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tables/table2.xml" ContentType="application/vnd.openxmlformats-officedocument.spreadsheetml.table+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drawings/drawing2.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pivotTables/pivotTable10.xml" ContentType="application/vnd.openxmlformats-officedocument.spreadsheetml.pivotTable+xml"/>
  <Override PartName="/xl/drawings/drawing3.xml" ContentType="application/vnd.openxmlformats-officedocument.drawing+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pivotTables/pivotTable11.xml" ContentType="application/vnd.openxmlformats-officedocument.spreadsheetml.pivotTable+xml"/>
  <Override PartName="/xl/pivotTables/pivotTable12.xml" ContentType="application/vnd.openxmlformats-officedocument.spreadsheetml.pivotTable+xml"/>
  <Override PartName="/xl/pivotTables/pivotTable13.xml" ContentType="application/vnd.openxmlformats-officedocument.spreadsheetml.pivotTable+xml"/>
  <Override PartName="/xl/pivotTables/pivotTable14.xml" ContentType="application/vnd.openxmlformats-officedocument.spreadsheetml.pivotTable+xml"/>
  <Override PartName="/xl/pivotTables/pivotTable15.xml" ContentType="application/vnd.openxmlformats-officedocument.spreadsheetml.pivotTable+xml"/>
  <Override PartName="/xl/drawings/drawing4.xml" ContentType="application/vnd.openxmlformats-officedocument.drawing+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pivotTables/pivotTable16.xml" ContentType="application/vnd.openxmlformats-officedocument.spreadsheetml.pivotTable+xml"/>
  <Override PartName="/xl/pivotTables/pivotTable17.xml" ContentType="application/vnd.openxmlformats-officedocument.spreadsheetml.pivotTable+xml"/>
  <Override PartName="/xl/pivotTables/pivotTable18.xml" ContentType="application/vnd.openxmlformats-officedocument.spreadsheetml.pivotTable+xml"/>
  <Override PartName="/xl/pivotTables/pivotTable19.xml" ContentType="application/vnd.openxmlformats-officedocument.spreadsheetml.pivotTable+xml"/>
  <Override PartName="/xl/pivotTables/pivotTable20.xml" ContentType="application/vnd.openxmlformats-officedocument.spreadsheetml.pivotTable+xml"/>
  <Override PartName="/xl/drawings/drawing5.xml" ContentType="application/vnd.openxmlformats-officedocument.drawing+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pivotTables/pivotTable21.xml" ContentType="application/vnd.openxmlformats-officedocument.spreadsheetml.pivotTable+xml"/>
  <Override PartName="/xl/pivotTables/pivotTable22.xml" ContentType="application/vnd.openxmlformats-officedocument.spreadsheetml.pivotTable+xml"/>
  <Override PartName="/xl/pivotTables/pivotTable23.xml" ContentType="application/vnd.openxmlformats-officedocument.spreadsheetml.pivotTable+xml"/>
  <Override PartName="/xl/pivotTables/pivotTable24.xml" ContentType="application/vnd.openxmlformats-officedocument.spreadsheetml.pivotTable+xml"/>
  <Override PartName="/xl/pivotTables/pivotTable25.xml" ContentType="application/vnd.openxmlformats-officedocument.spreadsheetml.pivotTable+xml"/>
  <Override PartName="/xl/drawings/drawing6.xml" ContentType="application/vnd.openxmlformats-officedocument.drawing+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charts/chart44.xml" ContentType="application/vnd.openxmlformats-officedocument.drawingml.chart+xml"/>
  <Override PartName="/xl/charts/style44.xml" ContentType="application/vnd.ms-office.chartstyle+xml"/>
  <Override PartName="/xl/charts/colors44.xml" ContentType="application/vnd.ms-office.chartcolorstyle+xml"/>
  <Override PartName="/xl/charts/chart45.xml" ContentType="application/vnd.openxmlformats-officedocument.drawingml.chart+xml"/>
  <Override PartName="/xl/charts/style45.xml" ContentType="application/vnd.ms-office.chartstyle+xml"/>
  <Override PartName="/xl/charts/colors45.xml" ContentType="application/vnd.ms-office.chartcolorstyle+xml"/>
  <Override PartName="/xl/charts/chart46.xml" ContentType="application/vnd.openxmlformats-officedocument.drawingml.chart+xml"/>
  <Override PartName="/xl/charts/style46.xml" ContentType="application/vnd.ms-office.chartstyle+xml"/>
  <Override PartName="/xl/charts/colors46.xml" ContentType="application/vnd.ms-office.chartcolorstyle+xml"/>
  <Override PartName="/xl/charts/chart47.xml" ContentType="application/vnd.openxmlformats-officedocument.drawingml.chart+xml"/>
  <Override PartName="/xl/charts/style47.xml" ContentType="application/vnd.ms-office.chartstyle+xml"/>
  <Override PartName="/xl/charts/colors47.xml" ContentType="application/vnd.ms-office.chartcolorstyle+xml"/>
  <Override PartName="/xl/charts/chart48.xml" ContentType="application/vnd.openxmlformats-officedocument.drawingml.chart+xml"/>
  <Override PartName="/xl/charts/style48.xml" ContentType="application/vnd.ms-office.chartstyle+xml"/>
  <Override PartName="/xl/charts/colors48.xml" ContentType="application/vnd.ms-office.chartcolorstyle+xml"/>
  <Override PartName="/xl/charts/chart49.xml" ContentType="application/vnd.openxmlformats-officedocument.drawingml.chart+xml"/>
  <Override PartName="/xl/charts/style49.xml" ContentType="application/vnd.ms-office.chartstyle+xml"/>
  <Override PartName="/xl/charts/colors49.xml" ContentType="application/vnd.ms-office.chartcolorstyle+xml"/>
  <Override PartName="/xl/charts/chart50.xml" ContentType="application/vnd.openxmlformats-officedocument.drawingml.chart+xml"/>
  <Override PartName="/xl/charts/style50.xml" ContentType="application/vnd.ms-office.chartstyle+xml"/>
  <Override PartName="/xl/charts/colors50.xml" ContentType="application/vnd.ms-office.chartcolorstyle+xml"/>
  <Override PartName="/xl/charts/chart51.xml" ContentType="application/vnd.openxmlformats-officedocument.drawingml.chart+xml"/>
  <Override PartName="/xl/charts/style51.xml" ContentType="application/vnd.ms-office.chartstyle+xml"/>
  <Override PartName="/xl/charts/colors51.xml" ContentType="application/vnd.ms-office.chartcolorstyle+xml"/>
  <Override PartName="/xl/charts/chart52.xml" ContentType="application/vnd.openxmlformats-officedocument.drawingml.chart+xml"/>
  <Override PartName="/xl/charts/style52.xml" ContentType="application/vnd.ms-office.chartstyle+xml"/>
  <Override PartName="/xl/charts/colors52.xml" ContentType="application/vnd.ms-office.chartcolorstyle+xml"/>
  <Override PartName="/xl/pivotTables/pivotTable26.xml" ContentType="application/vnd.openxmlformats-officedocument.spreadsheetml.pivotTable+xml"/>
  <Override PartName="/xl/pivotTables/pivotTable27.xml" ContentType="application/vnd.openxmlformats-officedocument.spreadsheetml.pivotTable+xml"/>
  <Override PartName="/xl/pivotTables/pivotTable28.xml" ContentType="application/vnd.openxmlformats-officedocument.spreadsheetml.pivotTable+xml"/>
  <Override PartName="/xl/pivotTables/pivotTable29.xml" ContentType="application/vnd.openxmlformats-officedocument.spreadsheetml.pivotTable+xml"/>
  <Override PartName="/xl/pivotTables/pivotTable30.xml" ContentType="application/vnd.openxmlformats-officedocument.spreadsheetml.pivotTable+xml"/>
  <Override PartName="/xl/drawings/drawing7.xml" ContentType="application/vnd.openxmlformats-officedocument.drawing+xml"/>
  <Override PartName="/xl/charts/chart53.xml" ContentType="application/vnd.openxmlformats-officedocument.drawingml.chart+xml"/>
  <Override PartName="/xl/charts/style53.xml" ContentType="application/vnd.ms-office.chartstyle+xml"/>
  <Override PartName="/xl/charts/colors53.xml" ContentType="application/vnd.ms-office.chartcolorstyle+xml"/>
  <Override PartName="/xl/charts/chart54.xml" ContentType="application/vnd.openxmlformats-officedocument.drawingml.chart+xml"/>
  <Override PartName="/xl/charts/style54.xml" ContentType="application/vnd.ms-office.chartstyle+xml"/>
  <Override PartName="/xl/charts/colors54.xml" ContentType="application/vnd.ms-office.chartcolorstyle+xml"/>
  <Override PartName="/xl/charts/chart55.xml" ContentType="application/vnd.openxmlformats-officedocument.drawingml.chart+xml"/>
  <Override PartName="/xl/charts/style55.xml" ContentType="application/vnd.ms-office.chartstyle+xml"/>
  <Override PartName="/xl/charts/colors55.xml" ContentType="application/vnd.ms-office.chartcolorstyle+xml"/>
  <Override PartName="/xl/charts/chart56.xml" ContentType="application/vnd.openxmlformats-officedocument.drawingml.chart+xml"/>
  <Override PartName="/xl/charts/style56.xml" ContentType="application/vnd.ms-office.chartstyle+xml"/>
  <Override PartName="/xl/charts/colors56.xml" ContentType="application/vnd.ms-office.chartcolorstyle+xml"/>
  <Override PartName="/xl/charts/chart57.xml" ContentType="application/vnd.openxmlformats-officedocument.drawingml.chart+xml"/>
  <Override PartName="/xl/charts/style57.xml" ContentType="application/vnd.ms-office.chartstyle+xml"/>
  <Override PartName="/xl/charts/colors57.xml" ContentType="application/vnd.ms-office.chartcolorstyle+xml"/>
  <Override PartName="/xl/charts/chart58.xml" ContentType="application/vnd.openxmlformats-officedocument.drawingml.chart+xml"/>
  <Override PartName="/xl/charts/style58.xml" ContentType="application/vnd.ms-office.chartstyle+xml"/>
  <Override PartName="/xl/charts/colors58.xml" ContentType="application/vnd.ms-office.chartcolorstyle+xml"/>
  <Override PartName="/xl/charts/chart59.xml" ContentType="application/vnd.openxmlformats-officedocument.drawingml.chart+xml"/>
  <Override PartName="/xl/charts/style59.xml" ContentType="application/vnd.ms-office.chartstyle+xml"/>
  <Override PartName="/xl/charts/colors59.xml" ContentType="application/vnd.ms-office.chartcolorstyle+xml"/>
  <Override PartName="/xl/charts/chart60.xml" ContentType="application/vnd.openxmlformats-officedocument.drawingml.chart+xml"/>
  <Override PartName="/xl/charts/style60.xml" ContentType="application/vnd.ms-office.chartstyle+xml"/>
  <Override PartName="/xl/charts/colors60.xml" ContentType="application/vnd.ms-office.chartcolorstyle+xml"/>
  <Override PartName="/xl/charts/chart61.xml" ContentType="application/vnd.openxmlformats-officedocument.drawingml.chart+xml"/>
  <Override PartName="/xl/charts/style61.xml" ContentType="application/vnd.ms-office.chartstyle+xml"/>
  <Override PartName="/xl/charts/colors61.xml" ContentType="application/vnd.ms-office.chartcolorstyle+xml"/>
  <Override PartName="/xl/charts/chart62.xml" ContentType="application/vnd.openxmlformats-officedocument.drawingml.chart+xml"/>
  <Override PartName="/xl/charts/style62.xml" ContentType="application/vnd.ms-office.chartstyle+xml"/>
  <Override PartName="/xl/charts/colors62.xml" ContentType="application/vnd.ms-office.chartcolorstyle+xml"/>
  <Override PartName="/xl/pivotTables/pivotTable31.xml" ContentType="application/vnd.openxmlformats-officedocument.spreadsheetml.pivotTable+xml"/>
  <Override PartName="/xl/pivotTables/pivotTable32.xml" ContentType="application/vnd.openxmlformats-officedocument.spreadsheetml.pivotTable+xml"/>
  <Override PartName="/xl/pivotTables/pivotTable33.xml" ContentType="application/vnd.openxmlformats-officedocument.spreadsheetml.pivotTable+xml"/>
  <Override PartName="/xl/pivotTables/pivotTable34.xml" ContentType="application/vnd.openxmlformats-officedocument.spreadsheetml.pivotTable+xml"/>
  <Override PartName="/xl/pivotTables/pivotTable35.xml" ContentType="application/vnd.openxmlformats-officedocument.spreadsheetml.pivotTable+xml"/>
  <Override PartName="/xl/drawings/drawing8.xml" ContentType="application/vnd.openxmlformats-officedocument.drawing+xml"/>
  <Override PartName="/xl/charts/chart63.xml" ContentType="application/vnd.openxmlformats-officedocument.drawingml.chart+xml"/>
  <Override PartName="/xl/charts/style63.xml" ContentType="application/vnd.ms-office.chartstyle+xml"/>
  <Override PartName="/xl/charts/colors63.xml" ContentType="application/vnd.ms-office.chartcolorstyle+xml"/>
  <Override PartName="/xl/charts/chart64.xml" ContentType="application/vnd.openxmlformats-officedocument.drawingml.chart+xml"/>
  <Override PartName="/xl/charts/style64.xml" ContentType="application/vnd.ms-office.chartstyle+xml"/>
  <Override PartName="/xl/charts/colors64.xml" ContentType="application/vnd.ms-office.chartcolorstyle+xml"/>
  <Override PartName="/xl/charts/chart65.xml" ContentType="application/vnd.openxmlformats-officedocument.drawingml.chart+xml"/>
  <Override PartName="/xl/charts/style65.xml" ContentType="application/vnd.ms-office.chartstyle+xml"/>
  <Override PartName="/xl/charts/colors65.xml" ContentType="application/vnd.ms-office.chartcolorstyle+xml"/>
  <Override PartName="/xl/charts/chart66.xml" ContentType="application/vnd.openxmlformats-officedocument.drawingml.chart+xml"/>
  <Override PartName="/xl/charts/style66.xml" ContentType="application/vnd.ms-office.chartstyle+xml"/>
  <Override PartName="/xl/charts/colors66.xml" ContentType="application/vnd.ms-office.chartcolorstyle+xml"/>
  <Override PartName="/xl/charts/chart67.xml" ContentType="application/vnd.openxmlformats-officedocument.drawingml.chart+xml"/>
  <Override PartName="/xl/charts/style67.xml" ContentType="application/vnd.ms-office.chartstyle+xml"/>
  <Override PartName="/xl/charts/colors67.xml" ContentType="application/vnd.ms-office.chartcolorstyle+xml"/>
  <Override PartName="/xl/charts/chart68.xml" ContentType="application/vnd.openxmlformats-officedocument.drawingml.chart+xml"/>
  <Override PartName="/xl/charts/style68.xml" ContentType="application/vnd.ms-office.chartstyle+xml"/>
  <Override PartName="/xl/charts/colors68.xml" ContentType="application/vnd.ms-office.chartcolorstyle+xml"/>
  <Override PartName="/xl/charts/chart69.xml" ContentType="application/vnd.openxmlformats-officedocument.drawingml.chart+xml"/>
  <Override PartName="/xl/charts/style69.xml" ContentType="application/vnd.ms-office.chartstyle+xml"/>
  <Override PartName="/xl/charts/colors69.xml" ContentType="application/vnd.ms-office.chartcolorstyle+xml"/>
  <Override PartName="/xl/charts/chart70.xml" ContentType="application/vnd.openxmlformats-officedocument.drawingml.chart+xml"/>
  <Override PartName="/xl/charts/style70.xml" ContentType="application/vnd.ms-office.chartstyle+xml"/>
  <Override PartName="/xl/charts/colors70.xml" ContentType="application/vnd.ms-office.chartcolorstyle+xml"/>
  <Override PartName="/xl/charts/chart71.xml" ContentType="application/vnd.openxmlformats-officedocument.drawingml.chart+xml"/>
  <Override PartName="/xl/charts/style71.xml" ContentType="application/vnd.ms-office.chartstyle+xml"/>
  <Override PartName="/xl/charts/colors71.xml" ContentType="application/vnd.ms-office.chartcolorstyle+xml"/>
  <Override PartName="/xl/charts/chart72.xml" ContentType="application/vnd.openxmlformats-officedocument.drawingml.chart+xml"/>
  <Override PartName="/xl/charts/style72.xml" ContentType="application/vnd.ms-office.chartstyle+xml"/>
  <Override PartName="/xl/charts/colors72.xml" ContentType="application/vnd.ms-office.chartcolorstyle+xml"/>
  <Override PartName="/xl/pivotTables/pivotTable36.xml" ContentType="application/vnd.openxmlformats-officedocument.spreadsheetml.pivotTable+xml"/>
  <Override PartName="/xl/pivotTables/pivotTable37.xml" ContentType="application/vnd.openxmlformats-officedocument.spreadsheetml.pivotTable+xml"/>
  <Override PartName="/xl/pivotTables/pivotTable38.xml" ContentType="application/vnd.openxmlformats-officedocument.spreadsheetml.pivotTable+xml"/>
  <Override PartName="/xl/pivotTables/pivotTable39.xml" ContentType="application/vnd.openxmlformats-officedocument.spreadsheetml.pivotTable+xml"/>
  <Override PartName="/xl/pivotTables/pivotTable40.xml" ContentType="application/vnd.openxmlformats-officedocument.spreadsheetml.pivotTable+xml"/>
  <Override PartName="/xl/drawings/drawing9.xml" ContentType="application/vnd.openxmlformats-officedocument.drawing+xml"/>
  <Override PartName="/xl/charts/chart73.xml" ContentType="application/vnd.openxmlformats-officedocument.drawingml.chart+xml"/>
  <Override PartName="/xl/charts/style73.xml" ContentType="application/vnd.ms-office.chartstyle+xml"/>
  <Override PartName="/xl/charts/colors73.xml" ContentType="application/vnd.ms-office.chartcolorstyle+xml"/>
  <Override PartName="/xl/charts/chart74.xml" ContentType="application/vnd.openxmlformats-officedocument.drawingml.chart+xml"/>
  <Override PartName="/xl/charts/style74.xml" ContentType="application/vnd.ms-office.chartstyle+xml"/>
  <Override PartName="/xl/charts/colors74.xml" ContentType="application/vnd.ms-office.chartcolorstyle+xml"/>
  <Override PartName="/xl/charts/chart75.xml" ContentType="application/vnd.openxmlformats-officedocument.drawingml.chart+xml"/>
  <Override PartName="/xl/charts/style75.xml" ContentType="application/vnd.ms-office.chartstyle+xml"/>
  <Override PartName="/xl/charts/colors75.xml" ContentType="application/vnd.ms-office.chartcolorstyle+xml"/>
  <Override PartName="/xl/charts/chart76.xml" ContentType="application/vnd.openxmlformats-officedocument.drawingml.chart+xml"/>
  <Override PartName="/xl/charts/style76.xml" ContentType="application/vnd.ms-office.chartstyle+xml"/>
  <Override PartName="/xl/charts/colors76.xml" ContentType="application/vnd.ms-office.chartcolorstyle+xml"/>
  <Override PartName="/xl/charts/chart77.xml" ContentType="application/vnd.openxmlformats-officedocument.drawingml.chart+xml"/>
  <Override PartName="/xl/charts/style77.xml" ContentType="application/vnd.ms-office.chartstyle+xml"/>
  <Override PartName="/xl/charts/colors77.xml" ContentType="application/vnd.ms-office.chartcolorstyle+xml"/>
  <Override PartName="/xl/charts/chart78.xml" ContentType="application/vnd.openxmlformats-officedocument.drawingml.chart+xml"/>
  <Override PartName="/xl/charts/style78.xml" ContentType="application/vnd.ms-office.chartstyle+xml"/>
  <Override PartName="/xl/charts/colors78.xml" ContentType="application/vnd.ms-office.chartcolorstyle+xml"/>
  <Override PartName="/xl/charts/chart79.xml" ContentType="application/vnd.openxmlformats-officedocument.drawingml.chart+xml"/>
  <Override PartName="/xl/charts/style79.xml" ContentType="application/vnd.ms-office.chartstyle+xml"/>
  <Override PartName="/xl/charts/colors79.xml" ContentType="application/vnd.ms-office.chartcolorstyle+xml"/>
  <Override PartName="/xl/charts/chart80.xml" ContentType="application/vnd.openxmlformats-officedocument.drawingml.chart+xml"/>
  <Override PartName="/xl/charts/style80.xml" ContentType="application/vnd.ms-office.chartstyle+xml"/>
  <Override PartName="/xl/charts/colors80.xml" ContentType="application/vnd.ms-office.chartcolorstyle+xml"/>
  <Override PartName="/xl/charts/chart81.xml" ContentType="application/vnd.openxmlformats-officedocument.drawingml.chart+xml"/>
  <Override PartName="/xl/charts/style81.xml" ContentType="application/vnd.ms-office.chartstyle+xml"/>
  <Override PartName="/xl/charts/colors81.xml" ContentType="application/vnd.ms-office.chartcolorstyle+xml"/>
  <Override PartName="/xl/charts/chart82.xml" ContentType="application/vnd.openxmlformats-officedocument.drawingml.chart+xml"/>
  <Override PartName="/xl/charts/style82.xml" ContentType="application/vnd.ms-office.chartstyle+xml"/>
  <Override PartName="/xl/charts/colors82.xml" ContentType="application/vnd.ms-office.chartcolorstyle+xml"/>
  <Override PartName="/xl/pivotTables/pivotTable41.xml" ContentType="application/vnd.openxmlformats-officedocument.spreadsheetml.pivotTable+xml"/>
  <Override PartName="/xl/pivotTables/pivotTable42.xml" ContentType="application/vnd.openxmlformats-officedocument.spreadsheetml.pivotTable+xml"/>
  <Override PartName="/xl/pivotTables/pivotTable43.xml" ContentType="application/vnd.openxmlformats-officedocument.spreadsheetml.pivotTable+xml"/>
  <Override PartName="/xl/pivotTables/pivotTable44.xml" ContentType="application/vnd.openxmlformats-officedocument.spreadsheetml.pivotTable+xml"/>
  <Override PartName="/xl/pivotTables/pivotTable45.xml" ContentType="application/vnd.openxmlformats-officedocument.spreadsheetml.pivotTable+xml"/>
  <Override PartName="/xl/drawings/drawing10.xml" ContentType="application/vnd.openxmlformats-officedocument.drawing+xml"/>
  <Override PartName="/xl/charts/chart83.xml" ContentType="application/vnd.openxmlformats-officedocument.drawingml.chart+xml"/>
  <Override PartName="/xl/charts/style83.xml" ContentType="application/vnd.ms-office.chartstyle+xml"/>
  <Override PartName="/xl/charts/colors83.xml" ContentType="application/vnd.ms-office.chartcolorstyle+xml"/>
  <Override PartName="/xl/charts/chart84.xml" ContentType="application/vnd.openxmlformats-officedocument.drawingml.chart+xml"/>
  <Override PartName="/xl/charts/style84.xml" ContentType="application/vnd.ms-office.chartstyle+xml"/>
  <Override PartName="/xl/charts/colors84.xml" ContentType="application/vnd.ms-office.chartcolorstyle+xml"/>
  <Override PartName="/xl/charts/chart85.xml" ContentType="application/vnd.openxmlformats-officedocument.drawingml.chart+xml"/>
  <Override PartName="/xl/charts/style85.xml" ContentType="application/vnd.ms-office.chartstyle+xml"/>
  <Override PartName="/xl/charts/colors85.xml" ContentType="application/vnd.ms-office.chartcolorstyle+xml"/>
  <Override PartName="/xl/charts/chart86.xml" ContentType="application/vnd.openxmlformats-officedocument.drawingml.chart+xml"/>
  <Override PartName="/xl/charts/style86.xml" ContentType="application/vnd.ms-office.chartstyle+xml"/>
  <Override PartName="/xl/charts/colors86.xml" ContentType="application/vnd.ms-office.chartcolorstyle+xml"/>
  <Override PartName="/xl/charts/chart87.xml" ContentType="application/vnd.openxmlformats-officedocument.drawingml.chart+xml"/>
  <Override PartName="/xl/charts/style87.xml" ContentType="application/vnd.ms-office.chartstyle+xml"/>
  <Override PartName="/xl/charts/colors87.xml" ContentType="application/vnd.ms-office.chartcolorstyle+xml"/>
  <Override PartName="/xl/charts/chart88.xml" ContentType="application/vnd.openxmlformats-officedocument.drawingml.chart+xml"/>
  <Override PartName="/xl/charts/style88.xml" ContentType="application/vnd.ms-office.chartstyle+xml"/>
  <Override PartName="/xl/charts/colors88.xml" ContentType="application/vnd.ms-office.chartcolorstyle+xml"/>
  <Override PartName="/xl/charts/chart89.xml" ContentType="application/vnd.openxmlformats-officedocument.drawingml.chart+xml"/>
  <Override PartName="/xl/charts/style89.xml" ContentType="application/vnd.ms-office.chartstyle+xml"/>
  <Override PartName="/xl/charts/colors89.xml" ContentType="application/vnd.ms-office.chartcolorstyle+xml"/>
  <Override PartName="/xl/charts/chart90.xml" ContentType="application/vnd.openxmlformats-officedocument.drawingml.chart+xml"/>
  <Override PartName="/xl/charts/style90.xml" ContentType="application/vnd.ms-office.chartstyle+xml"/>
  <Override PartName="/xl/charts/colors90.xml" ContentType="application/vnd.ms-office.chartcolorstyle+xml"/>
  <Override PartName="/xl/charts/chart91.xml" ContentType="application/vnd.openxmlformats-officedocument.drawingml.chart+xml"/>
  <Override PartName="/xl/charts/style91.xml" ContentType="application/vnd.ms-office.chartstyle+xml"/>
  <Override PartName="/xl/charts/colors91.xml" ContentType="application/vnd.ms-office.chartcolorstyle+xml"/>
  <Override PartName="/xl/charts/chart92.xml" ContentType="application/vnd.openxmlformats-officedocument.drawingml.chart+xml"/>
  <Override PartName="/xl/charts/style92.xml" ContentType="application/vnd.ms-office.chartstyle+xml"/>
  <Override PartName="/xl/charts/colors92.xml" ContentType="application/vnd.ms-office.chartcolorstyle+xml"/>
  <Override PartName="/xl/pivotTables/pivotTable46.xml" ContentType="application/vnd.openxmlformats-officedocument.spreadsheetml.pivotTable+xml"/>
  <Override PartName="/xl/pivotTables/pivotTable47.xml" ContentType="application/vnd.openxmlformats-officedocument.spreadsheetml.pivotTable+xml"/>
  <Override PartName="/xl/pivotTables/pivotTable48.xml" ContentType="application/vnd.openxmlformats-officedocument.spreadsheetml.pivotTable+xml"/>
  <Override PartName="/xl/pivotTables/pivotTable49.xml" ContentType="application/vnd.openxmlformats-officedocument.spreadsheetml.pivotTable+xml"/>
  <Override PartName="/xl/pivotTables/pivotTable50.xml" ContentType="application/vnd.openxmlformats-officedocument.spreadsheetml.pivotTable+xml"/>
  <Override PartName="/xl/drawings/drawing11.xml" ContentType="application/vnd.openxmlformats-officedocument.drawing+xml"/>
  <Override PartName="/xl/charts/chart93.xml" ContentType="application/vnd.openxmlformats-officedocument.drawingml.chart+xml"/>
  <Override PartName="/xl/charts/style93.xml" ContentType="application/vnd.ms-office.chartstyle+xml"/>
  <Override PartName="/xl/charts/colors93.xml" ContentType="application/vnd.ms-office.chartcolorstyle+xml"/>
  <Override PartName="/xl/charts/chart94.xml" ContentType="application/vnd.openxmlformats-officedocument.drawingml.chart+xml"/>
  <Override PartName="/xl/charts/style94.xml" ContentType="application/vnd.ms-office.chartstyle+xml"/>
  <Override PartName="/xl/charts/colors94.xml" ContentType="application/vnd.ms-office.chartcolorstyle+xml"/>
  <Override PartName="/xl/charts/chart95.xml" ContentType="application/vnd.openxmlformats-officedocument.drawingml.chart+xml"/>
  <Override PartName="/xl/charts/style95.xml" ContentType="application/vnd.ms-office.chartstyle+xml"/>
  <Override PartName="/xl/charts/colors95.xml" ContentType="application/vnd.ms-office.chartcolorstyle+xml"/>
  <Override PartName="/xl/charts/chart96.xml" ContentType="application/vnd.openxmlformats-officedocument.drawingml.chart+xml"/>
  <Override PartName="/xl/charts/style96.xml" ContentType="application/vnd.ms-office.chartstyle+xml"/>
  <Override PartName="/xl/charts/colors96.xml" ContentType="application/vnd.ms-office.chartcolorstyle+xml"/>
  <Override PartName="/xl/charts/chart97.xml" ContentType="application/vnd.openxmlformats-officedocument.drawingml.chart+xml"/>
  <Override PartName="/xl/charts/style97.xml" ContentType="application/vnd.ms-office.chartstyle+xml"/>
  <Override PartName="/xl/charts/colors97.xml" ContentType="application/vnd.ms-office.chartcolorstyle+xml"/>
  <Override PartName="/xl/charts/chart98.xml" ContentType="application/vnd.openxmlformats-officedocument.drawingml.chart+xml"/>
  <Override PartName="/xl/charts/style98.xml" ContentType="application/vnd.ms-office.chartstyle+xml"/>
  <Override PartName="/xl/charts/colors98.xml" ContentType="application/vnd.ms-office.chartcolorstyle+xml"/>
  <Override PartName="/xl/charts/chart99.xml" ContentType="application/vnd.openxmlformats-officedocument.drawingml.chart+xml"/>
  <Override PartName="/xl/charts/style99.xml" ContentType="application/vnd.ms-office.chartstyle+xml"/>
  <Override PartName="/xl/charts/colors99.xml" ContentType="application/vnd.ms-office.chartcolorstyle+xml"/>
  <Override PartName="/xl/charts/chart100.xml" ContentType="application/vnd.openxmlformats-officedocument.drawingml.chart+xml"/>
  <Override PartName="/xl/charts/style100.xml" ContentType="application/vnd.ms-office.chartstyle+xml"/>
  <Override PartName="/xl/charts/colors100.xml" ContentType="application/vnd.ms-office.chartcolorstyle+xml"/>
  <Override PartName="/xl/charts/chart101.xml" ContentType="application/vnd.openxmlformats-officedocument.drawingml.chart+xml"/>
  <Override PartName="/xl/charts/style101.xml" ContentType="application/vnd.ms-office.chartstyle+xml"/>
  <Override PartName="/xl/charts/colors101.xml" ContentType="application/vnd.ms-office.chartcolorstyle+xml"/>
  <Override PartName="/xl/charts/chart102.xml" ContentType="application/vnd.openxmlformats-officedocument.drawingml.chart+xml"/>
  <Override PartName="/xl/charts/style102.xml" ContentType="application/vnd.ms-office.chartstyle+xml"/>
  <Override PartName="/xl/charts/colors102.xml" ContentType="application/vnd.ms-office.chartcolorstyle+xml"/>
  <Override PartName="/xl/pivotTables/pivotTable51.xml" ContentType="application/vnd.openxmlformats-officedocument.spreadsheetml.pivotTable+xml"/>
  <Override PartName="/xl/pivotTables/pivotTable52.xml" ContentType="application/vnd.openxmlformats-officedocument.spreadsheetml.pivotTable+xml"/>
  <Override PartName="/xl/pivotTables/pivotTable53.xml" ContentType="application/vnd.openxmlformats-officedocument.spreadsheetml.pivotTable+xml"/>
  <Override PartName="/xl/pivotTables/pivotTable54.xml" ContentType="application/vnd.openxmlformats-officedocument.spreadsheetml.pivotTable+xml"/>
  <Override PartName="/xl/pivotTables/pivotTable55.xml" ContentType="application/vnd.openxmlformats-officedocument.spreadsheetml.pivotTable+xml"/>
  <Override PartName="/xl/drawings/drawing12.xml" ContentType="application/vnd.openxmlformats-officedocument.drawing+xml"/>
  <Override PartName="/xl/charts/chart103.xml" ContentType="application/vnd.openxmlformats-officedocument.drawingml.chart+xml"/>
  <Override PartName="/xl/charts/style103.xml" ContentType="application/vnd.ms-office.chartstyle+xml"/>
  <Override PartName="/xl/charts/colors103.xml" ContentType="application/vnd.ms-office.chartcolorstyle+xml"/>
  <Override PartName="/xl/charts/chart104.xml" ContentType="application/vnd.openxmlformats-officedocument.drawingml.chart+xml"/>
  <Override PartName="/xl/charts/style104.xml" ContentType="application/vnd.ms-office.chartstyle+xml"/>
  <Override PartName="/xl/charts/colors104.xml" ContentType="application/vnd.ms-office.chartcolorstyle+xml"/>
  <Override PartName="/xl/charts/chart105.xml" ContentType="application/vnd.openxmlformats-officedocument.drawingml.chart+xml"/>
  <Override PartName="/xl/charts/style105.xml" ContentType="application/vnd.ms-office.chartstyle+xml"/>
  <Override PartName="/xl/charts/colors105.xml" ContentType="application/vnd.ms-office.chartcolorstyle+xml"/>
  <Override PartName="/xl/charts/chart106.xml" ContentType="application/vnd.openxmlformats-officedocument.drawingml.chart+xml"/>
  <Override PartName="/xl/charts/style106.xml" ContentType="application/vnd.ms-office.chartstyle+xml"/>
  <Override PartName="/xl/charts/colors106.xml" ContentType="application/vnd.ms-office.chartcolorstyle+xml"/>
  <Override PartName="/xl/charts/chart107.xml" ContentType="application/vnd.openxmlformats-officedocument.drawingml.chart+xml"/>
  <Override PartName="/xl/charts/style107.xml" ContentType="application/vnd.ms-office.chartstyle+xml"/>
  <Override PartName="/xl/charts/colors107.xml" ContentType="application/vnd.ms-office.chartcolorstyle+xml"/>
  <Override PartName="/xl/charts/chart108.xml" ContentType="application/vnd.openxmlformats-officedocument.drawingml.chart+xml"/>
  <Override PartName="/xl/charts/style108.xml" ContentType="application/vnd.ms-office.chartstyle+xml"/>
  <Override PartName="/xl/charts/colors108.xml" ContentType="application/vnd.ms-office.chartcolorstyle+xml"/>
  <Override PartName="/xl/charts/chart109.xml" ContentType="application/vnd.openxmlformats-officedocument.drawingml.chart+xml"/>
  <Override PartName="/xl/charts/style109.xml" ContentType="application/vnd.ms-office.chartstyle+xml"/>
  <Override PartName="/xl/charts/colors109.xml" ContentType="application/vnd.ms-office.chartcolorstyle+xml"/>
  <Override PartName="/xl/charts/chart110.xml" ContentType="application/vnd.openxmlformats-officedocument.drawingml.chart+xml"/>
  <Override PartName="/xl/charts/style110.xml" ContentType="application/vnd.ms-office.chartstyle+xml"/>
  <Override PartName="/xl/charts/colors110.xml" ContentType="application/vnd.ms-office.chartcolorstyle+xml"/>
  <Override PartName="/xl/charts/chart111.xml" ContentType="application/vnd.openxmlformats-officedocument.drawingml.chart+xml"/>
  <Override PartName="/xl/charts/style111.xml" ContentType="application/vnd.ms-office.chartstyle+xml"/>
  <Override PartName="/xl/charts/colors111.xml" ContentType="application/vnd.ms-office.chartcolorstyle+xml"/>
  <Override PartName="/xl/charts/chart112.xml" ContentType="application/vnd.openxmlformats-officedocument.drawingml.chart+xml"/>
  <Override PartName="/xl/charts/style112.xml" ContentType="application/vnd.ms-office.chartstyle+xml"/>
  <Override PartName="/xl/charts/colors112.xml" ContentType="application/vnd.ms-office.chartcolorstyle+xml"/>
  <Override PartName="/xl/pivotTables/pivotTable56.xml" ContentType="application/vnd.openxmlformats-officedocument.spreadsheetml.pivotTable+xml"/>
  <Override PartName="/xl/drawings/drawing13.xml" ContentType="application/vnd.openxmlformats-officedocument.drawing+xml"/>
  <Override PartName="/xl/charts/chart113.xml" ContentType="application/vnd.openxmlformats-officedocument.drawingml.chart+xml"/>
  <Override PartName="/xl/charts/style113.xml" ContentType="application/vnd.ms-office.chartstyle+xml"/>
  <Override PartName="/xl/charts/colors113.xml" ContentType="application/vnd.ms-office.chartcolorstyle+xml"/>
  <Override PartName="/xl/charts/chart114.xml" ContentType="application/vnd.openxmlformats-officedocument.drawingml.chart+xml"/>
  <Override PartName="/xl/charts/style114.xml" ContentType="application/vnd.ms-office.chartstyle+xml"/>
  <Override PartName="/xl/charts/colors114.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327"/>
  <workbookPr/>
  <mc:AlternateContent xmlns:mc="http://schemas.openxmlformats.org/markup-compatibility/2006">
    <mc:Choice Requires="x15">
      <x15ac:absPath xmlns:x15ac="http://schemas.microsoft.com/office/spreadsheetml/2010/11/ac" url="C:\Users\Olivia\Documents\Año 2023\"/>
    </mc:Choice>
  </mc:AlternateContent>
  <xr:revisionPtr revIDLastSave="0" documentId="13_ncr:1_{F4889926-D9B2-4FBE-A740-79FBC84D3E89}" xr6:coauthVersionLast="47" xr6:coauthVersionMax="47" xr10:uidLastSave="{00000000-0000-0000-0000-000000000000}"/>
  <bookViews>
    <workbookView xWindow="0" yWindow="600" windowWidth="24000" windowHeight="12900" tabRatio="761" activeTab="3" xr2:uid="{00000000-000D-0000-FFFF-FFFF00000000}"/>
  </bookViews>
  <sheets>
    <sheet name="Tiempo de Incubación" sheetId="8" r:id="rId1"/>
    <sheet name="SITIOS" sheetId="6" r:id="rId2"/>
    <sheet name="NUTRIENTES" sheetId="11" r:id="rId3"/>
    <sheet name="BD" sheetId="4" r:id="rId4"/>
    <sheet name="Temp. agua" sheetId="16" r:id="rId5"/>
    <sheet name="pH" sheetId="17" r:id="rId6"/>
    <sheet name="O2" sheetId="18" r:id="rId7"/>
    <sheet name="Saturación O2" sheetId="26" r:id="rId8"/>
    <sheet name="Turbidez" sheetId="19" r:id="rId9"/>
    <sheet name="Alcalinidad" sheetId="20" r:id="rId10"/>
    <sheet name="Dureza" sheetId="21" r:id="rId11"/>
    <sheet name="Nitratos" sheetId="22" r:id="rId12"/>
    <sheet name="Fosfatos" sheetId="23" r:id="rId13"/>
    <sheet name="E. Coli" sheetId="24" r:id="rId14"/>
    <sheet name="Otros coliformes" sheetId="25" r:id="rId15"/>
    <sheet name="TDS" sheetId="27" r:id="rId16"/>
  </sheets>
  <definedNames>
    <definedName name="_xlnm._FilterDatabase" localSheetId="3" hidden="1">BD!$B$1:$AK$544</definedName>
  </definedNames>
  <calcPr calcId="191029"/>
  <pivotCaches>
    <pivotCache cacheId="0" r:id="rId17"/>
  </pivotCaches>
</workbook>
</file>

<file path=xl/calcChain.xml><?xml version="1.0" encoding="utf-8"?>
<calcChain xmlns="http://schemas.openxmlformats.org/spreadsheetml/2006/main">
  <c r="AF751" i="4" l="1"/>
  <c r="AF752" i="4"/>
  <c r="AF753" i="4"/>
  <c r="AF754" i="4"/>
  <c r="AF755" i="4"/>
  <c r="AF756" i="4"/>
  <c r="AF757" i="4"/>
  <c r="AF758" i="4"/>
  <c r="AF759" i="4"/>
  <c r="AF760" i="4"/>
  <c r="AF761" i="4"/>
  <c r="AF762" i="4"/>
  <c r="AF763" i="4"/>
  <c r="AF764" i="4"/>
  <c r="AF765" i="4"/>
  <c r="AF766" i="4"/>
  <c r="AF767" i="4"/>
  <c r="AF768" i="4"/>
  <c r="AF769" i="4"/>
  <c r="AF770" i="4"/>
  <c r="AF771" i="4"/>
  <c r="AF772" i="4"/>
  <c r="AF773" i="4"/>
  <c r="AF774" i="4"/>
  <c r="AB751" i="4"/>
  <c r="AB752" i="4"/>
  <c r="AB753" i="4"/>
  <c r="AB754" i="4"/>
  <c r="AB755" i="4"/>
  <c r="AB756" i="4"/>
  <c r="AB757" i="4"/>
  <c r="AB758" i="4"/>
  <c r="AB759" i="4"/>
  <c r="AB760" i="4"/>
  <c r="AB761" i="4"/>
  <c r="AB762" i="4"/>
  <c r="AB763" i="4"/>
  <c r="AB764" i="4"/>
  <c r="AB765" i="4"/>
  <c r="AB766" i="4"/>
  <c r="AB767" i="4"/>
  <c r="AB768" i="4"/>
  <c r="AB769" i="4"/>
  <c r="AB770" i="4"/>
  <c r="AB771" i="4"/>
  <c r="AB772" i="4"/>
  <c r="AB773" i="4"/>
  <c r="AB774" i="4"/>
  <c r="M751" i="4"/>
  <c r="M752" i="4"/>
  <c r="M753" i="4"/>
  <c r="M754" i="4"/>
  <c r="M755" i="4"/>
  <c r="M756" i="4"/>
  <c r="M757" i="4"/>
  <c r="M758" i="4"/>
  <c r="M759" i="4"/>
  <c r="M760" i="4"/>
  <c r="M761" i="4"/>
  <c r="M762" i="4"/>
  <c r="D751" i="4"/>
  <c r="D752" i="4"/>
  <c r="D753" i="4"/>
  <c r="D754" i="4"/>
  <c r="D755" i="4"/>
  <c r="D756" i="4"/>
  <c r="D757" i="4"/>
  <c r="D758" i="4"/>
  <c r="D759" i="4"/>
  <c r="D760" i="4"/>
  <c r="D761" i="4"/>
  <c r="D762" i="4"/>
  <c r="E751" i="4"/>
  <c r="E752" i="4"/>
  <c r="E753" i="4"/>
  <c r="E754" i="4"/>
  <c r="E755" i="4"/>
  <c r="E756" i="4"/>
  <c r="E757" i="4"/>
  <c r="E758" i="4"/>
  <c r="E759" i="4"/>
  <c r="E760" i="4"/>
  <c r="E761" i="4"/>
  <c r="E762" i="4"/>
  <c r="D740" i="4"/>
  <c r="D741" i="4"/>
  <c r="E741" i="4" s="1"/>
  <c r="D742" i="4"/>
  <c r="E742" i="4" s="1"/>
  <c r="D743" i="4"/>
  <c r="E743" i="4" s="1"/>
  <c r="D744" i="4"/>
  <c r="E744" i="4" s="1"/>
  <c r="D745" i="4"/>
  <c r="E745" i="4" s="1"/>
  <c r="D746" i="4"/>
  <c r="E746" i="4" s="1"/>
  <c r="D747" i="4"/>
  <c r="E747" i="4" s="1"/>
  <c r="D748" i="4"/>
  <c r="E748" i="4" s="1"/>
  <c r="D749" i="4"/>
  <c r="E749" i="4" s="1"/>
  <c r="D750" i="4"/>
  <c r="E750" i="4" s="1"/>
  <c r="D763" i="4"/>
  <c r="E763" i="4" s="1"/>
  <c r="D764" i="4"/>
  <c r="D765" i="4"/>
  <c r="E765" i="4" s="1"/>
  <c r="D766" i="4"/>
  <c r="D767" i="4"/>
  <c r="E767" i="4" s="1"/>
  <c r="D768" i="4"/>
  <c r="D769" i="4"/>
  <c r="E769" i="4" s="1"/>
  <c r="D770" i="4"/>
  <c r="D771" i="4"/>
  <c r="E771" i="4" s="1"/>
  <c r="D772" i="4"/>
  <c r="D773" i="4"/>
  <c r="E773" i="4" s="1"/>
  <c r="D774" i="4"/>
  <c r="AF740" i="4"/>
  <c r="AF741" i="4"/>
  <c r="AF742" i="4"/>
  <c r="AF743" i="4"/>
  <c r="AF744" i="4"/>
  <c r="AF745" i="4"/>
  <c r="AF746" i="4"/>
  <c r="AF747" i="4"/>
  <c r="AF748" i="4"/>
  <c r="AF749" i="4"/>
  <c r="AF750" i="4"/>
  <c r="AB740" i="4"/>
  <c r="AB741" i="4"/>
  <c r="AB742" i="4"/>
  <c r="AB743" i="4"/>
  <c r="AB744" i="4"/>
  <c r="AB745" i="4"/>
  <c r="AB746" i="4"/>
  <c r="AB747" i="4"/>
  <c r="AB748" i="4"/>
  <c r="AB749" i="4"/>
  <c r="AB750" i="4"/>
  <c r="M740" i="4"/>
  <c r="M741" i="4"/>
  <c r="M742" i="4"/>
  <c r="M743" i="4"/>
  <c r="M744" i="4"/>
  <c r="M745" i="4"/>
  <c r="M746" i="4"/>
  <c r="M747" i="4"/>
  <c r="M748" i="4"/>
  <c r="M749" i="4"/>
  <c r="M750" i="4"/>
  <c r="E740" i="4"/>
  <c r="M763" i="4"/>
  <c r="M764" i="4"/>
  <c r="M765" i="4"/>
  <c r="M766" i="4"/>
  <c r="M767" i="4"/>
  <c r="M768" i="4"/>
  <c r="E764" i="4"/>
  <c r="E766" i="4"/>
  <c r="E768" i="4"/>
  <c r="M769" i="4"/>
  <c r="M770" i="4"/>
  <c r="M771" i="4"/>
  <c r="M772" i="4"/>
  <c r="E770" i="4"/>
  <c r="E772" i="4"/>
  <c r="M773" i="4"/>
  <c r="M774" i="4"/>
  <c r="E774" i="4" l="1"/>
  <c r="AB737" i="4"/>
  <c r="M724" i="4"/>
  <c r="M725" i="4"/>
  <c r="M726" i="4"/>
  <c r="M727" i="4"/>
  <c r="M728" i="4"/>
  <c r="M729" i="4"/>
  <c r="M730" i="4"/>
  <c r="M731" i="4"/>
  <c r="M732" i="4"/>
  <c r="M733" i="4"/>
  <c r="M734" i="4"/>
  <c r="M735" i="4"/>
  <c r="M736" i="4"/>
  <c r="M737" i="4"/>
  <c r="M738" i="4"/>
  <c r="M739" i="4"/>
  <c r="M718" i="4"/>
  <c r="M719" i="4"/>
  <c r="M720" i="4"/>
  <c r="M721" i="4"/>
  <c r="M722" i="4"/>
  <c r="M723" i="4"/>
  <c r="AF718" i="4" l="1"/>
  <c r="AF719" i="4"/>
  <c r="AF720" i="4"/>
  <c r="AF721" i="4"/>
  <c r="AF722" i="4"/>
  <c r="AF723" i="4"/>
  <c r="AF724" i="4"/>
  <c r="AF725" i="4"/>
  <c r="AF726" i="4"/>
  <c r="AF727" i="4"/>
  <c r="AF728" i="4"/>
  <c r="AF729" i="4"/>
  <c r="AF730" i="4"/>
  <c r="AF731" i="4"/>
  <c r="AF732" i="4"/>
  <c r="AF733" i="4"/>
  <c r="AF734" i="4"/>
  <c r="AF735" i="4"/>
  <c r="AF736" i="4"/>
  <c r="AF737" i="4"/>
  <c r="AF738" i="4"/>
  <c r="AF739" i="4"/>
  <c r="AB718" i="4"/>
  <c r="AB719" i="4"/>
  <c r="AB720" i="4"/>
  <c r="AB721" i="4"/>
  <c r="AB722" i="4"/>
  <c r="AB723" i="4"/>
  <c r="AB724" i="4"/>
  <c r="AB725" i="4"/>
  <c r="AB726" i="4"/>
  <c r="AB727" i="4"/>
  <c r="AB728" i="4"/>
  <c r="AB729" i="4"/>
  <c r="AB730" i="4"/>
  <c r="AB731" i="4"/>
  <c r="AB732" i="4"/>
  <c r="AB733" i="4"/>
  <c r="AB734" i="4"/>
  <c r="AB735" i="4"/>
  <c r="AB736" i="4"/>
  <c r="AB738" i="4"/>
  <c r="AB739" i="4"/>
  <c r="D719" i="4"/>
  <c r="E719" i="4" s="1"/>
  <c r="D720" i="4"/>
  <c r="D721" i="4"/>
  <c r="D722" i="4"/>
  <c r="E722" i="4" s="1"/>
  <c r="D723" i="4"/>
  <c r="D724" i="4"/>
  <c r="D725" i="4"/>
  <c r="E725" i="4" s="1"/>
  <c r="D726" i="4"/>
  <c r="E726" i="4" s="1"/>
  <c r="D727" i="4"/>
  <c r="E727" i="4" s="1"/>
  <c r="D728" i="4"/>
  <c r="E728" i="4" s="1"/>
  <c r="D729" i="4"/>
  <c r="E729" i="4" s="1"/>
  <c r="D730" i="4"/>
  <c r="E730" i="4" s="1"/>
  <c r="D731" i="4"/>
  <c r="E731" i="4" s="1"/>
  <c r="D732" i="4"/>
  <c r="E732" i="4" s="1"/>
  <c r="D733" i="4"/>
  <c r="E733" i="4" s="1"/>
  <c r="D734" i="4"/>
  <c r="E734" i="4" s="1"/>
  <c r="D735" i="4"/>
  <c r="E735" i="4" s="1"/>
  <c r="D736" i="4"/>
  <c r="E736" i="4" s="1"/>
  <c r="D737" i="4"/>
  <c r="E737" i="4" s="1"/>
  <c r="D738" i="4"/>
  <c r="E738" i="4" s="1"/>
  <c r="D739" i="4"/>
  <c r="E739" i="4" s="1"/>
  <c r="D718" i="4"/>
  <c r="E718" i="4" s="1"/>
  <c r="E721" i="4"/>
  <c r="E723" i="4"/>
  <c r="E724" i="4"/>
  <c r="E720" i="4"/>
  <c r="M709" i="4"/>
  <c r="M710" i="4"/>
  <c r="M711" i="4"/>
  <c r="M712" i="4"/>
  <c r="M713" i="4"/>
  <c r="M714" i="4"/>
  <c r="M715" i="4"/>
  <c r="M716" i="4"/>
  <c r="M717" i="4"/>
  <c r="M707" i="4"/>
  <c r="M708" i="4"/>
  <c r="M696" i="4"/>
  <c r="M697" i="4"/>
  <c r="M698" i="4"/>
  <c r="M699" i="4"/>
  <c r="M700" i="4"/>
  <c r="M701" i="4"/>
  <c r="M702" i="4"/>
  <c r="M703" i="4"/>
  <c r="M704" i="4"/>
  <c r="M705" i="4"/>
  <c r="M706" i="4"/>
  <c r="M692" i="4"/>
  <c r="M693" i="4"/>
  <c r="M694" i="4"/>
  <c r="M695" i="4"/>
  <c r="M687" i="4"/>
  <c r="M688" i="4"/>
  <c r="M689" i="4"/>
  <c r="M690" i="4"/>
  <c r="M691" i="4"/>
  <c r="M686" i="4"/>
  <c r="M685" i="4"/>
  <c r="AF717" i="4"/>
  <c r="AB717" i="4"/>
  <c r="AF716" i="4"/>
  <c r="AB716" i="4"/>
  <c r="AF715" i="4"/>
  <c r="AB715" i="4"/>
  <c r="AF714" i="4"/>
  <c r="AB713" i="4"/>
  <c r="AB714" i="4"/>
  <c r="AF713" i="4"/>
  <c r="AF712" i="4"/>
  <c r="AB712" i="4"/>
  <c r="AF711" i="4"/>
  <c r="AB711" i="4"/>
  <c r="AF710" i="4"/>
  <c r="AB710" i="4"/>
  <c r="AF709" i="4"/>
  <c r="AB709" i="4"/>
  <c r="AF708" i="4"/>
  <c r="AB708" i="4"/>
  <c r="AF707" i="4"/>
  <c r="AB707" i="4"/>
  <c r="D714" i="4"/>
  <c r="E714" i="4" s="1"/>
  <c r="D715" i="4"/>
  <c r="E715" i="4" s="1"/>
  <c r="D716" i="4"/>
  <c r="E716" i="4" s="1"/>
  <c r="D717" i="4"/>
  <c r="E717" i="4" s="1"/>
  <c r="D708" i="4"/>
  <c r="E708" i="4" s="1"/>
  <c r="D709" i="4"/>
  <c r="E709" i="4" s="1"/>
  <c r="D710" i="4"/>
  <c r="E710" i="4" s="1"/>
  <c r="D711" i="4"/>
  <c r="E711" i="4" s="1"/>
  <c r="D712" i="4"/>
  <c r="E712" i="4" s="1"/>
  <c r="D713" i="4"/>
  <c r="E713" i="4" s="1"/>
  <c r="D707" i="4"/>
  <c r="E707" i="4" s="1"/>
  <c r="AF706" i="4"/>
  <c r="AB706" i="4"/>
  <c r="AF705" i="4"/>
  <c r="AB705" i="4"/>
  <c r="AF704" i="4"/>
  <c r="AB704" i="4"/>
  <c r="AF703" i="4"/>
  <c r="AB703" i="4"/>
  <c r="AF702" i="4"/>
  <c r="AB702" i="4"/>
  <c r="AF701" i="4"/>
  <c r="AB701" i="4"/>
  <c r="AF700" i="4"/>
  <c r="AB700" i="4"/>
  <c r="AF699" i="4"/>
  <c r="AB699" i="4"/>
  <c r="AF698" i="4"/>
  <c r="AB698" i="4"/>
  <c r="AF697" i="4"/>
  <c r="AB697" i="4"/>
  <c r="AB696" i="4"/>
  <c r="AF696" i="4"/>
  <c r="D696" i="4"/>
  <c r="E696" i="4" s="1"/>
  <c r="D697" i="4"/>
  <c r="E697" i="4" s="1"/>
  <c r="D698" i="4"/>
  <c r="E698" i="4" s="1"/>
  <c r="D699" i="4"/>
  <c r="E699" i="4" s="1"/>
  <c r="D700" i="4"/>
  <c r="E700" i="4" s="1"/>
  <c r="D701" i="4"/>
  <c r="E701" i="4" s="1"/>
  <c r="D702" i="4"/>
  <c r="E702" i="4" s="1"/>
  <c r="D703" i="4"/>
  <c r="E703" i="4" s="1"/>
  <c r="D704" i="4"/>
  <c r="E704" i="4" s="1"/>
  <c r="D705" i="4"/>
  <c r="E705" i="4" s="1"/>
  <c r="D706" i="4"/>
  <c r="E706" i="4" s="1"/>
  <c r="AF695" i="4"/>
  <c r="AB695" i="4"/>
  <c r="AF694" i="4"/>
  <c r="AB694" i="4"/>
  <c r="AF693" i="4"/>
  <c r="AB693" i="4"/>
  <c r="AF692" i="4"/>
  <c r="AB692" i="4"/>
  <c r="AF691" i="4"/>
  <c r="AB691" i="4"/>
  <c r="AF690" i="4"/>
  <c r="AB690" i="4"/>
  <c r="AF689" i="4"/>
  <c r="AB689" i="4"/>
  <c r="AF688" i="4"/>
  <c r="AB688" i="4"/>
  <c r="AF687" i="4"/>
  <c r="AB687" i="4"/>
  <c r="AF686" i="4"/>
  <c r="AB686" i="4"/>
  <c r="AF685" i="4"/>
  <c r="AB685" i="4"/>
  <c r="D685" i="4"/>
  <c r="E685" i="4" s="1"/>
  <c r="D686" i="4"/>
  <c r="D687" i="4"/>
  <c r="D688" i="4"/>
  <c r="E688" i="4" s="1"/>
  <c r="D689" i="4"/>
  <c r="E689" i="4" s="1"/>
  <c r="D690" i="4"/>
  <c r="E690" i="4" s="1"/>
  <c r="D691" i="4"/>
  <c r="E684" i="4" s="1"/>
  <c r="D692" i="4"/>
  <c r="E692" i="4" s="1"/>
  <c r="D693" i="4"/>
  <c r="E693" i="4" s="1"/>
  <c r="D694" i="4"/>
  <c r="E694" i="4" s="1"/>
  <c r="D695" i="4"/>
  <c r="D684" i="4"/>
  <c r="E686" i="4"/>
  <c r="E687" i="4"/>
  <c r="E695" i="4"/>
  <c r="M684" i="4"/>
  <c r="M683" i="4"/>
  <c r="M682" i="4"/>
  <c r="M681" i="4"/>
  <c r="M680" i="4"/>
  <c r="M679" i="4"/>
  <c r="M678" i="4"/>
  <c r="M677" i="4"/>
  <c r="M676" i="4"/>
  <c r="M675" i="4"/>
  <c r="M674" i="4"/>
  <c r="AF684" i="4"/>
  <c r="AB684" i="4"/>
  <c r="AF683" i="4"/>
  <c r="AB683" i="4"/>
  <c r="AF682" i="4"/>
  <c r="AB682" i="4"/>
  <c r="AF681" i="4"/>
  <c r="AB681" i="4"/>
  <c r="AF680" i="4"/>
  <c r="AB680" i="4"/>
  <c r="AF679" i="4"/>
  <c r="AB679" i="4"/>
  <c r="AF678" i="4"/>
  <c r="AB678" i="4"/>
  <c r="AF677" i="4"/>
  <c r="AB677" i="4"/>
  <c r="AF676" i="4"/>
  <c r="AB676" i="4"/>
  <c r="AF675" i="4"/>
  <c r="AB675" i="4"/>
  <c r="AF674" i="4"/>
  <c r="AB674" i="4"/>
  <c r="D674" i="4"/>
  <c r="E674" i="4" s="1"/>
  <c r="D675" i="4"/>
  <c r="E675" i="4" s="1"/>
  <c r="D676" i="4"/>
  <c r="E676" i="4" s="1"/>
  <c r="D677" i="4"/>
  <c r="E677" i="4" s="1"/>
  <c r="D678" i="4"/>
  <c r="E678" i="4" s="1"/>
  <c r="D679" i="4"/>
  <c r="E679" i="4" s="1"/>
  <c r="D680" i="4"/>
  <c r="E680" i="4" s="1"/>
  <c r="D681" i="4"/>
  <c r="E681" i="4" s="1"/>
  <c r="D682" i="4"/>
  <c r="E682" i="4" s="1"/>
  <c r="D683" i="4"/>
  <c r="E683" i="4" s="1"/>
  <c r="M673" i="4"/>
  <c r="M672" i="4"/>
  <c r="M671" i="4"/>
  <c r="M670" i="4"/>
  <c r="M669" i="4"/>
  <c r="M668" i="4"/>
  <c r="M667" i="4"/>
  <c r="M666" i="4"/>
  <c r="M665" i="4"/>
  <c r="M664" i="4"/>
  <c r="M663" i="4"/>
  <c r="AF673" i="4"/>
  <c r="AB673" i="4"/>
  <c r="AB672" i="4"/>
  <c r="AF671" i="4"/>
  <c r="AB671" i="4"/>
  <c r="AF670" i="4"/>
  <c r="AB670" i="4"/>
  <c r="AF669" i="4"/>
  <c r="AB669" i="4"/>
  <c r="AF668" i="4"/>
  <c r="AB668" i="4"/>
  <c r="AF667" i="4"/>
  <c r="AB667" i="4"/>
  <c r="AF666" i="4"/>
  <c r="AB666" i="4"/>
  <c r="AF665" i="4"/>
  <c r="AB665" i="4"/>
  <c r="AF664" i="4"/>
  <c r="AB664" i="4"/>
  <c r="AF663" i="4"/>
  <c r="AB663" i="4"/>
  <c r="D663" i="4"/>
  <c r="E663" i="4" s="1"/>
  <c r="D664" i="4"/>
  <c r="E664" i="4" s="1"/>
  <c r="D665" i="4"/>
  <c r="E665" i="4" s="1"/>
  <c r="D666" i="4"/>
  <c r="E666" i="4" s="1"/>
  <c r="D667" i="4"/>
  <c r="E667" i="4" s="1"/>
  <c r="D668" i="4"/>
  <c r="E668" i="4" s="1"/>
  <c r="D669" i="4"/>
  <c r="E669" i="4" s="1"/>
  <c r="D670" i="4"/>
  <c r="E670" i="4" s="1"/>
  <c r="D671" i="4"/>
  <c r="E671" i="4" s="1"/>
  <c r="D672" i="4"/>
  <c r="E672" i="4" s="1"/>
  <c r="D673" i="4"/>
  <c r="E673" i="4" s="1"/>
  <c r="M662" i="4"/>
  <c r="M661" i="4"/>
  <c r="M660" i="4"/>
  <c r="M659" i="4"/>
  <c r="M658" i="4"/>
  <c r="M657" i="4"/>
  <c r="M656" i="4"/>
  <c r="M655" i="4"/>
  <c r="M654" i="4"/>
  <c r="M653" i="4"/>
  <c r="M652" i="4"/>
  <c r="AF662" i="4"/>
  <c r="AB662" i="4"/>
  <c r="AF661" i="4"/>
  <c r="AB661" i="4"/>
  <c r="AF660" i="4"/>
  <c r="AB660" i="4"/>
  <c r="AF659" i="4"/>
  <c r="AB659" i="4"/>
  <c r="AF658" i="4"/>
  <c r="AB658" i="4"/>
  <c r="AF657" i="4"/>
  <c r="AB657" i="4"/>
  <c r="AF656" i="4"/>
  <c r="AB656" i="4"/>
  <c r="AF655" i="4"/>
  <c r="AB655" i="4"/>
  <c r="AF654" i="4"/>
  <c r="AB654" i="4"/>
  <c r="AF653" i="4"/>
  <c r="AB653" i="4"/>
  <c r="AF652" i="4"/>
  <c r="AB652" i="4"/>
  <c r="D654" i="4"/>
  <c r="E654" i="4" s="1"/>
  <c r="D655" i="4"/>
  <c r="E655" i="4" s="1"/>
  <c r="D656" i="4"/>
  <c r="E656" i="4" s="1"/>
  <c r="D657" i="4"/>
  <c r="E657" i="4" s="1"/>
  <c r="D658" i="4"/>
  <c r="E658" i="4" s="1"/>
  <c r="D659" i="4"/>
  <c r="E659" i="4" s="1"/>
  <c r="D660" i="4"/>
  <c r="E660" i="4" s="1"/>
  <c r="D661" i="4"/>
  <c r="E661" i="4" s="1"/>
  <c r="D662" i="4"/>
  <c r="E662" i="4" s="1"/>
  <c r="D652" i="4"/>
  <c r="E652" i="4" s="1"/>
  <c r="D653" i="4"/>
  <c r="E653" i="4" s="1"/>
  <c r="M651" i="4"/>
  <c r="M650" i="4"/>
  <c r="M649" i="4"/>
  <c r="M648" i="4"/>
  <c r="M647" i="4"/>
  <c r="M646" i="4"/>
  <c r="M645" i="4"/>
  <c r="M643" i="4"/>
  <c r="M644" i="4"/>
  <c r="M642" i="4"/>
  <c r="M641" i="4"/>
  <c r="D641" i="4"/>
  <c r="D642" i="4"/>
  <c r="D643" i="4"/>
  <c r="D644" i="4"/>
  <c r="D645" i="4"/>
  <c r="D646" i="4"/>
  <c r="D647" i="4"/>
  <c r="D648" i="4"/>
  <c r="D649" i="4"/>
  <c r="D650" i="4"/>
  <c r="D651" i="4"/>
  <c r="AF651" i="4"/>
  <c r="AB651" i="4"/>
  <c r="AF650" i="4"/>
  <c r="AB650" i="4"/>
  <c r="AF649" i="4"/>
  <c r="AB649" i="4"/>
  <c r="AF646" i="4"/>
  <c r="AF648" i="4"/>
  <c r="AB648" i="4"/>
  <c r="AF647" i="4"/>
  <c r="AB647" i="4"/>
  <c r="AB646" i="4"/>
  <c r="AF645" i="4"/>
  <c r="AB645" i="4"/>
  <c r="AF644" i="4"/>
  <c r="AB644" i="4"/>
  <c r="AF643" i="4"/>
  <c r="AB643" i="4"/>
  <c r="AF642" i="4"/>
  <c r="AB642" i="4"/>
  <c r="AF641" i="4"/>
  <c r="AB641" i="4"/>
  <c r="M640" i="4"/>
  <c r="M639" i="4"/>
  <c r="M638" i="4"/>
  <c r="M637" i="4"/>
  <c r="M636" i="4"/>
  <c r="M635" i="4"/>
  <c r="M634" i="4"/>
  <c r="M633" i="4"/>
  <c r="M632" i="4"/>
  <c r="M631" i="4"/>
  <c r="M630" i="4"/>
  <c r="AF640" i="4"/>
  <c r="AB640" i="4"/>
  <c r="AF639" i="4"/>
  <c r="AB639" i="4"/>
  <c r="AF638" i="4"/>
  <c r="AB638" i="4"/>
  <c r="AF637" i="4"/>
  <c r="AB637" i="4"/>
  <c r="D637" i="4"/>
  <c r="E637" i="4" s="1"/>
  <c r="D638" i="4"/>
  <c r="E638" i="4" s="1"/>
  <c r="D639" i="4"/>
  <c r="E639" i="4" s="1"/>
  <c r="D640" i="4"/>
  <c r="E640" i="4" s="1"/>
  <c r="AF636" i="4"/>
  <c r="AB636" i="4"/>
  <c r="AF635" i="4"/>
  <c r="AB635" i="4"/>
  <c r="AF634" i="4"/>
  <c r="AB634" i="4"/>
  <c r="AF633" i="4"/>
  <c r="AB633" i="4"/>
  <c r="AF632" i="4"/>
  <c r="AB632" i="4"/>
  <c r="AF631" i="4"/>
  <c r="AB631" i="4"/>
  <c r="AF630" i="4"/>
  <c r="AB630" i="4"/>
  <c r="D630" i="4"/>
  <c r="E630" i="4" s="1"/>
  <c r="D631" i="4"/>
  <c r="E631" i="4" s="1"/>
  <c r="D632" i="4"/>
  <c r="E632" i="4" s="1"/>
  <c r="D633" i="4"/>
  <c r="E633" i="4" s="1"/>
  <c r="D634" i="4"/>
  <c r="E634" i="4" s="1"/>
  <c r="D635" i="4"/>
  <c r="E635" i="4" s="1"/>
  <c r="D636" i="4"/>
  <c r="E636" i="4" s="1"/>
  <c r="AF629" i="4"/>
  <c r="AB629" i="4"/>
  <c r="M629" i="4"/>
  <c r="AF628" i="4"/>
  <c r="AB628" i="4"/>
  <c r="M628" i="4"/>
  <c r="AF627" i="4"/>
  <c r="AB627" i="4"/>
  <c r="M627" i="4"/>
  <c r="AF626" i="4"/>
  <c r="AB626" i="4"/>
  <c r="M626" i="4"/>
  <c r="D627" i="4"/>
  <c r="E627" i="4" s="1"/>
  <c r="D628" i="4"/>
  <c r="E628" i="4" s="1"/>
  <c r="D629" i="4"/>
  <c r="E629" i="4" s="1"/>
  <c r="D626" i="4"/>
  <c r="E626" i="4" s="1"/>
  <c r="M625" i="4"/>
  <c r="M624" i="4"/>
  <c r="M623" i="4"/>
  <c r="M622" i="4"/>
  <c r="M621" i="4"/>
  <c r="M620" i="4"/>
  <c r="M619" i="4"/>
  <c r="AF625" i="4"/>
  <c r="AB625" i="4"/>
  <c r="AF624" i="4"/>
  <c r="AB624" i="4"/>
  <c r="AF623" i="4"/>
  <c r="AB623" i="4"/>
  <c r="AF622" i="4"/>
  <c r="AB622" i="4"/>
  <c r="AF621" i="4"/>
  <c r="AB621" i="4"/>
  <c r="AF620" i="4"/>
  <c r="AB620" i="4"/>
  <c r="AF619" i="4"/>
  <c r="AB619" i="4"/>
  <c r="D619" i="4"/>
  <c r="E619" i="4" s="1"/>
  <c r="D620" i="4"/>
  <c r="E620" i="4" s="1"/>
  <c r="D621" i="4"/>
  <c r="E621" i="4" s="1"/>
  <c r="D622" i="4"/>
  <c r="E622" i="4" s="1"/>
  <c r="D623" i="4"/>
  <c r="E623" i="4" s="1"/>
  <c r="D624" i="4"/>
  <c r="E624" i="4" s="1"/>
  <c r="D625" i="4"/>
  <c r="E625" i="4" s="1"/>
  <c r="M618" i="4"/>
  <c r="M617" i="4"/>
  <c r="M616" i="4"/>
  <c r="AB618" i="4"/>
  <c r="AF618" i="4"/>
  <c r="AB617" i="4"/>
  <c r="AF617" i="4"/>
  <c r="AB616" i="4"/>
  <c r="AF616" i="4"/>
  <c r="AF615" i="4"/>
  <c r="AB615" i="4"/>
  <c r="M615" i="4"/>
  <c r="D615" i="4"/>
  <c r="E615" i="4" s="1"/>
  <c r="D616" i="4"/>
  <c r="E616" i="4" s="1"/>
  <c r="D617" i="4"/>
  <c r="E617" i="4" s="1"/>
  <c r="D618" i="4"/>
  <c r="E618" i="4" s="1"/>
  <c r="E691" i="4" l="1"/>
  <c r="M614" i="4"/>
  <c r="M613" i="4"/>
  <c r="M612" i="4"/>
  <c r="M611" i="4"/>
  <c r="M610" i="4"/>
  <c r="M609" i="4"/>
  <c r="M608" i="4"/>
  <c r="AF614" i="4"/>
  <c r="AB612" i="4"/>
  <c r="AB613" i="4"/>
  <c r="AB614" i="4"/>
  <c r="AB611" i="4"/>
  <c r="AF610" i="4"/>
  <c r="AB610" i="4"/>
  <c r="AF609" i="4"/>
  <c r="AF611" i="4"/>
  <c r="AF612" i="4"/>
  <c r="AF613" i="4"/>
  <c r="D608" i="4"/>
  <c r="E608" i="4" s="1"/>
  <c r="D609" i="4"/>
  <c r="E609" i="4" s="1"/>
  <c r="D610" i="4"/>
  <c r="E610" i="4" s="1"/>
  <c r="D611" i="4"/>
  <c r="E611" i="4" s="1"/>
  <c r="D612" i="4"/>
  <c r="E612" i="4" s="1"/>
  <c r="D613" i="4"/>
  <c r="E613" i="4" s="1"/>
  <c r="D614" i="4"/>
  <c r="E614" i="4" s="1"/>
  <c r="M607" i="4"/>
  <c r="M606" i="4"/>
  <c r="M605" i="4"/>
  <c r="M604" i="4"/>
  <c r="M603" i="4"/>
  <c r="M602" i="4"/>
  <c r="M601" i="4"/>
  <c r="AF605" i="4"/>
  <c r="AF606" i="4"/>
  <c r="AF607" i="4"/>
  <c r="AF608" i="4"/>
  <c r="AB607" i="4"/>
  <c r="AB608" i="4"/>
  <c r="AB609" i="4"/>
  <c r="AB605" i="4"/>
  <c r="AB606" i="4"/>
  <c r="AF604" i="4"/>
  <c r="AB604" i="4"/>
  <c r="AF602" i="4"/>
  <c r="AF603" i="4"/>
  <c r="AB603" i="4"/>
  <c r="D603" i="4"/>
  <c r="E603" i="4" s="1"/>
  <c r="D604" i="4"/>
  <c r="E604" i="4" s="1"/>
  <c r="D605" i="4"/>
  <c r="E605" i="4" s="1"/>
  <c r="D606" i="4"/>
  <c r="E606" i="4" s="1"/>
  <c r="D607" i="4"/>
  <c r="E607" i="4" s="1"/>
  <c r="D601" i="4"/>
  <c r="E601" i="4" s="1"/>
  <c r="D602" i="4"/>
  <c r="E602" i="4" s="1"/>
  <c r="M600" i="4"/>
  <c r="M599" i="4"/>
  <c r="M598" i="4"/>
  <c r="M597" i="4"/>
  <c r="M596" i="4"/>
  <c r="M595" i="4"/>
  <c r="M594" i="4"/>
  <c r="M593" i="4"/>
  <c r="M592" i="4"/>
  <c r="M591" i="4"/>
  <c r="M590" i="4"/>
  <c r="M589" i="4"/>
  <c r="M588" i="4"/>
  <c r="M587" i="4"/>
  <c r="M586" i="4"/>
  <c r="M585" i="4"/>
  <c r="M584" i="4"/>
  <c r="M583" i="4"/>
  <c r="M582" i="4"/>
  <c r="M581" i="4"/>
  <c r="M580" i="4"/>
  <c r="AF586" i="4"/>
  <c r="AB586" i="4"/>
  <c r="AF585" i="4"/>
  <c r="AB585" i="4"/>
  <c r="AF584" i="4"/>
  <c r="AB584" i="4"/>
  <c r="AF583" i="4"/>
  <c r="AB583" i="4"/>
  <c r="AF582" i="4"/>
  <c r="AB582" i="4"/>
  <c r="AF581" i="4"/>
  <c r="AB581" i="4"/>
  <c r="AF580" i="4"/>
  <c r="AB580" i="4"/>
  <c r="AF600" i="4"/>
  <c r="AF601" i="4"/>
  <c r="AB600" i="4"/>
  <c r="AF599" i="4"/>
  <c r="AB599" i="4"/>
  <c r="AF598" i="4"/>
  <c r="AB598" i="4"/>
  <c r="AF597" i="4"/>
  <c r="AB597" i="4"/>
  <c r="AF596" i="4"/>
  <c r="AB596" i="4"/>
  <c r="AF595" i="4"/>
  <c r="AB595" i="4"/>
  <c r="AB594" i="4"/>
  <c r="AB593" i="4"/>
  <c r="AB601" i="4"/>
  <c r="AB602" i="4"/>
  <c r="AB588" i="4"/>
  <c r="AB589" i="4"/>
  <c r="AB590" i="4"/>
  <c r="AB591" i="4"/>
  <c r="AB592" i="4"/>
  <c r="AF594" i="4"/>
  <c r="D595" i="4"/>
  <c r="E595" i="4" s="1"/>
  <c r="D596" i="4"/>
  <c r="E596" i="4" s="1"/>
  <c r="D597" i="4"/>
  <c r="E597" i="4" s="1"/>
  <c r="D598" i="4"/>
  <c r="E598" i="4" s="1"/>
  <c r="D599" i="4"/>
  <c r="E599" i="4" s="1"/>
  <c r="D600" i="4"/>
  <c r="E600" i="4" s="1"/>
  <c r="D594" i="4"/>
  <c r="E594" i="4" s="1"/>
  <c r="AF593" i="4"/>
  <c r="AF592" i="4"/>
  <c r="AF591" i="4"/>
  <c r="AF590" i="4"/>
  <c r="AF589" i="4"/>
  <c r="AF588" i="4"/>
  <c r="AF587" i="4"/>
  <c r="AB587" i="4"/>
  <c r="D581" i="4"/>
  <c r="E581" i="4" s="1"/>
  <c r="D582" i="4"/>
  <c r="E582" i="4" s="1"/>
  <c r="D583" i="4"/>
  <c r="E583" i="4" s="1"/>
  <c r="D584" i="4"/>
  <c r="E584" i="4" s="1"/>
  <c r="D585" i="4"/>
  <c r="E585" i="4" s="1"/>
  <c r="D586" i="4"/>
  <c r="E586" i="4" s="1"/>
  <c r="D587" i="4"/>
  <c r="E587" i="4" s="1"/>
  <c r="D588" i="4"/>
  <c r="E588" i="4" s="1"/>
  <c r="D589" i="4"/>
  <c r="E589" i="4" s="1"/>
  <c r="D590" i="4"/>
  <c r="E590" i="4" s="1"/>
  <c r="D591" i="4"/>
  <c r="E591" i="4" s="1"/>
  <c r="D592" i="4"/>
  <c r="E592" i="4" s="1"/>
  <c r="D593" i="4"/>
  <c r="E593" i="4" s="1"/>
  <c r="D580" i="4"/>
  <c r="E580" i="4" s="1"/>
  <c r="AF579" i="4"/>
  <c r="AF578" i="4"/>
  <c r="AB579" i="4"/>
  <c r="M579" i="4"/>
  <c r="AB578" i="4"/>
  <c r="M578" i="4"/>
  <c r="AF577" i="4"/>
  <c r="AB577" i="4"/>
  <c r="M577" i="4"/>
  <c r="AF576" i="4"/>
  <c r="AB576" i="4"/>
  <c r="M576" i="4"/>
  <c r="AF575" i="4"/>
  <c r="AB575" i="4"/>
  <c r="M575" i="4"/>
  <c r="AF574" i="4"/>
  <c r="AB574" i="4"/>
  <c r="M574" i="4"/>
  <c r="AF573" i="4"/>
  <c r="AB573" i="4"/>
  <c r="M573" i="4"/>
  <c r="D574" i="4"/>
  <c r="E574" i="4" s="1"/>
  <c r="D575" i="4"/>
  <c r="E575" i="4" s="1"/>
  <c r="D576" i="4"/>
  <c r="E576" i="4" s="1"/>
  <c r="D577" i="4"/>
  <c r="E577" i="4" s="1"/>
  <c r="D578" i="4"/>
  <c r="E578" i="4" s="1"/>
  <c r="D579" i="4"/>
  <c r="E579" i="4" s="1"/>
  <c r="D573" i="4"/>
  <c r="E573" i="4" s="1"/>
  <c r="AF572" i="4"/>
  <c r="AB572" i="4"/>
  <c r="M572" i="4"/>
  <c r="AF571" i="4"/>
  <c r="AB571" i="4"/>
  <c r="M571" i="4"/>
  <c r="AF570" i="4"/>
  <c r="AB570" i="4"/>
  <c r="M570" i="4"/>
  <c r="AF569" i="4"/>
  <c r="AB569" i="4"/>
  <c r="M569" i="4"/>
  <c r="AF568" i="4"/>
  <c r="AB568" i="4"/>
  <c r="M568" i="4"/>
  <c r="AF567" i="4"/>
  <c r="AB567" i="4"/>
  <c r="M567" i="4"/>
  <c r="AF566" i="4"/>
  <c r="AB566" i="4"/>
  <c r="M566" i="4"/>
  <c r="D566" i="4"/>
  <c r="E566" i="4" s="1"/>
  <c r="D567" i="4"/>
  <c r="E567" i="4" s="1"/>
  <c r="D568" i="4"/>
  <c r="E568" i="4" s="1"/>
  <c r="D569" i="4"/>
  <c r="E569" i="4" s="1"/>
  <c r="D570" i="4"/>
  <c r="E570" i="4" s="1"/>
  <c r="D571" i="4"/>
  <c r="E571" i="4" s="1"/>
  <c r="D572" i="4"/>
  <c r="E572" i="4" s="1"/>
  <c r="AF565" i="4"/>
  <c r="AB565" i="4"/>
  <c r="M565" i="4"/>
  <c r="AF564" i="4"/>
  <c r="AB564" i="4"/>
  <c r="M564" i="4"/>
  <c r="AF563" i="4"/>
  <c r="AB563" i="4"/>
  <c r="M563" i="4"/>
  <c r="AF562" i="4"/>
  <c r="AB562" i="4"/>
  <c r="M562" i="4"/>
  <c r="D562" i="4"/>
  <c r="E562" i="4" s="1"/>
  <c r="D563" i="4"/>
  <c r="E563" i="4" s="1"/>
  <c r="D564" i="4"/>
  <c r="E564" i="4" s="1"/>
  <c r="D565" i="4"/>
  <c r="E565" i="4" s="1"/>
  <c r="AF561" i="4"/>
  <c r="AB561" i="4"/>
  <c r="M561" i="4"/>
  <c r="AF560" i="4"/>
  <c r="AB560" i="4"/>
  <c r="M560" i="4"/>
  <c r="AF559" i="4"/>
  <c r="AB559" i="4"/>
  <c r="M559" i="4"/>
  <c r="D561" i="4"/>
  <c r="E561" i="4" s="1"/>
  <c r="D560" i="4"/>
  <c r="E560" i="4" s="1"/>
  <c r="D559" i="4"/>
  <c r="E559" i="4" s="1"/>
  <c r="AF558" i="4"/>
  <c r="AB558" i="4"/>
  <c r="M558" i="4"/>
  <c r="AF557" i="4"/>
  <c r="M556" i="4"/>
  <c r="M557" i="4"/>
  <c r="AF556" i="4"/>
  <c r="AF555" i="4"/>
  <c r="M555" i="4"/>
  <c r="AF554" i="4"/>
  <c r="AB554" i="4"/>
  <c r="M554" i="4"/>
  <c r="AF553" i="4"/>
  <c r="AB553" i="4"/>
  <c r="AB555" i="4"/>
  <c r="AB556" i="4"/>
  <c r="M553" i="4"/>
  <c r="M552" i="4"/>
  <c r="D553" i="4"/>
  <c r="E553" i="4" s="1"/>
  <c r="D554" i="4"/>
  <c r="E554" i="4" s="1"/>
  <c r="D555" i="4"/>
  <c r="E555" i="4" s="1"/>
  <c r="D556" i="4"/>
  <c r="E556" i="4" s="1"/>
  <c r="D557" i="4"/>
  <c r="E557" i="4" s="1"/>
  <c r="D558" i="4"/>
  <c r="E558" i="4" s="1"/>
  <c r="D552" i="4"/>
  <c r="E552" i="4" s="1"/>
  <c r="B2" i="4"/>
  <c r="D2" i="4"/>
  <c r="E2" i="4" s="1"/>
  <c r="L2" i="4"/>
  <c r="M2" i="4" s="1"/>
  <c r="P2" i="4"/>
  <c r="AB2" i="4"/>
  <c r="AF2" i="4"/>
  <c r="B3" i="4"/>
  <c r="D3" i="4"/>
  <c r="E3" i="4" s="1"/>
  <c r="L3" i="4"/>
  <c r="M3" i="4" s="1"/>
  <c r="P3" i="4"/>
  <c r="AB3" i="4"/>
  <c r="AF3" i="4"/>
  <c r="B4" i="4"/>
  <c r="D4" i="4"/>
  <c r="E4" i="4" s="1"/>
  <c r="L4" i="4"/>
  <c r="M4" i="4" s="1"/>
  <c r="P4" i="4"/>
  <c r="AB4" i="4"/>
  <c r="AF4" i="4"/>
  <c r="B5" i="4"/>
  <c r="D5" i="4"/>
  <c r="E5" i="4" s="1"/>
  <c r="L5" i="4"/>
  <c r="M5" i="4" s="1"/>
  <c r="P5" i="4"/>
  <c r="AB5" i="4"/>
  <c r="AF5" i="4"/>
  <c r="B6" i="4"/>
  <c r="D6" i="4"/>
  <c r="E6" i="4" s="1"/>
  <c r="L6" i="4"/>
  <c r="M6" i="4" s="1"/>
  <c r="P6" i="4"/>
  <c r="AB6" i="4"/>
  <c r="AF6" i="4"/>
  <c r="B7" i="4"/>
  <c r="D7" i="4"/>
  <c r="E7" i="4" s="1"/>
  <c r="L7" i="4"/>
  <c r="M7" i="4" s="1"/>
  <c r="P7" i="4"/>
  <c r="AB7" i="4"/>
  <c r="AF7" i="4"/>
  <c r="B8" i="4"/>
  <c r="D8" i="4"/>
  <c r="E8" i="4" s="1"/>
  <c r="L8" i="4"/>
  <c r="M8" i="4" s="1"/>
  <c r="P8" i="4"/>
  <c r="AB8" i="4"/>
  <c r="AF8" i="4"/>
  <c r="B9" i="4"/>
  <c r="D9" i="4"/>
  <c r="E9" i="4" s="1"/>
  <c r="L9" i="4"/>
  <c r="M9" i="4" s="1"/>
  <c r="P9" i="4"/>
  <c r="AB9" i="4"/>
  <c r="AF9" i="4"/>
  <c r="B10" i="4"/>
  <c r="D10" i="4"/>
  <c r="E10" i="4" s="1"/>
  <c r="L10" i="4"/>
  <c r="M10" i="4" s="1"/>
  <c r="P10" i="4"/>
  <c r="AB10" i="4"/>
  <c r="AF10" i="4"/>
  <c r="B11" i="4"/>
  <c r="D11" i="4"/>
  <c r="E11" i="4" s="1"/>
  <c r="L11" i="4"/>
  <c r="M11" i="4" s="1"/>
  <c r="P11" i="4"/>
  <c r="AB11" i="4"/>
  <c r="AF11" i="4"/>
  <c r="B12" i="4"/>
  <c r="D12" i="4"/>
  <c r="E12" i="4" s="1"/>
  <c r="L12" i="4"/>
  <c r="M12" i="4" s="1"/>
  <c r="P12" i="4"/>
  <c r="AB12" i="4"/>
  <c r="AF12" i="4"/>
  <c r="B13" i="4"/>
  <c r="D13" i="4"/>
  <c r="E13" i="4" s="1"/>
  <c r="L13" i="4"/>
  <c r="M13" i="4" s="1"/>
  <c r="P13" i="4"/>
  <c r="AB13" i="4"/>
  <c r="AF13" i="4"/>
  <c r="B14" i="4"/>
  <c r="D14" i="4"/>
  <c r="E14" i="4" s="1"/>
  <c r="L14" i="4"/>
  <c r="M14" i="4" s="1"/>
  <c r="P14" i="4"/>
  <c r="AB14" i="4"/>
  <c r="AF14" i="4"/>
  <c r="B15" i="4"/>
  <c r="D15" i="4"/>
  <c r="E15" i="4" s="1"/>
  <c r="L15" i="4"/>
  <c r="M15" i="4" s="1"/>
  <c r="P15" i="4"/>
  <c r="AB15" i="4"/>
  <c r="AF15" i="4"/>
  <c r="B16" i="4"/>
  <c r="D16" i="4"/>
  <c r="E16" i="4" s="1"/>
  <c r="L16" i="4"/>
  <c r="M16" i="4" s="1"/>
  <c r="P16" i="4"/>
  <c r="AB16" i="4"/>
  <c r="AF16" i="4"/>
  <c r="B17" i="4"/>
  <c r="D17" i="4"/>
  <c r="E17" i="4" s="1"/>
  <c r="L17" i="4"/>
  <c r="M17" i="4" s="1"/>
  <c r="P17" i="4"/>
  <c r="AB17" i="4"/>
  <c r="AF17" i="4"/>
  <c r="B18" i="4"/>
  <c r="D18" i="4"/>
  <c r="E18" i="4" s="1"/>
  <c r="L18" i="4"/>
  <c r="M18" i="4" s="1"/>
  <c r="P18" i="4"/>
  <c r="AB18" i="4"/>
  <c r="AF18" i="4"/>
  <c r="B19" i="4"/>
  <c r="D19" i="4"/>
  <c r="E19" i="4" s="1"/>
  <c r="L19" i="4"/>
  <c r="M19" i="4" s="1"/>
  <c r="P19" i="4"/>
  <c r="AB19" i="4"/>
  <c r="AF19" i="4"/>
  <c r="B20" i="4"/>
  <c r="D20" i="4"/>
  <c r="E20" i="4" s="1"/>
  <c r="L20" i="4"/>
  <c r="M20" i="4" s="1"/>
  <c r="P20" i="4"/>
  <c r="AB20" i="4"/>
  <c r="AF20" i="4"/>
  <c r="B21" i="4"/>
  <c r="D21" i="4"/>
  <c r="E21" i="4" s="1"/>
  <c r="L21" i="4"/>
  <c r="M21" i="4" s="1"/>
  <c r="P21" i="4"/>
  <c r="AB21" i="4"/>
  <c r="AF21" i="4"/>
  <c r="B22" i="4"/>
  <c r="D22" i="4"/>
  <c r="E22" i="4" s="1"/>
  <c r="L22" i="4"/>
  <c r="M22" i="4" s="1"/>
  <c r="P22" i="4"/>
  <c r="AB22" i="4"/>
  <c r="AF22" i="4"/>
  <c r="B23" i="4"/>
  <c r="D23" i="4"/>
  <c r="E23" i="4" s="1"/>
  <c r="L23" i="4"/>
  <c r="M23" i="4" s="1"/>
  <c r="P23" i="4"/>
  <c r="AB23" i="4"/>
  <c r="AF23" i="4"/>
  <c r="B24" i="4"/>
  <c r="D24" i="4"/>
  <c r="E24" i="4" s="1"/>
  <c r="L24" i="4"/>
  <c r="M24" i="4" s="1"/>
  <c r="P24" i="4"/>
  <c r="AB24" i="4"/>
  <c r="AF24" i="4"/>
  <c r="B25" i="4"/>
  <c r="D25" i="4"/>
  <c r="E25" i="4" s="1"/>
  <c r="L25" i="4"/>
  <c r="M25" i="4" s="1"/>
  <c r="P25" i="4"/>
  <c r="AB25" i="4"/>
  <c r="AF25" i="4"/>
  <c r="B26" i="4"/>
  <c r="D26" i="4"/>
  <c r="E26" i="4" s="1"/>
  <c r="L26" i="4"/>
  <c r="M26" i="4" s="1"/>
  <c r="P26" i="4"/>
  <c r="AB26" i="4"/>
  <c r="AF26" i="4"/>
  <c r="B27" i="4"/>
  <c r="D27" i="4"/>
  <c r="E27" i="4" s="1"/>
  <c r="L27" i="4"/>
  <c r="M27" i="4" s="1"/>
  <c r="P27" i="4"/>
  <c r="AB27" i="4"/>
  <c r="AF27" i="4"/>
  <c r="B28" i="4"/>
  <c r="D28" i="4"/>
  <c r="E28" i="4" s="1"/>
  <c r="L28" i="4"/>
  <c r="M28" i="4" s="1"/>
  <c r="P28" i="4"/>
  <c r="AB28" i="4"/>
  <c r="AF28" i="4"/>
  <c r="B29" i="4"/>
  <c r="D29" i="4"/>
  <c r="E29" i="4" s="1"/>
  <c r="L29" i="4"/>
  <c r="M29" i="4" s="1"/>
  <c r="P29" i="4"/>
  <c r="AB29" i="4"/>
  <c r="AF29" i="4"/>
  <c r="B30" i="4"/>
  <c r="D30" i="4"/>
  <c r="E30" i="4" s="1"/>
  <c r="L30" i="4"/>
  <c r="M30" i="4" s="1"/>
  <c r="P30" i="4"/>
  <c r="AB30" i="4"/>
  <c r="AF30" i="4"/>
  <c r="B31" i="4"/>
  <c r="D31" i="4"/>
  <c r="E31" i="4" s="1"/>
  <c r="L31" i="4"/>
  <c r="M31" i="4" s="1"/>
  <c r="P31" i="4"/>
  <c r="AB31" i="4"/>
  <c r="AF31" i="4"/>
  <c r="B32" i="4"/>
  <c r="D32" i="4"/>
  <c r="E32" i="4" s="1"/>
  <c r="L32" i="4"/>
  <c r="M32" i="4" s="1"/>
  <c r="P32" i="4"/>
  <c r="AB32" i="4"/>
  <c r="AF32" i="4"/>
  <c r="B33" i="4"/>
  <c r="D33" i="4"/>
  <c r="E33" i="4" s="1"/>
  <c r="L33" i="4"/>
  <c r="M33" i="4" s="1"/>
  <c r="P33" i="4"/>
  <c r="AB33" i="4"/>
  <c r="AF33" i="4"/>
  <c r="B34" i="4"/>
  <c r="D34" i="4"/>
  <c r="E34" i="4" s="1"/>
  <c r="L34" i="4"/>
  <c r="M34" i="4" s="1"/>
  <c r="P34" i="4"/>
  <c r="AB34" i="4"/>
  <c r="AF34" i="4"/>
  <c r="B35" i="4"/>
  <c r="D35" i="4"/>
  <c r="E35" i="4" s="1"/>
  <c r="L35" i="4"/>
  <c r="M35" i="4" s="1"/>
  <c r="P35" i="4"/>
  <c r="AB35" i="4"/>
  <c r="AF35" i="4"/>
  <c r="B36" i="4"/>
  <c r="D36" i="4"/>
  <c r="E36" i="4" s="1"/>
  <c r="L36" i="4"/>
  <c r="M36" i="4" s="1"/>
  <c r="P36" i="4"/>
  <c r="AB36" i="4"/>
  <c r="AF36" i="4"/>
  <c r="B37" i="4"/>
  <c r="D37" i="4"/>
  <c r="E37" i="4" s="1"/>
  <c r="L37" i="4"/>
  <c r="M37" i="4" s="1"/>
  <c r="P37" i="4"/>
  <c r="AB37" i="4"/>
  <c r="AF37" i="4"/>
  <c r="B38" i="4"/>
  <c r="D38" i="4"/>
  <c r="E38" i="4" s="1"/>
  <c r="L38" i="4"/>
  <c r="M38" i="4" s="1"/>
  <c r="P38" i="4"/>
  <c r="AB38" i="4"/>
  <c r="AF38" i="4"/>
  <c r="B39" i="4"/>
  <c r="D39" i="4"/>
  <c r="E39" i="4" s="1"/>
  <c r="L39" i="4"/>
  <c r="M39" i="4" s="1"/>
  <c r="P39" i="4"/>
  <c r="AB39" i="4"/>
  <c r="AF39" i="4"/>
  <c r="B40" i="4"/>
  <c r="D40" i="4"/>
  <c r="E40" i="4" s="1"/>
  <c r="L40" i="4"/>
  <c r="M40" i="4" s="1"/>
  <c r="P40" i="4"/>
  <c r="AB40" i="4"/>
  <c r="AF40" i="4"/>
  <c r="B41" i="4"/>
  <c r="D41" i="4"/>
  <c r="E41" i="4" s="1"/>
  <c r="L41" i="4"/>
  <c r="M41" i="4" s="1"/>
  <c r="P41" i="4"/>
  <c r="AB41" i="4"/>
  <c r="AF41" i="4"/>
  <c r="B42" i="4"/>
  <c r="D42" i="4"/>
  <c r="E42" i="4" s="1"/>
  <c r="L42" i="4"/>
  <c r="M42" i="4" s="1"/>
  <c r="P42" i="4"/>
  <c r="AB42" i="4"/>
  <c r="AF42" i="4"/>
  <c r="B43" i="4"/>
  <c r="D43" i="4"/>
  <c r="E43" i="4" s="1"/>
  <c r="L43" i="4"/>
  <c r="M43" i="4" s="1"/>
  <c r="P43" i="4"/>
  <c r="AB43" i="4"/>
  <c r="AF43" i="4"/>
  <c r="B44" i="4"/>
  <c r="D44" i="4"/>
  <c r="E44" i="4" s="1"/>
  <c r="L44" i="4"/>
  <c r="M44" i="4" s="1"/>
  <c r="P44" i="4"/>
  <c r="AB44" i="4"/>
  <c r="AF44" i="4"/>
  <c r="B45" i="4"/>
  <c r="D45" i="4"/>
  <c r="E45" i="4" s="1"/>
  <c r="L45" i="4"/>
  <c r="M45" i="4" s="1"/>
  <c r="P45" i="4"/>
  <c r="AB45" i="4"/>
  <c r="AF45" i="4"/>
  <c r="B46" i="4"/>
  <c r="D46" i="4"/>
  <c r="E46" i="4" s="1"/>
  <c r="L46" i="4"/>
  <c r="M46" i="4" s="1"/>
  <c r="P46" i="4"/>
  <c r="AB46" i="4"/>
  <c r="AF46" i="4"/>
  <c r="B47" i="4"/>
  <c r="D47" i="4"/>
  <c r="E47" i="4" s="1"/>
  <c r="L47" i="4"/>
  <c r="M47" i="4" s="1"/>
  <c r="P47" i="4"/>
  <c r="AB47" i="4"/>
  <c r="AF47" i="4"/>
  <c r="B48" i="4"/>
  <c r="D48" i="4"/>
  <c r="E48" i="4" s="1"/>
  <c r="L48" i="4"/>
  <c r="M48" i="4" s="1"/>
  <c r="P48" i="4"/>
  <c r="AB48" i="4"/>
  <c r="AF48" i="4"/>
  <c r="B49" i="4"/>
  <c r="D49" i="4"/>
  <c r="E49" i="4" s="1"/>
  <c r="L49" i="4"/>
  <c r="M49" i="4" s="1"/>
  <c r="P49" i="4"/>
  <c r="AB49" i="4"/>
  <c r="AF49" i="4"/>
  <c r="B50" i="4"/>
  <c r="D50" i="4"/>
  <c r="E50" i="4" s="1"/>
  <c r="L50" i="4"/>
  <c r="M50" i="4" s="1"/>
  <c r="P50" i="4"/>
  <c r="AB50" i="4"/>
  <c r="AF50" i="4"/>
  <c r="B51" i="4"/>
  <c r="D51" i="4"/>
  <c r="E51" i="4" s="1"/>
  <c r="L51" i="4"/>
  <c r="M51" i="4" s="1"/>
  <c r="P51" i="4"/>
  <c r="AB51" i="4"/>
  <c r="AF51" i="4"/>
  <c r="B52" i="4"/>
  <c r="D52" i="4"/>
  <c r="E52" i="4" s="1"/>
  <c r="L52" i="4"/>
  <c r="M52" i="4" s="1"/>
  <c r="P52" i="4"/>
  <c r="AB52" i="4"/>
  <c r="AF52" i="4"/>
  <c r="B53" i="4"/>
  <c r="D53" i="4"/>
  <c r="E53" i="4" s="1"/>
  <c r="L53" i="4"/>
  <c r="M53" i="4" s="1"/>
  <c r="P53" i="4"/>
  <c r="AB53" i="4"/>
  <c r="AF53" i="4"/>
  <c r="B54" i="4"/>
  <c r="D54" i="4"/>
  <c r="E54" i="4" s="1"/>
  <c r="L54" i="4"/>
  <c r="M54" i="4" s="1"/>
  <c r="P54" i="4"/>
  <c r="AB54" i="4"/>
  <c r="AF54" i="4"/>
  <c r="B55" i="4"/>
  <c r="D55" i="4"/>
  <c r="E55" i="4" s="1"/>
  <c r="L55" i="4"/>
  <c r="M55" i="4" s="1"/>
  <c r="P55" i="4"/>
  <c r="AB55" i="4"/>
  <c r="AF55" i="4"/>
  <c r="B56" i="4"/>
  <c r="D56" i="4"/>
  <c r="E56" i="4" s="1"/>
  <c r="L56" i="4"/>
  <c r="M56" i="4" s="1"/>
  <c r="P56" i="4"/>
  <c r="AB56" i="4"/>
  <c r="AF56" i="4"/>
  <c r="B57" i="4"/>
  <c r="D57" i="4"/>
  <c r="E57" i="4" s="1"/>
  <c r="L57" i="4"/>
  <c r="M57" i="4" s="1"/>
  <c r="P57" i="4"/>
  <c r="AB57" i="4"/>
  <c r="AF57" i="4"/>
  <c r="B58" i="4"/>
  <c r="D58" i="4"/>
  <c r="E58" i="4" s="1"/>
  <c r="L58" i="4"/>
  <c r="M58" i="4" s="1"/>
  <c r="P58" i="4"/>
  <c r="AB58" i="4"/>
  <c r="AF58" i="4"/>
  <c r="B59" i="4"/>
  <c r="D59" i="4"/>
  <c r="E59" i="4" s="1"/>
  <c r="L59" i="4"/>
  <c r="M59" i="4" s="1"/>
  <c r="P59" i="4"/>
  <c r="AB59" i="4"/>
  <c r="AF59" i="4"/>
  <c r="B60" i="4"/>
  <c r="D60" i="4"/>
  <c r="E60" i="4" s="1"/>
  <c r="L60" i="4"/>
  <c r="M60" i="4" s="1"/>
  <c r="P60" i="4"/>
  <c r="AB60" i="4"/>
  <c r="AF60" i="4"/>
  <c r="B61" i="4"/>
  <c r="D61" i="4"/>
  <c r="E61" i="4" s="1"/>
  <c r="L61" i="4"/>
  <c r="M61" i="4" s="1"/>
  <c r="P61" i="4"/>
  <c r="AB61" i="4"/>
  <c r="AF61" i="4"/>
  <c r="B62" i="4"/>
  <c r="D62" i="4"/>
  <c r="E62" i="4" s="1"/>
  <c r="L62" i="4"/>
  <c r="M62" i="4" s="1"/>
  <c r="P62" i="4"/>
  <c r="AB62" i="4"/>
  <c r="AF62" i="4"/>
  <c r="B63" i="4"/>
  <c r="D63" i="4"/>
  <c r="E63" i="4" s="1"/>
  <c r="L63" i="4"/>
  <c r="M63" i="4" s="1"/>
  <c r="P63" i="4"/>
  <c r="AB63" i="4"/>
  <c r="AF63" i="4"/>
  <c r="B64" i="4"/>
  <c r="D64" i="4"/>
  <c r="E64" i="4" s="1"/>
  <c r="L64" i="4"/>
  <c r="M64" i="4" s="1"/>
  <c r="P64" i="4"/>
  <c r="AB64" i="4"/>
  <c r="AF64" i="4"/>
  <c r="B65" i="4"/>
  <c r="D65" i="4"/>
  <c r="E65" i="4" s="1"/>
  <c r="L65" i="4"/>
  <c r="M65" i="4" s="1"/>
  <c r="P65" i="4"/>
  <c r="AB65" i="4"/>
  <c r="AF65" i="4"/>
  <c r="B66" i="4"/>
  <c r="D66" i="4"/>
  <c r="E66" i="4" s="1"/>
  <c r="L66" i="4"/>
  <c r="M66" i="4" s="1"/>
  <c r="P66" i="4"/>
  <c r="AB66" i="4"/>
  <c r="AF66" i="4"/>
  <c r="B67" i="4"/>
  <c r="D67" i="4"/>
  <c r="E67" i="4" s="1"/>
  <c r="L67" i="4"/>
  <c r="M67" i="4" s="1"/>
  <c r="P67" i="4"/>
  <c r="AB67" i="4"/>
  <c r="AF67" i="4"/>
  <c r="B68" i="4"/>
  <c r="D68" i="4"/>
  <c r="E68" i="4" s="1"/>
  <c r="L68" i="4"/>
  <c r="M68" i="4" s="1"/>
  <c r="P68" i="4"/>
  <c r="AB68" i="4"/>
  <c r="AF68" i="4"/>
  <c r="B69" i="4"/>
  <c r="D69" i="4"/>
  <c r="E69" i="4" s="1"/>
  <c r="L69" i="4"/>
  <c r="M69" i="4" s="1"/>
  <c r="P69" i="4"/>
  <c r="AB69" i="4"/>
  <c r="AF69" i="4"/>
  <c r="B70" i="4"/>
  <c r="D70" i="4"/>
  <c r="E70" i="4" s="1"/>
  <c r="L70" i="4"/>
  <c r="M70" i="4" s="1"/>
  <c r="P70" i="4"/>
  <c r="AB70" i="4"/>
  <c r="AF70" i="4"/>
  <c r="B71" i="4"/>
  <c r="D71" i="4"/>
  <c r="E71" i="4" s="1"/>
  <c r="L71" i="4"/>
  <c r="M71" i="4" s="1"/>
  <c r="P71" i="4"/>
  <c r="AB71" i="4"/>
  <c r="AF71" i="4"/>
  <c r="B72" i="4"/>
  <c r="D72" i="4"/>
  <c r="E72" i="4" s="1"/>
  <c r="L72" i="4"/>
  <c r="M72" i="4" s="1"/>
  <c r="P72" i="4"/>
  <c r="AB72" i="4"/>
  <c r="AF72" i="4"/>
  <c r="B73" i="4"/>
  <c r="D73" i="4"/>
  <c r="E73" i="4" s="1"/>
  <c r="L73" i="4"/>
  <c r="M73" i="4" s="1"/>
  <c r="P73" i="4"/>
  <c r="AB73" i="4"/>
  <c r="AF73" i="4"/>
  <c r="B74" i="4"/>
  <c r="D74" i="4"/>
  <c r="E74" i="4" s="1"/>
  <c r="L74" i="4"/>
  <c r="M74" i="4" s="1"/>
  <c r="P74" i="4"/>
  <c r="AB74" i="4"/>
  <c r="AF74" i="4"/>
  <c r="B75" i="4"/>
  <c r="D75" i="4"/>
  <c r="E75" i="4" s="1"/>
  <c r="L75" i="4"/>
  <c r="M75" i="4" s="1"/>
  <c r="P75" i="4"/>
  <c r="AB75" i="4"/>
  <c r="AF75" i="4"/>
  <c r="B76" i="4"/>
  <c r="D76" i="4"/>
  <c r="E76" i="4" s="1"/>
  <c r="L76" i="4"/>
  <c r="M76" i="4" s="1"/>
  <c r="P76" i="4"/>
  <c r="AB76" i="4"/>
  <c r="AF76" i="4"/>
  <c r="B77" i="4"/>
  <c r="D77" i="4"/>
  <c r="E77" i="4" s="1"/>
  <c r="L77" i="4"/>
  <c r="M77" i="4" s="1"/>
  <c r="P77" i="4"/>
  <c r="AB77" i="4"/>
  <c r="AF77" i="4"/>
  <c r="B78" i="4"/>
  <c r="D78" i="4"/>
  <c r="E78" i="4" s="1"/>
  <c r="L78" i="4"/>
  <c r="M78" i="4" s="1"/>
  <c r="P78" i="4"/>
  <c r="AB78" i="4"/>
  <c r="AF78" i="4"/>
  <c r="B79" i="4"/>
  <c r="D79" i="4"/>
  <c r="E79" i="4" s="1"/>
  <c r="L79" i="4"/>
  <c r="M79" i="4" s="1"/>
  <c r="P79" i="4"/>
  <c r="AB79" i="4"/>
  <c r="AF79" i="4"/>
  <c r="B80" i="4"/>
  <c r="D80" i="4"/>
  <c r="E80" i="4" s="1"/>
  <c r="L80" i="4"/>
  <c r="M80" i="4" s="1"/>
  <c r="P80" i="4"/>
  <c r="AB80" i="4"/>
  <c r="AF80" i="4"/>
  <c r="B81" i="4"/>
  <c r="D81" i="4"/>
  <c r="E81" i="4" s="1"/>
  <c r="L81" i="4"/>
  <c r="M81" i="4" s="1"/>
  <c r="P81" i="4"/>
  <c r="AB81" i="4"/>
  <c r="AF81" i="4"/>
  <c r="B82" i="4"/>
  <c r="D82" i="4"/>
  <c r="E82" i="4" s="1"/>
  <c r="L82" i="4"/>
  <c r="M82" i="4" s="1"/>
  <c r="P82" i="4"/>
  <c r="AB82" i="4"/>
  <c r="AF82" i="4"/>
  <c r="B83" i="4"/>
  <c r="D83" i="4"/>
  <c r="E83" i="4" s="1"/>
  <c r="L83" i="4"/>
  <c r="M83" i="4" s="1"/>
  <c r="P83" i="4"/>
  <c r="AB83" i="4"/>
  <c r="AF83" i="4"/>
  <c r="B84" i="4"/>
  <c r="D84" i="4"/>
  <c r="E84" i="4" s="1"/>
  <c r="L84" i="4"/>
  <c r="M84" i="4" s="1"/>
  <c r="P84" i="4"/>
  <c r="AB84" i="4"/>
  <c r="AF84" i="4"/>
  <c r="B85" i="4"/>
  <c r="D85" i="4"/>
  <c r="E85" i="4" s="1"/>
  <c r="L85" i="4"/>
  <c r="M85" i="4" s="1"/>
  <c r="P85" i="4"/>
  <c r="AB85" i="4"/>
  <c r="AF85" i="4"/>
  <c r="B86" i="4"/>
  <c r="D86" i="4"/>
  <c r="E86" i="4" s="1"/>
  <c r="L86" i="4"/>
  <c r="M86" i="4" s="1"/>
  <c r="P86" i="4"/>
  <c r="AB86" i="4"/>
  <c r="AF86" i="4"/>
  <c r="B87" i="4"/>
  <c r="D87" i="4"/>
  <c r="E87" i="4" s="1"/>
  <c r="L87" i="4"/>
  <c r="M87" i="4" s="1"/>
  <c r="P87" i="4"/>
  <c r="AB87" i="4"/>
  <c r="AF87" i="4"/>
  <c r="B88" i="4"/>
  <c r="D88" i="4"/>
  <c r="E88" i="4" s="1"/>
  <c r="L88" i="4"/>
  <c r="M88" i="4" s="1"/>
  <c r="P88" i="4"/>
  <c r="AB88" i="4"/>
  <c r="AF88" i="4"/>
  <c r="B89" i="4"/>
  <c r="D89" i="4"/>
  <c r="E89" i="4" s="1"/>
  <c r="L89" i="4"/>
  <c r="M89" i="4" s="1"/>
  <c r="P89" i="4"/>
  <c r="AB89" i="4"/>
  <c r="AF89" i="4"/>
  <c r="B90" i="4"/>
  <c r="D90" i="4"/>
  <c r="E90" i="4" s="1"/>
  <c r="L90" i="4"/>
  <c r="M90" i="4" s="1"/>
  <c r="P90" i="4"/>
  <c r="AB90" i="4"/>
  <c r="AF90" i="4"/>
  <c r="B91" i="4"/>
  <c r="D91" i="4"/>
  <c r="E91" i="4" s="1"/>
  <c r="L91" i="4"/>
  <c r="M91" i="4" s="1"/>
  <c r="P91" i="4"/>
  <c r="AB91" i="4"/>
  <c r="AF91" i="4"/>
  <c r="B92" i="4"/>
  <c r="D92" i="4"/>
  <c r="E92" i="4" s="1"/>
  <c r="L92" i="4"/>
  <c r="M92" i="4" s="1"/>
  <c r="P92" i="4"/>
  <c r="AB92" i="4"/>
  <c r="AF92" i="4"/>
  <c r="B93" i="4"/>
  <c r="D93" i="4"/>
  <c r="E93" i="4" s="1"/>
  <c r="L93" i="4"/>
  <c r="M93" i="4" s="1"/>
  <c r="P93" i="4"/>
  <c r="AB93" i="4"/>
  <c r="AF93" i="4"/>
  <c r="B94" i="4"/>
  <c r="D94" i="4"/>
  <c r="E94" i="4" s="1"/>
  <c r="L94" i="4"/>
  <c r="M94" i="4" s="1"/>
  <c r="P94" i="4"/>
  <c r="AB94" i="4"/>
  <c r="AF94" i="4"/>
  <c r="B95" i="4"/>
  <c r="D95" i="4"/>
  <c r="E95" i="4" s="1"/>
  <c r="L95" i="4"/>
  <c r="M95" i="4" s="1"/>
  <c r="P95" i="4"/>
  <c r="AB95" i="4"/>
  <c r="AF95" i="4"/>
  <c r="B96" i="4"/>
  <c r="D96" i="4"/>
  <c r="E96" i="4" s="1"/>
  <c r="L96" i="4"/>
  <c r="M96" i="4" s="1"/>
  <c r="P96" i="4"/>
  <c r="AB96" i="4"/>
  <c r="AF96" i="4"/>
  <c r="B97" i="4"/>
  <c r="D97" i="4"/>
  <c r="E97" i="4" s="1"/>
  <c r="L97" i="4"/>
  <c r="M97" i="4" s="1"/>
  <c r="P97" i="4"/>
  <c r="AB97" i="4"/>
  <c r="AF97" i="4"/>
  <c r="B98" i="4"/>
  <c r="D98" i="4"/>
  <c r="E98" i="4" s="1"/>
  <c r="L98" i="4"/>
  <c r="M98" i="4" s="1"/>
  <c r="P98" i="4"/>
  <c r="AB98" i="4"/>
  <c r="AF98" i="4"/>
  <c r="B99" i="4"/>
  <c r="D99" i="4"/>
  <c r="E99" i="4" s="1"/>
  <c r="L99" i="4"/>
  <c r="M99" i="4" s="1"/>
  <c r="P99" i="4"/>
  <c r="AB99" i="4"/>
  <c r="AF99" i="4"/>
  <c r="B100" i="4"/>
  <c r="D100" i="4"/>
  <c r="E100" i="4" s="1"/>
  <c r="L100" i="4"/>
  <c r="M100" i="4" s="1"/>
  <c r="P100" i="4"/>
  <c r="AB100" i="4"/>
  <c r="AF100" i="4"/>
  <c r="B101" i="4"/>
  <c r="D101" i="4"/>
  <c r="E101" i="4" s="1"/>
  <c r="L101" i="4"/>
  <c r="M101" i="4" s="1"/>
  <c r="P101" i="4"/>
  <c r="AB101" i="4"/>
  <c r="AF101" i="4"/>
  <c r="B102" i="4"/>
  <c r="D102" i="4"/>
  <c r="E102" i="4" s="1"/>
  <c r="L102" i="4"/>
  <c r="M102" i="4" s="1"/>
  <c r="P102" i="4"/>
  <c r="AB102" i="4"/>
  <c r="AF102" i="4"/>
  <c r="B103" i="4"/>
  <c r="D103" i="4"/>
  <c r="E103" i="4" s="1"/>
  <c r="L103" i="4"/>
  <c r="M103" i="4" s="1"/>
  <c r="P103" i="4"/>
  <c r="AB103" i="4"/>
  <c r="AF103" i="4"/>
  <c r="B104" i="4"/>
  <c r="D104" i="4"/>
  <c r="E104" i="4" s="1"/>
  <c r="L104" i="4"/>
  <c r="M104" i="4" s="1"/>
  <c r="P104" i="4"/>
  <c r="AB104" i="4"/>
  <c r="AF104" i="4"/>
  <c r="B105" i="4"/>
  <c r="D105" i="4"/>
  <c r="E105" i="4" s="1"/>
  <c r="L105" i="4"/>
  <c r="M105" i="4" s="1"/>
  <c r="P105" i="4"/>
  <c r="AB105" i="4"/>
  <c r="AF105" i="4"/>
  <c r="B106" i="4"/>
  <c r="D106" i="4"/>
  <c r="E106" i="4" s="1"/>
  <c r="L106" i="4"/>
  <c r="M106" i="4" s="1"/>
  <c r="P106" i="4"/>
  <c r="AB106" i="4"/>
  <c r="AF106" i="4"/>
  <c r="B107" i="4"/>
  <c r="D107" i="4"/>
  <c r="E107" i="4" s="1"/>
  <c r="L107" i="4"/>
  <c r="M107" i="4" s="1"/>
  <c r="P107" i="4"/>
  <c r="AB107" i="4"/>
  <c r="AF107" i="4"/>
  <c r="B108" i="4"/>
  <c r="D108" i="4"/>
  <c r="E108" i="4" s="1"/>
  <c r="L108" i="4"/>
  <c r="M108" i="4" s="1"/>
  <c r="P108" i="4"/>
  <c r="AB108" i="4"/>
  <c r="AF108" i="4"/>
  <c r="B109" i="4"/>
  <c r="D109" i="4"/>
  <c r="E109" i="4" s="1"/>
  <c r="L109" i="4"/>
  <c r="M109" i="4" s="1"/>
  <c r="P109" i="4"/>
  <c r="AB109" i="4"/>
  <c r="AF109" i="4"/>
  <c r="B110" i="4"/>
  <c r="D110" i="4"/>
  <c r="E110" i="4" s="1"/>
  <c r="L110" i="4"/>
  <c r="M110" i="4" s="1"/>
  <c r="P110" i="4"/>
  <c r="AB110" i="4"/>
  <c r="AF110" i="4"/>
  <c r="B111" i="4"/>
  <c r="D111" i="4"/>
  <c r="E111" i="4" s="1"/>
  <c r="L111" i="4"/>
  <c r="M111" i="4" s="1"/>
  <c r="P111" i="4"/>
  <c r="AB111" i="4"/>
  <c r="AF111" i="4"/>
  <c r="B112" i="4"/>
  <c r="D112" i="4"/>
  <c r="E112" i="4" s="1"/>
  <c r="L112" i="4"/>
  <c r="M112" i="4" s="1"/>
  <c r="P112" i="4"/>
  <c r="AB112" i="4"/>
  <c r="AF112" i="4"/>
  <c r="B113" i="4"/>
  <c r="D113" i="4"/>
  <c r="E113" i="4" s="1"/>
  <c r="L113" i="4"/>
  <c r="M113" i="4" s="1"/>
  <c r="P113" i="4"/>
  <c r="AB113" i="4"/>
  <c r="AF113" i="4"/>
  <c r="B114" i="4"/>
  <c r="D114" i="4"/>
  <c r="E114" i="4" s="1"/>
  <c r="L114" i="4"/>
  <c r="M114" i="4" s="1"/>
  <c r="P114" i="4"/>
  <c r="AB114" i="4"/>
  <c r="AF114" i="4"/>
  <c r="B115" i="4"/>
  <c r="D115" i="4"/>
  <c r="E115" i="4" s="1"/>
  <c r="L115" i="4"/>
  <c r="M115" i="4" s="1"/>
  <c r="P115" i="4"/>
  <c r="AB115" i="4"/>
  <c r="AF115" i="4"/>
  <c r="B116" i="4"/>
  <c r="D116" i="4"/>
  <c r="E116" i="4" s="1"/>
  <c r="L116" i="4"/>
  <c r="M116" i="4" s="1"/>
  <c r="P116" i="4"/>
  <c r="AB116" i="4"/>
  <c r="AF116" i="4"/>
  <c r="B117" i="4"/>
  <c r="D117" i="4"/>
  <c r="E117" i="4" s="1"/>
  <c r="L117" i="4"/>
  <c r="M117" i="4" s="1"/>
  <c r="P117" i="4"/>
  <c r="AB117" i="4"/>
  <c r="AF117" i="4"/>
  <c r="B118" i="4"/>
  <c r="D118" i="4"/>
  <c r="E118" i="4" s="1"/>
  <c r="L118" i="4"/>
  <c r="M118" i="4" s="1"/>
  <c r="P118" i="4"/>
  <c r="AB118" i="4"/>
  <c r="AF118" i="4"/>
  <c r="B119" i="4"/>
  <c r="D119" i="4"/>
  <c r="E119" i="4" s="1"/>
  <c r="L119" i="4"/>
  <c r="M119" i="4" s="1"/>
  <c r="P119" i="4"/>
  <c r="AB119" i="4"/>
  <c r="AF119" i="4"/>
  <c r="B120" i="4"/>
  <c r="D120" i="4"/>
  <c r="E120" i="4" s="1"/>
  <c r="L120" i="4"/>
  <c r="M120" i="4" s="1"/>
  <c r="P120" i="4"/>
  <c r="AB120" i="4"/>
  <c r="AF120" i="4"/>
  <c r="B121" i="4"/>
  <c r="D121" i="4"/>
  <c r="E121" i="4" s="1"/>
  <c r="L121" i="4"/>
  <c r="M121" i="4" s="1"/>
  <c r="P121" i="4"/>
  <c r="AB121" i="4"/>
  <c r="AF121" i="4"/>
  <c r="B122" i="4"/>
  <c r="D122" i="4"/>
  <c r="E122" i="4" s="1"/>
  <c r="L122" i="4"/>
  <c r="M122" i="4" s="1"/>
  <c r="P122" i="4"/>
  <c r="AB122" i="4"/>
  <c r="AF122" i="4"/>
  <c r="B123" i="4"/>
  <c r="D123" i="4"/>
  <c r="E123" i="4" s="1"/>
  <c r="L123" i="4"/>
  <c r="M123" i="4" s="1"/>
  <c r="P123" i="4"/>
  <c r="AB123" i="4"/>
  <c r="AF123" i="4"/>
  <c r="B124" i="4"/>
  <c r="D124" i="4"/>
  <c r="E124" i="4" s="1"/>
  <c r="L124" i="4"/>
  <c r="M124" i="4" s="1"/>
  <c r="P124" i="4"/>
  <c r="AB124" i="4"/>
  <c r="AF124" i="4"/>
  <c r="B125" i="4"/>
  <c r="D125" i="4"/>
  <c r="E125" i="4" s="1"/>
  <c r="L125" i="4"/>
  <c r="M125" i="4" s="1"/>
  <c r="P125" i="4"/>
  <c r="AB125" i="4"/>
  <c r="AF125" i="4"/>
  <c r="B126" i="4"/>
  <c r="D126" i="4"/>
  <c r="E126" i="4" s="1"/>
  <c r="L126" i="4"/>
  <c r="M126" i="4" s="1"/>
  <c r="P126" i="4"/>
  <c r="AB126" i="4"/>
  <c r="AF126" i="4"/>
  <c r="B127" i="4"/>
  <c r="D127" i="4"/>
  <c r="E127" i="4" s="1"/>
  <c r="L127" i="4"/>
  <c r="M127" i="4" s="1"/>
  <c r="P127" i="4"/>
  <c r="AB127" i="4"/>
  <c r="AF127" i="4"/>
  <c r="B128" i="4"/>
  <c r="D128" i="4"/>
  <c r="E128" i="4" s="1"/>
  <c r="L128" i="4"/>
  <c r="M128" i="4" s="1"/>
  <c r="P128" i="4"/>
  <c r="AB128" i="4"/>
  <c r="AF128" i="4"/>
  <c r="B129" i="4"/>
  <c r="D129" i="4"/>
  <c r="E129" i="4" s="1"/>
  <c r="L129" i="4"/>
  <c r="M129" i="4" s="1"/>
  <c r="P129" i="4"/>
  <c r="AB129" i="4"/>
  <c r="AF129" i="4"/>
  <c r="B130" i="4"/>
  <c r="D130" i="4"/>
  <c r="E130" i="4" s="1"/>
  <c r="L130" i="4"/>
  <c r="M130" i="4" s="1"/>
  <c r="P130" i="4"/>
  <c r="AB130" i="4"/>
  <c r="AF130" i="4"/>
  <c r="B131" i="4"/>
  <c r="D131" i="4"/>
  <c r="E131" i="4" s="1"/>
  <c r="L131" i="4"/>
  <c r="M131" i="4" s="1"/>
  <c r="P131" i="4"/>
  <c r="AB131" i="4"/>
  <c r="AF131" i="4"/>
  <c r="B132" i="4"/>
  <c r="D132" i="4"/>
  <c r="E132" i="4" s="1"/>
  <c r="L132" i="4"/>
  <c r="M132" i="4" s="1"/>
  <c r="P132" i="4"/>
  <c r="AB132" i="4"/>
  <c r="AF132" i="4"/>
  <c r="B133" i="4"/>
  <c r="D133" i="4"/>
  <c r="E133" i="4" s="1"/>
  <c r="L133" i="4"/>
  <c r="M133" i="4" s="1"/>
  <c r="P133" i="4"/>
  <c r="AB133" i="4"/>
  <c r="AF133" i="4"/>
  <c r="B134" i="4"/>
  <c r="D134" i="4"/>
  <c r="E134" i="4" s="1"/>
  <c r="L134" i="4"/>
  <c r="M134" i="4" s="1"/>
  <c r="P134" i="4"/>
  <c r="AB134" i="4"/>
  <c r="AF134" i="4"/>
  <c r="B135" i="4"/>
  <c r="D135" i="4"/>
  <c r="E135" i="4" s="1"/>
  <c r="L135" i="4"/>
  <c r="M135" i="4" s="1"/>
  <c r="P135" i="4"/>
  <c r="AB135" i="4"/>
  <c r="AF135" i="4"/>
  <c r="B136" i="4"/>
  <c r="D136" i="4"/>
  <c r="E136" i="4" s="1"/>
  <c r="L136" i="4"/>
  <c r="M136" i="4" s="1"/>
  <c r="P136" i="4"/>
  <c r="AB136" i="4"/>
  <c r="AF136" i="4"/>
  <c r="B137" i="4"/>
  <c r="D137" i="4"/>
  <c r="E137" i="4" s="1"/>
  <c r="L137" i="4"/>
  <c r="M137" i="4" s="1"/>
  <c r="P137" i="4"/>
  <c r="AB137" i="4"/>
  <c r="AF137" i="4"/>
  <c r="B138" i="4"/>
  <c r="D138" i="4"/>
  <c r="E138" i="4" s="1"/>
  <c r="L138" i="4"/>
  <c r="M138" i="4" s="1"/>
  <c r="P138" i="4"/>
  <c r="AB138" i="4"/>
  <c r="AF138" i="4"/>
  <c r="B139" i="4"/>
  <c r="D139" i="4"/>
  <c r="E139" i="4" s="1"/>
  <c r="L139" i="4"/>
  <c r="M139" i="4" s="1"/>
  <c r="P139" i="4"/>
  <c r="AB139" i="4"/>
  <c r="AF139" i="4"/>
  <c r="B140" i="4"/>
  <c r="D140" i="4"/>
  <c r="E140" i="4" s="1"/>
  <c r="L140" i="4"/>
  <c r="M140" i="4" s="1"/>
  <c r="P140" i="4"/>
  <c r="AB140" i="4"/>
  <c r="AF140" i="4"/>
  <c r="B141" i="4"/>
  <c r="D141" i="4"/>
  <c r="E141" i="4" s="1"/>
  <c r="L141" i="4"/>
  <c r="M141" i="4" s="1"/>
  <c r="P141" i="4"/>
  <c r="AB141" i="4"/>
  <c r="AF141" i="4"/>
  <c r="B142" i="4"/>
  <c r="D142" i="4"/>
  <c r="E142" i="4" s="1"/>
  <c r="L142" i="4"/>
  <c r="M142" i="4" s="1"/>
  <c r="P142" i="4"/>
  <c r="AB142" i="4"/>
  <c r="AF142" i="4"/>
  <c r="B143" i="4"/>
  <c r="D143" i="4"/>
  <c r="E143" i="4" s="1"/>
  <c r="L143" i="4"/>
  <c r="M143" i="4" s="1"/>
  <c r="P143" i="4"/>
  <c r="AB143" i="4"/>
  <c r="AF143" i="4"/>
  <c r="B144" i="4"/>
  <c r="D144" i="4"/>
  <c r="E144" i="4" s="1"/>
  <c r="L144" i="4"/>
  <c r="M144" i="4" s="1"/>
  <c r="P144" i="4"/>
  <c r="AB144" i="4"/>
  <c r="AF144" i="4"/>
  <c r="B145" i="4"/>
  <c r="D145" i="4"/>
  <c r="E145" i="4" s="1"/>
  <c r="L145" i="4"/>
  <c r="M145" i="4" s="1"/>
  <c r="P145" i="4"/>
  <c r="AB145" i="4"/>
  <c r="AF145" i="4"/>
  <c r="B146" i="4"/>
  <c r="D146" i="4"/>
  <c r="E146" i="4" s="1"/>
  <c r="L146" i="4"/>
  <c r="M146" i="4" s="1"/>
  <c r="P146" i="4"/>
  <c r="AB146" i="4"/>
  <c r="AF146" i="4"/>
  <c r="B147" i="4"/>
  <c r="D147" i="4"/>
  <c r="E147" i="4" s="1"/>
  <c r="L147" i="4"/>
  <c r="M147" i="4" s="1"/>
  <c r="P147" i="4"/>
  <c r="AB147" i="4"/>
  <c r="AF147" i="4"/>
  <c r="B148" i="4"/>
  <c r="D148" i="4"/>
  <c r="E148" i="4" s="1"/>
  <c r="L148" i="4"/>
  <c r="M148" i="4" s="1"/>
  <c r="P148" i="4"/>
  <c r="AB148" i="4"/>
  <c r="AF148" i="4"/>
  <c r="B149" i="4"/>
  <c r="D149" i="4"/>
  <c r="E149" i="4" s="1"/>
  <c r="L149" i="4"/>
  <c r="M149" i="4" s="1"/>
  <c r="P149" i="4"/>
  <c r="AB149" i="4"/>
  <c r="AF149" i="4"/>
  <c r="B150" i="4"/>
  <c r="D150" i="4"/>
  <c r="E150" i="4" s="1"/>
  <c r="L150" i="4"/>
  <c r="M150" i="4" s="1"/>
  <c r="P150" i="4"/>
  <c r="AB150" i="4"/>
  <c r="AF150" i="4"/>
  <c r="B151" i="4"/>
  <c r="D151" i="4"/>
  <c r="E151" i="4" s="1"/>
  <c r="L151" i="4"/>
  <c r="M151" i="4" s="1"/>
  <c r="P151" i="4"/>
  <c r="AB151" i="4"/>
  <c r="AF151" i="4"/>
  <c r="B152" i="4"/>
  <c r="D152" i="4"/>
  <c r="E152" i="4" s="1"/>
  <c r="L152" i="4"/>
  <c r="M152" i="4" s="1"/>
  <c r="P152" i="4"/>
  <c r="AB152" i="4"/>
  <c r="AF152" i="4"/>
  <c r="B153" i="4"/>
  <c r="D153" i="4"/>
  <c r="E153" i="4" s="1"/>
  <c r="L153" i="4"/>
  <c r="M153" i="4" s="1"/>
  <c r="P153" i="4"/>
  <c r="AB153" i="4"/>
  <c r="AF153" i="4"/>
  <c r="B154" i="4"/>
  <c r="D154" i="4"/>
  <c r="E154" i="4" s="1"/>
  <c r="L154" i="4"/>
  <c r="M154" i="4" s="1"/>
  <c r="P154" i="4"/>
  <c r="AB154" i="4"/>
  <c r="AF154" i="4"/>
  <c r="B155" i="4"/>
  <c r="D155" i="4"/>
  <c r="E155" i="4" s="1"/>
  <c r="L155" i="4"/>
  <c r="M155" i="4" s="1"/>
  <c r="P155" i="4"/>
  <c r="AB155" i="4"/>
  <c r="AF155" i="4"/>
  <c r="B156" i="4"/>
  <c r="D156" i="4"/>
  <c r="E156" i="4" s="1"/>
  <c r="L156" i="4"/>
  <c r="M156" i="4" s="1"/>
  <c r="P156" i="4"/>
  <c r="AB156" i="4"/>
  <c r="AF156" i="4"/>
  <c r="B157" i="4"/>
  <c r="D157" i="4"/>
  <c r="E157" i="4" s="1"/>
  <c r="L157" i="4"/>
  <c r="M157" i="4" s="1"/>
  <c r="P157" i="4"/>
  <c r="AB157" i="4"/>
  <c r="AF157" i="4"/>
  <c r="B158" i="4"/>
  <c r="D158" i="4"/>
  <c r="E158" i="4" s="1"/>
  <c r="L158" i="4"/>
  <c r="M158" i="4" s="1"/>
  <c r="P158" i="4"/>
  <c r="AB158" i="4"/>
  <c r="AF158" i="4"/>
  <c r="B159" i="4"/>
  <c r="D159" i="4"/>
  <c r="E159" i="4" s="1"/>
  <c r="L159" i="4"/>
  <c r="M159" i="4" s="1"/>
  <c r="P159" i="4"/>
  <c r="AB159" i="4"/>
  <c r="AF159" i="4"/>
  <c r="B160" i="4"/>
  <c r="D160" i="4"/>
  <c r="E160" i="4" s="1"/>
  <c r="L160" i="4"/>
  <c r="M160" i="4" s="1"/>
  <c r="P160" i="4"/>
  <c r="AB160" i="4"/>
  <c r="AF160" i="4"/>
  <c r="B161" i="4"/>
  <c r="D161" i="4"/>
  <c r="E161" i="4" s="1"/>
  <c r="L161" i="4"/>
  <c r="M161" i="4" s="1"/>
  <c r="P161" i="4"/>
  <c r="AB161" i="4"/>
  <c r="AF161" i="4"/>
  <c r="B162" i="4"/>
  <c r="D162" i="4"/>
  <c r="E162" i="4" s="1"/>
  <c r="L162" i="4"/>
  <c r="M162" i="4" s="1"/>
  <c r="P162" i="4"/>
  <c r="AB162" i="4"/>
  <c r="AF162" i="4"/>
  <c r="B163" i="4"/>
  <c r="D163" i="4"/>
  <c r="E163" i="4" s="1"/>
  <c r="L163" i="4"/>
  <c r="M163" i="4" s="1"/>
  <c r="P163" i="4"/>
  <c r="AB163" i="4"/>
  <c r="AF163" i="4"/>
  <c r="B164" i="4"/>
  <c r="D164" i="4"/>
  <c r="E164" i="4" s="1"/>
  <c r="L164" i="4"/>
  <c r="M164" i="4" s="1"/>
  <c r="P164" i="4"/>
  <c r="AB164" i="4"/>
  <c r="AF164" i="4"/>
  <c r="B165" i="4"/>
  <c r="D165" i="4"/>
  <c r="E165" i="4" s="1"/>
  <c r="L165" i="4"/>
  <c r="M165" i="4" s="1"/>
  <c r="P165" i="4"/>
  <c r="AB165" i="4"/>
  <c r="AF165" i="4"/>
  <c r="B166" i="4"/>
  <c r="D166" i="4"/>
  <c r="E166" i="4" s="1"/>
  <c r="L166" i="4"/>
  <c r="M166" i="4" s="1"/>
  <c r="P166" i="4"/>
  <c r="AB166" i="4"/>
  <c r="AF166" i="4"/>
  <c r="B167" i="4"/>
  <c r="D167" i="4"/>
  <c r="E167" i="4" s="1"/>
  <c r="L167" i="4"/>
  <c r="M167" i="4" s="1"/>
  <c r="P167" i="4"/>
  <c r="AB167" i="4"/>
  <c r="AF167" i="4"/>
  <c r="B168" i="4"/>
  <c r="D168" i="4"/>
  <c r="E168" i="4" s="1"/>
  <c r="L168" i="4"/>
  <c r="M168" i="4" s="1"/>
  <c r="P168" i="4"/>
  <c r="AB168" i="4"/>
  <c r="AF168" i="4"/>
  <c r="B169" i="4"/>
  <c r="D169" i="4"/>
  <c r="E169" i="4" s="1"/>
  <c r="L169" i="4"/>
  <c r="M169" i="4" s="1"/>
  <c r="P169" i="4"/>
  <c r="AB169" i="4"/>
  <c r="AF169" i="4"/>
  <c r="B170" i="4"/>
  <c r="D170" i="4"/>
  <c r="E170" i="4" s="1"/>
  <c r="L170" i="4"/>
  <c r="M170" i="4" s="1"/>
  <c r="P170" i="4"/>
  <c r="AB170" i="4"/>
  <c r="AF170" i="4"/>
  <c r="B171" i="4"/>
  <c r="D171" i="4"/>
  <c r="E171" i="4" s="1"/>
  <c r="L171" i="4"/>
  <c r="M171" i="4" s="1"/>
  <c r="P171" i="4"/>
  <c r="AB171" i="4"/>
  <c r="AF171" i="4"/>
  <c r="B172" i="4"/>
  <c r="D172" i="4"/>
  <c r="E172" i="4" s="1"/>
  <c r="L172" i="4"/>
  <c r="M172" i="4" s="1"/>
  <c r="P172" i="4"/>
  <c r="AB172" i="4"/>
  <c r="AF172" i="4"/>
  <c r="B173" i="4"/>
  <c r="D173" i="4"/>
  <c r="E173" i="4" s="1"/>
  <c r="L173" i="4"/>
  <c r="M173" i="4" s="1"/>
  <c r="P173" i="4"/>
  <c r="AB173" i="4"/>
  <c r="AF173" i="4"/>
  <c r="B174" i="4"/>
  <c r="D174" i="4"/>
  <c r="E174" i="4" s="1"/>
  <c r="L174" i="4"/>
  <c r="M174" i="4" s="1"/>
  <c r="P174" i="4"/>
  <c r="AB174" i="4"/>
  <c r="AF174" i="4"/>
  <c r="B175" i="4"/>
  <c r="D175" i="4"/>
  <c r="E175" i="4" s="1"/>
  <c r="L175" i="4"/>
  <c r="M175" i="4" s="1"/>
  <c r="P175" i="4"/>
  <c r="AB175" i="4"/>
  <c r="AF175" i="4"/>
  <c r="B176" i="4"/>
  <c r="D176" i="4"/>
  <c r="E176" i="4" s="1"/>
  <c r="L176" i="4"/>
  <c r="M176" i="4" s="1"/>
  <c r="P176" i="4"/>
  <c r="AB176" i="4"/>
  <c r="AF176" i="4"/>
  <c r="B177" i="4"/>
  <c r="D177" i="4"/>
  <c r="E177" i="4" s="1"/>
  <c r="L177" i="4"/>
  <c r="M177" i="4" s="1"/>
  <c r="P177" i="4"/>
  <c r="AB177" i="4"/>
  <c r="AF177" i="4"/>
  <c r="B178" i="4"/>
  <c r="D178" i="4"/>
  <c r="E178" i="4" s="1"/>
  <c r="L178" i="4"/>
  <c r="M178" i="4" s="1"/>
  <c r="P178" i="4"/>
  <c r="AB178" i="4"/>
  <c r="AF178" i="4"/>
  <c r="B179" i="4"/>
  <c r="D179" i="4"/>
  <c r="E179" i="4" s="1"/>
  <c r="L179" i="4"/>
  <c r="M179" i="4" s="1"/>
  <c r="P179" i="4"/>
  <c r="AB179" i="4"/>
  <c r="AF179" i="4"/>
  <c r="B180" i="4"/>
  <c r="D180" i="4"/>
  <c r="E180" i="4" s="1"/>
  <c r="L180" i="4"/>
  <c r="M180" i="4" s="1"/>
  <c r="P180" i="4"/>
  <c r="AB180" i="4"/>
  <c r="AF180" i="4"/>
  <c r="B181" i="4"/>
  <c r="D181" i="4"/>
  <c r="E181" i="4" s="1"/>
  <c r="L181" i="4"/>
  <c r="M181" i="4" s="1"/>
  <c r="P181" i="4"/>
  <c r="AB181" i="4"/>
  <c r="AF181" i="4"/>
  <c r="B182" i="4"/>
  <c r="D182" i="4"/>
  <c r="E182" i="4" s="1"/>
  <c r="L182" i="4"/>
  <c r="M182" i="4" s="1"/>
  <c r="P182" i="4"/>
  <c r="AB182" i="4"/>
  <c r="AF182" i="4"/>
  <c r="B183" i="4"/>
  <c r="D183" i="4"/>
  <c r="E183" i="4" s="1"/>
  <c r="L183" i="4"/>
  <c r="M183" i="4" s="1"/>
  <c r="P183" i="4"/>
  <c r="AB183" i="4"/>
  <c r="AF183" i="4"/>
  <c r="B184" i="4"/>
  <c r="D184" i="4"/>
  <c r="E184" i="4" s="1"/>
  <c r="L184" i="4"/>
  <c r="M184" i="4" s="1"/>
  <c r="P184" i="4"/>
  <c r="AB184" i="4"/>
  <c r="AF184" i="4"/>
  <c r="B185" i="4"/>
  <c r="D185" i="4"/>
  <c r="E185" i="4" s="1"/>
  <c r="L185" i="4"/>
  <c r="M185" i="4" s="1"/>
  <c r="P185" i="4"/>
  <c r="AB185" i="4"/>
  <c r="AF185" i="4"/>
  <c r="B186" i="4"/>
  <c r="D186" i="4"/>
  <c r="E186" i="4" s="1"/>
  <c r="L186" i="4"/>
  <c r="M186" i="4" s="1"/>
  <c r="P186" i="4"/>
  <c r="AB186" i="4"/>
  <c r="AF186" i="4"/>
  <c r="B187" i="4"/>
  <c r="D187" i="4"/>
  <c r="E187" i="4" s="1"/>
  <c r="L187" i="4"/>
  <c r="M187" i="4" s="1"/>
  <c r="P187" i="4"/>
  <c r="AB187" i="4"/>
  <c r="AF187" i="4"/>
  <c r="B188" i="4"/>
  <c r="D188" i="4"/>
  <c r="E188" i="4" s="1"/>
  <c r="L188" i="4"/>
  <c r="M188" i="4" s="1"/>
  <c r="P188" i="4"/>
  <c r="AB188" i="4"/>
  <c r="AF188" i="4"/>
  <c r="B189" i="4"/>
  <c r="D189" i="4"/>
  <c r="E189" i="4" s="1"/>
  <c r="L189" i="4"/>
  <c r="M189" i="4" s="1"/>
  <c r="P189" i="4"/>
  <c r="AB189" i="4"/>
  <c r="AF189" i="4"/>
  <c r="B190" i="4"/>
  <c r="D190" i="4"/>
  <c r="E190" i="4" s="1"/>
  <c r="L190" i="4"/>
  <c r="M190" i="4" s="1"/>
  <c r="P190" i="4"/>
  <c r="AB190" i="4"/>
  <c r="AF190" i="4"/>
  <c r="B191" i="4"/>
  <c r="D191" i="4"/>
  <c r="E191" i="4" s="1"/>
  <c r="L191" i="4"/>
  <c r="M191" i="4" s="1"/>
  <c r="P191" i="4"/>
  <c r="AB191" i="4"/>
  <c r="AF191" i="4"/>
  <c r="B192" i="4"/>
  <c r="D192" i="4"/>
  <c r="E192" i="4" s="1"/>
  <c r="L192" i="4"/>
  <c r="M192" i="4" s="1"/>
  <c r="P192" i="4"/>
  <c r="AB192" i="4"/>
  <c r="AF192" i="4"/>
  <c r="B193" i="4"/>
  <c r="D193" i="4"/>
  <c r="E193" i="4" s="1"/>
  <c r="L193" i="4"/>
  <c r="M193" i="4" s="1"/>
  <c r="P193" i="4"/>
  <c r="AB193" i="4"/>
  <c r="AF193" i="4"/>
  <c r="B194" i="4"/>
  <c r="D194" i="4"/>
  <c r="E194" i="4" s="1"/>
  <c r="L194" i="4"/>
  <c r="M194" i="4" s="1"/>
  <c r="P194" i="4"/>
  <c r="AB194" i="4"/>
  <c r="AF194" i="4"/>
  <c r="B195" i="4"/>
  <c r="D195" i="4"/>
  <c r="E195" i="4" s="1"/>
  <c r="L195" i="4"/>
  <c r="M195" i="4" s="1"/>
  <c r="P195" i="4"/>
  <c r="AB195" i="4"/>
  <c r="AF195" i="4"/>
  <c r="B196" i="4"/>
  <c r="D196" i="4"/>
  <c r="E196" i="4" s="1"/>
  <c r="L196" i="4"/>
  <c r="M196" i="4" s="1"/>
  <c r="P196" i="4"/>
  <c r="AB196" i="4"/>
  <c r="AF196" i="4"/>
  <c r="B197" i="4"/>
  <c r="D197" i="4"/>
  <c r="E197" i="4" s="1"/>
  <c r="L197" i="4"/>
  <c r="M197" i="4" s="1"/>
  <c r="P197" i="4"/>
  <c r="AB197" i="4"/>
  <c r="AF197" i="4"/>
  <c r="B198" i="4"/>
  <c r="D198" i="4"/>
  <c r="E198" i="4" s="1"/>
  <c r="L198" i="4"/>
  <c r="M198" i="4" s="1"/>
  <c r="P198" i="4"/>
  <c r="AB198" i="4"/>
  <c r="AF198" i="4"/>
  <c r="B199" i="4"/>
  <c r="D199" i="4"/>
  <c r="E199" i="4" s="1"/>
  <c r="L199" i="4"/>
  <c r="M199" i="4" s="1"/>
  <c r="P199" i="4"/>
  <c r="AB199" i="4"/>
  <c r="AF199" i="4"/>
  <c r="B200" i="4"/>
  <c r="D200" i="4"/>
  <c r="E200" i="4" s="1"/>
  <c r="L200" i="4"/>
  <c r="M200" i="4" s="1"/>
  <c r="P200" i="4"/>
  <c r="AB200" i="4"/>
  <c r="AF200" i="4"/>
  <c r="B201" i="4"/>
  <c r="D201" i="4"/>
  <c r="E201" i="4" s="1"/>
  <c r="L201" i="4"/>
  <c r="M201" i="4" s="1"/>
  <c r="P201" i="4"/>
  <c r="AB201" i="4"/>
  <c r="AF201" i="4"/>
  <c r="B202" i="4"/>
  <c r="D202" i="4"/>
  <c r="E202" i="4" s="1"/>
  <c r="L202" i="4"/>
  <c r="M202" i="4" s="1"/>
  <c r="P202" i="4"/>
  <c r="AB202" i="4"/>
  <c r="AF202" i="4"/>
  <c r="B203" i="4"/>
  <c r="D203" i="4"/>
  <c r="E203" i="4" s="1"/>
  <c r="L203" i="4"/>
  <c r="M203" i="4" s="1"/>
  <c r="P203" i="4"/>
  <c r="AB203" i="4"/>
  <c r="AF203" i="4"/>
  <c r="B204" i="4"/>
  <c r="D204" i="4"/>
  <c r="E204" i="4" s="1"/>
  <c r="L204" i="4"/>
  <c r="M204" i="4" s="1"/>
  <c r="P204" i="4"/>
  <c r="AB204" i="4"/>
  <c r="AF204" i="4"/>
  <c r="B205" i="4"/>
  <c r="D205" i="4"/>
  <c r="E205" i="4" s="1"/>
  <c r="L205" i="4"/>
  <c r="M205" i="4" s="1"/>
  <c r="P205" i="4"/>
  <c r="AB205" i="4"/>
  <c r="AF205" i="4"/>
  <c r="B206" i="4"/>
  <c r="D206" i="4"/>
  <c r="E206" i="4" s="1"/>
  <c r="L206" i="4"/>
  <c r="M206" i="4" s="1"/>
  <c r="P206" i="4"/>
  <c r="AB206" i="4"/>
  <c r="AF206" i="4"/>
  <c r="B207" i="4"/>
  <c r="D207" i="4"/>
  <c r="E207" i="4" s="1"/>
  <c r="L207" i="4"/>
  <c r="M207" i="4" s="1"/>
  <c r="P207" i="4"/>
  <c r="AB207" i="4"/>
  <c r="AF207" i="4"/>
  <c r="B208" i="4"/>
  <c r="D208" i="4"/>
  <c r="E208" i="4" s="1"/>
  <c r="L208" i="4"/>
  <c r="M208" i="4" s="1"/>
  <c r="P208" i="4"/>
  <c r="AB208" i="4"/>
  <c r="AF208" i="4"/>
  <c r="B209" i="4"/>
  <c r="D209" i="4"/>
  <c r="E209" i="4" s="1"/>
  <c r="L209" i="4"/>
  <c r="M209" i="4" s="1"/>
  <c r="P209" i="4"/>
  <c r="AB209" i="4"/>
  <c r="AF209" i="4"/>
  <c r="B210" i="4"/>
  <c r="D210" i="4"/>
  <c r="E210" i="4" s="1"/>
  <c r="L210" i="4"/>
  <c r="M210" i="4" s="1"/>
  <c r="P210" i="4"/>
  <c r="AB210" i="4"/>
  <c r="AF210" i="4"/>
  <c r="B211" i="4"/>
  <c r="D211" i="4"/>
  <c r="E211" i="4" s="1"/>
  <c r="L211" i="4"/>
  <c r="M211" i="4" s="1"/>
  <c r="P211" i="4"/>
  <c r="AB211" i="4"/>
  <c r="AF211" i="4"/>
  <c r="B212" i="4"/>
  <c r="D212" i="4"/>
  <c r="E212" i="4" s="1"/>
  <c r="L212" i="4"/>
  <c r="M212" i="4" s="1"/>
  <c r="P212" i="4"/>
  <c r="AB212" i="4"/>
  <c r="AF212" i="4"/>
  <c r="B213" i="4"/>
  <c r="D213" i="4"/>
  <c r="E213" i="4" s="1"/>
  <c r="L213" i="4"/>
  <c r="M213" i="4" s="1"/>
  <c r="P213" i="4"/>
  <c r="AB213" i="4"/>
  <c r="AF213" i="4"/>
  <c r="B214" i="4"/>
  <c r="D214" i="4"/>
  <c r="E214" i="4" s="1"/>
  <c r="L214" i="4"/>
  <c r="M214" i="4" s="1"/>
  <c r="P214" i="4"/>
  <c r="AB214" i="4"/>
  <c r="AF214" i="4"/>
  <c r="B215" i="4"/>
  <c r="D215" i="4"/>
  <c r="E215" i="4" s="1"/>
  <c r="L215" i="4"/>
  <c r="M215" i="4" s="1"/>
  <c r="P215" i="4"/>
  <c r="AB215" i="4"/>
  <c r="AF215" i="4"/>
  <c r="B216" i="4"/>
  <c r="D216" i="4"/>
  <c r="E216" i="4" s="1"/>
  <c r="L216" i="4"/>
  <c r="M216" i="4" s="1"/>
  <c r="P216" i="4"/>
  <c r="AB216" i="4"/>
  <c r="AF216" i="4"/>
  <c r="B217" i="4"/>
  <c r="D217" i="4"/>
  <c r="E217" i="4" s="1"/>
  <c r="L217" i="4"/>
  <c r="M217" i="4" s="1"/>
  <c r="P217" i="4"/>
  <c r="AB217" i="4"/>
  <c r="AF217" i="4"/>
  <c r="B218" i="4"/>
  <c r="D218" i="4"/>
  <c r="E218" i="4" s="1"/>
  <c r="L218" i="4"/>
  <c r="M218" i="4" s="1"/>
  <c r="P218" i="4"/>
  <c r="AB218" i="4"/>
  <c r="AF218" i="4"/>
  <c r="B219" i="4"/>
  <c r="D219" i="4"/>
  <c r="E219" i="4" s="1"/>
  <c r="L219" i="4"/>
  <c r="M219" i="4" s="1"/>
  <c r="P219" i="4"/>
  <c r="AB219" i="4"/>
  <c r="AF219" i="4"/>
  <c r="B220" i="4"/>
  <c r="D220" i="4"/>
  <c r="E220" i="4" s="1"/>
  <c r="L220" i="4"/>
  <c r="M220" i="4" s="1"/>
  <c r="P220" i="4"/>
  <c r="AB220" i="4"/>
  <c r="AF220" i="4"/>
  <c r="B221" i="4"/>
  <c r="D221" i="4"/>
  <c r="E221" i="4" s="1"/>
  <c r="L221" i="4"/>
  <c r="M221" i="4" s="1"/>
  <c r="P221" i="4"/>
  <c r="AB221" i="4"/>
  <c r="AF221" i="4"/>
  <c r="B222" i="4"/>
  <c r="D222" i="4"/>
  <c r="E222" i="4" s="1"/>
  <c r="L222" i="4"/>
  <c r="M222" i="4" s="1"/>
  <c r="P222" i="4"/>
  <c r="AB222" i="4"/>
  <c r="AF222" i="4"/>
  <c r="B223" i="4"/>
  <c r="D223" i="4"/>
  <c r="E223" i="4" s="1"/>
  <c r="L223" i="4"/>
  <c r="M223" i="4" s="1"/>
  <c r="P223" i="4"/>
  <c r="AB223" i="4"/>
  <c r="AF223" i="4"/>
  <c r="B224" i="4"/>
  <c r="D224" i="4"/>
  <c r="E224" i="4" s="1"/>
  <c r="L224" i="4"/>
  <c r="M224" i="4" s="1"/>
  <c r="P224" i="4"/>
  <c r="AB224" i="4"/>
  <c r="AF224" i="4"/>
  <c r="B225" i="4"/>
  <c r="D225" i="4"/>
  <c r="E225" i="4" s="1"/>
  <c r="L225" i="4"/>
  <c r="M225" i="4" s="1"/>
  <c r="P225" i="4"/>
  <c r="AB225" i="4"/>
  <c r="AF225" i="4"/>
  <c r="B226" i="4"/>
  <c r="D226" i="4"/>
  <c r="E226" i="4" s="1"/>
  <c r="L226" i="4"/>
  <c r="M226" i="4" s="1"/>
  <c r="P226" i="4"/>
  <c r="AB226" i="4"/>
  <c r="AF226" i="4"/>
  <c r="B227" i="4"/>
  <c r="D227" i="4"/>
  <c r="E227" i="4" s="1"/>
  <c r="L227" i="4"/>
  <c r="M227" i="4" s="1"/>
  <c r="P227" i="4"/>
  <c r="AB227" i="4"/>
  <c r="AF227" i="4"/>
  <c r="B228" i="4"/>
  <c r="D228" i="4"/>
  <c r="E228" i="4" s="1"/>
  <c r="L228" i="4"/>
  <c r="M228" i="4" s="1"/>
  <c r="P228" i="4"/>
  <c r="AB228" i="4"/>
  <c r="AF228" i="4"/>
  <c r="B229" i="4"/>
  <c r="D229" i="4"/>
  <c r="E229" i="4" s="1"/>
  <c r="L229" i="4"/>
  <c r="M229" i="4" s="1"/>
  <c r="P229" i="4"/>
  <c r="AB229" i="4"/>
  <c r="AF229" i="4"/>
  <c r="B230" i="4"/>
  <c r="D230" i="4"/>
  <c r="E230" i="4" s="1"/>
  <c r="L230" i="4"/>
  <c r="M230" i="4" s="1"/>
  <c r="P230" i="4"/>
  <c r="AB230" i="4"/>
  <c r="AF230" i="4"/>
  <c r="B231" i="4"/>
  <c r="D231" i="4"/>
  <c r="E231" i="4" s="1"/>
  <c r="L231" i="4"/>
  <c r="M231" i="4" s="1"/>
  <c r="P231" i="4"/>
  <c r="AB231" i="4"/>
  <c r="AF231" i="4"/>
  <c r="B232" i="4"/>
  <c r="D232" i="4"/>
  <c r="E232" i="4" s="1"/>
  <c r="L232" i="4"/>
  <c r="M232" i="4" s="1"/>
  <c r="P232" i="4"/>
  <c r="AB232" i="4"/>
  <c r="AF232" i="4"/>
  <c r="B233" i="4"/>
  <c r="D233" i="4"/>
  <c r="E233" i="4" s="1"/>
  <c r="L233" i="4"/>
  <c r="M233" i="4" s="1"/>
  <c r="P233" i="4"/>
  <c r="AB233" i="4"/>
  <c r="AF233" i="4"/>
  <c r="B234" i="4"/>
  <c r="D234" i="4"/>
  <c r="E234" i="4" s="1"/>
  <c r="L234" i="4"/>
  <c r="M234" i="4" s="1"/>
  <c r="P234" i="4"/>
  <c r="AB234" i="4"/>
  <c r="AF234" i="4"/>
  <c r="B235" i="4"/>
  <c r="D235" i="4"/>
  <c r="E235" i="4" s="1"/>
  <c r="L235" i="4"/>
  <c r="M235" i="4" s="1"/>
  <c r="P235" i="4"/>
  <c r="AB235" i="4"/>
  <c r="AF235" i="4"/>
  <c r="B236" i="4"/>
  <c r="D236" i="4"/>
  <c r="E236" i="4" s="1"/>
  <c r="L236" i="4"/>
  <c r="M236" i="4" s="1"/>
  <c r="P236" i="4"/>
  <c r="AB236" i="4"/>
  <c r="AF236" i="4"/>
  <c r="B237" i="4"/>
  <c r="D237" i="4"/>
  <c r="E237" i="4" s="1"/>
  <c r="L237" i="4"/>
  <c r="M237" i="4" s="1"/>
  <c r="P237" i="4"/>
  <c r="AB237" i="4"/>
  <c r="AF237" i="4"/>
  <c r="B238" i="4"/>
  <c r="D238" i="4"/>
  <c r="E238" i="4" s="1"/>
  <c r="L238" i="4"/>
  <c r="M238" i="4" s="1"/>
  <c r="P238" i="4"/>
  <c r="AB238" i="4"/>
  <c r="AF238" i="4"/>
  <c r="B239" i="4"/>
  <c r="D239" i="4"/>
  <c r="E239" i="4" s="1"/>
  <c r="L239" i="4"/>
  <c r="M239" i="4" s="1"/>
  <c r="P239" i="4"/>
  <c r="AB239" i="4"/>
  <c r="AF239" i="4"/>
  <c r="B240" i="4"/>
  <c r="D240" i="4"/>
  <c r="E240" i="4" s="1"/>
  <c r="L240" i="4"/>
  <c r="M240" i="4" s="1"/>
  <c r="P240" i="4"/>
  <c r="AB240" i="4"/>
  <c r="AF240" i="4"/>
  <c r="B241" i="4"/>
  <c r="D241" i="4"/>
  <c r="E241" i="4" s="1"/>
  <c r="L241" i="4"/>
  <c r="M241" i="4" s="1"/>
  <c r="P241" i="4"/>
  <c r="AB241" i="4"/>
  <c r="AF241" i="4"/>
  <c r="B242" i="4"/>
  <c r="D242" i="4"/>
  <c r="E242" i="4" s="1"/>
  <c r="L242" i="4"/>
  <c r="M242" i="4" s="1"/>
  <c r="P242" i="4"/>
  <c r="AB242" i="4"/>
  <c r="AF242" i="4"/>
  <c r="B243" i="4"/>
  <c r="D243" i="4"/>
  <c r="E243" i="4" s="1"/>
  <c r="L243" i="4"/>
  <c r="M243" i="4" s="1"/>
  <c r="P243" i="4"/>
  <c r="AB243" i="4"/>
  <c r="AF243" i="4"/>
  <c r="B244" i="4"/>
  <c r="D244" i="4"/>
  <c r="E244" i="4" s="1"/>
  <c r="L244" i="4"/>
  <c r="M244" i="4" s="1"/>
  <c r="P244" i="4"/>
  <c r="AB244" i="4"/>
  <c r="AF244" i="4"/>
  <c r="B245" i="4"/>
  <c r="D245" i="4"/>
  <c r="E245" i="4" s="1"/>
  <c r="L245" i="4"/>
  <c r="M245" i="4" s="1"/>
  <c r="P245" i="4"/>
  <c r="AB245" i="4"/>
  <c r="AF245" i="4"/>
  <c r="B246" i="4"/>
  <c r="D246" i="4"/>
  <c r="E246" i="4" s="1"/>
  <c r="L246" i="4"/>
  <c r="M246" i="4" s="1"/>
  <c r="P246" i="4"/>
  <c r="AB246" i="4"/>
  <c r="AF246" i="4"/>
  <c r="B247" i="4"/>
  <c r="D247" i="4"/>
  <c r="E247" i="4" s="1"/>
  <c r="L247" i="4"/>
  <c r="M247" i="4" s="1"/>
  <c r="P247" i="4"/>
  <c r="AB247" i="4"/>
  <c r="AF247" i="4"/>
  <c r="B248" i="4"/>
  <c r="D248" i="4"/>
  <c r="E248" i="4" s="1"/>
  <c r="L248" i="4"/>
  <c r="M248" i="4" s="1"/>
  <c r="P248" i="4"/>
  <c r="AB248" i="4"/>
  <c r="AF248" i="4"/>
  <c r="B249" i="4"/>
  <c r="D249" i="4"/>
  <c r="E249" i="4" s="1"/>
  <c r="L249" i="4"/>
  <c r="M249" i="4" s="1"/>
  <c r="P249" i="4"/>
  <c r="AB249" i="4"/>
  <c r="AF249" i="4"/>
  <c r="B250" i="4"/>
  <c r="D250" i="4"/>
  <c r="E250" i="4" s="1"/>
  <c r="L250" i="4"/>
  <c r="M250" i="4" s="1"/>
  <c r="P250" i="4"/>
  <c r="AB250" i="4"/>
  <c r="AF250" i="4"/>
  <c r="B251" i="4"/>
  <c r="D251" i="4"/>
  <c r="E251" i="4" s="1"/>
  <c r="L251" i="4"/>
  <c r="M251" i="4" s="1"/>
  <c r="P251" i="4"/>
  <c r="AB251" i="4"/>
  <c r="AF251" i="4"/>
  <c r="B252" i="4"/>
  <c r="D252" i="4"/>
  <c r="E252" i="4" s="1"/>
  <c r="L252" i="4"/>
  <c r="M252" i="4" s="1"/>
  <c r="P252" i="4"/>
  <c r="AB252" i="4"/>
  <c r="AF252" i="4"/>
  <c r="B253" i="4"/>
  <c r="D253" i="4"/>
  <c r="E253" i="4" s="1"/>
  <c r="L253" i="4"/>
  <c r="M253" i="4" s="1"/>
  <c r="P253" i="4"/>
  <c r="AB253" i="4"/>
  <c r="AF253" i="4"/>
  <c r="B254" i="4"/>
  <c r="D254" i="4"/>
  <c r="E254" i="4" s="1"/>
  <c r="L254" i="4"/>
  <c r="M254" i="4" s="1"/>
  <c r="P254" i="4"/>
  <c r="AB254" i="4"/>
  <c r="AF254" i="4"/>
  <c r="B255" i="4"/>
  <c r="D255" i="4"/>
  <c r="E255" i="4" s="1"/>
  <c r="L255" i="4"/>
  <c r="M255" i="4" s="1"/>
  <c r="P255" i="4"/>
  <c r="AB255" i="4"/>
  <c r="AF255" i="4"/>
  <c r="B256" i="4"/>
  <c r="D256" i="4"/>
  <c r="E256" i="4" s="1"/>
  <c r="L256" i="4"/>
  <c r="M256" i="4" s="1"/>
  <c r="P256" i="4"/>
  <c r="AB256" i="4"/>
  <c r="AF256" i="4"/>
  <c r="B257" i="4"/>
  <c r="D257" i="4"/>
  <c r="E257" i="4" s="1"/>
  <c r="L257" i="4"/>
  <c r="M257" i="4" s="1"/>
  <c r="P257" i="4"/>
  <c r="AB257" i="4"/>
  <c r="AF257" i="4"/>
  <c r="B258" i="4"/>
  <c r="D258" i="4"/>
  <c r="E258" i="4" s="1"/>
  <c r="L258" i="4"/>
  <c r="M258" i="4" s="1"/>
  <c r="P258" i="4"/>
  <c r="AB258" i="4"/>
  <c r="AF258" i="4"/>
  <c r="B259" i="4"/>
  <c r="D259" i="4"/>
  <c r="E259" i="4" s="1"/>
  <c r="L259" i="4"/>
  <c r="M259" i="4" s="1"/>
  <c r="P259" i="4"/>
  <c r="AB259" i="4"/>
  <c r="AF259" i="4"/>
  <c r="B260" i="4"/>
  <c r="D260" i="4"/>
  <c r="E260" i="4" s="1"/>
  <c r="L260" i="4"/>
  <c r="M260" i="4" s="1"/>
  <c r="P260" i="4"/>
  <c r="AB260" i="4"/>
  <c r="AF260" i="4"/>
  <c r="B261" i="4"/>
  <c r="D261" i="4"/>
  <c r="E261" i="4" s="1"/>
  <c r="L261" i="4"/>
  <c r="M261" i="4" s="1"/>
  <c r="P261" i="4"/>
  <c r="AB261" i="4"/>
  <c r="AF261" i="4"/>
  <c r="B262" i="4"/>
  <c r="D262" i="4"/>
  <c r="E262" i="4" s="1"/>
  <c r="L262" i="4"/>
  <c r="M262" i="4" s="1"/>
  <c r="P262" i="4"/>
  <c r="AB262" i="4"/>
  <c r="AF262" i="4"/>
  <c r="B263" i="4"/>
  <c r="D263" i="4"/>
  <c r="E263" i="4" s="1"/>
  <c r="L263" i="4"/>
  <c r="M263" i="4" s="1"/>
  <c r="P263" i="4"/>
  <c r="AB263" i="4"/>
  <c r="AF263" i="4"/>
  <c r="B264" i="4"/>
  <c r="D264" i="4"/>
  <c r="E264" i="4" s="1"/>
  <c r="L264" i="4"/>
  <c r="M264" i="4" s="1"/>
  <c r="P264" i="4"/>
  <c r="AB264" i="4"/>
  <c r="AF264" i="4"/>
  <c r="B265" i="4"/>
  <c r="D265" i="4"/>
  <c r="E265" i="4" s="1"/>
  <c r="L265" i="4"/>
  <c r="M265" i="4" s="1"/>
  <c r="P265" i="4"/>
  <c r="AB265" i="4"/>
  <c r="AF265" i="4"/>
  <c r="B266" i="4"/>
  <c r="D266" i="4"/>
  <c r="E266" i="4" s="1"/>
  <c r="L266" i="4"/>
  <c r="M266" i="4" s="1"/>
  <c r="P266" i="4"/>
  <c r="AB266" i="4"/>
  <c r="AF266" i="4"/>
  <c r="B267" i="4"/>
  <c r="D267" i="4"/>
  <c r="E267" i="4" s="1"/>
  <c r="L267" i="4"/>
  <c r="M267" i="4" s="1"/>
  <c r="P267" i="4"/>
  <c r="AB267" i="4"/>
  <c r="AF267" i="4"/>
  <c r="B268" i="4"/>
  <c r="D268" i="4"/>
  <c r="E268" i="4" s="1"/>
  <c r="L268" i="4"/>
  <c r="M268" i="4" s="1"/>
  <c r="P268" i="4"/>
  <c r="AB268" i="4"/>
  <c r="AF268" i="4"/>
  <c r="B269" i="4"/>
  <c r="D269" i="4"/>
  <c r="E269" i="4" s="1"/>
  <c r="L269" i="4"/>
  <c r="M269" i="4" s="1"/>
  <c r="P269" i="4"/>
  <c r="AB269" i="4"/>
  <c r="AF269" i="4"/>
  <c r="B270" i="4"/>
  <c r="D270" i="4"/>
  <c r="E270" i="4" s="1"/>
  <c r="L270" i="4"/>
  <c r="M270" i="4" s="1"/>
  <c r="P270" i="4"/>
  <c r="AB270" i="4"/>
  <c r="AF270" i="4"/>
  <c r="B271" i="4"/>
  <c r="D271" i="4"/>
  <c r="E271" i="4" s="1"/>
  <c r="L271" i="4"/>
  <c r="M271" i="4" s="1"/>
  <c r="P271" i="4"/>
  <c r="AB271" i="4"/>
  <c r="AF271" i="4"/>
  <c r="B272" i="4"/>
  <c r="D272" i="4"/>
  <c r="E272" i="4" s="1"/>
  <c r="L272" i="4"/>
  <c r="M272" i="4" s="1"/>
  <c r="P272" i="4"/>
  <c r="AB272" i="4"/>
  <c r="AF272" i="4"/>
  <c r="B273" i="4"/>
  <c r="D273" i="4"/>
  <c r="E273" i="4" s="1"/>
  <c r="L273" i="4"/>
  <c r="M273" i="4" s="1"/>
  <c r="P273" i="4"/>
  <c r="AB273" i="4"/>
  <c r="AF273" i="4"/>
  <c r="B274" i="4"/>
  <c r="D274" i="4"/>
  <c r="E274" i="4" s="1"/>
  <c r="L274" i="4"/>
  <c r="M274" i="4" s="1"/>
  <c r="P274" i="4"/>
  <c r="AB274" i="4"/>
  <c r="AF274" i="4"/>
  <c r="B275" i="4"/>
  <c r="D275" i="4"/>
  <c r="E275" i="4" s="1"/>
  <c r="L275" i="4"/>
  <c r="M275" i="4" s="1"/>
  <c r="P275" i="4"/>
  <c r="AB275" i="4"/>
  <c r="AF275" i="4"/>
  <c r="B276" i="4"/>
  <c r="D276" i="4"/>
  <c r="E276" i="4" s="1"/>
  <c r="L276" i="4"/>
  <c r="M276" i="4" s="1"/>
  <c r="P276" i="4"/>
  <c r="AB276" i="4"/>
  <c r="AF276" i="4"/>
  <c r="B277" i="4"/>
  <c r="D277" i="4"/>
  <c r="E277" i="4" s="1"/>
  <c r="L277" i="4"/>
  <c r="M277" i="4" s="1"/>
  <c r="P277" i="4"/>
  <c r="AB277" i="4"/>
  <c r="AF277" i="4"/>
  <c r="B278" i="4"/>
  <c r="D278" i="4"/>
  <c r="E278" i="4" s="1"/>
  <c r="L278" i="4"/>
  <c r="M278" i="4" s="1"/>
  <c r="P278" i="4"/>
  <c r="AB278" i="4"/>
  <c r="AF278" i="4"/>
  <c r="B279" i="4"/>
  <c r="D279" i="4"/>
  <c r="E279" i="4" s="1"/>
  <c r="L279" i="4"/>
  <c r="M279" i="4" s="1"/>
  <c r="P279" i="4"/>
  <c r="AB279" i="4"/>
  <c r="AF279" i="4"/>
  <c r="B280" i="4"/>
  <c r="D280" i="4"/>
  <c r="E280" i="4" s="1"/>
  <c r="L280" i="4"/>
  <c r="M280" i="4" s="1"/>
  <c r="P280" i="4"/>
  <c r="AB280" i="4"/>
  <c r="AF280" i="4"/>
  <c r="B281" i="4"/>
  <c r="D281" i="4"/>
  <c r="E281" i="4" s="1"/>
  <c r="L281" i="4"/>
  <c r="M281" i="4" s="1"/>
  <c r="P281" i="4"/>
  <c r="AB281" i="4"/>
  <c r="AF281" i="4"/>
  <c r="B282" i="4"/>
  <c r="D282" i="4"/>
  <c r="E282" i="4" s="1"/>
  <c r="L282" i="4"/>
  <c r="M282" i="4" s="1"/>
  <c r="P282" i="4"/>
  <c r="AB282" i="4"/>
  <c r="AF282" i="4"/>
  <c r="B283" i="4"/>
  <c r="D283" i="4"/>
  <c r="E283" i="4" s="1"/>
  <c r="L283" i="4"/>
  <c r="M283" i="4" s="1"/>
  <c r="P283" i="4"/>
  <c r="AB283" i="4"/>
  <c r="AF283" i="4"/>
  <c r="B284" i="4"/>
  <c r="D284" i="4"/>
  <c r="E284" i="4" s="1"/>
  <c r="L284" i="4"/>
  <c r="M284" i="4" s="1"/>
  <c r="P284" i="4"/>
  <c r="AB284" i="4"/>
  <c r="AF284" i="4"/>
  <c r="B285" i="4"/>
  <c r="D285" i="4"/>
  <c r="E285" i="4" s="1"/>
  <c r="L285" i="4"/>
  <c r="M285" i="4" s="1"/>
  <c r="P285" i="4"/>
  <c r="AB285" i="4"/>
  <c r="AF285" i="4"/>
  <c r="B286" i="4"/>
  <c r="D286" i="4"/>
  <c r="E286" i="4" s="1"/>
  <c r="L286" i="4"/>
  <c r="M286" i="4" s="1"/>
  <c r="P286" i="4"/>
  <c r="AB286" i="4"/>
  <c r="AF286" i="4"/>
  <c r="B287" i="4"/>
  <c r="D287" i="4"/>
  <c r="E287" i="4" s="1"/>
  <c r="L287" i="4"/>
  <c r="M287" i="4" s="1"/>
  <c r="P287" i="4"/>
  <c r="AB287" i="4"/>
  <c r="AF287" i="4"/>
  <c r="B288" i="4"/>
  <c r="D288" i="4"/>
  <c r="E288" i="4" s="1"/>
  <c r="L288" i="4"/>
  <c r="M288" i="4" s="1"/>
  <c r="P288" i="4"/>
  <c r="AB288" i="4"/>
  <c r="AF288" i="4"/>
  <c r="B289" i="4"/>
  <c r="D289" i="4"/>
  <c r="E289" i="4" s="1"/>
  <c r="L289" i="4"/>
  <c r="M289" i="4" s="1"/>
  <c r="P289" i="4"/>
  <c r="AB289" i="4"/>
  <c r="AF289" i="4"/>
  <c r="B290" i="4"/>
  <c r="D290" i="4"/>
  <c r="E290" i="4" s="1"/>
  <c r="L290" i="4"/>
  <c r="M290" i="4" s="1"/>
  <c r="P290" i="4"/>
  <c r="AB290" i="4"/>
  <c r="AF290" i="4"/>
  <c r="B291" i="4"/>
  <c r="D291" i="4"/>
  <c r="E291" i="4" s="1"/>
  <c r="L291" i="4"/>
  <c r="M291" i="4" s="1"/>
  <c r="P291" i="4"/>
  <c r="AB291" i="4"/>
  <c r="AF291" i="4"/>
  <c r="B292" i="4"/>
  <c r="D292" i="4"/>
  <c r="E292" i="4" s="1"/>
  <c r="L292" i="4"/>
  <c r="M292" i="4" s="1"/>
  <c r="P292" i="4"/>
  <c r="AB292" i="4"/>
  <c r="AF292" i="4"/>
  <c r="B293" i="4"/>
  <c r="D293" i="4"/>
  <c r="E293" i="4" s="1"/>
  <c r="L293" i="4"/>
  <c r="M293" i="4" s="1"/>
  <c r="P293" i="4"/>
  <c r="AB293" i="4"/>
  <c r="AF293" i="4"/>
  <c r="B294" i="4"/>
  <c r="D294" i="4"/>
  <c r="E294" i="4" s="1"/>
  <c r="L294" i="4"/>
  <c r="M294" i="4" s="1"/>
  <c r="P294" i="4"/>
  <c r="AB294" i="4"/>
  <c r="AF294" i="4"/>
  <c r="B295" i="4"/>
  <c r="D295" i="4"/>
  <c r="E295" i="4" s="1"/>
  <c r="L295" i="4"/>
  <c r="M295" i="4" s="1"/>
  <c r="P295" i="4"/>
  <c r="AB295" i="4"/>
  <c r="AF295" i="4"/>
  <c r="B296" i="4"/>
  <c r="D296" i="4"/>
  <c r="E296" i="4" s="1"/>
  <c r="L296" i="4"/>
  <c r="M296" i="4" s="1"/>
  <c r="P296" i="4"/>
  <c r="AB296" i="4"/>
  <c r="AF296" i="4"/>
  <c r="B297" i="4"/>
  <c r="D297" i="4"/>
  <c r="E297" i="4" s="1"/>
  <c r="L297" i="4"/>
  <c r="M297" i="4" s="1"/>
  <c r="P297" i="4"/>
  <c r="AB297" i="4"/>
  <c r="AF297" i="4"/>
  <c r="B298" i="4"/>
  <c r="D298" i="4"/>
  <c r="E298" i="4" s="1"/>
  <c r="L298" i="4"/>
  <c r="M298" i="4" s="1"/>
  <c r="P298" i="4"/>
  <c r="AB298" i="4"/>
  <c r="AF298" i="4"/>
  <c r="B299" i="4"/>
  <c r="D299" i="4"/>
  <c r="E299" i="4" s="1"/>
  <c r="L299" i="4"/>
  <c r="M299" i="4" s="1"/>
  <c r="P299" i="4"/>
  <c r="AB299" i="4"/>
  <c r="AF299" i="4"/>
  <c r="B300" i="4"/>
  <c r="D300" i="4"/>
  <c r="E300" i="4" s="1"/>
  <c r="L300" i="4"/>
  <c r="M300" i="4" s="1"/>
  <c r="P300" i="4"/>
  <c r="AB300" i="4"/>
  <c r="AF300" i="4"/>
  <c r="B301" i="4"/>
  <c r="D301" i="4"/>
  <c r="E301" i="4" s="1"/>
  <c r="L301" i="4"/>
  <c r="M301" i="4" s="1"/>
  <c r="P301" i="4"/>
  <c r="AB301" i="4"/>
  <c r="AF301" i="4"/>
  <c r="B302" i="4"/>
  <c r="D302" i="4"/>
  <c r="E302" i="4" s="1"/>
  <c r="L302" i="4"/>
  <c r="M302" i="4" s="1"/>
  <c r="P302" i="4"/>
  <c r="AB302" i="4"/>
  <c r="AF302" i="4"/>
  <c r="B303" i="4"/>
  <c r="D303" i="4"/>
  <c r="E303" i="4" s="1"/>
  <c r="L303" i="4"/>
  <c r="M303" i="4" s="1"/>
  <c r="P303" i="4"/>
  <c r="AB303" i="4"/>
  <c r="AF303" i="4"/>
  <c r="B304" i="4"/>
  <c r="D304" i="4"/>
  <c r="E304" i="4" s="1"/>
  <c r="L304" i="4"/>
  <c r="M304" i="4" s="1"/>
  <c r="P304" i="4"/>
  <c r="AB304" i="4"/>
  <c r="AF304" i="4"/>
  <c r="B305" i="4"/>
  <c r="D305" i="4"/>
  <c r="E305" i="4" s="1"/>
  <c r="L305" i="4"/>
  <c r="M305" i="4" s="1"/>
  <c r="P305" i="4"/>
  <c r="AB305" i="4"/>
  <c r="AF305" i="4"/>
  <c r="B306" i="4"/>
  <c r="D306" i="4"/>
  <c r="E306" i="4" s="1"/>
  <c r="L306" i="4"/>
  <c r="M306" i="4" s="1"/>
  <c r="P306" i="4"/>
  <c r="AB306" i="4"/>
  <c r="AF306" i="4"/>
  <c r="B307" i="4"/>
  <c r="D307" i="4"/>
  <c r="E307" i="4" s="1"/>
  <c r="L307" i="4"/>
  <c r="M307" i="4" s="1"/>
  <c r="P307" i="4"/>
  <c r="AB307" i="4"/>
  <c r="AF307" i="4"/>
  <c r="B308" i="4"/>
  <c r="D308" i="4"/>
  <c r="E308" i="4" s="1"/>
  <c r="L308" i="4"/>
  <c r="M308" i="4" s="1"/>
  <c r="P308" i="4"/>
  <c r="AB308" i="4"/>
  <c r="AF308" i="4"/>
  <c r="B309" i="4"/>
  <c r="D309" i="4"/>
  <c r="E309" i="4" s="1"/>
  <c r="L309" i="4"/>
  <c r="M309" i="4" s="1"/>
  <c r="P309" i="4"/>
  <c r="AB309" i="4"/>
  <c r="AF309" i="4"/>
  <c r="B310" i="4"/>
  <c r="D310" i="4"/>
  <c r="E310" i="4" s="1"/>
  <c r="L310" i="4"/>
  <c r="M310" i="4" s="1"/>
  <c r="P310" i="4"/>
  <c r="AB310" i="4"/>
  <c r="AF310" i="4"/>
  <c r="B311" i="4"/>
  <c r="D311" i="4"/>
  <c r="E311" i="4" s="1"/>
  <c r="L311" i="4"/>
  <c r="M311" i="4" s="1"/>
  <c r="P311" i="4"/>
  <c r="AB311" i="4"/>
  <c r="AF311" i="4"/>
  <c r="B312" i="4"/>
  <c r="D312" i="4"/>
  <c r="E312" i="4" s="1"/>
  <c r="L312" i="4"/>
  <c r="M312" i="4" s="1"/>
  <c r="P312" i="4"/>
  <c r="AB312" i="4"/>
  <c r="AF312" i="4"/>
  <c r="B313" i="4"/>
  <c r="D313" i="4"/>
  <c r="E313" i="4" s="1"/>
  <c r="L313" i="4"/>
  <c r="M313" i="4" s="1"/>
  <c r="P313" i="4"/>
  <c r="AB313" i="4"/>
  <c r="AF313" i="4"/>
  <c r="B314" i="4"/>
  <c r="D314" i="4"/>
  <c r="E314" i="4" s="1"/>
  <c r="L314" i="4"/>
  <c r="M314" i="4" s="1"/>
  <c r="P314" i="4"/>
  <c r="AB314" i="4"/>
  <c r="AF314" i="4"/>
  <c r="B315" i="4"/>
  <c r="D315" i="4"/>
  <c r="E315" i="4" s="1"/>
  <c r="L315" i="4"/>
  <c r="M315" i="4" s="1"/>
  <c r="P315" i="4"/>
  <c r="AB315" i="4"/>
  <c r="AF315" i="4"/>
  <c r="B316" i="4"/>
  <c r="D316" i="4"/>
  <c r="E316" i="4" s="1"/>
  <c r="L316" i="4"/>
  <c r="M316" i="4" s="1"/>
  <c r="P316" i="4"/>
  <c r="AB316" i="4"/>
  <c r="AF316" i="4"/>
  <c r="B317" i="4"/>
  <c r="D317" i="4"/>
  <c r="E317" i="4" s="1"/>
  <c r="L317" i="4"/>
  <c r="M317" i="4" s="1"/>
  <c r="P317" i="4"/>
  <c r="AB317" i="4"/>
  <c r="AF317" i="4"/>
  <c r="B318" i="4"/>
  <c r="D318" i="4"/>
  <c r="E318" i="4" s="1"/>
  <c r="L318" i="4"/>
  <c r="M318" i="4" s="1"/>
  <c r="P318" i="4"/>
  <c r="AB318" i="4"/>
  <c r="AF318" i="4"/>
  <c r="B319" i="4"/>
  <c r="D319" i="4"/>
  <c r="E319" i="4" s="1"/>
  <c r="L319" i="4"/>
  <c r="M319" i="4" s="1"/>
  <c r="P319" i="4"/>
  <c r="AB319" i="4"/>
  <c r="AF319" i="4"/>
  <c r="B320" i="4"/>
  <c r="D320" i="4"/>
  <c r="E320" i="4" s="1"/>
  <c r="L320" i="4"/>
  <c r="M320" i="4" s="1"/>
  <c r="P320" i="4"/>
  <c r="AB320" i="4"/>
  <c r="AF320" i="4"/>
  <c r="B321" i="4"/>
  <c r="D321" i="4"/>
  <c r="E321" i="4" s="1"/>
  <c r="L321" i="4"/>
  <c r="M321" i="4" s="1"/>
  <c r="P321" i="4"/>
  <c r="AB321" i="4"/>
  <c r="AF321" i="4"/>
  <c r="B322" i="4"/>
  <c r="D322" i="4"/>
  <c r="E322" i="4" s="1"/>
  <c r="L322" i="4"/>
  <c r="M322" i="4" s="1"/>
  <c r="P322" i="4"/>
  <c r="AB322" i="4"/>
  <c r="AF322" i="4"/>
  <c r="B323" i="4"/>
  <c r="D323" i="4"/>
  <c r="E323" i="4" s="1"/>
  <c r="L323" i="4"/>
  <c r="M323" i="4" s="1"/>
  <c r="P323" i="4"/>
  <c r="AB323" i="4"/>
  <c r="AF323" i="4"/>
  <c r="B324" i="4"/>
  <c r="D324" i="4"/>
  <c r="E324" i="4" s="1"/>
  <c r="L324" i="4"/>
  <c r="M324" i="4" s="1"/>
  <c r="P324" i="4"/>
  <c r="AB324" i="4"/>
  <c r="AF324" i="4"/>
  <c r="B325" i="4"/>
  <c r="D325" i="4"/>
  <c r="E325" i="4" s="1"/>
  <c r="L325" i="4"/>
  <c r="M325" i="4" s="1"/>
  <c r="P325" i="4"/>
  <c r="AB325" i="4"/>
  <c r="AF325" i="4"/>
  <c r="B326" i="4"/>
  <c r="D326" i="4"/>
  <c r="E326" i="4" s="1"/>
  <c r="L326" i="4"/>
  <c r="M326" i="4" s="1"/>
  <c r="P326" i="4"/>
  <c r="AB326" i="4"/>
  <c r="AF326" i="4"/>
  <c r="B327" i="4"/>
  <c r="D327" i="4"/>
  <c r="E327" i="4" s="1"/>
  <c r="L327" i="4"/>
  <c r="M327" i="4" s="1"/>
  <c r="P327" i="4"/>
  <c r="AB327" i="4"/>
  <c r="AF327" i="4"/>
  <c r="B328" i="4"/>
  <c r="D328" i="4"/>
  <c r="E328" i="4" s="1"/>
  <c r="L328" i="4"/>
  <c r="M328" i="4" s="1"/>
  <c r="P328" i="4"/>
  <c r="AB328" i="4"/>
  <c r="AF328" i="4"/>
  <c r="B329" i="4"/>
  <c r="D329" i="4"/>
  <c r="E329" i="4" s="1"/>
  <c r="L329" i="4"/>
  <c r="M329" i="4" s="1"/>
  <c r="P329" i="4"/>
  <c r="AB329" i="4"/>
  <c r="AF329" i="4"/>
  <c r="B330" i="4"/>
  <c r="D330" i="4"/>
  <c r="E330" i="4" s="1"/>
  <c r="L330" i="4"/>
  <c r="M330" i="4" s="1"/>
  <c r="P330" i="4"/>
  <c r="AB330" i="4"/>
  <c r="AF330" i="4"/>
  <c r="B331" i="4"/>
  <c r="D331" i="4"/>
  <c r="E331" i="4" s="1"/>
  <c r="L331" i="4"/>
  <c r="M331" i="4" s="1"/>
  <c r="P331" i="4"/>
  <c r="AB331" i="4"/>
  <c r="AF331" i="4"/>
  <c r="B332" i="4"/>
  <c r="D332" i="4"/>
  <c r="E332" i="4" s="1"/>
  <c r="L332" i="4"/>
  <c r="M332" i="4" s="1"/>
  <c r="P332" i="4"/>
  <c r="AB332" i="4"/>
  <c r="AF332" i="4"/>
  <c r="B333" i="4"/>
  <c r="D333" i="4"/>
  <c r="E333" i="4" s="1"/>
  <c r="L333" i="4"/>
  <c r="M333" i="4" s="1"/>
  <c r="P333" i="4"/>
  <c r="AB333" i="4"/>
  <c r="AF333" i="4"/>
  <c r="B334" i="4"/>
  <c r="D334" i="4"/>
  <c r="E334" i="4" s="1"/>
  <c r="L334" i="4"/>
  <c r="M334" i="4" s="1"/>
  <c r="P334" i="4"/>
  <c r="AB334" i="4"/>
  <c r="AF334" i="4"/>
  <c r="B335" i="4"/>
  <c r="D335" i="4"/>
  <c r="E335" i="4" s="1"/>
  <c r="L335" i="4"/>
  <c r="M335" i="4" s="1"/>
  <c r="P335" i="4"/>
  <c r="AB335" i="4"/>
  <c r="AF335" i="4"/>
  <c r="B336" i="4"/>
  <c r="D336" i="4"/>
  <c r="E336" i="4" s="1"/>
  <c r="L336" i="4"/>
  <c r="M336" i="4" s="1"/>
  <c r="P336" i="4"/>
  <c r="AB336" i="4"/>
  <c r="AF336" i="4"/>
  <c r="B337" i="4"/>
  <c r="D337" i="4"/>
  <c r="E337" i="4" s="1"/>
  <c r="L337" i="4"/>
  <c r="M337" i="4" s="1"/>
  <c r="P337" i="4"/>
  <c r="AB337" i="4"/>
  <c r="AF337" i="4"/>
  <c r="B338" i="4"/>
  <c r="D338" i="4"/>
  <c r="E338" i="4" s="1"/>
  <c r="L338" i="4"/>
  <c r="M338" i="4" s="1"/>
  <c r="P338" i="4"/>
  <c r="AB338" i="4"/>
  <c r="AF338" i="4"/>
  <c r="B339" i="4"/>
  <c r="D339" i="4"/>
  <c r="E339" i="4" s="1"/>
  <c r="L339" i="4"/>
  <c r="M339" i="4" s="1"/>
  <c r="P339" i="4"/>
  <c r="AB339" i="4"/>
  <c r="AF339" i="4"/>
  <c r="B340" i="4"/>
  <c r="D340" i="4"/>
  <c r="E340" i="4" s="1"/>
  <c r="L340" i="4"/>
  <c r="M340" i="4" s="1"/>
  <c r="P340" i="4"/>
  <c r="AB340" i="4"/>
  <c r="AF340" i="4"/>
  <c r="B341" i="4"/>
  <c r="D341" i="4"/>
  <c r="E341" i="4" s="1"/>
  <c r="L341" i="4"/>
  <c r="M341" i="4" s="1"/>
  <c r="P341" i="4"/>
  <c r="AB341" i="4"/>
  <c r="AF341" i="4"/>
  <c r="B342" i="4"/>
  <c r="D342" i="4"/>
  <c r="E342" i="4" s="1"/>
  <c r="L342" i="4"/>
  <c r="M342" i="4" s="1"/>
  <c r="P342" i="4"/>
  <c r="AB342" i="4"/>
  <c r="AF342" i="4"/>
  <c r="B343" i="4"/>
  <c r="D343" i="4"/>
  <c r="E343" i="4" s="1"/>
  <c r="L343" i="4"/>
  <c r="M343" i="4" s="1"/>
  <c r="P343" i="4"/>
  <c r="AB343" i="4"/>
  <c r="AF343" i="4"/>
  <c r="B344" i="4"/>
  <c r="D344" i="4"/>
  <c r="E344" i="4" s="1"/>
  <c r="L344" i="4"/>
  <c r="M344" i="4" s="1"/>
  <c r="P344" i="4"/>
  <c r="AB344" i="4"/>
  <c r="AF344" i="4"/>
  <c r="B345" i="4"/>
  <c r="D345" i="4"/>
  <c r="E345" i="4" s="1"/>
  <c r="L345" i="4"/>
  <c r="M345" i="4" s="1"/>
  <c r="P345" i="4"/>
  <c r="AB345" i="4"/>
  <c r="AF345" i="4"/>
  <c r="B346" i="4"/>
  <c r="D346" i="4"/>
  <c r="E346" i="4" s="1"/>
  <c r="L346" i="4"/>
  <c r="M346" i="4" s="1"/>
  <c r="P346" i="4"/>
  <c r="AB346" i="4"/>
  <c r="AF346" i="4"/>
  <c r="B347" i="4"/>
  <c r="D347" i="4"/>
  <c r="E347" i="4" s="1"/>
  <c r="L347" i="4"/>
  <c r="M347" i="4" s="1"/>
  <c r="P347" i="4"/>
  <c r="AB347" i="4"/>
  <c r="AF347" i="4"/>
  <c r="B348" i="4"/>
  <c r="D348" i="4"/>
  <c r="E348" i="4" s="1"/>
  <c r="L348" i="4"/>
  <c r="M348" i="4" s="1"/>
  <c r="P348" i="4"/>
  <c r="AB348" i="4"/>
  <c r="AF348" i="4"/>
  <c r="B349" i="4"/>
  <c r="D349" i="4"/>
  <c r="E349" i="4" s="1"/>
  <c r="L349" i="4"/>
  <c r="M349" i="4" s="1"/>
  <c r="P349" i="4"/>
  <c r="AB349" i="4"/>
  <c r="AF349" i="4"/>
  <c r="B350" i="4"/>
  <c r="D350" i="4"/>
  <c r="E350" i="4" s="1"/>
  <c r="L350" i="4"/>
  <c r="M350" i="4" s="1"/>
  <c r="P350" i="4"/>
  <c r="AB350" i="4"/>
  <c r="AF350" i="4"/>
  <c r="B351" i="4"/>
  <c r="D351" i="4"/>
  <c r="E351" i="4" s="1"/>
  <c r="L351" i="4"/>
  <c r="M351" i="4" s="1"/>
  <c r="P351" i="4"/>
  <c r="AB351" i="4"/>
  <c r="AF351" i="4"/>
  <c r="B352" i="4"/>
  <c r="D352" i="4"/>
  <c r="E352" i="4" s="1"/>
  <c r="L352" i="4"/>
  <c r="M352" i="4" s="1"/>
  <c r="P352" i="4"/>
  <c r="AB352" i="4"/>
  <c r="AF352" i="4"/>
  <c r="B353" i="4"/>
  <c r="D353" i="4"/>
  <c r="E353" i="4" s="1"/>
  <c r="L353" i="4"/>
  <c r="M353" i="4" s="1"/>
  <c r="P353" i="4"/>
  <c r="AB353" i="4"/>
  <c r="AF353" i="4"/>
  <c r="B354" i="4"/>
  <c r="D354" i="4"/>
  <c r="E354" i="4" s="1"/>
  <c r="L354" i="4"/>
  <c r="M354" i="4" s="1"/>
  <c r="P354" i="4"/>
  <c r="AB354" i="4"/>
  <c r="AF354" i="4"/>
  <c r="B355" i="4"/>
  <c r="D355" i="4"/>
  <c r="E355" i="4" s="1"/>
  <c r="L355" i="4"/>
  <c r="M355" i="4" s="1"/>
  <c r="P355" i="4"/>
  <c r="AB355" i="4"/>
  <c r="AF355" i="4"/>
  <c r="B356" i="4"/>
  <c r="D356" i="4"/>
  <c r="E356" i="4" s="1"/>
  <c r="L356" i="4"/>
  <c r="M356" i="4" s="1"/>
  <c r="P356" i="4"/>
  <c r="AB356" i="4"/>
  <c r="AF356" i="4"/>
  <c r="B357" i="4"/>
  <c r="D357" i="4"/>
  <c r="E357" i="4" s="1"/>
  <c r="L357" i="4"/>
  <c r="M357" i="4" s="1"/>
  <c r="P357" i="4"/>
  <c r="AB357" i="4"/>
  <c r="AF357" i="4"/>
  <c r="B358" i="4"/>
  <c r="D358" i="4"/>
  <c r="E358" i="4" s="1"/>
  <c r="L358" i="4"/>
  <c r="M358" i="4" s="1"/>
  <c r="P358" i="4"/>
  <c r="AB358" i="4"/>
  <c r="AF358" i="4"/>
  <c r="B359" i="4"/>
  <c r="D359" i="4"/>
  <c r="E359" i="4" s="1"/>
  <c r="L359" i="4"/>
  <c r="M359" i="4" s="1"/>
  <c r="P359" i="4"/>
  <c r="AB359" i="4"/>
  <c r="AF359" i="4"/>
  <c r="B360" i="4"/>
  <c r="D360" i="4"/>
  <c r="E360" i="4" s="1"/>
  <c r="L360" i="4"/>
  <c r="M360" i="4" s="1"/>
  <c r="P360" i="4"/>
  <c r="AB360" i="4"/>
  <c r="AF360" i="4"/>
  <c r="B361" i="4"/>
  <c r="D361" i="4"/>
  <c r="E361" i="4" s="1"/>
  <c r="L361" i="4"/>
  <c r="M361" i="4" s="1"/>
  <c r="P361" i="4"/>
  <c r="AB361" i="4"/>
  <c r="AF361" i="4"/>
  <c r="B362" i="4"/>
  <c r="D362" i="4"/>
  <c r="E362" i="4" s="1"/>
  <c r="L362" i="4"/>
  <c r="M362" i="4" s="1"/>
  <c r="P362" i="4"/>
  <c r="AB362" i="4"/>
  <c r="AF362" i="4"/>
  <c r="B363" i="4"/>
  <c r="D363" i="4"/>
  <c r="E363" i="4" s="1"/>
  <c r="L363" i="4"/>
  <c r="M363" i="4" s="1"/>
  <c r="P363" i="4"/>
  <c r="AB363" i="4"/>
  <c r="AF363" i="4"/>
  <c r="B364" i="4"/>
  <c r="D364" i="4"/>
  <c r="E364" i="4" s="1"/>
  <c r="L364" i="4"/>
  <c r="M364" i="4" s="1"/>
  <c r="P364" i="4"/>
  <c r="AB364" i="4"/>
  <c r="AF364" i="4"/>
  <c r="B365" i="4"/>
  <c r="D365" i="4"/>
  <c r="E365" i="4" s="1"/>
  <c r="L365" i="4"/>
  <c r="M365" i="4" s="1"/>
  <c r="P365" i="4"/>
  <c r="AB365" i="4"/>
  <c r="AF365" i="4"/>
  <c r="B366" i="4"/>
  <c r="D366" i="4"/>
  <c r="E366" i="4" s="1"/>
  <c r="L366" i="4"/>
  <c r="M366" i="4" s="1"/>
  <c r="P366" i="4"/>
  <c r="AB366" i="4"/>
  <c r="AF366" i="4"/>
  <c r="B367" i="4"/>
  <c r="D367" i="4"/>
  <c r="E367" i="4" s="1"/>
  <c r="L367" i="4"/>
  <c r="M367" i="4" s="1"/>
  <c r="P367" i="4"/>
  <c r="AB367" i="4"/>
  <c r="AF367" i="4"/>
  <c r="B368" i="4"/>
  <c r="D368" i="4"/>
  <c r="E368" i="4" s="1"/>
  <c r="L368" i="4"/>
  <c r="M368" i="4" s="1"/>
  <c r="P368" i="4"/>
  <c r="AB368" i="4"/>
  <c r="AF368" i="4"/>
  <c r="B369" i="4"/>
  <c r="D369" i="4"/>
  <c r="E369" i="4" s="1"/>
  <c r="L369" i="4"/>
  <c r="M369" i="4" s="1"/>
  <c r="P369" i="4"/>
  <c r="AB369" i="4"/>
  <c r="AF369" i="4"/>
  <c r="B370" i="4"/>
  <c r="D370" i="4"/>
  <c r="E370" i="4" s="1"/>
  <c r="L370" i="4"/>
  <c r="M370" i="4" s="1"/>
  <c r="P370" i="4"/>
  <c r="AB370" i="4"/>
  <c r="AF370" i="4"/>
  <c r="B371" i="4"/>
  <c r="D371" i="4"/>
  <c r="E371" i="4" s="1"/>
  <c r="L371" i="4"/>
  <c r="M371" i="4" s="1"/>
  <c r="P371" i="4"/>
  <c r="AB371" i="4"/>
  <c r="AF371" i="4"/>
  <c r="B372" i="4"/>
  <c r="D372" i="4"/>
  <c r="E372" i="4" s="1"/>
  <c r="L372" i="4"/>
  <c r="M372" i="4" s="1"/>
  <c r="P372" i="4"/>
  <c r="AB372" i="4"/>
  <c r="AF372" i="4"/>
  <c r="B373" i="4"/>
  <c r="D373" i="4"/>
  <c r="E373" i="4" s="1"/>
  <c r="L373" i="4"/>
  <c r="M373" i="4" s="1"/>
  <c r="P373" i="4"/>
  <c r="AB373" i="4"/>
  <c r="AF373" i="4"/>
  <c r="B374" i="4"/>
  <c r="D374" i="4"/>
  <c r="E374" i="4" s="1"/>
  <c r="L374" i="4"/>
  <c r="M374" i="4" s="1"/>
  <c r="P374" i="4"/>
  <c r="AB374" i="4"/>
  <c r="AF374" i="4"/>
  <c r="B375" i="4"/>
  <c r="D375" i="4"/>
  <c r="E375" i="4" s="1"/>
  <c r="L375" i="4"/>
  <c r="M375" i="4" s="1"/>
  <c r="P375" i="4"/>
  <c r="AB375" i="4"/>
  <c r="AF375" i="4"/>
  <c r="B376" i="4"/>
  <c r="D376" i="4"/>
  <c r="E376" i="4" s="1"/>
  <c r="L376" i="4"/>
  <c r="M376" i="4" s="1"/>
  <c r="P376" i="4"/>
  <c r="AB376" i="4"/>
  <c r="AF376" i="4"/>
  <c r="B377" i="4"/>
  <c r="D377" i="4"/>
  <c r="E377" i="4" s="1"/>
  <c r="L377" i="4"/>
  <c r="M377" i="4" s="1"/>
  <c r="P377" i="4"/>
  <c r="AB377" i="4"/>
  <c r="AF377" i="4"/>
  <c r="B378" i="4"/>
  <c r="D378" i="4"/>
  <c r="E378" i="4" s="1"/>
  <c r="L378" i="4"/>
  <c r="M378" i="4" s="1"/>
  <c r="P378" i="4"/>
  <c r="AB378" i="4"/>
  <c r="AF378" i="4"/>
  <c r="B379" i="4"/>
  <c r="D379" i="4"/>
  <c r="E379" i="4" s="1"/>
  <c r="L379" i="4"/>
  <c r="M379" i="4" s="1"/>
  <c r="P379" i="4"/>
  <c r="AB379" i="4"/>
  <c r="AF379" i="4"/>
  <c r="B380" i="4"/>
  <c r="D380" i="4"/>
  <c r="E380" i="4" s="1"/>
  <c r="L380" i="4"/>
  <c r="M380" i="4" s="1"/>
  <c r="P380" i="4"/>
  <c r="AB380" i="4"/>
  <c r="AF380" i="4"/>
  <c r="B381" i="4"/>
  <c r="D381" i="4"/>
  <c r="E381" i="4" s="1"/>
  <c r="L381" i="4"/>
  <c r="M381" i="4" s="1"/>
  <c r="P381" i="4"/>
  <c r="AB381" i="4"/>
  <c r="AF381" i="4"/>
  <c r="B382" i="4"/>
  <c r="D382" i="4"/>
  <c r="E382" i="4" s="1"/>
  <c r="L382" i="4"/>
  <c r="M382" i="4" s="1"/>
  <c r="P382" i="4"/>
  <c r="AB382" i="4"/>
  <c r="AF382" i="4"/>
  <c r="B383" i="4"/>
  <c r="D383" i="4"/>
  <c r="E383" i="4" s="1"/>
  <c r="L383" i="4"/>
  <c r="M383" i="4" s="1"/>
  <c r="P383" i="4"/>
  <c r="AB383" i="4"/>
  <c r="AF383" i="4"/>
  <c r="B384" i="4"/>
  <c r="D384" i="4"/>
  <c r="E384" i="4" s="1"/>
  <c r="L384" i="4"/>
  <c r="M384" i="4" s="1"/>
  <c r="P384" i="4"/>
  <c r="AB384" i="4"/>
  <c r="AF384" i="4"/>
  <c r="B385" i="4"/>
  <c r="D385" i="4"/>
  <c r="E385" i="4" s="1"/>
  <c r="L385" i="4"/>
  <c r="M385" i="4" s="1"/>
  <c r="P385" i="4"/>
  <c r="AB385" i="4"/>
  <c r="AF385" i="4"/>
  <c r="B386" i="4"/>
  <c r="D386" i="4"/>
  <c r="E386" i="4" s="1"/>
  <c r="L386" i="4"/>
  <c r="M386" i="4" s="1"/>
  <c r="P386" i="4"/>
  <c r="AB386" i="4"/>
  <c r="AF386" i="4"/>
  <c r="B387" i="4"/>
  <c r="D387" i="4"/>
  <c r="E387" i="4" s="1"/>
  <c r="L387" i="4"/>
  <c r="M387" i="4" s="1"/>
  <c r="P387" i="4"/>
  <c r="AB387" i="4"/>
  <c r="AF387" i="4"/>
  <c r="B388" i="4"/>
  <c r="D388" i="4"/>
  <c r="E388" i="4" s="1"/>
  <c r="L388" i="4"/>
  <c r="M388" i="4" s="1"/>
  <c r="P388" i="4"/>
  <c r="AB388" i="4"/>
  <c r="AF388" i="4"/>
  <c r="B389" i="4"/>
  <c r="D389" i="4"/>
  <c r="E389" i="4" s="1"/>
  <c r="L389" i="4"/>
  <c r="M389" i="4" s="1"/>
  <c r="P389" i="4"/>
  <c r="AB389" i="4"/>
  <c r="AF389" i="4"/>
  <c r="B390" i="4"/>
  <c r="D390" i="4"/>
  <c r="E390" i="4" s="1"/>
  <c r="L390" i="4"/>
  <c r="M390" i="4" s="1"/>
  <c r="P390" i="4"/>
  <c r="AB390" i="4"/>
  <c r="AF390" i="4"/>
  <c r="B391" i="4"/>
  <c r="D391" i="4"/>
  <c r="E391" i="4" s="1"/>
  <c r="L391" i="4"/>
  <c r="M391" i="4" s="1"/>
  <c r="P391" i="4"/>
  <c r="AB391" i="4"/>
  <c r="AF391" i="4"/>
  <c r="B392" i="4"/>
  <c r="D392" i="4"/>
  <c r="E392" i="4" s="1"/>
  <c r="L392" i="4"/>
  <c r="M392" i="4" s="1"/>
  <c r="P392" i="4"/>
  <c r="AB392" i="4"/>
  <c r="AF392" i="4"/>
  <c r="B393" i="4"/>
  <c r="D393" i="4"/>
  <c r="E393" i="4" s="1"/>
  <c r="L393" i="4"/>
  <c r="M393" i="4" s="1"/>
  <c r="P393" i="4"/>
  <c r="AB393" i="4"/>
  <c r="AF393" i="4"/>
  <c r="B394" i="4"/>
  <c r="D394" i="4"/>
  <c r="E394" i="4" s="1"/>
  <c r="L394" i="4"/>
  <c r="M394" i="4" s="1"/>
  <c r="P394" i="4"/>
  <c r="AB394" i="4"/>
  <c r="AF394" i="4"/>
  <c r="B395" i="4"/>
  <c r="D395" i="4"/>
  <c r="E395" i="4" s="1"/>
  <c r="L395" i="4"/>
  <c r="M395" i="4" s="1"/>
  <c r="P395" i="4"/>
  <c r="AB395" i="4"/>
  <c r="AF395" i="4"/>
  <c r="B396" i="4"/>
  <c r="D396" i="4"/>
  <c r="E396" i="4" s="1"/>
  <c r="L396" i="4"/>
  <c r="M396" i="4" s="1"/>
  <c r="P396" i="4"/>
  <c r="AB396" i="4"/>
  <c r="AF396" i="4"/>
  <c r="B397" i="4"/>
  <c r="D397" i="4"/>
  <c r="E397" i="4" s="1"/>
  <c r="L397" i="4"/>
  <c r="M397" i="4" s="1"/>
  <c r="P397" i="4"/>
  <c r="AB397" i="4"/>
  <c r="AF397" i="4"/>
  <c r="B398" i="4"/>
  <c r="D398" i="4"/>
  <c r="E398" i="4" s="1"/>
  <c r="L398" i="4"/>
  <c r="M398" i="4" s="1"/>
  <c r="P398" i="4"/>
  <c r="AB398" i="4"/>
  <c r="AF398" i="4"/>
  <c r="B399" i="4"/>
  <c r="D399" i="4"/>
  <c r="E399" i="4" s="1"/>
  <c r="L399" i="4"/>
  <c r="M399" i="4" s="1"/>
  <c r="P399" i="4"/>
  <c r="AB399" i="4"/>
  <c r="AF399" i="4"/>
  <c r="B400" i="4"/>
  <c r="D400" i="4"/>
  <c r="E400" i="4" s="1"/>
  <c r="L400" i="4"/>
  <c r="M400" i="4" s="1"/>
  <c r="P400" i="4"/>
  <c r="AB400" i="4"/>
  <c r="AF400" i="4"/>
  <c r="B401" i="4"/>
  <c r="D401" i="4"/>
  <c r="E401" i="4" s="1"/>
  <c r="L401" i="4"/>
  <c r="M401" i="4" s="1"/>
  <c r="P401" i="4"/>
  <c r="AB401" i="4"/>
  <c r="AF401" i="4"/>
  <c r="B402" i="4"/>
  <c r="D402" i="4"/>
  <c r="E402" i="4" s="1"/>
  <c r="L402" i="4"/>
  <c r="M402" i="4" s="1"/>
  <c r="P402" i="4"/>
  <c r="AB402" i="4"/>
  <c r="AF402" i="4"/>
  <c r="B403" i="4"/>
  <c r="D403" i="4"/>
  <c r="E403" i="4" s="1"/>
  <c r="L403" i="4"/>
  <c r="M403" i="4" s="1"/>
  <c r="P403" i="4"/>
  <c r="AB403" i="4"/>
  <c r="AF403" i="4"/>
  <c r="B404" i="4"/>
  <c r="D404" i="4"/>
  <c r="E404" i="4" s="1"/>
  <c r="L404" i="4"/>
  <c r="M404" i="4" s="1"/>
  <c r="P404" i="4"/>
  <c r="AB404" i="4"/>
  <c r="AF404" i="4"/>
  <c r="B405" i="4"/>
  <c r="D405" i="4"/>
  <c r="E405" i="4" s="1"/>
  <c r="L405" i="4"/>
  <c r="M405" i="4" s="1"/>
  <c r="P405" i="4"/>
  <c r="AB405" i="4"/>
  <c r="AF405" i="4"/>
  <c r="B406" i="4"/>
  <c r="D406" i="4"/>
  <c r="E406" i="4" s="1"/>
  <c r="L406" i="4"/>
  <c r="M406" i="4" s="1"/>
  <c r="P406" i="4"/>
  <c r="AB406" i="4"/>
  <c r="AF406" i="4"/>
  <c r="B407" i="4"/>
  <c r="D407" i="4"/>
  <c r="E407" i="4" s="1"/>
  <c r="L407" i="4"/>
  <c r="M407" i="4" s="1"/>
  <c r="P407" i="4"/>
  <c r="AB407" i="4"/>
  <c r="AF407" i="4"/>
  <c r="B408" i="4"/>
  <c r="D408" i="4"/>
  <c r="E408" i="4" s="1"/>
  <c r="L408" i="4"/>
  <c r="M408" i="4" s="1"/>
  <c r="P408" i="4"/>
  <c r="AB408" i="4"/>
  <c r="AF408" i="4"/>
  <c r="B409" i="4"/>
  <c r="D409" i="4"/>
  <c r="E409" i="4" s="1"/>
  <c r="L409" i="4"/>
  <c r="M409" i="4" s="1"/>
  <c r="P409" i="4"/>
  <c r="AB409" i="4"/>
  <c r="AF409" i="4"/>
  <c r="B410" i="4"/>
  <c r="D410" i="4"/>
  <c r="E410" i="4" s="1"/>
  <c r="L410" i="4"/>
  <c r="M410" i="4" s="1"/>
  <c r="P410" i="4"/>
  <c r="AB410" i="4"/>
  <c r="AF410" i="4"/>
  <c r="B411" i="4"/>
  <c r="D411" i="4"/>
  <c r="E411" i="4" s="1"/>
  <c r="L411" i="4"/>
  <c r="M411" i="4" s="1"/>
  <c r="P411" i="4"/>
  <c r="AB411" i="4"/>
  <c r="AF411" i="4"/>
  <c r="B412" i="4"/>
  <c r="D412" i="4"/>
  <c r="E412" i="4" s="1"/>
  <c r="L412" i="4"/>
  <c r="M412" i="4" s="1"/>
  <c r="P412" i="4"/>
  <c r="AB412" i="4"/>
  <c r="AF412" i="4"/>
  <c r="B413" i="4"/>
  <c r="D413" i="4"/>
  <c r="E413" i="4" s="1"/>
  <c r="L413" i="4"/>
  <c r="M413" i="4" s="1"/>
  <c r="P413" i="4"/>
  <c r="AB413" i="4"/>
  <c r="AF413" i="4"/>
  <c r="B414" i="4"/>
  <c r="D414" i="4"/>
  <c r="E414" i="4" s="1"/>
  <c r="L414" i="4"/>
  <c r="M414" i="4" s="1"/>
  <c r="P414" i="4"/>
  <c r="AB414" i="4"/>
  <c r="AF414" i="4"/>
  <c r="B415" i="4"/>
  <c r="D415" i="4"/>
  <c r="E415" i="4" s="1"/>
  <c r="L415" i="4"/>
  <c r="M415" i="4" s="1"/>
  <c r="P415" i="4"/>
  <c r="AB415" i="4"/>
  <c r="AF415" i="4"/>
  <c r="B416" i="4"/>
  <c r="D416" i="4"/>
  <c r="E416" i="4" s="1"/>
  <c r="L416" i="4"/>
  <c r="M416" i="4" s="1"/>
  <c r="P416" i="4"/>
  <c r="AB416" i="4"/>
  <c r="AF416" i="4"/>
  <c r="B417" i="4"/>
  <c r="D417" i="4"/>
  <c r="E417" i="4" s="1"/>
  <c r="L417" i="4"/>
  <c r="M417" i="4" s="1"/>
  <c r="P417" i="4"/>
  <c r="AB417" i="4"/>
  <c r="AF417" i="4"/>
  <c r="B418" i="4"/>
  <c r="D418" i="4"/>
  <c r="E418" i="4" s="1"/>
  <c r="L418" i="4"/>
  <c r="M418" i="4" s="1"/>
  <c r="P418" i="4"/>
  <c r="AB418" i="4"/>
  <c r="AF418" i="4"/>
  <c r="B419" i="4"/>
  <c r="D419" i="4"/>
  <c r="E419" i="4" s="1"/>
  <c r="L419" i="4"/>
  <c r="M419" i="4" s="1"/>
  <c r="P419" i="4"/>
  <c r="AB419" i="4"/>
  <c r="AF419" i="4"/>
  <c r="B420" i="4"/>
  <c r="D420" i="4"/>
  <c r="E420" i="4" s="1"/>
  <c r="L420" i="4"/>
  <c r="M420" i="4" s="1"/>
  <c r="P420" i="4"/>
  <c r="AB420" i="4"/>
  <c r="AF420" i="4"/>
  <c r="B421" i="4"/>
  <c r="D421" i="4"/>
  <c r="E421" i="4" s="1"/>
  <c r="L421" i="4"/>
  <c r="M421" i="4" s="1"/>
  <c r="P421" i="4"/>
  <c r="AB421" i="4"/>
  <c r="AF421" i="4"/>
  <c r="B422" i="4"/>
  <c r="D422" i="4"/>
  <c r="E422" i="4" s="1"/>
  <c r="L422" i="4"/>
  <c r="M422" i="4" s="1"/>
  <c r="P422" i="4"/>
  <c r="AB422" i="4"/>
  <c r="AF422" i="4"/>
  <c r="B423" i="4"/>
  <c r="D423" i="4"/>
  <c r="E423" i="4" s="1"/>
  <c r="L423" i="4"/>
  <c r="M423" i="4" s="1"/>
  <c r="P423" i="4"/>
  <c r="AB423" i="4"/>
  <c r="AF423" i="4"/>
  <c r="B424" i="4"/>
  <c r="D424" i="4"/>
  <c r="E424" i="4" s="1"/>
  <c r="L424" i="4"/>
  <c r="M424" i="4" s="1"/>
  <c r="P424" i="4"/>
  <c r="AB424" i="4"/>
  <c r="AF424" i="4"/>
  <c r="B425" i="4"/>
  <c r="D425" i="4"/>
  <c r="E425" i="4" s="1"/>
  <c r="L425" i="4"/>
  <c r="M425" i="4" s="1"/>
  <c r="P425" i="4"/>
  <c r="Q425" i="4"/>
  <c r="AB425" i="4"/>
  <c r="AF425" i="4"/>
  <c r="B426" i="4"/>
  <c r="D426" i="4"/>
  <c r="E426" i="4" s="1"/>
  <c r="L426" i="4"/>
  <c r="M426" i="4" s="1"/>
  <c r="P426" i="4"/>
  <c r="AB426" i="4"/>
  <c r="AF426" i="4"/>
  <c r="B427" i="4"/>
  <c r="D427" i="4"/>
  <c r="E427" i="4" s="1"/>
  <c r="L427" i="4"/>
  <c r="M427" i="4" s="1"/>
  <c r="P427" i="4"/>
  <c r="AB427" i="4"/>
  <c r="AF427" i="4"/>
  <c r="B428" i="4"/>
  <c r="D428" i="4"/>
  <c r="E428" i="4" s="1"/>
  <c r="L428" i="4"/>
  <c r="M428" i="4" s="1"/>
  <c r="P428" i="4"/>
  <c r="AB428" i="4"/>
  <c r="AF428" i="4"/>
  <c r="B429" i="4"/>
  <c r="D429" i="4"/>
  <c r="E429" i="4" s="1"/>
  <c r="L429" i="4"/>
  <c r="M429" i="4" s="1"/>
  <c r="P429" i="4"/>
  <c r="AB429" i="4"/>
  <c r="AF429" i="4"/>
  <c r="B430" i="4"/>
  <c r="D430" i="4"/>
  <c r="E430" i="4" s="1"/>
  <c r="L430" i="4"/>
  <c r="M430" i="4" s="1"/>
  <c r="P430" i="4"/>
  <c r="AB430" i="4"/>
  <c r="AF430" i="4"/>
  <c r="B431" i="4"/>
  <c r="D431" i="4"/>
  <c r="E431" i="4" s="1"/>
  <c r="L431" i="4"/>
  <c r="M431" i="4" s="1"/>
  <c r="P431" i="4"/>
  <c r="AB431" i="4"/>
  <c r="AF431" i="4"/>
  <c r="B432" i="4"/>
  <c r="D432" i="4"/>
  <c r="E432" i="4" s="1"/>
  <c r="L432" i="4"/>
  <c r="M432" i="4" s="1"/>
  <c r="P432" i="4"/>
  <c r="AB432" i="4"/>
  <c r="AF432" i="4"/>
  <c r="B433" i="4"/>
  <c r="D433" i="4"/>
  <c r="E433" i="4" s="1"/>
  <c r="L433" i="4"/>
  <c r="M433" i="4" s="1"/>
  <c r="P433" i="4"/>
  <c r="AB433" i="4"/>
  <c r="AF433" i="4"/>
  <c r="B434" i="4"/>
  <c r="D434" i="4"/>
  <c r="E434" i="4" s="1"/>
  <c r="L434" i="4"/>
  <c r="M434" i="4" s="1"/>
  <c r="P434" i="4"/>
  <c r="AB434" i="4"/>
  <c r="AF434" i="4"/>
  <c r="B435" i="4"/>
  <c r="D435" i="4"/>
  <c r="E435" i="4" s="1"/>
  <c r="L435" i="4"/>
  <c r="M435" i="4" s="1"/>
  <c r="P435" i="4"/>
  <c r="AB435" i="4"/>
  <c r="AF435" i="4"/>
  <c r="B436" i="4"/>
  <c r="D436" i="4"/>
  <c r="E436" i="4" s="1"/>
  <c r="L436" i="4"/>
  <c r="M436" i="4" s="1"/>
  <c r="P436" i="4"/>
  <c r="AB436" i="4"/>
  <c r="AF436" i="4"/>
  <c r="B437" i="4"/>
  <c r="D437" i="4"/>
  <c r="E437" i="4" s="1"/>
  <c r="L437" i="4"/>
  <c r="M437" i="4" s="1"/>
  <c r="P437" i="4"/>
  <c r="AB437" i="4"/>
  <c r="AF437" i="4"/>
  <c r="B438" i="4"/>
  <c r="D438" i="4"/>
  <c r="E438" i="4" s="1"/>
  <c r="L438" i="4"/>
  <c r="M438" i="4" s="1"/>
  <c r="AB438" i="4"/>
  <c r="AF438" i="4"/>
  <c r="B439" i="4"/>
  <c r="D439" i="4"/>
  <c r="E439" i="4" s="1"/>
  <c r="L439" i="4"/>
  <c r="M439" i="4" s="1"/>
  <c r="P439" i="4"/>
  <c r="AB439" i="4"/>
  <c r="AF439" i="4"/>
  <c r="B440" i="4"/>
  <c r="D440" i="4"/>
  <c r="E440" i="4" s="1"/>
  <c r="L440" i="4"/>
  <c r="M440" i="4" s="1"/>
  <c r="P440" i="4"/>
  <c r="AB440" i="4"/>
  <c r="AF440" i="4"/>
  <c r="B441" i="4"/>
  <c r="D441" i="4"/>
  <c r="E441" i="4" s="1"/>
  <c r="L441" i="4"/>
  <c r="M441" i="4" s="1"/>
  <c r="P441" i="4"/>
  <c r="AB441" i="4"/>
  <c r="AF441" i="4"/>
  <c r="B442" i="4"/>
  <c r="D442" i="4"/>
  <c r="E442" i="4" s="1"/>
  <c r="L442" i="4"/>
  <c r="M442" i="4" s="1"/>
  <c r="P442" i="4"/>
  <c r="AB442" i="4"/>
  <c r="AF442" i="4"/>
  <c r="B443" i="4"/>
  <c r="D443" i="4"/>
  <c r="E443" i="4" s="1"/>
  <c r="L443" i="4"/>
  <c r="M443" i="4" s="1"/>
  <c r="AB443" i="4"/>
  <c r="AF443" i="4"/>
  <c r="B444" i="4"/>
  <c r="D444" i="4"/>
  <c r="E444" i="4" s="1"/>
  <c r="L444" i="4"/>
  <c r="M444" i="4" s="1"/>
  <c r="P444" i="4"/>
  <c r="AB444" i="4"/>
  <c r="AF444" i="4"/>
  <c r="B445" i="4"/>
  <c r="D445" i="4"/>
  <c r="E445" i="4" s="1"/>
  <c r="L445" i="4"/>
  <c r="M445" i="4" s="1"/>
  <c r="P445" i="4"/>
  <c r="AB445" i="4"/>
  <c r="AF445" i="4"/>
  <c r="B446" i="4"/>
  <c r="D446" i="4"/>
  <c r="E446" i="4" s="1"/>
  <c r="L446" i="4"/>
  <c r="M446" i="4" s="1"/>
  <c r="P446" i="4"/>
  <c r="AB446" i="4"/>
  <c r="AF446" i="4"/>
  <c r="B447" i="4"/>
  <c r="D447" i="4"/>
  <c r="E447" i="4" s="1"/>
  <c r="L447" i="4"/>
  <c r="M447" i="4" s="1"/>
  <c r="P447" i="4"/>
  <c r="AB447" i="4"/>
  <c r="AF447" i="4"/>
  <c r="B448" i="4"/>
  <c r="D448" i="4"/>
  <c r="E448" i="4" s="1"/>
  <c r="L448" i="4"/>
  <c r="M448" i="4" s="1"/>
  <c r="P448" i="4"/>
  <c r="AB448" i="4"/>
  <c r="AF448" i="4"/>
  <c r="B449" i="4"/>
  <c r="D449" i="4"/>
  <c r="E449" i="4" s="1"/>
  <c r="L449" i="4"/>
  <c r="M449" i="4" s="1"/>
  <c r="P449" i="4"/>
  <c r="AB449" i="4"/>
  <c r="AF449" i="4"/>
  <c r="B450" i="4"/>
  <c r="D450" i="4"/>
  <c r="E450" i="4" s="1"/>
  <c r="L450" i="4"/>
  <c r="M450" i="4" s="1"/>
  <c r="P450" i="4"/>
  <c r="AB450" i="4"/>
  <c r="AF450" i="4"/>
  <c r="B451" i="4"/>
  <c r="D451" i="4"/>
  <c r="E451" i="4" s="1"/>
  <c r="L451" i="4"/>
  <c r="M451" i="4" s="1"/>
  <c r="P451" i="4"/>
  <c r="AB451" i="4"/>
  <c r="AF451" i="4"/>
  <c r="B452" i="4"/>
  <c r="D452" i="4"/>
  <c r="E452" i="4" s="1"/>
  <c r="L452" i="4"/>
  <c r="M452" i="4" s="1"/>
  <c r="P452" i="4"/>
  <c r="AB452" i="4"/>
  <c r="AF452" i="4"/>
  <c r="B453" i="4"/>
  <c r="D453" i="4"/>
  <c r="E453" i="4" s="1"/>
  <c r="L453" i="4"/>
  <c r="M453" i="4" s="1"/>
  <c r="P453" i="4"/>
  <c r="AB453" i="4"/>
  <c r="AF453" i="4"/>
  <c r="B454" i="4"/>
  <c r="D454" i="4"/>
  <c r="E454" i="4" s="1"/>
  <c r="L454" i="4"/>
  <c r="M454" i="4" s="1"/>
  <c r="P454" i="4"/>
  <c r="AB454" i="4"/>
  <c r="AF454" i="4"/>
  <c r="B455" i="4"/>
  <c r="D455" i="4"/>
  <c r="E455" i="4" s="1"/>
  <c r="L455" i="4"/>
  <c r="M455" i="4" s="1"/>
  <c r="P455" i="4"/>
  <c r="AB455" i="4"/>
  <c r="AF455" i="4"/>
  <c r="B456" i="4"/>
  <c r="D456" i="4"/>
  <c r="E456" i="4" s="1"/>
  <c r="L456" i="4"/>
  <c r="M456" i="4" s="1"/>
  <c r="P456" i="4"/>
  <c r="AB456" i="4"/>
  <c r="AF456" i="4"/>
  <c r="B457" i="4"/>
  <c r="D457" i="4"/>
  <c r="E457" i="4" s="1"/>
  <c r="L457" i="4"/>
  <c r="M457" i="4" s="1"/>
  <c r="P457" i="4"/>
  <c r="AB457" i="4"/>
  <c r="AF457" i="4"/>
  <c r="B458" i="4"/>
  <c r="D458" i="4"/>
  <c r="E458" i="4" s="1"/>
  <c r="L458" i="4"/>
  <c r="M458" i="4" s="1"/>
  <c r="P458" i="4"/>
  <c r="AB458" i="4"/>
  <c r="AF458" i="4"/>
  <c r="B459" i="4"/>
  <c r="D459" i="4"/>
  <c r="E459" i="4" s="1"/>
  <c r="L459" i="4"/>
  <c r="M459" i="4" s="1"/>
  <c r="P459" i="4"/>
  <c r="AB459" i="4"/>
  <c r="AF459" i="4"/>
  <c r="B460" i="4"/>
  <c r="D460" i="4"/>
  <c r="E460" i="4" s="1"/>
  <c r="L460" i="4"/>
  <c r="M460" i="4" s="1"/>
  <c r="P460" i="4"/>
  <c r="AB460" i="4"/>
  <c r="AF460" i="4"/>
  <c r="B461" i="4"/>
  <c r="D461" i="4"/>
  <c r="E461" i="4" s="1"/>
  <c r="L461" i="4"/>
  <c r="M461" i="4" s="1"/>
  <c r="P461" i="4"/>
  <c r="AB461" i="4"/>
  <c r="AF461" i="4"/>
  <c r="B462" i="4"/>
  <c r="D462" i="4"/>
  <c r="E462" i="4" s="1"/>
  <c r="L462" i="4"/>
  <c r="M462" i="4" s="1"/>
  <c r="P462" i="4"/>
  <c r="AB462" i="4"/>
  <c r="AF462" i="4"/>
  <c r="B463" i="4"/>
  <c r="D463" i="4"/>
  <c r="E463" i="4" s="1"/>
  <c r="L463" i="4"/>
  <c r="M463" i="4" s="1"/>
  <c r="P463" i="4"/>
  <c r="AB463" i="4"/>
  <c r="AF463" i="4"/>
  <c r="B464" i="4"/>
  <c r="D464" i="4"/>
  <c r="E464" i="4" s="1"/>
  <c r="L464" i="4"/>
  <c r="M464" i="4" s="1"/>
  <c r="P464" i="4"/>
  <c r="AB464" i="4"/>
  <c r="AF464" i="4"/>
  <c r="B465" i="4"/>
  <c r="D465" i="4"/>
  <c r="E465" i="4" s="1"/>
  <c r="L465" i="4"/>
  <c r="M465" i="4" s="1"/>
  <c r="P465" i="4"/>
  <c r="AB465" i="4"/>
  <c r="AF465" i="4"/>
  <c r="B466" i="4"/>
  <c r="D466" i="4"/>
  <c r="E466" i="4" s="1"/>
  <c r="L466" i="4"/>
  <c r="M466" i="4" s="1"/>
  <c r="P466" i="4"/>
  <c r="AB466" i="4"/>
  <c r="AF466" i="4"/>
  <c r="B467" i="4"/>
  <c r="D467" i="4"/>
  <c r="E467" i="4" s="1"/>
  <c r="L467" i="4"/>
  <c r="M467" i="4" s="1"/>
  <c r="P467" i="4"/>
  <c r="AB467" i="4"/>
  <c r="AF467" i="4"/>
  <c r="B468" i="4"/>
  <c r="D468" i="4"/>
  <c r="E468" i="4" s="1"/>
  <c r="L468" i="4"/>
  <c r="M468" i="4" s="1"/>
  <c r="P468" i="4"/>
  <c r="AB468" i="4"/>
  <c r="AF468" i="4"/>
  <c r="B469" i="4"/>
  <c r="D469" i="4"/>
  <c r="E469" i="4" s="1"/>
  <c r="L469" i="4"/>
  <c r="M469" i="4" s="1"/>
  <c r="P469" i="4"/>
  <c r="AB469" i="4"/>
  <c r="AF469" i="4"/>
  <c r="B470" i="4"/>
  <c r="D470" i="4"/>
  <c r="E470" i="4" s="1"/>
  <c r="L470" i="4"/>
  <c r="M470" i="4" s="1"/>
  <c r="P470" i="4"/>
  <c r="AB470" i="4"/>
  <c r="AF470" i="4"/>
  <c r="B471" i="4"/>
  <c r="D471" i="4"/>
  <c r="E471" i="4" s="1"/>
  <c r="L471" i="4"/>
  <c r="M471" i="4" s="1"/>
  <c r="P471" i="4"/>
  <c r="AB471" i="4"/>
  <c r="AF471" i="4"/>
  <c r="B472" i="4"/>
  <c r="D472" i="4"/>
  <c r="E472" i="4" s="1"/>
  <c r="L472" i="4"/>
  <c r="M472" i="4" s="1"/>
  <c r="P472" i="4"/>
  <c r="AB472" i="4"/>
  <c r="AF472" i="4"/>
  <c r="B473" i="4"/>
  <c r="D473" i="4"/>
  <c r="E473" i="4" s="1"/>
  <c r="L473" i="4"/>
  <c r="M473" i="4" s="1"/>
  <c r="P473" i="4"/>
  <c r="AB473" i="4"/>
  <c r="AF473" i="4"/>
  <c r="B474" i="4"/>
  <c r="D474" i="4"/>
  <c r="E474" i="4" s="1"/>
  <c r="L474" i="4"/>
  <c r="M474" i="4" s="1"/>
  <c r="P474" i="4"/>
  <c r="AB474" i="4"/>
  <c r="AF474" i="4"/>
  <c r="B475" i="4"/>
  <c r="D475" i="4"/>
  <c r="E475" i="4" s="1"/>
  <c r="L475" i="4"/>
  <c r="M475" i="4" s="1"/>
  <c r="P475" i="4"/>
  <c r="AB475" i="4"/>
  <c r="AF475" i="4"/>
  <c r="B476" i="4"/>
  <c r="D476" i="4"/>
  <c r="E476" i="4" s="1"/>
  <c r="L476" i="4"/>
  <c r="M476" i="4" s="1"/>
  <c r="P476" i="4"/>
  <c r="AB476" i="4"/>
  <c r="AF476" i="4"/>
  <c r="B477" i="4"/>
  <c r="D477" i="4"/>
  <c r="E477" i="4" s="1"/>
  <c r="L477" i="4"/>
  <c r="M477" i="4" s="1"/>
  <c r="P477" i="4"/>
  <c r="AB477" i="4"/>
  <c r="AF477" i="4"/>
  <c r="B478" i="4"/>
  <c r="D478" i="4"/>
  <c r="E478" i="4" s="1"/>
  <c r="L478" i="4"/>
  <c r="M478" i="4" s="1"/>
  <c r="P478" i="4"/>
  <c r="AB478" i="4"/>
  <c r="AF478" i="4"/>
  <c r="B479" i="4"/>
  <c r="D479" i="4"/>
  <c r="E479" i="4" s="1"/>
  <c r="L479" i="4"/>
  <c r="M479" i="4" s="1"/>
  <c r="P479" i="4"/>
  <c r="AB479" i="4"/>
  <c r="AF479" i="4"/>
  <c r="B480" i="4"/>
  <c r="D480" i="4"/>
  <c r="E480" i="4" s="1"/>
  <c r="L480" i="4"/>
  <c r="M480" i="4" s="1"/>
  <c r="P480" i="4"/>
  <c r="AB480" i="4"/>
  <c r="AF480" i="4"/>
  <c r="B481" i="4"/>
  <c r="D481" i="4"/>
  <c r="E481" i="4" s="1"/>
  <c r="L481" i="4"/>
  <c r="M481" i="4" s="1"/>
  <c r="P481" i="4"/>
  <c r="AB481" i="4"/>
  <c r="AF481" i="4"/>
  <c r="B482" i="4"/>
  <c r="D482" i="4"/>
  <c r="E482" i="4" s="1"/>
  <c r="L482" i="4"/>
  <c r="M482" i="4" s="1"/>
  <c r="P482" i="4"/>
  <c r="AB482" i="4"/>
  <c r="AF482" i="4"/>
  <c r="B483" i="4"/>
  <c r="D483" i="4"/>
  <c r="E483" i="4" s="1"/>
  <c r="L483" i="4"/>
  <c r="M483" i="4" s="1"/>
  <c r="P483" i="4"/>
  <c r="AB483" i="4"/>
  <c r="AF483" i="4"/>
  <c r="B484" i="4"/>
  <c r="D484" i="4"/>
  <c r="E484" i="4" s="1"/>
  <c r="L484" i="4"/>
  <c r="M484" i="4" s="1"/>
  <c r="P484" i="4"/>
  <c r="AB484" i="4"/>
  <c r="AF484" i="4"/>
  <c r="B485" i="4"/>
  <c r="D485" i="4"/>
  <c r="E485" i="4" s="1"/>
  <c r="L485" i="4"/>
  <c r="M485" i="4" s="1"/>
  <c r="P485" i="4"/>
  <c r="AB485" i="4"/>
  <c r="AF485" i="4"/>
  <c r="B486" i="4"/>
  <c r="D486" i="4"/>
  <c r="E486" i="4" s="1"/>
  <c r="L486" i="4"/>
  <c r="M486" i="4" s="1"/>
  <c r="P486" i="4"/>
  <c r="AB486" i="4"/>
  <c r="AF486" i="4"/>
  <c r="B487" i="4"/>
  <c r="D487" i="4"/>
  <c r="E487" i="4" s="1"/>
  <c r="L487" i="4"/>
  <c r="M487" i="4" s="1"/>
  <c r="P487" i="4"/>
  <c r="AB487" i="4"/>
  <c r="AF487" i="4"/>
  <c r="B488" i="4"/>
  <c r="D488" i="4"/>
  <c r="E488" i="4" s="1"/>
  <c r="L488" i="4"/>
  <c r="M488" i="4" s="1"/>
  <c r="P488" i="4"/>
  <c r="AB488" i="4"/>
  <c r="AF488" i="4"/>
  <c r="B489" i="4"/>
  <c r="D489" i="4"/>
  <c r="E489" i="4" s="1"/>
  <c r="L489" i="4"/>
  <c r="M489" i="4" s="1"/>
  <c r="P489" i="4"/>
  <c r="AB489" i="4"/>
  <c r="AF489" i="4"/>
  <c r="B490" i="4"/>
  <c r="D490" i="4"/>
  <c r="E490" i="4" s="1"/>
  <c r="L490" i="4"/>
  <c r="M490" i="4" s="1"/>
  <c r="P490" i="4"/>
  <c r="AB490" i="4"/>
  <c r="AF490" i="4"/>
  <c r="B491" i="4"/>
  <c r="D491" i="4"/>
  <c r="E491" i="4" s="1"/>
  <c r="L491" i="4"/>
  <c r="M491" i="4" s="1"/>
  <c r="P491" i="4"/>
  <c r="AB491" i="4"/>
  <c r="AF491" i="4"/>
  <c r="B492" i="4"/>
  <c r="D492" i="4"/>
  <c r="E492" i="4" s="1"/>
  <c r="L492" i="4"/>
  <c r="M492" i="4" s="1"/>
  <c r="P492" i="4"/>
  <c r="AB492" i="4"/>
  <c r="AF492" i="4"/>
  <c r="B493" i="4"/>
  <c r="D493" i="4"/>
  <c r="E493" i="4" s="1"/>
  <c r="L493" i="4"/>
  <c r="M493" i="4" s="1"/>
  <c r="P493" i="4"/>
  <c r="AB493" i="4"/>
  <c r="AF493" i="4"/>
  <c r="B494" i="4"/>
  <c r="D494" i="4"/>
  <c r="E494" i="4" s="1"/>
  <c r="L494" i="4"/>
  <c r="M494" i="4" s="1"/>
  <c r="P494" i="4"/>
  <c r="AB494" i="4"/>
  <c r="AF494" i="4"/>
  <c r="B495" i="4"/>
  <c r="D495" i="4"/>
  <c r="E495" i="4" s="1"/>
  <c r="L495" i="4"/>
  <c r="M495" i="4" s="1"/>
  <c r="P495" i="4"/>
  <c r="AB495" i="4"/>
  <c r="AF495" i="4"/>
  <c r="B496" i="4"/>
  <c r="D496" i="4"/>
  <c r="E496" i="4" s="1"/>
  <c r="L496" i="4"/>
  <c r="M496" i="4" s="1"/>
  <c r="P496" i="4"/>
  <c r="AB496" i="4"/>
  <c r="AF496" i="4"/>
  <c r="B497" i="4"/>
  <c r="D497" i="4"/>
  <c r="E497" i="4" s="1"/>
  <c r="L497" i="4"/>
  <c r="M497" i="4" s="1"/>
  <c r="P497" i="4"/>
  <c r="AB497" i="4"/>
  <c r="AF497" i="4"/>
  <c r="B498" i="4"/>
  <c r="D498" i="4"/>
  <c r="E498" i="4" s="1"/>
  <c r="L498" i="4"/>
  <c r="M498" i="4" s="1"/>
  <c r="P498" i="4"/>
  <c r="AB498" i="4"/>
  <c r="AF498" i="4"/>
  <c r="B499" i="4"/>
  <c r="D499" i="4"/>
  <c r="E499" i="4" s="1"/>
  <c r="L499" i="4"/>
  <c r="M499" i="4" s="1"/>
  <c r="P499" i="4"/>
  <c r="AB499" i="4"/>
  <c r="AF499" i="4"/>
  <c r="B500" i="4"/>
  <c r="D500" i="4"/>
  <c r="E500" i="4" s="1"/>
  <c r="L500" i="4"/>
  <c r="M500" i="4" s="1"/>
  <c r="P500" i="4"/>
  <c r="AB500" i="4"/>
  <c r="AF500" i="4"/>
  <c r="B501" i="4"/>
  <c r="D501" i="4"/>
  <c r="E501" i="4" s="1"/>
  <c r="L501" i="4"/>
  <c r="M501" i="4" s="1"/>
  <c r="P501" i="4"/>
  <c r="AB501" i="4"/>
  <c r="AF501" i="4"/>
  <c r="B502" i="4"/>
  <c r="D502" i="4"/>
  <c r="E502" i="4" s="1"/>
  <c r="L502" i="4"/>
  <c r="M502" i="4" s="1"/>
  <c r="P502" i="4"/>
  <c r="AB502" i="4"/>
  <c r="AF502" i="4"/>
  <c r="B503" i="4"/>
  <c r="D503" i="4"/>
  <c r="E503" i="4" s="1"/>
  <c r="L503" i="4"/>
  <c r="M503" i="4" s="1"/>
  <c r="P503" i="4"/>
  <c r="AB503" i="4"/>
  <c r="AF503" i="4"/>
  <c r="B504" i="4"/>
  <c r="D504" i="4"/>
  <c r="E504" i="4" s="1"/>
  <c r="L504" i="4"/>
  <c r="M504" i="4" s="1"/>
  <c r="P504" i="4"/>
  <c r="AB504" i="4"/>
  <c r="AF504" i="4"/>
  <c r="B505" i="4"/>
  <c r="D505" i="4"/>
  <c r="E505" i="4" s="1"/>
  <c r="L505" i="4"/>
  <c r="M505" i="4" s="1"/>
  <c r="P505" i="4"/>
  <c r="AB505" i="4"/>
  <c r="AF505" i="4"/>
  <c r="B506" i="4"/>
  <c r="D506" i="4"/>
  <c r="E506" i="4" s="1"/>
  <c r="L506" i="4"/>
  <c r="M506" i="4" s="1"/>
  <c r="P506" i="4"/>
  <c r="AB506" i="4"/>
  <c r="AF506" i="4"/>
  <c r="B507" i="4"/>
  <c r="D507" i="4"/>
  <c r="E507" i="4" s="1"/>
  <c r="L507" i="4"/>
  <c r="M507" i="4" s="1"/>
  <c r="P507" i="4"/>
  <c r="AB507" i="4"/>
  <c r="AF507" i="4"/>
  <c r="B508" i="4"/>
  <c r="D508" i="4"/>
  <c r="E508" i="4" s="1"/>
  <c r="L508" i="4"/>
  <c r="M508" i="4" s="1"/>
  <c r="P508" i="4"/>
  <c r="AB508" i="4"/>
  <c r="AF508" i="4"/>
  <c r="B509" i="4"/>
  <c r="D509" i="4"/>
  <c r="E509" i="4" s="1"/>
  <c r="L509" i="4"/>
  <c r="M509" i="4" s="1"/>
  <c r="P509" i="4"/>
  <c r="AB509" i="4"/>
  <c r="AF509" i="4"/>
  <c r="B510" i="4"/>
  <c r="D510" i="4"/>
  <c r="E510" i="4" s="1"/>
  <c r="L510" i="4"/>
  <c r="M510" i="4" s="1"/>
  <c r="P510" i="4"/>
  <c r="AB510" i="4"/>
  <c r="AF510" i="4"/>
  <c r="B511" i="4"/>
  <c r="D511" i="4"/>
  <c r="E511" i="4" s="1"/>
  <c r="L511" i="4"/>
  <c r="M511" i="4" s="1"/>
  <c r="P511" i="4"/>
  <c r="AB511" i="4"/>
  <c r="AF511" i="4"/>
  <c r="B512" i="4"/>
  <c r="D512" i="4"/>
  <c r="E512" i="4" s="1"/>
  <c r="L512" i="4"/>
  <c r="M512" i="4" s="1"/>
  <c r="P512" i="4"/>
  <c r="AB512" i="4"/>
  <c r="AF512" i="4"/>
  <c r="B513" i="4"/>
  <c r="D513" i="4"/>
  <c r="E513" i="4" s="1"/>
  <c r="L513" i="4"/>
  <c r="M513" i="4" s="1"/>
  <c r="P513" i="4"/>
  <c r="AB513" i="4"/>
  <c r="AF513" i="4"/>
  <c r="B514" i="4"/>
  <c r="D514" i="4"/>
  <c r="E514" i="4" s="1"/>
  <c r="L514" i="4"/>
  <c r="M514" i="4" s="1"/>
  <c r="P514" i="4"/>
  <c r="AB514" i="4"/>
  <c r="AF514" i="4"/>
  <c r="B515" i="4"/>
  <c r="D515" i="4"/>
  <c r="E515" i="4" s="1"/>
  <c r="L515" i="4"/>
  <c r="M515" i="4" s="1"/>
  <c r="P515" i="4"/>
  <c r="AB515" i="4"/>
  <c r="AF515" i="4"/>
  <c r="B516" i="4"/>
  <c r="D516" i="4"/>
  <c r="E516" i="4" s="1"/>
  <c r="L516" i="4"/>
  <c r="M516" i="4" s="1"/>
  <c r="P516" i="4"/>
  <c r="AB516" i="4"/>
  <c r="AF516" i="4"/>
  <c r="B517" i="4"/>
  <c r="D517" i="4"/>
  <c r="E517" i="4" s="1"/>
  <c r="L517" i="4"/>
  <c r="M517" i="4" s="1"/>
  <c r="P517" i="4"/>
  <c r="AB517" i="4"/>
  <c r="AF517" i="4"/>
  <c r="B518" i="4"/>
  <c r="D518" i="4"/>
  <c r="E518" i="4" s="1"/>
  <c r="L518" i="4"/>
  <c r="M518" i="4" s="1"/>
  <c r="P518" i="4"/>
  <c r="AB518" i="4"/>
  <c r="AF518" i="4"/>
  <c r="B519" i="4"/>
  <c r="D519" i="4"/>
  <c r="E519" i="4" s="1"/>
  <c r="L519" i="4"/>
  <c r="M519" i="4" s="1"/>
  <c r="P519" i="4"/>
  <c r="AB519" i="4"/>
  <c r="AF519" i="4"/>
  <c r="B520" i="4"/>
  <c r="D520" i="4"/>
  <c r="E520" i="4" s="1"/>
  <c r="L520" i="4"/>
  <c r="M520" i="4" s="1"/>
  <c r="P520" i="4"/>
  <c r="AB520" i="4"/>
  <c r="AF520" i="4"/>
  <c r="B521" i="4"/>
  <c r="D521" i="4"/>
  <c r="E521" i="4" s="1"/>
  <c r="L521" i="4"/>
  <c r="M521" i="4" s="1"/>
  <c r="P521" i="4"/>
  <c r="AB521" i="4"/>
  <c r="AF521" i="4"/>
  <c r="B522" i="4"/>
  <c r="D522" i="4"/>
  <c r="E522" i="4" s="1"/>
  <c r="L522" i="4"/>
  <c r="M522" i="4" s="1"/>
  <c r="P522" i="4"/>
  <c r="AB522" i="4"/>
  <c r="AF522" i="4"/>
  <c r="B523" i="4"/>
  <c r="D523" i="4"/>
  <c r="E523" i="4" s="1"/>
  <c r="L523" i="4"/>
  <c r="M523" i="4" s="1"/>
  <c r="P523" i="4"/>
  <c r="AB523" i="4"/>
  <c r="AF523" i="4"/>
  <c r="B524" i="4"/>
  <c r="D524" i="4"/>
  <c r="E524" i="4" s="1"/>
  <c r="L524" i="4"/>
  <c r="M524" i="4" s="1"/>
  <c r="P524" i="4"/>
  <c r="AB524" i="4"/>
  <c r="AF524" i="4"/>
  <c r="B525" i="4"/>
  <c r="D525" i="4"/>
  <c r="E525" i="4" s="1"/>
  <c r="L525" i="4"/>
  <c r="M525" i="4" s="1"/>
  <c r="P525" i="4"/>
  <c r="AB525" i="4"/>
  <c r="AF525" i="4"/>
  <c r="B526" i="4"/>
  <c r="D526" i="4"/>
  <c r="E526" i="4" s="1"/>
  <c r="L526" i="4"/>
  <c r="M526" i="4" s="1"/>
  <c r="P526" i="4"/>
  <c r="AB526" i="4"/>
  <c r="AF526" i="4"/>
  <c r="B527" i="4"/>
  <c r="D527" i="4"/>
  <c r="E527" i="4" s="1"/>
  <c r="L527" i="4"/>
  <c r="M527" i="4" s="1"/>
  <c r="P527" i="4"/>
  <c r="AB527" i="4"/>
  <c r="AF527" i="4"/>
  <c r="B528" i="4"/>
  <c r="D528" i="4"/>
  <c r="E528" i="4" s="1"/>
  <c r="L528" i="4"/>
  <c r="M528" i="4" s="1"/>
  <c r="P528" i="4"/>
  <c r="AB528" i="4"/>
  <c r="AF528" i="4"/>
  <c r="B529" i="4"/>
  <c r="D529" i="4"/>
  <c r="E529" i="4" s="1"/>
  <c r="L529" i="4"/>
  <c r="M529" i="4" s="1"/>
  <c r="P529" i="4"/>
  <c r="AB529" i="4"/>
  <c r="AF529" i="4"/>
  <c r="B530" i="4"/>
  <c r="D530" i="4"/>
  <c r="E530" i="4" s="1"/>
  <c r="L530" i="4"/>
  <c r="M530" i="4" s="1"/>
  <c r="P530" i="4"/>
  <c r="AB530" i="4"/>
  <c r="AF530" i="4"/>
  <c r="B531" i="4"/>
  <c r="D531" i="4"/>
  <c r="E531" i="4" s="1"/>
  <c r="L531" i="4"/>
  <c r="M531" i="4" s="1"/>
  <c r="P531" i="4"/>
  <c r="AB531" i="4"/>
  <c r="AF531" i="4"/>
  <c r="B532" i="4"/>
  <c r="D532" i="4"/>
  <c r="E532" i="4" s="1"/>
  <c r="L532" i="4"/>
  <c r="M532" i="4" s="1"/>
  <c r="AB532" i="4"/>
  <c r="AF532" i="4"/>
  <c r="B533" i="4"/>
  <c r="D533" i="4"/>
  <c r="E533" i="4" s="1"/>
  <c r="L533" i="4"/>
  <c r="M533" i="4" s="1"/>
  <c r="P533" i="4"/>
  <c r="AB533" i="4"/>
  <c r="AF533" i="4"/>
  <c r="B534" i="4"/>
  <c r="D534" i="4"/>
  <c r="E534" i="4" s="1"/>
  <c r="L534" i="4"/>
  <c r="M534" i="4" s="1"/>
  <c r="P534" i="4"/>
  <c r="AB534" i="4"/>
  <c r="AF534" i="4"/>
  <c r="B535" i="4"/>
  <c r="D535" i="4"/>
  <c r="E535" i="4" s="1"/>
  <c r="L535" i="4"/>
  <c r="M535" i="4" s="1"/>
  <c r="P535" i="4"/>
  <c r="AB535" i="4"/>
  <c r="AF535" i="4"/>
  <c r="B536" i="4"/>
  <c r="D536" i="4"/>
  <c r="E536" i="4" s="1"/>
  <c r="L536" i="4"/>
  <c r="M536" i="4" s="1"/>
  <c r="P536" i="4"/>
  <c r="AB536" i="4"/>
  <c r="AF536" i="4"/>
  <c r="B537" i="4"/>
  <c r="D537" i="4"/>
  <c r="E537" i="4" s="1"/>
  <c r="L537" i="4"/>
  <c r="M537" i="4" s="1"/>
  <c r="P537" i="4"/>
  <c r="AB537" i="4"/>
  <c r="AF537" i="4"/>
  <c r="B538" i="4"/>
  <c r="D538" i="4"/>
  <c r="E538" i="4" s="1"/>
  <c r="L538" i="4"/>
  <c r="M538" i="4" s="1"/>
  <c r="P538" i="4"/>
  <c r="AB538" i="4"/>
  <c r="AF538" i="4"/>
  <c r="B539" i="4"/>
  <c r="D539" i="4"/>
  <c r="E539" i="4" s="1"/>
  <c r="L539" i="4"/>
  <c r="M539" i="4" s="1"/>
  <c r="P539" i="4"/>
  <c r="AB539" i="4"/>
  <c r="AF539" i="4"/>
  <c r="B540" i="4"/>
  <c r="D540" i="4"/>
  <c r="E540" i="4" s="1"/>
  <c r="L540" i="4"/>
  <c r="M540" i="4" s="1"/>
  <c r="P540" i="4"/>
  <c r="AB540" i="4"/>
  <c r="AF540" i="4"/>
  <c r="M551" i="4"/>
  <c r="M550" i="4"/>
  <c r="M549" i="4"/>
  <c r="M548" i="4"/>
  <c r="D551" i="4"/>
  <c r="E551" i="4" s="1"/>
  <c r="D550" i="4"/>
  <c r="E550" i="4" s="1"/>
  <c r="D548" i="4"/>
  <c r="E548" i="4" s="1"/>
  <c r="D549" i="4"/>
  <c r="E549" i="4" s="1"/>
  <c r="M547" i="4"/>
  <c r="M546" i="4"/>
  <c r="M545" i="4"/>
  <c r="M541" i="4"/>
  <c r="L542" i="4"/>
  <c r="M542" i="4" s="1"/>
  <c r="L543" i="4"/>
  <c r="M543" i="4" s="1"/>
  <c r="L544" i="4"/>
  <c r="M544" i="4" s="1"/>
  <c r="D546" i="4"/>
  <c r="E546" i="4" s="1"/>
  <c r="D547" i="4"/>
  <c r="E547" i="4" s="1"/>
  <c r="D545" i="4"/>
  <c r="E545" i="4" s="1"/>
  <c r="AF545" i="4"/>
  <c r="AF546" i="4"/>
  <c r="AF547" i="4"/>
  <c r="AF548" i="4"/>
  <c r="AF549" i="4"/>
  <c r="AF550" i="4"/>
  <c r="AF551" i="4"/>
  <c r="AF552" i="4"/>
  <c r="AB557" i="4"/>
  <c r="AB545" i="4"/>
  <c r="AB546" i="4"/>
  <c r="AB547" i="4"/>
  <c r="AB548" i="4"/>
  <c r="AB549" i="4"/>
  <c r="AB550" i="4"/>
  <c r="AB551" i="4"/>
  <c r="AB552" i="4"/>
  <c r="D544" i="4"/>
  <c r="E544" i="4" s="1"/>
  <c r="D543" i="4"/>
  <c r="E543" i="4" s="1"/>
  <c r="D542" i="4"/>
  <c r="E542" i="4" s="1"/>
  <c r="M24" i="27"/>
  <c r="L24" i="27"/>
  <c r="K24" i="27"/>
  <c r="J24" i="27"/>
  <c r="I24" i="27"/>
  <c r="H24" i="27"/>
  <c r="G24" i="27"/>
  <c r="F24" i="27"/>
  <c r="E24" i="27"/>
  <c r="D24" i="27"/>
  <c r="C24" i="27"/>
  <c r="B24" i="27"/>
  <c r="M23" i="27"/>
  <c r="L23" i="27"/>
  <c r="K23" i="27"/>
  <c r="J23" i="27"/>
  <c r="I23" i="27"/>
  <c r="H23" i="27"/>
  <c r="G23" i="27"/>
  <c r="F23" i="27"/>
  <c r="E23" i="27"/>
  <c r="D23" i="27"/>
  <c r="C23" i="27"/>
  <c r="B23" i="27"/>
  <c r="M22" i="27"/>
  <c r="L22" i="27"/>
  <c r="K22" i="27"/>
  <c r="J22" i="27"/>
  <c r="I22" i="27"/>
  <c r="H22" i="27"/>
  <c r="G22" i="27"/>
  <c r="F22" i="27"/>
  <c r="E22" i="27"/>
  <c r="D22" i="27"/>
  <c r="C22" i="27"/>
  <c r="B22" i="27"/>
  <c r="C239" i="25" l="1"/>
  <c r="D239" i="25"/>
  <c r="E239" i="25"/>
  <c r="F239" i="25"/>
  <c r="G239" i="25"/>
  <c r="H239" i="25"/>
  <c r="I239" i="25"/>
  <c r="J239" i="25"/>
  <c r="K239" i="25"/>
  <c r="L239" i="25"/>
  <c r="M239" i="25"/>
  <c r="N239" i="25"/>
  <c r="O239" i="25"/>
  <c r="P239" i="25"/>
  <c r="Q239" i="25"/>
  <c r="R239" i="25"/>
  <c r="S239" i="25"/>
  <c r="C240" i="25"/>
  <c r="D240" i="25"/>
  <c r="E240" i="25"/>
  <c r="F240" i="25"/>
  <c r="G240" i="25"/>
  <c r="H240" i="25"/>
  <c r="I240" i="25"/>
  <c r="J240" i="25"/>
  <c r="K240" i="25"/>
  <c r="L240" i="25"/>
  <c r="M240" i="25"/>
  <c r="N240" i="25"/>
  <c r="O240" i="25"/>
  <c r="P240" i="25"/>
  <c r="Q240" i="25"/>
  <c r="R240" i="25"/>
  <c r="S240" i="25"/>
  <c r="C241" i="25"/>
  <c r="D241" i="25"/>
  <c r="E241" i="25"/>
  <c r="F241" i="25"/>
  <c r="G241" i="25"/>
  <c r="H241" i="25"/>
  <c r="I241" i="25"/>
  <c r="J241" i="25"/>
  <c r="K241" i="25"/>
  <c r="L241" i="25"/>
  <c r="M241" i="25"/>
  <c r="N241" i="25"/>
  <c r="O241" i="25"/>
  <c r="P241" i="25"/>
  <c r="Q241" i="25"/>
  <c r="R241" i="25"/>
  <c r="S241" i="25"/>
  <c r="B241" i="25"/>
  <c r="B240" i="25"/>
  <c r="B239" i="25"/>
  <c r="C162" i="25"/>
  <c r="D162" i="25"/>
  <c r="E162" i="25"/>
  <c r="F162" i="25"/>
  <c r="G162" i="25"/>
  <c r="H162" i="25"/>
  <c r="I162" i="25"/>
  <c r="J162" i="25"/>
  <c r="K162" i="25"/>
  <c r="L162" i="25"/>
  <c r="M162" i="25"/>
  <c r="C163" i="25"/>
  <c r="D163" i="25"/>
  <c r="E163" i="25"/>
  <c r="F163" i="25"/>
  <c r="G163" i="25"/>
  <c r="H163" i="25"/>
  <c r="I163" i="25"/>
  <c r="J163" i="25"/>
  <c r="K163" i="25"/>
  <c r="L163" i="25"/>
  <c r="M163" i="25"/>
  <c r="C164" i="25"/>
  <c r="D164" i="25"/>
  <c r="E164" i="25"/>
  <c r="F164" i="25"/>
  <c r="G164" i="25"/>
  <c r="H164" i="25"/>
  <c r="I164" i="25"/>
  <c r="J164" i="25"/>
  <c r="K164" i="25"/>
  <c r="L164" i="25"/>
  <c r="M164" i="25"/>
  <c r="B164" i="25"/>
  <c r="B163" i="25"/>
  <c r="B162" i="25"/>
  <c r="C235" i="24"/>
  <c r="D235" i="24"/>
  <c r="E235" i="24"/>
  <c r="F235" i="24"/>
  <c r="G235" i="24"/>
  <c r="H235" i="24"/>
  <c r="I235" i="24"/>
  <c r="J235" i="24"/>
  <c r="K235" i="24"/>
  <c r="L235" i="24"/>
  <c r="M235" i="24"/>
  <c r="N235" i="24"/>
  <c r="O235" i="24"/>
  <c r="P235" i="24"/>
  <c r="Q235" i="24"/>
  <c r="R235" i="24"/>
  <c r="S235" i="24"/>
  <c r="C236" i="24"/>
  <c r="D236" i="24"/>
  <c r="E236" i="24"/>
  <c r="F236" i="24"/>
  <c r="G236" i="24"/>
  <c r="H236" i="24"/>
  <c r="I236" i="24"/>
  <c r="J236" i="24"/>
  <c r="K236" i="24"/>
  <c r="L236" i="24"/>
  <c r="M236" i="24"/>
  <c r="N236" i="24"/>
  <c r="O236" i="24"/>
  <c r="P236" i="24"/>
  <c r="Q236" i="24"/>
  <c r="R236" i="24"/>
  <c r="S236" i="24"/>
  <c r="C237" i="24"/>
  <c r="D237" i="24"/>
  <c r="E237" i="24"/>
  <c r="F237" i="24"/>
  <c r="G237" i="24"/>
  <c r="H237" i="24"/>
  <c r="I237" i="24"/>
  <c r="J237" i="24"/>
  <c r="K237" i="24"/>
  <c r="L237" i="24"/>
  <c r="M237" i="24"/>
  <c r="N237" i="24"/>
  <c r="O237" i="24"/>
  <c r="P237" i="24"/>
  <c r="Q237" i="24"/>
  <c r="R237" i="24"/>
  <c r="S237" i="24"/>
  <c r="B237" i="24"/>
  <c r="B236" i="24"/>
  <c r="B235" i="24"/>
  <c r="C162" i="24"/>
  <c r="D162" i="24"/>
  <c r="E162" i="24"/>
  <c r="F162" i="24"/>
  <c r="G162" i="24"/>
  <c r="H162" i="24"/>
  <c r="I162" i="24"/>
  <c r="J162" i="24"/>
  <c r="K162" i="24"/>
  <c r="L162" i="24"/>
  <c r="M162" i="24"/>
  <c r="C163" i="24"/>
  <c r="D163" i="24"/>
  <c r="E163" i="24"/>
  <c r="F163" i="24"/>
  <c r="G163" i="24"/>
  <c r="H163" i="24"/>
  <c r="I163" i="24"/>
  <c r="J163" i="24"/>
  <c r="K163" i="24"/>
  <c r="L163" i="24"/>
  <c r="M163" i="24"/>
  <c r="C164" i="24"/>
  <c r="D164" i="24"/>
  <c r="E164" i="24"/>
  <c r="F164" i="24"/>
  <c r="G164" i="24"/>
  <c r="H164" i="24"/>
  <c r="I164" i="24"/>
  <c r="J164" i="24"/>
  <c r="K164" i="24"/>
  <c r="L164" i="24"/>
  <c r="M164" i="24"/>
  <c r="B164" i="24"/>
  <c r="B163" i="24"/>
  <c r="B162" i="24"/>
  <c r="C236" i="23"/>
  <c r="D236" i="23"/>
  <c r="E236" i="23"/>
  <c r="F236" i="23"/>
  <c r="G236" i="23"/>
  <c r="H236" i="23"/>
  <c r="I236" i="23"/>
  <c r="J236" i="23"/>
  <c r="K236" i="23"/>
  <c r="L236" i="23"/>
  <c r="M236" i="23"/>
  <c r="N236" i="23"/>
  <c r="O236" i="23"/>
  <c r="P236" i="23"/>
  <c r="Q236" i="23"/>
  <c r="R236" i="23"/>
  <c r="S236" i="23"/>
  <c r="T236" i="23"/>
  <c r="U236" i="23"/>
  <c r="V236" i="23"/>
  <c r="W236" i="23"/>
  <c r="X236" i="23"/>
  <c r="Y236" i="23"/>
  <c r="Z236" i="23"/>
  <c r="C237" i="23"/>
  <c r="D237" i="23"/>
  <c r="E237" i="23"/>
  <c r="F237" i="23"/>
  <c r="G237" i="23"/>
  <c r="H237" i="23"/>
  <c r="I237" i="23"/>
  <c r="J237" i="23"/>
  <c r="K237" i="23"/>
  <c r="L237" i="23"/>
  <c r="M237" i="23"/>
  <c r="N237" i="23"/>
  <c r="O237" i="23"/>
  <c r="P237" i="23"/>
  <c r="Q237" i="23"/>
  <c r="R237" i="23"/>
  <c r="S237" i="23"/>
  <c r="T237" i="23"/>
  <c r="U237" i="23"/>
  <c r="V237" i="23"/>
  <c r="W237" i="23"/>
  <c r="X237" i="23"/>
  <c r="Y237" i="23"/>
  <c r="Z237" i="23"/>
  <c r="C238" i="23"/>
  <c r="D238" i="23"/>
  <c r="E238" i="23"/>
  <c r="F238" i="23"/>
  <c r="G238" i="23"/>
  <c r="H238" i="23"/>
  <c r="I238" i="23"/>
  <c r="J238" i="23"/>
  <c r="K238" i="23"/>
  <c r="L238" i="23"/>
  <c r="M238" i="23"/>
  <c r="N238" i="23"/>
  <c r="O238" i="23"/>
  <c r="P238" i="23"/>
  <c r="Q238" i="23"/>
  <c r="R238" i="23"/>
  <c r="S238" i="23"/>
  <c r="T238" i="23"/>
  <c r="U238" i="23"/>
  <c r="V238" i="23"/>
  <c r="W238" i="23"/>
  <c r="X238" i="23"/>
  <c r="Y238" i="23"/>
  <c r="Z238" i="23"/>
  <c r="B238" i="23"/>
  <c r="B237" i="23"/>
  <c r="B236" i="23"/>
  <c r="C162" i="23"/>
  <c r="D162" i="23"/>
  <c r="E162" i="23"/>
  <c r="F162" i="23"/>
  <c r="G162" i="23"/>
  <c r="H162" i="23"/>
  <c r="I162" i="23"/>
  <c r="J162" i="23"/>
  <c r="K162" i="23"/>
  <c r="L162" i="23"/>
  <c r="M162" i="23"/>
  <c r="C163" i="23"/>
  <c r="D163" i="23"/>
  <c r="E163" i="23"/>
  <c r="F163" i="23"/>
  <c r="G163" i="23"/>
  <c r="H163" i="23"/>
  <c r="I163" i="23"/>
  <c r="J163" i="23"/>
  <c r="K163" i="23"/>
  <c r="L163" i="23"/>
  <c r="M163" i="23"/>
  <c r="C164" i="23"/>
  <c r="D164" i="23"/>
  <c r="E164" i="23"/>
  <c r="F164" i="23"/>
  <c r="G164" i="23"/>
  <c r="H164" i="23"/>
  <c r="I164" i="23"/>
  <c r="J164" i="23"/>
  <c r="K164" i="23"/>
  <c r="L164" i="23"/>
  <c r="M164" i="23"/>
  <c r="B164" i="23"/>
  <c r="B163" i="23"/>
  <c r="B162" i="23"/>
  <c r="C238" i="22"/>
  <c r="D238" i="22"/>
  <c r="E238" i="22"/>
  <c r="F238" i="22"/>
  <c r="G238" i="22"/>
  <c r="H238" i="22"/>
  <c r="I238" i="22"/>
  <c r="J238" i="22"/>
  <c r="K238" i="22"/>
  <c r="L238" i="22"/>
  <c r="M238" i="22"/>
  <c r="N238" i="22"/>
  <c r="O238" i="22"/>
  <c r="P238" i="22"/>
  <c r="Q238" i="22"/>
  <c r="R238" i="22"/>
  <c r="S238" i="22"/>
  <c r="T238" i="22"/>
  <c r="U238" i="22"/>
  <c r="V238" i="22"/>
  <c r="W238" i="22"/>
  <c r="X238" i="22"/>
  <c r="Y238" i="22"/>
  <c r="Z238" i="22"/>
  <c r="C239" i="22"/>
  <c r="D239" i="22"/>
  <c r="E239" i="22"/>
  <c r="F239" i="22"/>
  <c r="G239" i="22"/>
  <c r="H239" i="22"/>
  <c r="I239" i="22"/>
  <c r="J239" i="22"/>
  <c r="K239" i="22"/>
  <c r="L239" i="22"/>
  <c r="M239" i="22"/>
  <c r="N239" i="22"/>
  <c r="O239" i="22"/>
  <c r="P239" i="22"/>
  <c r="Q239" i="22"/>
  <c r="R239" i="22"/>
  <c r="S239" i="22"/>
  <c r="T239" i="22"/>
  <c r="U239" i="22"/>
  <c r="V239" i="22"/>
  <c r="W239" i="22"/>
  <c r="X239" i="22"/>
  <c r="Y239" i="22"/>
  <c r="Z239" i="22"/>
  <c r="C240" i="22"/>
  <c r="D240" i="22"/>
  <c r="E240" i="22"/>
  <c r="F240" i="22"/>
  <c r="G240" i="22"/>
  <c r="H240" i="22"/>
  <c r="I240" i="22"/>
  <c r="J240" i="22"/>
  <c r="K240" i="22"/>
  <c r="L240" i="22"/>
  <c r="M240" i="22"/>
  <c r="N240" i="22"/>
  <c r="O240" i="22"/>
  <c r="P240" i="22"/>
  <c r="Q240" i="22"/>
  <c r="R240" i="22"/>
  <c r="S240" i="22"/>
  <c r="T240" i="22"/>
  <c r="U240" i="22"/>
  <c r="V240" i="22"/>
  <c r="W240" i="22"/>
  <c r="X240" i="22"/>
  <c r="Y240" i="22"/>
  <c r="Z240" i="22"/>
  <c r="B240" i="22"/>
  <c r="B239" i="22"/>
  <c r="B238" i="22"/>
  <c r="C162" i="22"/>
  <c r="D162" i="22"/>
  <c r="E162" i="22"/>
  <c r="F162" i="22"/>
  <c r="G162" i="22"/>
  <c r="H162" i="22"/>
  <c r="I162" i="22"/>
  <c r="J162" i="22"/>
  <c r="K162" i="22"/>
  <c r="L162" i="22"/>
  <c r="M162" i="22"/>
  <c r="C163" i="22"/>
  <c r="D163" i="22"/>
  <c r="E163" i="22"/>
  <c r="F163" i="22"/>
  <c r="G163" i="22"/>
  <c r="H163" i="22"/>
  <c r="I163" i="22"/>
  <c r="J163" i="22"/>
  <c r="K163" i="22"/>
  <c r="L163" i="22"/>
  <c r="M163" i="22"/>
  <c r="C164" i="22"/>
  <c r="D164" i="22"/>
  <c r="E164" i="22"/>
  <c r="F164" i="22"/>
  <c r="G164" i="22"/>
  <c r="H164" i="22"/>
  <c r="I164" i="22"/>
  <c r="J164" i="22"/>
  <c r="K164" i="22"/>
  <c r="L164" i="22"/>
  <c r="M164" i="22"/>
  <c r="B164" i="22"/>
  <c r="B163" i="22"/>
  <c r="B162" i="22"/>
  <c r="C241" i="21"/>
  <c r="D241" i="21"/>
  <c r="E241" i="21"/>
  <c r="F241" i="21"/>
  <c r="G241" i="21"/>
  <c r="H241" i="21"/>
  <c r="I241" i="21"/>
  <c r="J241" i="21"/>
  <c r="K241" i="21"/>
  <c r="L241" i="21"/>
  <c r="M241" i="21"/>
  <c r="N241" i="21"/>
  <c r="O241" i="21"/>
  <c r="P241" i="21"/>
  <c r="Q241" i="21"/>
  <c r="R241" i="21"/>
  <c r="S241" i="21"/>
  <c r="T241" i="21"/>
  <c r="U241" i="21"/>
  <c r="V241" i="21"/>
  <c r="W241" i="21"/>
  <c r="X241" i="21"/>
  <c r="Y241" i="21"/>
  <c r="Z241" i="21"/>
  <c r="C242" i="21"/>
  <c r="D242" i="21"/>
  <c r="E242" i="21"/>
  <c r="F242" i="21"/>
  <c r="G242" i="21"/>
  <c r="H242" i="21"/>
  <c r="I242" i="21"/>
  <c r="J242" i="21"/>
  <c r="K242" i="21"/>
  <c r="L242" i="21"/>
  <c r="M242" i="21"/>
  <c r="N242" i="21"/>
  <c r="O242" i="21"/>
  <c r="P242" i="21"/>
  <c r="Q242" i="21"/>
  <c r="R242" i="21"/>
  <c r="S242" i="21"/>
  <c r="T242" i="21"/>
  <c r="U242" i="21"/>
  <c r="V242" i="21"/>
  <c r="W242" i="21"/>
  <c r="X242" i="21"/>
  <c r="Y242" i="21"/>
  <c r="Z242" i="21"/>
  <c r="C243" i="21"/>
  <c r="D243" i="21"/>
  <c r="E243" i="21"/>
  <c r="F243" i="21"/>
  <c r="G243" i="21"/>
  <c r="H243" i="21"/>
  <c r="I243" i="21"/>
  <c r="J243" i="21"/>
  <c r="K243" i="21"/>
  <c r="L243" i="21"/>
  <c r="M243" i="21"/>
  <c r="N243" i="21"/>
  <c r="O243" i="21"/>
  <c r="P243" i="21"/>
  <c r="Q243" i="21"/>
  <c r="R243" i="21"/>
  <c r="S243" i="21"/>
  <c r="T243" i="21"/>
  <c r="U243" i="21"/>
  <c r="V243" i="21"/>
  <c r="W243" i="21"/>
  <c r="X243" i="21"/>
  <c r="Y243" i="21"/>
  <c r="Z243" i="21"/>
  <c r="B243" i="21"/>
  <c r="B242" i="21"/>
  <c r="B241" i="21"/>
  <c r="C162" i="21"/>
  <c r="D162" i="21"/>
  <c r="E162" i="21"/>
  <c r="F162" i="21"/>
  <c r="G162" i="21"/>
  <c r="H162" i="21"/>
  <c r="I162" i="21"/>
  <c r="J162" i="21"/>
  <c r="K162" i="21"/>
  <c r="L162" i="21"/>
  <c r="M162" i="21"/>
  <c r="C163" i="21"/>
  <c r="D163" i="21"/>
  <c r="E163" i="21"/>
  <c r="F163" i="21"/>
  <c r="G163" i="21"/>
  <c r="H163" i="21"/>
  <c r="I163" i="21"/>
  <c r="J163" i="21"/>
  <c r="K163" i="21"/>
  <c r="L163" i="21"/>
  <c r="M163" i="21"/>
  <c r="C164" i="21"/>
  <c r="D164" i="21"/>
  <c r="E164" i="21"/>
  <c r="F164" i="21"/>
  <c r="G164" i="21"/>
  <c r="H164" i="21"/>
  <c r="I164" i="21"/>
  <c r="J164" i="21"/>
  <c r="K164" i="21"/>
  <c r="L164" i="21"/>
  <c r="M164" i="21"/>
  <c r="B164" i="21"/>
  <c r="B163" i="21"/>
  <c r="B162" i="21"/>
  <c r="C236" i="20"/>
  <c r="D236" i="20"/>
  <c r="E236" i="20"/>
  <c r="F236" i="20"/>
  <c r="G236" i="20"/>
  <c r="H236" i="20"/>
  <c r="I236" i="20"/>
  <c r="J236" i="20"/>
  <c r="K236" i="20"/>
  <c r="L236" i="20"/>
  <c r="M236" i="20"/>
  <c r="N236" i="20"/>
  <c r="O236" i="20"/>
  <c r="P236" i="20"/>
  <c r="Q236" i="20"/>
  <c r="R236" i="20"/>
  <c r="S236" i="20"/>
  <c r="T236" i="20"/>
  <c r="U236" i="20"/>
  <c r="V236" i="20"/>
  <c r="W236" i="20"/>
  <c r="X236" i="20"/>
  <c r="Y236" i="20"/>
  <c r="Z236" i="20"/>
  <c r="C237" i="20"/>
  <c r="D237" i="20"/>
  <c r="E237" i="20"/>
  <c r="F237" i="20"/>
  <c r="G237" i="20"/>
  <c r="H237" i="20"/>
  <c r="I237" i="20"/>
  <c r="J237" i="20"/>
  <c r="K237" i="20"/>
  <c r="L237" i="20"/>
  <c r="M237" i="20"/>
  <c r="N237" i="20"/>
  <c r="O237" i="20"/>
  <c r="P237" i="20"/>
  <c r="Q237" i="20"/>
  <c r="R237" i="20"/>
  <c r="S237" i="20"/>
  <c r="T237" i="20"/>
  <c r="U237" i="20"/>
  <c r="V237" i="20"/>
  <c r="W237" i="20"/>
  <c r="X237" i="20"/>
  <c r="Y237" i="20"/>
  <c r="Z237" i="20"/>
  <c r="C238" i="20"/>
  <c r="D238" i="20"/>
  <c r="E238" i="20"/>
  <c r="F238" i="20"/>
  <c r="G238" i="20"/>
  <c r="H238" i="20"/>
  <c r="I238" i="20"/>
  <c r="J238" i="20"/>
  <c r="K238" i="20"/>
  <c r="L238" i="20"/>
  <c r="M238" i="20"/>
  <c r="N238" i="20"/>
  <c r="O238" i="20"/>
  <c r="P238" i="20"/>
  <c r="Q238" i="20"/>
  <c r="R238" i="20"/>
  <c r="S238" i="20"/>
  <c r="T238" i="20"/>
  <c r="U238" i="20"/>
  <c r="V238" i="20"/>
  <c r="W238" i="20"/>
  <c r="X238" i="20"/>
  <c r="Y238" i="20"/>
  <c r="Z238" i="20"/>
  <c r="B238" i="20"/>
  <c r="B237" i="20"/>
  <c r="B236" i="20"/>
  <c r="C162" i="20"/>
  <c r="D162" i="20"/>
  <c r="E162" i="20"/>
  <c r="F162" i="20"/>
  <c r="G162" i="20"/>
  <c r="H162" i="20"/>
  <c r="I162" i="20"/>
  <c r="J162" i="20"/>
  <c r="K162" i="20"/>
  <c r="L162" i="20"/>
  <c r="M162" i="20"/>
  <c r="C163" i="20"/>
  <c r="D163" i="20"/>
  <c r="E163" i="20"/>
  <c r="F163" i="20"/>
  <c r="G163" i="20"/>
  <c r="H163" i="20"/>
  <c r="I163" i="20"/>
  <c r="J163" i="20"/>
  <c r="K163" i="20"/>
  <c r="L163" i="20"/>
  <c r="M163" i="20"/>
  <c r="C164" i="20"/>
  <c r="D164" i="20"/>
  <c r="E164" i="20"/>
  <c r="F164" i="20"/>
  <c r="G164" i="20"/>
  <c r="H164" i="20"/>
  <c r="I164" i="20"/>
  <c r="J164" i="20"/>
  <c r="K164" i="20"/>
  <c r="L164" i="20"/>
  <c r="M164" i="20"/>
  <c r="B164" i="20"/>
  <c r="B163" i="20"/>
  <c r="B162" i="20"/>
  <c r="C236" i="19"/>
  <c r="D236" i="19"/>
  <c r="E236" i="19"/>
  <c r="F236" i="19"/>
  <c r="G236" i="19"/>
  <c r="H236" i="19"/>
  <c r="I236" i="19"/>
  <c r="J236" i="19"/>
  <c r="K236" i="19"/>
  <c r="L236" i="19"/>
  <c r="M236" i="19"/>
  <c r="N236" i="19"/>
  <c r="O236" i="19"/>
  <c r="P236" i="19"/>
  <c r="Q236" i="19"/>
  <c r="R236" i="19"/>
  <c r="S236" i="19"/>
  <c r="T236" i="19"/>
  <c r="U236" i="19"/>
  <c r="V236" i="19"/>
  <c r="W236" i="19"/>
  <c r="X236" i="19"/>
  <c r="Y236" i="19"/>
  <c r="Z236" i="19"/>
  <c r="C237" i="19"/>
  <c r="D237" i="19"/>
  <c r="E237" i="19"/>
  <c r="F237" i="19"/>
  <c r="G237" i="19"/>
  <c r="H237" i="19"/>
  <c r="I237" i="19"/>
  <c r="J237" i="19"/>
  <c r="K237" i="19"/>
  <c r="L237" i="19"/>
  <c r="M237" i="19"/>
  <c r="N237" i="19"/>
  <c r="O237" i="19"/>
  <c r="P237" i="19"/>
  <c r="Q237" i="19"/>
  <c r="R237" i="19"/>
  <c r="S237" i="19"/>
  <c r="T237" i="19"/>
  <c r="U237" i="19"/>
  <c r="V237" i="19"/>
  <c r="W237" i="19"/>
  <c r="X237" i="19"/>
  <c r="Y237" i="19"/>
  <c r="Z237" i="19"/>
  <c r="C238" i="19"/>
  <c r="D238" i="19"/>
  <c r="E238" i="19"/>
  <c r="F238" i="19"/>
  <c r="G238" i="19"/>
  <c r="H238" i="19"/>
  <c r="I238" i="19"/>
  <c r="J238" i="19"/>
  <c r="K238" i="19"/>
  <c r="L238" i="19"/>
  <c r="M238" i="19"/>
  <c r="N238" i="19"/>
  <c r="O238" i="19"/>
  <c r="P238" i="19"/>
  <c r="Q238" i="19"/>
  <c r="R238" i="19"/>
  <c r="S238" i="19"/>
  <c r="T238" i="19"/>
  <c r="U238" i="19"/>
  <c r="V238" i="19"/>
  <c r="W238" i="19"/>
  <c r="X238" i="19"/>
  <c r="Y238" i="19"/>
  <c r="Z238" i="19"/>
  <c r="B238" i="19"/>
  <c r="B237" i="19"/>
  <c r="B236" i="19"/>
  <c r="C162" i="19"/>
  <c r="D162" i="19"/>
  <c r="E162" i="19"/>
  <c r="F162" i="19"/>
  <c r="G162" i="19"/>
  <c r="H162" i="19"/>
  <c r="I162" i="19"/>
  <c r="J162" i="19"/>
  <c r="K162" i="19"/>
  <c r="L162" i="19"/>
  <c r="M162" i="19"/>
  <c r="C163" i="19"/>
  <c r="D163" i="19"/>
  <c r="E163" i="19"/>
  <c r="F163" i="19"/>
  <c r="G163" i="19"/>
  <c r="H163" i="19"/>
  <c r="I163" i="19"/>
  <c r="J163" i="19"/>
  <c r="K163" i="19"/>
  <c r="L163" i="19"/>
  <c r="M163" i="19"/>
  <c r="C164" i="19"/>
  <c r="D164" i="19"/>
  <c r="E164" i="19"/>
  <c r="F164" i="19"/>
  <c r="G164" i="19"/>
  <c r="H164" i="19"/>
  <c r="I164" i="19"/>
  <c r="J164" i="19"/>
  <c r="K164" i="19"/>
  <c r="L164" i="19"/>
  <c r="M164" i="19"/>
  <c r="B164" i="19"/>
  <c r="B163" i="19"/>
  <c r="B162" i="19"/>
  <c r="C162" i="26"/>
  <c r="D162" i="26"/>
  <c r="E162" i="26"/>
  <c r="F162" i="26"/>
  <c r="G162" i="26"/>
  <c r="H162" i="26"/>
  <c r="I162" i="26"/>
  <c r="J162" i="26"/>
  <c r="K162" i="26"/>
  <c r="L162" i="26"/>
  <c r="M162" i="26"/>
  <c r="C163" i="26"/>
  <c r="D163" i="26"/>
  <c r="E163" i="26"/>
  <c r="F163" i="26"/>
  <c r="G163" i="26"/>
  <c r="H163" i="26"/>
  <c r="I163" i="26"/>
  <c r="J163" i="26"/>
  <c r="K163" i="26"/>
  <c r="L163" i="26"/>
  <c r="M163" i="26"/>
  <c r="C164" i="26"/>
  <c r="D164" i="26"/>
  <c r="E164" i="26"/>
  <c r="F164" i="26"/>
  <c r="G164" i="26"/>
  <c r="H164" i="26"/>
  <c r="I164" i="26"/>
  <c r="J164" i="26"/>
  <c r="K164" i="26"/>
  <c r="L164" i="26"/>
  <c r="M164" i="26"/>
  <c r="B164" i="26"/>
  <c r="B163" i="26"/>
  <c r="B162" i="26"/>
  <c r="C239" i="18" l="1"/>
  <c r="D239" i="18"/>
  <c r="E239" i="18"/>
  <c r="F239" i="18"/>
  <c r="G239" i="18"/>
  <c r="H239" i="18"/>
  <c r="I239" i="18"/>
  <c r="J239" i="18"/>
  <c r="K239" i="18"/>
  <c r="L239" i="18"/>
  <c r="M239" i="18"/>
  <c r="N239" i="18"/>
  <c r="O239" i="18"/>
  <c r="P239" i="18"/>
  <c r="Q239" i="18"/>
  <c r="R239" i="18"/>
  <c r="S239" i="18"/>
  <c r="T239" i="18"/>
  <c r="U239" i="18"/>
  <c r="V239" i="18"/>
  <c r="W239" i="18"/>
  <c r="X239" i="18"/>
  <c r="Y239" i="18"/>
  <c r="Z239" i="18"/>
  <c r="C240" i="18"/>
  <c r="D240" i="18"/>
  <c r="E240" i="18"/>
  <c r="F240" i="18"/>
  <c r="G240" i="18"/>
  <c r="H240" i="18"/>
  <c r="I240" i="18"/>
  <c r="J240" i="18"/>
  <c r="K240" i="18"/>
  <c r="L240" i="18"/>
  <c r="M240" i="18"/>
  <c r="N240" i="18"/>
  <c r="O240" i="18"/>
  <c r="P240" i="18"/>
  <c r="Q240" i="18"/>
  <c r="R240" i="18"/>
  <c r="S240" i="18"/>
  <c r="T240" i="18"/>
  <c r="U240" i="18"/>
  <c r="V240" i="18"/>
  <c r="W240" i="18"/>
  <c r="X240" i="18"/>
  <c r="Y240" i="18"/>
  <c r="Z240" i="18"/>
  <c r="C241" i="18"/>
  <c r="D241" i="18"/>
  <c r="E241" i="18"/>
  <c r="F241" i="18"/>
  <c r="G241" i="18"/>
  <c r="H241" i="18"/>
  <c r="I241" i="18"/>
  <c r="J241" i="18"/>
  <c r="K241" i="18"/>
  <c r="L241" i="18"/>
  <c r="M241" i="18"/>
  <c r="N241" i="18"/>
  <c r="O241" i="18"/>
  <c r="P241" i="18"/>
  <c r="Q241" i="18"/>
  <c r="R241" i="18"/>
  <c r="S241" i="18"/>
  <c r="T241" i="18"/>
  <c r="U241" i="18"/>
  <c r="V241" i="18"/>
  <c r="W241" i="18"/>
  <c r="X241" i="18"/>
  <c r="Y241" i="18"/>
  <c r="Z241" i="18"/>
  <c r="B241" i="18"/>
  <c r="B240" i="18"/>
  <c r="B239" i="18"/>
  <c r="B238" i="17"/>
  <c r="C162" i="18"/>
  <c r="D162" i="18"/>
  <c r="E162" i="18"/>
  <c r="F162" i="18"/>
  <c r="G162" i="18"/>
  <c r="H162" i="18"/>
  <c r="I162" i="18"/>
  <c r="J162" i="18"/>
  <c r="K162" i="18"/>
  <c r="L162" i="18"/>
  <c r="M162" i="18"/>
  <c r="C163" i="18"/>
  <c r="D163" i="18"/>
  <c r="E163" i="18"/>
  <c r="F163" i="18"/>
  <c r="G163" i="18"/>
  <c r="H163" i="18"/>
  <c r="I163" i="18"/>
  <c r="J163" i="18"/>
  <c r="K163" i="18"/>
  <c r="L163" i="18"/>
  <c r="M163" i="18"/>
  <c r="C164" i="18"/>
  <c r="D164" i="18"/>
  <c r="E164" i="18"/>
  <c r="F164" i="18"/>
  <c r="G164" i="18"/>
  <c r="H164" i="18"/>
  <c r="I164" i="18"/>
  <c r="J164" i="18"/>
  <c r="K164" i="18"/>
  <c r="L164" i="18"/>
  <c r="M164" i="18"/>
  <c r="B164" i="18"/>
  <c r="B163" i="18"/>
  <c r="B162" i="18"/>
  <c r="C162" i="17"/>
  <c r="D162" i="17"/>
  <c r="E162" i="17"/>
  <c r="F162" i="17"/>
  <c r="G162" i="17"/>
  <c r="H162" i="17"/>
  <c r="I162" i="17"/>
  <c r="J162" i="17"/>
  <c r="K162" i="17"/>
  <c r="L162" i="17"/>
  <c r="M162" i="17"/>
  <c r="C163" i="17"/>
  <c r="D163" i="17"/>
  <c r="E163" i="17"/>
  <c r="F163" i="17"/>
  <c r="G163" i="17"/>
  <c r="H163" i="17"/>
  <c r="I163" i="17"/>
  <c r="J163" i="17"/>
  <c r="K163" i="17"/>
  <c r="L163" i="17"/>
  <c r="M163" i="17"/>
  <c r="C164" i="17"/>
  <c r="D164" i="17"/>
  <c r="E164" i="17"/>
  <c r="F164" i="17"/>
  <c r="G164" i="17"/>
  <c r="H164" i="17"/>
  <c r="I164" i="17"/>
  <c r="J164" i="17"/>
  <c r="K164" i="17"/>
  <c r="L164" i="17"/>
  <c r="M164" i="17"/>
  <c r="B164" i="17"/>
  <c r="B163" i="17"/>
  <c r="B162" i="17"/>
  <c r="B69" i="17"/>
  <c r="B20" i="17"/>
  <c r="C242" i="16"/>
  <c r="D242" i="16"/>
  <c r="E242" i="16"/>
  <c r="F242" i="16"/>
  <c r="G242" i="16"/>
  <c r="H242" i="16"/>
  <c r="I242" i="16"/>
  <c r="J242" i="16"/>
  <c r="K242" i="16"/>
  <c r="L242" i="16"/>
  <c r="M242" i="16"/>
  <c r="N242" i="16"/>
  <c r="O242" i="16"/>
  <c r="P242" i="16"/>
  <c r="Q242" i="16"/>
  <c r="R242" i="16"/>
  <c r="S242" i="16"/>
  <c r="T242" i="16"/>
  <c r="U242" i="16"/>
  <c r="V242" i="16"/>
  <c r="W242" i="16"/>
  <c r="X242" i="16"/>
  <c r="Y242" i="16"/>
  <c r="Z242" i="16"/>
  <c r="C243" i="16"/>
  <c r="D243" i="16"/>
  <c r="E243" i="16"/>
  <c r="F243" i="16"/>
  <c r="G243" i="16"/>
  <c r="H243" i="16"/>
  <c r="I243" i="16"/>
  <c r="J243" i="16"/>
  <c r="K243" i="16"/>
  <c r="L243" i="16"/>
  <c r="M243" i="16"/>
  <c r="N243" i="16"/>
  <c r="O243" i="16"/>
  <c r="P243" i="16"/>
  <c r="Q243" i="16"/>
  <c r="R243" i="16"/>
  <c r="S243" i="16"/>
  <c r="T243" i="16"/>
  <c r="U243" i="16"/>
  <c r="V243" i="16"/>
  <c r="W243" i="16"/>
  <c r="X243" i="16"/>
  <c r="Y243" i="16"/>
  <c r="Z243" i="16"/>
  <c r="C244" i="16"/>
  <c r="D244" i="16"/>
  <c r="E244" i="16"/>
  <c r="F244" i="16"/>
  <c r="G244" i="16"/>
  <c r="H244" i="16"/>
  <c r="I244" i="16"/>
  <c r="J244" i="16"/>
  <c r="K244" i="16"/>
  <c r="L244" i="16"/>
  <c r="M244" i="16"/>
  <c r="N244" i="16"/>
  <c r="O244" i="16"/>
  <c r="P244" i="16"/>
  <c r="Q244" i="16"/>
  <c r="R244" i="16"/>
  <c r="S244" i="16"/>
  <c r="T244" i="16"/>
  <c r="U244" i="16"/>
  <c r="V244" i="16"/>
  <c r="W244" i="16"/>
  <c r="X244" i="16"/>
  <c r="Y244" i="16"/>
  <c r="Z244" i="16"/>
  <c r="B244" i="16"/>
  <c r="B243" i="16"/>
  <c r="B242" i="16"/>
  <c r="C164" i="16"/>
  <c r="D164" i="16"/>
  <c r="E164" i="16"/>
  <c r="F164" i="16"/>
  <c r="G164" i="16"/>
  <c r="H164" i="16"/>
  <c r="I164" i="16"/>
  <c r="J164" i="16"/>
  <c r="K164" i="16"/>
  <c r="L164" i="16"/>
  <c r="M164" i="16"/>
  <c r="B164" i="16"/>
  <c r="C163" i="16"/>
  <c r="D163" i="16"/>
  <c r="E163" i="16"/>
  <c r="F163" i="16"/>
  <c r="G163" i="16"/>
  <c r="H163" i="16"/>
  <c r="I163" i="16"/>
  <c r="J163" i="16"/>
  <c r="K163" i="16"/>
  <c r="L163" i="16"/>
  <c r="M163" i="16"/>
  <c r="B163" i="16"/>
  <c r="C162" i="16"/>
  <c r="D162" i="16"/>
  <c r="E162" i="16"/>
  <c r="F162" i="16"/>
  <c r="G162" i="16"/>
  <c r="H162" i="16"/>
  <c r="I162" i="16"/>
  <c r="J162" i="16"/>
  <c r="K162" i="16"/>
  <c r="L162" i="16"/>
  <c r="M162" i="16"/>
  <c r="B162" i="16"/>
  <c r="Z238" i="26" l="1"/>
  <c r="Y238" i="26"/>
  <c r="X238" i="26"/>
  <c r="W238" i="26"/>
  <c r="V238" i="26"/>
  <c r="U238" i="26"/>
  <c r="T238" i="26"/>
  <c r="S238" i="26"/>
  <c r="R238" i="26"/>
  <c r="Q238" i="26"/>
  <c r="P238" i="26"/>
  <c r="O238" i="26"/>
  <c r="N238" i="26"/>
  <c r="M238" i="26"/>
  <c r="L238" i="26"/>
  <c r="K238" i="26"/>
  <c r="J238" i="26"/>
  <c r="I238" i="26"/>
  <c r="H238" i="26"/>
  <c r="G238" i="26"/>
  <c r="F238" i="26"/>
  <c r="E238" i="26"/>
  <c r="D238" i="26"/>
  <c r="C238" i="26"/>
  <c r="B238" i="26"/>
  <c r="Z237" i="26"/>
  <c r="Y237" i="26"/>
  <c r="X237" i="26"/>
  <c r="W237" i="26"/>
  <c r="V237" i="26"/>
  <c r="U237" i="26"/>
  <c r="T237" i="26"/>
  <c r="S237" i="26"/>
  <c r="R237" i="26"/>
  <c r="Q237" i="26"/>
  <c r="P237" i="26"/>
  <c r="O237" i="26"/>
  <c r="N237" i="26"/>
  <c r="M237" i="26"/>
  <c r="L237" i="26"/>
  <c r="K237" i="26"/>
  <c r="J237" i="26"/>
  <c r="I237" i="26"/>
  <c r="H237" i="26"/>
  <c r="G237" i="26"/>
  <c r="F237" i="26"/>
  <c r="E237" i="26"/>
  <c r="D237" i="26"/>
  <c r="C237" i="26"/>
  <c r="B237" i="26"/>
  <c r="Z236" i="26"/>
  <c r="Y236" i="26"/>
  <c r="X236" i="26"/>
  <c r="W236" i="26"/>
  <c r="V236" i="26"/>
  <c r="U236" i="26"/>
  <c r="T236" i="26"/>
  <c r="S236" i="26"/>
  <c r="R236" i="26"/>
  <c r="Q236" i="26"/>
  <c r="P236" i="26"/>
  <c r="O236" i="26"/>
  <c r="N236" i="26"/>
  <c r="M236" i="26"/>
  <c r="L236" i="26"/>
  <c r="K236" i="26"/>
  <c r="J236" i="26"/>
  <c r="I236" i="26"/>
  <c r="H236" i="26"/>
  <c r="G236" i="26"/>
  <c r="F236" i="26"/>
  <c r="E236" i="26"/>
  <c r="D236" i="26"/>
  <c r="C236" i="26"/>
  <c r="B236" i="26"/>
  <c r="O119" i="26"/>
  <c r="N119" i="26"/>
  <c r="M119" i="26"/>
  <c r="L119" i="26"/>
  <c r="K119" i="26"/>
  <c r="J119" i="26"/>
  <c r="I119" i="26"/>
  <c r="H119" i="26"/>
  <c r="G119" i="26"/>
  <c r="F119" i="26"/>
  <c r="E119" i="26"/>
  <c r="D119" i="26"/>
  <c r="C119" i="26"/>
  <c r="B119" i="26"/>
  <c r="O118" i="26"/>
  <c r="N118" i="26"/>
  <c r="M118" i="26"/>
  <c r="L118" i="26"/>
  <c r="K118" i="26"/>
  <c r="J118" i="26"/>
  <c r="I118" i="26"/>
  <c r="H118" i="26"/>
  <c r="G118" i="26"/>
  <c r="F118" i="26"/>
  <c r="E118" i="26"/>
  <c r="D118" i="26"/>
  <c r="C118" i="26"/>
  <c r="B118" i="26"/>
  <c r="O117" i="26"/>
  <c r="N117" i="26"/>
  <c r="M117" i="26"/>
  <c r="L117" i="26"/>
  <c r="K117" i="26"/>
  <c r="J117" i="26"/>
  <c r="I117" i="26"/>
  <c r="H117" i="26"/>
  <c r="G117" i="26"/>
  <c r="F117" i="26"/>
  <c r="E117" i="26"/>
  <c r="D117" i="26"/>
  <c r="C117" i="26"/>
  <c r="B117" i="26"/>
  <c r="V71" i="26"/>
  <c r="U71" i="26"/>
  <c r="T71" i="26"/>
  <c r="S71" i="26"/>
  <c r="R71" i="26"/>
  <c r="Q71" i="26"/>
  <c r="P71" i="26"/>
  <c r="O71" i="26"/>
  <c r="N71" i="26"/>
  <c r="M71" i="26"/>
  <c r="L71" i="26"/>
  <c r="K71" i="26"/>
  <c r="J71" i="26"/>
  <c r="I71" i="26"/>
  <c r="H71" i="26"/>
  <c r="G71" i="26"/>
  <c r="F71" i="26"/>
  <c r="E71" i="26"/>
  <c r="D71" i="26"/>
  <c r="C71" i="26"/>
  <c r="B71" i="26"/>
  <c r="V70" i="26"/>
  <c r="U70" i="26"/>
  <c r="T70" i="26"/>
  <c r="S70" i="26"/>
  <c r="R70" i="26"/>
  <c r="Q70" i="26"/>
  <c r="P70" i="26"/>
  <c r="O70" i="26"/>
  <c r="N70" i="26"/>
  <c r="M70" i="26"/>
  <c r="L70" i="26"/>
  <c r="K70" i="26"/>
  <c r="J70" i="26"/>
  <c r="I70" i="26"/>
  <c r="H70" i="26"/>
  <c r="G70" i="26"/>
  <c r="F70" i="26"/>
  <c r="E70" i="26"/>
  <c r="D70" i="26"/>
  <c r="C70" i="26"/>
  <c r="B70" i="26"/>
  <c r="V69" i="26"/>
  <c r="U69" i="26"/>
  <c r="T69" i="26"/>
  <c r="S69" i="26"/>
  <c r="R69" i="26"/>
  <c r="Q69" i="26"/>
  <c r="P69" i="26"/>
  <c r="O69" i="26"/>
  <c r="N69" i="26"/>
  <c r="M69" i="26"/>
  <c r="L69" i="26"/>
  <c r="K69" i="26"/>
  <c r="J69" i="26"/>
  <c r="I69" i="26"/>
  <c r="H69" i="26"/>
  <c r="G69" i="26"/>
  <c r="F69" i="26"/>
  <c r="E69" i="26"/>
  <c r="D69" i="26"/>
  <c r="C69" i="26"/>
  <c r="B69" i="26"/>
  <c r="T21" i="26"/>
  <c r="S21" i="26"/>
  <c r="R21" i="26"/>
  <c r="Q21" i="26"/>
  <c r="P21" i="26"/>
  <c r="O21" i="26"/>
  <c r="N21" i="26"/>
  <c r="M21" i="26"/>
  <c r="L21" i="26"/>
  <c r="K21" i="26"/>
  <c r="J21" i="26"/>
  <c r="I21" i="26"/>
  <c r="H21" i="26"/>
  <c r="G21" i="26"/>
  <c r="F21" i="26"/>
  <c r="E21" i="26"/>
  <c r="D21" i="26"/>
  <c r="C21" i="26"/>
  <c r="B21" i="26"/>
  <c r="T20" i="26"/>
  <c r="S20" i="26"/>
  <c r="R20" i="26"/>
  <c r="Q20" i="26"/>
  <c r="P20" i="26"/>
  <c r="O20" i="26"/>
  <c r="N20" i="26"/>
  <c r="M20" i="26"/>
  <c r="L20" i="26"/>
  <c r="K20" i="26"/>
  <c r="J20" i="26"/>
  <c r="I20" i="26"/>
  <c r="H20" i="26"/>
  <c r="G20" i="26"/>
  <c r="F20" i="26"/>
  <c r="E20" i="26"/>
  <c r="D20" i="26"/>
  <c r="C20" i="26"/>
  <c r="B20" i="26"/>
  <c r="T19" i="26"/>
  <c r="S19" i="26"/>
  <c r="R19" i="26"/>
  <c r="Q19" i="26"/>
  <c r="P19" i="26"/>
  <c r="O19" i="26"/>
  <c r="N19" i="26"/>
  <c r="M19" i="26"/>
  <c r="L19" i="26"/>
  <c r="K19" i="26"/>
  <c r="J19" i="26"/>
  <c r="I19" i="26"/>
  <c r="H19" i="26"/>
  <c r="G19" i="26"/>
  <c r="F19" i="26"/>
  <c r="E19" i="26"/>
  <c r="D19" i="26"/>
  <c r="C19" i="26"/>
  <c r="B19" i="26"/>
  <c r="O119" i="25"/>
  <c r="N119" i="25"/>
  <c r="M119" i="25"/>
  <c r="L119" i="25"/>
  <c r="K119" i="25"/>
  <c r="J119" i="25"/>
  <c r="I119" i="25"/>
  <c r="H119" i="25"/>
  <c r="G119" i="25"/>
  <c r="F119" i="25"/>
  <c r="E119" i="25"/>
  <c r="D119" i="25"/>
  <c r="C119" i="25"/>
  <c r="B119" i="25"/>
  <c r="O118" i="25"/>
  <c r="N118" i="25"/>
  <c r="M118" i="25"/>
  <c r="L118" i="25"/>
  <c r="K118" i="25"/>
  <c r="J118" i="25"/>
  <c r="I118" i="25"/>
  <c r="H118" i="25"/>
  <c r="G118" i="25"/>
  <c r="F118" i="25"/>
  <c r="E118" i="25"/>
  <c r="D118" i="25"/>
  <c r="C118" i="25"/>
  <c r="B118" i="25"/>
  <c r="O117" i="25"/>
  <c r="N117" i="25"/>
  <c r="M117" i="25"/>
  <c r="L117" i="25"/>
  <c r="K117" i="25"/>
  <c r="J117" i="25"/>
  <c r="I117" i="25"/>
  <c r="H117" i="25"/>
  <c r="G117" i="25"/>
  <c r="F117" i="25"/>
  <c r="E117" i="25"/>
  <c r="D117" i="25"/>
  <c r="C117" i="25"/>
  <c r="B117" i="25"/>
  <c r="Q71" i="25"/>
  <c r="P71" i="25"/>
  <c r="O71" i="25"/>
  <c r="N71" i="25"/>
  <c r="M71" i="25"/>
  <c r="L71" i="25"/>
  <c r="K71" i="25"/>
  <c r="J71" i="25"/>
  <c r="I71" i="25"/>
  <c r="H71" i="25"/>
  <c r="G71" i="25"/>
  <c r="F71" i="25"/>
  <c r="E71" i="25"/>
  <c r="D71" i="25"/>
  <c r="C71" i="25"/>
  <c r="B71" i="25"/>
  <c r="Q70" i="25"/>
  <c r="P70" i="25"/>
  <c r="O70" i="25"/>
  <c r="N70" i="25"/>
  <c r="M70" i="25"/>
  <c r="L70" i="25"/>
  <c r="K70" i="25"/>
  <c r="J70" i="25"/>
  <c r="I70" i="25"/>
  <c r="H70" i="25"/>
  <c r="G70" i="25"/>
  <c r="F70" i="25"/>
  <c r="E70" i="25"/>
  <c r="D70" i="25"/>
  <c r="C70" i="25"/>
  <c r="B70" i="25"/>
  <c r="Q69" i="25"/>
  <c r="P69" i="25"/>
  <c r="O69" i="25"/>
  <c r="N69" i="25"/>
  <c r="M69" i="25"/>
  <c r="L69" i="25"/>
  <c r="K69" i="25"/>
  <c r="J69" i="25"/>
  <c r="I69" i="25"/>
  <c r="H69" i="25"/>
  <c r="G69" i="25"/>
  <c r="F69" i="25"/>
  <c r="E69" i="25"/>
  <c r="D69" i="25"/>
  <c r="C69" i="25"/>
  <c r="B69" i="25"/>
  <c r="M21" i="25"/>
  <c r="L21" i="25"/>
  <c r="K21" i="25"/>
  <c r="J21" i="25"/>
  <c r="I21" i="25"/>
  <c r="H21" i="25"/>
  <c r="G21" i="25"/>
  <c r="F21" i="25"/>
  <c r="E21" i="25"/>
  <c r="D21" i="25"/>
  <c r="C21" i="25"/>
  <c r="B21" i="25"/>
  <c r="M20" i="25"/>
  <c r="L20" i="25"/>
  <c r="K20" i="25"/>
  <c r="J20" i="25"/>
  <c r="I20" i="25"/>
  <c r="H20" i="25"/>
  <c r="G20" i="25"/>
  <c r="F20" i="25"/>
  <c r="E20" i="25"/>
  <c r="D20" i="25"/>
  <c r="C20" i="25"/>
  <c r="B20" i="25"/>
  <c r="M19" i="25"/>
  <c r="L19" i="25"/>
  <c r="K19" i="25"/>
  <c r="J19" i="25"/>
  <c r="I19" i="25"/>
  <c r="H19" i="25"/>
  <c r="G19" i="25"/>
  <c r="F19" i="25"/>
  <c r="E19" i="25"/>
  <c r="D19" i="25"/>
  <c r="C19" i="25"/>
  <c r="B19" i="25"/>
  <c r="C19" i="24"/>
  <c r="D19" i="24"/>
  <c r="E19" i="24"/>
  <c r="F19" i="24"/>
  <c r="G19" i="24"/>
  <c r="H19" i="24"/>
  <c r="I19" i="24"/>
  <c r="J19" i="24"/>
  <c r="K19" i="24"/>
  <c r="L19" i="24"/>
  <c r="M19" i="24"/>
  <c r="C20" i="24"/>
  <c r="D20" i="24"/>
  <c r="E20" i="24"/>
  <c r="F20" i="24"/>
  <c r="G20" i="24"/>
  <c r="H20" i="24"/>
  <c r="I20" i="24"/>
  <c r="J20" i="24"/>
  <c r="K20" i="24"/>
  <c r="L20" i="24"/>
  <c r="M20" i="24"/>
  <c r="C21" i="24"/>
  <c r="D21" i="24"/>
  <c r="E21" i="24"/>
  <c r="F21" i="24"/>
  <c r="G21" i="24"/>
  <c r="H21" i="24"/>
  <c r="I21" i="24"/>
  <c r="J21" i="24"/>
  <c r="K21" i="24"/>
  <c r="L21" i="24"/>
  <c r="M21" i="24"/>
  <c r="C69" i="24"/>
  <c r="D69" i="24"/>
  <c r="E69" i="24"/>
  <c r="F69" i="24"/>
  <c r="G69" i="24"/>
  <c r="H69" i="24"/>
  <c r="I69" i="24"/>
  <c r="J69" i="24"/>
  <c r="K69" i="24"/>
  <c r="L69" i="24"/>
  <c r="M69" i="24"/>
  <c r="N69" i="24"/>
  <c r="O69" i="24"/>
  <c r="P69" i="24"/>
  <c r="Q69" i="24"/>
  <c r="C70" i="24"/>
  <c r="D70" i="24"/>
  <c r="E70" i="24"/>
  <c r="F70" i="24"/>
  <c r="G70" i="24"/>
  <c r="H70" i="24"/>
  <c r="I70" i="24"/>
  <c r="J70" i="24"/>
  <c r="K70" i="24"/>
  <c r="L70" i="24"/>
  <c r="M70" i="24"/>
  <c r="N70" i="24"/>
  <c r="O70" i="24"/>
  <c r="P70" i="24"/>
  <c r="Q70" i="24"/>
  <c r="C71" i="24"/>
  <c r="D71" i="24"/>
  <c r="E71" i="24"/>
  <c r="F71" i="24"/>
  <c r="G71" i="24"/>
  <c r="H71" i="24"/>
  <c r="I71" i="24"/>
  <c r="J71" i="24"/>
  <c r="K71" i="24"/>
  <c r="L71" i="24"/>
  <c r="M71" i="24"/>
  <c r="N71" i="24"/>
  <c r="O71" i="24"/>
  <c r="P71" i="24"/>
  <c r="Q71" i="24"/>
  <c r="B69" i="24"/>
  <c r="O119" i="24"/>
  <c r="N119" i="24"/>
  <c r="M119" i="24"/>
  <c r="L119" i="24"/>
  <c r="K119" i="24"/>
  <c r="J119" i="24"/>
  <c r="I119" i="24"/>
  <c r="H119" i="24"/>
  <c r="G119" i="24"/>
  <c r="F119" i="24"/>
  <c r="E119" i="24"/>
  <c r="D119" i="24"/>
  <c r="C119" i="24"/>
  <c r="B119" i="24"/>
  <c r="O118" i="24"/>
  <c r="N118" i="24"/>
  <c r="M118" i="24"/>
  <c r="L118" i="24"/>
  <c r="K118" i="24"/>
  <c r="J118" i="24"/>
  <c r="I118" i="24"/>
  <c r="H118" i="24"/>
  <c r="G118" i="24"/>
  <c r="F118" i="24"/>
  <c r="E118" i="24"/>
  <c r="D118" i="24"/>
  <c r="C118" i="24"/>
  <c r="B118" i="24"/>
  <c r="O117" i="24"/>
  <c r="N117" i="24"/>
  <c r="M117" i="24"/>
  <c r="L117" i="24"/>
  <c r="K117" i="24"/>
  <c r="J117" i="24"/>
  <c r="I117" i="24"/>
  <c r="H117" i="24"/>
  <c r="G117" i="24"/>
  <c r="F117" i="24"/>
  <c r="E117" i="24"/>
  <c r="D117" i="24"/>
  <c r="C117" i="24"/>
  <c r="B117" i="24"/>
  <c r="B71" i="24"/>
  <c r="B70" i="24"/>
  <c r="B21" i="24"/>
  <c r="B20" i="24"/>
  <c r="B19" i="24"/>
  <c r="O119" i="23"/>
  <c r="N119" i="23"/>
  <c r="M119" i="23"/>
  <c r="L119" i="23"/>
  <c r="K119" i="23"/>
  <c r="J119" i="23"/>
  <c r="I119" i="23"/>
  <c r="H119" i="23"/>
  <c r="G119" i="23"/>
  <c r="F119" i="23"/>
  <c r="E119" i="23"/>
  <c r="D119" i="23"/>
  <c r="C119" i="23"/>
  <c r="B119" i="23"/>
  <c r="O118" i="23"/>
  <c r="N118" i="23"/>
  <c r="M118" i="23"/>
  <c r="L118" i="23"/>
  <c r="K118" i="23"/>
  <c r="J118" i="23"/>
  <c r="I118" i="23"/>
  <c r="H118" i="23"/>
  <c r="G118" i="23"/>
  <c r="F118" i="23"/>
  <c r="E118" i="23"/>
  <c r="D118" i="23"/>
  <c r="C118" i="23"/>
  <c r="B118" i="23"/>
  <c r="O117" i="23"/>
  <c r="N117" i="23"/>
  <c r="M117" i="23"/>
  <c r="L117" i="23"/>
  <c r="K117" i="23"/>
  <c r="J117" i="23"/>
  <c r="I117" i="23"/>
  <c r="H117" i="23"/>
  <c r="G117" i="23"/>
  <c r="F117" i="23"/>
  <c r="E117" i="23"/>
  <c r="D117" i="23"/>
  <c r="C117" i="23"/>
  <c r="B117" i="23"/>
  <c r="V71" i="23"/>
  <c r="U71" i="23"/>
  <c r="T71" i="23"/>
  <c r="S71" i="23"/>
  <c r="R71" i="23"/>
  <c r="Q71" i="23"/>
  <c r="P71" i="23"/>
  <c r="O71" i="23"/>
  <c r="N71" i="23"/>
  <c r="M71" i="23"/>
  <c r="L71" i="23"/>
  <c r="K71" i="23"/>
  <c r="J71" i="23"/>
  <c r="I71" i="23"/>
  <c r="H71" i="23"/>
  <c r="G71" i="23"/>
  <c r="F71" i="23"/>
  <c r="E71" i="23"/>
  <c r="D71" i="23"/>
  <c r="C71" i="23"/>
  <c r="B71" i="23"/>
  <c r="V70" i="23"/>
  <c r="U70" i="23"/>
  <c r="T70" i="23"/>
  <c r="S70" i="23"/>
  <c r="R70" i="23"/>
  <c r="Q70" i="23"/>
  <c r="P70" i="23"/>
  <c r="O70" i="23"/>
  <c r="N70" i="23"/>
  <c r="M70" i="23"/>
  <c r="L70" i="23"/>
  <c r="K70" i="23"/>
  <c r="J70" i="23"/>
  <c r="I70" i="23"/>
  <c r="H70" i="23"/>
  <c r="G70" i="23"/>
  <c r="F70" i="23"/>
  <c r="E70" i="23"/>
  <c r="D70" i="23"/>
  <c r="C70" i="23"/>
  <c r="B70" i="23"/>
  <c r="V69" i="23"/>
  <c r="U69" i="23"/>
  <c r="T69" i="23"/>
  <c r="S69" i="23"/>
  <c r="R69" i="23"/>
  <c r="Q69" i="23"/>
  <c r="P69" i="23"/>
  <c r="O69" i="23"/>
  <c r="N69" i="23"/>
  <c r="M69" i="23"/>
  <c r="L69" i="23"/>
  <c r="K69" i="23"/>
  <c r="J69" i="23"/>
  <c r="I69" i="23"/>
  <c r="H69" i="23"/>
  <c r="G69" i="23"/>
  <c r="F69" i="23"/>
  <c r="E69" i="23"/>
  <c r="D69" i="23"/>
  <c r="C69" i="23"/>
  <c r="B69" i="23"/>
  <c r="T21" i="23"/>
  <c r="S21" i="23"/>
  <c r="R21" i="23"/>
  <c r="Q21" i="23"/>
  <c r="P21" i="23"/>
  <c r="O21" i="23"/>
  <c r="N21" i="23"/>
  <c r="M21" i="23"/>
  <c r="L21" i="23"/>
  <c r="K21" i="23"/>
  <c r="J21" i="23"/>
  <c r="I21" i="23"/>
  <c r="H21" i="23"/>
  <c r="G21" i="23"/>
  <c r="F21" i="23"/>
  <c r="E21" i="23"/>
  <c r="D21" i="23"/>
  <c r="C21" i="23"/>
  <c r="B21" i="23"/>
  <c r="T20" i="23"/>
  <c r="S20" i="23"/>
  <c r="R20" i="23"/>
  <c r="Q20" i="23"/>
  <c r="P20" i="23"/>
  <c r="O20" i="23"/>
  <c r="N20" i="23"/>
  <c r="M20" i="23"/>
  <c r="L20" i="23"/>
  <c r="K20" i="23"/>
  <c r="J20" i="23"/>
  <c r="I20" i="23"/>
  <c r="H20" i="23"/>
  <c r="G20" i="23"/>
  <c r="F20" i="23"/>
  <c r="E20" i="23"/>
  <c r="D20" i="23"/>
  <c r="C20" i="23"/>
  <c r="B20" i="23"/>
  <c r="T19" i="23"/>
  <c r="S19" i="23"/>
  <c r="R19" i="23"/>
  <c r="Q19" i="23"/>
  <c r="P19" i="23"/>
  <c r="O19" i="23"/>
  <c r="N19" i="23"/>
  <c r="M19" i="23"/>
  <c r="L19" i="23"/>
  <c r="K19" i="23"/>
  <c r="J19" i="23"/>
  <c r="I19" i="23"/>
  <c r="H19" i="23"/>
  <c r="G19" i="23"/>
  <c r="F19" i="23"/>
  <c r="E19" i="23"/>
  <c r="D19" i="23"/>
  <c r="C19" i="23"/>
  <c r="B19" i="23"/>
  <c r="O119" i="22"/>
  <c r="N119" i="22"/>
  <c r="M119" i="22"/>
  <c r="L119" i="22"/>
  <c r="K119" i="22"/>
  <c r="J119" i="22"/>
  <c r="I119" i="22"/>
  <c r="H119" i="22"/>
  <c r="G119" i="22"/>
  <c r="F119" i="22"/>
  <c r="E119" i="22"/>
  <c r="D119" i="22"/>
  <c r="C119" i="22"/>
  <c r="B119" i="22"/>
  <c r="O118" i="22"/>
  <c r="N118" i="22"/>
  <c r="M118" i="22"/>
  <c r="L118" i="22"/>
  <c r="K118" i="22"/>
  <c r="J118" i="22"/>
  <c r="I118" i="22"/>
  <c r="H118" i="22"/>
  <c r="G118" i="22"/>
  <c r="F118" i="22"/>
  <c r="E118" i="22"/>
  <c r="D118" i="22"/>
  <c r="C118" i="22"/>
  <c r="B118" i="22"/>
  <c r="O117" i="22"/>
  <c r="N117" i="22"/>
  <c r="M117" i="22"/>
  <c r="L117" i="22"/>
  <c r="K117" i="22"/>
  <c r="J117" i="22"/>
  <c r="I117" i="22"/>
  <c r="H117" i="22"/>
  <c r="G117" i="22"/>
  <c r="F117" i="22"/>
  <c r="E117" i="22"/>
  <c r="D117" i="22"/>
  <c r="C117" i="22"/>
  <c r="B117" i="22"/>
  <c r="V71" i="22"/>
  <c r="U71" i="22"/>
  <c r="T71" i="22"/>
  <c r="S71" i="22"/>
  <c r="R71" i="22"/>
  <c r="Q71" i="22"/>
  <c r="P71" i="22"/>
  <c r="O71" i="22"/>
  <c r="N71" i="22"/>
  <c r="M71" i="22"/>
  <c r="L71" i="22"/>
  <c r="K71" i="22"/>
  <c r="J71" i="22"/>
  <c r="I71" i="22"/>
  <c r="H71" i="22"/>
  <c r="G71" i="22"/>
  <c r="F71" i="22"/>
  <c r="E71" i="22"/>
  <c r="D71" i="22"/>
  <c r="C71" i="22"/>
  <c r="B71" i="22"/>
  <c r="V70" i="22"/>
  <c r="U70" i="22"/>
  <c r="T70" i="22"/>
  <c r="S70" i="22"/>
  <c r="R70" i="22"/>
  <c r="Q70" i="22"/>
  <c r="P70" i="22"/>
  <c r="O70" i="22"/>
  <c r="N70" i="22"/>
  <c r="M70" i="22"/>
  <c r="L70" i="22"/>
  <c r="K70" i="22"/>
  <c r="J70" i="22"/>
  <c r="I70" i="22"/>
  <c r="H70" i="22"/>
  <c r="G70" i="22"/>
  <c r="F70" i="22"/>
  <c r="E70" i="22"/>
  <c r="D70" i="22"/>
  <c r="C70" i="22"/>
  <c r="B70" i="22"/>
  <c r="V69" i="22"/>
  <c r="U69" i="22"/>
  <c r="T69" i="22"/>
  <c r="S69" i="22"/>
  <c r="R69" i="22"/>
  <c r="Q69" i="22"/>
  <c r="P69" i="22"/>
  <c r="O69" i="22"/>
  <c r="N69" i="22"/>
  <c r="M69" i="22"/>
  <c r="L69" i="22"/>
  <c r="K69" i="22"/>
  <c r="J69" i="22"/>
  <c r="I69" i="22"/>
  <c r="H69" i="22"/>
  <c r="G69" i="22"/>
  <c r="F69" i="22"/>
  <c r="E69" i="22"/>
  <c r="D69" i="22"/>
  <c r="C69" i="22"/>
  <c r="B69" i="22"/>
  <c r="T21" i="22"/>
  <c r="S21" i="22"/>
  <c r="R21" i="22"/>
  <c r="Q21" i="22"/>
  <c r="P21" i="22"/>
  <c r="O21" i="22"/>
  <c r="N21" i="22"/>
  <c r="M21" i="22"/>
  <c r="L21" i="22"/>
  <c r="K21" i="22"/>
  <c r="J21" i="22"/>
  <c r="I21" i="22"/>
  <c r="H21" i="22"/>
  <c r="G21" i="22"/>
  <c r="F21" i="22"/>
  <c r="E21" i="22"/>
  <c r="D21" i="22"/>
  <c r="C21" i="22"/>
  <c r="B21" i="22"/>
  <c r="T20" i="22"/>
  <c r="S20" i="22"/>
  <c r="R20" i="22"/>
  <c r="Q20" i="22"/>
  <c r="P20" i="22"/>
  <c r="O20" i="22"/>
  <c r="N20" i="22"/>
  <c r="M20" i="22"/>
  <c r="L20" i="22"/>
  <c r="K20" i="22"/>
  <c r="J20" i="22"/>
  <c r="I20" i="22"/>
  <c r="H20" i="22"/>
  <c r="G20" i="22"/>
  <c r="F20" i="22"/>
  <c r="E20" i="22"/>
  <c r="D20" i="22"/>
  <c r="C20" i="22"/>
  <c r="B20" i="22"/>
  <c r="T19" i="22"/>
  <c r="S19" i="22"/>
  <c r="R19" i="22"/>
  <c r="Q19" i="22"/>
  <c r="P19" i="22"/>
  <c r="O19" i="22"/>
  <c r="N19" i="22"/>
  <c r="M19" i="22"/>
  <c r="L19" i="22"/>
  <c r="K19" i="22"/>
  <c r="J19" i="22"/>
  <c r="I19" i="22"/>
  <c r="H19" i="22"/>
  <c r="G19" i="22"/>
  <c r="F19" i="22"/>
  <c r="E19" i="22"/>
  <c r="D19" i="22"/>
  <c r="C19" i="22"/>
  <c r="B19" i="22"/>
  <c r="O119" i="21"/>
  <c r="N119" i="21"/>
  <c r="M119" i="21"/>
  <c r="L119" i="21"/>
  <c r="K119" i="21"/>
  <c r="J119" i="21"/>
  <c r="I119" i="21"/>
  <c r="H119" i="21"/>
  <c r="G119" i="21"/>
  <c r="F119" i="21"/>
  <c r="E119" i="21"/>
  <c r="D119" i="21"/>
  <c r="C119" i="21"/>
  <c r="B119" i="21"/>
  <c r="O118" i="21"/>
  <c r="N118" i="21"/>
  <c r="M118" i="21"/>
  <c r="L118" i="21"/>
  <c r="K118" i="21"/>
  <c r="J118" i="21"/>
  <c r="I118" i="21"/>
  <c r="H118" i="21"/>
  <c r="G118" i="21"/>
  <c r="F118" i="21"/>
  <c r="E118" i="21"/>
  <c r="D118" i="21"/>
  <c r="C118" i="21"/>
  <c r="B118" i="21"/>
  <c r="O117" i="21"/>
  <c r="N117" i="21"/>
  <c r="M117" i="21"/>
  <c r="L117" i="21"/>
  <c r="K117" i="21"/>
  <c r="J117" i="21"/>
  <c r="I117" i="21"/>
  <c r="H117" i="21"/>
  <c r="G117" i="21"/>
  <c r="F117" i="21"/>
  <c r="E117" i="21"/>
  <c r="D117" i="21"/>
  <c r="C117" i="21"/>
  <c r="B117" i="21"/>
  <c r="V71" i="21"/>
  <c r="U71" i="21"/>
  <c r="T71" i="21"/>
  <c r="S71" i="21"/>
  <c r="R71" i="21"/>
  <c r="Q71" i="21"/>
  <c r="P71" i="21"/>
  <c r="O71" i="21"/>
  <c r="N71" i="21"/>
  <c r="M71" i="21"/>
  <c r="L71" i="21"/>
  <c r="K71" i="21"/>
  <c r="J71" i="21"/>
  <c r="I71" i="21"/>
  <c r="H71" i="21"/>
  <c r="G71" i="21"/>
  <c r="F71" i="21"/>
  <c r="E71" i="21"/>
  <c r="D71" i="21"/>
  <c r="C71" i="21"/>
  <c r="B71" i="21"/>
  <c r="V70" i="21"/>
  <c r="U70" i="21"/>
  <c r="T70" i="21"/>
  <c r="S70" i="21"/>
  <c r="R70" i="21"/>
  <c r="Q70" i="21"/>
  <c r="P70" i="21"/>
  <c r="O70" i="21"/>
  <c r="N70" i="21"/>
  <c r="M70" i="21"/>
  <c r="L70" i="21"/>
  <c r="K70" i="21"/>
  <c r="J70" i="21"/>
  <c r="I70" i="21"/>
  <c r="H70" i="21"/>
  <c r="G70" i="21"/>
  <c r="F70" i="21"/>
  <c r="E70" i="21"/>
  <c r="D70" i="21"/>
  <c r="C70" i="21"/>
  <c r="B70" i="21"/>
  <c r="V69" i="21"/>
  <c r="U69" i="21"/>
  <c r="T69" i="21"/>
  <c r="S69" i="21"/>
  <c r="R69" i="21"/>
  <c r="Q69" i="21"/>
  <c r="P69" i="21"/>
  <c r="O69" i="21"/>
  <c r="N69" i="21"/>
  <c r="M69" i="21"/>
  <c r="L69" i="21"/>
  <c r="K69" i="21"/>
  <c r="J69" i="21"/>
  <c r="I69" i="21"/>
  <c r="H69" i="21"/>
  <c r="G69" i="21"/>
  <c r="F69" i="21"/>
  <c r="E69" i="21"/>
  <c r="D69" i="21"/>
  <c r="C69" i="21"/>
  <c r="B69" i="21"/>
  <c r="T21" i="21"/>
  <c r="S21" i="21"/>
  <c r="R21" i="21"/>
  <c r="Q21" i="21"/>
  <c r="P21" i="21"/>
  <c r="O21" i="21"/>
  <c r="N21" i="21"/>
  <c r="M21" i="21"/>
  <c r="L21" i="21"/>
  <c r="K21" i="21"/>
  <c r="J21" i="21"/>
  <c r="I21" i="21"/>
  <c r="H21" i="21"/>
  <c r="G21" i="21"/>
  <c r="F21" i="21"/>
  <c r="E21" i="21"/>
  <c r="D21" i="21"/>
  <c r="C21" i="21"/>
  <c r="B21" i="21"/>
  <c r="T20" i="21"/>
  <c r="S20" i="21"/>
  <c r="R20" i="21"/>
  <c r="Q20" i="21"/>
  <c r="P20" i="21"/>
  <c r="O20" i="21"/>
  <c r="N20" i="21"/>
  <c r="M20" i="21"/>
  <c r="L20" i="21"/>
  <c r="K20" i="21"/>
  <c r="J20" i="21"/>
  <c r="I20" i="21"/>
  <c r="H20" i="21"/>
  <c r="G20" i="21"/>
  <c r="F20" i="21"/>
  <c r="E20" i="21"/>
  <c r="D20" i="21"/>
  <c r="C20" i="21"/>
  <c r="B20" i="21"/>
  <c r="T19" i="21"/>
  <c r="S19" i="21"/>
  <c r="R19" i="21"/>
  <c r="Q19" i="21"/>
  <c r="P19" i="21"/>
  <c r="O19" i="21"/>
  <c r="N19" i="21"/>
  <c r="M19" i="21"/>
  <c r="L19" i="21"/>
  <c r="K19" i="21"/>
  <c r="J19" i="21"/>
  <c r="I19" i="21"/>
  <c r="H19" i="21"/>
  <c r="G19" i="21"/>
  <c r="F19" i="21"/>
  <c r="E19" i="21"/>
  <c r="D19" i="21"/>
  <c r="C19" i="21"/>
  <c r="B19" i="21"/>
  <c r="O119" i="20"/>
  <c r="N119" i="20"/>
  <c r="M119" i="20"/>
  <c r="L119" i="20"/>
  <c r="K119" i="20"/>
  <c r="J119" i="20"/>
  <c r="I119" i="20"/>
  <c r="H119" i="20"/>
  <c r="G119" i="20"/>
  <c r="F119" i="20"/>
  <c r="E119" i="20"/>
  <c r="D119" i="20"/>
  <c r="C119" i="20"/>
  <c r="B119" i="20"/>
  <c r="O118" i="20"/>
  <c r="N118" i="20"/>
  <c r="M118" i="20"/>
  <c r="L118" i="20"/>
  <c r="K118" i="20"/>
  <c r="J118" i="20"/>
  <c r="I118" i="20"/>
  <c r="H118" i="20"/>
  <c r="G118" i="20"/>
  <c r="F118" i="20"/>
  <c r="E118" i="20"/>
  <c r="D118" i="20"/>
  <c r="C118" i="20"/>
  <c r="B118" i="20"/>
  <c r="O117" i="20"/>
  <c r="N117" i="20"/>
  <c r="M117" i="20"/>
  <c r="L117" i="20"/>
  <c r="K117" i="20"/>
  <c r="J117" i="20"/>
  <c r="I117" i="20"/>
  <c r="H117" i="20"/>
  <c r="G117" i="20"/>
  <c r="F117" i="20"/>
  <c r="E117" i="20"/>
  <c r="D117" i="20"/>
  <c r="C117" i="20"/>
  <c r="B117" i="20"/>
  <c r="V71" i="20"/>
  <c r="U71" i="20"/>
  <c r="T71" i="20"/>
  <c r="S71" i="20"/>
  <c r="R71" i="20"/>
  <c r="Q71" i="20"/>
  <c r="P71" i="20"/>
  <c r="O71" i="20"/>
  <c r="N71" i="20"/>
  <c r="M71" i="20"/>
  <c r="L71" i="20"/>
  <c r="K71" i="20"/>
  <c r="J71" i="20"/>
  <c r="I71" i="20"/>
  <c r="H71" i="20"/>
  <c r="G71" i="20"/>
  <c r="F71" i="20"/>
  <c r="E71" i="20"/>
  <c r="D71" i="20"/>
  <c r="C71" i="20"/>
  <c r="B71" i="20"/>
  <c r="V70" i="20"/>
  <c r="U70" i="20"/>
  <c r="T70" i="20"/>
  <c r="S70" i="20"/>
  <c r="R70" i="20"/>
  <c r="Q70" i="20"/>
  <c r="P70" i="20"/>
  <c r="O70" i="20"/>
  <c r="N70" i="20"/>
  <c r="M70" i="20"/>
  <c r="L70" i="20"/>
  <c r="K70" i="20"/>
  <c r="J70" i="20"/>
  <c r="I70" i="20"/>
  <c r="H70" i="20"/>
  <c r="G70" i="20"/>
  <c r="F70" i="20"/>
  <c r="E70" i="20"/>
  <c r="D70" i="20"/>
  <c r="C70" i="20"/>
  <c r="B70" i="20"/>
  <c r="V69" i="20"/>
  <c r="U69" i="20"/>
  <c r="T69" i="20"/>
  <c r="S69" i="20"/>
  <c r="R69" i="20"/>
  <c r="Q69" i="20"/>
  <c r="P69" i="20"/>
  <c r="O69" i="20"/>
  <c r="N69" i="20"/>
  <c r="M69" i="20"/>
  <c r="L69" i="20"/>
  <c r="K69" i="20"/>
  <c r="J69" i="20"/>
  <c r="I69" i="20"/>
  <c r="H69" i="20"/>
  <c r="G69" i="20"/>
  <c r="F69" i="20"/>
  <c r="E69" i="20"/>
  <c r="D69" i="20"/>
  <c r="C69" i="20"/>
  <c r="B69" i="20"/>
  <c r="T21" i="20"/>
  <c r="S21" i="20"/>
  <c r="R21" i="20"/>
  <c r="Q21" i="20"/>
  <c r="P21" i="20"/>
  <c r="O21" i="20"/>
  <c r="N21" i="20"/>
  <c r="M21" i="20"/>
  <c r="L21" i="20"/>
  <c r="K21" i="20"/>
  <c r="J21" i="20"/>
  <c r="I21" i="20"/>
  <c r="H21" i="20"/>
  <c r="G21" i="20"/>
  <c r="F21" i="20"/>
  <c r="E21" i="20"/>
  <c r="D21" i="20"/>
  <c r="C21" i="20"/>
  <c r="B21" i="20"/>
  <c r="T20" i="20"/>
  <c r="S20" i="20"/>
  <c r="R20" i="20"/>
  <c r="Q20" i="20"/>
  <c r="P20" i="20"/>
  <c r="O20" i="20"/>
  <c r="N20" i="20"/>
  <c r="M20" i="20"/>
  <c r="L20" i="20"/>
  <c r="K20" i="20"/>
  <c r="J20" i="20"/>
  <c r="I20" i="20"/>
  <c r="H20" i="20"/>
  <c r="G20" i="20"/>
  <c r="F20" i="20"/>
  <c r="E20" i="20"/>
  <c r="D20" i="20"/>
  <c r="C20" i="20"/>
  <c r="B20" i="20"/>
  <c r="T19" i="20"/>
  <c r="S19" i="20"/>
  <c r="R19" i="20"/>
  <c r="Q19" i="20"/>
  <c r="P19" i="20"/>
  <c r="O19" i="20"/>
  <c r="N19" i="20"/>
  <c r="M19" i="20"/>
  <c r="L19" i="20"/>
  <c r="K19" i="20"/>
  <c r="J19" i="20"/>
  <c r="I19" i="20"/>
  <c r="H19" i="20"/>
  <c r="G19" i="20"/>
  <c r="F19" i="20"/>
  <c r="E19" i="20"/>
  <c r="D19" i="20"/>
  <c r="C19" i="20"/>
  <c r="B19" i="20"/>
  <c r="O119" i="19"/>
  <c r="N119" i="19"/>
  <c r="M119" i="19"/>
  <c r="L119" i="19"/>
  <c r="K119" i="19"/>
  <c r="J119" i="19"/>
  <c r="I119" i="19"/>
  <c r="H119" i="19"/>
  <c r="G119" i="19"/>
  <c r="F119" i="19"/>
  <c r="E119" i="19"/>
  <c r="D119" i="19"/>
  <c r="C119" i="19"/>
  <c r="B119" i="19"/>
  <c r="O118" i="19"/>
  <c r="N118" i="19"/>
  <c r="M118" i="19"/>
  <c r="L118" i="19"/>
  <c r="K118" i="19"/>
  <c r="J118" i="19"/>
  <c r="I118" i="19"/>
  <c r="H118" i="19"/>
  <c r="G118" i="19"/>
  <c r="F118" i="19"/>
  <c r="E118" i="19"/>
  <c r="D118" i="19"/>
  <c r="C118" i="19"/>
  <c r="B118" i="19"/>
  <c r="O117" i="19"/>
  <c r="N117" i="19"/>
  <c r="M117" i="19"/>
  <c r="L117" i="19"/>
  <c r="K117" i="19"/>
  <c r="J117" i="19"/>
  <c r="I117" i="19"/>
  <c r="H117" i="19"/>
  <c r="G117" i="19"/>
  <c r="F117" i="19"/>
  <c r="E117" i="19"/>
  <c r="D117" i="19"/>
  <c r="C117" i="19"/>
  <c r="B117" i="19"/>
  <c r="V71" i="19"/>
  <c r="U71" i="19"/>
  <c r="T71" i="19"/>
  <c r="S71" i="19"/>
  <c r="R71" i="19"/>
  <c r="Q71" i="19"/>
  <c r="P71" i="19"/>
  <c r="O71" i="19"/>
  <c r="N71" i="19"/>
  <c r="M71" i="19"/>
  <c r="L71" i="19"/>
  <c r="K71" i="19"/>
  <c r="J71" i="19"/>
  <c r="I71" i="19"/>
  <c r="H71" i="19"/>
  <c r="G71" i="19"/>
  <c r="F71" i="19"/>
  <c r="E71" i="19"/>
  <c r="D71" i="19"/>
  <c r="C71" i="19"/>
  <c r="B71" i="19"/>
  <c r="V70" i="19"/>
  <c r="U70" i="19"/>
  <c r="T70" i="19"/>
  <c r="S70" i="19"/>
  <c r="R70" i="19"/>
  <c r="Q70" i="19"/>
  <c r="P70" i="19"/>
  <c r="O70" i="19"/>
  <c r="N70" i="19"/>
  <c r="M70" i="19"/>
  <c r="L70" i="19"/>
  <c r="K70" i="19"/>
  <c r="J70" i="19"/>
  <c r="I70" i="19"/>
  <c r="H70" i="19"/>
  <c r="G70" i="19"/>
  <c r="F70" i="19"/>
  <c r="E70" i="19"/>
  <c r="D70" i="19"/>
  <c r="C70" i="19"/>
  <c r="B70" i="19"/>
  <c r="V69" i="19"/>
  <c r="U69" i="19"/>
  <c r="T69" i="19"/>
  <c r="S69" i="19"/>
  <c r="R69" i="19"/>
  <c r="Q69" i="19"/>
  <c r="P69" i="19"/>
  <c r="O69" i="19"/>
  <c r="N69" i="19"/>
  <c r="M69" i="19"/>
  <c r="L69" i="19"/>
  <c r="K69" i="19"/>
  <c r="J69" i="19"/>
  <c r="I69" i="19"/>
  <c r="H69" i="19"/>
  <c r="G69" i="19"/>
  <c r="F69" i="19"/>
  <c r="E69" i="19"/>
  <c r="D69" i="19"/>
  <c r="C69" i="19"/>
  <c r="B69" i="19"/>
  <c r="T21" i="19"/>
  <c r="S21" i="19"/>
  <c r="R21" i="19"/>
  <c r="Q21" i="19"/>
  <c r="P21" i="19"/>
  <c r="O21" i="19"/>
  <c r="N21" i="19"/>
  <c r="M21" i="19"/>
  <c r="L21" i="19"/>
  <c r="K21" i="19"/>
  <c r="J21" i="19"/>
  <c r="I21" i="19"/>
  <c r="H21" i="19"/>
  <c r="G21" i="19"/>
  <c r="F21" i="19"/>
  <c r="E21" i="19"/>
  <c r="D21" i="19"/>
  <c r="C21" i="19"/>
  <c r="B21" i="19"/>
  <c r="T20" i="19"/>
  <c r="S20" i="19"/>
  <c r="R20" i="19"/>
  <c r="Q20" i="19"/>
  <c r="P20" i="19"/>
  <c r="O20" i="19"/>
  <c r="N20" i="19"/>
  <c r="M20" i="19"/>
  <c r="L20" i="19"/>
  <c r="K20" i="19"/>
  <c r="J20" i="19"/>
  <c r="I20" i="19"/>
  <c r="H20" i="19"/>
  <c r="G20" i="19"/>
  <c r="F20" i="19"/>
  <c r="E20" i="19"/>
  <c r="D20" i="19"/>
  <c r="C20" i="19"/>
  <c r="B20" i="19"/>
  <c r="T19" i="19"/>
  <c r="S19" i="19"/>
  <c r="R19" i="19"/>
  <c r="Q19" i="19"/>
  <c r="P19" i="19"/>
  <c r="O19" i="19"/>
  <c r="N19" i="19"/>
  <c r="M19" i="19"/>
  <c r="L19" i="19"/>
  <c r="K19" i="19"/>
  <c r="J19" i="19"/>
  <c r="I19" i="19"/>
  <c r="H19" i="19"/>
  <c r="G19" i="19"/>
  <c r="F19" i="19"/>
  <c r="E19" i="19"/>
  <c r="D19" i="19"/>
  <c r="C19" i="19"/>
  <c r="B19" i="19"/>
  <c r="C117" i="18"/>
  <c r="D117" i="18"/>
  <c r="E117" i="18"/>
  <c r="F117" i="18"/>
  <c r="G117" i="18"/>
  <c r="H117" i="18"/>
  <c r="I117" i="18"/>
  <c r="J117" i="18"/>
  <c r="K117" i="18"/>
  <c r="L117" i="18"/>
  <c r="M117" i="18"/>
  <c r="N117" i="18"/>
  <c r="O117" i="18"/>
  <c r="C118" i="18"/>
  <c r="D118" i="18"/>
  <c r="E118" i="18"/>
  <c r="F118" i="18"/>
  <c r="G118" i="18"/>
  <c r="H118" i="18"/>
  <c r="I118" i="18"/>
  <c r="J118" i="18"/>
  <c r="K118" i="18"/>
  <c r="L118" i="18"/>
  <c r="M118" i="18"/>
  <c r="N118" i="18"/>
  <c r="O118" i="18"/>
  <c r="C119" i="18"/>
  <c r="D119" i="18"/>
  <c r="E119" i="18"/>
  <c r="F119" i="18"/>
  <c r="G119" i="18"/>
  <c r="H119" i="18"/>
  <c r="I119" i="18"/>
  <c r="J119" i="18"/>
  <c r="K119" i="18"/>
  <c r="L119" i="18"/>
  <c r="M119" i="18"/>
  <c r="N119" i="18"/>
  <c r="O119" i="18"/>
  <c r="C69" i="18"/>
  <c r="D69" i="18"/>
  <c r="E69" i="18"/>
  <c r="F69" i="18"/>
  <c r="G69" i="18"/>
  <c r="H69" i="18"/>
  <c r="I69" i="18"/>
  <c r="J69" i="18"/>
  <c r="K69" i="18"/>
  <c r="L69" i="18"/>
  <c r="M69" i="18"/>
  <c r="N69" i="18"/>
  <c r="O69" i="18"/>
  <c r="P69" i="18"/>
  <c r="Q69" i="18"/>
  <c r="R69" i="18"/>
  <c r="S69" i="18"/>
  <c r="T69" i="18"/>
  <c r="U69" i="18"/>
  <c r="V69" i="18"/>
  <c r="C70" i="18"/>
  <c r="D70" i="18"/>
  <c r="E70" i="18"/>
  <c r="F70" i="18"/>
  <c r="G70" i="18"/>
  <c r="H70" i="18"/>
  <c r="I70" i="18"/>
  <c r="J70" i="18"/>
  <c r="K70" i="18"/>
  <c r="L70" i="18"/>
  <c r="M70" i="18"/>
  <c r="N70" i="18"/>
  <c r="O70" i="18"/>
  <c r="P70" i="18"/>
  <c r="Q70" i="18"/>
  <c r="R70" i="18"/>
  <c r="S70" i="18"/>
  <c r="T70" i="18"/>
  <c r="U70" i="18"/>
  <c r="V70" i="18"/>
  <c r="C71" i="18"/>
  <c r="D71" i="18"/>
  <c r="E71" i="18"/>
  <c r="F71" i="18"/>
  <c r="G71" i="18"/>
  <c r="H71" i="18"/>
  <c r="I71" i="18"/>
  <c r="J71" i="18"/>
  <c r="K71" i="18"/>
  <c r="L71" i="18"/>
  <c r="M71" i="18"/>
  <c r="N71" i="18"/>
  <c r="O71" i="18"/>
  <c r="P71" i="18"/>
  <c r="Q71" i="18"/>
  <c r="R71" i="18"/>
  <c r="S71" i="18"/>
  <c r="T71" i="18"/>
  <c r="U71" i="18"/>
  <c r="V71" i="18"/>
  <c r="B71" i="18"/>
  <c r="B70" i="18"/>
  <c r="B69" i="18"/>
  <c r="B19" i="18"/>
  <c r="B119" i="18"/>
  <c r="B118" i="18"/>
  <c r="B117" i="18"/>
  <c r="T21" i="18"/>
  <c r="S21" i="18"/>
  <c r="R21" i="18"/>
  <c r="Q21" i="18"/>
  <c r="P21" i="18"/>
  <c r="O21" i="18"/>
  <c r="N21" i="18"/>
  <c r="M21" i="18"/>
  <c r="L21" i="18"/>
  <c r="K21" i="18"/>
  <c r="J21" i="18"/>
  <c r="I21" i="18"/>
  <c r="H21" i="18"/>
  <c r="G21" i="18"/>
  <c r="F21" i="18"/>
  <c r="E21" i="18"/>
  <c r="D21" i="18"/>
  <c r="C21" i="18"/>
  <c r="B21" i="18"/>
  <c r="T20" i="18"/>
  <c r="S20" i="18"/>
  <c r="R20" i="18"/>
  <c r="Q20" i="18"/>
  <c r="P20" i="18"/>
  <c r="O20" i="18"/>
  <c r="N20" i="18"/>
  <c r="M20" i="18"/>
  <c r="L20" i="18"/>
  <c r="K20" i="18"/>
  <c r="J20" i="18"/>
  <c r="I20" i="18"/>
  <c r="H20" i="18"/>
  <c r="G20" i="18"/>
  <c r="F20" i="18"/>
  <c r="E20" i="18"/>
  <c r="D20" i="18"/>
  <c r="C20" i="18"/>
  <c r="B20" i="18"/>
  <c r="T19" i="18"/>
  <c r="S19" i="18"/>
  <c r="R19" i="18"/>
  <c r="Q19" i="18"/>
  <c r="P19" i="18"/>
  <c r="O19" i="18"/>
  <c r="N19" i="18"/>
  <c r="M19" i="18"/>
  <c r="L19" i="18"/>
  <c r="K19" i="18"/>
  <c r="J19" i="18"/>
  <c r="I19" i="18"/>
  <c r="H19" i="18"/>
  <c r="G19" i="18"/>
  <c r="F19" i="18"/>
  <c r="E19" i="18"/>
  <c r="D19" i="18"/>
  <c r="C19" i="18"/>
  <c r="C238" i="17"/>
  <c r="D238" i="17"/>
  <c r="E238" i="17"/>
  <c r="F238" i="17"/>
  <c r="G238" i="17"/>
  <c r="H238" i="17"/>
  <c r="I238" i="17"/>
  <c r="J238" i="17"/>
  <c r="K238" i="17"/>
  <c r="L238" i="17"/>
  <c r="M238" i="17"/>
  <c r="N238" i="17"/>
  <c r="O238" i="17"/>
  <c r="P238" i="17"/>
  <c r="Q238" i="17"/>
  <c r="R238" i="17"/>
  <c r="S238" i="17"/>
  <c r="T238" i="17"/>
  <c r="U238" i="17"/>
  <c r="V238" i="17"/>
  <c r="W238" i="17"/>
  <c r="X238" i="17"/>
  <c r="Y238" i="17"/>
  <c r="Z238" i="17"/>
  <c r="C239" i="17"/>
  <c r="D239" i="17"/>
  <c r="E239" i="17"/>
  <c r="F239" i="17"/>
  <c r="G239" i="17"/>
  <c r="H239" i="17"/>
  <c r="I239" i="17"/>
  <c r="J239" i="17"/>
  <c r="K239" i="17"/>
  <c r="L239" i="17"/>
  <c r="M239" i="17"/>
  <c r="N239" i="17"/>
  <c r="O239" i="17"/>
  <c r="P239" i="17"/>
  <c r="Q239" i="17"/>
  <c r="R239" i="17"/>
  <c r="S239" i="17"/>
  <c r="T239" i="17"/>
  <c r="U239" i="17"/>
  <c r="V239" i="17"/>
  <c r="W239" i="17"/>
  <c r="X239" i="17"/>
  <c r="Y239" i="17"/>
  <c r="Z239" i="17"/>
  <c r="C240" i="17"/>
  <c r="D240" i="17"/>
  <c r="E240" i="17"/>
  <c r="F240" i="17"/>
  <c r="G240" i="17"/>
  <c r="H240" i="17"/>
  <c r="I240" i="17"/>
  <c r="J240" i="17"/>
  <c r="K240" i="17"/>
  <c r="L240" i="17"/>
  <c r="M240" i="17"/>
  <c r="N240" i="17"/>
  <c r="O240" i="17"/>
  <c r="P240" i="17"/>
  <c r="Q240" i="17"/>
  <c r="R240" i="17"/>
  <c r="S240" i="17"/>
  <c r="T240" i="17"/>
  <c r="U240" i="17"/>
  <c r="V240" i="17"/>
  <c r="W240" i="17"/>
  <c r="X240" i="17"/>
  <c r="Y240" i="17"/>
  <c r="Z240" i="17"/>
  <c r="B240" i="17"/>
  <c r="B239" i="17"/>
  <c r="B117" i="17"/>
  <c r="C69" i="17"/>
  <c r="D69" i="17"/>
  <c r="E69" i="17"/>
  <c r="F69" i="17"/>
  <c r="G69" i="17"/>
  <c r="H69" i="17"/>
  <c r="I69" i="17"/>
  <c r="J69" i="17"/>
  <c r="K69" i="17"/>
  <c r="L69" i="17"/>
  <c r="M69" i="17"/>
  <c r="N69" i="17"/>
  <c r="O69" i="17"/>
  <c r="P69" i="17"/>
  <c r="Q69" i="17"/>
  <c r="R69" i="17"/>
  <c r="S69" i="17"/>
  <c r="T69" i="17"/>
  <c r="U69" i="17"/>
  <c r="V69" i="17"/>
  <c r="C70" i="17"/>
  <c r="D70" i="17"/>
  <c r="E70" i="17"/>
  <c r="F70" i="17"/>
  <c r="G70" i="17"/>
  <c r="H70" i="17"/>
  <c r="I70" i="17"/>
  <c r="J70" i="17"/>
  <c r="K70" i="17"/>
  <c r="L70" i="17"/>
  <c r="M70" i="17"/>
  <c r="N70" i="17"/>
  <c r="O70" i="17"/>
  <c r="P70" i="17"/>
  <c r="Q70" i="17"/>
  <c r="R70" i="17"/>
  <c r="S70" i="17"/>
  <c r="T70" i="17"/>
  <c r="U70" i="17"/>
  <c r="V70" i="17"/>
  <c r="C71" i="17"/>
  <c r="D71" i="17"/>
  <c r="E71" i="17"/>
  <c r="F71" i="17"/>
  <c r="G71" i="17"/>
  <c r="H71" i="17"/>
  <c r="I71" i="17"/>
  <c r="J71" i="17"/>
  <c r="K71" i="17"/>
  <c r="L71" i="17"/>
  <c r="M71" i="17"/>
  <c r="N71" i="17"/>
  <c r="O71" i="17"/>
  <c r="P71" i="17"/>
  <c r="Q71" i="17"/>
  <c r="R71" i="17"/>
  <c r="S71" i="17"/>
  <c r="T71" i="17"/>
  <c r="U71" i="17"/>
  <c r="V71" i="17"/>
  <c r="C19" i="17"/>
  <c r="D19" i="17"/>
  <c r="E19" i="17"/>
  <c r="F19" i="17"/>
  <c r="G19" i="17"/>
  <c r="H19" i="17"/>
  <c r="I19" i="17"/>
  <c r="J19" i="17"/>
  <c r="K19" i="17"/>
  <c r="L19" i="17"/>
  <c r="M19" i="17"/>
  <c r="N19" i="17"/>
  <c r="O19" i="17"/>
  <c r="P19" i="17"/>
  <c r="Q19" i="17"/>
  <c r="R19" i="17"/>
  <c r="S19" i="17"/>
  <c r="T19" i="17"/>
  <c r="C20" i="17"/>
  <c r="D20" i="17"/>
  <c r="E20" i="17"/>
  <c r="F20" i="17"/>
  <c r="G20" i="17"/>
  <c r="H20" i="17"/>
  <c r="I20" i="17"/>
  <c r="J20" i="17"/>
  <c r="K20" i="17"/>
  <c r="L20" i="17"/>
  <c r="M20" i="17"/>
  <c r="N20" i="17"/>
  <c r="O20" i="17"/>
  <c r="P20" i="17"/>
  <c r="Q20" i="17"/>
  <c r="R20" i="17"/>
  <c r="S20" i="17"/>
  <c r="T20" i="17"/>
  <c r="C21" i="17"/>
  <c r="D21" i="17"/>
  <c r="E21" i="17"/>
  <c r="F21" i="17"/>
  <c r="G21" i="17"/>
  <c r="H21" i="17"/>
  <c r="I21" i="17"/>
  <c r="J21" i="17"/>
  <c r="K21" i="17"/>
  <c r="L21" i="17"/>
  <c r="M21" i="17"/>
  <c r="N21" i="17"/>
  <c r="O21" i="17"/>
  <c r="P21" i="17"/>
  <c r="Q21" i="17"/>
  <c r="R21" i="17"/>
  <c r="S21" i="17"/>
  <c r="T21" i="17"/>
  <c r="B19" i="17"/>
  <c r="B21" i="17"/>
  <c r="O119" i="17"/>
  <c r="N119" i="17"/>
  <c r="M119" i="17"/>
  <c r="L119" i="17"/>
  <c r="K119" i="17"/>
  <c r="J119" i="17"/>
  <c r="I119" i="17"/>
  <c r="H119" i="17"/>
  <c r="G119" i="17"/>
  <c r="F119" i="17"/>
  <c r="E119" i="17"/>
  <c r="D119" i="17"/>
  <c r="C119" i="17"/>
  <c r="B119" i="17"/>
  <c r="O118" i="17"/>
  <c r="N118" i="17"/>
  <c r="M118" i="17"/>
  <c r="L118" i="17"/>
  <c r="K118" i="17"/>
  <c r="J118" i="17"/>
  <c r="I118" i="17"/>
  <c r="H118" i="17"/>
  <c r="G118" i="17"/>
  <c r="F118" i="17"/>
  <c r="E118" i="17"/>
  <c r="D118" i="17"/>
  <c r="C118" i="17"/>
  <c r="B118" i="17"/>
  <c r="O117" i="17"/>
  <c r="N117" i="17"/>
  <c r="M117" i="17"/>
  <c r="L117" i="17"/>
  <c r="K117" i="17"/>
  <c r="J117" i="17"/>
  <c r="I117" i="17"/>
  <c r="H117" i="17"/>
  <c r="G117" i="17"/>
  <c r="F117" i="17"/>
  <c r="E117" i="17"/>
  <c r="D117" i="17"/>
  <c r="C117" i="17"/>
  <c r="B71" i="17"/>
  <c r="B70" i="17"/>
  <c r="C117" i="16"/>
  <c r="D117" i="16"/>
  <c r="E117" i="16"/>
  <c r="F117" i="16"/>
  <c r="G117" i="16"/>
  <c r="H117" i="16"/>
  <c r="I117" i="16"/>
  <c r="J117" i="16"/>
  <c r="K117" i="16"/>
  <c r="L117" i="16"/>
  <c r="M117" i="16"/>
  <c r="N117" i="16"/>
  <c r="O117" i="16"/>
  <c r="B117" i="16"/>
  <c r="C118" i="16"/>
  <c r="D118" i="16"/>
  <c r="E118" i="16"/>
  <c r="F118" i="16"/>
  <c r="G118" i="16"/>
  <c r="H118" i="16"/>
  <c r="I118" i="16"/>
  <c r="J118" i="16"/>
  <c r="K118" i="16"/>
  <c r="L118" i="16"/>
  <c r="M118" i="16"/>
  <c r="N118" i="16"/>
  <c r="O118" i="16"/>
  <c r="C119" i="16"/>
  <c r="D119" i="16"/>
  <c r="E119" i="16"/>
  <c r="F119" i="16"/>
  <c r="G119" i="16"/>
  <c r="H119" i="16"/>
  <c r="I119" i="16"/>
  <c r="J119" i="16"/>
  <c r="K119" i="16"/>
  <c r="L119" i="16"/>
  <c r="M119" i="16"/>
  <c r="N119" i="16"/>
  <c r="O119" i="16"/>
  <c r="B119" i="16"/>
  <c r="B118" i="16"/>
  <c r="B20" i="16"/>
  <c r="C20" i="16"/>
  <c r="D20" i="16"/>
  <c r="E20" i="16"/>
  <c r="F20" i="16"/>
  <c r="G20" i="16"/>
  <c r="H20" i="16"/>
  <c r="I20" i="16"/>
  <c r="J20" i="16"/>
  <c r="K20" i="16"/>
  <c r="B21" i="16"/>
  <c r="C21" i="16"/>
  <c r="D21" i="16"/>
  <c r="E21" i="16"/>
  <c r="F21" i="16"/>
  <c r="G21" i="16"/>
  <c r="H21" i="16"/>
  <c r="I21" i="16"/>
  <c r="J21" i="16"/>
  <c r="K21" i="16"/>
  <c r="C71" i="16"/>
  <c r="D71" i="16"/>
  <c r="E71" i="16"/>
  <c r="F71" i="16"/>
  <c r="G71" i="16"/>
  <c r="H71" i="16"/>
  <c r="I71" i="16"/>
  <c r="J71" i="16"/>
  <c r="K71" i="16"/>
  <c r="L71" i="16"/>
  <c r="M71" i="16"/>
  <c r="N71" i="16"/>
  <c r="O71" i="16"/>
  <c r="P71" i="16"/>
  <c r="Q71" i="16"/>
  <c r="R71" i="16"/>
  <c r="S71" i="16"/>
  <c r="T71" i="16"/>
  <c r="U71" i="16"/>
  <c r="B71" i="16"/>
  <c r="B70" i="16"/>
  <c r="C70" i="16"/>
  <c r="D70" i="16"/>
  <c r="E70" i="16"/>
  <c r="F70" i="16"/>
  <c r="G70" i="16"/>
  <c r="H70" i="16"/>
  <c r="I70" i="16"/>
  <c r="J70" i="16"/>
  <c r="K70" i="16"/>
  <c r="L70" i="16"/>
  <c r="M70" i="16"/>
  <c r="N70" i="16"/>
  <c r="O70" i="16"/>
  <c r="P70" i="16"/>
  <c r="Q70" i="16"/>
  <c r="R70" i="16"/>
  <c r="S70" i="16"/>
  <c r="T70" i="16"/>
  <c r="U70" i="16"/>
  <c r="V71" i="16"/>
  <c r="V70" i="16"/>
  <c r="L21" i="16"/>
  <c r="M21" i="16"/>
  <c r="N21" i="16"/>
  <c r="O21" i="16"/>
  <c r="P21" i="16"/>
  <c r="Q21" i="16"/>
  <c r="R21" i="16"/>
  <c r="S21" i="16"/>
  <c r="T21" i="16"/>
  <c r="L20" i="16"/>
  <c r="M20" i="16"/>
  <c r="N20" i="16"/>
  <c r="O20" i="16"/>
  <c r="P20" i="16"/>
  <c r="Q20" i="16"/>
  <c r="R20" i="16"/>
  <c r="S20" i="16"/>
  <c r="T20" i="16"/>
  <c r="H19" i="16"/>
  <c r="C19" i="16"/>
  <c r="N19" i="16"/>
  <c r="L19" i="16"/>
  <c r="K19" i="16"/>
  <c r="I19" i="16"/>
  <c r="T19" i="16"/>
  <c r="G19" i="16"/>
  <c r="S19" i="16"/>
  <c r="F19" i="16"/>
  <c r="D19" i="16"/>
  <c r="P19" i="16"/>
  <c r="J19" i="16"/>
  <c r="O19" i="16"/>
  <c r="E19" i="16"/>
  <c r="R19" i="16"/>
  <c r="M19" i="16"/>
  <c r="Q19" i="16"/>
  <c r="V69" i="16"/>
  <c r="B19" i="16"/>
  <c r="AB542" i="4" l="1"/>
  <c r="AF542" i="4"/>
  <c r="AB543" i="4"/>
  <c r="AF543" i="4"/>
  <c r="AB544" i="4"/>
  <c r="AF544" i="4"/>
  <c r="F289" i="11" l="1"/>
  <c r="F290" i="11"/>
  <c r="K286" i="11" s="1"/>
  <c r="F272" i="11"/>
  <c r="K268" i="11" s="1"/>
  <c r="F273" i="11"/>
  <c r="K269" i="11" s="1"/>
  <c r="D289" i="11"/>
  <c r="E290" i="11"/>
  <c r="E289" i="11"/>
  <c r="D273" i="11"/>
  <c r="D272" i="11"/>
  <c r="E273" i="11"/>
  <c r="D290" i="11"/>
  <c r="E272" i="11"/>
  <c r="K285" i="11" l="1"/>
  <c r="J268" i="11"/>
  <c r="I269" i="11"/>
  <c r="I268" i="11"/>
  <c r="I285" i="11"/>
  <c r="I286" i="11"/>
  <c r="J285" i="11"/>
  <c r="J269" i="11"/>
  <c r="J286" i="11"/>
  <c r="F280" i="11" l="1"/>
  <c r="F281" i="11"/>
  <c r="F282" i="11"/>
  <c r="F283" i="11"/>
  <c r="K281" i="11" s="1"/>
  <c r="F284" i="11"/>
  <c r="F285" i="11"/>
  <c r="F286" i="11"/>
  <c r="F287" i="11"/>
  <c r="F288" i="11"/>
  <c r="K284" i="11" s="1"/>
  <c r="F291" i="11"/>
  <c r="K287" i="11" s="1"/>
  <c r="F292" i="11"/>
  <c r="K288" i="11" s="1"/>
  <c r="F279" i="11"/>
  <c r="F262" i="11"/>
  <c r="F263" i="11"/>
  <c r="F264" i="11"/>
  <c r="F265" i="11"/>
  <c r="F266" i="11"/>
  <c r="K264" i="11" s="1"/>
  <c r="F267" i="11"/>
  <c r="F268" i="11"/>
  <c r="F269" i="11"/>
  <c r="F270" i="11"/>
  <c r="F271" i="11"/>
  <c r="K267" i="11" s="1"/>
  <c r="F274" i="11"/>
  <c r="K270" i="11" s="1"/>
  <c r="F275" i="11"/>
  <c r="K271" i="11" s="1"/>
  <c r="D280" i="11"/>
  <c r="E281" i="11"/>
  <c r="D284" i="11"/>
  <c r="E285" i="11"/>
  <c r="D288" i="11"/>
  <c r="E291" i="11"/>
  <c r="D262" i="11"/>
  <c r="D266" i="11"/>
  <c r="D270" i="11"/>
  <c r="E262" i="11"/>
  <c r="E280" i="11"/>
  <c r="D283" i="11"/>
  <c r="E284" i="11"/>
  <c r="D287" i="11"/>
  <c r="E288" i="11"/>
  <c r="D263" i="11"/>
  <c r="D267" i="11"/>
  <c r="D271" i="11"/>
  <c r="D282" i="11"/>
  <c r="E283" i="11"/>
  <c r="D286" i="11"/>
  <c r="E287" i="11"/>
  <c r="D292" i="11"/>
  <c r="E279" i="11"/>
  <c r="D264" i="11"/>
  <c r="D268" i="11"/>
  <c r="D274" i="11"/>
  <c r="E264" i="11"/>
  <c r="E268" i="11"/>
  <c r="E274" i="11"/>
  <c r="E265" i="11"/>
  <c r="E269" i="11"/>
  <c r="E275" i="11"/>
  <c r="E266" i="11"/>
  <c r="E270" i="11"/>
  <c r="D281" i="11"/>
  <c r="E282" i="11"/>
  <c r="D285" i="11"/>
  <c r="E286" i="11"/>
  <c r="D291" i="11"/>
  <c r="E292" i="11"/>
  <c r="D279" i="11"/>
  <c r="D265" i="11"/>
  <c r="D269" i="11"/>
  <c r="D275" i="11"/>
  <c r="E263" i="11"/>
  <c r="E267" i="11"/>
  <c r="E271" i="11"/>
  <c r="K279" i="11" l="1"/>
  <c r="K263" i="11"/>
  <c r="K262" i="11"/>
  <c r="K266" i="11"/>
  <c r="K265" i="11"/>
  <c r="K282" i="11"/>
  <c r="K280" i="11"/>
  <c r="K283" i="11"/>
  <c r="J267" i="11"/>
  <c r="J264" i="11"/>
  <c r="I288" i="11"/>
  <c r="I281" i="11"/>
  <c r="J263" i="11"/>
  <c r="J281" i="11"/>
  <c r="I263" i="11"/>
  <c r="J265" i="11"/>
  <c r="J288" i="11"/>
  <c r="J270" i="11"/>
  <c r="I267" i="11"/>
  <c r="J287" i="11"/>
  <c r="I279" i="11"/>
  <c r="J283" i="11"/>
  <c r="J266" i="11"/>
  <c r="J282" i="11"/>
  <c r="I282" i="11"/>
  <c r="I280" i="11"/>
  <c r="I265" i="11"/>
  <c r="I266" i="11"/>
  <c r="I283" i="11"/>
  <c r="J262" i="11"/>
  <c r="I271" i="11"/>
  <c r="J271" i="11"/>
  <c r="I264" i="11"/>
  <c r="J279" i="11"/>
  <c r="I287" i="11"/>
  <c r="I270" i="11"/>
  <c r="J284" i="11"/>
  <c r="I284" i="11"/>
  <c r="I262" i="11"/>
  <c r="J280" i="11"/>
</calcChain>
</file>

<file path=xl/sharedStrings.xml><?xml version="1.0" encoding="utf-8"?>
<sst xmlns="http://schemas.openxmlformats.org/spreadsheetml/2006/main" count="5127" uniqueCount="307">
  <si>
    <t>WS3</t>
  </si>
  <si>
    <t>WS2</t>
  </si>
  <si>
    <t>WS1</t>
  </si>
  <si>
    <t>SiteCode</t>
  </si>
  <si>
    <t>Waterbody</t>
  </si>
  <si>
    <t>SiteDescription</t>
  </si>
  <si>
    <t>PB1</t>
  </si>
  <si>
    <t>PB2</t>
  </si>
  <si>
    <t>PB3</t>
  </si>
  <si>
    <t>pH</t>
  </si>
  <si>
    <t>Temp Aire</t>
  </si>
  <si>
    <t>Temp Agua</t>
  </si>
  <si>
    <t>Dureza</t>
  </si>
  <si>
    <t>Alcalinidad</t>
  </si>
  <si>
    <t>Oxígeno 1</t>
  </si>
  <si>
    <t>Oxígeno 2</t>
  </si>
  <si>
    <t>Balsas</t>
  </si>
  <si>
    <t>Amanalco-Valle de Bravo</t>
  </si>
  <si>
    <t>Amanalco</t>
  </si>
  <si>
    <t>Estado de México</t>
  </si>
  <si>
    <t>Agua Bendita</t>
  </si>
  <si>
    <t xml:space="preserve">El salto se encuentra aproximadamente a 100 mts de la casa de materiales de la calzada amanalco el panteón  hay una desviación al balneario el salto entrando la desviación a 100 mts aproximadamente.  </t>
  </si>
  <si>
    <t xml:space="preserve">Amanalco </t>
  </si>
  <si>
    <t>San Juan</t>
  </si>
  <si>
    <t>San Lucas</t>
  </si>
  <si>
    <t>FECHA</t>
  </si>
  <si>
    <t>MES</t>
  </si>
  <si>
    <t>HORA</t>
  </si>
  <si>
    <t>VOLUMEN MUESTRA</t>
  </si>
  <si>
    <t>TEMP. INCUBACIÓN</t>
  </si>
  <si>
    <t>TIEMPO INCUBACIÓN</t>
  </si>
  <si>
    <t>E. COLI M1</t>
  </si>
  <si>
    <t>E. COLI M2</t>
  </si>
  <si>
    <t>E. COLI M3</t>
  </si>
  <si>
    <t>E. COLI TOTAL</t>
  </si>
  <si>
    <t>OTROS COLIFORMES M1</t>
  </si>
  <si>
    <t>OTROS COLIFORMES M2</t>
  </si>
  <si>
    <t>OTROS COLIFORMES M3</t>
  </si>
  <si>
    <t>CODIGO</t>
  </si>
  <si>
    <t>%SAT. OD</t>
  </si>
  <si>
    <t>O2 PROM</t>
  </si>
  <si>
    <t>OTROS COLIFORMES (TOTAL)</t>
  </si>
  <si>
    <t>PLTR1</t>
  </si>
  <si>
    <t>PLTR2</t>
  </si>
  <si>
    <t>HASL1</t>
  </si>
  <si>
    <t>HASL2</t>
  </si>
  <si>
    <t>HARG1</t>
  </si>
  <si>
    <t>HARG2</t>
  </si>
  <si>
    <t>MAAB1</t>
  </si>
  <si>
    <t>OBSERVACIONES</t>
  </si>
  <si>
    <t>NO SE REALIZÓ OD POR NO HABER BUENA CORRIENTE. TAMPOCO SE REALIZÓ SS</t>
  </si>
  <si>
    <t>MAAB2</t>
  </si>
  <si>
    <t>PAPO1</t>
  </si>
  <si>
    <t>PAPO2</t>
  </si>
  <si>
    <t>PAPR1</t>
  </si>
  <si>
    <t>SALT</t>
  </si>
  <si>
    <t>RECO</t>
  </si>
  <si>
    <t>MACA1</t>
  </si>
  <si>
    <t>MACA2</t>
  </si>
  <si>
    <t>PAPR2</t>
  </si>
  <si>
    <t>SITIO</t>
  </si>
  <si>
    <t>La Providencia</t>
  </si>
  <si>
    <t>sobre el camino antes de pasar el puente que dice Villa de Allende, influencia de cultivo de papa</t>
  </si>
  <si>
    <t>Papa la Providencia 2</t>
  </si>
  <si>
    <t>Pueblo la providencia, influencia de cultivos de papa y maíz, río que baja de los ahogados</t>
  </si>
  <si>
    <t>Papa la Providencia 1</t>
  </si>
  <si>
    <t>El Potrero</t>
  </si>
  <si>
    <t>abajo del puente del río que proviene del arenal, influencia de cultivo de papa</t>
  </si>
  <si>
    <t>Papa El Potrero 2</t>
  </si>
  <si>
    <t>entrando por la prera, influencia de cultivo de papa</t>
  </si>
  <si>
    <t>Papa El Potrero 1</t>
  </si>
  <si>
    <t>El Capulín</t>
  </si>
  <si>
    <t>debajo de la carretera a 400 metros de la entrada al centro, influencia de cultivo de maíz</t>
  </si>
  <si>
    <t>Maíz  El Capulín 2</t>
  </si>
  <si>
    <t>antes de la entrada al capulín al centro , un poco antes de la presa de gavión de piedras, influencia de cultivo  de maíz</t>
  </si>
  <si>
    <t>Maíz El Capulín 1</t>
  </si>
  <si>
    <t>entrar a nivel del aserradero antiguo de Agua bendita, a un lado del tubo de agua potable, influencia de cultivo de maíz</t>
  </si>
  <si>
    <t>Maíz Agua Bendita 2</t>
  </si>
  <si>
    <t>antes de llegar al negocio de lonas del capulín de va uno hacia el río, influencia de cultivo de maíz</t>
  </si>
  <si>
    <t>Maíz Agua Bendita 1</t>
  </si>
  <si>
    <t>en San Lucas 3ra sección a 700 metros de las truchas de Ricardo marcos, influencia  de cultivo de haba</t>
  </si>
  <si>
    <t>Haba San Lucas 2</t>
  </si>
  <si>
    <t>en San Lucas 3ra sección a 500 metros de la granja de Ricardo Marcos, influencia  de cultivo de haba</t>
  </si>
  <si>
    <t>Haba San Lucas 1</t>
  </si>
  <si>
    <t>entrando por donde esta el templo de San Lucas, a un lado del centro de acopio de san Lucas, influencia  de cultivo de haba</t>
  </si>
  <si>
    <t>Haba Rincón de Guadalupe 2</t>
  </si>
  <si>
    <t>Rincón de Guadalupe</t>
  </si>
  <si>
    <t>en el pedregal entrando por la entrada que esta por la casa del señor Armando, pasando el rancho antes del puente, influencia  de cultivo de haba</t>
  </si>
  <si>
    <t>Haba Rincón de Guadalupe 1</t>
  </si>
  <si>
    <t>San Sebastian Chico</t>
  </si>
  <si>
    <t>El Salto</t>
  </si>
  <si>
    <t>El recodo se encuentra en la calzada que va de Amanalco a San Lucas, en el puente antes de cruzar la carretera</t>
  </si>
  <si>
    <t>a 30 metros abajo  de la salida de la planta tratadora</t>
  </si>
  <si>
    <t>Planta de tratamiento (Después)</t>
  </si>
  <si>
    <t>a 100 metros arriba de la salida de descarga del agua de la planta antes del puente</t>
  </si>
  <si>
    <t>Planta de tratamiento (Antes)</t>
  </si>
  <si>
    <t>S/D</t>
  </si>
  <si>
    <t>MUY TURBIA</t>
  </si>
  <si>
    <t>Nitratos</t>
  </si>
  <si>
    <t>Fosfatos</t>
  </si>
  <si>
    <t>MAKI</t>
  </si>
  <si>
    <t>CONV</t>
  </si>
  <si>
    <t>Turbidez 50 ml
(# incremento)</t>
  </si>
  <si>
    <t>Turbidez 25 ml
(# incremento)</t>
  </si>
  <si>
    <t>TURBIDEZ</t>
  </si>
  <si>
    <t>?</t>
  </si>
  <si>
    <t>SST_KG/DIA</t>
  </si>
  <si>
    <t>N_KG/DIA</t>
  </si>
  <si>
    <t>P_KG/DIA</t>
  </si>
  <si>
    <t>CAUDAL_L/S</t>
  </si>
  <si>
    <t>CAUDAL_M3/S</t>
  </si>
  <si>
    <t>SST_G/M3</t>
  </si>
  <si>
    <t>NT_µG/L</t>
  </si>
  <si>
    <t>PT_µG/L</t>
  </si>
  <si>
    <t>DON_µG/L</t>
  </si>
  <si>
    <t>DOP_µG/L</t>
  </si>
  <si>
    <t>NOP_µG/L</t>
  </si>
  <si>
    <t>POP_µG/L</t>
  </si>
  <si>
    <t>SI-SIO2_µG/L</t>
  </si>
  <si>
    <t>P-PO4_µG/L</t>
  </si>
  <si>
    <t>N-NO2_µG/L</t>
  </si>
  <si>
    <t>N-NO3_µG/L</t>
  </si>
  <si>
    <t>N-NH4_µG/L</t>
  </si>
  <si>
    <t>NT_µM</t>
  </si>
  <si>
    <t>PT_µM</t>
  </si>
  <si>
    <t>DON_µM</t>
  </si>
  <si>
    <t>DOP_µM</t>
  </si>
  <si>
    <t>NOP_µM</t>
  </si>
  <si>
    <t>POP_µM</t>
  </si>
  <si>
    <t>SI-SIO2_µM</t>
  </si>
  <si>
    <t>P-PO4_µM</t>
  </si>
  <si>
    <t>N-NO2_µM</t>
  </si>
  <si>
    <t>N-NO3_µM</t>
  </si>
  <si>
    <t>N-NH4_µM</t>
  </si>
  <si>
    <t>HARG</t>
  </si>
  <si>
    <t>HASL</t>
  </si>
  <si>
    <t>MAAB</t>
  </si>
  <si>
    <t>MACA</t>
  </si>
  <si>
    <t>PAPO</t>
  </si>
  <si>
    <t>PAPR</t>
  </si>
  <si>
    <t>HOSP1</t>
  </si>
  <si>
    <t>HOSP2</t>
  </si>
  <si>
    <t>abr-18</t>
  </si>
  <si>
    <t>may-18</t>
  </si>
  <si>
    <t>jun-18</t>
  </si>
  <si>
    <t>jul-18</t>
  </si>
  <si>
    <t>ago-18</t>
  </si>
  <si>
    <t>sep-18</t>
  </si>
  <si>
    <t>oct-18</t>
  </si>
  <si>
    <t>nov-18</t>
  </si>
  <si>
    <t>dic-18</t>
  </si>
  <si>
    <t>ene-19</t>
  </si>
  <si>
    <t>Antes del Hospital Amanalco</t>
  </si>
  <si>
    <t>Antes del hospital de Amanalco  en donde esta un puente</t>
  </si>
  <si>
    <t>HORA2</t>
  </si>
  <si>
    <t>feb-19</t>
  </si>
  <si>
    <t>Solamente se tomó bact. Porque la planta no estaba descargando para ver si había alguna diferencia por la tubería supuestamente rota</t>
  </si>
  <si>
    <t>El Recodo (Después del Hospital)</t>
  </si>
  <si>
    <t>PUESTA
(DIA 0)</t>
  </si>
  <si>
    <t>REVISIÓN
(DIA 2)</t>
  </si>
  <si>
    <t>mar-19</t>
  </si>
  <si>
    <t>MAX</t>
  </si>
  <si>
    <t>MIN</t>
  </si>
  <si>
    <t>PROM</t>
  </si>
  <si>
    <t>PLANTA DESCARGANDO</t>
  </si>
  <si>
    <t>abr-19</t>
  </si>
  <si>
    <t>NANOCUENCA</t>
  </si>
  <si>
    <t>PROFUNDIDAD INADECUADA</t>
  </si>
  <si>
    <t>HASL3</t>
  </si>
  <si>
    <t>CANAL DE RIEGO</t>
  </si>
  <si>
    <t>PAPR3</t>
  </si>
  <si>
    <t>AGUA MUY TURBIA</t>
  </si>
  <si>
    <t>may-19</t>
  </si>
  <si>
    <t>jun-19</t>
  </si>
  <si>
    <t>jul-19</t>
  </si>
  <si>
    <t>ago-19</t>
  </si>
  <si>
    <t>sep-19</t>
  </si>
  <si>
    <t>FQ</t>
  </si>
  <si>
    <t>B</t>
  </si>
  <si>
    <t>SD</t>
  </si>
  <si>
    <t xml:space="preserve"> </t>
  </si>
  <si>
    <t>lluvia en las 12 horas previas</t>
  </si>
  <si>
    <t>X</t>
  </si>
  <si>
    <t>El Convento</t>
  </si>
  <si>
    <t>Haba San Lucas 3</t>
  </si>
  <si>
    <t>Manantial Kinder</t>
  </si>
  <si>
    <t>Se puede usar para prácticas con voluntarios HSBC</t>
  </si>
  <si>
    <t>No siempre bajaba el agua (hay retenciones de agua arriba) entonces se dejó de tomar</t>
  </si>
  <si>
    <t>Se comenzó a tomar porque HASL1 se encuentra muy directa de las truchas y el nitrógeno sale muy elevado</t>
  </si>
  <si>
    <t>oct-19</t>
  </si>
  <si>
    <t>Volumen muestra (ml)</t>
  </si>
  <si>
    <t>Papa la Providencia 3</t>
  </si>
  <si>
    <t>Humedal</t>
  </si>
  <si>
    <t>gas en el agua (botó tapa de la prueba de nitratos)</t>
  </si>
  <si>
    <t>HUMH</t>
  </si>
  <si>
    <t>gas en el agua (botó tapa de la prueba de nitratos) ALCALINIDAD no viró después de 26 gotas</t>
  </si>
  <si>
    <t>AJOLOTES</t>
  </si>
  <si>
    <t>El agua se encontró turbia por que fue provocada por personas que estaban pescando</t>
  </si>
  <si>
    <t>NO HUBO OXIGENO</t>
  </si>
  <si>
    <t>TURBIDEZ. NO SE OBSERVA EL PUNTO A LOS 25ML POR LLUVIA EL DIA ANTERIOR</t>
  </si>
  <si>
    <t>Planta descargando una cantidad importante de agua de aspecto jabonoso</t>
  </si>
  <si>
    <t>Etiquetas de columna</t>
  </si>
  <si>
    <t>Etiquetas de fila</t>
  </si>
  <si>
    <t>Total general</t>
  </si>
  <si>
    <t>AÑO</t>
  </si>
  <si>
    <t>MSP</t>
  </si>
  <si>
    <t>Manantial San Pedro</t>
  </si>
  <si>
    <t>Promedio de Temp Agua</t>
  </si>
  <si>
    <t>abr-20</t>
  </si>
  <si>
    <t>ago-20</t>
  </si>
  <si>
    <t>dic-19</t>
  </si>
  <si>
    <t>ene-20</t>
  </si>
  <si>
    <t>feb-20</t>
  </si>
  <si>
    <t>jul-20</t>
  </si>
  <si>
    <t>jun-20</t>
  </si>
  <si>
    <t>mar-20</t>
  </si>
  <si>
    <t>may-20</t>
  </si>
  <si>
    <t>nov-19</t>
  </si>
  <si>
    <t>nov-20</t>
  </si>
  <si>
    <t>oct-20</t>
  </si>
  <si>
    <t>sep-20</t>
  </si>
  <si>
    <t>2018</t>
  </si>
  <si>
    <t>2019</t>
  </si>
  <si>
    <t>PROMEDIO</t>
  </si>
  <si>
    <t>2020</t>
  </si>
  <si>
    <t>ANÁLISIS 2018</t>
  </si>
  <si>
    <t>ANÁLISIS 2019</t>
  </si>
  <si>
    <t>ANÁLISIS 2020</t>
  </si>
  <si>
    <t>ANÁLISIS 2018 - 2020</t>
  </si>
  <si>
    <t>Promedio de pH</t>
  </si>
  <si>
    <t>Promedio de O2 PROM</t>
  </si>
  <si>
    <t>Promedio de TURBIDEZ</t>
  </si>
  <si>
    <t>Promedio de Alcalinidad</t>
  </si>
  <si>
    <t>Promedio de Dureza</t>
  </si>
  <si>
    <t>Promedio de Nitratos</t>
  </si>
  <si>
    <t>Promedio de Fosfatos</t>
  </si>
  <si>
    <t>Promedio de E. COLI TOTAL</t>
  </si>
  <si>
    <t>Promedio de OTROS COLIFORMES (TOTAL)</t>
  </si>
  <si>
    <t>Promedio de %SAT. OD</t>
  </si>
  <si>
    <t>TDS</t>
  </si>
  <si>
    <t>ene-21</t>
  </si>
  <si>
    <t>feb-21</t>
  </si>
  <si>
    <t>mar-21</t>
  </si>
  <si>
    <t>ANÁLISIS 2021</t>
  </si>
  <si>
    <t>2021</t>
  </si>
  <si>
    <t>dic-20</t>
  </si>
  <si>
    <t>no se realizó el oxígeno, el agua estaba completamente estancada</t>
  </si>
  <si>
    <t>abr-21</t>
  </si>
  <si>
    <t>Promedio de TDS</t>
  </si>
  <si>
    <t>PTAR</t>
  </si>
  <si>
    <t>Planta de tratamiento (puente)</t>
  </si>
  <si>
    <t>SBP</t>
  </si>
  <si>
    <t>San Bartolo La Pista</t>
  </si>
  <si>
    <t>SMP</t>
  </si>
  <si>
    <t>San Mateo El Puerto</t>
  </si>
  <si>
    <t>Humedal del Hospital IMSS</t>
  </si>
  <si>
    <t xml:space="preserve">El monitoreo se realiza en el agua corriente de un cauce permanente a la altura de la autopista a Valle de Bravo, después da la segunda compuerta en San Bartolo. </t>
  </si>
  <si>
    <t>San Bartolo</t>
  </si>
  <si>
    <t xml:space="preserve">El monitoreo se realiza en el agua corriente de un cauce permanente en la entrada del balneario El Domo, en el paraje denominado El Puerto, en San Mateo. </t>
  </si>
  <si>
    <t>San Mateo</t>
  </si>
  <si>
    <t>CAP</t>
  </si>
  <si>
    <t>Microcuenca El Capulin</t>
  </si>
  <si>
    <t>MATE</t>
  </si>
  <si>
    <t>Microcuenca San Mateo</t>
  </si>
  <si>
    <t>VIC</t>
  </si>
  <si>
    <t>Microcuenca San Vicente</t>
  </si>
  <si>
    <t>JERO</t>
  </si>
  <si>
    <t>Microcuenca San Jeronimo</t>
  </si>
  <si>
    <t xml:space="preserve">El río de muestreo se encuentra hacia abajo de la carretera de El Capulín a Potrero a 800 metros de la entrada a la Colonia, el sitio representa la parte final de la microcuenca de El Capulín, con una superficie de 831.36 hectáreas, destacando la superficie agrícola </t>
  </si>
  <si>
    <t>El Capulìn</t>
  </si>
  <si>
    <t xml:space="preserve">El monitoreo se realiza en el agua corriente del cauce en una cañada bien definida atrás de los peñascos de Rincón de Guadalupe, se trata del punto final de la Microcuenca San Mateo, que inicia en El Capulín y Potrero y se extienda hacia Loma de Potrero y Rincón de Guadalupe, cerrando en dirección a San Mateo, esta microcuenca se caracteriza por la presencia de maíz, pero si una marcada cantidad de predios con cultivos de papa. </t>
  </si>
  <si>
    <t>El monitoreo se realiza en el agua corriente del cauce permanente en el paraje denominado Cañada Oscura en este lugar cierra la microcuenca de San Vicente, que inicia desde el ejido Agua Bendita en la zona boscosa, pasando por el pastizal del valle de Hacienda Nueva y yendo hacia el Ejido de San Lucas en la parte del asentamiento de San Vicente, para de ahí bajar por toda la cañada hasta llegar a punto de monitoreo. Es una microcuenca que posee 17 parcelas con buenas prácticas agrícolas que representan 22 has.</t>
  </si>
  <si>
    <t>San Vicente, San Lucas</t>
  </si>
  <si>
    <t>Coordenadas UTM (X)</t>
  </si>
  <si>
    <t>Coordenadas UTM (Y)</t>
  </si>
  <si>
    <t>El monitoreo se realiza en el agua corriente del cauce permanente en la parte baja del paraje denominado Los Navarrete, en este lugar cierra la microcuenca de San Jerónimo, que inicia desde el Ejido San Jerónimo en Laguna Seca y se extiende al norte hacia los asentamientos. Es una microcuenca que posee 51 parcelas con buenas prácticas agrícolas que representan 49.15 has.</t>
  </si>
  <si>
    <t>San Jeronimo</t>
  </si>
  <si>
    <t>CAUDAL EN LITROS/SEGUNDO</t>
  </si>
  <si>
    <t>Efluente del humedal del hospital de IMSS</t>
  </si>
  <si>
    <t>Amanalco de Becerra</t>
  </si>
  <si>
    <t>TILO</t>
  </si>
  <si>
    <t>IXTA</t>
  </si>
  <si>
    <t>VILLA</t>
  </si>
  <si>
    <t>ALLE</t>
  </si>
  <si>
    <t>Microcuenca Tiloxtoc (Cuenca Baja)</t>
  </si>
  <si>
    <t>Microcuenca Ixtapan del Oro</t>
  </si>
  <si>
    <t>Microcuenca Villa Victoria</t>
  </si>
  <si>
    <t>Microcuenca Tiloxtoc (Cuenca Alta)</t>
  </si>
  <si>
    <t>El punto de monitoreo se encuentra en la Subcuenca Tiloxtoc, en la parte alta de la misma, se caracteriza por estar muy cerca del límite con la CVVSJR, de hecho, el rio tiene su origen con los escurrimientos de la presa Villa Victoria, el río se llama El Salitre, se propuso el sitio por darnos una esencia de las características del agua del embalse, además también pasa por un importante asentamiento.</t>
  </si>
  <si>
    <t>Tiloxtoc</t>
  </si>
  <si>
    <t>Santa Teresa Tiloxtoc</t>
  </si>
  <si>
    <t>Valle de Bravo</t>
  </si>
  <si>
    <t>Villa de Allende</t>
  </si>
  <si>
    <t>Cuenca Villa Victoria San Jose del Rincon</t>
  </si>
  <si>
    <t>Cuenca Tiloxtoc</t>
  </si>
  <si>
    <t>Cuenca Ixtapan</t>
  </si>
  <si>
    <t>Ixtapan del Oro</t>
  </si>
  <si>
    <t>Villa Victoria</t>
  </si>
  <si>
    <t>Bosque Nuevo</t>
  </si>
  <si>
    <t>El punto de monitoreo se encuentra en la Subcuenca Villa Victoria - San José del Rincón (CVVSJR), esta sobre un cuerpo de agua en la parte Norte de la presa Villa Victoria y se trata de un rio más importante de la cuenca y que proporciona el mayor caudal al embalse. Se trata del Río La Compañía que va colectando las aguas usadas en los diferentes sectores económicos de varias localidades de la cuenca.</t>
  </si>
  <si>
    <r>
      <t>La porción de la subcuenca que alimenta del río Ixtapan abarca aproximadamente 126 km</t>
    </r>
    <r>
      <rPr>
        <vertAlign val="superscript"/>
        <sz val="10"/>
        <color rgb="FF000000"/>
        <rFont val="Calibri"/>
        <family val="2"/>
        <scheme val="minor"/>
      </rPr>
      <t>2</t>
    </r>
    <r>
      <rPr>
        <sz val="10"/>
        <color rgb="FF000000"/>
        <rFont val="Calibri"/>
        <family val="2"/>
        <scheme val="minor"/>
      </rPr>
      <t xml:space="preserve"> y se encuentra dentro de las poligonales de la </t>
    </r>
    <r>
      <rPr>
        <sz val="10"/>
        <color theme="1"/>
        <rFont val="Calibri"/>
        <family val="2"/>
        <scheme val="minor"/>
      </rPr>
      <t>Reserva de la Biosfera Mariposa Monarca</t>
    </r>
    <r>
      <rPr>
        <sz val="10"/>
        <color rgb="FF000000"/>
        <rFont val="Calibri"/>
        <family val="2"/>
        <scheme val="minor"/>
      </rPr>
      <t xml:space="preserve"> y del Área de Protección de Recursos Naturales Cuencas de los ríos Valle de Bravo, Malacatepec, Tilostoc y Temascaltepec. La vegetación en las partes altas es la combinación de bosques de pino, encino. La agricultura abarca una porción importante en las partes medias y bajas representada por los cultivos de maíz y de aguacate. La población en esta subcuenca no excede los 7 mil habitantes. </t>
    </r>
    <r>
      <rPr>
        <vertAlign val="superscript"/>
        <sz val="10"/>
        <color rgb="FF000000"/>
        <rFont val="Calibri"/>
        <family val="2"/>
        <scheme val="minor"/>
      </rPr>
      <t xml:space="preserve"> </t>
    </r>
    <r>
      <rPr>
        <sz val="10"/>
        <color rgb="FF000000"/>
        <rFont val="Calibri"/>
        <family val="2"/>
        <scheme val="minor"/>
      </rPr>
      <t>Las actividades se concentran en la agricultura, la minería y en menor proporción la silvicultura.</t>
    </r>
  </si>
  <si>
    <r>
      <t xml:space="preserve">El sitio de muestreo </t>
    </r>
    <r>
      <rPr>
        <sz val="10"/>
        <color rgb="FF000000"/>
        <rFont val="Calibri"/>
        <family val="2"/>
        <scheme val="minor"/>
      </rPr>
      <t>se encuentra en la cuenca baja de la Cuenca Tiloxtoc, en la porción sur ligeramente antes de llegar a la presa Tiloxtoc. es un gran espacio que abarca aproximadamente 327 km</t>
    </r>
    <r>
      <rPr>
        <vertAlign val="superscript"/>
        <sz val="10"/>
        <color rgb="FF000000"/>
        <rFont val="Calibri"/>
        <family val="2"/>
        <scheme val="minor"/>
      </rPr>
      <t>2</t>
    </r>
    <r>
      <rPr>
        <sz val="10"/>
        <color rgb="FF000000"/>
        <rFont val="Calibri"/>
        <family val="2"/>
        <scheme val="minor"/>
      </rPr>
      <t>, en ella habitan alrededor de 50 mil personas, buena parte en localidades muy dispersas y en centros de población entre los que destacan las cabeceras municipales de Villa de Allende y Donato Guerra, lo que implica que muchas de las descargas de aguas residuales tratadas o sin tratar se viertan sobre los causes que alimentan este rio.</t>
    </r>
  </si>
  <si>
    <t>6+.2</t>
  </si>
  <si>
    <t>*</t>
  </si>
  <si>
    <t>HUM</t>
  </si>
  <si>
    <t xml:space="preserve"> 9:30</t>
  </si>
  <si>
    <t xml:space="preserve">Microcuenca Villa de Allende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</si>
</sst>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164" formatCode="_(* #,##0.00_);_(* \(#,##0.00\);_(* &quot;-&quot;??_);_(@_)"/>
    <numFmt numFmtId="165" formatCode="0.0"/>
    <numFmt numFmtId="166" formatCode="_-* #,##0.00\ _€_-;\-* #,##0.00\ _€_-;_-* &quot;-&quot;??\ _€_-;_-@_-"/>
    <numFmt numFmtId="167" formatCode="_-* #,##0.00\ _€_-;\-* #,##0.00\ _€_-;_-* \-??\ _€_-;_-@_-"/>
    <numFmt numFmtId="168" formatCode="#,##0.0_ ;\-#,##0.0\ "/>
    <numFmt numFmtId="169" formatCode="###0.00"/>
    <numFmt numFmtId="170" formatCode="h:mm"/>
    <numFmt numFmtId="171" formatCode="m/d/yyyy"/>
    <numFmt numFmtId="172" formatCode="d\-mmm\-yy"/>
    <numFmt numFmtId="173" formatCode="#,##0.0"/>
    <numFmt numFmtId="174" formatCode="#,##0.000"/>
  </numFmts>
  <fonts count="26" x14ac:knownFonts="1">
    <font>
      <sz val="11"/>
      <color theme="1"/>
      <name val="Calibri"/>
      <family val="2"/>
      <scheme val="minor"/>
    </font>
    <font>
      <sz val="10"/>
      <color indexed="8"/>
      <name val="Arial"/>
      <family val="2"/>
    </font>
    <font>
      <sz val="10"/>
      <color indexed="8"/>
      <name val="Calibri"/>
      <family val="2"/>
      <scheme val="minor"/>
    </font>
    <font>
      <sz val="10"/>
      <color theme="1"/>
      <name val="Calibri"/>
      <family val="2"/>
      <scheme val="minor"/>
    </font>
    <font>
      <sz val="10"/>
      <name val="Calibri"/>
      <family val="2"/>
      <scheme val="minor"/>
    </font>
    <font>
      <b/>
      <sz val="10"/>
      <color indexed="8"/>
      <name val="Calibri"/>
      <family val="2"/>
      <scheme val="minor"/>
    </font>
    <font>
      <b/>
      <sz val="10"/>
      <color theme="1"/>
      <name val="Calibri"/>
      <family val="2"/>
      <scheme val="minor"/>
    </font>
    <font>
      <b/>
      <sz val="10"/>
      <name val="Calibri"/>
      <family val="2"/>
      <scheme val="minor"/>
    </font>
    <font>
      <b/>
      <sz val="11"/>
      <color theme="1"/>
      <name val="Calibri"/>
      <family val="2"/>
      <scheme val="minor"/>
    </font>
    <font>
      <sz val="11"/>
      <color theme="1"/>
      <name val="Calibri"/>
      <family val="2"/>
      <scheme val="minor"/>
    </font>
    <font>
      <b/>
      <sz val="12"/>
      <color theme="0"/>
      <name val="Calibri"/>
      <family val="2"/>
    </font>
    <font>
      <sz val="11"/>
      <color rgb="FF000000"/>
      <name val="Calibri"/>
      <family val="2"/>
      <charset val="1"/>
    </font>
    <font>
      <sz val="12"/>
      <color rgb="FF000000"/>
      <name val="Calibri"/>
      <family val="2"/>
      <charset val="1"/>
    </font>
    <font>
      <sz val="12"/>
      <name val="Calibri"/>
      <family val="2"/>
      <charset val="1"/>
    </font>
    <font>
      <sz val="26"/>
      <color theme="0"/>
      <name val="Calibri"/>
      <family val="2"/>
      <scheme val="minor"/>
    </font>
    <font>
      <sz val="10"/>
      <color theme="1"/>
      <name val="Calibri"/>
      <family val="2"/>
      <scheme val="minor"/>
    </font>
    <font>
      <sz val="10"/>
      <color indexed="8"/>
      <name val="Calibri"/>
      <family val="2"/>
      <scheme val="minor"/>
    </font>
    <font>
      <sz val="11"/>
      <color theme="1"/>
      <name val="Arial Narrow"/>
      <family val="2"/>
    </font>
    <font>
      <sz val="10"/>
      <color theme="1"/>
      <name val="Arial Narrow"/>
      <family val="2"/>
    </font>
    <font>
      <sz val="10"/>
      <name val="Calibri"/>
      <family val="2"/>
      <scheme val="minor"/>
    </font>
    <font>
      <sz val="10"/>
      <color rgb="FF000000"/>
      <name val="Calibri"/>
      <family val="2"/>
      <scheme val="minor"/>
    </font>
    <font>
      <vertAlign val="superscript"/>
      <sz val="10"/>
      <color rgb="FF000000"/>
      <name val="Calibri"/>
      <family val="2"/>
      <scheme val="minor"/>
    </font>
    <font>
      <sz val="8"/>
      <name val="Calibri"/>
      <family val="2"/>
      <scheme val="minor"/>
    </font>
    <font>
      <sz val="10"/>
      <name val="Calibri"/>
      <scheme val="minor"/>
    </font>
    <font>
      <sz val="10"/>
      <color theme="1"/>
      <name val="Calibri"/>
      <scheme val="minor"/>
    </font>
    <font>
      <sz val="10"/>
      <color indexed="8"/>
      <name val="Calibri"/>
      <scheme val="minor"/>
    </font>
  </fonts>
  <fills count="16">
    <fill>
      <patternFill patternType="none"/>
    </fill>
    <fill>
      <patternFill patternType="gray125"/>
    </fill>
    <fill>
      <patternFill patternType="solid">
        <fgColor indexed="22"/>
        <bgColor indexed="0"/>
      </patternFill>
    </fill>
    <fill>
      <patternFill patternType="solid">
        <fgColor rgb="FF92D050"/>
        <bgColor indexed="0"/>
      </patternFill>
    </fill>
    <fill>
      <patternFill patternType="solid">
        <fgColor theme="4" tint="0.59999389629810485"/>
        <bgColor indexed="64"/>
      </patternFill>
    </fill>
    <fill>
      <patternFill patternType="solid">
        <fgColor theme="5" tint="0.59999389629810485"/>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indexed="65"/>
        <bgColor indexed="64"/>
      </patternFill>
    </fill>
    <fill>
      <patternFill patternType="solid">
        <fgColor theme="4" tint="0.79998168889431442"/>
        <bgColor theme="4" tint="0.79998168889431442"/>
      </patternFill>
    </fill>
    <fill>
      <patternFill patternType="solid">
        <fgColor rgb="FFFFC000"/>
        <bgColor indexed="64"/>
      </patternFill>
    </fill>
    <fill>
      <patternFill patternType="lightUp"/>
    </fill>
    <fill>
      <patternFill patternType="solid">
        <fgColor rgb="FF92D050"/>
        <bgColor indexed="64"/>
      </patternFill>
    </fill>
    <fill>
      <patternFill patternType="solid">
        <fgColor theme="4"/>
        <bgColor theme="4"/>
      </patternFill>
    </fill>
    <fill>
      <patternFill patternType="solid">
        <fgColor theme="0"/>
        <bgColor indexed="64"/>
      </patternFill>
    </fill>
    <fill>
      <patternFill patternType="solid">
        <fgColor theme="3"/>
        <bgColor indexed="64"/>
      </patternFill>
    </fill>
  </fills>
  <borders count="60">
    <border>
      <left/>
      <right/>
      <top/>
      <bottom/>
      <diagonal/>
    </border>
    <border>
      <left style="thin">
        <color indexed="22"/>
      </left>
      <right style="thin">
        <color indexed="22"/>
      </right>
      <top style="thin">
        <color indexed="22"/>
      </top>
      <bottom style="thin">
        <color indexed="22"/>
      </bottom>
      <diagonal/>
    </border>
    <border>
      <left style="thick">
        <color indexed="64"/>
      </left>
      <right style="medium">
        <color indexed="64"/>
      </right>
      <top style="thick">
        <color indexed="64"/>
      </top>
      <bottom/>
      <diagonal/>
    </border>
    <border>
      <left/>
      <right/>
      <top style="thick">
        <color auto="1"/>
      </top>
      <bottom/>
      <diagonal/>
    </border>
    <border>
      <left/>
      <right style="thick">
        <color indexed="64"/>
      </right>
      <top style="thick">
        <color indexed="64"/>
      </top>
      <bottom/>
      <diagonal/>
    </border>
    <border>
      <left style="thick">
        <color indexed="64"/>
      </left>
      <right style="medium">
        <color indexed="64"/>
      </right>
      <top style="thin">
        <color indexed="64"/>
      </top>
      <bottom style="thin">
        <color indexed="64"/>
      </bottom>
      <diagonal/>
    </border>
    <border>
      <left style="thin">
        <color auto="1"/>
      </left>
      <right style="thin">
        <color auto="1"/>
      </right>
      <top style="medium">
        <color auto="1"/>
      </top>
      <bottom style="thin">
        <color auto="1"/>
      </bottom>
      <diagonal/>
    </border>
    <border>
      <left style="thin">
        <color auto="1"/>
      </left>
      <right style="thick">
        <color auto="1"/>
      </right>
      <top style="thin">
        <color auto="1"/>
      </top>
      <bottom style="thin">
        <color auto="1"/>
      </bottom>
      <diagonal/>
    </border>
    <border>
      <left style="thin">
        <color auto="1"/>
      </left>
      <right style="thin">
        <color auto="1"/>
      </right>
      <top style="thin">
        <color auto="1"/>
      </top>
      <bottom style="thin">
        <color auto="1"/>
      </bottom>
      <diagonal/>
    </border>
    <border>
      <left style="thick">
        <color auto="1"/>
      </left>
      <right style="medium">
        <color auto="1"/>
      </right>
      <top style="thin">
        <color auto="1"/>
      </top>
      <bottom style="thick">
        <color auto="1"/>
      </bottom>
      <diagonal/>
    </border>
    <border>
      <left style="thin">
        <color auto="1"/>
      </left>
      <right style="thin">
        <color auto="1"/>
      </right>
      <top style="thin">
        <color auto="1"/>
      </top>
      <bottom style="thick">
        <color auto="1"/>
      </bottom>
      <diagonal/>
    </border>
    <border>
      <left style="thin">
        <color auto="1"/>
      </left>
      <right style="thick">
        <color auto="1"/>
      </right>
      <top style="thin">
        <color auto="1"/>
      </top>
      <bottom style="thick">
        <color auto="1"/>
      </bottom>
      <diagonal/>
    </border>
    <border>
      <left style="thin">
        <color theme="8"/>
      </left>
      <right style="medium">
        <color theme="8"/>
      </right>
      <top/>
      <bottom/>
      <diagonal/>
    </border>
    <border>
      <left style="thin">
        <color theme="8"/>
      </left>
      <right style="thin">
        <color theme="8"/>
      </right>
      <top/>
      <bottom/>
      <diagonal/>
    </border>
    <border>
      <left style="medium">
        <color theme="8"/>
      </left>
      <right style="thin">
        <color theme="8"/>
      </right>
      <top/>
      <bottom/>
      <diagonal/>
    </border>
    <border>
      <left style="thin">
        <color theme="8"/>
      </left>
      <right style="medium">
        <color theme="8"/>
      </right>
      <top style="medium">
        <color theme="8"/>
      </top>
      <bottom/>
      <diagonal/>
    </border>
    <border>
      <left style="thin">
        <color theme="8"/>
      </left>
      <right style="thin">
        <color theme="8"/>
      </right>
      <top style="medium">
        <color theme="8"/>
      </top>
      <bottom/>
      <diagonal/>
    </border>
    <border>
      <left style="medium">
        <color theme="8"/>
      </left>
      <right style="thin">
        <color theme="8"/>
      </right>
      <top style="medium">
        <color theme="8"/>
      </top>
      <bottom/>
      <diagonal/>
    </border>
    <border>
      <left style="medium">
        <color indexed="64"/>
      </left>
      <right style="thin">
        <color indexed="64"/>
      </right>
      <top style="medium">
        <color indexed="64"/>
      </top>
      <bottom style="thin">
        <color indexed="64"/>
      </bottom>
      <diagonal/>
    </border>
    <border>
      <left style="thin">
        <color indexed="64"/>
      </left>
      <right style="thick">
        <color auto="1"/>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ck">
        <color auto="1"/>
      </bottom>
      <diagonal/>
    </border>
    <border>
      <left style="medium">
        <color indexed="64"/>
      </left>
      <right/>
      <top style="thick">
        <color auto="1"/>
      </top>
      <bottom/>
      <diagonal/>
    </border>
    <border>
      <left style="thin">
        <color auto="1"/>
      </left>
      <right style="thin">
        <color auto="1"/>
      </right>
      <top style="medium">
        <color indexed="64"/>
      </top>
      <bottom style="medium">
        <color auto="1"/>
      </bottom>
      <diagonal/>
    </border>
    <border>
      <left style="thin">
        <color auto="1"/>
      </left>
      <right style="thick">
        <color auto="1"/>
      </right>
      <top style="medium">
        <color indexed="64"/>
      </top>
      <bottom style="medium">
        <color auto="1"/>
      </bottom>
      <diagonal/>
    </border>
    <border>
      <left style="medium">
        <color indexed="64"/>
      </left>
      <right style="thin">
        <color indexed="64"/>
      </right>
      <top style="medium">
        <color indexed="64"/>
      </top>
      <bottom style="medium">
        <color auto="1"/>
      </bottom>
      <diagonal/>
    </border>
    <border>
      <left style="thick">
        <color indexed="64"/>
      </left>
      <right style="medium">
        <color indexed="64"/>
      </right>
      <top style="medium">
        <color indexed="64"/>
      </top>
      <bottom style="medium">
        <color indexed="64"/>
      </bottom>
      <diagonal/>
    </border>
    <border>
      <left style="medium">
        <color theme="4"/>
      </left>
      <right style="medium">
        <color theme="4"/>
      </right>
      <top style="medium">
        <color theme="4"/>
      </top>
      <bottom style="medium">
        <color theme="4"/>
      </bottom>
      <diagonal/>
    </border>
    <border>
      <left style="medium">
        <color theme="4"/>
      </left>
      <right style="medium">
        <color theme="4"/>
      </right>
      <top style="medium">
        <color theme="4"/>
      </top>
      <bottom/>
      <diagonal/>
    </border>
    <border>
      <left style="medium">
        <color theme="4"/>
      </left>
      <right style="medium">
        <color theme="4"/>
      </right>
      <top style="medium">
        <color theme="4"/>
      </top>
      <bottom style="thin">
        <color theme="4"/>
      </bottom>
      <diagonal/>
    </border>
    <border>
      <left style="medium">
        <color theme="4"/>
      </left>
      <right style="medium">
        <color theme="4"/>
      </right>
      <top style="thin">
        <color theme="4"/>
      </top>
      <bottom style="thin">
        <color theme="4"/>
      </bottom>
      <diagonal/>
    </border>
    <border>
      <left style="medium">
        <color theme="4"/>
      </left>
      <right style="medium">
        <color theme="4"/>
      </right>
      <top style="thin">
        <color theme="4"/>
      </top>
      <bottom style="medium">
        <color theme="4"/>
      </bottom>
      <diagonal/>
    </border>
    <border>
      <left style="medium">
        <color theme="4"/>
      </left>
      <right style="medium">
        <color theme="4"/>
      </right>
      <top style="thin">
        <color theme="4"/>
      </top>
      <bottom/>
      <diagonal/>
    </border>
    <border>
      <left style="thin">
        <color rgb="FF333333"/>
      </left>
      <right style="thin">
        <color rgb="FF333333"/>
      </right>
      <top style="thin">
        <color rgb="FF333333"/>
      </top>
      <bottom style="thin">
        <color rgb="FF333333"/>
      </bottom>
      <diagonal/>
    </border>
    <border>
      <left style="thin">
        <color rgb="FF3C3C3C"/>
      </left>
      <right style="thin">
        <color rgb="FF3C3C3C"/>
      </right>
      <top style="thin">
        <color rgb="FF3C3C3C"/>
      </top>
      <bottom style="thin">
        <color rgb="FF3C3C3C"/>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3"/>
      </top>
      <bottom style="thin">
        <color indexed="63"/>
      </bottom>
      <diagonal/>
    </border>
    <border>
      <left style="thin">
        <color indexed="22"/>
      </left>
      <right style="thin">
        <color indexed="22"/>
      </right>
      <top style="thin">
        <color indexed="22"/>
      </top>
      <bottom style="thin">
        <color indexed="22"/>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style="thin">
        <color theme="4" tint="0.39997558519241921"/>
      </bottom>
      <diagonal/>
    </border>
    <border>
      <left/>
      <right style="medium">
        <color indexed="64"/>
      </right>
      <top style="medium">
        <color indexed="64"/>
      </top>
      <bottom style="thin">
        <color theme="4" tint="0.39997558519241921"/>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22"/>
      </left>
      <right style="thin">
        <color indexed="22"/>
      </right>
      <top style="thin">
        <color indexed="22"/>
      </top>
      <bottom/>
      <diagonal/>
    </border>
    <border>
      <left/>
      <right/>
      <top style="thin">
        <color theme="9"/>
      </top>
      <bottom/>
      <diagonal/>
    </border>
    <border>
      <left style="thin">
        <color theme="0" tint="-0.499984740745262"/>
      </left>
      <right/>
      <top style="thin">
        <color theme="9"/>
      </top>
      <bottom/>
      <diagonal/>
    </border>
    <border>
      <left style="thin">
        <color theme="0" tint="-0.499984740745262"/>
      </left>
      <right style="thin">
        <color indexed="22"/>
      </right>
      <top style="thin">
        <color indexed="22"/>
      </top>
      <bottom style="thin">
        <color indexed="22"/>
      </bottom>
      <diagonal/>
    </border>
    <border>
      <left/>
      <right/>
      <top style="thin">
        <color theme="9"/>
      </top>
      <bottom style="medium">
        <color theme="0" tint="-0.499984740745262"/>
      </bottom>
      <diagonal/>
    </border>
  </borders>
  <cellStyleXfs count="10">
    <xf numFmtId="0" fontId="0" fillId="0" borderId="0"/>
    <xf numFmtId="0" fontId="1" fillId="0" borderId="0"/>
    <xf numFmtId="0" fontId="1" fillId="0" borderId="0"/>
    <xf numFmtId="0" fontId="1" fillId="0" borderId="0"/>
    <xf numFmtId="0" fontId="1" fillId="0" borderId="0"/>
    <xf numFmtId="164" fontId="9" fillId="0" borderId="0" applyFont="0" applyFill="0" applyBorder="0" applyAlignment="0" applyProtection="0"/>
    <xf numFmtId="166" fontId="9" fillId="0" borderId="0" applyFont="0" applyFill="0" applyBorder="0" applyAlignment="0" applyProtection="0"/>
    <xf numFmtId="164" fontId="9" fillId="0" borderId="0" applyFont="0" applyFill="0" applyBorder="0" applyAlignment="0" applyProtection="0"/>
    <xf numFmtId="0" fontId="11" fillId="0" borderId="0"/>
    <xf numFmtId="167" fontId="11" fillId="0" borderId="0" applyBorder="0" applyProtection="0"/>
  </cellStyleXfs>
  <cellXfs count="285">
    <xf numFmtId="0" fontId="0" fillId="0" borderId="0" xfId="0"/>
    <xf numFmtId="0" fontId="3" fillId="0" borderId="0" xfId="0" applyFont="1" applyAlignment="1">
      <alignment horizontal="center" vertical="center"/>
    </xf>
    <xf numFmtId="0" fontId="3" fillId="0" borderId="0" xfId="0" applyFont="1" applyAlignment="1">
      <alignment horizontal="left" vertical="center"/>
    </xf>
    <xf numFmtId="0" fontId="6" fillId="0" borderId="0" xfId="0" applyFont="1" applyAlignment="1">
      <alignment horizontal="center" vertical="center"/>
    </xf>
    <xf numFmtId="0" fontId="7" fillId="0" borderId="0" xfId="0" applyFont="1" applyAlignment="1" applyProtection="1">
      <alignment horizontal="center" vertical="center"/>
      <protection locked="0"/>
    </xf>
    <xf numFmtId="0" fontId="4" fillId="0" borderId="0" xfId="0" applyFont="1" applyAlignment="1" applyProtection="1">
      <alignment horizontal="center" vertical="center"/>
      <protection locked="0"/>
    </xf>
    <xf numFmtId="0" fontId="2" fillId="0" borderId="1" xfId="2" applyFont="1" applyBorder="1" applyAlignment="1" applyProtection="1">
      <alignment horizontal="center" vertical="center"/>
      <protection locked="0"/>
    </xf>
    <xf numFmtId="1" fontId="2" fillId="0" borderId="1" xfId="2" applyNumberFormat="1" applyFont="1" applyBorder="1" applyAlignment="1" applyProtection="1">
      <alignment horizontal="center" vertical="center"/>
      <protection locked="0"/>
    </xf>
    <xf numFmtId="15" fontId="2" fillId="0" borderId="1" xfId="2" applyNumberFormat="1" applyFont="1" applyBorder="1" applyAlignment="1" applyProtection="1">
      <alignment horizontal="center" vertical="center"/>
      <protection locked="0"/>
    </xf>
    <xf numFmtId="165" fontId="2" fillId="0" borderId="1" xfId="2" applyNumberFormat="1" applyFont="1" applyBorder="1" applyAlignment="1" applyProtection="1">
      <alignment horizontal="center" vertical="center"/>
      <protection locked="0"/>
    </xf>
    <xf numFmtId="1" fontId="4" fillId="0" borderId="0" xfId="0" applyNumberFormat="1" applyFont="1" applyAlignment="1" applyProtection="1">
      <alignment horizontal="center" vertical="center"/>
      <protection locked="0"/>
    </xf>
    <xf numFmtId="165" fontId="4" fillId="0" borderId="0" xfId="0" applyNumberFormat="1" applyFont="1" applyAlignment="1" applyProtection="1">
      <alignment horizontal="center" vertical="center"/>
      <protection locked="0"/>
    </xf>
    <xf numFmtId="0" fontId="0" fillId="0" borderId="0" xfId="0" pivotButton="1"/>
    <xf numFmtId="0" fontId="0" fillId="0" borderId="0" xfId="0" applyAlignment="1">
      <alignment horizontal="left"/>
    </xf>
    <xf numFmtId="2" fontId="2" fillId="0" borderId="0" xfId="2" applyNumberFormat="1" applyFont="1" applyAlignment="1" applyProtection="1">
      <alignment horizontal="center" vertical="center"/>
      <protection locked="0"/>
    </xf>
    <xf numFmtId="2" fontId="4" fillId="0" borderId="0" xfId="0" applyNumberFormat="1" applyFont="1" applyAlignment="1" applyProtection="1">
      <alignment horizontal="center" vertical="center"/>
      <protection locked="0"/>
    </xf>
    <xf numFmtId="0" fontId="8" fillId="0" borderId="0" xfId="0" applyFont="1" applyAlignment="1">
      <alignment vertical="center"/>
    </xf>
    <xf numFmtId="0" fontId="8" fillId="0" borderId="0" xfId="0" applyFont="1"/>
    <xf numFmtId="0" fontId="8" fillId="0" borderId="0" xfId="0" applyFont="1" applyAlignment="1">
      <alignment horizontal="center"/>
    </xf>
    <xf numFmtId="0" fontId="8" fillId="0" borderId="0" xfId="0" applyFont="1" applyAlignment="1">
      <alignment horizontal="center" vertical="center"/>
    </xf>
    <xf numFmtId="0" fontId="0" fillId="0" borderId="0" xfId="0" applyAlignment="1">
      <alignment horizontal="center" vertical="center"/>
    </xf>
    <xf numFmtId="0" fontId="0" fillId="0" borderId="0" xfId="0" applyAlignment="1" applyProtection="1">
      <alignment horizontal="center" vertical="center" wrapText="1"/>
      <protection locked="0"/>
    </xf>
    <xf numFmtId="0" fontId="0" fillId="0" borderId="0" xfId="0" applyAlignment="1">
      <alignment horizontal="center" vertical="center" wrapText="1"/>
    </xf>
    <xf numFmtId="0" fontId="0" fillId="0" borderId="12" xfId="0" applyBorder="1" applyAlignment="1">
      <alignment horizontal="center" vertical="center"/>
    </xf>
    <xf numFmtId="0" fontId="10" fillId="0" borderId="15" xfId="0" applyFont="1" applyBorder="1" applyAlignment="1" applyProtection="1">
      <alignment horizontal="center" vertical="center"/>
      <protection locked="0"/>
    </xf>
    <xf numFmtId="0" fontId="10" fillId="0" borderId="17" xfId="0" applyFont="1" applyBorder="1" applyAlignment="1" applyProtection="1">
      <alignment horizontal="center" vertical="center"/>
      <protection locked="0"/>
    </xf>
    <xf numFmtId="0" fontId="10" fillId="0" borderId="16" xfId="0" applyFont="1" applyBorder="1" applyAlignment="1" applyProtection="1">
      <alignment horizontal="center" vertical="center"/>
      <protection locked="0"/>
    </xf>
    <xf numFmtId="164" fontId="9" fillId="0" borderId="14" xfId="5" applyBorder="1" applyAlignment="1">
      <alignment horizontal="right" vertical="center"/>
    </xf>
    <xf numFmtId="164" fontId="9" fillId="0" borderId="13" xfId="5" applyBorder="1" applyAlignment="1">
      <alignment horizontal="right" vertical="center"/>
    </xf>
    <xf numFmtId="164" fontId="9" fillId="0" borderId="12" xfId="5" applyBorder="1" applyAlignment="1">
      <alignment horizontal="right" vertical="center"/>
    </xf>
    <xf numFmtId="164" fontId="0" fillId="0" borderId="14" xfId="5" applyFont="1" applyBorder="1" applyAlignment="1">
      <alignment horizontal="right" vertical="center"/>
    </xf>
    <xf numFmtId="164" fontId="0" fillId="0" borderId="14" xfId="5" applyFont="1" applyBorder="1" applyAlignment="1" applyProtection="1">
      <alignment horizontal="right" vertical="center"/>
      <protection locked="0"/>
    </xf>
    <xf numFmtId="17" fontId="10" fillId="0" borderId="17" xfId="0" applyNumberFormat="1" applyFont="1" applyBorder="1" applyAlignment="1">
      <alignment horizontal="center" vertical="center"/>
    </xf>
    <xf numFmtId="17" fontId="0" fillId="0" borderId="14" xfId="0" applyNumberFormat="1" applyBorder="1" applyAlignment="1">
      <alignment vertical="center"/>
    </xf>
    <xf numFmtId="17" fontId="0" fillId="0" borderId="0" xfId="0" applyNumberFormat="1" applyAlignment="1">
      <alignment horizontal="center" vertical="center" wrapText="1"/>
    </xf>
    <xf numFmtId="20" fontId="8" fillId="0" borderId="5" xfId="0" applyNumberFormat="1" applyFont="1" applyBorder="1" applyAlignment="1">
      <alignment horizontal="center" vertical="center"/>
    </xf>
    <xf numFmtId="20" fontId="8" fillId="0" borderId="9" xfId="0" applyNumberFormat="1" applyFont="1" applyBorder="1" applyAlignment="1">
      <alignment horizontal="center" vertical="center"/>
    </xf>
    <xf numFmtId="0" fontId="8" fillId="0" borderId="2" xfId="0" applyFont="1" applyBorder="1" applyAlignment="1">
      <alignment horizontal="center" wrapText="1"/>
    </xf>
    <xf numFmtId="20" fontId="8" fillId="0" borderId="23" xfId="0" applyNumberFormat="1" applyFont="1" applyBorder="1" applyAlignment="1">
      <alignment horizontal="center" vertical="center"/>
    </xf>
    <xf numFmtId="20" fontId="8" fillId="0" borderId="24" xfId="0" applyNumberFormat="1" applyFont="1" applyBorder="1" applyAlignment="1">
      <alignment horizontal="center" vertical="center"/>
    </xf>
    <xf numFmtId="20" fontId="8" fillId="0" borderId="25" xfId="0" applyNumberFormat="1" applyFont="1" applyBorder="1" applyAlignment="1">
      <alignment horizontal="center" vertical="center"/>
    </xf>
    <xf numFmtId="0" fontId="8" fillId="0" borderId="26" xfId="0" applyFont="1" applyBorder="1" applyAlignment="1">
      <alignment horizontal="center" vertical="center"/>
    </xf>
    <xf numFmtId="1" fontId="0" fillId="11" borderId="8" xfId="0" applyNumberFormat="1" applyFill="1" applyBorder="1" applyAlignment="1">
      <alignment horizontal="center" vertical="center"/>
    </xf>
    <xf numFmtId="1" fontId="0" fillId="11" borderId="6" xfId="0" applyNumberFormat="1" applyFill="1" applyBorder="1" applyAlignment="1">
      <alignment horizontal="center" vertical="center"/>
    </xf>
    <xf numFmtId="1" fontId="0" fillId="11" borderId="19" xfId="0" applyNumberFormat="1" applyFill="1" applyBorder="1" applyAlignment="1">
      <alignment horizontal="center" vertical="center"/>
    </xf>
    <xf numFmtId="1" fontId="0" fillId="11" borderId="7" xfId="0" applyNumberFormat="1" applyFill="1" applyBorder="1" applyAlignment="1">
      <alignment horizontal="center" vertical="center"/>
    </xf>
    <xf numFmtId="1" fontId="0" fillId="10" borderId="20" xfId="0" applyNumberFormat="1" applyFill="1" applyBorder="1" applyAlignment="1">
      <alignment horizontal="center" vertical="center"/>
    </xf>
    <xf numFmtId="1" fontId="0" fillId="10" borderId="21" xfId="0" applyNumberFormat="1" applyFill="1" applyBorder="1" applyAlignment="1">
      <alignment horizontal="center" vertical="center"/>
    </xf>
    <xf numFmtId="1" fontId="0" fillId="10" borderId="8" xfId="0" applyNumberFormat="1" applyFill="1" applyBorder="1" applyAlignment="1">
      <alignment horizontal="center" vertical="center"/>
    </xf>
    <xf numFmtId="1" fontId="0" fillId="10" borderId="10" xfId="0" applyNumberFormat="1" applyFill="1" applyBorder="1" applyAlignment="1">
      <alignment horizontal="center" vertical="center"/>
    </xf>
    <xf numFmtId="1" fontId="0" fillId="12" borderId="18" xfId="0" applyNumberFormat="1" applyFill="1" applyBorder="1" applyAlignment="1">
      <alignment horizontal="center" vertical="center"/>
    </xf>
    <xf numFmtId="1" fontId="0" fillId="12" borderId="6" xfId="0" applyNumberFormat="1" applyFill="1" applyBorder="1" applyAlignment="1">
      <alignment horizontal="center" vertical="center"/>
    </xf>
    <xf numFmtId="1" fontId="0" fillId="12" borderId="20" xfId="0" applyNumberFormat="1" applyFill="1" applyBorder="1" applyAlignment="1">
      <alignment horizontal="center" vertical="center"/>
    </xf>
    <xf numFmtId="1" fontId="0" fillId="12" borderId="8" xfId="0" applyNumberFormat="1" applyFill="1" applyBorder="1" applyAlignment="1">
      <alignment horizontal="center" vertical="center"/>
    </xf>
    <xf numFmtId="1" fontId="0" fillId="12" borderId="10" xfId="0" applyNumberFormat="1" applyFill="1" applyBorder="1" applyAlignment="1">
      <alignment horizontal="center" vertical="center"/>
    </xf>
    <xf numFmtId="1" fontId="0" fillId="12" borderId="11" xfId="0" applyNumberFormat="1" applyFill="1" applyBorder="1" applyAlignment="1">
      <alignment horizontal="center" vertical="center"/>
    </xf>
    <xf numFmtId="0" fontId="5" fillId="3" borderId="0" xfId="1" applyFont="1" applyFill="1" applyAlignment="1" applyProtection="1">
      <alignment horizontal="center" vertical="center" wrapText="1"/>
      <protection locked="0"/>
    </xf>
    <xf numFmtId="14" fontId="5" fillId="3" borderId="0" xfId="1" applyNumberFormat="1" applyFont="1" applyFill="1" applyAlignment="1" applyProtection="1">
      <alignment horizontal="center" vertical="center" wrapText="1"/>
      <protection locked="0"/>
    </xf>
    <xf numFmtId="20" fontId="5" fillId="3" borderId="0" xfId="1" applyNumberFormat="1" applyFont="1" applyFill="1" applyAlignment="1" applyProtection="1">
      <alignment horizontal="center" vertical="center" wrapText="1"/>
      <protection locked="0"/>
    </xf>
    <xf numFmtId="1" fontId="5" fillId="3" borderId="0" xfId="1" applyNumberFormat="1" applyFont="1" applyFill="1" applyAlignment="1" applyProtection="1">
      <alignment horizontal="center" vertical="center" wrapText="1"/>
      <protection locked="0"/>
    </xf>
    <xf numFmtId="0" fontId="3" fillId="0" borderId="0" xfId="0" applyFont="1" applyAlignment="1" applyProtection="1">
      <alignment horizontal="center" vertical="center"/>
      <protection locked="0"/>
    </xf>
    <xf numFmtId="14" fontId="3" fillId="0" borderId="0" xfId="0" applyNumberFormat="1" applyFont="1" applyAlignment="1" applyProtection="1">
      <alignment horizontal="center" vertical="center"/>
      <protection locked="0"/>
    </xf>
    <xf numFmtId="20" fontId="3" fillId="0" borderId="0" xfId="0" applyNumberFormat="1" applyFont="1" applyAlignment="1" applyProtection="1">
      <alignment horizontal="center" vertical="center"/>
      <protection locked="0"/>
    </xf>
    <xf numFmtId="165" fontId="3" fillId="0" borderId="0" xfId="0" applyNumberFormat="1" applyFont="1" applyAlignment="1" applyProtection="1">
      <alignment horizontal="center" vertical="center"/>
      <protection locked="0"/>
    </xf>
    <xf numFmtId="1" fontId="3" fillId="0" borderId="0" xfId="0" applyNumberFormat="1" applyFont="1" applyAlignment="1" applyProtection="1">
      <alignment horizontal="center" vertical="center"/>
      <protection locked="0"/>
    </xf>
    <xf numFmtId="3" fontId="3" fillId="0" borderId="0" xfId="0" applyNumberFormat="1" applyFont="1" applyAlignment="1" applyProtection="1">
      <alignment horizontal="center" vertical="center"/>
      <protection locked="0"/>
    </xf>
    <xf numFmtId="165" fontId="3" fillId="8" borderId="0" xfId="0" applyNumberFormat="1" applyFont="1" applyFill="1" applyAlignment="1" applyProtection="1">
      <alignment horizontal="center" vertical="center"/>
      <protection locked="0"/>
    </xf>
    <xf numFmtId="165" fontId="3" fillId="10" borderId="0" xfId="0" applyNumberFormat="1" applyFont="1" applyFill="1" applyAlignment="1" applyProtection="1">
      <alignment horizontal="center" vertical="center"/>
      <protection locked="0"/>
    </xf>
    <xf numFmtId="0" fontId="10" fillId="13" borderId="28" xfId="0" applyFont="1" applyFill="1" applyBorder="1" applyAlignment="1">
      <alignment horizontal="center" vertical="center"/>
    </xf>
    <xf numFmtId="0" fontId="10" fillId="13" borderId="29" xfId="0" applyFont="1" applyFill="1" applyBorder="1" applyAlignment="1">
      <alignment horizontal="center" vertical="center"/>
    </xf>
    <xf numFmtId="164" fontId="0" fillId="9" borderId="29" xfId="5" applyFont="1" applyFill="1" applyBorder="1" applyAlignment="1">
      <alignment horizontal="right" vertical="center"/>
    </xf>
    <xf numFmtId="0" fontId="10" fillId="13" borderId="30" xfId="0" applyFont="1" applyFill="1" applyBorder="1" applyAlignment="1">
      <alignment horizontal="center" vertical="center"/>
    </xf>
    <xf numFmtId="164" fontId="0" fillId="0" borderId="30" xfId="5" applyFont="1" applyBorder="1" applyAlignment="1">
      <alignment horizontal="right" vertical="center"/>
    </xf>
    <xf numFmtId="164" fontId="0" fillId="9" borderId="30" xfId="5" applyFont="1" applyFill="1" applyBorder="1" applyAlignment="1">
      <alignment horizontal="right" vertical="center"/>
    </xf>
    <xf numFmtId="0" fontId="10" fillId="13" borderId="31" xfId="0" applyFont="1" applyFill="1" applyBorder="1" applyAlignment="1">
      <alignment horizontal="center" vertical="center"/>
    </xf>
    <xf numFmtId="0" fontId="10" fillId="13" borderId="27" xfId="0" applyFont="1" applyFill="1" applyBorder="1" applyAlignment="1">
      <alignment horizontal="center" vertical="center"/>
    </xf>
    <xf numFmtId="164" fontId="0" fillId="0" borderId="31" xfId="5" applyFont="1" applyBorder="1" applyAlignment="1">
      <alignment horizontal="right" vertical="center"/>
    </xf>
    <xf numFmtId="0" fontId="10" fillId="13" borderId="32" xfId="0" applyFont="1" applyFill="1" applyBorder="1" applyAlignment="1">
      <alignment horizontal="center" vertical="center"/>
    </xf>
    <xf numFmtId="164" fontId="0" fillId="9" borderId="32" xfId="5" applyFont="1" applyFill="1" applyBorder="1" applyAlignment="1">
      <alignment horizontal="right" vertical="center"/>
    </xf>
    <xf numFmtId="164" fontId="0" fillId="0" borderId="30" xfId="5" applyFont="1" applyFill="1" applyBorder="1" applyAlignment="1">
      <alignment horizontal="right" vertical="center"/>
    </xf>
    <xf numFmtId="167" fontId="11" fillId="0" borderId="35" xfId="9" applyBorder="1" applyAlignment="1">
      <alignment horizontal="center" vertical="top" wrapText="1"/>
    </xf>
    <xf numFmtId="167" fontId="13" fillId="0" borderId="35" xfId="9" applyFont="1" applyBorder="1" applyAlignment="1">
      <alignment horizontal="center" vertical="top" wrapText="1"/>
    </xf>
    <xf numFmtId="0" fontId="0" fillId="0" borderId="34" xfId="8" applyFont="1" applyBorder="1" applyAlignment="1">
      <alignment horizontal="center" vertical="center"/>
    </xf>
    <xf numFmtId="0" fontId="12" fillId="0" borderId="12" xfId="8" applyFont="1" applyBorder="1" applyProtection="1">
      <protection locked="0"/>
    </xf>
    <xf numFmtId="167" fontId="11" fillId="0" borderId="33" xfId="9" applyBorder="1" applyAlignment="1" applyProtection="1">
      <alignment horizontal="center" vertical="center" wrapText="1"/>
    </xf>
    <xf numFmtId="168" fontId="11" fillId="0" borderId="33" xfId="9" applyNumberFormat="1" applyBorder="1" applyAlignment="1" applyProtection="1">
      <alignment horizontal="center" vertical="center" wrapText="1"/>
    </xf>
    <xf numFmtId="0" fontId="12" fillId="0" borderId="34" xfId="8" applyFont="1" applyBorder="1" applyProtection="1">
      <protection locked="0"/>
    </xf>
    <xf numFmtId="167" fontId="11" fillId="0" borderId="36" xfId="9" applyBorder="1" applyAlignment="1" applyProtection="1">
      <alignment horizontal="center" vertical="center" wrapText="1"/>
    </xf>
    <xf numFmtId="167" fontId="11" fillId="0" borderId="36" xfId="9" applyBorder="1" applyAlignment="1">
      <alignment horizontal="center" vertical="top" wrapText="1"/>
    </xf>
    <xf numFmtId="0" fontId="12" fillId="0" borderId="0" xfId="8" applyFont="1" applyProtection="1">
      <protection locked="0"/>
    </xf>
    <xf numFmtId="167" fontId="11" fillId="0" borderId="0" xfId="9" applyBorder="1" applyAlignment="1">
      <alignment horizontal="center" vertical="top" wrapText="1"/>
    </xf>
    <xf numFmtId="167" fontId="11" fillId="0" borderId="14" xfId="9" applyBorder="1" applyAlignment="1">
      <alignment horizontal="center" vertical="top" wrapText="1"/>
    </xf>
    <xf numFmtId="167" fontId="11" fillId="0" borderId="13" xfId="9" applyBorder="1" applyAlignment="1">
      <alignment horizontal="center" vertical="top" wrapText="1"/>
    </xf>
    <xf numFmtId="167" fontId="11" fillId="0" borderId="12" xfId="9" applyBorder="1" applyAlignment="1">
      <alignment horizontal="center" vertical="top" wrapText="1"/>
    </xf>
    <xf numFmtId="0" fontId="12" fillId="0" borderId="36" xfId="8" applyFont="1" applyBorder="1" applyProtection="1">
      <protection locked="0"/>
    </xf>
    <xf numFmtId="0" fontId="11" fillId="0" borderId="34" xfId="8" applyBorder="1" applyAlignment="1" applyProtection="1">
      <alignment vertical="top" wrapText="1"/>
      <protection locked="0"/>
    </xf>
    <xf numFmtId="0" fontId="5" fillId="2" borderId="8" xfId="4" applyFont="1" applyFill="1" applyBorder="1" applyAlignment="1">
      <alignment horizontal="center" vertical="center" wrapText="1"/>
    </xf>
    <xf numFmtId="0" fontId="5" fillId="2" borderId="8" xfId="4" applyFont="1" applyFill="1" applyBorder="1" applyAlignment="1">
      <alignment horizontal="left" vertical="center" wrapText="1"/>
    </xf>
    <xf numFmtId="0" fontId="6" fillId="0" borderId="0" xfId="0" applyFont="1" applyAlignment="1">
      <alignment horizontal="center" vertical="center" wrapText="1"/>
    </xf>
    <xf numFmtId="0" fontId="2" fillId="0" borderId="8" xfId="4" applyFont="1" applyBorder="1" applyAlignment="1">
      <alignment horizontal="left" vertical="center" wrapText="1"/>
    </xf>
    <xf numFmtId="0" fontId="2" fillId="0" borderId="8" xfId="4" applyFont="1" applyBorder="1" applyAlignment="1">
      <alignment horizontal="center" vertical="center" wrapText="1"/>
    </xf>
    <xf numFmtId="0" fontId="3" fillId="0" borderId="0" xfId="0" applyFont="1" applyAlignment="1">
      <alignment horizontal="left" vertical="center" wrapText="1"/>
    </xf>
    <xf numFmtId="0" fontId="3" fillId="0" borderId="8" xfId="0" applyFont="1" applyBorder="1" applyAlignment="1">
      <alignment horizontal="left" vertical="center" wrapText="1"/>
    </xf>
    <xf numFmtId="0" fontId="3" fillId="0" borderId="8" xfId="0" applyFont="1" applyBorder="1" applyAlignment="1">
      <alignment horizontal="center" vertical="center" wrapText="1"/>
    </xf>
    <xf numFmtId="0" fontId="3" fillId="0" borderId="0" xfId="0" applyFont="1" applyAlignment="1">
      <alignment horizontal="center" vertical="center" wrapText="1"/>
    </xf>
    <xf numFmtId="0" fontId="5" fillId="0" borderId="8" xfId="4" applyFont="1" applyBorder="1" applyAlignment="1">
      <alignment horizontal="center" vertical="center" wrapText="1"/>
    </xf>
    <xf numFmtId="0" fontId="5" fillId="0" borderId="8" xfId="4" applyFont="1" applyBorder="1" applyAlignment="1">
      <alignment horizontal="left" vertical="center" wrapText="1"/>
    </xf>
    <xf numFmtId="0" fontId="6" fillId="0" borderId="8" xfId="0" applyFont="1" applyBorder="1" applyAlignment="1">
      <alignment horizontal="center" vertical="center" wrapText="1"/>
    </xf>
    <xf numFmtId="0" fontId="6" fillId="0" borderId="8" xfId="0" applyFont="1" applyBorder="1" applyAlignment="1">
      <alignment horizontal="left" vertical="center" wrapText="1"/>
    </xf>
    <xf numFmtId="0" fontId="6" fillId="0" borderId="0" xfId="0" applyFont="1" applyAlignment="1">
      <alignment horizontal="left" vertical="center"/>
    </xf>
    <xf numFmtId="0" fontId="12" fillId="0" borderId="34" xfId="0" applyFont="1" applyBorder="1" applyProtection="1">
      <protection locked="0"/>
    </xf>
    <xf numFmtId="167" fontId="13" fillId="0" borderId="36" xfId="9" applyFont="1" applyBorder="1" applyAlignment="1" applyProtection="1">
      <alignment horizontal="center" vertical="top" wrapText="1"/>
    </xf>
    <xf numFmtId="0" fontId="0" fillId="0" borderId="36" xfId="0" applyBorder="1" applyAlignment="1" applyProtection="1">
      <alignment vertical="top" wrapText="1"/>
      <protection locked="0"/>
    </xf>
    <xf numFmtId="169" fontId="0" fillId="0" borderId="36" xfId="0" applyNumberFormat="1" applyBorder="1" applyAlignment="1" applyProtection="1">
      <alignment horizontal="center" vertical="top" wrapText="1"/>
      <protection locked="0"/>
    </xf>
    <xf numFmtId="0" fontId="5" fillId="3" borderId="0" xfId="1" applyFont="1" applyFill="1" applyAlignment="1" applyProtection="1">
      <alignment horizontal="center" vertical="center"/>
      <protection locked="0"/>
    </xf>
    <xf numFmtId="1" fontId="2" fillId="0" borderId="0" xfId="2" applyNumberFormat="1" applyFont="1" applyAlignment="1" applyProtection="1">
      <alignment horizontal="center" vertical="center"/>
      <protection locked="0"/>
    </xf>
    <xf numFmtId="0" fontId="0" fillId="0" borderId="0" xfId="0" applyProtection="1">
      <protection locked="0"/>
    </xf>
    <xf numFmtId="0" fontId="5" fillId="3" borderId="0" xfId="1" applyFont="1" applyFill="1" applyAlignment="1" applyProtection="1">
      <alignment horizontal="center" vertical="center" wrapText="1"/>
      <protection hidden="1"/>
    </xf>
    <xf numFmtId="0" fontId="3" fillId="0" borderId="0" xfId="0" applyFont="1" applyAlignment="1" applyProtection="1">
      <alignment horizontal="left" vertical="center"/>
      <protection hidden="1"/>
    </xf>
    <xf numFmtId="0" fontId="2" fillId="0" borderId="1" xfId="2" applyFont="1" applyBorder="1" applyAlignment="1" applyProtection="1">
      <alignment horizontal="center" vertical="center"/>
      <protection hidden="1"/>
    </xf>
    <xf numFmtId="0" fontId="4" fillId="0" borderId="0" xfId="0" applyFont="1" applyAlignment="1" applyProtection="1">
      <alignment horizontal="center" vertical="center"/>
      <protection hidden="1"/>
    </xf>
    <xf numFmtId="15" fontId="2" fillId="7" borderId="0" xfId="2" applyNumberFormat="1" applyFont="1" applyFill="1" applyAlignment="1" applyProtection="1">
      <alignment horizontal="center" vertical="center"/>
      <protection hidden="1"/>
    </xf>
    <xf numFmtId="20" fontId="2" fillId="0" borderId="1" xfId="2" applyNumberFormat="1" applyFont="1" applyBorder="1" applyAlignment="1" applyProtection="1">
      <alignment horizontal="center" vertical="center"/>
      <protection hidden="1"/>
    </xf>
    <xf numFmtId="0" fontId="5" fillId="3" borderId="0" xfId="1" applyFont="1" applyFill="1" applyAlignment="1">
      <alignment horizontal="center" vertical="center" wrapText="1"/>
    </xf>
    <xf numFmtId="165" fontId="3" fillId="6" borderId="0" xfId="0" applyNumberFormat="1" applyFont="1" applyFill="1" applyAlignment="1">
      <alignment horizontal="center" vertical="center"/>
    </xf>
    <xf numFmtId="1" fontId="2" fillId="0" borderId="1" xfId="2" applyNumberFormat="1" applyFont="1" applyBorder="1" applyAlignment="1">
      <alignment horizontal="center" vertical="center"/>
    </xf>
    <xf numFmtId="1" fontId="4" fillId="0" borderId="0" xfId="0" applyNumberFormat="1" applyFont="1" applyAlignment="1">
      <alignment horizontal="center" vertical="center"/>
    </xf>
    <xf numFmtId="3" fontId="2" fillId="4" borderId="0" xfId="3" applyNumberFormat="1" applyFont="1" applyFill="1" applyAlignment="1">
      <alignment horizontal="center" vertical="center"/>
    </xf>
    <xf numFmtId="0" fontId="4" fillId="0" borderId="0" xfId="0" applyFont="1" applyAlignment="1">
      <alignment horizontal="center" vertical="center"/>
    </xf>
    <xf numFmtId="3" fontId="3" fillId="5" borderId="0" xfId="0" applyNumberFormat="1" applyFont="1" applyFill="1" applyAlignment="1">
      <alignment horizontal="center" vertical="center"/>
    </xf>
    <xf numFmtId="0" fontId="2" fillId="0" borderId="0" xfId="4" applyFont="1" applyAlignment="1">
      <alignment horizontal="center" vertical="center" wrapText="1"/>
    </xf>
    <xf numFmtId="0" fontId="2" fillId="0" borderId="0" xfId="4" applyFont="1" applyAlignment="1">
      <alignment horizontal="left" vertical="center" wrapText="1"/>
    </xf>
    <xf numFmtId="0" fontId="0" fillId="0" borderId="34" xfId="0" applyBorder="1" applyAlignment="1">
      <alignment horizontal="center" vertical="center"/>
    </xf>
    <xf numFmtId="0" fontId="0" fillId="0" borderId="12" xfId="0" applyBorder="1" applyAlignment="1" applyProtection="1">
      <alignment vertical="top" wrapText="1"/>
      <protection locked="0"/>
    </xf>
    <xf numFmtId="0" fontId="0" fillId="0" borderId="36" xfId="0" applyBorder="1" applyAlignment="1">
      <alignment horizontal="center" vertical="center"/>
    </xf>
    <xf numFmtId="0" fontId="12" fillId="0" borderId="12" xfId="0" applyFont="1" applyBorder="1" applyProtection="1">
      <protection locked="0"/>
    </xf>
    <xf numFmtId="0" fontId="11" fillId="0" borderId="12" xfId="8" applyBorder="1" applyAlignment="1" applyProtection="1">
      <alignment vertical="top" wrapText="1"/>
      <protection locked="0"/>
    </xf>
    <xf numFmtId="0" fontId="12" fillId="0" borderId="36" xfId="0" applyFont="1" applyBorder="1" applyProtection="1">
      <protection locked="0"/>
    </xf>
    <xf numFmtId="0" fontId="0" fillId="0" borderId="35" xfId="0" applyBorder="1" applyAlignment="1">
      <alignment horizontal="center" vertical="center"/>
    </xf>
    <xf numFmtId="0" fontId="0" fillId="0" borderId="34" xfId="0" applyBorder="1" applyAlignment="1" applyProtection="1">
      <alignment vertical="top" wrapText="1"/>
      <protection locked="0"/>
    </xf>
    <xf numFmtId="164" fontId="9" fillId="0" borderId="36" xfId="5" applyBorder="1" applyAlignment="1">
      <alignment horizontal="right" vertical="center"/>
    </xf>
    <xf numFmtId="169" fontId="0" fillId="0" borderId="14" xfId="0" applyNumberFormat="1" applyBorder="1" applyAlignment="1" applyProtection="1">
      <alignment horizontal="center" vertical="top" wrapText="1"/>
      <protection locked="0"/>
    </xf>
    <xf numFmtId="167" fontId="13" fillId="0" borderId="14" xfId="9" applyFont="1" applyBorder="1" applyAlignment="1">
      <alignment horizontal="center" vertical="top" wrapText="1"/>
    </xf>
    <xf numFmtId="164" fontId="9" fillId="0" borderId="35" xfId="5" applyBorder="1" applyAlignment="1">
      <alignment horizontal="right" vertical="center"/>
    </xf>
    <xf numFmtId="167" fontId="13" fillId="0" borderId="14" xfId="9" applyFont="1" applyBorder="1" applyAlignment="1" applyProtection="1">
      <alignment horizontal="center" vertical="top" wrapText="1"/>
    </xf>
    <xf numFmtId="167" fontId="13" fillId="0" borderId="36" xfId="9" applyFont="1" applyBorder="1" applyAlignment="1">
      <alignment horizontal="center" vertical="top" wrapText="1"/>
    </xf>
    <xf numFmtId="167" fontId="13" fillId="0" borderId="35" xfId="9" applyFont="1" applyBorder="1" applyAlignment="1" applyProtection="1">
      <alignment horizontal="center" vertical="top" wrapText="1"/>
    </xf>
    <xf numFmtId="169" fontId="0" fillId="0" borderId="35" xfId="0" applyNumberFormat="1" applyBorder="1" applyAlignment="1" applyProtection="1">
      <alignment horizontal="center" vertical="top" wrapText="1"/>
      <protection locked="0"/>
    </xf>
    <xf numFmtId="164" fontId="13" fillId="0" borderId="36" xfId="5" applyFont="1" applyFill="1" applyBorder="1" applyAlignment="1" applyProtection="1">
      <alignment horizontal="right" vertical="center"/>
    </xf>
    <xf numFmtId="164" fontId="11" fillId="0" borderId="36" xfId="5" applyFont="1" applyFill="1" applyBorder="1" applyAlignment="1" applyProtection="1">
      <alignment horizontal="right" vertical="center"/>
    </xf>
    <xf numFmtId="167" fontId="11" fillId="0" borderId="14" xfId="9" applyBorder="1" applyAlignment="1" applyProtection="1">
      <alignment horizontal="center" vertical="center" wrapText="1"/>
    </xf>
    <xf numFmtId="167" fontId="11" fillId="0" borderId="13" xfId="9" applyBorder="1" applyAlignment="1" applyProtection="1">
      <alignment horizontal="center" vertical="center" wrapText="1"/>
    </xf>
    <xf numFmtId="167" fontId="11" fillId="0" borderId="12" xfId="9" applyBorder="1" applyAlignment="1" applyProtection="1">
      <alignment horizontal="center" vertical="center" wrapText="1"/>
    </xf>
    <xf numFmtId="164" fontId="0" fillId="0" borderId="36" xfId="5" applyFont="1" applyBorder="1" applyAlignment="1" applyProtection="1">
      <alignment horizontal="right" vertical="center"/>
      <protection locked="0"/>
    </xf>
    <xf numFmtId="168" fontId="11" fillId="0" borderId="13" xfId="9" applyNumberFormat="1" applyBorder="1" applyAlignment="1" applyProtection="1">
      <alignment horizontal="center" vertical="center" wrapText="1"/>
    </xf>
    <xf numFmtId="164" fontId="9" fillId="0" borderId="33" xfId="5" applyBorder="1" applyAlignment="1">
      <alignment horizontal="right" vertical="center"/>
    </xf>
    <xf numFmtId="2" fontId="0" fillId="0" borderId="0" xfId="0" applyNumberFormat="1" applyAlignment="1">
      <alignment horizontal="center"/>
    </xf>
    <xf numFmtId="0" fontId="8" fillId="9" borderId="40" xfId="0" applyFont="1" applyFill="1" applyBorder="1"/>
    <xf numFmtId="0" fontId="8" fillId="9" borderId="41" xfId="0" applyFont="1" applyFill="1" applyBorder="1"/>
    <xf numFmtId="0" fontId="0" fillId="0" borderId="42" xfId="0" applyBorder="1" applyAlignment="1">
      <alignment horizontal="left"/>
    </xf>
    <xf numFmtId="2" fontId="0" fillId="14" borderId="0" xfId="0" applyNumberFormat="1" applyFill="1" applyAlignment="1">
      <alignment horizontal="center"/>
    </xf>
    <xf numFmtId="2" fontId="0" fillId="14" borderId="43" xfId="0" applyNumberFormat="1" applyFill="1" applyBorder="1" applyAlignment="1">
      <alignment horizontal="center"/>
    </xf>
    <xf numFmtId="2" fontId="0" fillId="14" borderId="45" xfId="0" applyNumberFormat="1" applyFill="1" applyBorder="1" applyAlignment="1">
      <alignment horizontal="center"/>
    </xf>
    <xf numFmtId="2" fontId="0" fillId="14" borderId="46" xfId="0" applyNumberFormat="1" applyFill="1" applyBorder="1" applyAlignment="1">
      <alignment horizontal="center"/>
    </xf>
    <xf numFmtId="0" fontId="8" fillId="9" borderId="39" xfId="0" applyFont="1" applyFill="1" applyBorder="1"/>
    <xf numFmtId="0" fontId="8" fillId="9" borderId="42" xfId="0" applyFont="1" applyFill="1" applyBorder="1"/>
    <xf numFmtId="0" fontId="8" fillId="9" borderId="44" xfId="0" applyFont="1" applyFill="1" applyBorder="1"/>
    <xf numFmtId="0" fontId="0" fillId="0" borderId="43" xfId="0" applyBorder="1"/>
    <xf numFmtId="0" fontId="0" fillId="0" borderId="45" xfId="0" applyBorder="1"/>
    <xf numFmtId="0" fontId="0" fillId="0" borderId="46" xfId="0" applyBorder="1"/>
    <xf numFmtId="0" fontId="8" fillId="9" borderId="47" xfId="0" applyFont="1" applyFill="1" applyBorder="1"/>
    <xf numFmtId="0" fontId="8" fillId="9" borderId="48" xfId="0" applyFont="1" applyFill="1" applyBorder="1"/>
    <xf numFmtId="0" fontId="0" fillId="0" borderId="49" xfId="0" pivotButton="1" applyBorder="1"/>
    <xf numFmtId="0" fontId="0" fillId="0" borderId="50" xfId="0" applyBorder="1"/>
    <xf numFmtId="0" fontId="0" fillId="0" borderId="39" xfId="0" applyBorder="1"/>
    <xf numFmtId="0" fontId="0" fillId="0" borderId="47" xfId="0" applyBorder="1"/>
    <xf numFmtId="0" fontId="0" fillId="0" borderId="48" xfId="0" applyBorder="1"/>
    <xf numFmtId="0" fontId="0" fillId="0" borderId="42" xfId="0" applyBorder="1"/>
    <xf numFmtId="0" fontId="0" fillId="0" borderId="44" xfId="0" applyBorder="1"/>
    <xf numFmtId="0" fontId="0" fillId="0" borderId="38" xfId="0" pivotButton="1" applyBorder="1"/>
    <xf numFmtId="0" fontId="0" fillId="0" borderId="49" xfId="0" applyBorder="1"/>
    <xf numFmtId="0" fontId="0" fillId="0" borderId="51" xfId="0" applyBorder="1"/>
    <xf numFmtId="0" fontId="0" fillId="0" borderId="52" xfId="0" applyBorder="1" applyAlignment="1">
      <alignment horizontal="left"/>
    </xf>
    <xf numFmtId="0" fontId="0" fillId="0" borderId="53" xfId="0" applyBorder="1" applyAlignment="1">
      <alignment horizontal="left"/>
    </xf>
    <xf numFmtId="0" fontId="0" fillId="0" borderId="54" xfId="0" applyBorder="1" applyAlignment="1">
      <alignment horizontal="left"/>
    </xf>
    <xf numFmtId="0" fontId="0" fillId="0" borderId="38" xfId="0" applyBorder="1" applyAlignment="1">
      <alignment horizontal="left"/>
    </xf>
    <xf numFmtId="0" fontId="0" fillId="0" borderId="38" xfId="0" applyBorder="1"/>
    <xf numFmtId="0" fontId="8" fillId="9" borderId="49" xfId="0" applyFont="1" applyFill="1" applyBorder="1"/>
    <xf numFmtId="0" fontId="8" fillId="9" borderId="51" xfId="0" applyFont="1" applyFill="1" applyBorder="1"/>
    <xf numFmtId="0" fontId="8" fillId="9" borderId="50" xfId="0" applyFont="1" applyFill="1" applyBorder="1"/>
    <xf numFmtId="0" fontId="8" fillId="9" borderId="38" xfId="0" applyFont="1" applyFill="1" applyBorder="1"/>
    <xf numFmtId="0" fontId="0" fillId="15" borderId="0" xfId="0" applyFill="1"/>
    <xf numFmtId="0" fontId="14" fillId="15" borderId="0" xfId="0" applyFont="1" applyFill="1" applyAlignment="1">
      <alignment vertical="center"/>
    </xf>
    <xf numFmtId="0" fontId="8" fillId="9" borderId="52" xfId="0" applyFont="1" applyFill="1" applyBorder="1"/>
    <xf numFmtId="0" fontId="8" fillId="9" borderId="53" xfId="0" applyFont="1" applyFill="1" applyBorder="1"/>
    <xf numFmtId="0" fontId="8" fillId="9" borderId="54" xfId="0" applyFont="1" applyFill="1" applyBorder="1"/>
    <xf numFmtId="170" fontId="15" fillId="0" borderId="55" xfId="2" applyNumberFormat="1" applyFont="1" applyBorder="1" applyAlignment="1" applyProtection="1">
      <alignment horizontal="center" vertical="center"/>
      <protection locked="0"/>
    </xf>
    <xf numFmtId="165" fontId="15" fillId="0" borderId="55" xfId="2" applyNumberFormat="1" applyFont="1" applyBorder="1" applyAlignment="1" applyProtection="1">
      <alignment horizontal="center" vertical="center"/>
      <protection locked="0"/>
    </xf>
    <xf numFmtId="1" fontId="15" fillId="0" borderId="55" xfId="2" applyNumberFormat="1" applyFont="1" applyBorder="1" applyAlignment="1" applyProtection="1">
      <alignment horizontal="center" vertical="center"/>
      <protection locked="0"/>
    </xf>
    <xf numFmtId="165" fontId="15" fillId="8" borderId="55" xfId="2" applyNumberFormat="1" applyFont="1" applyFill="1" applyBorder="1" applyAlignment="1" applyProtection="1">
      <alignment horizontal="center" vertical="center"/>
      <protection locked="0"/>
    </xf>
    <xf numFmtId="165" fontId="15" fillId="8" borderId="0" xfId="2" applyNumberFormat="1" applyFont="1" applyFill="1" applyAlignment="1" applyProtection="1">
      <alignment horizontal="center" vertical="center"/>
      <protection locked="0"/>
    </xf>
    <xf numFmtId="170" fontId="15" fillId="0" borderId="0" xfId="0" applyNumberFormat="1" applyFont="1" applyAlignment="1" applyProtection="1">
      <alignment horizontal="center" vertical="center"/>
      <protection locked="0"/>
    </xf>
    <xf numFmtId="3" fontId="15" fillId="0" borderId="0" xfId="0" applyNumberFormat="1" applyFont="1" applyAlignment="1" applyProtection="1">
      <alignment horizontal="center" vertical="center"/>
      <protection locked="0"/>
    </xf>
    <xf numFmtId="1" fontId="16" fillId="0" borderId="0" xfId="2" applyNumberFormat="1" applyFont="1" applyAlignment="1" applyProtection="1">
      <alignment horizontal="center" vertical="center"/>
      <protection locked="0"/>
    </xf>
    <xf numFmtId="15" fontId="4" fillId="0" borderId="55" xfId="2" applyNumberFormat="1" applyFont="1" applyBorder="1" applyAlignment="1" applyProtection="1">
      <alignment horizontal="center" vertical="center"/>
      <protection locked="0"/>
    </xf>
    <xf numFmtId="0" fontId="3" fillId="0" borderId="55" xfId="2" applyFont="1" applyBorder="1" applyAlignment="1" applyProtection="1">
      <alignment horizontal="left" vertical="center"/>
      <protection hidden="1"/>
    </xf>
    <xf numFmtId="15" fontId="4" fillId="0" borderId="1" xfId="2" applyNumberFormat="1" applyFont="1" applyBorder="1" applyAlignment="1" applyProtection="1">
      <alignment horizontal="center" vertical="center"/>
      <protection locked="0"/>
    </xf>
    <xf numFmtId="0" fontId="3" fillId="0" borderId="1" xfId="2" applyFont="1" applyBorder="1" applyAlignment="1" applyProtection="1">
      <alignment horizontal="left" vertical="center"/>
      <protection hidden="1"/>
    </xf>
    <xf numFmtId="171" fontId="3" fillId="0" borderId="0" xfId="0" applyNumberFormat="1" applyFont="1" applyAlignment="1" applyProtection="1">
      <alignment horizontal="center" vertical="center"/>
      <protection locked="0"/>
    </xf>
    <xf numFmtId="172" fontId="2" fillId="7" borderId="0" xfId="2" applyNumberFormat="1" applyFont="1" applyFill="1" applyAlignment="1" applyProtection="1">
      <alignment horizontal="center" vertical="center"/>
      <protection hidden="1"/>
    </xf>
    <xf numFmtId="170" fontId="3" fillId="0" borderId="1" xfId="2" applyNumberFormat="1" applyFont="1" applyBorder="1" applyAlignment="1" applyProtection="1">
      <alignment horizontal="center" vertical="center"/>
      <protection locked="0"/>
    </xf>
    <xf numFmtId="165" fontId="3" fillId="0" borderId="1" xfId="2" applyNumberFormat="1" applyFont="1" applyBorder="1" applyAlignment="1" applyProtection="1">
      <alignment horizontal="center" vertical="center"/>
      <protection locked="0"/>
    </xf>
    <xf numFmtId="1" fontId="3" fillId="0" borderId="1" xfId="2" applyNumberFormat="1" applyFont="1" applyBorder="1" applyAlignment="1" applyProtection="1">
      <alignment horizontal="center" vertical="center"/>
      <protection locked="0"/>
    </xf>
    <xf numFmtId="165" fontId="3" fillId="8" borderId="1" xfId="2" applyNumberFormat="1" applyFont="1" applyFill="1" applyBorder="1" applyAlignment="1" applyProtection="1">
      <alignment horizontal="center" vertical="center"/>
      <protection locked="0"/>
    </xf>
    <xf numFmtId="165" fontId="3" fillId="8" borderId="0" xfId="2" applyNumberFormat="1" applyFont="1" applyFill="1" applyAlignment="1" applyProtection="1">
      <alignment horizontal="center" vertical="center"/>
      <protection locked="0"/>
    </xf>
    <xf numFmtId="170" fontId="3" fillId="0" borderId="0" xfId="0" applyNumberFormat="1" applyFont="1" applyAlignment="1" applyProtection="1">
      <alignment horizontal="center" vertical="center"/>
      <protection locked="0"/>
    </xf>
    <xf numFmtId="0" fontId="3" fillId="0" borderId="57" xfId="0" applyFont="1" applyBorder="1" applyAlignment="1">
      <alignment horizontal="center" vertical="center"/>
    </xf>
    <xf numFmtId="0" fontId="3" fillId="0" borderId="56" xfId="0" applyFont="1" applyBorder="1" applyAlignment="1">
      <alignment horizontal="left" vertical="center"/>
    </xf>
    <xf numFmtId="0" fontId="17" fillId="0" borderId="0" xfId="0" applyFont="1" applyAlignment="1">
      <alignment wrapText="1"/>
    </xf>
    <xf numFmtId="15" fontId="4" fillId="0" borderId="58" xfId="2" applyNumberFormat="1" applyFont="1" applyBorder="1" applyAlignment="1">
      <alignment horizontal="center" vertical="center"/>
    </xf>
    <xf numFmtId="0" fontId="3" fillId="0" borderId="1" xfId="2" applyFont="1" applyBorder="1" applyAlignment="1">
      <alignment horizontal="left" vertical="center"/>
    </xf>
    <xf numFmtId="0" fontId="18" fillId="0" borderId="0" xfId="0" applyFont="1" applyAlignment="1">
      <alignment wrapText="1"/>
    </xf>
    <xf numFmtId="0" fontId="17" fillId="0" borderId="0" xfId="0" applyFont="1" applyAlignment="1">
      <alignment horizontal="center"/>
    </xf>
    <xf numFmtId="170" fontId="15" fillId="0" borderId="1" xfId="2" applyNumberFormat="1" applyFont="1" applyBorder="1" applyAlignment="1" applyProtection="1">
      <alignment horizontal="center" vertical="center"/>
      <protection locked="0"/>
    </xf>
    <xf numFmtId="165" fontId="15" fillId="0" borderId="1" xfId="2" applyNumberFormat="1" applyFont="1" applyBorder="1" applyAlignment="1" applyProtection="1">
      <alignment horizontal="center" vertical="center"/>
      <protection locked="0"/>
    </xf>
    <xf numFmtId="1" fontId="15" fillId="0" borderId="1" xfId="2" applyNumberFormat="1" applyFont="1" applyBorder="1" applyAlignment="1" applyProtection="1">
      <alignment horizontal="center" vertical="center"/>
      <protection locked="0"/>
    </xf>
    <xf numFmtId="165" fontId="15" fillId="8" borderId="1" xfId="2" applyNumberFormat="1" applyFont="1" applyFill="1" applyBorder="1" applyAlignment="1" applyProtection="1">
      <alignment horizontal="center" vertical="center"/>
      <protection locked="0"/>
    </xf>
    <xf numFmtId="0" fontId="19" fillId="0" borderId="0" xfId="0" applyFont="1" applyAlignment="1" applyProtection="1">
      <alignment horizontal="center" vertical="center"/>
      <protection locked="0"/>
    </xf>
    <xf numFmtId="15" fontId="19" fillId="0" borderId="55" xfId="2" applyNumberFormat="1" applyFont="1" applyBorder="1" applyAlignment="1" applyProtection="1">
      <alignment horizontal="center" vertical="center"/>
      <protection locked="0"/>
    </xf>
    <xf numFmtId="0" fontId="15" fillId="0" borderId="0" xfId="0" applyFont="1" applyAlignment="1" applyProtection="1">
      <alignment horizontal="left" vertical="center"/>
      <protection hidden="1"/>
    </xf>
    <xf numFmtId="0" fontId="15" fillId="0" borderId="55" xfId="2" applyFont="1" applyBorder="1" applyAlignment="1" applyProtection="1">
      <alignment horizontal="left" vertical="center"/>
      <protection hidden="1"/>
    </xf>
    <xf numFmtId="15" fontId="19" fillId="0" borderId="1" xfId="2" applyNumberFormat="1" applyFont="1" applyBorder="1" applyAlignment="1" applyProtection="1">
      <alignment horizontal="center" vertical="center"/>
      <protection locked="0"/>
    </xf>
    <xf numFmtId="0" fontId="15" fillId="0" borderId="1" xfId="2" applyFont="1" applyBorder="1" applyAlignment="1" applyProtection="1">
      <alignment horizontal="left" vertical="center"/>
      <protection hidden="1"/>
    </xf>
    <xf numFmtId="0" fontId="0" fillId="0" borderId="0" xfId="0" applyAlignment="1">
      <alignment horizontal="center"/>
    </xf>
    <xf numFmtId="4" fontId="3" fillId="5" borderId="0" xfId="0" applyNumberFormat="1" applyFont="1" applyFill="1" applyAlignment="1">
      <alignment horizontal="center" vertical="center"/>
    </xf>
    <xf numFmtId="170" fontId="3" fillId="0" borderId="55" xfId="2" applyNumberFormat="1" applyFont="1" applyBorder="1" applyAlignment="1" applyProtection="1">
      <alignment horizontal="center" vertical="center"/>
      <protection locked="0"/>
    </xf>
    <xf numFmtId="165" fontId="3" fillId="0" borderId="55" xfId="2" applyNumberFormat="1" applyFont="1" applyBorder="1" applyAlignment="1" applyProtection="1">
      <alignment horizontal="center" vertical="center"/>
      <protection locked="0"/>
    </xf>
    <xf numFmtId="173" fontId="3" fillId="5" borderId="0" xfId="0" applyNumberFormat="1" applyFont="1" applyFill="1" applyAlignment="1">
      <alignment horizontal="center" vertical="center"/>
    </xf>
    <xf numFmtId="1" fontId="3" fillId="0" borderId="55" xfId="2" applyNumberFormat="1" applyFont="1" applyBorder="1" applyAlignment="1" applyProtection="1">
      <alignment horizontal="center" vertical="center"/>
      <protection locked="0"/>
    </xf>
    <xf numFmtId="165" fontId="3" fillId="8" borderId="55" xfId="2" applyNumberFormat="1" applyFont="1" applyFill="1" applyBorder="1" applyAlignment="1" applyProtection="1">
      <alignment horizontal="center" vertical="center"/>
      <protection locked="0"/>
    </xf>
    <xf numFmtId="0" fontId="3" fillId="0" borderId="0" xfId="0" applyFont="1" applyAlignment="1">
      <alignment horizontal="justify" vertical="center"/>
    </xf>
    <xf numFmtId="0" fontId="3" fillId="0" borderId="56" xfId="0" applyFont="1" applyBorder="1" applyAlignment="1">
      <alignment horizontal="justify" vertical="center"/>
    </xf>
    <xf numFmtId="0" fontId="3" fillId="0" borderId="59" xfId="0" applyFont="1" applyBorder="1" applyAlignment="1">
      <alignment horizontal="justify" vertical="center"/>
    </xf>
    <xf numFmtId="0" fontId="3" fillId="0" borderId="0" xfId="0" applyFont="1"/>
    <xf numFmtId="0" fontId="20" fillId="0" borderId="0" xfId="0" applyFont="1" applyAlignment="1">
      <alignment horizontal="justify" vertical="center"/>
    </xf>
    <xf numFmtId="174" fontId="3" fillId="5" borderId="0" xfId="0" applyNumberFormat="1" applyFont="1" applyFill="1" applyAlignment="1">
      <alignment horizontal="center" vertical="center"/>
    </xf>
    <xf numFmtId="15" fontId="2" fillId="0" borderId="0" xfId="2" applyNumberFormat="1" applyFont="1" applyAlignment="1" applyProtection="1">
      <alignment horizontal="center" vertical="center"/>
      <protection hidden="1"/>
    </xf>
    <xf numFmtId="165" fontId="3" fillId="0" borderId="0" xfId="0" applyNumberFormat="1" applyFont="1" applyAlignment="1">
      <alignment horizontal="center" vertical="center"/>
    </xf>
    <xf numFmtId="165" fontId="3" fillId="0" borderId="0" xfId="2" applyNumberFormat="1" applyFont="1" applyAlignment="1" applyProtection="1">
      <alignment horizontal="center" vertical="center"/>
      <protection locked="0"/>
    </xf>
    <xf numFmtId="3" fontId="2" fillId="0" borderId="0" xfId="3" applyNumberFormat="1" applyFont="1" applyAlignment="1">
      <alignment horizontal="center" vertical="center"/>
    </xf>
    <xf numFmtId="3" fontId="3" fillId="0" borderId="0" xfId="0" applyNumberFormat="1" applyFont="1" applyAlignment="1">
      <alignment horizontal="center" vertical="center"/>
    </xf>
    <xf numFmtId="15" fontId="23" fillId="0" borderId="55" xfId="2" applyNumberFormat="1" applyFont="1" applyBorder="1" applyAlignment="1" applyProtection="1">
      <alignment horizontal="center" vertical="center"/>
      <protection locked="0"/>
    </xf>
    <xf numFmtId="0" fontId="24" fillId="0" borderId="0" xfId="0" applyFont="1" applyAlignment="1" applyProtection="1">
      <alignment horizontal="left" vertical="center"/>
      <protection hidden="1"/>
    </xf>
    <xf numFmtId="171" fontId="24" fillId="0" borderId="0" xfId="0" applyNumberFormat="1" applyFont="1" applyAlignment="1" applyProtection="1">
      <alignment horizontal="center" vertical="center"/>
      <protection locked="0"/>
    </xf>
    <xf numFmtId="170" fontId="24" fillId="0" borderId="55" xfId="2" applyNumberFormat="1" applyFont="1" applyBorder="1" applyAlignment="1" applyProtection="1">
      <alignment horizontal="center" vertical="center"/>
      <protection locked="0"/>
    </xf>
    <xf numFmtId="165" fontId="24" fillId="0" borderId="55" xfId="2" applyNumberFormat="1" applyFont="1" applyBorder="1" applyAlignment="1" applyProtection="1">
      <alignment horizontal="center" vertical="center"/>
      <protection locked="0"/>
    </xf>
    <xf numFmtId="1" fontId="24" fillId="0" borderId="55" xfId="2" applyNumberFormat="1" applyFont="1" applyBorder="1" applyAlignment="1" applyProtection="1">
      <alignment horizontal="center" vertical="center"/>
      <protection locked="0"/>
    </xf>
    <xf numFmtId="165" fontId="24" fillId="8" borderId="55" xfId="2" applyNumberFormat="1" applyFont="1" applyFill="1" applyBorder="1" applyAlignment="1" applyProtection="1">
      <alignment horizontal="center" vertical="center"/>
      <protection locked="0"/>
    </xf>
    <xf numFmtId="165" fontId="24" fillId="8" borderId="0" xfId="2" applyNumberFormat="1" applyFont="1" applyFill="1" applyAlignment="1" applyProtection="1">
      <alignment horizontal="center" vertical="center"/>
      <protection locked="0"/>
    </xf>
    <xf numFmtId="170" fontId="24" fillId="0" borderId="0" xfId="0" applyNumberFormat="1" applyFont="1" applyAlignment="1" applyProtection="1">
      <alignment horizontal="center" vertical="center"/>
      <protection locked="0"/>
    </xf>
    <xf numFmtId="3" fontId="24" fillId="0" borderId="0" xfId="0" applyNumberFormat="1" applyFont="1" applyAlignment="1" applyProtection="1">
      <alignment horizontal="center" vertical="center"/>
      <protection locked="0"/>
    </xf>
    <xf numFmtId="1" fontId="25" fillId="0" borderId="0" xfId="2" applyNumberFormat="1" applyFont="1" applyAlignment="1" applyProtection="1">
      <alignment horizontal="center" vertical="center"/>
      <protection locked="0"/>
    </xf>
    <xf numFmtId="0" fontId="5" fillId="0" borderId="0" xfId="1" applyFont="1" applyAlignment="1">
      <alignment horizontal="center" vertical="center" wrapText="1"/>
    </xf>
    <xf numFmtId="1" fontId="3" fillId="0" borderId="0" xfId="0" applyNumberFormat="1" applyFont="1" applyAlignment="1">
      <alignment horizontal="center" vertical="center"/>
    </xf>
    <xf numFmtId="1" fontId="15" fillId="0" borderId="55" xfId="2" applyNumberFormat="1" applyFont="1" applyBorder="1" applyAlignment="1">
      <alignment horizontal="center" vertical="center"/>
    </xf>
    <xf numFmtId="1" fontId="3" fillId="0" borderId="1" xfId="2" applyNumberFormat="1" applyFont="1" applyBorder="1" applyAlignment="1">
      <alignment horizontal="center" vertical="center"/>
    </xf>
    <xf numFmtId="1" fontId="15" fillId="0" borderId="1" xfId="2" applyNumberFormat="1" applyFont="1" applyBorder="1" applyAlignment="1">
      <alignment horizontal="center" vertical="center"/>
    </xf>
    <xf numFmtId="1" fontId="3" fillId="0" borderId="55" xfId="2" applyNumberFormat="1" applyFont="1" applyBorder="1" applyAlignment="1">
      <alignment horizontal="center" vertical="center"/>
    </xf>
    <xf numFmtId="1" fontId="24" fillId="0" borderId="55" xfId="2" applyNumberFormat="1" applyFont="1" applyBorder="1" applyAlignment="1">
      <alignment horizontal="center" vertical="center"/>
    </xf>
    <xf numFmtId="2" fontId="5" fillId="0" borderId="0" xfId="1" applyNumberFormat="1" applyFont="1" applyAlignment="1" applyProtection="1">
      <alignment horizontal="center" vertical="center" wrapText="1"/>
      <protection locked="0"/>
    </xf>
    <xf numFmtId="2" fontId="3" fillId="0" borderId="0" xfId="0" applyNumberFormat="1" applyFont="1" applyAlignment="1" applyProtection="1">
      <alignment horizontal="center" vertical="center"/>
      <protection locked="0"/>
    </xf>
    <xf numFmtId="2" fontId="15" fillId="0" borderId="0" xfId="2" applyNumberFormat="1" applyFont="1" applyAlignment="1" applyProtection="1">
      <alignment horizontal="center" vertical="center"/>
      <protection locked="0"/>
    </xf>
    <xf numFmtId="2" fontId="15" fillId="0" borderId="0" xfId="0" applyNumberFormat="1" applyFont="1" applyAlignment="1" applyProtection="1">
      <alignment horizontal="center" vertical="center"/>
      <protection locked="0"/>
    </xf>
    <xf numFmtId="2" fontId="3" fillId="0" borderId="0" xfId="2" applyNumberFormat="1" applyFont="1" applyAlignment="1" applyProtection="1">
      <alignment horizontal="center" vertical="center"/>
      <protection locked="0"/>
    </xf>
    <xf numFmtId="2" fontId="24" fillId="0" borderId="0" xfId="2" applyNumberFormat="1" applyFont="1" applyAlignment="1" applyProtection="1">
      <alignment horizontal="center" vertical="center"/>
      <protection locked="0"/>
    </xf>
    <xf numFmtId="2" fontId="24" fillId="0" borderId="0" xfId="0" applyNumberFormat="1" applyFont="1" applyAlignment="1" applyProtection="1">
      <alignment horizontal="center" vertical="center"/>
      <protection locked="0"/>
    </xf>
    <xf numFmtId="0" fontId="5" fillId="0" borderId="0" xfId="1" applyFont="1" applyAlignment="1" applyProtection="1">
      <alignment horizontal="center" vertical="center" wrapText="1"/>
      <protection hidden="1"/>
    </xf>
    <xf numFmtId="15" fontId="16" fillId="0" borderId="0" xfId="2" applyNumberFormat="1" applyFont="1" applyAlignment="1" applyProtection="1">
      <alignment horizontal="center" vertical="center"/>
      <protection hidden="1"/>
    </xf>
    <xf numFmtId="0" fontId="2" fillId="0" borderId="0" xfId="2" applyFont="1" applyAlignment="1" applyProtection="1">
      <alignment horizontal="center" vertical="center"/>
      <protection hidden="1"/>
    </xf>
    <xf numFmtId="15" fontId="25" fillId="0" borderId="0" xfId="2" applyNumberFormat="1" applyFont="1" applyAlignment="1" applyProtection="1">
      <alignment horizontal="center" vertical="center"/>
      <protection hidden="1"/>
    </xf>
    <xf numFmtId="20" fontId="2" fillId="0" borderId="37" xfId="2" applyNumberFormat="1" applyFont="1" applyBorder="1" applyAlignment="1" applyProtection="1">
      <alignment horizontal="center" vertical="center"/>
      <protection hidden="1"/>
    </xf>
    <xf numFmtId="0" fontId="5" fillId="0" borderId="0" xfId="1" applyFont="1" applyAlignment="1" applyProtection="1">
      <alignment horizontal="center" vertical="center" wrapText="1"/>
      <protection locked="0"/>
    </xf>
    <xf numFmtId="0" fontId="8" fillId="0" borderId="22" xfId="0" applyFont="1" applyBorder="1" applyAlignment="1">
      <alignment horizontal="center" wrapText="1"/>
    </xf>
    <xf numFmtId="0" fontId="8" fillId="0" borderId="3" xfId="0" applyFont="1" applyBorder="1" applyAlignment="1">
      <alignment horizontal="center"/>
    </xf>
    <xf numFmtId="0" fontId="8" fillId="0" borderId="4" xfId="0" applyFont="1" applyBorder="1" applyAlignment="1">
      <alignment horizontal="center"/>
    </xf>
  </cellXfs>
  <cellStyles count="10">
    <cellStyle name="Comma 2" xfId="6" xr:uid="{00000000-0005-0000-0000-000000000000}"/>
    <cellStyle name="Comma 3" xfId="7" xr:uid="{00000000-0005-0000-0000-000001000000}"/>
    <cellStyle name="Comma 4" xfId="9" xr:uid="{00000000-0005-0000-0000-000002000000}"/>
    <cellStyle name="Millares" xfId="5" builtinId="3"/>
    <cellStyle name="Normal" xfId="0" builtinId="0"/>
    <cellStyle name="Normal 2" xfId="8" xr:uid="{00000000-0005-0000-0000-000005000000}"/>
    <cellStyle name="Normal_bac" xfId="1" xr:uid="{00000000-0005-0000-0000-000006000000}"/>
    <cellStyle name="Normal_chem_1" xfId="2" xr:uid="{00000000-0005-0000-0000-000007000000}"/>
    <cellStyle name="Normal_Sheet1" xfId="3" xr:uid="{00000000-0005-0000-0000-000008000000}"/>
    <cellStyle name="Normal_Sheet3" xfId="4" xr:uid="{00000000-0005-0000-0000-000009000000}"/>
  </cellStyles>
  <dxfs count="2696">
    <dxf>
      <fill>
        <patternFill>
          <bgColor theme="0" tint="-0.24994659260841701"/>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0"/>
        <color indexed="8"/>
        <name val="Calibri"/>
        <scheme val="minor"/>
      </font>
      <numFmt numFmtId="1" formatCode="0"/>
      <fill>
        <patternFill patternType="none">
          <fgColor indexed="64"/>
          <bgColor indexed="65"/>
        </patternFill>
      </fill>
      <alignment horizontal="center" vertical="center" textRotation="0" wrapText="0" indent="0" justifyLastLine="0" shrinkToFit="0" readingOrder="0"/>
      <protection locked="0" hidden="0"/>
    </dxf>
    <dxf>
      <font>
        <b val="0"/>
        <i val="0"/>
        <strike val="0"/>
        <condense val="0"/>
        <extend val="0"/>
        <outline val="0"/>
        <shadow val="0"/>
        <u val="none"/>
        <vertAlign val="baseline"/>
        <sz val="10"/>
        <color theme="1"/>
        <name val="Calibri"/>
        <family val="2"/>
        <scheme val="minor"/>
      </font>
      <numFmt numFmtId="3" formatCode="#,##0"/>
      <fill>
        <patternFill patternType="solid">
          <fgColor indexed="64"/>
          <bgColor theme="5" tint="0.59999389629810485"/>
        </patternFill>
      </fill>
      <alignment horizontal="center" vertical="center" textRotation="0" wrapText="0" indent="0" justifyLastLine="0" shrinkToFit="0" readingOrder="0"/>
      <protection locked="1" hidden="0"/>
    </dxf>
    <dxf>
      <font>
        <b val="0"/>
        <i val="0"/>
        <strike val="0"/>
        <condense val="0"/>
        <extend val="0"/>
        <outline val="0"/>
        <shadow val="0"/>
        <u val="none"/>
        <vertAlign val="baseline"/>
        <sz val="10"/>
        <color theme="1"/>
        <name val="Calibri"/>
        <family val="2"/>
        <scheme val="minor"/>
      </font>
      <numFmt numFmtId="3" formatCode="#,##0"/>
      <fill>
        <patternFill patternType="solid">
          <fgColor indexed="64"/>
          <bgColor theme="5" tint="0.59999389629810485"/>
        </patternFill>
      </fill>
      <alignment horizontal="center" vertical="center" textRotation="0" wrapText="0" indent="0" justifyLastLine="0" shrinkToFit="0" readingOrder="0"/>
      <protection locked="1" hidden="0"/>
    </dxf>
    <dxf>
      <font>
        <b val="0"/>
        <i val="0"/>
        <strike val="0"/>
        <condense val="0"/>
        <extend val="0"/>
        <outline val="0"/>
        <shadow val="0"/>
        <u val="none"/>
        <vertAlign val="baseline"/>
        <sz val="10"/>
        <color theme="1"/>
        <name val="Calibri"/>
        <scheme val="minor"/>
      </font>
      <numFmt numFmtId="3" formatCode="#,##0"/>
      <fill>
        <patternFill patternType="solid">
          <fgColor indexed="64"/>
          <bgColor theme="5" tint="0.59999389629810485"/>
        </patternFill>
      </fill>
      <alignment horizontal="center" vertical="center" textRotation="0" wrapText="0" indent="0" justifyLastLine="0" shrinkToFit="0" readingOrder="0"/>
      <protection locked="1" hidden="0"/>
    </dxf>
    <dxf>
      <font>
        <b val="0"/>
        <i val="0"/>
        <strike val="0"/>
        <condense val="0"/>
        <extend val="0"/>
        <outline val="0"/>
        <shadow val="0"/>
        <u val="none"/>
        <vertAlign val="baseline"/>
        <sz val="10"/>
        <color theme="1"/>
        <name val="Calibri"/>
        <scheme val="minor"/>
      </font>
      <numFmt numFmtId="3" formatCode="#,##0"/>
      <alignment horizontal="center" vertical="center" textRotation="0" wrapText="0" indent="0" justifyLastLine="0" shrinkToFit="0" readingOrder="0"/>
      <protection locked="0" hidden="0"/>
    </dxf>
    <dxf>
      <font>
        <b val="0"/>
        <i val="0"/>
        <strike val="0"/>
        <condense val="0"/>
        <extend val="0"/>
        <outline val="0"/>
        <shadow val="0"/>
        <u val="none"/>
        <vertAlign val="baseline"/>
        <sz val="10"/>
        <color theme="1"/>
        <name val="Calibri"/>
        <scheme val="minor"/>
      </font>
      <numFmt numFmtId="3" formatCode="#,##0"/>
      <alignment horizontal="center" vertical="center" textRotation="0" wrapText="0" indent="0" justifyLastLine="0" shrinkToFit="0" readingOrder="0"/>
      <protection locked="0" hidden="0"/>
    </dxf>
    <dxf>
      <font>
        <b val="0"/>
        <i val="0"/>
        <strike val="0"/>
        <condense val="0"/>
        <extend val="0"/>
        <outline val="0"/>
        <shadow val="0"/>
        <u val="none"/>
        <vertAlign val="baseline"/>
        <sz val="10"/>
        <color theme="1"/>
        <name val="Calibri"/>
        <scheme val="minor"/>
      </font>
      <numFmt numFmtId="3" formatCode="#,##0"/>
      <alignment horizontal="center" vertical="center" textRotation="0" wrapText="0" indent="0" justifyLastLine="0" shrinkToFit="0" readingOrder="0"/>
      <protection locked="0" hidden="0"/>
    </dxf>
    <dxf>
      <font>
        <b val="0"/>
        <i val="0"/>
        <strike val="0"/>
        <condense val="0"/>
        <extend val="0"/>
        <outline val="0"/>
        <shadow val="0"/>
        <u val="none"/>
        <vertAlign val="baseline"/>
        <sz val="10"/>
        <color indexed="8"/>
        <name val="Calibri"/>
        <scheme val="minor"/>
      </font>
      <numFmt numFmtId="3" formatCode="#,##0"/>
      <fill>
        <patternFill patternType="solid">
          <fgColor indexed="64"/>
          <bgColor theme="4" tint="0.59999389629810485"/>
        </patternFill>
      </fill>
      <alignment horizontal="center" vertical="center" textRotation="0" wrapText="0" indent="0" justifyLastLine="0" shrinkToFit="0" readingOrder="0"/>
      <protection locked="1" hidden="0"/>
    </dxf>
    <dxf>
      <font>
        <b val="0"/>
        <i val="0"/>
        <strike val="0"/>
        <condense val="0"/>
        <extend val="0"/>
        <outline val="0"/>
        <shadow val="0"/>
        <u val="none"/>
        <vertAlign val="baseline"/>
        <sz val="10"/>
        <color theme="1"/>
        <name val="Calibri"/>
        <scheme val="minor"/>
      </font>
      <numFmt numFmtId="3" formatCode="#,##0"/>
      <alignment horizontal="center" vertical="center" textRotation="0" wrapText="0" indent="0" justifyLastLine="0" shrinkToFit="0" readingOrder="0"/>
      <protection locked="0" hidden="0"/>
    </dxf>
    <dxf>
      <font>
        <b val="0"/>
        <i val="0"/>
        <strike val="0"/>
        <condense val="0"/>
        <extend val="0"/>
        <outline val="0"/>
        <shadow val="0"/>
        <u val="none"/>
        <vertAlign val="baseline"/>
        <sz val="10"/>
        <color theme="1"/>
        <name val="Calibri"/>
        <scheme val="minor"/>
      </font>
      <numFmt numFmtId="3" formatCode="#,##0"/>
      <alignment horizontal="center" vertical="center" textRotation="0" wrapText="0" indent="0" justifyLastLine="0" shrinkToFit="0" readingOrder="0"/>
      <protection locked="0" hidden="0"/>
    </dxf>
    <dxf>
      <font>
        <b val="0"/>
        <i val="0"/>
        <strike val="0"/>
        <condense val="0"/>
        <extend val="0"/>
        <outline val="0"/>
        <shadow val="0"/>
        <u val="none"/>
        <vertAlign val="baseline"/>
        <sz val="10"/>
        <color theme="1"/>
        <name val="Calibri"/>
        <scheme val="minor"/>
      </font>
      <numFmt numFmtId="3" formatCode="#,##0"/>
      <alignment horizontal="center" vertical="center" textRotation="0" wrapText="0" indent="0" justifyLastLine="0" shrinkToFit="0" readingOrder="0"/>
      <protection locked="0" hidden="0"/>
    </dxf>
    <dxf>
      <font>
        <b val="0"/>
        <i val="0"/>
        <strike val="0"/>
        <condense val="0"/>
        <extend val="0"/>
        <outline val="0"/>
        <shadow val="0"/>
        <u val="none"/>
        <vertAlign val="baseline"/>
        <sz val="10"/>
        <color theme="1"/>
        <name val="Calibri"/>
        <scheme val="minor"/>
      </font>
      <numFmt numFmtId="3" formatCode="#,##0"/>
      <alignment horizontal="center" vertical="center" textRotation="0" wrapText="0" indent="0" justifyLastLine="0" shrinkToFit="0" readingOrder="0"/>
      <protection locked="0" hidden="0"/>
    </dxf>
    <dxf>
      <font>
        <b val="0"/>
        <i val="0"/>
        <strike val="0"/>
        <condense val="0"/>
        <extend val="0"/>
        <outline val="0"/>
        <shadow val="0"/>
        <u val="none"/>
        <vertAlign val="baseline"/>
        <sz val="10"/>
        <color theme="1"/>
        <name val="Calibri"/>
        <scheme val="minor"/>
      </font>
      <numFmt numFmtId="3" formatCode="#,##0"/>
      <alignment horizontal="center" vertical="center" textRotation="0" wrapText="0" indent="0" justifyLastLine="0" shrinkToFit="0" readingOrder="0"/>
      <protection locked="0" hidden="0"/>
    </dxf>
    <dxf>
      <font>
        <b val="0"/>
        <i val="0"/>
        <strike val="0"/>
        <condense val="0"/>
        <extend val="0"/>
        <outline val="0"/>
        <shadow val="0"/>
        <u val="none"/>
        <vertAlign val="baseline"/>
        <sz val="10"/>
        <color theme="1"/>
        <name val="Calibri"/>
        <scheme val="minor"/>
      </font>
      <numFmt numFmtId="3" formatCode="#,##0"/>
      <alignment horizontal="center" vertical="center" textRotation="0" wrapText="0" indent="0" justifyLastLine="0" shrinkToFit="0" readingOrder="0"/>
      <protection locked="0" hidden="0"/>
    </dxf>
    <dxf>
      <font>
        <b val="0"/>
        <i val="0"/>
        <strike val="0"/>
        <condense val="0"/>
        <extend val="0"/>
        <outline val="0"/>
        <shadow val="0"/>
        <u val="none"/>
        <vertAlign val="baseline"/>
        <sz val="10"/>
        <color theme="1"/>
        <name val="Calibri"/>
        <scheme val="minor"/>
      </font>
      <numFmt numFmtId="170" formatCode="h:mm"/>
      <alignment horizontal="center" vertical="center" textRotation="0" wrapText="0" indent="0" justifyLastLine="0" shrinkToFit="0" readingOrder="0"/>
      <protection locked="0" hidden="0"/>
    </dxf>
    <dxf>
      <font>
        <b val="0"/>
        <i val="0"/>
        <strike val="0"/>
        <condense val="0"/>
        <extend val="0"/>
        <outline val="0"/>
        <shadow val="0"/>
        <u val="none"/>
        <vertAlign val="baseline"/>
        <sz val="10"/>
        <color theme="1"/>
        <name val="Calibri"/>
        <scheme val="minor"/>
      </font>
      <numFmt numFmtId="2" formatCode="0.00"/>
      <fill>
        <patternFill patternType="none">
          <fgColor indexed="64"/>
          <bgColor auto="1"/>
        </patternFill>
      </fill>
      <alignment horizontal="center" vertical="center" textRotation="0" wrapText="0" indent="0" justifyLastLine="0" shrinkToFit="0" readingOrder="0"/>
      <protection locked="0" hidden="0"/>
    </dxf>
    <dxf>
      <font>
        <b val="0"/>
        <i val="0"/>
        <strike val="0"/>
        <condense val="0"/>
        <extend val="0"/>
        <outline val="0"/>
        <shadow val="0"/>
        <u val="none"/>
        <vertAlign val="baseline"/>
        <sz val="10"/>
        <color theme="1"/>
        <name val="Calibri"/>
        <scheme val="minor"/>
      </font>
      <numFmt numFmtId="2" formatCode="0.00"/>
      <fill>
        <patternFill patternType="none">
          <fgColor indexed="64"/>
          <bgColor auto="1"/>
        </patternFill>
      </fill>
      <alignment horizontal="center" vertical="center" textRotation="0" wrapText="0" indent="0" justifyLastLine="0" shrinkToFit="0" readingOrder="0"/>
      <protection locked="0" hidden="0"/>
    </dxf>
    <dxf>
      <font>
        <b val="0"/>
        <i val="0"/>
        <strike val="0"/>
        <condense val="0"/>
        <extend val="0"/>
        <outline val="0"/>
        <shadow val="0"/>
        <u val="none"/>
        <vertAlign val="baseline"/>
        <sz val="10"/>
        <color theme="1"/>
        <name val="Calibri"/>
        <scheme val="minor"/>
      </font>
      <numFmt numFmtId="165" formatCode="0.0"/>
      <fill>
        <patternFill patternType="solid">
          <fgColor indexed="64"/>
          <bgColor indexed="65"/>
        </patternFill>
      </fill>
      <alignment horizontal="center" vertical="center" textRotation="0" wrapText="0" indent="0" justifyLastLine="0" shrinkToFit="0" readingOrder="0"/>
      <protection locked="0" hidden="0"/>
    </dxf>
    <dxf>
      <font>
        <b val="0"/>
        <i val="0"/>
        <strike val="0"/>
        <condense val="0"/>
        <extend val="0"/>
        <outline val="0"/>
        <shadow val="0"/>
        <u val="none"/>
        <vertAlign val="baseline"/>
        <sz val="10"/>
        <color theme="1"/>
        <name val="Calibri"/>
        <scheme val="minor"/>
      </font>
      <numFmt numFmtId="165" formatCode="0.0"/>
      <fill>
        <patternFill patternType="solid">
          <fgColor indexed="64"/>
          <bgColor indexed="65"/>
        </patternFill>
      </fill>
      <alignment horizontal="center" vertical="center" textRotation="0" wrapText="0" indent="0" justifyLastLine="0" shrinkToFit="0" readingOrder="0"/>
      <protection locked="0" hidden="0"/>
    </dxf>
    <dxf>
      <font>
        <b val="0"/>
        <i val="0"/>
        <strike val="0"/>
        <condense val="0"/>
        <extend val="0"/>
        <outline val="0"/>
        <shadow val="0"/>
        <u val="none"/>
        <vertAlign val="baseline"/>
        <sz val="10"/>
        <color theme="1"/>
        <name val="Calibri"/>
        <scheme val="minor"/>
      </font>
      <numFmt numFmtId="1" formatCode="0"/>
      <fill>
        <patternFill patternType="none">
          <fgColor indexed="64"/>
          <bgColor auto="1"/>
        </patternFill>
      </fill>
      <alignment horizontal="center" vertical="center" textRotation="0" wrapText="0" indent="0" justifyLastLine="0" shrinkToFit="0" readingOrder="0"/>
      <protection locked="1" hidden="0"/>
    </dxf>
    <dxf>
      <font>
        <b val="0"/>
        <i val="0"/>
        <strike val="0"/>
        <condense val="0"/>
        <extend val="0"/>
        <outline val="0"/>
        <shadow val="0"/>
        <u val="none"/>
        <vertAlign val="baseline"/>
        <sz val="10"/>
        <color theme="1"/>
        <name val="Calibri"/>
        <scheme val="minor"/>
      </font>
      <numFmt numFmtId="1" formatCode="0"/>
      <alignment horizontal="center" vertical="center" textRotation="0" wrapText="0" indent="0" justifyLastLine="0" shrinkToFit="0" readingOrder="0"/>
      <protection locked="0" hidden="0"/>
    </dxf>
    <dxf>
      <font>
        <b val="0"/>
        <i val="0"/>
        <strike val="0"/>
        <condense val="0"/>
        <extend val="0"/>
        <outline val="0"/>
        <shadow val="0"/>
        <u val="none"/>
        <vertAlign val="baseline"/>
        <sz val="10"/>
        <color theme="1"/>
        <name val="Calibri"/>
        <scheme val="minor"/>
      </font>
      <numFmt numFmtId="1" formatCode="0"/>
      <alignment horizontal="center" vertical="center" textRotation="0" wrapText="0" indent="0" justifyLastLine="0" shrinkToFit="0" readingOrder="0"/>
      <protection locked="0" hidden="0"/>
    </dxf>
    <dxf>
      <font>
        <b val="0"/>
        <i val="0"/>
        <strike val="0"/>
        <condense val="0"/>
        <extend val="0"/>
        <outline val="0"/>
        <shadow val="0"/>
        <u val="none"/>
        <vertAlign val="baseline"/>
        <sz val="10"/>
        <color theme="1"/>
        <name val="Calibri"/>
        <scheme val="minor"/>
      </font>
      <numFmt numFmtId="165" formatCode="0.0"/>
      <fill>
        <patternFill patternType="solid">
          <fgColor indexed="64"/>
          <bgColor theme="8" tint="0.79998168889431442"/>
        </patternFill>
      </fill>
      <alignment horizontal="center" vertical="center" textRotation="0" wrapText="0" indent="0" justifyLastLine="0" shrinkToFit="0" readingOrder="0"/>
      <protection locked="1" hidden="0"/>
    </dxf>
    <dxf>
      <font>
        <b val="0"/>
        <i val="0"/>
        <strike val="0"/>
        <condense val="0"/>
        <extend val="0"/>
        <outline val="0"/>
        <shadow val="0"/>
        <u val="none"/>
        <vertAlign val="baseline"/>
        <sz val="10"/>
        <color theme="1"/>
        <name val="Calibri"/>
        <scheme val="minor"/>
      </font>
      <numFmt numFmtId="165" formatCode="0.0"/>
      <fill>
        <patternFill patternType="none">
          <fgColor indexed="64"/>
          <bgColor auto="1"/>
        </patternFill>
      </fill>
      <alignment horizontal="center" vertical="center" textRotation="0" wrapText="0" indent="0" justifyLastLine="0" shrinkToFit="0" readingOrder="0"/>
      <protection locked="0" hidden="0"/>
    </dxf>
    <dxf>
      <font>
        <b val="0"/>
        <i val="0"/>
        <strike val="0"/>
        <condense val="0"/>
        <extend val="0"/>
        <outline val="0"/>
        <shadow val="0"/>
        <u val="none"/>
        <vertAlign val="baseline"/>
        <sz val="10"/>
        <color theme="1"/>
        <name val="Calibri"/>
        <scheme val="minor"/>
      </font>
      <numFmt numFmtId="165" formatCode="0.0"/>
      <alignment horizontal="center" vertical="center" textRotation="0" wrapText="0" indent="0" justifyLastLine="0" shrinkToFit="0" readingOrder="0"/>
      <protection locked="0" hidden="0"/>
    </dxf>
    <dxf>
      <font>
        <b val="0"/>
        <i val="0"/>
        <strike val="0"/>
        <condense val="0"/>
        <extend val="0"/>
        <outline val="0"/>
        <shadow val="0"/>
        <u val="none"/>
        <vertAlign val="baseline"/>
        <sz val="10"/>
        <color theme="1"/>
        <name val="Calibri"/>
        <scheme val="minor"/>
      </font>
      <numFmt numFmtId="165" formatCode="0.0"/>
      <alignment horizontal="center" vertical="center" textRotation="0" wrapText="0" indent="0" justifyLastLine="0" shrinkToFit="0" readingOrder="0"/>
      <protection locked="0" hidden="0"/>
    </dxf>
    <dxf>
      <font>
        <b val="0"/>
        <i val="0"/>
        <strike val="0"/>
        <condense val="0"/>
        <extend val="0"/>
        <outline val="0"/>
        <shadow val="0"/>
        <u val="none"/>
        <vertAlign val="baseline"/>
        <sz val="10"/>
        <color theme="1"/>
        <name val="Calibri"/>
        <scheme val="minor"/>
      </font>
      <numFmt numFmtId="165" formatCode="0.0"/>
      <alignment horizontal="center" vertical="center" textRotation="0" wrapText="0" indent="0" justifyLastLine="0" shrinkToFit="0" readingOrder="0"/>
      <protection locked="0" hidden="0"/>
    </dxf>
    <dxf>
      <font>
        <b val="0"/>
        <i val="0"/>
        <strike val="0"/>
        <condense val="0"/>
        <extend val="0"/>
        <outline val="0"/>
        <shadow val="0"/>
        <u val="none"/>
        <vertAlign val="baseline"/>
        <sz val="10"/>
        <color theme="1"/>
        <name val="Calibri"/>
        <scheme val="minor"/>
      </font>
      <numFmt numFmtId="165" formatCode="0.0"/>
      <alignment horizontal="center" vertical="center" textRotation="0" wrapText="0" indent="0" justifyLastLine="0" shrinkToFit="0" readingOrder="0"/>
      <protection locked="0" hidden="0"/>
    </dxf>
    <dxf>
      <font>
        <b val="0"/>
        <i val="0"/>
        <strike val="0"/>
        <condense val="0"/>
        <extend val="0"/>
        <outline val="0"/>
        <shadow val="0"/>
        <u val="none"/>
        <vertAlign val="baseline"/>
        <sz val="10"/>
        <color theme="1"/>
        <name val="Calibri"/>
        <scheme val="minor"/>
      </font>
      <numFmt numFmtId="165" formatCode="0.0"/>
      <alignment horizontal="center" vertical="center" textRotation="0" wrapText="0" indent="0" justifyLastLine="0" shrinkToFit="0" readingOrder="0"/>
      <protection locked="0" hidden="0"/>
    </dxf>
    <dxf>
      <font>
        <b val="0"/>
        <i val="0"/>
        <strike val="0"/>
        <condense val="0"/>
        <extend val="0"/>
        <outline val="0"/>
        <shadow val="0"/>
        <u val="none"/>
        <vertAlign val="baseline"/>
        <sz val="10"/>
        <color theme="1"/>
        <name val="Calibri"/>
        <scheme val="minor"/>
      </font>
      <numFmt numFmtId="170" formatCode="h:mm"/>
      <alignment horizontal="center" vertical="center" textRotation="0" wrapText="0" indent="0" justifyLastLine="0" shrinkToFit="0" readingOrder="0"/>
      <protection locked="0" hidden="0"/>
    </dxf>
    <dxf>
      <font>
        <b val="0"/>
        <i val="0"/>
        <strike val="0"/>
        <condense val="0"/>
        <extend val="0"/>
        <outline val="0"/>
        <shadow val="0"/>
        <u val="none"/>
        <vertAlign val="baseline"/>
        <sz val="10"/>
        <color indexed="8"/>
        <name val="Calibri"/>
        <scheme val="minor"/>
      </font>
      <numFmt numFmtId="20" formatCode="dd\-mmm\-yy"/>
      <fill>
        <patternFill patternType="none">
          <fgColor indexed="64"/>
          <bgColor auto="1"/>
        </patternFill>
      </fill>
      <alignment horizontal="center" vertical="center" textRotation="0" wrapText="0" indent="0" justifyLastLine="0" shrinkToFit="0" readingOrder="0"/>
      <protection locked="1" hidden="1"/>
    </dxf>
    <dxf>
      <font>
        <b val="0"/>
        <i val="0"/>
        <strike val="0"/>
        <condense val="0"/>
        <extend val="0"/>
        <outline val="0"/>
        <shadow val="0"/>
        <u val="none"/>
        <vertAlign val="baseline"/>
        <sz val="10"/>
        <color indexed="8"/>
        <name val="Calibri"/>
        <scheme val="minor"/>
      </font>
      <numFmt numFmtId="172" formatCode="d\-mmm\-yy"/>
      <fill>
        <patternFill patternType="solid">
          <fgColor indexed="64"/>
          <bgColor theme="9" tint="0.79998168889431442"/>
        </patternFill>
      </fill>
      <alignment horizontal="center" vertical="center" textRotation="0" wrapText="0" indent="0" justifyLastLine="0" shrinkToFit="0" readingOrder="0"/>
      <protection locked="1" hidden="1"/>
    </dxf>
    <dxf>
      <font>
        <b val="0"/>
        <i val="0"/>
        <strike val="0"/>
        <condense val="0"/>
        <extend val="0"/>
        <outline val="0"/>
        <shadow val="0"/>
        <u val="none"/>
        <vertAlign val="baseline"/>
        <sz val="10"/>
        <color theme="1"/>
        <name val="Calibri"/>
        <scheme val="minor"/>
      </font>
      <numFmt numFmtId="171" formatCode="m/d/yyyy"/>
      <alignment horizontal="center" vertical="center" textRotation="0" wrapText="0" indent="0" justifyLastLine="0" shrinkToFit="0" readingOrder="0"/>
      <protection locked="0" hidden="0"/>
    </dxf>
    <dxf>
      <font>
        <b val="0"/>
        <i val="0"/>
        <strike val="0"/>
        <condense val="0"/>
        <extend val="0"/>
        <outline val="0"/>
        <shadow val="0"/>
        <u val="none"/>
        <vertAlign val="baseline"/>
        <sz val="10"/>
        <color theme="1"/>
        <name val="Calibri"/>
        <scheme val="minor"/>
      </font>
      <alignment horizontal="left" vertical="center" textRotation="0" wrapText="0" indent="0" justifyLastLine="0" shrinkToFit="0" readingOrder="0"/>
      <protection locked="1" hidden="1"/>
    </dxf>
    <dxf>
      <font>
        <b val="0"/>
        <i val="0"/>
        <strike val="0"/>
        <condense val="0"/>
        <extend val="0"/>
        <outline val="0"/>
        <shadow val="0"/>
        <u val="none"/>
        <vertAlign val="baseline"/>
        <sz val="10"/>
        <color auto="1"/>
        <name val="Calibri"/>
        <scheme val="minor"/>
      </font>
      <alignment horizontal="center" vertical="center" textRotation="0" wrapText="0" indent="0" justifyLastLine="0" shrinkToFit="0" readingOrder="0"/>
      <protection locked="0" hidden="0"/>
    </dxf>
    <dxf>
      <border outline="0">
        <top style="thin">
          <color theme="0" tint="-0.499984740745262"/>
        </top>
      </border>
    </dxf>
    <dxf>
      <border outline="0">
        <left style="thin">
          <color theme="0" tint="-0.499984740745262"/>
        </left>
        <right style="thick">
          <color theme="0" tint="-0.499984740745262"/>
        </right>
        <top style="thick">
          <color theme="0" tint="-0.499984740745262"/>
        </top>
        <bottom style="medium">
          <color theme="0" tint="-0.499984740745262"/>
        </bottom>
      </border>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protection locked="0" hidden="0"/>
    </dxf>
    <dxf>
      <border outline="0">
        <bottom style="medium">
          <color theme="0" tint="-0.499984740745262"/>
        </bottom>
      </border>
    </dxf>
    <dxf>
      <font>
        <b/>
        <i val="0"/>
        <strike val="0"/>
        <condense val="0"/>
        <extend val="0"/>
        <outline val="0"/>
        <shadow val="0"/>
        <u val="none"/>
        <vertAlign val="baseline"/>
        <sz val="10"/>
        <color indexed="8"/>
        <name val="Calibri"/>
        <scheme val="minor"/>
      </font>
      <fill>
        <patternFill patternType="solid">
          <fgColor indexed="0"/>
          <bgColor rgb="FF92D050"/>
        </patternFill>
      </fill>
      <alignment horizontal="center" vertical="center" textRotation="0" wrapText="1" indent="0" justifyLastLine="0" shrinkToFit="0" readingOrder="0"/>
      <protection locked="0" hidden="0"/>
    </dxf>
    <dxf>
      <fill>
        <patternFill patternType="none">
          <fgColor indexed="64"/>
          <bgColor indexed="65"/>
        </patternFill>
      </fill>
      <alignment horizontal="right" vertical="center" textRotation="0" wrapText="0" indent="0" justifyLastLine="0" shrinkToFit="0" readingOrder="0"/>
      <border diagonalUp="0" diagonalDown="0">
        <left style="thin">
          <color theme="8"/>
        </left>
        <right style="medium">
          <color theme="8"/>
        </right>
        <top/>
        <bottom/>
        <horizontal/>
      </border>
      <protection locked="1" hidden="0"/>
    </dxf>
    <dxf>
      <fill>
        <patternFill patternType="none">
          <fgColor indexed="64"/>
          <bgColor indexed="65"/>
        </patternFill>
      </fill>
      <alignment horizontal="right" vertical="center" textRotation="0" wrapText="0" indent="0" justifyLastLine="0" shrinkToFit="0" readingOrder="0"/>
      <border diagonalUp="0" diagonalDown="0">
        <left style="thin">
          <color theme="8"/>
        </left>
        <right style="thin">
          <color theme="8"/>
        </right>
        <top/>
        <bottom/>
        <horizontal/>
      </border>
      <protection locked="1" hidden="0"/>
    </dxf>
    <dxf>
      <fill>
        <patternFill patternType="none">
          <fgColor indexed="64"/>
          <bgColor indexed="65"/>
        </patternFill>
      </fill>
      <alignment horizontal="right" vertical="center" textRotation="0" wrapText="0" indent="0" justifyLastLine="0" shrinkToFit="0" readingOrder="0"/>
      <border diagonalUp="0" diagonalDown="0">
        <left style="thin">
          <color theme="8"/>
        </left>
        <right style="thin">
          <color theme="8"/>
        </right>
        <top/>
        <bottom/>
        <horizontal/>
      </border>
      <protection locked="1" hidden="0"/>
    </dxf>
    <dxf>
      <fill>
        <patternFill patternType="none">
          <fgColor indexed="64"/>
          <bgColor indexed="65"/>
        </patternFill>
      </fill>
      <alignment horizontal="right" vertical="center" textRotation="0" wrapText="0" indent="0" justifyLastLine="0" shrinkToFit="0" readingOrder="0"/>
      <border diagonalUp="0" diagonalDown="0">
        <left style="thin">
          <color theme="8"/>
        </left>
        <right style="thin">
          <color theme="8"/>
        </right>
        <top/>
        <bottom/>
        <horizontal/>
      </border>
      <protection locked="1" hidden="0"/>
    </dxf>
    <dxf>
      <fill>
        <patternFill patternType="none">
          <fgColor indexed="64"/>
          <bgColor indexed="65"/>
        </patternFill>
      </fill>
      <alignment horizontal="right" vertical="center" textRotation="0" wrapText="0" indent="0" justifyLastLine="0" shrinkToFit="0" readingOrder="0"/>
      <border diagonalUp="0" diagonalDown="0">
        <left style="thin">
          <color theme="8"/>
        </left>
        <right style="thin">
          <color theme="8"/>
        </right>
        <top/>
        <bottom/>
        <horizontal/>
      </border>
      <protection locked="1" hidden="0"/>
    </dxf>
    <dxf>
      <fill>
        <patternFill patternType="none">
          <fgColor indexed="64"/>
          <bgColor indexed="65"/>
        </patternFill>
      </fill>
      <alignment horizontal="right" vertical="center" textRotation="0" wrapText="0" indent="0" justifyLastLine="0" shrinkToFit="0" readingOrder="0"/>
      <border diagonalUp="0" diagonalDown="0">
        <left style="medium">
          <color theme="8"/>
        </left>
        <right style="thin">
          <color theme="8"/>
        </right>
        <top/>
        <bottom/>
        <horizontal/>
      </border>
      <protection locked="1" hidden="0"/>
    </dxf>
    <dxf>
      <fill>
        <patternFill patternType="none">
          <fgColor indexed="64"/>
          <bgColor indexed="65"/>
        </patternFill>
      </fill>
      <alignment horizontal="right" vertical="center" textRotation="0" wrapText="0" indent="0" justifyLastLine="0" shrinkToFit="0" readingOrder="0"/>
      <border diagonalUp="0" diagonalDown="0">
        <left style="thin">
          <color theme="8"/>
        </left>
        <right style="medium">
          <color theme="8"/>
        </right>
        <top/>
        <bottom/>
        <horizontal/>
      </border>
      <protection locked="1" hidden="0"/>
    </dxf>
    <dxf>
      <fill>
        <patternFill patternType="none">
          <fgColor indexed="64"/>
          <bgColor indexed="65"/>
        </patternFill>
      </fill>
      <alignment horizontal="right" vertical="center" textRotation="0" wrapText="0" indent="0" justifyLastLine="0" shrinkToFit="0" readingOrder="0"/>
      <border diagonalUp="0" diagonalDown="0">
        <left style="thin">
          <color theme="8"/>
        </left>
        <right style="thin">
          <color theme="8"/>
        </right>
        <top/>
        <bottom/>
        <horizontal/>
      </border>
      <protection locked="1" hidden="0"/>
    </dxf>
    <dxf>
      <fill>
        <patternFill patternType="none">
          <fgColor indexed="64"/>
          <bgColor indexed="65"/>
        </patternFill>
      </fill>
      <alignment horizontal="right" vertical="center" textRotation="0" wrapText="0" indent="0" justifyLastLine="0" shrinkToFit="0" readingOrder="0"/>
      <border diagonalUp="0" diagonalDown="0">
        <left style="thin">
          <color theme="8"/>
        </left>
        <right style="thin">
          <color theme="8"/>
        </right>
        <top/>
        <bottom/>
        <horizontal/>
      </border>
      <protection locked="1" hidden="0"/>
    </dxf>
    <dxf>
      <fill>
        <patternFill patternType="none">
          <fgColor indexed="64"/>
          <bgColor indexed="65"/>
        </patternFill>
      </fill>
      <alignment horizontal="right" vertical="center" textRotation="0" wrapText="0" indent="0" justifyLastLine="0" shrinkToFit="0" readingOrder="0"/>
      <border diagonalUp="0" diagonalDown="0">
        <left style="thin">
          <color theme="8"/>
        </left>
        <right style="thin">
          <color theme="8"/>
        </right>
        <top/>
        <bottom/>
        <horizontal/>
      </border>
      <protection locked="1" hidden="0"/>
    </dxf>
    <dxf>
      <fill>
        <patternFill patternType="none">
          <fgColor indexed="64"/>
          <bgColor indexed="65"/>
        </patternFill>
      </fill>
      <alignment horizontal="right" vertical="center" textRotation="0" wrapText="0" indent="0" justifyLastLine="0" shrinkToFit="0" readingOrder="0"/>
      <border diagonalUp="0" diagonalDown="0">
        <left style="thin">
          <color theme="8"/>
        </left>
        <right style="thin">
          <color theme="8"/>
        </right>
        <top/>
        <bottom/>
        <horizontal/>
      </border>
      <protection locked="1" hidden="0"/>
    </dxf>
    <dxf>
      <fill>
        <patternFill patternType="none">
          <fgColor indexed="64"/>
          <bgColor indexed="65"/>
        </patternFill>
      </fill>
      <alignment horizontal="right" vertical="center" textRotation="0" wrapText="0" indent="0" justifyLastLine="0" shrinkToFit="0" readingOrder="0"/>
      <border diagonalUp="0" diagonalDown="0">
        <left style="thin">
          <color theme="8"/>
        </left>
        <right style="thin">
          <color theme="8"/>
        </right>
        <top/>
        <bottom/>
        <horizontal/>
      </border>
      <protection locked="1" hidden="0"/>
    </dxf>
    <dxf>
      <fill>
        <patternFill patternType="none">
          <fgColor indexed="64"/>
          <bgColor indexed="65"/>
        </patternFill>
      </fill>
      <alignment horizontal="right" vertical="center" textRotation="0" wrapText="0" indent="0" justifyLastLine="0" shrinkToFit="0" readingOrder="0"/>
      <border diagonalUp="0" diagonalDown="0">
        <left style="thin">
          <color theme="8"/>
        </left>
        <right style="thin">
          <color theme="8"/>
        </right>
        <top/>
        <bottom/>
        <horizontal/>
      </border>
      <protection locked="1" hidden="0"/>
    </dxf>
    <dxf>
      <fill>
        <patternFill patternType="none">
          <fgColor indexed="64"/>
          <bgColor indexed="65"/>
        </patternFill>
      </fill>
      <alignment horizontal="right" vertical="center" textRotation="0" wrapText="0" indent="0" justifyLastLine="0" shrinkToFit="0" readingOrder="0"/>
      <border diagonalUp="0" diagonalDown="0">
        <left style="thin">
          <color theme="8"/>
        </left>
        <right style="thin">
          <color theme="8"/>
        </right>
        <top/>
        <bottom/>
        <horizontal/>
      </border>
      <protection locked="1" hidden="0"/>
    </dxf>
    <dxf>
      <fill>
        <patternFill patternType="none">
          <fgColor indexed="64"/>
          <bgColor indexed="65"/>
        </patternFill>
      </fill>
      <alignment horizontal="right" vertical="center" textRotation="0" wrapText="0" indent="0" justifyLastLine="0" shrinkToFit="0" readingOrder="0"/>
      <border diagonalUp="0" diagonalDown="0">
        <left style="thin">
          <color theme="8"/>
        </left>
        <right style="thin">
          <color theme="8"/>
        </right>
        <top/>
        <bottom/>
        <horizontal/>
      </border>
      <protection locked="1" hidden="0"/>
    </dxf>
    <dxf>
      <fill>
        <patternFill patternType="none">
          <fgColor indexed="64"/>
          <bgColor indexed="65"/>
        </patternFill>
      </fill>
      <alignment horizontal="right" vertical="center" textRotation="0" wrapText="0" indent="0" justifyLastLine="0" shrinkToFit="0" readingOrder="0"/>
      <border diagonalUp="0" diagonalDown="0">
        <left style="thin">
          <color theme="8"/>
        </left>
        <right style="thin">
          <color theme="8"/>
        </right>
        <top/>
        <bottom/>
        <horizontal/>
      </border>
      <protection locked="1" hidden="0"/>
    </dxf>
    <dxf>
      <fill>
        <patternFill patternType="none">
          <fgColor indexed="64"/>
          <bgColor indexed="65"/>
        </patternFill>
      </fill>
      <alignment horizontal="right" vertical="center" textRotation="0" wrapText="0" indent="0" justifyLastLine="0" shrinkToFit="0" readingOrder="0"/>
      <border diagonalUp="0" diagonalDown="0">
        <left style="medium">
          <color theme="8"/>
        </left>
        <right style="thin">
          <color theme="8"/>
        </right>
        <top/>
        <bottom/>
        <horizontal/>
      </border>
      <protection locked="1" hidden="0"/>
    </dxf>
    <dxf>
      <fill>
        <patternFill patternType="none">
          <fgColor indexed="64"/>
          <bgColor indexed="65"/>
        </patternFill>
      </fill>
      <alignment horizontal="right" vertical="center" textRotation="0" wrapText="0" indent="0" justifyLastLine="0" shrinkToFit="0" readingOrder="0"/>
      <border diagonalUp="0" diagonalDown="0">
        <left style="thin">
          <color theme="8"/>
        </left>
        <right style="medium">
          <color theme="8"/>
        </right>
        <top/>
        <bottom/>
        <horizontal/>
      </border>
      <protection locked="1" hidden="0"/>
    </dxf>
    <dxf>
      <fill>
        <patternFill patternType="none">
          <fgColor indexed="64"/>
          <bgColor indexed="65"/>
        </patternFill>
      </fill>
      <alignment horizontal="right" vertical="center" textRotation="0" wrapText="0" indent="0" justifyLastLine="0" shrinkToFit="0" readingOrder="0"/>
      <border diagonalUp="0" diagonalDown="0">
        <left style="thin">
          <color theme="8"/>
        </left>
        <right style="thin">
          <color theme="8"/>
        </right>
        <top/>
        <bottom/>
        <horizontal/>
      </border>
      <protection locked="1" hidden="0"/>
    </dxf>
    <dxf>
      <fill>
        <patternFill patternType="none">
          <fgColor indexed="64"/>
          <bgColor indexed="65"/>
        </patternFill>
      </fill>
      <alignment horizontal="right" vertical="center" textRotation="0" wrapText="0" indent="0" justifyLastLine="0" shrinkToFit="0" readingOrder="0"/>
      <border diagonalUp="0" diagonalDown="0">
        <left style="thin">
          <color theme="8"/>
        </left>
        <right style="thin">
          <color theme="8"/>
        </right>
        <top/>
        <bottom/>
        <horizontal/>
      </border>
      <protection locked="1" hidden="0"/>
    </dxf>
    <dxf>
      <fill>
        <patternFill patternType="none">
          <fgColor indexed="64"/>
          <bgColor indexed="65"/>
        </patternFill>
      </fill>
      <alignment horizontal="right" vertical="center" textRotation="0" wrapText="0" indent="0" justifyLastLine="0" shrinkToFit="0" readingOrder="0"/>
      <border diagonalUp="0" diagonalDown="0">
        <left style="thin">
          <color theme="8"/>
        </left>
        <right style="thin">
          <color theme="8"/>
        </right>
        <top/>
        <bottom/>
        <horizontal/>
      </border>
      <protection locked="1" hidden="0"/>
    </dxf>
    <dxf>
      <fill>
        <patternFill patternType="none">
          <fgColor indexed="64"/>
          <bgColor indexed="65"/>
        </patternFill>
      </fill>
      <alignment horizontal="right" vertical="center" textRotation="0" wrapText="0" indent="0" justifyLastLine="0" shrinkToFit="0" readingOrder="0"/>
      <border diagonalUp="0" diagonalDown="0">
        <left style="thin">
          <color theme="8"/>
        </left>
        <right style="thin">
          <color theme="8"/>
        </right>
        <top/>
        <bottom/>
        <horizontal/>
      </border>
      <protection locked="1" hidden="0"/>
    </dxf>
    <dxf>
      <fill>
        <patternFill patternType="none">
          <fgColor indexed="64"/>
          <bgColor indexed="65"/>
        </patternFill>
      </fill>
      <alignment horizontal="right" vertical="center" textRotation="0" wrapText="0" indent="0" justifyLastLine="0" shrinkToFit="0" readingOrder="0"/>
      <border diagonalUp="0" diagonalDown="0">
        <left style="thin">
          <color theme="8"/>
        </left>
        <right style="thin">
          <color theme="8"/>
        </right>
        <top/>
        <bottom/>
        <horizontal/>
      </border>
      <protection locked="1" hidden="0"/>
    </dxf>
    <dxf>
      <fill>
        <patternFill patternType="none">
          <fgColor indexed="64"/>
          <bgColor indexed="65"/>
        </patternFill>
      </fill>
      <alignment horizontal="right" vertical="center" textRotation="0" wrapText="0" indent="0" justifyLastLine="0" shrinkToFit="0" readingOrder="0"/>
      <border diagonalUp="0" diagonalDown="0">
        <left style="thin">
          <color theme="8"/>
        </left>
        <right style="thin">
          <color theme="8"/>
        </right>
        <top/>
        <bottom/>
        <horizontal/>
      </border>
      <protection locked="1" hidden="0"/>
    </dxf>
    <dxf>
      <fill>
        <patternFill patternType="none">
          <fgColor indexed="64"/>
          <bgColor indexed="65"/>
        </patternFill>
      </fill>
      <alignment horizontal="right" vertical="center" textRotation="0" wrapText="0" indent="0" justifyLastLine="0" shrinkToFit="0" readingOrder="0"/>
      <border diagonalUp="0" diagonalDown="0">
        <left style="thin">
          <color theme="8"/>
        </left>
        <right style="thin">
          <color theme="8"/>
        </right>
        <top/>
        <bottom/>
        <horizontal/>
      </border>
      <protection locked="1" hidden="0"/>
    </dxf>
    <dxf>
      <fill>
        <patternFill patternType="none">
          <fgColor indexed="64"/>
          <bgColor indexed="65"/>
        </patternFill>
      </fill>
      <alignment horizontal="right" vertical="center" textRotation="0" wrapText="0" indent="0" justifyLastLine="0" shrinkToFit="0" readingOrder="0"/>
      <border diagonalUp="0" diagonalDown="0">
        <left style="thin">
          <color theme="8"/>
        </left>
        <right style="thin">
          <color theme="8"/>
        </right>
        <top/>
        <bottom/>
        <horizontal/>
      </border>
      <protection locked="1" hidden="0"/>
    </dxf>
    <dxf>
      <fill>
        <patternFill patternType="none">
          <fgColor indexed="64"/>
          <bgColor indexed="65"/>
        </patternFill>
      </fill>
      <alignment horizontal="right" vertical="center" textRotation="0" wrapText="0" indent="0" justifyLastLine="0" shrinkToFit="0" readingOrder="0"/>
      <border diagonalUp="0" diagonalDown="0">
        <left style="thin">
          <color theme="8"/>
        </left>
        <right style="thin">
          <color theme="8"/>
        </right>
        <top/>
        <bottom/>
        <horizontal/>
      </border>
      <protection locked="1" hidden="0"/>
    </dxf>
    <dxf>
      <fill>
        <patternFill patternType="none">
          <fgColor indexed="64"/>
          <bgColor indexed="65"/>
        </patternFill>
      </fill>
      <alignment horizontal="right" vertical="center" textRotation="0" wrapText="0" indent="0" justifyLastLine="0" shrinkToFit="0" readingOrder="0"/>
      <border diagonalUp="0" diagonalDown="0">
        <left style="medium">
          <color theme="8"/>
        </left>
        <right style="thin">
          <color theme="8"/>
        </right>
        <top/>
        <bottom/>
        <horizontal/>
      </border>
      <protection locked="1" hidden="0"/>
    </dxf>
    <dxf>
      <font>
        <b val="0"/>
        <i val="0"/>
        <strike val="0"/>
        <condense val="0"/>
        <extend val="0"/>
        <outline val="0"/>
        <shadow val="0"/>
        <u val="none"/>
        <vertAlign val="baseline"/>
        <sz val="11"/>
        <color theme="1"/>
        <name val="Calibri"/>
        <scheme val="minor"/>
      </font>
      <numFmt numFmtId="22" formatCode="mmm\-yy"/>
      <alignment horizontal="general" vertical="center" textRotation="0" wrapText="0" indent="0" justifyLastLine="0" shrinkToFit="0" readingOrder="0"/>
      <border diagonalUp="0" diagonalDown="0">
        <left style="medium">
          <color theme="8"/>
        </left>
        <right style="thin">
          <color theme="8"/>
        </right>
        <top/>
        <bottom/>
        <vertical style="thin">
          <color theme="8"/>
        </vertical>
        <horizontal/>
      </border>
      <protection locked="1" hidden="0"/>
    </dxf>
    <dxf>
      <font>
        <b val="0"/>
        <i val="0"/>
        <strike val="0"/>
        <condense val="0"/>
        <extend val="0"/>
        <outline val="0"/>
        <shadow val="0"/>
        <u val="none"/>
        <vertAlign val="baseline"/>
        <sz val="12"/>
        <color rgb="FF000000"/>
        <name val="Calibri"/>
        <scheme val="none"/>
      </font>
      <fill>
        <patternFill patternType="none">
          <fgColor indexed="64"/>
          <bgColor indexed="65"/>
        </patternFill>
      </fill>
      <alignment horizontal="center" vertical="center" textRotation="0" wrapText="1" indent="0" justifyLastLine="0" shrinkToFit="0" readingOrder="0"/>
      <protection locked="0" hidden="0"/>
    </dxf>
    <dxf>
      <border diagonalUp="0" diagonalDown="0">
        <left style="medium">
          <color theme="8"/>
        </left>
        <right style="medium">
          <color theme="8"/>
        </right>
        <top style="medium">
          <color theme="8"/>
        </top>
        <bottom style="medium">
          <color theme="8"/>
        </bottom>
      </border>
    </dxf>
    <dxf>
      <fill>
        <patternFill patternType="none">
          <fgColor indexed="64"/>
          <bgColor indexed="65"/>
        </patternFill>
      </fill>
      <alignment horizontal="center" vertical="center" textRotation="0" wrapText="0" indent="0" justifyLastLine="0" shrinkToFit="0" readingOrder="0"/>
      <protection locked="1" hidden="0"/>
    </dxf>
    <dxf>
      <font>
        <b/>
        <i val="0"/>
        <strike val="0"/>
        <condense val="0"/>
        <extend val="0"/>
        <outline val="0"/>
        <shadow val="0"/>
        <u val="none"/>
        <vertAlign val="baseline"/>
        <sz val="12"/>
        <color theme="0"/>
        <name val="Calibri"/>
        <scheme val="none"/>
      </font>
      <fill>
        <patternFill patternType="none">
          <fgColor indexed="64"/>
          <bgColor indexed="65"/>
        </patternFill>
      </fill>
      <alignment horizontal="center" vertical="center" textRotation="0" wrapText="0" indent="0" justifyLastLine="0" shrinkToFit="0" readingOrder="0"/>
      <protection locked="0" hidden="0"/>
    </dxf>
  </dxfs>
  <tableStyles count="0" defaultTableStyle="TableStyleMedium9" defaultPivotStyle="PivotStyleLight16"/>
  <colors>
    <mruColors>
      <color rgb="FFCC99FF"/>
      <color rgb="FFFF6600"/>
      <color rgb="FFFF9999"/>
      <color rgb="FF660066"/>
      <color rgb="FFCC9900"/>
      <color rgb="FF996633"/>
      <color rgb="FFFF9B9B"/>
      <color rgb="FFFF9966"/>
      <color rgb="FFCC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pivotCacheDefinition" Target="pivotCache/pivotCacheDefinition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00.xml.rels><?xml version="1.0" encoding="UTF-8" standalone="yes"?>
<Relationships xmlns="http://schemas.openxmlformats.org/package/2006/relationships"><Relationship Id="rId2" Type="http://schemas.microsoft.com/office/2011/relationships/chartColorStyle" Target="colors100.xml"/><Relationship Id="rId1" Type="http://schemas.microsoft.com/office/2011/relationships/chartStyle" Target="style100.xml"/></Relationships>
</file>

<file path=xl/charts/_rels/chart101.xml.rels><?xml version="1.0" encoding="UTF-8" standalone="yes"?>
<Relationships xmlns="http://schemas.openxmlformats.org/package/2006/relationships"><Relationship Id="rId2" Type="http://schemas.microsoft.com/office/2011/relationships/chartColorStyle" Target="colors101.xml"/><Relationship Id="rId1" Type="http://schemas.microsoft.com/office/2011/relationships/chartStyle" Target="style101.xml"/></Relationships>
</file>

<file path=xl/charts/_rels/chart102.xml.rels><?xml version="1.0" encoding="UTF-8" standalone="yes"?>
<Relationships xmlns="http://schemas.openxmlformats.org/package/2006/relationships"><Relationship Id="rId2" Type="http://schemas.microsoft.com/office/2011/relationships/chartColorStyle" Target="colors102.xml"/><Relationship Id="rId1" Type="http://schemas.microsoft.com/office/2011/relationships/chartStyle" Target="style102.xml"/></Relationships>
</file>

<file path=xl/charts/_rels/chart103.xml.rels><?xml version="1.0" encoding="UTF-8" standalone="yes"?>
<Relationships xmlns="http://schemas.openxmlformats.org/package/2006/relationships"><Relationship Id="rId2" Type="http://schemas.microsoft.com/office/2011/relationships/chartColorStyle" Target="colors103.xml"/><Relationship Id="rId1" Type="http://schemas.microsoft.com/office/2011/relationships/chartStyle" Target="style103.xml"/></Relationships>
</file>

<file path=xl/charts/_rels/chart104.xml.rels><?xml version="1.0" encoding="UTF-8" standalone="yes"?>
<Relationships xmlns="http://schemas.openxmlformats.org/package/2006/relationships"><Relationship Id="rId2" Type="http://schemas.microsoft.com/office/2011/relationships/chartColorStyle" Target="colors104.xml"/><Relationship Id="rId1" Type="http://schemas.microsoft.com/office/2011/relationships/chartStyle" Target="style104.xml"/></Relationships>
</file>

<file path=xl/charts/_rels/chart105.xml.rels><?xml version="1.0" encoding="UTF-8" standalone="yes"?>
<Relationships xmlns="http://schemas.openxmlformats.org/package/2006/relationships"><Relationship Id="rId2" Type="http://schemas.microsoft.com/office/2011/relationships/chartColorStyle" Target="colors105.xml"/><Relationship Id="rId1" Type="http://schemas.microsoft.com/office/2011/relationships/chartStyle" Target="style105.xml"/></Relationships>
</file>

<file path=xl/charts/_rels/chart106.xml.rels><?xml version="1.0" encoding="UTF-8" standalone="yes"?>
<Relationships xmlns="http://schemas.openxmlformats.org/package/2006/relationships"><Relationship Id="rId2" Type="http://schemas.microsoft.com/office/2011/relationships/chartColorStyle" Target="colors106.xml"/><Relationship Id="rId1" Type="http://schemas.microsoft.com/office/2011/relationships/chartStyle" Target="style106.xml"/></Relationships>
</file>

<file path=xl/charts/_rels/chart107.xml.rels><?xml version="1.0" encoding="UTF-8" standalone="yes"?>
<Relationships xmlns="http://schemas.openxmlformats.org/package/2006/relationships"><Relationship Id="rId2" Type="http://schemas.microsoft.com/office/2011/relationships/chartColorStyle" Target="colors107.xml"/><Relationship Id="rId1" Type="http://schemas.microsoft.com/office/2011/relationships/chartStyle" Target="style107.xml"/></Relationships>
</file>

<file path=xl/charts/_rels/chart108.xml.rels><?xml version="1.0" encoding="UTF-8" standalone="yes"?>
<Relationships xmlns="http://schemas.openxmlformats.org/package/2006/relationships"><Relationship Id="rId2" Type="http://schemas.microsoft.com/office/2011/relationships/chartColorStyle" Target="colors108.xml"/><Relationship Id="rId1" Type="http://schemas.microsoft.com/office/2011/relationships/chartStyle" Target="style108.xml"/></Relationships>
</file>

<file path=xl/charts/_rels/chart109.xml.rels><?xml version="1.0" encoding="UTF-8" standalone="yes"?>
<Relationships xmlns="http://schemas.openxmlformats.org/package/2006/relationships"><Relationship Id="rId2" Type="http://schemas.microsoft.com/office/2011/relationships/chartColorStyle" Target="colors109.xml"/><Relationship Id="rId1" Type="http://schemas.microsoft.com/office/2011/relationships/chartStyle" Target="style109.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10.xml.rels><?xml version="1.0" encoding="UTF-8" standalone="yes"?>
<Relationships xmlns="http://schemas.openxmlformats.org/package/2006/relationships"><Relationship Id="rId2" Type="http://schemas.microsoft.com/office/2011/relationships/chartColorStyle" Target="colors110.xml"/><Relationship Id="rId1" Type="http://schemas.microsoft.com/office/2011/relationships/chartStyle" Target="style110.xml"/></Relationships>
</file>

<file path=xl/charts/_rels/chart111.xml.rels><?xml version="1.0" encoding="UTF-8" standalone="yes"?>
<Relationships xmlns="http://schemas.openxmlformats.org/package/2006/relationships"><Relationship Id="rId2" Type="http://schemas.microsoft.com/office/2011/relationships/chartColorStyle" Target="colors111.xml"/><Relationship Id="rId1" Type="http://schemas.microsoft.com/office/2011/relationships/chartStyle" Target="style111.xml"/></Relationships>
</file>

<file path=xl/charts/_rels/chart112.xml.rels><?xml version="1.0" encoding="UTF-8" standalone="yes"?>
<Relationships xmlns="http://schemas.openxmlformats.org/package/2006/relationships"><Relationship Id="rId2" Type="http://schemas.microsoft.com/office/2011/relationships/chartColorStyle" Target="colors112.xml"/><Relationship Id="rId1" Type="http://schemas.microsoft.com/office/2011/relationships/chartStyle" Target="style112.xml"/></Relationships>
</file>

<file path=xl/charts/_rels/chart113.xml.rels><?xml version="1.0" encoding="UTF-8" standalone="yes"?>
<Relationships xmlns="http://schemas.openxmlformats.org/package/2006/relationships"><Relationship Id="rId2" Type="http://schemas.microsoft.com/office/2011/relationships/chartColorStyle" Target="colors113.xml"/><Relationship Id="rId1" Type="http://schemas.microsoft.com/office/2011/relationships/chartStyle" Target="style113.xml"/></Relationships>
</file>

<file path=xl/charts/_rels/chart114.xml.rels><?xml version="1.0" encoding="UTF-8" standalone="yes"?>
<Relationships xmlns="http://schemas.openxmlformats.org/package/2006/relationships"><Relationship Id="rId2" Type="http://schemas.microsoft.com/office/2011/relationships/chartColorStyle" Target="colors114.xml"/><Relationship Id="rId1" Type="http://schemas.microsoft.com/office/2011/relationships/chartStyle" Target="style114.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4.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5.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6.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7.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48.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49.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1.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2.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53.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54.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55.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56.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57.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58.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59.xml.rels><?xml version="1.0" encoding="UTF-8" standalone="yes"?>
<Relationships xmlns="http://schemas.openxmlformats.org/package/2006/relationships"><Relationship Id="rId2" Type="http://schemas.microsoft.com/office/2011/relationships/chartColorStyle" Target="colors59.xml"/><Relationship Id="rId1" Type="http://schemas.microsoft.com/office/2011/relationships/chartStyle" Target="style59.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60.xml.rels><?xml version="1.0" encoding="UTF-8" standalone="yes"?>
<Relationships xmlns="http://schemas.openxmlformats.org/package/2006/relationships"><Relationship Id="rId2" Type="http://schemas.microsoft.com/office/2011/relationships/chartColorStyle" Target="colors60.xml"/><Relationship Id="rId1" Type="http://schemas.microsoft.com/office/2011/relationships/chartStyle" Target="style60.xml"/></Relationships>
</file>

<file path=xl/charts/_rels/chart61.xml.rels><?xml version="1.0" encoding="UTF-8" standalone="yes"?>
<Relationships xmlns="http://schemas.openxmlformats.org/package/2006/relationships"><Relationship Id="rId2" Type="http://schemas.microsoft.com/office/2011/relationships/chartColorStyle" Target="colors61.xml"/><Relationship Id="rId1" Type="http://schemas.microsoft.com/office/2011/relationships/chartStyle" Target="style61.xml"/></Relationships>
</file>

<file path=xl/charts/_rels/chart62.xml.rels><?xml version="1.0" encoding="UTF-8" standalone="yes"?>
<Relationships xmlns="http://schemas.openxmlformats.org/package/2006/relationships"><Relationship Id="rId2" Type="http://schemas.microsoft.com/office/2011/relationships/chartColorStyle" Target="colors62.xml"/><Relationship Id="rId1" Type="http://schemas.microsoft.com/office/2011/relationships/chartStyle" Target="style62.xml"/></Relationships>
</file>

<file path=xl/charts/_rels/chart63.xml.rels><?xml version="1.0" encoding="UTF-8" standalone="yes"?>
<Relationships xmlns="http://schemas.openxmlformats.org/package/2006/relationships"><Relationship Id="rId2" Type="http://schemas.microsoft.com/office/2011/relationships/chartColorStyle" Target="colors63.xml"/><Relationship Id="rId1" Type="http://schemas.microsoft.com/office/2011/relationships/chartStyle" Target="style63.xml"/></Relationships>
</file>

<file path=xl/charts/_rels/chart64.xml.rels><?xml version="1.0" encoding="UTF-8" standalone="yes"?>
<Relationships xmlns="http://schemas.openxmlformats.org/package/2006/relationships"><Relationship Id="rId2" Type="http://schemas.microsoft.com/office/2011/relationships/chartColorStyle" Target="colors64.xml"/><Relationship Id="rId1" Type="http://schemas.microsoft.com/office/2011/relationships/chartStyle" Target="style64.xml"/></Relationships>
</file>

<file path=xl/charts/_rels/chart65.xml.rels><?xml version="1.0" encoding="UTF-8" standalone="yes"?>
<Relationships xmlns="http://schemas.openxmlformats.org/package/2006/relationships"><Relationship Id="rId2" Type="http://schemas.microsoft.com/office/2011/relationships/chartColorStyle" Target="colors65.xml"/><Relationship Id="rId1" Type="http://schemas.microsoft.com/office/2011/relationships/chartStyle" Target="style65.xml"/></Relationships>
</file>

<file path=xl/charts/_rels/chart66.xml.rels><?xml version="1.0" encoding="UTF-8" standalone="yes"?>
<Relationships xmlns="http://schemas.openxmlformats.org/package/2006/relationships"><Relationship Id="rId2" Type="http://schemas.microsoft.com/office/2011/relationships/chartColorStyle" Target="colors66.xml"/><Relationship Id="rId1" Type="http://schemas.microsoft.com/office/2011/relationships/chartStyle" Target="style66.xml"/></Relationships>
</file>

<file path=xl/charts/_rels/chart67.xml.rels><?xml version="1.0" encoding="UTF-8" standalone="yes"?>
<Relationships xmlns="http://schemas.openxmlformats.org/package/2006/relationships"><Relationship Id="rId2" Type="http://schemas.microsoft.com/office/2011/relationships/chartColorStyle" Target="colors67.xml"/><Relationship Id="rId1" Type="http://schemas.microsoft.com/office/2011/relationships/chartStyle" Target="style67.xml"/></Relationships>
</file>

<file path=xl/charts/_rels/chart68.xml.rels><?xml version="1.0" encoding="UTF-8" standalone="yes"?>
<Relationships xmlns="http://schemas.openxmlformats.org/package/2006/relationships"><Relationship Id="rId2" Type="http://schemas.microsoft.com/office/2011/relationships/chartColorStyle" Target="colors68.xml"/><Relationship Id="rId1" Type="http://schemas.microsoft.com/office/2011/relationships/chartStyle" Target="style68.xml"/></Relationships>
</file>

<file path=xl/charts/_rels/chart69.xml.rels><?xml version="1.0" encoding="UTF-8" standalone="yes"?>
<Relationships xmlns="http://schemas.openxmlformats.org/package/2006/relationships"><Relationship Id="rId2" Type="http://schemas.microsoft.com/office/2011/relationships/chartColorStyle" Target="colors69.xml"/><Relationship Id="rId1" Type="http://schemas.microsoft.com/office/2011/relationships/chartStyle" Target="style69.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70.xml.rels><?xml version="1.0" encoding="UTF-8" standalone="yes"?>
<Relationships xmlns="http://schemas.openxmlformats.org/package/2006/relationships"><Relationship Id="rId2" Type="http://schemas.microsoft.com/office/2011/relationships/chartColorStyle" Target="colors70.xml"/><Relationship Id="rId1" Type="http://schemas.microsoft.com/office/2011/relationships/chartStyle" Target="style70.xml"/></Relationships>
</file>

<file path=xl/charts/_rels/chart71.xml.rels><?xml version="1.0" encoding="UTF-8" standalone="yes"?>
<Relationships xmlns="http://schemas.openxmlformats.org/package/2006/relationships"><Relationship Id="rId2" Type="http://schemas.microsoft.com/office/2011/relationships/chartColorStyle" Target="colors71.xml"/><Relationship Id="rId1" Type="http://schemas.microsoft.com/office/2011/relationships/chartStyle" Target="style71.xml"/></Relationships>
</file>

<file path=xl/charts/_rels/chart72.xml.rels><?xml version="1.0" encoding="UTF-8" standalone="yes"?>
<Relationships xmlns="http://schemas.openxmlformats.org/package/2006/relationships"><Relationship Id="rId2" Type="http://schemas.microsoft.com/office/2011/relationships/chartColorStyle" Target="colors72.xml"/><Relationship Id="rId1" Type="http://schemas.microsoft.com/office/2011/relationships/chartStyle" Target="style72.xml"/></Relationships>
</file>

<file path=xl/charts/_rels/chart73.xml.rels><?xml version="1.0" encoding="UTF-8" standalone="yes"?>
<Relationships xmlns="http://schemas.openxmlformats.org/package/2006/relationships"><Relationship Id="rId2" Type="http://schemas.microsoft.com/office/2011/relationships/chartColorStyle" Target="colors73.xml"/><Relationship Id="rId1" Type="http://schemas.microsoft.com/office/2011/relationships/chartStyle" Target="style73.xml"/></Relationships>
</file>

<file path=xl/charts/_rels/chart74.xml.rels><?xml version="1.0" encoding="UTF-8" standalone="yes"?>
<Relationships xmlns="http://schemas.openxmlformats.org/package/2006/relationships"><Relationship Id="rId2" Type="http://schemas.microsoft.com/office/2011/relationships/chartColorStyle" Target="colors74.xml"/><Relationship Id="rId1" Type="http://schemas.microsoft.com/office/2011/relationships/chartStyle" Target="style74.xml"/></Relationships>
</file>

<file path=xl/charts/_rels/chart75.xml.rels><?xml version="1.0" encoding="UTF-8" standalone="yes"?>
<Relationships xmlns="http://schemas.openxmlformats.org/package/2006/relationships"><Relationship Id="rId2" Type="http://schemas.microsoft.com/office/2011/relationships/chartColorStyle" Target="colors75.xml"/><Relationship Id="rId1" Type="http://schemas.microsoft.com/office/2011/relationships/chartStyle" Target="style75.xml"/></Relationships>
</file>

<file path=xl/charts/_rels/chart76.xml.rels><?xml version="1.0" encoding="UTF-8" standalone="yes"?>
<Relationships xmlns="http://schemas.openxmlformats.org/package/2006/relationships"><Relationship Id="rId2" Type="http://schemas.microsoft.com/office/2011/relationships/chartColorStyle" Target="colors76.xml"/><Relationship Id="rId1" Type="http://schemas.microsoft.com/office/2011/relationships/chartStyle" Target="style76.xml"/></Relationships>
</file>

<file path=xl/charts/_rels/chart77.xml.rels><?xml version="1.0" encoding="UTF-8" standalone="yes"?>
<Relationships xmlns="http://schemas.openxmlformats.org/package/2006/relationships"><Relationship Id="rId2" Type="http://schemas.microsoft.com/office/2011/relationships/chartColorStyle" Target="colors77.xml"/><Relationship Id="rId1" Type="http://schemas.microsoft.com/office/2011/relationships/chartStyle" Target="style77.xml"/></Relationships>
</file>

<file path=xl/charts/_rels/chart78.xml.rels><?xml version="1.0" encoding="UTF-8" standalone="yes"?>
<Relationships xmlns="http://schemas.openxmlformats.org/package/2006/relationships"><Relationship Id="rId2" Type="http://schemas.microsoft.com/office/2011/relationships/chartColorStyle" Target="colors78.xml"/><Relationship Id="rId1" Type="http://schemas.microsoft.com/office/2011/relationships/chartStyle" Target="style78.xml"/></Relationships>
</file>

<file path=xl/charts/_rels/chart79.xml.rels><?xml version="1.0" encoding="UTF-8" standalone="yes"?>
<Relationships xmlns="http://schemas.openxmlformats.org/package/2006/relationships"><Relationship Id="rId2" Type="http://schemas.microsoft.com/office/2011/relationships/chartColorStyle" Target="colors79.xml"/><Relationship Id="rId1" Type="http://schemas.microsoft.com/office/2011/relationships/chartStyle" Target="style79.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80.xml.rels><?xml version="1.0" encoding="UTF-8" standalone="yes"?>
<Relationships xmlns="http://schemas.openxmlformats.org/package/2006/relationships"><Relationship Id="rId2" Type="http://schemas.microsoft.com/office/2011/relationships/chartColorStyle" Target="colors80.xml"/><Relationship Id="rId1" Type="http://schemas.microsoft.com/office/2011/relationships/chartStyle" Target="style80.xml"/></Relationships>
</file>

<file path=xl/charts/_rels/chart81.xml.rels><?xml version="1.0" encoding="UTF-8" standalone="yes"?>
<Relationships xmlns="http://schemas.openxmlformats.org/package/2006/relationships"><Relationship Id="rId2" Type="http://schemas.microsoft.com/office/2011/relationships/chartColorStyle" Target="colors81.xml"/><Relationship Id="rId1" Type="http://schemas.microsoft.com/office/2011/relationships/chartStyle" Target="style81.xml"/></Relationships>
</file>

<file path=xl/charts/_rels/chart82.xml.rels><?xml version="1.0" encoding="UTF-8" standalone="yes"?>
<Relationships xmlns="http://schemas.openxmlformats.org/package/2006/relationships"><Relationship Id="rId2" Type="http://schemas.microsoft.com/office/2011/relationships/chartColorStyle" Target="colors82.xml"/><Relationship Id="rId1" Type="http://schemas.microsoft.com/office/2011/relationships/chartStyle" Target="style82.xml"/></Relationships>
</file>

<file path=xl/charts/_rels/chart83.xml.rels><?xml version="1.0" encoding="UTF-8" standalone="yes"?>
<Relationships xmlns="http://schemas.openxmlformats.org/package/2006/relationships"><Relationship Id="rId2" Type="http://schemas.microsoft.com/office/2011/relationships/chartColorStyle" Target="colors83.xml"/><Relationship Id="rId1" Type="http://schemas.microsoft.com/office/2011/relationships/chartStyle" Target="style83.xml"/></Relationships>
</file>

<file path=xl/charts/_rels/chart84.xml.rels><?xml version="1.0" encoding="UTF-8" standalone="yes"?>
<Relationships xmlns="http://schemas.openxmlformats.org/package/2006/relationships"><Relationship Id="rId2" Type="http://schemas.microsoft.com/office/2011/relationships/chartColorStyle" Target="colors84.xml"/><Relationship Id="rId1" Type="http://schemas.microsoft.com/office/2011/relationships/chartStyle" Target="style84.xml"/></Relationships>
</file>

<file path=xl/charts/_rels/chart85.xml.rels><?xml version="1.0" encoding="UTF-8" standalone="yes"?>
<Relationships xmlns="http://schemas.openxmlformats.org/package/2006/relationships"><Relationship Id="rId2" Type="http://schemas.microsoft.com/office/2011/relationships/chartColorStyle" Target="colors85.xml"/><Relationship Id="rId1" Type="http://schemas.microsoft.com/office/2011/relationships/chartStyle" Target="style85.xml"/></Relationships>
</file>

<file path=xl/charts/_rels/chart86.xml.rels><?xml version="1.0" encoding="UTF-8" standalone="yes"?>
<Relationships xmlns="http://schemas.openxmlformats.org/package/2006/relationships"><Relationship Id="rId2" Type="http://schemas.microsoft.com/office/2011/relationships/chartColorStyle" Target="colors86.xml"/><Relationship Id="rId1" Type="http://schemas.microsoft.com/office/2011/relationships/chartStyle" Target="style86.xml"/></Relationships>
</file>

<file path=xl/charts/_rels/chart87.xml.rels><?xml version="1.0" encoding="UTF-8" standalone="yes"?>
<Relationships xmlns="http://schemas.openxmlformats.org/package/2006/relationships"><Relationship Id="rId2" Type="http://schemas.microsoft.com/office/2011/relationships/chartColorStyle" Target="colors87.xml"/><Relationship Id="rId1" Type="http://schemas.microsoft.com/office/2011/relationships/chartStyle" Target="style87.xml"/></Relationships>
</file>

<file path=xl/charts/_rels/chart88.xml.rels><?xml version="1.0" encoding="UTF-8" standalone="yes"?>
<Relationships xmlns="http://schemas.openxmlformats.org/package/2006/relationships"><Relationship Id="rId2" Type="http://schemas.microsoft.com/office/2011/relationships/chartColorStyle" Target="colors88.xml"/><Relationship Id="rId1" Type="http://schemas.microsoft.com/office/2011/relationships/chartStyle" Target="style88.xml"/></Relationships>
</file>

<file path=xl/charts/_rels/chart89.xml.rels><?xml version="1.0" encoding="UTF-8" standalone="yes"?>
<Relationships xmlns="http://schemas.openxmlformats.org/package/2006/relationships"><Relationship Id="rId2" Type="http://schemas.microsoft.com/office/2011/relationships/chartColorStyle" Target="colors89.xml"/><Relationship Id="rId1" Type="http://schemas.microsoft.com/office/2011/relationships/chartStyle" Target="style89.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90.xml.rels><?xml version="1.0" encoding="UTF-8" standalone="yes"?>
<Relationships xmlns="http://schemas.openxmlformats.org/package/2006/relationships"><Relationship Id="rId2" Type="http://schemas.microsoft.com/office/2011/relationships/chartColorStyle" Target="colors90.xml"/><Relationship Id="rId1" Type="http://schemas.microsoft.com/office/2011/relationships/chartStyle" Target="style90.xml"/></Relationships>
</file>

<file path=xl/charts/_rels/chart91.xml.rels><?xml version="1.0" encoding="UTF-8" standalone="yes"?>
<Relationships xmlns="http://schemas.openxmlformats.org/package/2006/relationships"><Relationship Id="rId2" Type="http://schemas.microsoft.com/office/2011/relationships/chartColorStyle" Target="colors91.xml"/><Relationship Id="rId1" Type="http://schemas.microsoft.com/office/2011/relationships/chartStyle" Target="style91.xml"/></Relationships>
</file>

<file path=xl/charts/_rels/chart92.xml.rels><?xml version="1.0" encoding="UTF-8" standalone="yes"?>
<Relationships xmlns="http://schemas.openxmlformats.org/package/2006/relationships"><Relationship Id="rId2" Type="http://schemas.microsoft.com/office/2011/relationships/chartColorStyle" Target="colors92.xml"/><Relationship Id="rId1" Type="http://schemas.microsoft.com/office/2011/relationships/chartStyle" Target="style92.xml"/></Relationships>
</file>

<file path=xl/charts/_rels/chart93.xml.rels><?xml version="1.0" encoding="UTF-8" standalone="yes"?>
<Relationships xmlns="http://schemas.openxmlformats.org/package/2006/relationships"><Relationship Id="rId2" Type="http://schemas.microsoft.com/office/2011/relationships/chartColorStyle" Target="colors93.xml"/><Relationship Id="rId1" Type="http://schemas.microsoft.com/office/2011/relationships/chartStyle" Target="style93.xml"/></Relationships>
</file>

<file path=xl/charts/_rels/chart94.xml.rels><?xml version="1.0" encoding="UTF-8" standalone="yes"?>
<Relationships xmlns="http://schemas.openxmlformats.org/package/2006/relationships"><Relationship Id="rId2" Type="http://schemas.microsoft.com/office/2011/relationships/chartColorStyle" Target="colors94.xml"/><Relationship Id="rId1" Type="http://schemas.microsoft.com/office/2011/relationships/chartStyle" Target="style94.xml"/></Relationships>
</file>

<file path=xl/charts/_rels/chart95.xml.rels><?xml version="1.0" encoding="UTF-8" standalone="yes"?>
<Relationships xmlns="http://schemas.openxmlformats.org/package/2006/relationships"><Relationship Id="rId2" Type="http://schemas.microsoft.com/office/2011/relationships/chartColorStyle" Target="colors95.xml"/><Relationship Id="rId1" Type="http://schemas.microsoft.com/office/2011/relationships/chartStyle" Target="style95.xml"/></Relationships>
</file>

<file path=xl/charts/_rels/chart96.xml.rels><?xml version="1.0" encoding="UTF-8" standalone="yes"?>
<Relationships xmlns="http://schemas.openxmlformats.org/package/2006/relationships"><Relationship Id="rId2" Type="http://schemas.microsoft.com/office/2011/relationships/chartColorStyle" Target="colors96.xml"/><Relationship Id="rId1" Type="http://schemas.microsoft.com/office/2011/relationships/chartStyle" Target="style96.xml"/></Relationships>
</file>

<file path=xl/charts/_rels/chart97.xml.rels><?xml version="1.0" encoding="UTF-8" standalone="yes"?>
<Relationships xmlns="http://schemas.openxmlformats.org/package/2006/relationships"><Relationship Id="rId2" Type="http://schemas.microsoft.com/office/2011/relationships/chartColorStyle" Target="colors97.xml"/><Relationship Id="rId1" Type="http://schemas.microsoft.com/office/2011/relationships/chartStyle" Target="style97.xml"/></Relationships>
</file>

<file path=xl/charts/_rels/chart98.xml.rels><?xml version="1.0" encoding="UTF-8" standalone="yes"?>
<Relationships xmlns="http://schemas.openxmlformats.org/package/2006/relationships"><Relationship Id="rId2" Type="http://schemas.microsoft.com/office/2011/relationships/chartColorStyle" Target="colors98.xml"/><Relationship Id="rId1" Type="http://schemas.microsoft.com/office/2011/relationships/chartStyle" Target="style98.xml"/></Relationships>
</file>

<file path=xl/charts/_rels/chart99.xml.rels><?xml version="1.0" encoding="UTF-8" standalone="yes"?>
<Relationships xmlns="http://schemas.openxmlformats.org/package/2006/relationships"><Relationship Id="rId2" Type="http://schemas.microsoft.com/office/2011/relationships/chartColorStyle" Target="colors99.xml"/><Relationship Id="rId1" Type="http://schemas.microsoft.com/office/2011/relationships/chartStyle" Target="style9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Fósforo</a:t>
            </a:r>
            <a:r>
              <a:rPr lang="en-US" baseline="0"/>
              <a:t> (Concentración</a:t>
            </a:r>
            <a:r>
              <a:rPr lang="en-US" baseline="0">
                <a:sym typeface="Symbol" panose="05050102010706020507" pitchFamily="18" charset="2"/>
              </a:rPr>
              <a:t>)</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MX"/>
        </a:p>
      </c:txPr>
    </c:title>
    <c:autoTitleDeleted val="0"/>
    <c:plotArea>
      <c:layout/>
      <c:stockChart>
        <c:ser>
          <c:idx val="0"/>
          <c:order val="0"/>
          <c:tx>
            <c:strRef>
              <c:f>NUTRIENTES!$I$261</c:f>
              <c:strCache>
                <c:ptCount val="1"/>
                <c:pt idx="0">
                  <c:v>MAX</c:v>
                </c:pt>
              </c:strCache>
            </c:strRef>
          </c:tx>
          <c:spPr>
            <a:ln w="28575" cap="rnd">
              <a:noFill/>
              <a:round/>
            </a:ln>
            <a:effectLst/>
          </c:spPr>
          <c:marker>
            <c:symbol val="none"/>
          </c:marker>
          <c:dLbls>
            <c:delete val="1"/>
          </c:dLbls>
          <c:cat>
            <c:strRef>
              <c:f>NUTRIENTES!$H$262:$H$271</c:f>
              <c:strCache>
                <c:ptCount val="10"/>
                <c:pt idx="0">
                  <c:v>HARG</c:v>
                </c:pt>
                <c:pt idx="1">
                  <c:v>HASL</c:v>
                </c:pt>
                <c:pt idx="2">
                  <c:v>MAAB</c:v>
                </c:pt>
                <c:pt idx="3">
                  <c:v>MACA</c:v>
                </c:pt>
                <c:pt idx="4">
                  <c:v>PAPO</c:v>
                </c:pt>
                <c:pt idx="5">
                  <c:v>PAPR</c:v>
                </c:pt>
                <c:pt idx="6">
                  <c:v>HOSP1</c:v>
                </c:pt>
                <c:pt idx="7">
                  <c:v>HOSP2</c:v>
                </c:pt>
                <c:pt idx="8">
                  <c:v>PLTR1</c:v>
                </c:pt>
                <c:pt idx="9">
                  <c:v>PLTR2</c:v>
                </c:pt>
              </c:strCache>
            </c:strRef>
          </c:cat>
          <c:val>
            <c:numRef>
              <c:f>NUTRIENTES!$I$262:$I$271</c:f>
              <c:numCache>
                <c:formatCode>_(* #,##0.00_);_(* \(#,##0.00\);_(* "-"??_);_(@_)</c:formatCode>
                <c:ptCount val="10"/>
                <c:pt idx="0">
                  <c:v>326.76758097710257</c:v>
                </c:pt>
                <c:pt idx="1">
                  <c:v>424.97130147807991</c:v>
                </c:pt>
                <c:pt idx="2">
                  <c:v>313.15354252371753</c:v>
                </c:pt>
                <c:pt idx="3">
                  <c:v>375.59470219754832</c:v>
                </c:pt>
                <c:pt idx="4">
                  <c:v>359.19209018124195</c:v>
                </c:pt>
                <c:pt idx="5">
                  <c:v>325.9872214521514</c:v>
                </c:pt>
                <c:pt idx="6">
                  <c:v>72.347068617521415</c:v>
                </c:pt>
                <c:pt idx="7">
                  <c:v>348.54353877818193</c:v>
                </c:pt>
                <c:pt idx="8">
                  <c:v>361.6998344954082</c:v>
                </c:pt>
                <c:pt idx="9">
                  <c:v>381.90480801938941</c:v>
                </c:pt>
              </c:numCache>
            </c:numRef>
          </c:val>
          <c:smooth val="0"/>
          <c:extLst>
            <c:ext xmlns:c16="http://schemas.microsoft.com/office/drawing/2014/chart" uri="{C3380CC4-5D6E-409C-BE32-E72D297353CC}">
              <c16:uniqueId val="{00000000-A486-4F30-B58B-2E0512D0B9F2}"/>
            </c:ext>
          </c:extLst>
        </c:ser>
        <c:ser>
          <c:idx val="1"/>
          <c:order val="1"/>
          <c:tx>
            <c:strRef>
              <c:f>NUTRIENTES!$J$261</c:f>
              <c:strCache>
                <c:ptCount val="1"/>
                <c:pt idx="0">
                  <c:v>MIN</c:v>
                </c:pt>
              </c:strCache>
            </c:strRef>
          </c:tx>
          <c:spPr>
            <a:ln w="28575" cap="rnd">
              <a:noFill/>
              <a:round/>
            </a:ln>
            <a:effectLst/>
          </c:spPr>
          <c:marker>
            <c:symbol val="none"/>
          </c:marker>
          <c:dLbls>
            <c:delete val="1"/>
          </c:dLbls>
          <c:cat>
            <c:strRef>
              <c:f>NUTRIENTES!$H$262:$H$271</c:f>
              <c:strCache>
                <c:ptCount val="10"/>
                <c:pt idx="0">
                  <c:v>HARG</c:v>
                </c:pt>
                <c:pt idx="1">
                  <c:v>HASL</c:v>
                </c:pt>
                <c:pt idx="2">
                  <c:v>MAAB</c:v>
                </c:pt>
                <c:pt idx="3">
                  <c:v>MACA</c:v>
                </c:pt>
                <c:pt idx="4">
                  <c:v>PAPO</c:v>
                </c:pt>
                <c:pt idx="5">
                  <c:v>PAPR</c:v>
                </c:pt>
                <c:pt idx="6">
                  <c:v>HOSP1</c:v>
                </c:pt>
                <c:pt idx="7">
                  <c:v>HOSP2</c:v>
                </c:pt>
                <c:pt idx="8">
                  <c:v>PLTR1</c:v>
                </c:pt>
                <c:pt idx="9">
                  <c:v>PLTR2</c:v>
                </c:pt>
              </c:strCache>
            </c:strRef>
          </c:cat>
          <c:val>
            <c:numRef>
              <c:f>NUTRIENTES!$J$262:$J$271</c:f>
              <c:numCache>
                <c:formatCode>_(* #,##0.00_);_(* \(#,##0.00\);_(* "-"??_);_(@_)</c:formatCode>
                <c:ptCount val="10"/>
                <c:pt idx="0">
                  <c:v>13.649493603963755</c:v>
                </c:pt>
                <c:pt idx="1">
                  <c:v>27.410787176942968</c:v>
                </c:pt>
                <c:pt idx="2">
                  <c:v>18.086578221624304</c:v>
                </c:pt>
                <c:pt idx="3">
                  <c:v>7.4541565637809448</c:v>
                </c:pt>
                <c:pt idx="4">
                  <c:v>10.210204337103013</c:v>
                </c:pt>
                <c:pt idx="5">
                  <c:v>14.795377188544801</c:v>
                </c:pt>
                <c:pt idx="6">
                  <c:v>14.906985389091034</c:v>
                </c:pt>
                <c:pt idx="7">
                  <c:v>37.521701439855626</c:v>
                </c:pt>
                <c:pt idx="8">
                  <c:v>24.112818196600674</c:v>
                </c:pt>
                <c:pt idx="9">
                  <c:v>32.173875407989328</c:v>
                </c:pt>
              </c:numCache>
            </c:numRef>
          </c:val>
          <c:smooth val="0"/>
          <c:extLst>
            <c:ext xmlns:c16="http://schemas.microsoft.com/office/drawing/2014/chart" uri="{C3380CC4-5D6E-409C-BE32-E72D297353CC}">
              <c16:uniqueId val="{00000001-A486-4F30-B58B-2E0512D0B9F2}"/>
            </c:ext>
          </c:extLst>
        </c:ser>
        <c:ser>
          <c:idx val="2"/>
          <c:order val="2"/>
          <c:tx>
            <c:strRef>
              <c:f>NUTRIENTES!$K$261</c:f>
              <c:strCache>
                <c:ptCount val="1"/>
                <c:pt idx="0">
                  <c:v>PROM</c:v>
                </c:pt>
              </c:strCache>
            </c:strRef>
          </c:tx>
          <c:spPr>
            <a:ln w="28575" cap="rnd">
              <a:noFill/>
              <a:round/>
            </a:ln>
            <a:effectLst/>
          </c:spPr>
          <c:marker>
            <c:symbol val="circle"/>
            <c:size val="7"/>
            <c:spPr>
              <a:solidFill>
                <a:srgbClr val="7030A0"/>
              </a:solidFill>
              <a:ln w="9525">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NUTRIENTES!$H$262:$H$271</c:f>
              <c:strCache>
                <c:ptCount val="10"/>
                <c:pt idx="0">
                  <c:v>HARG</c:v>
                </c:pt>
                <c:pt idx="1">
                  <c:v>HASL</c:v>
                </c:pt>
                <c:pt idx="2">
                  <c:v>MAAB</c:v>
                </c:pt>
                <c:pt idx="3">
                  <c:v>MACA</c:v>
                </c:pt>
                <c:pt idx="4">
                  <c:v>PAPO</c:v>
                </c:pt>
                <c:pt idx="5">
                  <c:v>PAPR</c:v>
                </c:pt>
                <c:pt idx="6">
                  <c:v>HOSP1</c:v>
                </c:pt>
                <c:pt idx="7">
                  <c:v>HOSP2</c:v>
                </c:pt>
                <c:pt idx="8">
                  <c:v>PLTR1</c:v>
                </c:pt>
                <c:pt idx="9">
                  <c:v>PLTR2</c:v>
                </c:pt>
              </c:strCache>
            </c:strRef>
          </c:cat>
          <c:val>
            <c:numRef>
              <c:f>NUTRIENTES!$K$262:$K$271</c:f>
              <c:numCache>
                <c:formatCode>_(* #,##0.00_);_(* \(#,##0.00\);_(* "-"??_);_(@_)</c:formatCode>
                <c:ptCount val="10"/>
                <c:pt idx="0">
                  <c:v>63.140705512216769</c:v>
                </c:pt>
                <c:pt idx="1">
                  <c:v>86.725051473253856</c:v>
                </c:pt>
                <c:pt idx="2">
                  <c:v>54.159548834789085</c:v>
                </c:pt>
                <c:pt idx="3">
                  <c:v>57.060449709104574</c:v>
                </c:pt>
                <c:pt idx="4">
                  <c:v>60.998768099251564</c:v>
                </c:pt>
                <c:pt idx="5">
                  <c:v>75.183018439572081</c:v>
                </c:pt>
                <c:pt idx="6">
                  <c:v>41.306176498973493</c:v>
                </c:pt>
                <c:pt idx="7">
                  <c:v>107.9363391798654</c:v>
                </c:pt>
                <c:pt idx="8">
                  <c:v>78.936070564219406</c:v>
                </c:pt>
                <c:pt idx="9">
                  <c:v>109.84096258302074</c:v>
                </c:pt>
              </c:numCache>
            </c:numRef>
          </c:val>
          <c:smooth val="0"/>
          <c:extLst>
            <c:ext xmlns:c16="http://schemas.microsoft.com/office/drawing/2014/chart" uri="{C3380CC4-5D6E-409C-BE32-E72D297353CC}">
              <c16:uniqueId val="{00000002-A486-4F30-B58B-2E0512D0B9F2}"/>
            </c:ext>
          </c:extLst>
        </c:ser>
        <c:dLbls>
          <c:showLegendKey val="0"/>
          <c:showVal val="1"/>
          <c:showCatName val="0"/>
          <c:showSerName val="0"/>
          <c:showPercent val="0"/>
          <c:showBubbleSize val="0"/>
        </c:dLbls>
        <c:hiLowLines>
          <c:spPr>
            <a:ln w="9525" cap="flat" cmpd="sng" algn="ctr">
              <a:solidFill>
                <a:schemeClr val="tx1">
                  <a:lumMod val="75000"/>
                  <a:lumOff val="25000"/>
                </a:schemeClr>
              </a:solidFill>
              <a:round/>
            </a:ln>
            <a:effectLst/>
          </c:spPr>
        </c:hiLowLines>
        <c:axId val="1379389312"/>
        <c:axId val="1356315824"/>
      </c:stockChart>
      <c:catAx>
        <c:axId val="13793893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1356315824"/>
        <c:crosses val="autoZero"/>
        <c:auto val="1"/>
        <c:lblAlgn val="ctr"/>
        <c:lblOffset val="100"/>
        <c:noMultiLvlLbl val="0"/>
      </c:catAx>
      <c:valAx>
        <c:axId val="135631582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1000" b="0" i="0" u="none" strike="noStrike" baseline="0">
                    <a:effectLst/>
                    <a:sym typeface="Symbol" panose="05050102010706020507" pitchFamily="18" charset="2"/>
                  </a:rPr>
                  <a:t></a:t>
                </a:r>
                <a:r>
                  <a:rPr lang="en-US" sz="1000" b="0" i="0" u="none" strike="noStrike" baseline="0">
                    <a:effectLst/>
                  </a:rPr>
                  <a:t>g/L</a:t>
                </a:r>
                <a:endParaRPr lang="es-MX"/>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MX"/>
            </a:p>
          </c:txPr>
        </c:title>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137938931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[BANCO DE DATOS DEL MONITOREO ABRIL 2023.xlsx]Temp. agua!TablaDinámica8</c:name>
    <c:fmtId val="14"/>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Temperatura del agua</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s-MX"/>
        </a:p>
      </c:txPr>
    </c:title>
    <c:autoTitleDeleted val="0"/>
    <c:pivotFmts>
      <c:pivotFmt>
        <c:idx val="0"/>
        <c:spPr>
          <a:solidFill>
            <a:schemeClr val="accent1"/>
          </a:solidFill>
          <a:ln w="28575" cap="rnd">
            <a:solidFill>
              <a:schemeClr val="accent1"/>
            </a:solidFill>
            <a:round/>
          </a:ln>
          <a:effectLst/>
        </c:spPr>
        <c:marker>
          <c:symbol val="none"/>
        </c:marker>
      </c:pivotFmt>
      <c:pivotFmt>
        <c:idx val="1"/>
        <c:spPr>
          <a:solidFill>
            <a:schemeClr val="accent1"/>
          </a:solidFill>
          <a:ln w="28575" cap="rnd">
            <a:solidFill>
              <a:schemeClr val="accent1"/>
            </a:solidFill>
            <a:round/>
          </a:ln>
          <a:effectLst/>
        </c:spPr>
        <c:marker>
          <c:symbol val="none"/>
        </c:marker>
      </c:pivotFmt>
      <c:pivotFmt>
        <c:idx val="2"/>
        <c:spPr>
          <a:solidFill>
            <a:schemeClr val="accent1"/>
          </a:solidFill>
          <a:ln w="28575" cap="rnd">
            <a:solidFill>
              <a:schemeClr val="accent1"/>
            </a:solidFill>
            <a:round/>
          </a:ln>
          <a:effectLst/>
        </c:spPr>
        <c:marker>
          <c:symbol val="none"/>
        </c:marker>
      </c:pivotFmt>
      <c:pivotFmt>
        <c:idx val="3"/>
        <c:spPr>
          <a:solidFill>
            <a:schemeClr val="accent1"/>
          </a:solidFill>
          <a:ln w="28575" cap="rnd">
            <a:solidFill>
              <a:schemeClr val="accent1"/>
            </a:solidFill>
            <a:round/>
          </a:ln>
          <a:effectLst/>
        </c:spPr>
        <c:marker>
          <c:symbol val="none"/>
        </c:marker>
      </c:pivotFmt>
      <c:pivotFmt>
        <c:idx val="4"/>
        <c:spPr>
          <a:solidFill>
            <a:schemeClr val="accent1"/>
          </a:solidFill>
          <a:ln w="28575" cap="rnd">
            <a:solidFill>
              <a:schemeClr val="accent1"/>
            </a:solidFill>
            <a:round/>
          </a:ln>
          <a:effectLst/>
        </c:spPr>
        <c:marker>
          <c:symbol val="none"/>
        </c:marker>
      </c:pivotFmt>
      <c:pivotFmt>
        <c:idx val="5"/>
        <c:spPr>
          <a:solidFill>
            <a:schemeClr val="accent1"/>
          </a:solidFill>
          <a:ln w="28575" cap="rnd">
            <a:solidFill>
              <a:schemeClr val="accent1"/>
            </a:solidFill>
            <a:round/>
          </a:ln>
          <a:effectLst/>
        </c:spPr>
        <c:marker>
          <c:symbol val="none"/>
        </c:marker>
      </c:pivotFmt>
      <c:pivotFmt>
        <c:idx val="6"/>
        <c:spPr>
          <a:solidFill>
            <a:schemeClr val="accent1"/>
          </a:solidFill>
          <a:ln w="28575" cap="rnd">
            <a:solidFill>
              <a:schemeClr val="accent1"/>
            </a:solidFill>
            <a:round/>
          </a:ln>
          <a:effectLst/>
        </c:spPr>
        <c:marker>
          <c:symbol val="none"/>
        </c:marker>
      </c:pivotFmt>
      <c:pivotFmt>
        <c:idx val="7"/>
        <c:spPr>
          <a:solidFill>
            <a:schemeClr val="accent1"/>
          </a:solidFill>
          <a:ln w="28575" cap="rnd">
            <a:solidFill>
              <a:schemeClr val="accent1"/>
            </a:solidFill>
            <a:round/>
          </a:ln>
          <a:effectLst/>
        </c:spPr>
        <c:marker>
          <c:symbol val="none"/>
        </c:marker>
      </c:pivotFmt>
      <c:pivotFmt>
        <c:idx val="8"/>
        <c:spPr>
          <a:solidFill>
            <a:schemeClr val="accent1"/>
          </a:solidFill>
          <a:ln w="28575" cap="rnd">
            <a:solidFill>
              <a:schemeClr val="accent1"/>
            </a:solidFill>
            <a:round/>
          </a:ln>
          <a:effectLst/>
        </c:spPr>
        <c:marker>
          <c:symbol val="none"/>
        </c:marker>
      </c:pivotFmt>
      <c:pivotFmt>
        <c:idx val="9"/>
        <c:spPr>
          <a:solidFill>
            <a:schemeClr val="accent1"/>
          </a:solidFill>
          <a:ln w="28575" cap="rnd">
            <a:solidFill>
              <a:schemeClr val="accent1"/>
            </a:solidFill>
            <a:round/>
          </a:ln>
          <a:effectLst/>
        </c:spPr>
        <c:marker>
          <c:symbol val="none"/>
        </c:marker>
      </c:pivotFmt>
      <c:pivotFmt>
        <c:idx val="10"/>
        <c:spPr>
          <a:solidFill>
            <a:schemeClr val="accent1"/>
          </a:solidFill>
          <a:ln w="28575" cap="rnd">
            <a:solidFill>
              <a:schemeClr val="accent1"/>
            </a:solidFill>
            <a:round/>
          </a:ln>
          <a:effectLst/>
        </c:spPr>
        <c:marker>
          <c:symbol val="none"/>
        </c:marker>
      </c:pivotFmt>
      <c:pivotFmt>
        <c:idx val="11"/>
        <c:spPr>
          <a:solidFill>
            <a:schemeClr val="accent1"/>
          </a:solidFill>
          <a:ln w="28575" cap="rnd">
            <a:solidFill>
              <a:schemeClr val="accent1"/>
            </a:solidFill>
            <a:round/>
          </a:ln>
          <a:effectLst/>
        </c:spPr>
        <c:marker>
          <c:symbol val="none"/>
        </c:marker>
      </c:pivotFmt>
      <c:pivotFmt>
        <c:idx val="12"/>
        <c:spPr>
          <a:solidFill>
            <a:schemeClr val="accent1"/>
          </a:solidFill>
          <a:ln w="28575" cap="rnd">
            <a:solidFill>
              <a:schemeClr val="accent1"/>
            </a:solidFill>
            <a:round/>
          </a:ln>
          <a:effectLst/>
        </c:spPr>
        <c:marker>
          <c:symbol val="none"/>
        </c:marker>
      </c:pivotFmt>
      <c:pivotFmt>
        <c:idx val="13"/>
        <c:spPr>
          <a:solidFill>
            <a:schemeClr val="accent1"/>
          </a:solidFill>
          <a:ln w="28575" cap="rnd">
            <a:solidFill>
              <a:schemeClr val="accent1"/>
            </a:solidFill>
            <a:round/>
          </a:ln>
          <a:effectLst/>
        </c:spPr>
        <c:marker>
          <c:symbol val="none"/>
        </c:marker>
      </c:pivotFmt>
      <c:pivotFmt>
        <c:idx val="14"/>
        <c:spPr>
          <a:solidFill>
            <a:schemeClr val="accent1"/>
          </a:solidFill>
          <a:ln w="28575" cap="rnd">
            <a:solidFill>
              <a:schemeClr val="accent1"/>
            </a:solidFill>
            <a:round/>
          </a:ln>
          <a:effectLst/>
        </c:spPr>
        <c:marker>
          <c:symbol val="none"/>
        </c:marker>
      </c:pivotFmt>
      <c:pivotFmt>
        <c:idx val="15"/>
        <c:spPr>
          <a:solidFill>
            <a:schemeClr val="accent1"/>
          </a:solidFill>
          <a:ln w="28575" cap="rnd">
            <a:solidFill>
              <a:schemeClr val="accent1"/>
            </a:solidFill>
            <a:round/>
          </a:ln>
          <a:effectLst/>
        </c:spPr>
        <c:marker>
          <c:symbol val="none"/>
        </c:marker>
      </c:pivotFmt>
      <c:pivotFmt>
        <c:idx val="16"/>
        <c:spPr>
          <a:solidFill>
            <a:schemeClr val="accent1"/>
          </a:solidFill>
          <a:ln w="28575" cap="rnd">
            <a:solidFill>
              <a:schemeClr val="accent1"/>
            </a:solidFill>
            <a:round/>
          </a:ln>
          <a:effectLst/>
        </c:spPr>
        <c:marker>
          <c:symbol val="none"/>
        </c:marker>
      </c:pivotFmt>
      <c:pivotFmt>
        <c:idx val="17"/>
        <c:spPr>
          <a:solidFill>
            <a:schemeClr val="accent1"/>
          </a:solidFill>
          <a:ln w="28575" cap="rnd">
            <a:solidFill>
              <a:schemeClr val="accent1"/>
            </a:solidFill>
            <a:round/>
          </a:ln>
          <a:effectLst/>
        </c:spPr>
        <c:marker>
          <c:symbol val="none"/>
        </c:marker>
      </c:pivotFmt>
      <c:pivotFmt>
        <c:idx val="18"/>
        <c:spPr>
          <a:solidFill>
            <a:schemeClr val="accent1"/>
          </a:solidFill>
          <a:ln w="28575" cap="rnd">
            <a:solidFill>
              <a:schemeClr val="accent1"/>
            </a:solidFill>
            <a:round/>
          </a:ln>
          <a:effectLst/>
        </c:spPr>
        <c:marker>
          <c:symbol val="none"/>
        </c:marker>
      </c:pivotFmt>
      <c:pivotFmt>
        <c:idx val="19"/>
        <c:spPr>
          <a:solidFill>
            <a:schemeClr val="accent1"/>
          </a:solidFill>
          <a:ln w="28575" cap="rnd">
            <a:solidFill>
              <a:schemeClr val="accent1"/>
            </a:solidFill>
            <a:round/>
          </a:ln>
          <a:effectLst/>
        </c:spPr>
        <c:marker>
          <c:symbol val="none"/>
        </c:marker>
      </c:pivotFmt>
      <c:pivotFmt>
        <c:idx val="20"/>
        <c:spPr>
          <a:solidFill>
            <a:schemeClr val="accent1"/>
          </a:solidFill>
          <a:ln w="28575" cap="rnd">
            <a:solidFill>
              <a:schemeClr val="accent1"/>
            </a:solidFill>
            <a:round/>
          </a:ln>
          <a:effectLst/>
        </c:spPr>
        <c:marker>
          <c:symbol val="none"/>
        </c:marker>
      </c:pivotFmt>
      <c:pivotFmt>
        <c:idx val="21"/>
        <c:spPr>
          <a:solidFill>
            <a:schemeClr val="accent1"/>
          </a:solidFill>
          <a:ln w="28575" cap="rnd">
            <a:solidFill>
              <a:schemeClr val="accent1"/>
            </a:solidFill>
            <a:round/>
          </a:ln>
          <a:effectLst/>
        </c:spPr>
        <c:marker>
          <c:symbol val="none"/>
        </c:marker>
      </c:pivotFmt>
      <c:pivotFmt>
        <c:idx val="22"/>
        <c:spPr>
          <a:solidFill>
            <a:schemeClr val="accent1"/>
          </a:solidFill>
          <a:ln w="28575" cap="rnd">
            <a:solidFill>
              <a:schemeClr val="accent1"/>
            </a:solidFill>
            <a:round/>
          </a:ln>
          <a:effectLst/>
        </c:spPr>
        <c:marker>
          <c:symbol val="none"/>
        </c:marker>
      </c:pivotFmt>
      <c:pivotFmt>
        <c:idx val="23"/>
        <c:spPr>
          <a:solidFill>
            <a:schemeClr val="accent1"/>
          </a:solidFill>
          <a:ln w="28575" cap="rnd">
            <a:solidFill>
              <a:schemeClr val="accent1"/>
            </a:solidFill>
            <a:round/>
          </a:ln>
          <a:effectLst/>
        </c:spPr>
        <c:marker>
          <c:symbol val="none"/>
        </c:marker>
      </c:pivotFmt>
      <c:pivotFmt>
        <c:idx val="24"/>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25"/>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26"/>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27"/>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28"/>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29"/>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30"/>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31"/>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32"/>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33"/>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34"/>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35"/>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36"/>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37"/>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38"/>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39"/>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40"/>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41"/>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42"/>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43"/>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44"/>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45"/>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46"/>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47"/>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48"/>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4.5336090898501907E-2"/>
          <c:y val="0.14375964604784042"/>
          <c:w val="0.78649320936933653"/>
          <c:h val="0.62137226961720393"/>
        </c:manualLayout>
      </c:layout>
      <c:lineChart>
        <c:grouping val="standard"/>
        <c:varyColors val="0"/>
        <c:ser>
          <c:idx val="0"/>
          <c:order val="0"/>
          <c:tx>
            <c:strRef>
              <c:f>'Temp. agua'!$B$193:$B$194</c:f>
              <c:strCache>
                <c:ptCount val="1"/>
                <c:pt idx="0">
                  <c:v>CONV</c:v>
                </c:pt>
              </c:strCache>
            </c:strRef>
          </c:tx>
          <c:spPr>
            <a:ln w="28575" cap="rnd">
              <a:solidFill>
                <a:schemeClr val="accent1"/>
              </a:solidFill>
              <a:round/>
            </a:ln>
            <a:effectLst/>
          </c:spPr>
          <c:marker>
            <c:symbol val="none"/>
          </c:marker>
          <c:cat>
            <c:strRef>
              <c:f>'Temp. agua'!$A$195:$A$232</c:f>
              <c:strCache>
                <c:ptCount val="37"/>
                <c:pt idx="0">
                  <c:v>abr-18</c:v>
                </c:pt>
                <c:pt idx="1">
                  <c:v>may-18</c:v>
                </c:pt>
                <c:pt idx="2">
                  <c:v>jun-18</c:v>
                </c:pt>
                <c:pt idx="3">
                  <c:v>jul-18</c:v>
                </c:pt>
                <c:pt idx="4">
                  <c:v>ago-18</c:v>
                </c:pt>
                <c:pt idx="5">
                  <c:v>sep-18</c:v>
                </c:pt>
                <c:pt idx="6">
                  <c:v>oct-18</c:v>
                </c:pt>
                <c:pt idx="7">
                  <c:v>nov-18</c:v>
                </c:pt>
                <c:pt idx="8">
                  <c:v>dic-18</c:v>
                </c:pt>
                <c:pt idx="9">
                  <c:v>ene-19</c:v>
                </c:pt>
                <c:pt idx="10">
                  <c:v>feb-19</c:v>
                </c:pt>
                <c:pt idx="11">
                  <c:v>mar-19</c:v>
                </c:pt>
                <c:pt idx="12">
                  <c:v>abr-19</c:v>
                </c:pt>
                <c:pt idx="13">
                  <c:v>may-19</c:v>
                </c:pt>
                <c:pt idx="14">
                  <c:v>jun-19</c:v>
                </c:pt>
                <c:pt idx="15">
                  <c:v>jul-19</c:v>
                </c:pt>
                <c:pt idx="16">
                  <c:v>ago-19</c:v>
                </c:pt>
                <c:pt idx="17">
                  <c:v>sep-19</c:v>
                </c:pt>
                <c:pt idx="18">
                  <c:v>oct-19</c:v>
                </c:pt>
                <c:pt idx="19">
                  <c:v>nov-19</c:v>
                </c:pt>
                <c:pt idx="20">
                  <c:v>dic-19</c:v>
                </c:pt>
                <c:pt idx="21">
                  <c:v>ene-20</c:v>
                </c:pt>
                <c:pt idx="22">
                  <c:v>feb-20</c:v>
                </c:pt>
                <c:pt idx="23">
                  <c:v>mar-20</c:v>
                </c:pt>
                <c:pt idx="24">
                  <c:v>abr-20</c:v>
                </c:pt>
                <c:pt idx="25">
                  <c:v>may-20</c:v>
                </c:pt>
                <c:pt idx="26">
                  <c:v>jun-20</c:v>
                </c:pt>
                <c:pt idx="27">
                  <c:v>jul-20</c:v>
                </c:pt>
                <c:pt idx="28">
                  <c:v>ago-20</c:v>
                </c:pt>
                <c:pt idx="29">
                  <c:v>sep-20</c:v>
                </c:pt>
                <c:pt idx="30">
                  <c:v>oct-20</c:v>
                </c:pt>
                <c:pt idx="31">
                  <c:v>nov-20</c:v>
                </c:pt>
                <c:pt idx="32">
                  <c:v>dic-20</c:v>
                </c:pt>
                <c:pt idx="33">
                  <c:v>ene-21</c:v>
                </c:pt>
                <c:pt idx="34">
                  <c:v>feb-21</c:v>
                </c:pt>
                <c:pt idx="35">
                  <c:v>mar-21</c:v>
                </c:pt>
                <c:pt idx="36">
                  <c:v>abr-21</c:v>
                </c:pt>
              </c:strCache>
            </c:strRef>
          </c:cat>
          <c:val>
            <c:numRef>
              <c:f>'Temp. agua'!$B$195:$B$232</c:f>
              <c:numCache>
                <c:formatCode>General</c:formatCode>
                <c:ptCount val="37"/>
                <c:pt idx="3">
                  <c:v>18</c:v>
                </c:pt>
                <c:pt idx="4">
                  <c:v>14</c:v>
                </c:pt>
                <c:pt idx="5">
                  <c:v>18</c:v>
                </c:pt>
                <c:pt idx="12">
                  <c:v>15</c:v>
                </c:pt>
                <c:pt idx="14">
                  <c:v>15</c:v>
                </c:pt>
                <c:pt idx="15">
                  <c:v>14</c:v>
                </c:pt>
                <c:pt idx="16">
                  <c:v>14</c:v>
                </c:pt>
                <c:pt idx="19">
                  <c:v>14</c:v>
                </c:pt>
              </c:numCache>
            </c:numRef>
          </c:val>
          <c:smooth val="0"/>
          <c:extLst>
            <c:ext xmlns:c16="http://schemas.microsoft.com/office/drawing/2014/chart" uri="{C3380CC4-5D6E-409C-BE32-E72D297353CC}">
              <c16:uniqueId val="{00000000-D972-4A77-8C34-EA6B5951DCC8}"/>
            </c:ext>
          </c:extLst>
        </c:ser>
        <c:ser>
          <c:idx val="1"/>
          <c:order val="1"/>
          <c:tx>
            <c:strRef>
              <c:f>'Temp. agua'!$C$193:$C$194</c:f>
              <c:strCache>
                <c:ptCount val="1"/>
                <c:pt idx="0">
                  <c:v>HARG1</c:v>
                </c:pt>
              </c:strCache>
            </c:strRef>
          </c:tx>
          <c:spPr>
            <a:ln w="28575" cap="rnd">
              <a:solidFill>
                <a:schemeClr val="accent2"/>
              </a:solidFill>
              <a:round/>
            </a:ln>
            <a:effectLst/>
          </c:spPr>
          <c:marker>
            <c:symbol val="none"/>
          </c:marker>
          <c:cat>
            <c:strRef>
              <c:f>'Temp. agua'!$A$195:$A$232</c:f>
              <c:strCache>
                <c:ptCount val="37"/>
                <c:pt idx="0">
                  <c:v>abr-18</c:v>
                </c:pt>
                <c:pt idx="1">
                  <c:v>may-18</c:v>
                </c:pt>
                <c:pt idx="2">
                  <c:v>jun-18</c:v>
                </c:pt>
                <c:pt idx="3">
                  <c:v>jul-18</c:v>
                </c:pt>
                <c:pt idx="4">
                  <c:v>ago-18</c:v>
                </c:pt>
                <c:pt idx="5">
                  <c:v>sep-18</c:v>
                </c:pt>
                <c:pt idx="6">
                  <c:v>oct-18</c:v>
                </c:pt>
                <c:pt idx="7">
                  <c:v>nov-18</c:v>
                </c:pt>
                <c:pt idx="8">
                  <c:v>dic-18</c:v>
                </c:pt>
                <c:pt idx="9">
                  <c:v>ene-19</c:v>
                </c:pt>
                <c:pt idx="10">
                  <c:v>feb-19</c:v>
                </c:pt>
                <c:pt idx="11">
                  <c:v>mar-19</c:v>
                </c:pt>
                <c:pt idx="12">
                  <c:v>abr-19</c:v>
                </c:pt>
                <c:pt idx="13">
                  <c:v>may-19</c:v>
                </c:pt>
                <c:pt idx="14">
                  <c:v>jun-19</c:v>
                </c:pt>
                <c:pt idx="15">
                  <c:v>jul-19</c:v>
                </c:pt>
                <c:pt idx="16">
                  <c:v>ago-19</c:v>
                </c:pt>
                <c:pt idx="17">
                  <c:v>sep-19</c:v>
                </c:pt>
                <c:pt idx="18">
                  <c:v>oct-19</c:v>
                </c:pt>
                <c:pt idx="19">
                  <c:v>nov-19</c:v>
                </c:pt>
                <c:pt idx="20">
                  <c:v>dic-19</c:v>
                </c:pt>
                <c:pt idx="21">
                  <c:v>ene-20</c:v>
                </c:pt>
                <c:pt idx="22">
                  <c:v>feb-20</c:v>
                </c:pt>
                <c:pt idx="23">
                  <c:v>mar-20</c:v>
                </c:pt>
                <c:pt idx="24">
                  <c:v>abr-20</c:v>
                </c:pt>
                <c:pt idx="25">
                  <c:v>may-20</c:v>
                </c:pt>
                <c:pt idx="26">
                  <c:v>jun-20</c:v>
                </c:pt>
                <c:pt idx="27">
                  <c:v>jul-20</c:v>
                </c:pt>
                <c:pt idx="28">
                  <c:v>ago-20</c:v>
                </c:pt>
                <c:pt idx="29">
                  <c:v>sep-20</c:v>
                </c:pt>
                <c:pt idx="30">
                  <c:v>oct-20</c:v>
                </c:pt>
                <c:pt idx="31">
                  <c:v>nov-20</c:v>
                </c:pt>
                <c:pt idx="32">
                  <c:v>dic-20</c:v>
                </c:pt>
                <c:pt idx="33">
                  <c:v>ene-21</c:v>
                </c:pt>
                <c:pt idx="34">
                  <c:v>feb-21</c:v>
                </c:pt>
                <c:pt idx="35">
                  <c:v>mar-21</c:v>
                </c:pt>
                <c:pt idx="36">
                  <c:v>abr-21</c:v>
                </c:pt>
              </c:strCache>
            </c:strRef>
          </c:cat>
          <c:val>
            <c:numRef>
              <c:f>'Temp. agua'!$C$195:$C$232</c:f>
              <c:numCache>
                <c:formatCode>General</c:formatCode>
                <c:ptCount val="37"/>
                <c:pt idx="0">
                  <c:v>15.5</c:v>
                </c:pt>
                <c:pt idx="1">
                  <c:v>15</c:v>
                </c:pt>
                <c:pt idx="3">
                  <c:v>13.5</c:v>
                </c:pt>
                <c:pt idx="4">
                  <c:v>12</c:v>
                </c:pt>
                <c:pt idx="5">
                  <c:v>12</c:v>
                </c:pt>
                <c:pt idx="6">
                  <c:v>14</c:v>
                </c:pt>
                <c:pt idx="8">
                  <c:v>11</c:v>
                </c:pt>
                <c:pt idx="9">
                  <c:v>10</c:v>
                </c:pt>
                <c:pt idx="10">
                  <c:v>13</c:v>
                </c:pt>
                <c:pt idx="11">
                  <c:v>12</c:v>
                </c:pt>
                <c:pt idx="12">
                  <c:v>12</c:v>
                </c:pt>
                <c:pt idx="13">
                  <c:v>15.5</c:v>
                </c:pt>
                <c:pt idx="14">
                  <c:v>14</c:v>
                </c:pt>
                <c:pt idx="15">
                  <c:v>12</c:v>
                </c:pt>
                <c:pt idx="16">
                  <c:v>14</c:v>
                </c:pt>
                <c:pt idx="17">
                  <c:v>11.5</c:v>
                </c:pt>
                <c:pt idx="18">
                  <c:v>12</c:v>
                </c:pt>
                <c:pt idx="19">
                  <c:v>13</c:v>
                </c:pt>
                <c:pt idx="20">
                  <c:v>8</c:v>
                </c:pt>
              </c:numCache>
            </c:numRef>
          </c:val>
          <c:smooth val="0"/>
          <c:extLst>
            <c:ext xmlns:c16="http://schemas.microsoft.com/office/drawing/2014/chart" uri="{C3380CC4-5D6E-409C-BE32-E72D297353CC}">
              <c16:uniqueId val="{00000001-D972-4A77-8C34-EA6B5951DCC8}"/>
            </c:ext>
          </c:extLst>
        </c:ser>
        <c:ser>
          <c:idx val="2"/>
          <c:order val="2"/>
          <c:tx>
            <c:strRef>
              <c:f>'Temp. agua'!$D$193:$D$194</c:f>
              <c:strCache>
                <c:ptCount val="1"/>
                <c:pt idx="0">
                  <c:v>HARG2</c:v>
                </c:pt>
              </c:strCache>
            </c:strRef>
          </c:tx>
          <c:spPr>
            <a:ln w="28575" cap="rnd">
              <a:solidFill>
                <a:schemeClr val="accent3"/>
              </a:solidFill>
              <a:round/>
            </a:ln>
            <a:effectLst/>
          </c:spPr>
          <c:marker>
            <c:symbol val="none"/>
          </c:marker>
          <c:cat>
            <c:strRef>
              <c:f>'Temp. agua'!$A$195:$A$232</c:f>
              <c:strCache>
                <c:ptCount val="37"/>
                <c:pt idx="0">
                  <c:v>abr-18</c:v>
                </c:pt>
                <c:pt idx="1">
                  <c:v>may-18</c:v>
                </c:pt>
                <c:pt idx="2">
                  <c:v>jun-18</c:v>
                </c:pt>
                <c:pt idx="3">
                  <c:v>jul-18</c:v>
                </c:pt>
                <c:pt idx="4">
                  <c:v>ago-18</c:v>
                </c:pt>
                <c:pt idx="5">
                  <c:v>sep-18</c:v>
                </c:pt>
                <c:pt idx="6">
                  <c:v>oct-18</c:v>
                </c:pt>
                <c:pt idx="7">
                  <c:v>nov-18</c:v>
                </c:pt>
                <c:pt idx="8">
                  <c:v>dic-18</c:v>
                </c:pt>
                <c:pt idx="9">
                  <c:v>ene-19</c:v>
                </c:pt>
                <c:pt idx="10">
                  <c:v>feb-19</c:v>
                </c:pt>
                <c:pt idx="11">
                  <c:v>mar-19</c:v>
                </c:pt>
                <c:pt idx="12">
                  <c:v>abr-19</c:v>
                </c:pt>
                <c:pt idx="13">
                  <c:v>may-19</c:v>
                </c:pt>
                <c:pt idx="14">
                  <c:v>jun-19</c:v>
                </c:pt>
                <c:pt idx="15">
                  <c:v>jul-19</c:v>
                </c:pt>
                <c:pt idx="16">
                  <c:v>ago-19</c:v>
                </c:pt>
                <c:pt idx="17">
                  <c:v>sep-19</c:v>
                </c:pt>
                <c:pt idx="18">
                  <c:v>oct-19</c:v>
                </c:pt>
                <c:pt idx="19">
                  <c:v>nov-19</c:v>
                </c:pt>
                <c:pt idx="20">
                  <c:v>dic-19</c:v>
                </c:pt>
                <c:pt idx="21">
                  <c:v>ene-20</c:v>
                </c:pt>
                <c:pt idx="22">
                  <c:v>feb-20</c:v>
                </c:pt>
                <c:pt idx="23">
                  <c:v>mar-20</c:v>
                </c:pt>
                <c:pt idx="24">
                  <c:v>abr-20</c:v>
                </c:pt>
                <c:pt idx="25">
                  <c:v>may-20</c:v>
                </c:pt>
                <c:pt idx="26">
                  <c:v>jun-20</c:v>
                </c:pt>
                <c:pt idx="27">
                  <c:v>jul-20</c:v>
                </c:pt>
                <c:pt idx="28">
                  <c:v>ago-20</c:v>
                </c:pt>
                <c:pt idx="29">
                  <c:v>sep-20</c:v>
                </c:pt>
                <c:pt idx="30">
                  <c:v>oct-20</c:v>
                </c:pt>
                <c:pt idx="31">
                  <c:v>nov-20</c:v>
                </c:pt>
                <c:pt idx="32">
                  <c:v>dic-20</c:v>
                </c:pt>
                <c:pt idx="33">
                  <c:v>ene-21</c:v>
                </c:pt>
                <c:pt idx="34">
                  <c:v>feb-21</c:v>
                </c:pt>
                <c:pt idx="35">
                  <c:v>mar-21</c:v>
                </c:pt>
                <c:pt idx="36">
                  <c:v>abr-21</c:v>
                </c:pt>
              </c:strCache>
            </c:strRef>
          </c:cat>
          <c:val>
            <c:numRef>
              <c:f>'Temp. agua'!$D$195:$D$232</c:f>
              <c:numCache>
                <c:formatCode>General</c:formatCode>
                <c:ptCount val="37"/>
                <c:pt idx="0">
                  <c:v>16</c:v>
                </c:pt>
                <c:pt idx="1">
                  <c:v>17</c:v>
                </c:pt>
                <c:pt idx="2">
                  <c:v>13</c:v>
                </c:pt>
                <c:pt idx="3">
                  <c:v>16</c:v>
                </c:pt>
                <c:pt idx="4">
                  <c:v>14</c:v>
                </c:pt>
                <c:pt idx="5">
                  <c:v>17</c:v>
                </c:pt>
                <c:pt idx="6">
                  <c:v>13</c:v>
                </c:pt>
                <c:pt idx="7">
                  <c:v>10</c:v>
                </c:pt>
                <c:pt idx="8">
                  <c:v>12</c:v>
                </c:pt>
                <c:pt idx="9">
                  <c:v>12</c:v>
                </c:pt>
                <c:pt idx="10">
                  <c:v>13</c:v>
                </c:pt>
                <c:pt idx="11">
                  <c:v>14</c:v>
                </c:pt>
                <c:pt idx="12">
                  <c:v>15</c:v>
                </c:pt>
                <c:pt idx="13">
                  <c:v>16.5</c:v>
                </c:pt>
                <c:pt idx="14">
                  <c:v>16</c:v>
                </c:pt>
                <c:pt idx="15">
                  <c:v>14</c:v>
                </c:pt>
                <c:pt idx="16">
                  <c:v>14</c:v>
                </c:pt>
                <c:pt idx="17">
                  <c:v>13</c:v>
                </c:pt>
                <c:pt idx="18">
                  <c:v>12</c:v>
                </c:pt>
                <c:pt idx="19">
                  <c:v>13</c:v>
                </c:pt>
                <c:pt idx="20">
                  <c:v>9</c:v>
                </c:pt>
                <c:pt idx="21">
                  <c:v>11</c:v>
                </c:pt>
                <c:pt idx="22">
                  <c:v>11</c:v>
                </c:pt>
                <c:pt idx="23">
                  <c:v>16</c:v>
                </c:pt>
                <c:pt idx="24">
                  <c:v>12</c:v>
                </c:pt>
                <c:pt idx="25">
                  <c:v>15</c:v>
                </c:pt>
                <c:pt idx="26">
                  <c:v>15</c:v>
                </c:pt>
                <c:pt idx="27">
                  <c:v>14</c:v>
                </c:pt>
                <c:pt idx="28">
                  <c:v>14</c:v>
                </c:pt>
                <c:pt idx="29">
                  <c:v>14</c:v>
                </c:pt>
                <c:pt idx="30">
                  <c:v>13</c:v>
                </c:pt>
                <c:pt idx="31">
                  <c:v>13</c:v>
                </c:pt>
                <c:pt idx="32">
                  <c:v>12</c:v>
                </c:pt>
                <c:pt idx="33">
                  <c:v>10</c:v>
                </c:pt>
                <c:pt idx="34">
                  <c:v>12</c:v>
                </c:pt>
                <c:pt idx="35">
                  <c:v>15</c:v>
                </c:pt>
                <c:pt idx="36">
                  <c:v>15</c:v>
                </c:pt>
              </c:numCache>
            </c:numRef>
          </c:val>
          <c:smooth val="0"/>
          <c:extLst>
            <c:ext xmlns:c16="http://schemas.microsoft.com/office/drawing/2014/chart" uri="{C3380CC4-5D6E-409C-BE32-E72D297353CC}">
              <c16:uniqueId val="{00000002-D972-4A77-8C34-EA6B5951DCC8}"/>
            </c:ext>
          </c:extLst>
        </c:ser>
        <c:ser>
          <c:idx val="3"/>
          <c:order val="3"/>
          <c:tx>
            <c:strRef>
              <c:f>'Temp. agua'!$E$193:$E$194</c:f>
              <c:strCache>
                <c:ptCount val="1"/>
                <c:pt idx="0">
                  <c:v>HASL1</c:v>
                </c:pt>
              </c:strCache>
            </c:strRef>
          </c:tx>
          <c:spPr>
            <a:ln w="28575" cap="rnd">
              <a:solidFill>
                <a:schemeClr val="accent4"/>
              </a:solidFill>
              <a:round/>
            </a:ln>
            <a:effectLst/>
          </c:spPr>
          <c:marker>
            <c:symbol val="none"/>
          </c:marker>
          <c:cat>
            <c:strRef>
              <c:f>'Temp. agua'!$A$195:$A$232</c:f>
              <c:strCache>
                <c:ptCount val="37"/>
                <c:pt idx="0">
                  <c:v>abr-18</c:v>
                </c:pt>
                <c:pt idx="1">
                  <c:v>may-18</c:v>
                </c:pt>
                <c:pt idx="2">
                  <c:v>jun-18</c:v>
                </c:pt>
                <c:pt idx="3">
                  <c:v>jul-18</c:v>
                </c:pt>
                <c:pt idx="4">
                  <c:v>ago-18</c:v>
                </c:pt>
                <c:pt idx="5">
                  <c:v>sep-18</c:v>
                </c:pt>
                <c:pt idx="6">
                  <c:v>oct-18</c:v>
                </c:pt>
                <c:pt idx="7">
                  <c:v>nov-18</c:v>
                </c:pt>
                <c:pt idx="8">
                  <c:v>dic-18</c:v>
                </c:pt>
                <c:pt idx="9">
                  <c:v>ene-19</c:v>
                </c:pt>
                <c:pt idx="10">
                  <c:v>feb-19</c:v>
                </c:pt>
                <c:pt idx="11">
                  <c:v>mar-19</c:v>
                </c:pt>
                <c:pt idx="12">
                  <c:v>abr-19</c:v>
                </c:pt>
                <c:pt idx="13">
                  <c:v>may-19</c:v>
                </c:pt>
                <c:pt idx="14">
                  <c:v>jun-19</c:v>
                </c:pt>
                <c:pt idx="15">
                  <c:v>jul-19</c:v>
                </c:pt>
                <c:pt idx="16">
                  <c:v>ago-19</c:v>
                </c:pt>
                <c:pt idx="17">
                  <c:v>sep-19</c:v>
                </c:pt>
                <c:pt idx="18">
                  <c:v>oct-19</c:v>
                </c:pt>
                <c:pt idx="19">
                  <c:v>nov-19</c:v>
                </c:pt>
                <c:pt idx="20">
                  <c:v>dic-19</c:v>
                </c:pt>
                <c:pt idx="21">
                  <c:v>ene-20</c:v>
                </c:pt>
                <c:pt idx="22">
                  <c:v>feb-20</c:v>
                </c:pt>
                <c:pt idx="23">
                  <c:v>mar-20</c:v>
                </c:pt>
                <c:pt idx="24">
                  <c:v>abr-20</c:v>
                </c:pt>
                <c:pt idx="25">
                  <c:v>may-20</c:v>
                </c:pt>
                <c:pt idx="26">
                  <c:v>jun-20</c:v>
                </c:pt>
                <c:pt idx="27">
                  <c:v>jul-20</c:v>
                </c:pt>
                <c:pt idx="28">
                  <c:v>ago-20</c:v>
                </c:pt>
                <c:pt idx="29">
                  <c:v>sep-20</c:v>
                </c:pt>
                <c:pt idx="30">
                  <c:v>oct-20</c:v>
                </c:pt>
                <c:pt idx="31">
                  <c:v>nov-20</c:v>
                </c:pt>
                <c:pt idx="32">
                  <c:v>dic-20</c:v>
                </c:pt>
                <c:pt idx="33">
                  <c:v>ene-21</c:v>
                </c:pt>
                <c:pt idx="34">
                  <c:v>feb-21</c:v>
                </c:pt>
                <c:pt idx="35">
                  <c:v>mar-21</c:v>
                </c:pt>
                <c:pt idx="36">
                  <c:v>abr-21</c:v>
                </c:pt>
              </c:strCache>
            </c:strRef>
          </c:cat>
          <c:val>
            <c:numRef>
              <c:f>'Temp. agua'!$E$195:$E$232</c:f>
              <c:numCache>
                <c:formatCode>General</c:formatCode>
                <c:ptCount val="37"/>
                <c:pt idx="0">
                  <c:v>16</c:v>
                </c:pt>
                <c:pt idx="1">
                  <c:v>16</c:v>
                </c:pt>
                <c:pt idx="3">
                  <c:v>15</c:v>
                </c:pt>
                <c:pt idx="4">
                  <c:v>15</c:v>
                </c:pt>
                <c:pt idx="5">
                  <c:v>14.5</c:v>
                </c:pt>
                <c:pt idx="6">
                  <c:v>14</c:v>
                </c:pt>
                <c:pt idx="7">
                  <c:v>14</c:v>
                </c:pt>
                <c:pt idx="8">
                  <c:v>14</c:v>
                </c:pt>
                <c:pt idx="9">
                  <c:v>13</c:v>
                </c:pt>
                <c:pt idx="10">
                  <c:v>14</c:v>
                </c:pt>
                <c:pt idx="11">
                  <c:v>14</c:v>
                </c:pt>
                <c:pt idx="12">
                  <c:v>14</c:v>
                </c:pt>
                <c:pt idx="13">
                  <c:v>15</c:v>
                </c:pt>
                <c:pt idx="14">
                  <c:v>14</c:v>
                </c:pt>
                <c:pt idx="15">
                  <c:v>14.5</c:v>
                </c:pt>
                <c:pt idx="16">
                  <c:v>13</c:v>
                </c:pt>
                <c:pt idx="17">
                  <c:v>14</c:v>
                </c:pt>
                <c:pt idx="19">
                  <c:v>14</c:v>
                </c:pt>
                <c:pt idx="20">
                  <c:v>13</c:v>
                </c:pt>
              </c:numCache>
            </c:numRef>
          </c:val>
          <c:smooth val="0"/>
          <c:extLst>
            <c:ext xmlns:c16="http://schemas.microsoft.com/office/drawing/2014/chart" uri="{C3380CC4-5D6E-409C-BE32-E72D297353CC}">
              <c16:uniqueId val="{00000003-D972-4A77-8C34-EA6B5951DCC8}"/>
            </c:ext>
          </c:extLst>
        </c:ser>
        <c:ser>
          <c:idx val="4"/>
          <c:order val="4"/>
          <c:tx>
            <c:strRef>
              <c:f>'Temp. agua'!$F$193:$F$194</c:f>
              <c:strCache>
                <c:ptCount val="1"/>
                <c:pt idx="0">
                  <c:v>HASL2</c:v>
                </c:pt>
              </c:strCache>
            </c:strRef>
          </c:tx>
          <c:spPr>
            <a:ln w="28575" cap="rnd">
              <a:solidFill>
                <a:schemeClr val="accent5"/>
              </a:solidFill>
              <a:round/>
            </a:ln>
            <a:effectLst/>
          </c:spPr>
          <c:marker>
            <c:symbol val="none"/>
          </c:marker>
          <c:cat>
            <c:strRef>
              <c:f>'Temp. agua'!$A$195:$A$232</c:f>
              <c:strCache>
                <c:ptCount val="37"/>
                <c:pt idx="0">
                  <c:v>abr-18</c:v>
                </c:pt>
                <c:pt idx="1">
                  <c:v>may-18</c:v>
                </c:pt>
                <c:pt idx="2">
                  <c:v>jun-18</c:v>
                </c:pt>
                <c:pt idx="3">
                  <c:v>jul-18</c:v>
                </c:pt>
                <c:pt idx="4">
                  <c:v>ago-18</c:v>
                </c:pt>
                <c:pt idx="5">
                  <c:v>sep-18</c:v>
                </c:pt>
                <c:pt idx="6">
                  <c:v>oct-18</c:v>
                </c:pt>
                <c:pt idx="7">
                  <c:v>nov-18</c:v>
                </c:pt>
                <c:pt idx="8">
                  <c:v>dic-18</c:v>
                </c:pt>
                <c:pt idx="9">
                  <c:v>ene-19</c:v>
                </c:pt>
                <c:pt idx="10">
                  <c:v>feb-19</c:v>
                </c:pt>
                <c:pt idx="11">
                  <c:v>mar-19</c:v>
                </c:pt>
                <c:pt idx="12">
                  <c:v>abr-19</c:v>
                </c:pt>
                <c:pt idx="13">
                  <c:v>may-19</c:v>
                </c:pt>
                <c:pt idx="14">
                  <c:v>jun-19</c:v>
                </c:pt>
                <c:pt idx="15">
                  <c:v>jul-19</c:v>
                </c:pt>
                <c:pt idx="16">
                  <c:v>ago-19</c:v>
                </c:pt>
                <c:pt idx="17">
                  <c:v>sep-19</c:v>
                </c:pt>
                <c:pt idx="18">
                  <c:v>oct-19</c:v>
                </c:pt>
                <c:pt idx="19">
                  <c:v>nov-19</c:v>
                </c:pt>
                <c:pt idx="20">
                  <c:v>dic-19</c:v>
                </c:pt>
                <c:pt idx="21">
                  <c:v>ene-20</c:v>
                </c:pt>
                <c:pt idx="22">
                  <c:v>feb-20</c:v>
                </c:pt>
                <c:pt idx="23">
                  <c:v>mar-20</c:v>
                </c:pt>
                <c:pt idx="24">
                  <c:v>abr-20</c:v>
                </c:pt>
                <c:pt idx="25">
                  <c:v>may-20</c:v>
                </c:pt>
                <c:pt idx="26">
                  <c:v>jun-20</c:v>
                </c:pt>
                <c:pt idx="27">
                  <c:v>jul-20</c:v>
                </c:pt>
                <c:pt idx="28">
                  <c:v>ago-20</c:v>
                </c:pt>
                <c:pt idx="29">
                  <c:v>sep-20</c:v>
                </c:pt>
                <c:pt idx="30">
                  <c:v>oct-20</c:v>
                </c:pt>
                <c:pt idx="31">
                  <c:v>nov-20</c:v>
                </c:pt>
                <c:pt idx="32">
                  <c:v>dic-20</c:v>
                </c:pt>
                <c:pt idx="33">
                  <c:v>ene-21</c:v>
                </c:pt>
                <c:pt idx="34">
                  <c:v>feb-21</c:v>
                </c:pt>
                <c:pt idx="35">
                  <c:v>mar-21</c:v>
                </c:pt>
                <c:pt idx="36">
                  <c:v>abr-21</c:v>
                </c:pt>
              </c:strCache>
            </c:strRef>
          </c:cat>
          <c:val>
            <c:numRef>
              <c:f>'Temp. agua'!$F$195:$F$232</c:f>
              <c:numCache>
                <c:formatCode>General</c:formatCode>
                <c:ptCount val="37"/>
                <c:pt idx="0">
                  <c:v>16</c:v>
                </c:pt>
                <c:pt idx="1">
                  <c:v>15</c:v>
                </c:pt>
                <c:pt idx="2">
                  <c:v>13</c:v>
                </c:pt>
                <c:pt idx="3">
                  <c:v>14.5</c:v>
                </c:pt>
                <c:pt idx="4">
                  <c:v>14.5</c:v>
                </c:pt>
                <c:pt idx="5">
                  <c:v>15</c:v>
                </c:pt>
                <c:pt idx="6">
                  <c:v>14.5</c:v>
                </c:pt>
                <c:pt idx="7">
                  <c:v>13</c:v>
                </c:pt>
                <c:pt idx="8">
                  <c:v>13</c:v>
                </c:pt>
                <c:pt idx="9">
                  <c:v>13</c:v>
                </c:pt>
                <c:pt idx="10">
                  <c:v>13</c:v>
                </c:pt>
                <c:pt idx="11">
                  <c:v>14</c:v>
                </c:pt>
                <c:pt idx="12">
                  <c:v>14.5</c:v>
                </c:pt>
                <c:pt idx="13">
                  <c:v>14</c:v>
                </c:pt>
                <c:pt idx="14">
                  <c:v>15</c:v>
                </c:pt>
                <c:pt idx="15">
                  <c:v>15</c:v>
                </c:pt>
                <c:pt idx="16">
                  <c:v>15</c:v>
                </c:pt>
                <c:pt idx="17">
                  <c:v>14</c:v>
                </c:pt>
                <c:pt idx="18">
                  <c:v>14</c:v>
                </c:pt>
                <c:pt idx="19">
                  <c:v>15</c:v>
                </c:pt>
                <c:pt idx="20">
                  <c:v>14</c:v>
                </c:pt>
                <c:pt idx="21">
                  <c:v>12</c:v>
                </c:pt>
                <c:pt idx="22">
                  <c:v>11</c:v>
                </c:pt>
                <c:pt idx="23">
                  <c:v>13</c:v>
                </c:pt>
                <c:pt idx="24">
                  <c:v>13</c:v>
                </c:pt>
                <c:pt idx="25">
                  <c:v>16</c:v>
                </c:pt>
                <c:pt idx="26">
                  <c:v>14</c:v>
                </c:pt>
                <c:pt idx="27">
                  <c:v>14</c:v>
                </c:pt>
                <c:pt idx="28">
                  <c:v>14</c:v>
                </c:pt>
                <c:pt idx="29">
                  <c:v>15</c:v>
                </c:pt>
                <c:pt idx="30">
                  <c:v>13</c:v>
                </c:pt>
                <c:pt idx="31">
                  <c:v>14</c:v>
                </c:pt>
                <c:pt idx="32">
                  <c:v>12</c:v>
                </c:pt>
                <c:pt idx="33">
                  <c:v>13</c:v>
                </c:pt>
                <c:pt idx="34">
                  <c:v>12</c:v>
                </c:pt>
                <c:pt idx="35">
                  <c:v>13</c:v>
                </c:pt>
                <c:pt idx="36">
                  <c:v>14</c:v>
                </c:pt>
              </c:numCache>
            </c:numRef>
          </c:val>
          <c:smooth val="0"/>
          <c:extLst>
            <c:ext xmlns:c16="http://schemas.microsoft.com/office/drawing/2014/chart" uri="{C3380CC4-5D6E-409C-BE32-E72D297353CC}">
              <c16:uniqueId val="{00000004-D972-4A77-8C34-EA6B5951DCC8}"/>
            </c:ext>
          </c:extLst>
        </c:ser>
        <c:ser>
          <c:idx val="5"/>
          <c:order val="5"/>
          <c:tx>
            <c:strRef>
              <c:f>'Temp. agua'!$G$193:$G$194</c:f>
              <c:strCache>
                <c:ptCount val="1"/>
                <c:pt idx="0">
                  <c:v>HASL3</c:v>
                </c:pt>
              </c:strCache>
            </c:strRef>
          </c:tx>
          <c:spPr>
            <a:ln w="28575" cap="rnd">
              <a:solidFill>
                <a:schemeClr val="accent6"/>
              </a:solidFill>
              <a:round/>
            </a:ln>
            <a:effectLst/>
          </c:spPr>
          <c:marker>
            <c:symbol val="none"/>
          </c:marker>
          <c:cat>
            <c:strRef>
              <c:f>'Temp. agua'!$A$195:$A$232</c:f>
              <c:strCache>
                <c:ptCount val="37"/>
                <c:pt idx="0">
                  <c:v>abr-18</c:v>
                </c:pt>
                <c:pt idx="1">
                  <c:v>may-18</c:v>
                </c:pt>
                <c:pt idx="2">
                  <c:v>jun-18</c:v>
                </c:pt>
                <c:pt idx="3">
                  <c:v>jul-18</c:v>
                </c:pt>
                <c:pt idx="4">
                  <c:v>ago-18</c:v>
                </c:pt>
                <c:pt idx="5">
                  <c:v>sep-18</c:v>
                </c:pt>
                <c:pt idx="6">
                  <c:v>oct-18</c:v>
                </c:pt>
                <c:pt idx="7">
                  <c:v>nov-18</c:v>
                </c:pt>
                <c:pt idx="8">
                  <c:v>dic-18</c:v>
                </c:pt>
                <c:pt idx="9">
                  <c:v>ene-19</c:v>
                </c:pt>
                <c:pt idx="10">
                  <c:v>feb-19</c:v>
                </c:pt>
                <c:pt idx="11">
                  <c:v>mar-19</c:v>
                </c:pt>
                <c:pt idx="12">
                  <c:v>abr-19</c:v>
                </c:pt>
                <c:pt idx="13">
                  <c:v>may-19</c:v>
                </c:pt>
                <c:pt idx="14">
                  <c:v>jun-19</c:v>
                </c:pt>
                <c:pt idx="15">
                  <c:v>jul-19</c:v>
                </c:pt>
                <c:pt idx="16">
                  <c:v>ago-19</c:v>
                </c:pt>
                <c:pt idx="17">
                  <c:v>sep-19</c:v>
                </c:pt>
                <c:pt idx="18">
                  <c:v>oct-19</c:v>
                </c:pt>
                <c:pt idx="19">
                  <c:v>nov-19</c:v>
                </c:pt>
                <c:pt idx="20">
                  <c:v>dic-19</c:v>
                </c:pt>
                <c:pt idx="21">
                  <c:v>ene-20</c:v>
                </c:pt>
                <c:pt idx="22">
                  <c:v>feb-20</c:v>
                </c:pt>
                <c:pt idx="23">
                  <c:v>mar-20</c:v>
                </c:pt>
                <c:pt idx="24">
                  <c:v>abr-20</c:v>
                </c:pt>
                <c:pt idx="25">
                  <c:v>may-20</c:v>
                </c:pt>
                <c:pt idx="26">
                  <c:v>jun-20</c:v>
                </c:pt>
                <c:pt idx="27">
                  <c:v>jul-20</c:v>
                </c:pt>
                <c:pt idx="28">
                  <c:v>ago-20</c:v>
                </c:pt>
                <c:pt idx="29">
                  <c:v>sep-20</c:v>
                </c:pt>
                <c:pt idx="30">
                  <c:v>oct-20</c:v>
                </c:pt>
                <c:pt idx="31">
                  <c:v>nov-20</c:v>
                </c:pt>
                <c:pt idx="32">
                  <c:v>dic-20</c:v>
                </c:pt>
                <c:pt idx="33">
                  <c:v>ene-21</c:v>
                </c:pt>
                <c:pt idx="34">
                  <c:v>feb-21</c:v>
                </c:pt>
                <c:pt idx="35">
                  <c:v>mar-21</c:v>
                </c:pt>
                <c:pt idx="36">
                  <c:v>abr-21</c:v>
                </c:pt>
              </c:strCache>
            </c:strRef>
          </c:cat>
          <c:val>
            <c:numRef>
              <c:f>'Temp. agua'!$G$195:$G$232</c:f>
              <c:numCache>
                <c:formatCode>General</c:formatCode>
                <c:ptCount val="37"/>
                <c:pt idx="13">
                  <c:v>13</c:v>
                </c:pt>
                <c:pt idx="14">
                  <c:v>15</c:v>
                </c:pt>
                <c:pt idx="15">
                  <c:v>14</c:v>
                </c:pt>
                <c:pt idx="16">
                  <c:v>14</c:v>
                </c:pt>
                <c:pt idx="17">
                  <c:v>14</c:v>
                </c:pt>
                <c:pt idx="18">
                  <c:v>14</c:v>
                </c:pt>
                <c:pt idx="19">
                  <c:v>14</c:v>
                </c:pt>
                <c:pt idx="20">
                  <c:v>13</c:v>
                </c:pt>
              </c:numCache>
            </c:numRef>
          </c:val>
          <c:smooth val="0"/>
          <c:extLst>
            <c:ext xmlns:c16="http://schemas.microsoft.com/office/drawing/2014/chart" uri="{C3380CC4-5D6E-409C-BE32-E72D297353CC}">
              <c16:uniqueId val="{00000005-D972-4A77-8C34-EA6B5951DCC8}"/>
            </c:ext>
          </c:extLst>
        </c:ser>
        <c:ser>
          <c:idx val="6"/>
          <c:order val="6"/>
          <c:tx>
            <c:strRef>
              <c:f>'Temp. agua'!$H$193:$H$194</c:f>
              <c:strCache>
                <c:ptCount val="1"/>
                <c:pt idx="0">
                  <c:v>HOSP1</c:v>
                </c:pt>
              </c:strCache>
            </c:strRef>
          </c:tx>
          <c:spPr>
            <a:ln w="28575" cap="rnd">
              <a:solidFill>
                <a:schemeClr val="accent1">
                  <a:lumMod val="60000"/>
                </a:schemeClr>
              </a:solidFill>
              <a:round/>
            </a:ln>
            <a:effectLst/>
          </c:spPr>
          <c:marker>
            <c:symbol val="none"/>
          </c:marker>
          <c:cat>
            <c:strRef>
              <c:f>'Temp. agua'!$A$195:$A$232</c:f>
              <c:strCache>
                <c:ptCount val="37"/>
                <c:pt idx="0">
                  <c:v>abr-18</c:v>
                </c:pt>
                <c:pt idx="1">
                  <c:v>may-18</c:v>
                </c:pt>
                <c:pt idx="2">
                  <c:v>jun-18</c:v>
                </c:pt>
                <c:pt idx="3">
                  <c:v>jul-18</c:v>
                </c:pt>
                <c:pt idx="4">
                  <c:v>ago-18</c:v>
                </c:pt>
                <c:pt idx="5">
                  <c:v>sep-18</c:v>
                </c:pt>
                <c:pt idx="6">
                  <c:v>oct-18</c:v>
                </c:pt>
                <c:pt idx="7">
                  <c:v>nov-18</c:v>
                </c:pt>
                <c:pt idx="8">
                  <c:v>dic-18</c:v>
                </c:pt>
                <c:pt idx="9">
                  <c:v>ene-19</c:v>
                </c:pt>
                <c:pt idx="10">
                  <c:v>feb-19</c:v>
                </c:pt>
                <c:pt idx="11">
                  <c:v>mar-19</c:v>
                </c:pt>
                <c:pt idx="12">
                  <c:v>abr-19</c:v>
                </c:pt>
                <c:pt idx="13">
                  <c:v>may-19</c:v>
                </c:pt>
                <c:pt idx="14">
                  <c:v>jun-19</c:v>
                </c:pt>
                <c:pt idx="15">
                  <c:v>jul-19</c:v>
                </c:pt>
                <c:pt idx="16">
                  <c:v>ago-19</c:v>
                </c:pt>
                <c:pt idx="17">
                  <c:v>sep-19</c:v>
                </c:pt>
                <c:pt idx="18">
                  <c:v>oct-19</c:v>
                </c:pt>
                <c:pt idx="19">
                  <c:v>nov-19</c:v>
                </c:pt>
                <c:pt idx="20">
                  <c:v>dic-19</c:v>
                </c:pt>
                <c:pt idx="21">
                  <c:v>ene-20</c:v>
                </c:pt>
                <c:pt idx="22">
                  <c:v>feb-20</c:v>
                </c:pt>
                <c:pt idx="23">
                  <c:v>mar-20</c:v>
                </c:pt>
                <c:pt idx="24">
                  <c:v>abr-20</c:v>
                </c:pt>
                <c:pt idx="25">
                  <c:v>may-20</c:v>
                </c:pt>
                <c:pt idx="26">
                  <c:v>jun-20</c:v>
                </c:pt>
                <c:pt idx="27">
                  <c:v>jul-20</c:v>
                </c:pt>
                <c:pt idx="28">
                  <c:v>ago-20</c:v>
                </c:pt>
                <c:pt idx="29">
                  <c:v>sep-20</c:v>
                </c:pt>
                <c:pt idx="30">
                  <c:v>oct-20</c:v>
                </c:pt>
                <c:pt idx="31">
                  <c:v>nov-20</c:v>
                </c:pt>
                <c:pt idx="32">
                  <c:v>dic-20</c:v>
                </c:pt>
                <c:pt idx="33">
                  <c:v>ene-21</c:v>
                </c:pt>
                <c:pt idx="34">
                  <c:v>feb-21</c:v>
                </c:pt>
                <c:pt idx="35">
                  <c:v>mar-21</c:v>
                </c:pt>
                <c:pt idx="36">
                  <c:v>abr-21</c:v>
                </c:pt>
              </c:strCache>
            </c:strRef>
          </c:cat>
          <c:val>
            <c:numRef>
              <c:f>'Temp. agua'!$H$195:$H$232</c:f>
              <c:numCache>
                <c:formatCode>General</c:formatCode>
                <c:ptCount val="37"/>
                <c:pt idx="9">
                  <c:v>10</c:v>
                </c:pt>
                <c:pt idx="10">
                  <c:v>15</c:v>
                </c:pt>
                <c:pt idx="11">
                  <c:v>12</c:v>
                </c:pt>
                <c:pt idx="12">
                  <c:v>13</c:v>
                </c:pt>
                <c:pt idx="13">
                  <c:v>13</c:v>
                </c:pt>
                <c:pt idx="14">
                  <c:v>15</c:v>
                </c:pt>
                <c:pt idx="15">
                  <c:v>14</c:v>
                </c:pt>
                <c:pt idx="16">
                  <c:v>15</c:v>
                </c:pt>
                <c:pt idx="17">
                  <c:v>14</c:v>
                </c:pt>
                <c:pt idx="18">
                  <c:v>14.54</c:v>
                </c:pt>
                <c:pt idx="19">
                  <c:v>13</c:v>
                </c:pt>
                <c:pt idx="20">
                  <c:v>11</c:v>
                </c:pt>
                <c:pt idx="23">
                  <c:v>17</c:v>
                </c:pt>
              </c:numCache>
            </c:numRef>
          </c:val>
          <c:smooth val="0"/>
          <c:extLst>
            <c:ext xmlns:c16="http://schemas.microsoft.com/office/drawing/2014/chart" uri="{C3380CC4-5D6E-409C-BE32-E72D297353CC}">
              <c16:uniqueId val="{00000006-D972-4A77-8C34-EA6B5951DCC8}"/>
            </c:ext>
          </c:extLst>
        </c:ser>
        <c:ser>
          <c:idx val="7"/>
          <c:order val="7"/>
          <c:tx>
            <c:strRef>
              <c:f>'Temp. agua'!$I$193:$I$194</c:f>
              <c:strCache>
                <c:ptCount val="1"/>
                <c:pt idx="0">
                  <c:v>HOSP2</c:v>
                </c:pt>
              </c:strCache>
            </c:strRef>
          </c:tx>
          <c:spPr>
            <a:ln w="28575" cap="rnd">
              <a:solidFill>
                <a:schemeClr val="accent2">
                  <a:lumMod val="60000"/>
                </a:schemeClr>
              </a:solidFill>
              <a:round/>
            </a:ln>
            <a:effectLst/>
          </c:spPr>
          <c:marker>
            <c:symbol val="none"/>
          </c:marker>
          <c:cat>
            <c:strRef>
              <c:f>'Temp. agua'!$A$195:$A$232</c:f>
              <c:strCache>
                <c:ptCount val="37"/>
                <c:pt idx="0">
                  <c:v>abr-18</c:v>
                </c:pt>
                <c:pt idx="1">
                  <c:v>may-18</c:v>
                </c:pt>
                <c:pt idx="2">
                  <c:v>jun-18</c:v>
                </c:pt>
                <c:pt idx="3">
                  <c:v>jul-18</c:v>
                </c:pt>
                <c:pt idx="4">
                  <c:v>ago-18</c:v>
                </c:pt>
                <c:pt idx="5">
                  <c:v>sep-18</c:v>
                </c:pt>
                <c:pt idx="6">
                  <c:v>oct-18</c:v>
                </c:pt>
                <c:pt idx="7">
                  <c:v>nov-18</c:v>
                </c:pt>
                <c:pt idx="8">
                  <c:v>dic-18</c:v>
                </c:pt>
                <c:pt idx="9">
                  <c:v>ene-19</c:v>
                </c:pt>
                <c:pt idx="10">
                  <c:v>feb-19</c:v>
                </c:pt>
                <c:pt idx="11">
                  <c:v>mar-19</c:v>
                </c:pt>
                <c:pt idx="12">
                  <c:v>abr-19</c:v>
                </c:pt>
                <c:pt idx="13">
                  <c:v>may-19</c:v>
                </c:pt>
                <c:pt idx="14">
                  <c:v>jun-19</c:v>
                </c:pt>
                <c:pt idx="15">
                  <c:v>jul-19</c:v>
                </c:pt>
                <c:pt idx="16">
                  <c:v>ago-19</c:v>
                </c:pt>
                <c:pt idx="17">
                  <c:v>sep-19</c:v>
                </c:pt>
                <c:pt idx="18">
                  <c:v>oct-19</c:v>
                </c:pt>
                <c:pt idx="19">
                  <c:v>nov-19</c:v>
                </c:pt>
                <c:pt idx="20">
                  <c:v>dic-19</c:v>
                </c:pt>
                <c:pt idx="21">
                  <c:v>ene-20</c:v>
                </c:pt>
                <c:pt idx="22">
                  <c:v>feb-20</c:v>
                </c:pt>
                <c:pt idx="23">
                  <c:v>mar-20</c:v>
                </c:pt>
                <c:pt idx="24">
                  <c:v>abr-20</c:v>
                </c:pt>
                <c:pt idx="25">
                  <c:v>may-20</c:v>
                </c:pt>
                <c:pt idx="26">
                  <c:v>jun-20</c:v>
                </c:pt>
                <c:pt idx="27">
                  <c:v>jul-20</c:v>
                </c:pt>
                <c:pt idx="28">
                  <c:v>ago-20</c:v>
                </c:pt>
                <c:pt idx="29">
                  <c:v>sep-20</c:v>
                </c:pt>
                <c:pt idx="30">
                  <c:v>oct-20</c:v>
                </c:pt>
                <c:pt idx="31">
                  <c:v>nov-20</c:v>
                </c:pt>
                <c:pt idx="32">
                  <c:v>dic-20</c:v>
                </c:pt>
                <c:pt idx="33">
                  <c:v>ene-21</c:v>
                </c:pt>
                <c:pt idx="34">
                  <c:v>feb-21</c:v>
                </c:pt>
                <c:pt idx="35">
                  <c:v>mar-21</c:v>
                </c:pt>
                <c:pt idx="36">
                  <c:v>abr-21</c:v>
                </c:pt>
              </c:strCache>
            </c:strRef>
          </c:cat>
          <c:val>
            <c:numRef>
              <c:f>'Temp. agua'!$I$195:$I$232</c:f>
              <c:numCache>
                <c:formatCode>General</c:formatCode>
                <c:ptCount val="37"/>
                <c:pt idx="22">
                  <c:v>11</c:v>
                </c:pt>
                <c:pt idx="23">
                  <c:v>12</c:v>
                </c:pt>
                <c:pt idx="24">
                  <c:v>14</c:v>
                </c:pt>
                <c:pt idx="27">
                  <c:v>15</c:v>
                </c:pt>
                <c:pt idx="28">
                  <c:v>15</c:v>
                </c:pt>
              </c:numCache>
            </c:numRef>
          </c:val>
          <c:smooth val="0"/>
          <c:extLst>
            <c:ext xmlns:c16="http://schemas.microsoft.com/office/drawing/2014/chart" uri="{C3380CC4-5D6E-409C-BE32-E72D297353CC}">
              <c16:uniqueId val="{00000007-D972-4A77-8C34-EA6B5951DCC8}"/>
            </c:ext>
          </c:extLst>
        </c:ser>
        <c:ser>
          <c:idx val="8"/>
          <c:order val="8"/>
          <c:tx>
            <c:strRef>
              <c:f>'Temp. agua'!$J$193:$J$194</c:f>
              <c:strCache>
                <c:ptCount val="1"/>
                <c:pt idx="0">
                  <c:v>HUMH</c:v>
                </c:pt>
              </c:strCache>
            </c:strRef>
          </c:tx>
          <c:spPr>
            <a:ln w="28575" cap="rnd">
              <a:solidFill>
                <a:schemeClr val="accent3">
                  <a:lumMod val="60000"/>
                </a:schemeClr>
              </a:solidFill>
              <a:round/>
            </a:ln>
            <a:effectLst/>
          </c:spPr>
          <c:marker>
            <c:symbol val="none"/>
          </c:marker>
          <c:cat>
            <c:strRef>
              <c:f>'Temp. agua'!$A$195:$A$232</c:f>
              <c:strCache>
                <c:ptCount val="37"/>
                <c:pt idx="0">
                  <c:v>abr-18</c:v>
                </c:pt>
                <c:pt idx="1">
                  <c:v>may-18</c:v>
                </c:pt>
                <c:pt idx="2">
                  <c:v>jun-18</c:v>
                </c:pt>
                <c:pt idx="3">
                  <c:v>jul-18</c:v>
                </c:pt>
                <c:pt idx="4">
                  <c:v>ago-18</c:v>
                </c:pt>
                <c:pt idx="5">
                  <c:v>sep-18</c:v>
                </c:pt>
                <c:pt idx="6">
                  <c:v>oct-18</c:v>
                </c:pt>
                <c:pt idx="7">
                  <c:v>nov-18</c:v>
                </c:pt>
                <c:pt idx="8">
                  <c:v>dic-18</c:v>
                </c:pt>
                <c:pt idx="9">
                  <c:v>ene-19</c:v>
                </c:pt>
                <c:pt idx="10">
                  <c:v>feb-19</c:v>
                </c:pt>
                <c:pt idx="11">
                  <c:v>mar-19</c:v>
                </c:pt>
                <c:pt idx="12">
                  <c:v>abr-19</c:v>
                </c:pt>
                <c:pt idx="13">
                  <c:v>may-19</c:v>
                </c:pt>
                <c:pt idx="14">
                  <c:v>jun-19</c:v>
                </c:pt>
                <c:pt idx="15">
                  <c:v>jul-19</c:v>
                </c:pt>
                <c:pt idx="16">
                  <c:v>ago-19</c:v>
                </c:pt>
                <c:pt idx="17">
                  <c:v>sep-19</c:v>
                </c:pt>
                <c:pt idx="18">
                  <c:v>oct-19</c:v>
                </c:pt>
                <c:pt idx="19">
                  <c:v>nov-19</c:v>
                </c:pt>
                <c:pt idx="20">
                  <c:v>dic-19</c:v>
                </c:pt>
                <c:pt idx="21">
                  <c:v>ene-20</c:v>
                </c:pt>
                <c:pt idx="22">
                  <c:v>feb-20</c:v>
                </c:pt>
                <c:pt idx="23">
                  <c:v>mar-20</c:v>
                </c:pt>
                <c:pt idx="24">
                  <c:v>abr-20</c:v>
                </c:pt>
                <c:pt idx="25">
                  <c:v>may-20</c:v>
                </c:pt>
                <c:pt idx="26">
                  <c:v>jun-20</c:v>
                </c:pt>
                <c:pt idx="27">
                  <c:v>jul-20</c:v>
                </c:pt>
                <c:pt idx="28">
                  <c:v>ago-20</c:v>
                </c:pt>
                <c:pt idx="29">
                  <c:v>sep-20</c:v>
                </c:pt>
                <c:pt idx="30">
                  <c:v>oct-20</c:v>
                </c:pt>
                <c:pt idx="31">
                  <c:v>nov-20</c:v>
                </c:pt>
                <c:pt idx="32">
                  <c:v>dic-20</c:v>
                </c:pt>
                <c:pt idx="33">
                  <c:v>ene-21</c:v>
                </c:pt>
                <c:pt idx="34">
                  <c:v>feb-21</c:v>
                </c:pt>
                <c:pt idx="35">
                  <c:v>mar-21</c:v>
                </c:pt>
                <c:pt idx="36">
                  <c:v>abr-21</c:v>
                </c:pt>
              </c:strCache>
            </c:strRef>
          </c:cat>
          <c:val>
            <c:numRef>
              <c:f>'Temp. agua'!$J$195:$J$232</c:f>
              <c:numCache>
                <c:formatCode>General</c:formatCode>
                <c:ptCount val="37"/>
                <c:pt idx="21">
                  <c:v>10</c:v>
                </c:pt>
                <c:pt idx="22">
                  <c:v>10</c:v>
                </c:pt>
                <c:pt idx="23">
                  <c:v>13</c:v>
                </c:pt>
                <c:pt idx="24">
                  <c:v>15</c:v>
                </c:pt>
                <c:pt idx="25">
                  <c:v>18</c:v>
                </c:pt>
                <c:pt idx="26">
                  <c:v>17</c:v>
                </c:pt>
                <c:pt idx="27">
                  <c:v>18</c:v>
                </c:pt>
                <c:pt idx="29">
                  <c:v>17</c:v>
                </c:pt>
                <c:pt idx="30">
                  <c:v>15</c:v>
                </c:pt>
                <c:pt idx="31">
                  <c:v>13</c:v>
                </c:pt>
                <c:pt idx="32">
                  <c:v>12</c:v>
                </c:pt>
                <c:pt idx="33">
                  <c:v>9</c:v>
                </c:pt>
                <c:pt idx="34">
                  <c:v>11</c:v>
                </c:pt>
                <c:pt idx="35">
                  <c:v>15</c:v>
                </c:pt>
                <c:pt idx="36">
                  <c:v>15</c:v>
                </c:pt>
              </c:numCache>
            </c:numRef>
          </c:val>
          <c:smooth val="0"/>
          <c:extLst>
            <c:ext xmlns:c16="http://schemas.microsoft.com/office/drawing/2014/chart" uri="{C3380CC4-5D6E-409C-BE32-E72D297353CC}">
              <c16:uniqueId val="{00000008-D972-4A77-8C34-EA6B5951DCC8}"/>
            </c:ext>
          </c:extLst>
        </c:ser>
        <c:ser>
          <c:idx val="9"/>
          <c:order val="9"/>
          <c:tx>
            <c:strRef>
              <c:f>'Temp. agua'!$K$193:$K$194</c:f>
              <c:strCache>
                <c:ptCount val="1"/>
                <c:pt idx="0">
                  <c:v>MAAB1</c:v>
                </c:pt>
              </c:strCache>
            </c:strRef>
          </c:tx>
          <c:spPr>
            <a:ln w="28575" cap="rnd">
              <a:solidFill>
                <a:schemeClr val="accent4">
                  <a:lumMod val="60000"/>
                </a:schemeClr>
              </a:solidFill>
              <a:round/>
            </a:ln>
            <a:effectLst/>
          </c:spPr>
          <c:marker>
            <c:symbol val="none"/>
          </c:marker>
          <c:cat>
            <c:strRef>
              <c:f>'Temp. agua'!$A$195:$A$232</c:f>
              <c:strCache>
                <c:ptCount val="37"/>
                <c:pt idx="0">
                  <c:v>abr-18</c:v>
                </c:pt>
                <c:pt idx="1">
                  <c:v>may-18</c:v>
                </c:pt>
                <c:pt idx="2">
                  <c:v>jun-18</c:v>
                </c:pt>
                <c:pt idx="3">
                  <c:v>jul-18</c:v>
                </c:pt>
                <c:pt idx="4">
                  <c:v>ago-18</c:v>
                </c:pt>
                <c:pt idx="5">
                  <c:v>sep-18</c:v>
                </c:pt>
                <c:pt idx="6">
                  <c:v>oct-18</c:v>
                </c:pt>
                <c:pt idx="7">
                  <c:v>nov-18</c:v>
                </c:pt>
                <c:pt idx="8">
                  <c:v>dic-18</c:v>
                </c:pt>
                <c:pt idx="9">
                  <c:v>ene-19</c:v>
                </c:pt>
                <c:pt idx="10">
                  <c:v>feb-19</c:v>
                </c:pt>
                <c:pt idx="11">
                  <c:v>mar-19</c:v>
                </c:pt>
                <c:pt idx="12">
                  <c:v>abr-19</c:v>
                </c:pt>
                <c:pt idx="13">
                  <c:v>may-19</c:v>
                </c:pt>
                <c:pt idx="14">
                  <c:v>jun-19</c:v>
                </c:pt>
                <c:pt idx="15">
                  <c:v>jul-19</c:v>
                </c:pt>
                <c:pt idx="16">
                  <c:v>ago-19</c:v>
                </c:pt>
                <c:pt idx="17">
                  <c:v>sep-19</c:v>
                </c:pt>
                <c:pt idx="18">
                  <c:v>oct-19</c:v>
                </c:pt>
                <c:pt idx="19">
                  <c:v>nov-19</c:v>
                </c:pt>
                <c:pt idx="20">
                  <c:v>dic-19</c:v>
                </c:pt>
                <c:pt idx="21">
                  <c:v>ene-20</c:v>
                </c:pt>
                <c:pt idx="22">
                  <c:v>feb-20</c:v>
                </c:pt>
                <c:pt idx="23">
                  <c:v>mar-20</c:v>
                </c:pt>
                <c:pt idx="24">
                  <c:v>abr-20</c:v>
                </c:pt>
                <c:pt idx="25">
                  <c:v>may-20</c:v>
                </c:pt>
                <c:pt idx="26">
                  <c:v>jun-20</c:v>
                </c:pt>
                <c:pt idx="27">
                  <c:v>jul-20</c:v>
                </c:pt>
                <c:pt idx="28">
                  <c:v>ago-20</c:v>
                </c:pt>
                <c:pt idx="29">
                  <c:v>sep-20</c:v>
                </c:pt>
                <c:pt idx="30">
                  <c:v>oct-20</c:v>
                </c:pt>
                <c:pt idx="31">
                  <c:v>nov-20</c:v>
                </c:pt>
                <c:pt idx="32">
                  <c:v>dic-20</c:v>
                </c:pt>
                <c:pt idx="33">
                  <c:v>ene-21</c:v>
                </c:pt>
                <c:pt idx="34">
                  <c:v>feb-21</c:v>
                </c:pt>
                <c:pt idx="35">
                  <c:v>mar-21</c:v>
                </c:pt>
                <c:pt idx="36">
                  <c:v>abr-21</c:v>
                </c:pt>
              </c:strCache>
            </c:strRef>
          </c:cat>
          <c:val>
            <c:numRef>
              <c:f>'Temp. agua'!$K$195:$K$232</c:f>
              <c:numCache>
                <c:formatCode>General</c:formatCode>
                <c:ptCount val="37"/>
                <c:pt idx="0">
                  <c:v>10</c:v>
                </c:pt>
                <c:pt idx="1">
                  <c:v>10</c:v>
                </c:pt>
                <c:pt idx="3">
                  <c:v>11</c:v>
                </c:pt>
                <c:pt idx="4">
                  <c:v>10.5</c:v>
                </c:pt>
                <c:pt idx="5">
                  <c:v>10.5</c:v>
                </c:pt>
                <c:pt idx="6">
                  <c:v>11</c:v>
                </c:pt>
                <c:pt idx="8">
                  <c:v>9</c:v>
                </c:pt>
                <c:pt idx="9">
                  <c:v>8</c:v>
                </c:pt>
                <c:pt idx="10">
                  <c:v>10</c:v>
                </c:pt>
                <c:pt idx="11">
                  <c:v>9</c:v>
                </c:pt>
                <c:pt idx="12">
                  <c:v>9</c:v>
                </c:pt>
                <c:pt idx="13">
                  <c:v>9</c:v>
                </c:pt>
                <c:pt idx="14">
                  <c:v>11</c:v>
                </c:pt>
                <c:pt idx="15">
                  <c:v>10</c:v>
                </c:pt>
                <c:pt idx="17">
                  <c:v>11</c:v>
                </c:pt>
                <c:pt idx="18">
                  <c:v>11</c:v>
                </c:pt>
                <c:pt idx="19">
                  <c:v>9</c:v>
                </c:pt>
                <c:pt idx="20">
                  <c:v>6</c:v>
                </c:pt>
              </c:numCache>
            </c:numRef>
          </c:val>
          <c:smooth val="0"/>
          <c:extLst>
            <c:ext xmlns:c16="http://schemas.microsoft.com/office/drawing/2014/chart" uri="{C3380CC4-5D6E-409C-BE32-E72D297353CC}">
              <c16:uniqueId val="{00000009-D972-4A77-8C34-EA6B5951DCC8}"/>
            </c:ext>
          </c:extLst>
        </c:ser>
        <c:ser>
          <c:idx val="10"/>
          <c:order val="10"/>
          <c:tx>
            <c:strRef>
              <c:f>'Temp. agua'!$L$193:$L$194</c:f>
              <c:strCache>
                <c:ptCount val="1"/>
                <c:pt idx="0">
                  <c:v>MAAB2</c:v>
                </c:pt>
              </c:strCache>
            </c:strRef>
          </c:tx>
          <c:spPr>
            <a:ln w="28575" cap="rnd">
              <a:solidFill>
                <a:schemeClr val="accent5">
                  <a:lumMod val="60000"/>
                </a:schemeClr>
              </a:solidFill>
              <a:round/>
            </a:ln>
            <a:effectLst/>
          </c:spPr>
          <c:marker>
            <c:symbol val="none"/>
          </c:marker>
          <c:cat>
            <c:strRef>
              <c:f>'Temp. agua'!$A$195:$A$232</c:f>
              <c:strCache>
                <c:ptCount val="37"/>
                <c:pt idx="0">
                  <c:v>abr-18</c:v>
                </c:pt>
                <c:pt idx="1">
                  <c:v>may-18</c:v>
                </c:pt>
                <c:pt idx="2">
                  <c:v>jun-18</c:v>
                </c:pt>
                <c:pt idx="3">
                  <c:v>jul-18</c:v>
                </c:pt>
                <c:pt idx="4">
                  <c:v>ago-18</c:v>
                </c:pt>
                <c:pt idx="5">
                  <c:v>sep-18</c:v>
                </c:pt>
                <c:pt idx="6">
                  <c:v>oct-18</c:v>
                </c:pt>
                <c:pt idx="7">
                  <c:v>nov-18</c:v>
                </c:pt>
                <c:pt idx="8">
                  <c:v>dic-18</c:v>
                </c:pt>
                <c:pt idx="9">
                  <c:v>ene-19</c:v>
                </c:pt>
                <c:pt idx="10">
                  <c:v>feb-19</c:v>
                </c:pt>
                <c:pt idx="11">
                  <c:v>mar-19</c:v>
                </c:pt>
                <c:pt idx="12">
                  <c:v>abr-19</c:v>
                </c:pt>
                <c:pt idx="13">
                  <c:v>may-19</c:v>
                </c:pt>
                <c:pt idx="14">
                  <c:v>jun-19</c:v>
                </c:pt>
                <c:pt idx="15">
                  <c:v>jul-19</c:v>
                </c:pt>
                <c:pt idx="16">
                  <c:v>ago-19</c:v>
                </c:pt>
                <c:pt idx="17">
                  <c:v>sep-19</c:v>
                </c:pt>
                <c:pt idx="18">
                  <c:v>oct-19</c:v>
                </c:pt>
                <c:pt idx="19">
                  <c:v>nov-19</c:v>
                </c:pt>
                <c:pt idx="20">
                  <c:v>dic-19</c:v>
                </c:pt>
                <c:pt idx="21">
                  <c:v>ene-20</c:v>
                </c:pt>
                <c:pt idx="22">
                  <c:v>feb-20</c:v>
                </c:pt>
                <c:pt idx="23">
                  <c:v>mar-20</c:v>
                </c:pt>
                <c:pt idx="24">
                  <c:v>abr-20</c:v>
                </c:pt>
                <c:pt idx="25">
                  <c:v>may-20</c:v>
                </c:pt>
                <c:pt idx="26">
                  <c:v>jun-20</c:v>
                </c:pt>
                <c:pt idx="27">
                  <c:v>jul-20</c:v>
                </c:pt>
                <c:pt idx="28">
                  <c:v>ago-20</c:v>
                </c:pt>
                <c:pt idx="29">
                  <c:v>sep-20</c:v>
                </c:pt>
                <c:pt idx="30">
                  <c:v>oct-20</c:v>
                </c:pt>
                <c:pt idx="31">
                  <c:v>nov-20</c:v>
                </c:pt>
                <c:pt idx="32">
                  <c:v>dic-20</c:v>
                </c:pt>
                <c:pt idx="33">
                  <c:v>ene-21</c:v>
                </c:pt>
                <c:pt idx="34">
                  <c:v>feb-21</c:v>
                </c:pt>
                <c:pt idx="35">
                  <c:v>mar-21</c:v>
                </c:pt>
                <c:pt idx="36">
                  <c:v>abr-21</c:v>
                </c:pt>
              </c:strCache>
            </c:strRef>
          </c:cat>
          <c:val>
            <c:numRef>
              <c:f>'Temp. agua'!$L$195:$L$232</c:f>
              <c:numCache>
                <c:formatCode>General</c:formatCode>
                <c:ptCount val="37"/>
                <c:pt idx="0">
                  <c:v>10</c:v>
                </c:pt>
                <c:pt idx="1">
                  <c:v>15</c:v>
                </c:pt>
                <c:pt idx="2">
                  <c:v>12</c:v>
                </c:pt>
                <c:pt idx="3">
                  <c:v>13.5</c:v>
                </c:pt>
                <c:pt idx="4">
                  <c:v>14</c:v>
                </c:pt>
                <c:pt idx="5">
                  <c:v>11</c:v>
                </c:pt>
                <c:pt idx="6">
                  <c:v>12</c:v>
                </c:pt>
                <c:pt idx="7">
                  <c:v>9</c:v>
                </c:pt>
                <c:pt idx="8">
                  <c:v>9.5</c:v>
                </c:pt>
                <c:pt idx="9">
                  <c:v>10</c:v>
                </c:pt>
                <c:pt idx="10">
                  <c:v>12</c:v>
                </c:pt>
                <c:pt idx="11">
                  <c:v>11</c:v>
                </c:pt>
                <c:pt idx="12">
                  <c:v>11.5</c:v>
                </c:pt>
                <c:pt idx="13">
                  <c:v>1.5</c:v>
                </c:pt>
                <c:pt idx="14">
                  <c:v>14.5</c:v>
                </c:pt>
                <c:pt idx="15">
                  <c:v>10</c:v>
                </c:pt>
                <c:pt idx="16">
                  <c:v>12</c:v>
                </c:pt>
                <c:pt idx="17">
                  <c:v>13</c:v>
                </c:pt>
                <c:pt idx="18">
                  <c:v>13</c:v>
                </c:pt>
                <c:pt idx="19">
                  <c:v>10</c:v>
                </c:pt>
                <c:pt idx="20">
                  <c:v>11</c:v>
                </c:pt>
                <c:pt idx="21">
                  <c:v>11</c:v>
                </c:pt>
                <c:pt idx="22">
                  <c:v>12</c:v>
                </c:pt>
                <c:pt idx="23">
                  <c:v>13</c:v>
                </c:pt>
                <c:pt idx="24">
                  <c:v>11</c:v>
                </c:pt>
                <c:pt idx="25">
                  <c:v>16</c:v>
                </c:pt>
                <c:pt idx="26">
                  <c:v>13</c:v>
                </c:pt>
                <c:pt idx="27">
                  <c:v>13</c:v>
                </c:pt>
                <c:pt idx="28">
                  <c:v>13</c:v>
                </c:pt>
                <c:pt idx="29">
                  <c:v>13</c:v>
                </c:pt>
                <c:pt idx="30">
                  <c:v>13</c:v>
                </c:pt>
                <c:pt idx="31">
                  <c:v>9</c:v>
                </c:pt>
                <c:pt idx="32">
                  <c:v>10</c:v>
                </c:pt>
                <c:pt idx="33">
                  <c:v>12</c:v>
                </c:pt>
                <c:pt idx="34">
                  <c:v>12</c:v>
                </c:pt>
                <c:pt idx="35">
                  <c:v>13</c:v>
                </c:pt>
                <c:pt idx="36">
                  <c:v>12</c:v>
                </c:pt>
              </c:numCache>
            </c:numRef>
          </c:val>
          <c:smooth val="0"/>
          <c:extLst>
            <c:ext xmlns:c16="http://schemas.microsoft.com/office/drawing/2014/chart" uri="{C3380CC4-5D6E-409C-BE32-E72D297353CC}">
              <c16:uniqueId val="{0000000A-D972-4A77-8C34-EA6B5951DCC8}"/>
            </c:ext>
          </c:extLst>
        </c:ser>
        <c:ser>
          <c:idx val="11"/>
          <c:order val="11"/>
          <c:tx>
            <c:strRef>
              <c:f>'Temp. agua'!$M$193:$M$194</c:f>
              <c:strCache>
                <c:ptCount val="1"/>
                <c:pt idx="0">
                  <c:v>MACA1</c:v>
                </c:pt>
              </c:strCache>
            </c:strRef>
          </c:tx>
          <c:spPr>
            <a:ln w="28575" cap="rnd">
              <a:solidFill>
                <a:schemeClr val="accent6">
                  <a:lumMod val="60000"/>
                </a:schemeClr>
              </a:solidFill>
              <a:round/>
            </a:ln>
            <a:effectLst/>
          </c:spPr>
          <c:marker>
            <c:symbol val="none"/>
          </c:marker>
          <c:cat>
            <c:strRef>
              <c:f>'Temp. agua'!$A$195:$A$232</c:f>
              <c:strCache>
                <c:ptCount val="37"/>
                <c:pt idx="0">
                  <c:v>abr-18</c:v>
                </c:pt>
                <c:pt idx="1">
                  <c:v>may-18</c:v>
                </c:pt>
                <c:pt idx="2">
                  <c:v>jun-18</c:v>
                </c:pt>
                <c:pt idx="3">
                  <c:v>jul-18</c:v>
                </c:pt>
                <c:pt idx="4">
                  <c:v>ago-18</c:v>
                </c:pt>
                <c:pt idx="5">
                  <c:v>sep-18</c:v>
                </c:pt>
                <c:pt idx="6">
                  <c:v>oct-18</c:v>
                </c:pt>
                <c:pt idx="7">
                  <c:v>nov-18</c:v>
                </c:pt>
                <c:pt idx="8">
                  <c:v>dic-18</c:v>
                </c:pt>
                <c:pt idx="9">
                  <c:v>ene-19</c:v>
                </c:pt>
                <c:pt idx="10">
                  <c:v>feb-19</c:v>
                </c:pt>
                <c:pt idx="11">
                  <c:v>mar-19</c:v>
                </c:pt>
                <c:pt idx="12">
                  <c:v>abr-19</c:v>
                </c:pt>
                <c:pt idx="13">
                  <c:v>may-19</c:v>
                </c:pt>
                <c:pt idx="14">
                  <c:v>jun-19</c:v>
                </c:pt>
                <c:pt idx="15">
                  <c:v>jul-19</c:v>
                </c:pt>
                <c:pt idx="16">
                  <c:v>ago-19</c:v>
                </c:pt>
                <c:pt idx="17">
                  <c:v>sep-19</c:v>
                </c:pt>
                <c:pt idx="18">
                  <c:v>oct-19</c:v>
                </c:pt>
                <c:pt idx="19">
                  <c:v>nov-19</c:v>
                </c:pt>
                <c:pt idx="20">
                  <c:v>dic-19</c:v>
                </c:pt>
                <c:pt idx="21">
                  <c:v>ene-20</c:v>
                </c:pt>
                <c:pt idx="22">
                  <c:v>feb-20</c:v>
                </c:pt>
                <c:pt idx="23">
                  <c:v>mar-20</c:v>
                </c:pt>
                <c:pt idx="24">
                  <c:v>abr-20</c:v>
                </c:pt>
                <c:pt idx="25">
                  <c:v>may-20</c:v>
                </c:pt>
                <c:pt idx="26">
                  <c:v>jun-20</c:v>
                </c:pt>
                <c:pt idx="27">
                  <c:v>jul-20</c:v>
                </c:pt>
                <c:pt idx="28">
                  <c:v>ago-20</c:v>
                </c:pt>
                <c:pt idx="29">
                  <c:v>sep-20</c:v>
                </c:pt>
                <c:pt idx="30">
                  <c:v>oct-20</c:v>
                </c:pt>
                <c:pt idx="31">
                  <c:v>nov-20</c:v>
                </c:pt>
                <c:pt idx="32">
                  <c:v>dic-20</c:v>
                </c:pt>
                <c:pt idx="33">
                  <c:v>ene-21</c:v>
                </c:pt>
                <c:pt idx="34">
                  <c:v>feb-21</c:v>
                </c:pt>
                <c:pt idx="35">
                  <c:v>mar-21</c:v>
                </c:pt>
                <c:pt idx="36">
                  <c:v>abr-21</c:v>
                </c:pt>
              </c:strCache>
            </c:strRef>
          </c:cat>
          <c:val>
            <c:numRef>
              <c:f>'Temp. agua'!$M$195:$M$232</c:f>
              <c:numCache>
                <c:formatCode>General</c:formatCode>
                <c:ptCount val="37"/>
                <c:pt idx="0">
                  <c:v>14</c:v>
                </c:pt>
                <c:pt idx="1">
                  <c:v>14</c:v>
                </c:pt>
                <c:pt idx="3">
                  <c:v>15</c:v>
                </c:pt>
                <c:pt idx="4">
                  <c:v>13</c:v>
                </c:pt>
                <c:pt idx="5">
                  <c:v>14</c:v>
                </c:pt>
                <c:pt idx="6">
                  <c:v>13</c:v>
                </c:pt>
                <c:pt idx="8">
                  <c:v>10.5</c:v>
                </c:pt>
                <c:pt idx="9">
                  <c:v>9</c:v>
                </c:pt>
                <c:pt idx="10">
                  <c:v>9</c:v>
                </c:pt>
                <c:pt idx="11">
                  <c:v>11</c:v>
                </c:pt>
                <c:pt idx="12">
                  <c:v>11</c:v>
                </c:pt>
                <c:pt idx="13">
                  <c:v>13</c:v>
                </c:pt>
                <c:pt idx="14">
                  <c:v>13</c:v>
                </c:pt>
                <c:pt idx="15">
                  <c:v>11</c:v>
                </c:pt>
                <c:pt idx="16">
                  <c:v>14</c:v>
                </c:pt>
                <c:pt idx="17">
                  <c:v>13</c:v>
                </c:pt>
                <c:pt idx="18">
                  <c:v>13</c:v>
                </c:pt>
                <c:pt idx="19">
                  <c:v>13</c:v>
                </c:pt>
                <c:pt idx="20">
                  <c:v>9</c:v>
                </c:pt>
              </c:numCache>
            </c:numRef>
          </c:val>
          <c:smooth val="0"/>
          <c:extLst>
            <c:ext xmlns:c16="http://schemas.microsoft.com/office/drawing/2014/chart" uri="{C3380CC4-5D6E-409C-BE32-E72D297353CC}">
              <c16:uniqueId val="{0000000B-D972-4A77-8C34-EA6B5951DCC8}"/>
            </c:ext>
          </c:extLst>
        </c:ser>
        <c:ser>
          <c:idx val="12"/>
          <c:order val="12"/>
          <c:tx>
            <c:strRef>
              <c:f>'Temp. agua'!$N$193:$N$194</c:f>
              <c:strCache>
                <c:ptCount val="1"/>
                <c:pt idx="0">
                  <c:v>MACA2</c:v>
                </c:pt>
              </c:strCache>
            </c:strRef>
          </c:tx>
          <c:spPr>
            <a:ln w="28575" cap="rnd">
              <a:solidFill>
                <a:schemeClr val="accent1">
                  <a:lumMod val="80000"/>
                  <a:lumOff val="20000"/>
                </a:schemeClr>
              </a:solidFill>
              <a:round/>
            </a:ln>
            <a:effectLst/>
          </c:spPr>
          <c:marker>
            <c:symbol val="none"/>
          </c:marker>
          <c:cat>
            <c:strRef>
              <c:f>'Temp. agua'!$A$195:$A$232</c:f>
              <c:strCache>
                <c:ptCount val="37"/>
                <c:pt idx="0">
                  <c:v>abr-18</c:v>
                </c:pt>
                <c:pt idx="1">
                  <c:v>may-18</c:v>
                </c:pt>
                <c:pt idx="2">
                  <c:v>jun-18</c:v>
                </c:pt>
                <c:pt idx="3">
                  <c:v>jul-18</c:v>
                </c:pt>
                <c:pt idx="4">
                  <c:v>ago-18</c:v>
                </c:pt>
                <c:pt idx="5">
                  <c:v>sep-18</c:v>
                </c:pt>
                <c:pt idx="6">
                  <c:v>oct-18</c:v>
                </c:pt>
                <c:pt idx="7">
                  <c:v>nov-18</c:v>
                </c:pt>
                <c:pt idx="8">
                  <c:v>dic-18</c:v>
                </c:pt>
                <c:pt idx="9">
                  <c:v>ene-19</c:v>
                </c:pt>
                <c:pt idx="10">
                  <c:v>feb-19</c:v>
                </c:pt>
                <c:pt idx="11">
                  <c:v>mar-19</c:v>
                </c:pt>
                <c:pt idx="12">
                  <c:v>abr-19</c:v>
                </c:pt>
                <c:pt idx="13">
                  <c:v>may-19</c:v>
                </c:pt>
                <c:pt idx="14">
                  <c:v>jun-19</c:v>
                </c:pt>
                <c:pt idx="15">
                  <c:v>jul-19</c:v>
                </c:pt>
                <c:pt idx="16">
                  <c:v>ago-19</c:v>
                </c:pt>
                <c:pt idx="17">
                  <c:v>sep-19</c:v>
                </c:pt>
                <c:pt idx="18">
                  <c:v>oct-19</c:v>
                </c:pt>
                <c:pt idx="19">
                  <c:v>nov-19</c:v>
                </c:pt>
                <c:pt idx="20">
                  <c:v>dic-19</c:v>
                </c:pt>
                <c:pt idx="21">
                  <c:v>ene-20</c:v>
                </c:pt>
                <c:pt idx="22">
                  <c:v>feb-20</c:v>
                </c:pt>
                <c:pt idx="23">
                  <c:v>mar-20</c:v>
                </c:pt>
                <c:pt idx="24">
                  <c:v>abr-20</c:v>
                </c:pt>
                <c:pt idx="25">
                  <c:v>may-20</c:v>
                </c:pt>
                <c:pt idx="26">
                  <c:v>jun-20</c:v>
                </c:pt>
                <c:pt idx="27">
                  <c:v>jul-20</c:v>
                </c:pt>
                <c:pt idx="28">
                  <c:v>ago-20</c:v>
                </c:pt>
                <c:pt idx="29">
                  <c:v>sep-20</c:v>
                </c:pt>
                <c:pt idx="30">
                  <c:v>oct-20</c:v>
                </c:pt>
                <c:pt idx="31">
                  <c:v>nov-20</c:v>
                </c:pt>
                <c:pt idx="32">
                  <c:v>dic-20</c:v>
                </c:pt>
                <c:pt idx="33">
                  <c:v>ene-21</c:v>
                </c:pt>
                <c:pt idx="34">
                  <c:v>feb-21</c:v>
                </c:pt>
                <c:pt idx="35">
                  <c:v>mar-21</c:v>
                </c:pt>
                <c:pt idx="36">
                  <c:v>abr-21</c:v>
                </c:pt>
              </c:strCache>
            </c:strRef>
          </c:cat>
          <c:val>
            <c:numRef>
              <c:f>'Temp. agua'!$N$195:$N$232</c:f>
              <c:numCache>
                <c:formatCode>General</c:formatCode>
                <c:ptCount val="37"/>
                <c:pt idx="0">
                  <c:v>13</c:v>
                </c:pt>
                <c:pt idx="1">
                  <c:v>16</c:v>
                </c:pt>
                <c:pt idx="2">
                  <c:v>14</c:v>
                </c:pt>
                <c:pt idx="3">
                  <c:v>15</c:v>
                </c:pt>
                <c:pt idx="4">
                  <c:v>14</c:v>
                </c:pt>
                <c:pt idx="5">
                  <c:v>15</c:v>
                </c:pt>
                <c:pt idx="6">
                  <c:v>15</c:v>
                </c:pt>
                <c:pt idx="7">
                  <c:v>10</c:v>
                </c:pt>
                <c:pt idx="8">
                  <c:v>10</c:v>
                </c:pt>
                <c:pt idx="9">
                  <c:v>10</c:v>
                </c:pt>
                <c:pt idx="10">
                  <c:v>11</c:v>
                </c:pt>
                <c:pt idx="11">
                  <c:v>11</c:v>
                </c:pt>
                <c:pt idx="12">
                  <c:v>13</c:v>
                </c:pt>
                <c:pt idx="13">
                  <c:v>11.5</c:v>
                </c:pt>
                <c:pt idx="14">
                  <c:v>14</c:v>
                </c:pt>
                <c:pt idx="15">
                  <c:v>10</c:v>
                </c:pt>
                <c:pt idx="16">
                  <c:v>14</c:v>
                </c:pt>
                <c:pt idx="17">
                  <c:v>13</c:v>
                </c:pt>
                <c:pt idx="18">
                  <c:v>13</c:v>
                </c:pt>
                <c:pt idx="19">
                  <c:v>12</c:v>
                </c:pt>
                <c:pt idx="20">
                  <c:v>9</c:v>
                </c:pt>
                <c:pt idx="21">
                  <c:v>10</c:v>
                </c:pt>
                <c:pt idx="22">
                  <c:v>12</c:v>
                </c:pt>
                <c:pt idx="23">
                  <c:v>13</c:v>
                </c:pt>
                <c:pt idx="24">
                  <c:v>14</c:v>
                </c:pt>
                <c:pt idx="25">
                  <c:v>15</c:v>
                </c:pt>
                <c:pt idx="26">
                  <c:v>16</c:v>
                </c:pt>
                <c:pt idx="27">
                  <c:v>15</c:v>
                </c:pt>
                <c:pt idx="28">
                  <c:v>15</c:v>
                </c:pt>
                <c:pt idx="29">
                  <c:v>14</c:v>
                </c:pt>
                <c:pt idx="30">
                  <c:v>13</c:v>
                </c:pt>
                <c:pt idx="31">
                  <c:v>11</c:v>
                </c:pt>
                <c:pt idx="32">
                  <c:v>11</c:v>
                </c:pt>
                <c:pt idx="33">
                  <c:v>19</c:v>
                </c:pt>
                <c:pt idx="34">
                  <c:v>11</c:v>
                </c:pt>
                <c:pt idx="35">
                  <c:v>14</c:v>
                </c:pt>
                <c:pt idx="36">
                  <c:v>13</c:v>
                </c:pt>
              </c:numCache>
            </c:numRef>
          </c:val>
          <c:smooth val="0"/>
          <c:extLst>
            <c:ext xmlns:c16="http://schemas.microsoft.com/office/drawing/2014/chart" uri="{C3380CC4-5D6E-409C-BE32-E72D297353CC}">
              <c16:uniqueId val="{0000000C-D972-4A77-8C34-EA6B5951DCC8}"/>
            </c:ext>
          </c:extLst>
        </c:ser>
        <c:ser>
          <c:idx val="13"/>
          <c:order val="13"/>
          <c:tx>
            <c:strRef>
              <c:f>'Temp. agua'!$O$193:$O$194</c:f>
              <c:strCache>
                <c:ptCount val="1"/>
                <c:pt idx="0">
                  <c:v>MAKI</c:v>
                </c:pt>
              </c:strCache>
            </c:strRef>
          </c:tx>
          <c:spPr>
            <a:ln w="28575" cap="rnd">
              <a:solidFill>
                <a:schemeClr val="accent2">
                  <a:lumMod val="80000"/>
                  <a:lumOff val="20000"/>
                </a:schemeClr>
              </a:solidFill>
              <a:round/>
            </a:ln>
            <a:effectLst/>
          </c:spPr>
          <c:marker>
            <c:symbol val="none"/>
          </c:marker>
          <c:cat>
            <c:strRef>
              <c:f>'Temp. agua'!$A$195:$A$232</c:f>
              <c:strCache>
                <c:ptCount val="37"/>
                <c:pt idx="0">
                  <c:v>abr-18</c:v>
                </c:pt>
                <c:pt idx="1">
                  <c:v>may-18</c:v>
                </c:pt>
                <c:pt idx="2">
                  <c:v>jun-18</c:v>
                </c:pt>
                <c:pt idx="3">
                  <c:v>jul-18</c:v>
                </c:pt>
                <c:pt idx="4">
                  <c:v>ago-18</c:v>
                </c:pt>
                <c:pt idx="5">
                  <c:v>sep-18</c:v>
                </c:pt>
                <c:pt idx="6">
                  <c:v>oct-18</c:v>
                </c:pt>
                <c:pt idx="7">
                  <c:v>nov-18</c:v>
                </c:pt>
                <c:pt idx="8">
                  <c:v>dic-18</c:v>
                </c:pt>
                <c:pt idx="9">
                  <c:v>ene-19</c:v>
                </c:pt>
                <c:pt idx="10">
                  <c:v>feb-19</c:v>
                </c:pt>
                <c:pt idx="11">
                  <c:v>mar-19</c:v>
                </c:pt>
                <c:pt idx="12">
                  <c:v>abr-19</c:v>
                </c:pt>
                <c:pt idx="13">
                  <c:v>may-19</c:v>
                </c:pt>
                <c:pt idx="14">
                  <c:v>jun-19</c:v>
                </c:pt>
                <c:pt idx="15">
                  <c:v>jul-19</c:v>
                </c:pt>
                <c:pt idx="16">
                  <c:v>ago-19</c:v>
                </c:pt>
                <c:pt idx="17">
                  <c:v>sep-19</c:v>
                </c:pt>
                <c:pt idx="18">
                  <c:v>oct-19</c:v>
                </c:pt>
                <c:pt idx="19">
                  <c:v>nov-19</c:v>
                </c:pt>
                <c:pt idx="20">
                  <c:v>dic-19</c:v>
                </c:pt>
                <c:pt idx="21">
                  <c:v>ene-20</c:v>
                </c:pt>
                <c:pt idx="22">
                  <c:v>feb-20</c:v>
                </c:pt>
                <c:pt idx="23">
                  <c:v>mar-20</c:v>
                </c:pt>
                <c:pt idx="24">
                  <c:v>abr-20</c:v>
                </c:pt>
                <c:pt idx="25">
                  <c:v>may-20</c:v>
                </c:pt>
                <c:pt idx="26">
                  <c:v>jun-20</c:v>
                </c:pt>
                <c:pt idx="27">
                  <c:v>jul-20</c:v>
                </c:pt>
                <c:pt idx="28">
                  <c:v>ago-20</c:v>
                </c:pt>
                <c:pt idx="29">
                  <c:v>sep-20</c:v>
                </c:pt>
                <c:pt idx="30">
                  <c:v>oct-20</c:v>
                </c:pt>
                <c:pt idx="31">
                  <c:v>nov-20</c:v>
                </c:pt>
                <c:pt idx="32">
                  <c:v>dic-20</c:v>
                </c:pt>
                <c:pt idx="33">
                  <c:v>ene-21</c:v>
                </c:pt>
                <c:pt idx="34">
                  <c:v>feb-21</c:v>
                </c:pt>
                <c:pt idx="35">
                  <c:v>mar-21</c:v>
                </c:pt>
                <c:pt idx="36">
                  <c:v>abr-21</c:v>
                </c:pt>
              </c:strCache>
            </c:strRef>
          </c:cat>
          <c:val>
            <c:numRef>
              <c:f>'Temp. agua'!$O$195:$O$232</c:f>
              <c:numCache>
                <c:formatCode>General</c:formatCode>
                <c:ptCount val="37"/>
                <c:pt idx="3">
                  <c:v>15</c:v>
                </c:pt>
                <c:pt idx="4">
                  <c:v>15</c:v>
                </c:pt>
                <c:pt idx="5">
                  <c:v>15</c:v>
                </c:pt>
              </c:numCache>
            </c:numRef>
          </c:val>
          <c:smooth val="0"/>
          <c:extLst>
            <c:ext xmlns:c16="http://schemas.microsoft.com/office/drawing/2014/chart" uri="{C3380CC4-5D6E-409C-BE32-E72D297353CC}">
              <c16:uniqueId val="{0000000D-D972-4A77-8C34-EA6B5951DCC8}"/>
            </c:ext>
          </c:extLst>
        </c:ser>
        <c:ser>
          <c:idx val="14"/>
          <c:order val="14"/>
          <c:tx>
            <c:strRef>
              <c:f>'Temp. agua'!$P$193:$P$194</c:f>
              <c:strCache>
                <c:ptCount val="1"/>
                <c:pt idx="0">
                  <c:v>MSP</c:v>
                </c:pt>
              </c:strCache>
            </c:strRef>
          </c:tx>
          <c:spPr>
            <a:ln w="28575" cap="rnd">
              <a:solidFill>
                <a:schemeClr val="accent3">
                  <a:lumMod val="80000"/>
                  <a:lumOff val="20000"/>
                </a:schemeClr>
              </a:solidFill>
              <a:round/>
            </a:ln>
            <a:effectLst/>
          </c:spPr>
          <c:marker>
            <c:symbol val="none"/>
          </c:marker>
          <c:cat>
            <c:strRef>
              <c:f>'Temp. agua'!$A$195:$A$232</c:f>
              <c:strCache>
                <c:ptCount val="37"/>
                <c:pt idx="0">
                  <c:v>abr-18</c:v>
                </c:pt>
                <c:pt idx="1">
                  <c:v>may-18</c:v>
                </c:pt>
                <c:pt idx="2">
                  <c:v>jun-18</c:v>
                </c:pt>
                <c:pt idx="3">
                  <c:v>jul-18</c:v>
                </c:pt>
                <c:pt idx="4">
                  <c:v>ago-18</c:v>
                </c:pt>
                <c:pt idx="5">
                  <c:v>sep-18</c:v>
                </c:pt>
                <c:pt idx="6">
                  <c:v>oct-18</c:v>
                </c:pt>
                <c:pt idx="7">
                  <c:v>nov-18</c:v>
                </c:pt>
                <c:pt idx="8">
                  <c:v>dic-18</c:v>
                </c:pt>
                <c:pt idx="9">
                  <c:v>ene-19</c:v>
                </c:pt>
                <c:pt idx="10">
                  <c:v>feb-19</c:v>
                </c:pt>
                <c:pt idx="11">
                  <c:v>mar-19</c:v>
                </c:pt>
                <c:pt idx="12">
                  <c:v>abr-19</c:v>
                </c:pt>
                <c:pt idx="13">
                  <c:v>may-19</c:v>
                </c:pt>
                <c:pt idx="14">
                  <c:v>jun-19</c:v>
                </c:pt>
                <c:pt idx="15">
                  <c:v>jul-19</c:v>
                </c:pt>
                <c:pt idx="16">
                  <c:v>ago-19</c:v>
                </c:pt>
                <c:pt idx="17">
                  <c:v>sep-19</c:v>
                </c:pt>
                <c:pt idx="18">
                  <c:v>oct-19</c:v>
                </c:pt>
                <c:pt idx="19">
                  <c:v>nov-19</c:v>
                </c:pt>
                <c:pt idx="20">
                  <c:v>dic-19</c:v>
                </c:pt>
                <c:pt idx="21">
                  <c:v>ene-20</c:v>
                </c:pt>
                <c:pt idx="22">
                  <c:v>feb-20</c:v>
                </c:pt>
                <c:pt idx="23">
                  <c:v>mar-20</c:v>
                </c:pt>
                <c:pt idx="24">
                  <c:v>abr-20</c:v>
                </c:pt>
                <c:pt idx="25">
                  <c:v>may-20</c:v>
                </c:pt>
                <c:pt idx="26">
                  <c:v>jun-20</c:v>
                </c:pt>
                <c:pt idx="27">
                  <c:v>jul-20</c:v>
                </c:pt>
                <c:pt idx="28">
                  <c:v>ago-20</c:v>
                </c:pt>
                <c:pt idx="29">
                  <c:v>sep-20</c:v>
                </c:pt>
                <c:pt idx="30">
                  <c:v>oct-20</c:v>
                </c:pt>
                <c:pt idx="31">
                  <c:v>nov-20</c:v>
                </c:pt>
                <c:pt idx="32">
                  <c:v>dic-20</c:v>
                </c:pt>
                <c:pt idx="33">
                  <c:v>ene-21</c:v>
                </c:pt>
                <c:pt idx="34">
                  <c:v>feb-21</c:v>
                </c:pt>
                <c:pt idx="35">
                  <c:v>mar-21</c:v>
                </c:pt>
                <c:pt idx="36">
                  <c:v>abr-21</c:v>
                </c:pt>
              </c:strCache>
            </c:strRef>
          </c:cat>
          <c:val>
            <c:numRef>
              <c:f>'Temp. agua'!$P$195:$P$232</c:f>
              <c:numCache>
                <c:formatCode>General</c:formatCode>
                <c:ptCount val="37"/>
                <c:pt idx="31">
                  <c:v>13</c:v>
                </c:pt>
                <c:pt idx="32">
                  <c:v>13</c:v>
                </c:pt>
                <c:pt idx="33">
                  <c:v>12</c:v>
                </c:pt>
                <c:pt idx="34">
                  <c:v>12</c:v>
                </c:pt>
                <c:pt idx="35">
                  <c:v>15</c:v>
                </c:pt>
                <c:pt idx="36">
                  <c:v>14</c:v>
                </c:pt>
              </c:numCache>
            </c:numRef>
          </c:val>
          <c:smooth val="0"/>
          <c:extLst>
            <c:ext xmlns:c16="http://schemas.microsoft.com/office/drawing/2014/chart" uri="{C3380CC4-5D6E-409C-BE32-E72D297353CC}">
              <c16:uniqueId val="{0000000E-D972-4A77-8C34-EA6B5951DCC8}"/>
            </c:ext>
          </c:extLst>
        </c:ser>
        <c:ser>
          <c:idx val="15"/>
          <c:order val="15"/>
          <c:tx>
            <c:strRef>
              <c:f>'Temp. agua'!$Q$193:$Q$194</c:f>
              <c:strCache>
                <c:ptCount val="1"/>
                <c:pt idx="0">
                  <c:v>PAPO1</c:v>
                </c:pt>
              </c:strCache>
            </c:strRef>
          </c:tx>
          <c:spPr>
            <a:ln w="28575" cap="rnd">
              <a:solidFill>
                <a:schemeClr val="accent4">
                  <a:lumMod val="80000"/>
                  <a:lumOff val="20000"/>
                </a:schemeClr>
              </a:solidFill>
              <a:round/>
            </a:ln>
            <a:effectLst/>
          </c:spPr>
          <c:marker>
            <c:symbol val="none"/>
          </c:marker>
          <c:cat>
            <c:strRef>
              <c:f>'Temp. agua'!$A$195:$A$232</c:f>
              <c:strCache>
                <c:ptCount val="37"/>
                <c:pt idx="0">
                  <c:v>abr-18</c:v>
                </c:pt>
                <c:pt idx="1">
                  <c:v>may-18</c:v>
                </c:pt>
                <c:pt idx="2">
                  <c:v>jun-18</c:v>
                </c:pt>
                <c:pt idx="3">
                  <c:v>jul-18</c:v>
                </c:pt>
                <c:pt idx="4">
                  <c:v>ago-18</c:v>
                </c:pt>
                <c:pt idx="5">
                  <c:v>sep-18</c:v>
                </c:pt>
                <c:pt idx="6">
                  <c:v>oct-18</c:v>
                </c:pt>
                <c:pt idx="7">
                  <c:v>nov-18</c:v>
                </c:pt>
                <c:pt idx="8">
                  <c:v>dic-18</c:v>
                </c:pt>
                <c:pt idx="9">
                  <c:v>ene-19</c:v>
                </c:pt>
                <c:pt idx="10">
                  <c:v>feb-19</c:v>
                </c:pt>
                <c:pt idx="11">
                  <c:v>mar-19</c:v>
                </c:pt>
                <c:pt idx="12">
                  <c:v>abr-19</c:v>
                </c:pt>
                <c:pt idx="13">
                  <c:v>may-19</c:v>
                </c:pt>
                <c:pt idx="14">
                  <c:v>jun-19</c:v>
                </c:pt>
                <c:pt idx="15">
                  <c:v>jul-19</c:v>
                </c:pt>
                <c:pt idx="16">
                  <c:v>ago-19</c:v>
                </c:pt>
                <c:pt idx="17">
                  <c:v>sep-19</c:v>
                </c:pt>
                <c:pt idx="18">
                  <c:v>oct-19</c:v>
                </c:pt>
                <c:pt idx="19">
                  <c:v>nov-19</c:v>
                </c:pt>
                <c:pt idx="20">
                  <c:v>dic-19</c:v>
                </c:pt>
                <c:pt idx="21">
                  <c:v>ene-20</c:v>
                </c:pt>
                <c:pt idx="22">
                  <c:v>feb-20</c:v>
                </c:pt>
                <c:pt idx="23">
                  <c:v>mar-20</c:v>
                </c:pt>
                <c:pt idx="24">
                  <c:v>abr-20</c:v>
                </c:pt>
                <c:pt idx="25">
                  <c:v>may-20</c:v>
                </c:pt>
                <c:pt idx="26">
                  <c:v>jun-20</c:v>
                </c:pt>
                <c:pt idx="27">
                  <c:v>jul-20</c:v>
                </c:pt>
                <c:pt idx="28">
                  <c:v>ago-20</c:v>
                </c:pt>
                <c:pt idx="29">
                  <c:v>sep-20</c:v>
                </c:pt>
                <c:pt idx="30">
                  <c:v>oct-20</c:v>
                </c:pt>
                <c:pt idx="31">
                  <c:v>nov-20</c:v>
                </c:pt>
                <c:pt idx="32">
                  <c:v>dic-20</c:v>
                </c:pt>
                <c:pt idx="33">
                  <c:v>ene-21</c:v>
                </c:pt>
                <c:pt idx="34">
                  <c:v>feb-21</c:v>
                </c:pt>
                <c:pt idx="35">
                  <c:v>mar-21</c:v>
                </c:pt>
                <c:pt idx="36">
                  <c:v>abr-21</c:v>
                </c:pt>
              </c:strCache>
            </c:strRef>
          </c:cat>
          <c:val>
            <c:numRef>
              <c:f>'Temp. agua'!$Q$195:$Q$232</c:f>
              <c:numCache>
                <c:formatCode>General</c:formatCode>
                <c:ptCount val="37"/>
                <c:pt idx="0">
                  <c:v>16</c:v>
                </c:pt>
                <c:pt idx="1">
                  <c:v>15</c:v>
                </c:pt>
                <c:pt idx="3">
                  <c:v>15</c:v>
                </c:pt>
                <c:pt idx="4">
                  <c:v>15</c:v>
                </c:pt>
                <c:pt idx="5">
                  <c:v>15</c:v>
                </c:pt>
                <c:pt idx="6">
                  <c:v>14.5</c:v>
                </c:pt>
                <c:pt idx="8">
                  <c:v>13</c:v>
                </c:pt>
                <c:pt idx="9">
                  <c:v>14</c:v>
                </c:pt>
                <c:pt idx="10">
                  <c:v>13</c:v>
                </c:pt>
                <c:pt idx="11">
                  <c:v>12</c:v>
                </c:pt>
                <c:pt idx="12">
                  <c:v>13</c:v>
                </c:pt>
                <c:pt idx="13">
                  <c:v>12</c:v>
                </c:pt>
                <c:pt idx="14">
                  <c:v>14.5</c:v>
                </c:pt>
                <c:pt idx="15">
                  <c:v>15</c:v>
                </c:pt>
                <c:pt idx="16">
                  <c:v>15</c:v>
                </c:pt>
                <c:pt idx="17">
                  <c:v>14.5</c:v>
                </c:pt>
                <c:pt idx="18">
                  <c:v>14</c:v>
                </c:pt>
                <c:pt idx="19">
                  <c:v>13</c:v>
                </c:pt>
                <c:pt idx="20">
                  <c:v>15</c:v>
                </c:pt>
              </c:numCache>
            </c:numRef>
          </c:val>
          <c:smooth val="0"/>
          <c:extLst>
            <c:ext xmlns:c16="http://schemas.microsoft.com/office/drawing/2014/chart" uri="{C3380CC4-5D6E-409C-BE32-E72D297353CC}">
              <c16:uniqueId val="{0000000F-D972-4A77-8C34-EA6B5951DCC8}"/>
            </c:ext>
          </c:extLst>
        </c:ser>
        <c:ser>
          <c:idx val="16"/>
          <c:order val="16"/>
          <c:tx>
            <c:strRef>
              <c:f>'Temp. agua'!$R$193:$R$194</c:f>
              <c:strCache>
                <c:ptCount val="1"/>
                <c:pt idx="0">
                  <c:v>PAPO2</c:v>
                </c:pt>
              </c:strCache>
            </c:strRef>
          </c:tx>
          <c:spPr>
            <a:ln w="28575" cap="rnd">
              <a:solidFill>
                <a:schemeClr val="accent5">
                  <a:lumMod val="80000"/>
                  <a:lumOff val="20000"/>
                </a:schemeClr>
              </a:solidFill>
              <a:round/>
            </a:ln>
            <a:effectLst/>
          </c:spPr>
          <c:marker>
            <c:symbol val="none"/>
          </c:marker>
          <c:cat>
            <c:strRef>
              <c:f>'Temp. agua'!$A$195:$A$232</c:f>
              <c:strCache>
                <c:ptCount val="37"/>
                <c:pt idx="0">
                  <c:v>abr-18</c:v>
                </c:pt>
                <c:pt idx="1">
                  <c:v>may-18</c:v>
                </c:pt>
                <c:pt idx="2">
                  <c:v>jun-18</c:v>
                </c:pt>
                <c:pt idx="3">
                  <c:v>jul-18</c:v>
                </c:pt>
                <c:pt idx="4">
                  <c:v>ago-18</c:v>
                </c:pt>
                <c:pt idx="5">
                  <c:v>sep-18</c:v>
                </c:pt>
                <c:pt idx="6">
                  <c:v>oct-18</c:v>
                </c:pt>
                <c:pt idx="7">
                  <c:v>nov-18</c:v>
                </c:pt>
                <c:pt idx="8">
                  <c:v>dic-18</c:v>
                </c:pt>
                <c:pt idx="9">
                  <c:v>ene-19</c:v>
                </c:pt>
                <c:pt idx="10">
                  <c:v>feb-19</c:v>
                </c:pt>
                <c:pt idx="11">
                  <c:v>mar-19</c:v>
                </c:pt>
                <c:pt idx="12">
                  <c:v>abr-19</c:v>
                </c:pt>
                <c:pt idx="13">
                  <c:v>may-19</c:v>
                </c:pt>
                <c:pt idx="14">
                  <c:v>jun-19</c:v>
                </c:pt>
                <c:pt idx="15">
                  <c:v>jul-19</c:v>
                </c:pt>
                <c:pt idx="16">
                  <c:v>ago-19</c:v>
                </c:pt>
                <c:pt idx="17">
                  <c:v>sep-19</c:v>
                </c:pt>
                <c:pt idx="18">
                  <c:v>oct-19</c:v>
                </c:pt>
                <c:pt idx="19">
                  <c:v>nov-19</c:v>
                </c:pt>
                <c:pt idx="20">
                  <c:v>dic-19</c:v>
                </c:pt>
                <c:pt idx="21">
                  <c:v>ene-20</c:v>
                </c:pt>
                <c:pt idx="22">
                  <c:v>feb-20</c:v>
                </c:pt>
                <c:pt idx="23">
                  <c:v>mar-20</c:v>
                </c:pt>
                <c:pt idx="24">
                  <c:v>abr-20</c:v>
                </c:pt>
                <c:pt idx="25">
                  <c:v>may-20</c:v>
                </c:pt>
                <c:pt idx="26">
                  <c:v>jun-20</c:v>
                </c:pt>
                <c:pt idx="27">
                  <c:v>jul-20</c:v>
                </c:pt>
                <c:pt idx="28">
                  <c:v>ago-20</c:v>
                </c:pt>
                <c:pt idx="29">
                  <c:v>sep-20</c:v>
                </c:pt>
                <c:pt idx="30">
                  <c:v>oct-20</c:v>
                </c:pt>
                <c:pt idx="31">
                  <c:v>nov-20</c:v>
                </c:pt>
                <c:pt idx="32">
                  <c:v>dic-20</c:v>
                </c:pt>
                <c:pt idx="33">
                  <c:v>ene-21</c:v>
                </c:pt>
                <c:pt idx="34">
                  <c:v>feb-21</c:v>
                </c:pt>
                <c:pt idx="35">
                  <c:v>mar-21</c:v>
                </c:pt>
                <c:pt idx="36">
                  <c:v>abr-21</c:v>
                </c:pt>
              </c:strCache>
            </c:strRef>
          </c:cat>
          <c:val>
            <c:numRef>
              <c:f>'Temp. agua'!$R$195:$R$232</c:f>
              <c:numCache>
                <c:formatCode>General</c:formatCode>
                <c:ptCount val="37"/>
                <c:pt idx="0">
                  <c:v>13</c:v>
                </c:pt>
                <c:pt idx="1">
                  <c:v>16</c:v>
                </c:pt>
                <c:pt idx="2">
                  <c:v>16</c:v>
                </c:pt>
                <c:pt idx="3">
                  <c:v>15.5</c:v>
                </c:pt>
                <c:pt idx="4">
                  <c:v>15</c:v>
                </c:pt>
                <c:pt idx="5">
                  <c:v>16</c:v>
                </c:pt>
                <c:pt idx="6">
                  <c:v>15</c:v>
                </c:pt>
                <c:pt idx="7">
                  <c:v>12</c:v>
                </c:pt>
                <c:pt idx="8">
                  <c:v>12</c:v>
                </c:pt>
                <c:pt idx="9">
                  <c:v>13</c:v>
                </c:pt>
                <c:pt idx="10">
                  <c:v>13</c:v>
                </c:pt>
                <c:pt idx="11">
                  <c:v>12</c:v>
                </c:pt>
                <c:pt idx="12">
                  <c:v>13</c:v>
                </c:pt>
                <c:pt idx="13">
                  <c:v>12</c:v>
                </c:pt>
                <c:pt idx="14">
                  <c:v>15</c:v>
                </c:pt>
                <c:pt idx="15">
                  <c:v>15</c:v>
                </c:pt>
                <c:pt idx="16">
                  <c:v>16</c:v>
                </c:pt>
                <c:pt idx="17">
                  <c:v>15.5</c:v>
                </c:pt>
                <c:pt idx="18">
                  <c:v>14</c:v>
                </c:pt>
                <c:pt idx="19">
                  <c:v>13</c:v>
                </c:pt>
                <c:pt idx="20">
                  <c:v>11</c:v>
                </c:pt>
                <c:pt idx="21">
                  <c:v>9</c:v>
                </c:pt>
                <c:pt idx="22">
                  <c:v>9</c:v>
                </c:pt>
                <c:pt idx="23">
                  <c:v>11</c:v>
                </c:pt>
                <c:pt idx="24">
                  <c:v>12</c:v>
                </c:pt>
                <c:pt idx="25">
                  <c:v>14</c:v>
                </c:pt>
                <c:pt idx="26">
                  <c:v>15</c:v>
                </c:pt>
                <c:pt idx="27">
                  <c:v>15</c:v>
                </c:pt>
                <c:pt idx="28">
                  <c:v>14</c:v>
                </c:pt>
                <c:pt idx="29">
                  <c:v>14</c:v>
                </c:pt>
                <c:pt idx="30">
                  <c:v>11</c:v>
                </c:pt>
                <c:pt idx="31">
                  <c:v>10</c:v>
                </c:pt>
                <c:pt idx="32">
                  <c:v>11</c:v>
                </c:pt>
                <c:pt idx="33">
                  <c:v>18</c:v>
                </c:pt>
                <c:pt idx="34">
                  <c:v>9</c:v>
                </c:pt>
                <c:pt idx="35">
                  <c:v>12</c:v>
                </c:pt>
                <c:pt idx="36">
                  <c:v>12</c:v>
                </c:pt>
              </c:numCache>
            </c:numRef>
          </c:val>
          <c:smooth val="0"/>
          <c:extLst>
            <c:ext xmlns:c16="http://schemas.microsoft.com/office/drawing/2014/chart" uri="{C3380CC4-5D6E-409C-BE32-E72D297353CC}">
              <c16:uniqueId val="{00000010-D972-4A77-8C34-EA6B5951DCC8}"/>
            </c:ext>
          </c:extLst>
        </c:ser>
        <c:ser>
          <c:idx val="17"/>
          <c:order val="17"/>
          <c:tx>
            <c:strRef>
              <c:f>'Temp. agua'!$S$193:$S$194</c:f>
              <c:strCache>
                <c:ptCount val="1"/>
                <c:pt idx="0">
                  <c:v>PAPR1</c:v>
                </c:pt>
              </c:strCache>
            </c:strRef>
          </c:tx>
          <c:spPr>
            <a:ln w="28575" cap="rnd">
              <a:solidFill>
                <a:schemeClr val="accent6">
                  <a:lumMod val="80000"/>
                  <a:lumOff val="20000"/>
                </a:schemeClr>
              </a:solidFill>
              <a:round/>
            </a:ln>
            <a:effectLst/>
          </c:spPr>
          <c:marker>
            <c:symbol val="none"/>
          </c:marker>
          <c:cat>
            <c:strRef>
              <c:f>'Temp. agua'!$A$195:$A$232</c:f>
              <c:strCache>
                <c:ptCount val="37"/>
                <c:pt idx="0">
                  <c:v>abr-18</c:v>
                </c:pt>
                <c:pt idx="1">
                  <c:v>may-18</c:v>
                </c:pt>
                <c:pt idx="2">
                  <c:v>jun-18</c:v>
                </c:pt>
                <c:pt idx="3">
                  <c:v>jul-18</c:v>
                </c:pt>
                <c:pt idx="4">
                  <c:v>ago-18</c:v>
                </c:pt>
                <c:pt idx="5">
                  <c:v>sep-18</c:v>
                </c:pt>
                <c:pt idx="6">
                  <c:v>oct-18</c:v>
                </c:pt>
                <c:pt idx="7">
                  <c:v>nov-18</c:v>
                </c:pt>
                <c:pt idx="8">
                  <c:v>dic-18</c:v>
                </c:pt>
                <c:pt idx="9">
                  <c:v>ene-19</c:v>
                </c:pt>
                <c:pt idx="10">
                  <c:v>feb-19</c:v>
                </c:pt>
                <c:pt idx="11">
                  <c:v>mar-19</c:v>
                </c:pt>
                <c:pt idx="12">
                  <c:v>abr-19</c:v>
                </c:pt>
                <c:pt idx="13">
                  <c:v>may-19</c:v>
                </c:pt>
                <c:pt idx="14">
                  <c:v>jun-19</c:v>
                </c:pt>
                <c:pt idx="15">
                  <c:v>jul-19</c:v>
                </c:pt>
                <c:pt idx="16">
                  <c:v>ago-19</c:v>
                </c:pt>
                <c:pt idx="17">
                  <c:v>sep-19</c:v>
                </c:pt>
                <c:pt idx="18">
                  <c:v>oct-19</c:v>
                </c:pt>
                <c:pt idx="19">
                  <c:v>nov-19</c:v>
                </c:pt>
                <c:pt idx="20">
                  <c:v>dic-19</c:v>
                </c:pt>
                <c:pt idx="21">
                  <c:v>ene-20</c:v>
                </c:pt>
                <c:pt idx="22">
                  <c:v>feb-20</c:v>
                </c:pt>
                <c:pt idx="23">
                  <c:v>mar-20</c:v>
                </c:pt>
                <c:pt idx="24">
                  <c:v>abr-20</c:v>
                </c:pt>
                <c:pt idx="25">
                  <c:v>may-20</c:v>
                </c:pt>
                <c:pt idx="26">
                  <c:v>jun-20</c:v>
                </c:pt>
                <c:pt idx="27">
                  <c:v>jul-20</c:v>
                </c:pt>
                <c:pt idx="28">
                  <c:v>ago-20</c:v>
                </c:pt>
                <c:pt idx="29">
                  <c:v>sep-20</c:v>
                </c:pt>
                <c:pt idx="30">
                  <c:v>oct-20</c:v>
                </c:pt>
                <c:pt idx="31">
                  <c:v>nov-20</c:v>
                </c:pt>
                <c:pt idx="32">
                  <c:v>dic-20</c:v>
                </c:pt>
                <c:pt idx="33">
                  <c:v>ene-21</c:v>
                </c:pt>
                <c:pt idx="34">
                  <c:v>feb-21</c:v>
                </c:pt>
                <c:pt idx="35">
                  <c:v>mar-21</c:v>
                </c:pt>
                <c:pt idx="36">
                  <c:v>abr-21</c:v>
                </c:pt>
              </c:strCache>
            </c:strRef>
          </c:cat>
          <c:val>
            <c:numRef>
              <c:f>'Temp. agua'!$S$195:$S$232</c:f>
              <c:numCache>
                <c:formatCode>General</c:formatCode>
                <c:ptCount val="37"/>
                <c:pt idx="0">
                  <c:v>12</c:v>
                </c:pt>
                <c:pt idx="1">
                  <c:v>15</c:v>
                </c:pt>
                <c:pt idx="3">
                  <c:v>13.5</c:v>
                </c:pt>
                <c:pt idx="4">
                  <c:v>13</c:v>
                </c:pt>
                <c:pt idx="5">
                  <c:v>14</c:v>
                </c:pt>
                <c:pt idx="6">
                  <c:v>14</c:v>
                </c:pt>
                <c:pt idx="8">
                  <c:v>11</c:v>
                </c:pt>
                <c:pt idx="9">
                  <c:v>12</c:v>
                </c:pt>
                <c:pt idx="10">
                  <c:v>11</c:v>
                </c:pt>
                <c:pt idx="11">
                  <c:v>12</c:v>
                </c:pt>
                <c:pt idx="12">
                  <c:v>11</c:v>
                </c:pt>
                <c:pt idx="13">
                  <c:v>13</c:v>
                </c:pt>
                <c:pt idx="14">
                  <c:v>15</c:v>
                </c:pt>
                <c:pt idx="15">
                  <c:v>14</c:v>
                </c:pt>
                <c:pt idx="16">
                  <c:v>15</c:v>
                </c:pt>
                <c:pt idx="17">
                  <c:v>15.5</c:v>
                </c:pt>
                <c:pt idx="18">
                  <c:v>15</c:v>
                </c:pt>
                <c:pt idx="19">
                  <c:v>14</c:v>
                </c:pt>
                <c:pt idx="20">
                  <c:v>12</c:v>
                </c:pt>
              </c:numCache>
            </c:numRef>
          </c:val>
          <c:smooth val="0"/>
          <c:extLst>
            <c:ext xmlns:c16="http://schemas.microsoft.com/office/drawing/2014/chart" uri="{C3380CC4-5D6E-409C-BE32-E72D297353CC}">
              <c16:uniqueId val="{00000011-D972-4A77-8C34-EA6B5951DCC8}"/>
            </c:ext>
          </c:extLst>
        </c:ser>
        <c:ser>
          <c:idx val="18"/>
          <c:order val="18"/>
          <c:tx>
            <c:strRef>
              <c:f>'Temp. agua'!$T$193:$T$194</c:f>
              <c:strCache>
                <c:ptCount val="1"/>
                <c:pt idx="0">
                  <c:v>PAPR2</c:v>
                </c:pt>
              </c:strCache>
            </c:strRef>
          </c:tx>
          <c:spPr>
            <a:ln w="28575" cap="rnd">
              <a:solidFill>
                <a:schemeClr val="accent1">
                  <a:lumMod val="80000"/>
                </a:schemeClr>
              </a:solidFill>
              <a:round/>
            </a:ln>
            <a:effectLst/>
          </c:spPr>
          <c:marker>
            <c:symbol val="none"/>
          </c:marker>
          <c:cat>
            <c:strRef>
              <c:f>'Temp. agua'!$A$195:$A$232</c:f>
              <c:strCache>
                <c:ptCount val="37"/>
                <c:pt idx="0">
                  <c:v>abr-18</c:v>
                </c:pt>
                <c:pt idx="1">
                  <c:v>may-18</c:v>
                </c:pt>
                <c:pt idx="2">
                  <c:v>jun-18</c:v>
                </c:pt>
                <c:pt idx="3">
                  <c:v>jul-18</c:v>
                </c:pt>
                <c:pt idx="4">
                  <c:v>ago-18</c:v>
                </c:pt>
                <c:pt idx="5">
                  <c:v>sep-18</c:v>
                </c:pt>
                <c:pt idx="6">
                  <c:v>oct-18</c:v>
                </c:pt>
                <c:pt idx="7">
                  <c:v>nov-18</c:v>
                </c:pt>
                <c:pt idx="8">
                  <c:v>dic-18</c:v>
                </c:pt>
                <c:pt idx="9">
                  <c:v>ene-19</c:v>
                </c:pt>
                <c:pt idx="10">
                  <c:v>feb-19</c:v>
                </c:pt>
                <c:pt idx="11">
                  <c:v>mar-19</c:v>
                </c:pt>
                <c:pt idx="12">
                  <c:v>abr-19</c:v>
                </c:pt>
                <c:pt idx="13">
                  <c:v>may-19</c:v>
                </c:pt>
                <c:pt idx="14">
                  <c:v>jun-19</c:v>
                </c:pt>
                <c:pt idx="15">
                  <c:v>jul-19</c:v>
                </c:pt>
                <c:pt idx="16">
                  <c:v>ago-19</c:v>
                </c:pt>
                <c:pt idx="17">
                  <c:v>sep-19</c:v>
                </c:pt>
                <c:pt idx="18">
                  <c:v>oct-19</c:v>
                </c:pt>
                <c:pt idx="19">
                  <c:v>nov-19</c:v>
                </c:pt>
                <c:pt idx="20">
                  <c:v>dic-19</c:v>
                </c:pt>
                <c:pt idx="21">
                  <c:v>ene-20</c:v>
                </c:pt>
                <c:pt idx="22">
                  <c:v>feb-20</c:v>
                </c:pt>
                <c:pt idx="23">
                  <c:v>mar-20</c:v>
                </c:pt>
                <c:pt idx="24">
                  <c:v>abr-20</c:v>
                </c:pt>
                <c:pt idx="25">
                  <c:v>may-20</c:v>
                </c:pt>
                <c:pt idx="26">
                  <c:v>jun-20</c:v>
                </c:pt>
                <c:pt idx="27">
                  <c:v>jul-20</c:v>
                </c:pt>
                <c:pt idx="28">
                  <c:v>ago-20</c:v>
                </c:pt>
                <c:pt idx="29">
                  <c:v>sep-20</c:v>
                </c:pt>
                <c:pt idx="30">
                  <c:v>oct-20</c:v>
                </c:pt>
                <c:pt idx="31">
                  <c:v>nov-20</c:v>
                </c:pt>
                <c:pt idx="32">
                  <c:v>dic-20</c:v>
                </c:pt>
                <c:pt idx="33">
                  <c:v>ene-21</c:v>
                </c:pt>
                <c:pt idx="34">
                  <c:v>feb-21</c:v>
                </c:pt>
                <c:pt idx="35">
                  <c:v>mar-21</c:v>
                </c:pt>
                <c:pt idx="36">
                  <c:v>abr-21</c:v>
                </c:pt>
              </c:strCache>
            </c:strRef>
          </c:cat>
          <c:val>
            <c:numRef>
              <c:f>'Temp. agua'!$T$195:$T$232</c:f>
              <c:numCache>
                <c:formatCode>General</c:formatCode>
                <c:ptCount val="37"/>
                <c:pt idx="0">
                  <c:v>12</c:v>
                </c:pt>
                <c:pt idx="1">
                  <c:v>20</c:v>
                </c:pt>
                <c:pt idx="2">
                  <c:v>16</c:v>
                </c:pt>
                <c:pt idx="3">
                  <c:v>17</c:v>
                </c:pt>
                <c:pt idx="4">
                  <c:v>15</c:v>
                </c:pt>
                <c:pt idx="5">
                  <c:v>16</c:v>
                </c:pt>
                <c:pt idx="6">
                  <c:v>15</c:v>
                </c:pt>
                <c:pt idx="7">
                  <c:v>14</c:v>
                </c:pt>
                <c:pt idx="8">
                  <c:v>12</c:v>
                </c:pt>
                <c:pt idx="9">
                  <c:v>14</c:v>
                </c:pt>
                <c:pt idx="10">
                  <c:v>16</c:v>
                </c:pt>
                <c:pt idx="11">
                  <c:v>20</c:v>
                </c:pt>
                <c:pt idx="12">
                  <c:v>21</c:v>
                </c:pt>
                <c:pt idx="13">
                  <c:v>23</c:v>
                </c:pt>
                <c:pt idx="14">
                  <c:v>19</c:v>
                </c:pt>
                <c:pt idx="15">
                  <c:v>16.5</c:v>
                </c:pt>
                <c:pt idx="16">
                  <c:v>16</c:v>
                </c:pt>
                <c:pt idx="17">
                  <c:v>18</c:v>
                </c:pt>
                <c:pt idx="18">
                  <c:v>15</c:v>
                </c:pt>
                <c:pt idx="19">
                  <c:v>14</c:v>
                </c:pt>
                <c:pt idx="20">
                  <c:v>11</c:v>
                </c:pt>
                <c:pt idx="21">
                  <c:v>11</c:v>
                </c:pt>
                <c:pt idx="22">
                  <c:v>12</c:v>
                </c:pt>
                <c:pt idx="23">
                  <c:v>15</c:v>
                </c:pt>
                <c:pt idx="24">
                  <c:v>20</c:v>
                </c:pt>
                <c:pt idx="25">
                  <c:v>19</c:v>
                </c:pt>
                <c:pt idx="26">
                  <c:v>16</c:v>
                </c:pt>
                <c:pt idx="27">
                  <c:v>17</c:v>
                </c:pt>
                <c:pt idx="28">
                  <c:v>13</c:v>
                </c:pt>
                <c:pt idx="29">
                  <c:v>14</c:v>
                </c:pt>
                <c:pt idx="30">
                  <c:v>12</c:v>
                </c:pt>
                <c:pt idx="31">
                  <c:v>9</c:v>
                </c:pt>
                <c:pt idx="32">
                  <c:v>9</c:v>
                </c:pt>
                <c:pt idx="33">
                  <c:v>13</c:v>
                </c:pt>
                <c:pt idx="34">
                  <c:v>18</c:v>
                </c:pt>
                <c:pt idx="35">
                  <c:v>15</c:v>
                </c:pt>
                <c:pt idx="36">
                  <c:v>15</c:v>
                </c:pt>
              </c:numCache>
            </c:numRef>
          </c:val>
          <c:smooth val="0"/>
          <c:extLst>
            <c:ext xmlns:c16="http://schemas.microsoft.com/office/drawing/2014/chart" uri="{C3380CC4-5D6E-409C-BE32-E72D297353CC}">
              <c16:uniqueId val="{00000012-D972-4A77-8C34-EA6B5951DCC8}"/>
            </c:ext>
          </c:extLst>
        </c:ser>
        <c:ser>
          <c:idx val="19"/>
          <c:order val="19"/>
          <c:tx>
            <c:strRef>
              <c:f>'Temp. agua'!$U$193:$U$194</c:f>
              <c:strCache>
                <c:ptCount val="1"/>
                <c:pt idx="0">
                  <c:v>PAPR3</c:v>
                </c:pt>
              </c:strCache>
            </c:strRef>
          </c:tx>
          <c:spPr>
            <a:ln w="28575" cap="rnd">
              <a:solidFill>
                <a:schemeClr val="accent2">
                  <a:lumMod val="80000"/>
                </a:schemeClr>
              </a:solidFill>
              <a:round/>
            </a:ln>
            <a:effectLst/>
          </c:spPr>
          <c:marker>
            <c:symbol val="none"/>
          </c:marker>
          <c:cat>
            <c:strRef>
              <c:f>'Temp. agua'!$A$195:$A$232</c:f>
              <c:strCache>
                <c:ptCount val="37"/>
                <c:pt idx="0">
                  <c:v>abr-18</c:v>
                </c:pt>
                <c:pt idx="1">
                  <c:v>may-18</c:v>
                </c:pt>
                <c:pt idx="2">
                  <c:v>jun-18</c:v>
                </c:pt>
                <c:pt idx="3">
                  <c:v>jul-18</c:v>
                </c:pt>
                <c:pt idx="4">
                  <c:v>ago-18</c:v>
                </c:pt>
                <c:pt idx="5">
                  <c:v>sep-18</c:v>
                </c:pt>
                <c:pt idx="6">
                  <c:v>oct-18</c:v>
                </c:pt>
                <c:pt idx="7">
                  <c:v>nov-18</c:v>
                </c:pt>
                <c:pt idx="8">
                  <c:v>dic-18</c:v>
                </c:pt>
                <c:pt idx="9">
                  <c:v>ene-19</c:v>
                </c:pt>
                <c:pt idx="10">
                  <c:v>feb-19</c:v>
                </c:pt>
                <c:pt idx="11">
                  <c:v>mar-19</c:v>
                </c:pt>
                <c:pt idx="12">
                  <c:v>abr-19</c:v>
                </c:pt>
                <c:pt idx="13">
                  <c:v>may-19</c:v>
                </c:pt>
                <c:pt idx="14">
                  <c:v>jun-19</c:v>
                </c:pt>
                <c:pt idx="15">
                  <c:v>jul-19</c:v>
                </c:pt>
                <c:pt idx="16">
                  <c:v>ago-19</c:v>
                </c:pt>
                <c:pt idx="17">
                  <c:v>sep-19</c:v>
                </c:pt>
                <c:pt idx="18">
                  <c:v>oct-19</c:v>
                </c:pt>
                <c:pt idx="19">
                  <c:v>nov-19</c:v>
                </c:pt>
                <c:pt idx="20">
                  <c:v>dic-19</c:v>
                </c:pt>
                <c:pt idx="21">
                  <c:v>ene-20</c:v>
                </c:pt>
                <c:pt idx="22">
                  <c:v>feb-20</c:v>
                </c:pt>
                <c:pt idx="23">
                  <c:v>mar-20</c:v>
                </c:pt>
                <c:pt idx="24">
                  <c:v>abr-20</c:v>
                </c:pt>
                <c:pt idx="25">
                  <c:v>may-20</c:v>
                </c:pt>
                <c:pt idx="26">
                  <c:v>jun-20</c:v>
                </c:pt>
                <c:pt idx="27">
                  <c:v>jul-20</c:v>
                </c:pt>
                <c:pt idx="28">
                  <c:v>ago-20</c:v>
                </c:pt>
                <c:pt idx="29">
                  <c:v>sep-20</c:v>
                </c:pt>
                <c:pt idx="30">
                  <c:v>oct-20</c:v>
                </c:pt>
                <c:pt idx="31">
                  <c:v>nov-20</c:v>
                </c:pt>
                <c:pt idx="32">
                  <c:v>dic-20</c:v>
                </c:pt>
                <c:pt idx="33">
                  <c:v>ene-21</c:v>
                </c:pt>
                <c:pt idx="34">
                  <c:v>feb-21</c:v>
                </c:pt>
                <c:pt idx="35">
                  <c:v>mar-21</c:v>
                </c:pt>
                <c:pt idx="36">
                  <c:v>abr-21</c:v>
                </c:pt>
              </c:strCache>
            </c:strRef>
          </c:cat>
          <c:val>
            <c:numRef>
              <c:f>'Temp. agua'!$U$195:$U$232</c:f>
              <c:numCache>
                <c:formatCode>General</c:formatCode>
                <c:ptCount val="37"/>
                <c:pt idx="14">
                  <c:v>19</c:v>
                </c:pt>
              </c:numCache>
            </c:numRef>
          </c:val>
          <c:smooth val="0"/>
          <c:extLst>
            <c:ext xmlns:c16="http://schemas.microsoft.com/office/drawing/2014/chart" uri="{C3380CC4-5D6E-409C-BE32-E72D297353CC}">
              <c16:uniqueId val="{00000013-D972-4A77-8C34-EA6B5951DCC8}"/>
            </c:ext>
          </c:extLst>
        </c:ser>
        <c:ser>
          <c:idx val="20"/>
          <c:order val="20"/>
          <c:tx>
            <c:strRef>
              <c:f>'Temp. agua'!$V$193:$V$194</c:f>
              <c:strCache>
                <c:ptCount val="1"/>
                <c:pt idx="0">
                  <c:v>PLTR1</c:v>
                </c:pt>
              </c:strCache>
            </c:strRef>
          </c:tx>
          <c:spPr>
            <a:ln w="28575" cap="rnd">
              <a:solidFill>
                <a:schemeClr val="accent3">
                  <a:lumMod val="80000"/>
                </a:schemeClr>
              </a:solidFill>
              <a:round/>
            </a:ln>
            <a:effectLst/>
          </c:spPr>
          <c:marker>
            <c:symbol val="none"/>
          </c:marker>
          <c:cat>
            <c:strRef>
              <c:f>'Temp. agua'!$A$195:$A$232</c:f>
              <c:strCache>
                <c:ptCount val="37"/>
                <c:pt idx="0">
                  <c:v>abr-18</c:v>
                </c:pt>
                <c:pt idx="1">
                  <c:v>may-18</c:v>
                </c:pt>
                <c:pt idx="2">
                  <c:v>jun-18</c:v>
                </c:pt>
                <c:pt idx="3">
                  <c:v>jul-18</c:v>
                </c:pt>
                <c:pt idx="4">
                  <c:v>ago-18</c:v>
                </c:pt>
                <c:pt idx="5">
                  <c:v>sep-18</c:v>
                </c:pt>
                <c:pt idx="6">
                  <c:v>oct-18</c:v>
                </c:pt>
                <c:pt idx="7">
                  <c:v>nov-18</c:v>
                </c:pt>
                <c:pt idx="8">
                  <c:v>dic-18</c:v>
                </c:pt>
                <c:pt idx="9">
                  <c:v>ene-19</c:v>
                </c:pt>
                <c:pt idx="10">
                  <c:v>feb-19</c:v>
                </c:pt>
                <c:pt idx="11">
                  <c:v>mar-19</c:v>
                </c:pt>
                <c:pt idx="12">
                  <c:v>abr-19</c:v>
                </c:pt>
                <c:pt idx="13">
                  <c:v>may-19</c:v>
                </c:pt>
                <c:pt idx="14">
                  <c:v>jun-19</c:v>
                </c:pt>
                <c:pt idx="15">
                  <c:v>jul-19</c:v>
                </c:pt>
                <c:pt idx="16">
                  <c:v>ago-19</c:v>
                </c:pt>
                <c:pt idx="17">
                  <c:v>sep-19</c:v>
                </c:pt>
                <c:pt idx="18">
                  <c:v>oct-19</c:v>
                </c:pt>
                <c:pt idx="19">
                  <c:v>nov-19</c:v>
                </c:pt>
                <c:pt idx="20">
                  <c:v>dic-19</c:v>
                </c:pt>
                <c:pt idx="21">
                  <c:v>ene-20</c:v>
                </c:pt>
                <c:pt idx="22">
                  <c:v>feb-20</c:v>
                </c:pt>
                <c:pt idx="23">
                  <c:v>mar-20</c:v>
                </c:pt>
                <c:pt idx="24">
                  <c:v>abr-20</c:v>
                </c:pt>
                <c:pt idx="25">
                  <c:v>may-20</c:v>
                </c:pt>
                <c:pt idx="26">
                  <c:v>jun-20</c:v>
                </c:pt>
                <c:pt idx="27">
                  <c:v>jul-20</c:v>
                </c:pt>
                <c:pt idx="28">
                  <c:v>ago-20</c:v>
                </c:pt>
                <c:pt idx="29">
                  <c:v>sep-20</c:v>
                </c:pt>
                <c:pt idx="30">
                  <c:v>oct-20</c:v>
                </c:pt>
                <c:pt idx="31">
                  <c:v>nov-20</c:v>
                </c:pt>
                <c:pt idx="32">
                  <c:v>dic-20</c:v>
                </c:pt>
                <c:pt idx="33">
                  <c:v>ene-21</c:v>
                </c:pt>
                <c:pt idx="34">
                  <c:v>feb-21</c:v>
                </c:pt>
                <c:pt idx="35">
                  <c:v>mar-21</c:v>
                </c:pt>
                <c:pt idx="36">
                  <c:v>abr-21</c:v>
                </c:pt>
              </c:strCache>
            </c:strRef>
          </c:cat>
          <c:val>
            <c:numRef>
              <c:f>'Temp. agua'!$V$195:$V$232</c:f>
              <c:numCache>
                <c:formatCode>General</c:formatCode>
                <c:ptCount val="37"/>
                <c:pt idx="0">
                  <c:v>15.5</c:v>
                </c:pt>
                <c:pt idx="1">
                  <c:v>17</c:v>
                </c:pt>
                <c:pt idx="2">
                  <c:v>14</c:v>
                </c:pt>
                <c:pt idx="3">
                  <c:v>17.5</c:v>
                </c:pt>
                <c:pt idx="4">
                  <c:v>15</c:v>
                </c:pt>
                <c:pt idx="5">
                  <c:v>17</c:v>
                </c:pt>
                <c:pt idx="6">
                  <c:v>15</c:v>
                </c:pt>
                <c:pt idx="7">
                  <c:v>14</c:v>
                </c:pt>
                <c:pt idx="8">
                  <c:v>14</c:v>
                </c:pt>
                <c:pt idx="9">
                  <c:v>12</c:v>
                </c:pt>
                <c:pt idx="11">
                  <c:v>16</c:v>
                </c:pt>
                <c:pt idx="12">
                  <c:v>15.5</c:v>
                </c:pt>
                <c:pt idx="13">
                  <c:v>14</c:v>
                </c:pt>
                <c:pt idx="14">
                  <c:v>15.75</c:v>
                </c:pt>
                <c:pt idx="15">
                  <c:v>14.5</c:v>
                </c:pt>
                <c:pt idx="16">
                  <c:v>15</c:v>
                </c:pt>
                <c:pt idx="17">
                  <c:v>15</c:v>
                </c:pt>
                <c:pt idx="18">
                  <c:v>14.5</c:v>
                </c:pt>
                <c:pt idx="19">
                  <c:v>14.5</c:v>
                </c:pt>
                <c:pt idx="20">
                  <c:v>11</c:v>
                </c:pt>
                <c:pt idx="21">
                  <c:v>11</c:v>
                </c:pt>
                <c:pt idx="22">
                  <c:v>15</c:v>
                </c:pt>
                <c:pt idx="23">
                  <c:v>14</c:v>
                </c:pt>
                <c:pt idx="24">
                  <c:v>13</c:v>
                </c:pt>
                <c:pt idx="25">
                  <c:v>15</c:v>
                </c:pt>
                <c:pt idx="26">
                  <c:v>10</c:v>
                </c:pt>
                <c:pt idx="27">
                  <c:v>15</c:v>
                </c:pt>
                <c:pt idx="28">
                  <c:v>14</c:v>
                </c:pt>
                <c:pt idx="29">
                  <c:v>15</c:v>
                </c:pt>
                <c:pt idx="30">
                  <c:v>11</c:v>
                </c:pt>
                <c:pt idx="31">
                  <c:v>13</c:v>
                </c:pt>
                <c:pt idx="32">
                  <c:v>12</c:v>
                </c:pt>
                <c:pt idx="33">
                  <c:v>11</c:v>
                </c:pt>
                <c:pt idx="34">
                  <c:v>12</c:v>
                </c:pt>
                <c:pt idx="35">
                  <c:v>14</c:v>
                </c:pt>
                <c:pt idx="36">
                  <c:v>14</c:v>
                </c:pt>
              </c:numCache>
            </c:numRef>
          </c:val>
          <c:smooth val="0"/>
          <c:extLst>
            <c:ext xmlns:c16="http://schemas.microsoft.com/office/drawing/2014/chart" uri="{C3380CC4-5D6E-409C-BE32-E72D297353CC}">
              <c16:uniqueId val="{00000014-D972-4A77-8C34-EA6B5951DCC8}"/>
            </c:ext>
          </c:extLst>
        </c:ser>
        <c:ser>
          <c:idx val="21"/>
          <c:order val="21"/>
          <c:tx>
            <c:strRef>
              <c:f>'Temp. agua'!$W$193:$W$194</c:f>
              <c:strCache>
                <c:ptCount val="1"/>
                <c:pt idx="0">
                  <c:v>PLTR2</c:v>
                </c:pt>
              </c:strCache>
            </c:strRef>
          </c:tx>
          <c:spPr>
            <a:ln w="28575" cap="rnd">
              <a:solidFill>
                <a:schemeClr val="accent4">
                  <a:lumMod val="80000"/>
                </a:schemeClr>
              </a:solidFill>
              <a:round/>
            </a:ln>
            <a:effectLst/>
          </c:spPr>
          <c:marker>
            <c:symbol val="none"/>
          </c:marker>
          <c:cat>
            <c:strRef>
              <c:f>'Temp. agua'!$A$195:$A$232</c:f>
              <c:strCache>
                <c:ptCount val="37"/>
                <c:pt idx="0">
                  <c:v>abr-18</c:v>
                </c:pt>
                <c:pt idx="1">
                  <c:v>may-18</c:v>
                </c:pt>
                <c:pt idx="2">
                  <c:v>jun-18</c:v>
                </c:pt>
                <c:pt idx="3">
                  <c:v>jul-18</c:v>
                </c:pt>
                <c:pt idx="4">
                  <c:v>ago-18</c:v>
                </c:pt>
                <c:pt idx="5">
                  <c:v>sep-18</c:v>
                </c:pt>
                <c:pt idx="6">
                  <c:v>oct-18</c:v>
                </c:pt>
                <c:pt idx="7">
                  <c:v>nov-18</c:v>
                </c:pt>
                <c:pt idx="8">
                  <c:v>dic-18</c:v>
                </c:pt>
                <c:pt idx="9">
                  <c:v>ene-19</c:v>
                </c:pt>
                <c:pt idx="10">
                  <c:v>feb-19</c:v>
                </c:pt>
                <c:pt idx="11">
                  <c:v>mar-19</c:v>
                </c:pt>
                <c:pt idx="12">
                  <c:v>abr-19</c:v>
                </c:pt>
                <c:pt idx="13">
                  <c:v>may-19</c:v>
                </c:pt>
                <c:pt idx="14">
                  <c:v>jun-19</c:v>
                </c:pt>
                <c:pt idx="15">
                  <c:v>jul-19</c:v>
                </c:pt>
                <c:pt idx="16">
                  <c:v>ago-19</c:v>
                </c:pt>
                <c:pt idx="17">
                  <c:v>sep-19</c:v>
                </c:pt>
                <c:pt idx="18">
                  <c:v>oct-19</c:v>
                </c:pt>
                <c:pt idx="19">
                  <c:v>nov-19</c:v>
                </c:pt>
                <c:pt idx="20">
                  <c:v>dic-19</c:v>
                </c:pt>
                <c:pt idx="21">
                  <c:v>ene-20</c:v>
                </c:pt>
                <c:pt idx="22">
                  <c:v>feb-20</c:v>
                </c:pt>
                <c:pt idx="23">
                  <c:v>mar-20</c:v>
                </c:pt>
                <c:pt idx="24">
                  <c:v>abr-20</c:v>
                </c:pt>
                <c:pt idx="25">
                  <c:v>may-20</c:v>
                </c:pt>
                <c:pt idx="26">
                  <c:v>jun-20</c:v>
                </c:pt>
                <c:pt idx="27">
                  <c:v>jul-20</c:v>
                </c:pt>
                <c:pt idx="28">
                  <c:v>ago-20</c:v>
                </c:pt>
                <c:pt idx="29">
                  <c:v>sep-20</c:v>
                </c:pt>
                <c:pt idx="30">
                  <c:v>oct-20</c:v>
                </c:pt>
                <c:pt idx="31">
                  <c:v>nov-20</c:v>
                </c:pt>
                <c:pt idx="32">
                  <c:v>dic-20</c:v>
                </c:pt>
                <c:pt idx="33">
                  <c:v>ene-21</c:v>
                </c:pt>
                <c:pt idx="34">
                  <c:v>feb-21</c:v>
                </c:pt>
                <c:pt idx="35">
                  <c:v>mar-21</c:v>
                </c:pt>
                <c:pt idx="36">
                  <c:v>abr-21</c:v>
                </c:pt>
              </c:strCache>
            </c:strRef>
          </c:cat>
          <c:val>
            <c:numRef>
              <c:f>'Temp. agua'!$W$195:$W$232</c:f>
              <c:numCache>
                <c:formatCode>General</c:formatCode>
                <c:ptCount val="37"/>
                <c:pt idx="0">
                  <c:v>15.5</c:v>
                </c:pt>
                <c:pt idx="1">
                  <c:v>18.5</c:v>
                </c:pt>
                <c:pt idx="2">
                  <c:v>15</c:v>
                </c:pt>
                <c:pt idx="3">
                  <c:v>17</c:v>
                </c:pt>
                <c:pt idx="4">
                  <c:v>15</c:v>
                </c:pt>
                <c:pt idx="5">
                  <c:v>17</c:v>
                </c:pt>
                <c:pt idx="6">
                  <c:v>14.75</c:v>
                </c:pt>
                <c:pt idx="7">
                  <c:v>15</c:v>
                </c:pt>
                <c:pt idx="8">
                  <c:v>13</c:v>
                </c:pt>
                <c:pt idx="9">
                  <c:v>12</c:v>
                </c:pt>
                <c:pt idx="10">
                  <c:v>17</c:v>
                </c:pt>
                <c:pt idx="11">
                  <c:v>16</c:v>
                </c:pt>
                <c:pt idx="12">
                  <c:v>16.5</c:v>
                </c:pt>
                <c:pt idx="13">
                  <c:v>15</c:v>
                </c:pt>
                <c:pt idx="14">
                  <c:v>16.5</c:v>
                </c:pt>
                <c:pt idx="15">
                  <c:v>15.5</c:v>
                </c:pt>
                <c:pt idx="16">
                  <c:v>16</c:v>
                </c:pt>
                <c:pt idx="17">
                  <c:v>14</c:v>
                </c:pt>
                <c:pt idx="18">
                  <c:v>14</c:v>
                </c:pt>
                <c:pt idx="19">
                  <c:v>15</c:v>
                </c:pt>
                <c:pt idx="20">
                  <c:v>11</c:v>
                </c:pt>
                <c:pt idx="21">
                  <c:v>11</c:v>
                </c:pt>
                <c:pt idx="22">
                  <c:v>12</c:v>
                </c:pt>
                <c:pt idx="23">
                  <c:v>13</c:v>
                </c:pt>
                <c:pt idx="24">
                  <c:v>15</c:v>
                </c:pt>
                <c:pt idx="25">
                  <c:v>16</c:v>
                </c:pt>
                <c:pt idx="26">
                  <c:v>15</c:v>
                </c:pt>
                <c:pt idx="27">
                  <c:v>15</c:v>
                </c:pt>
                <c:pt idx="28">
                  <c:v>15</c:v>
                </c:pt>
                <c:pt idx="29">
                  <c:v>16</c:v>
                </c:pt>
                <c:pt idx="30">
                  <c:v>12</c:v>
                </c:pt>
                <c:pt idx="31">
                  <c:v>14</c:v>
                </c:pt>
                <c:pt idx="32">
                  <c:v>14</c:v>
                </c:pt>
                <c:pt idx="33">
                  <c:v>12</c:v>
                </c:pt>
                <c:pt idx="34">
                  <c:v>13</c:v>
                </c:pt>
                <c:pt idx="35">
                  <c:v>15</c:v>
                </c:pt>
                <c:pt idx="36">
                  <c:v>14</c:v>
                </c:pt>
              </c:numCache>
            </c:numRef>
          </c:val>
          <c:smooth val="0"/>
          <c:extLst>
            <c:ext xmlns:c16="http://schemas.microsoft.com/office/drawing/2014/chart" uri="{C3380CC4-5D6E-409C-BE32-E72D297353CC}">
              <c16:uniqueId val="{00000015-D972-4A77-8C34-EA6B5951DCC8}"/>
            </c:ext>
          </c:extLst>
        </c:ser>
        <c:ser>
          <c:idx val="22"/>
          <c:order val="22"/>
          <c:tx>
            <c:strRef>
              <c:f>'Temp. agua'!$X$193:$X$194</c:f>
              <c:strCache>
                <c:ptCount val="1"/>
                <c:pt idx="0">
                  <c:v>RECO</c:v>
                </c:pt>
              </c:strCache>
            </c:strRef>
          </c:tx>
          <c:spPr>
            <a:ln w="28575" cap="rnd">
              <a:solidFill>
                <a:schemeClr val="accent5">
                  <a:lumMod val="80000"/>
                </a:schemeClr>
              </a:solidFill>
              <a:round/>
            </a:ln>
            <a:effectLst/>
          </c:spPr>
          <c:marker>
            <c:symbol val="none"/>
          </c:marker>
          <c:cat>
            <c:strRef>
              <c:f>'Temp. agua'!$A$195:$A$232</c:f>
              <c:strCache>
                <c:ptCount val="37"/>
                <c:pt idx="0">
                  <c:v>abr-18</c:v>
                </c:pt>
                <c:pt idx="1">
                  <c:v>may-18</c:v>
                </c:pt>
                <c:pt idx="2">
                  <c:v>jun-18</c:v>
                </c:pt>
                <c:pt idx="3">
                  <c:v>jul-18</c:v>
                </c:pt>
                <c:pt idx="4">
                  <c:v>ago-18</c:v>
                </c:pt>
                <c:pt idx="5">
                  <c:v>sep-18</c:v>
                </c:pt>
                <c:pt idx="6">
                  <c:v>oct-18</c:v>
                </c:pt>
                <c:pt idx="7">
                  <c:v>nov-18</c:v>
                </c:pt>
                <c:pt idx="8">
                  <c:v>dic-18</c:v>
                </c:pt>
                <c:pt idx="9">
                  <c:v>ene-19</c:v>
                </c:pt>
                <c:pt idx="10">
                  <c:v>feb-19</c:v>
                </c:pt>
                <c:pt idx="11">
                  <c:v>mar-19</c:v>
                </c:pt>
                <c:pt idx="12">
                  <c:v>abr-19</c:v>
                </c:pt>
                <c:pt idx="13">
                  <c:v>may-19</c:v>
                </c:pt>
                <c:pt idx="14">
                  <c:v>jun-19</c:v>
                </c:pt>
                <c:pt idx="15">
                  <c:v>jul-19</c:v>
                </c:pt>
                <c:pt idx="16">
                  <c:v>ago-19</c:v>
                </c:pt>
                <c:pt idx="17">
                  <c:v>sep-19</c:v>
                </c:pt>
                <c:pt idx="18">
                  <c:v>oct-19</c:v>
                </c:pt>
                <c:pt idx="19">
                  <c:v>nov-19</c:v>
                </c:pt>
                <c:pt idx="20">
                  <c:v>dic-19</c:v>
                </c:pt>
                <c:pt idx="21">
                  <c:v>ene-20</c:v>
                </c:pt>
                <c:pt idx="22">
                  <c:v>feb-20</c:v>
                </c:pt>
                <c:pt idx="23">
                  <c:v>mar-20</c:v>
                </c:pt>
                <c:pt idx="24">
                  <c:v>abr-20</c:v>
                </c:pt>
                <c:pt idx="25">
                  <c:v>may-20</c:v>
                </c:pt>
                <c:pt idx="26">
                  <c:v>jun-20</c:v>
                </c:pt>
                <c:pt idx="27">
                  <c:v>jul-20</c:v>
                </c:pt>
                <c:pt idx="28">
                  <c:v>ago-20</c:v>
                </c:pt>
                <c:pt idx="29">
                  <c:v>sep-20</c:v>
                </c:pt>
                <c:pt idx="30">
                  <c:v>oct-20</c:v>
                </c:pt>
                <c:pt idx="31">
                  <c:v>nov-20</c:v>
                </c:pt>
                <c:pt idx="32">
                  <c:v>dic-20</c:v>
                </c:pt>
                <c:pt idx="33">
                  <c:v>ene-21</c:v>
                </c:pt>
                <c:pt idx="34">
                  <c:v>feb-21</c:v>
                </c:pt>
                <c:pt idx="35">
                  <c:v>mar-21</c:v>
                </c:pt>
                <c:pt idx="36">
                  <c:v>abr-21</c:v>
                </c:pt>
              </c:strCache>
            </c:strRef>
          </c:cat>
          <c:val>
            <c:numRef>
              <c:f>'Temp. agua'!$X$195:$X$232</c:f>
              <c:numCache>
                <c:formatCode>General</c:formatCode>
                <c:ptCount val="37"/>
                <c:pt idx="0">
                  <c:v>14</c:v>
                </c:pt>
                <c:pt idx="1">
                  <c:v>15</c:v>
                </c:pt>
                <c:pt idx="2">
                  <c:v>13</c:v>
                </c:pt>
                <c:pt idx="3">
                  <c:v>15</c:v>
                </c:pt>
                <c:pt idx="4">
                  <c:v>13</c:v>
                </c:pt>
                <c:pt idx="5">
                  <c:v>13</c:v>
                </c:pt>
                <c:pt idx="6">
                  <c:v>14</c:v>
                </c:pt>
                <c:pt idx="7">
                  <c:v>13</c:v>
                </c:pt>
                <c:pt idx="8">
                  <c:v>11</c:v>
                </c:pt>
                <c:pt idx="9">
                  <c:v>11</c:v>
                </c:pt>
                <c:pt idx="10">
                  <c:v>15.5</c:v>
                </c:pt>
                <c:pt idx="11">
                  <c:v>13</c:v>
                </c:pt>
                <c:pt idx="12">
                  <c:v>15</c:v>
                </c:pt>
                <c:pt idx="13">
                  <c:v>12</c:v>
                </c:pt>
                <c:pt idx="14">
                  <c:v>15</c:v>
                </c:pt>
                <c:pt idx="15">
                  <c:v>13</c:v>
                </c:pt>
                <c:pt idx="16">
                  <c:v>13.5</c:v>
                </c:pt>
                <c:pt idx="17">
                  <c:v>15</c:v>
                </c:pt>
                <c:pt idx="18">
                  <c:v>14</c:v>
                </c:pt>
                <c:pt idx="19">
                  <c:v>12</c:v>
                </c:pt>
                <c:pt idx="20">
                  <c:v>11</c:v>
                </c:pt>
                <c:pt idx="21">
                  <c:v>10</c:v>
                </c:pt>
                <c:pt idx="25">
                  <c:v>16</c:v>
                </c:pt>
                <c:pt idx="26">
                  <c:v>15</c:v>
                </c:pt>
                <c:pt idx="29">
                  <c:v>15</c:v>
                </c:pt>
                <c:pt idx="30">
                  <c:v>12</c:v>
                </c:pt>
                <c:pt idx="31">
                  <c:v>14</c:v>
                </c:pt>
                <c:pt idx="32">
                  <c:v>13</c:v>
                </c:pt>
                <c:pt idx="33">
                  <c:v>14</c:v>
                </c:pt>
                <c:pt idx="34">
                  <c:v>16</c:v>
                </c:pt>
                <c:pt idx="35">
                  <c:v>19</c:v>
                </c:pt>
                <c:pt idx="36">
                  <c:v>17</c:v>
                </c:pt>
              </c:numCache>
            </c:numRef>
          </c:val>
          <c:smooth val="0"/>
          <c:extLst>
            <c:ext xmlns:c16="http://schemas.microsoft.com/office/drawing/2014/chart" uri="{C3380CC4-5D6E-409C-BE32-E72D297353CC}">
              <c16:uniqueId val="{00000016-D972-4A77-8C34-EA6B5951DCC8}"/>
            </c:ext>
          </c:extLst>
        </c:ser>
        <c:ser>
          <c:idx val="23"/>
          <c:order val="23"/>
          <c:tx>
            <c:strRef>
              <c:f>'Temp. agua'!$Y$193:$Y$194</c:f>
              <c:strCache>
                <c:ptCount val="1"/>
                <c:pt idx="0">
                  <c:v>SALT</c:v>
                </c:pt>
              </c:strCache>
            </c:strRef>
          </c:tx>
          <c:spPr>
            <a:ln w="28575" cap="rnd">
              <a:solidFill>
                <a:schemeClr val="accent6">
                  <a:lumMod val="80000"/>
                </a:schemeClr>
              </a:solidFill>
              <a:round/>
            </a:ln>
            <a:effectLst/>
          </c:spPr>
          <c:marker>
            <c:symbol val="none"/>
          </c:marker>
          <c:cat>
            <c:strRef>
              <c:f>'Temp. agua'!$A$195:$A$232</c:f>
              <c:strCache>
                <c:ptCount val="37"/>
                <c:pt idx="0">
                  <c:v>abr-18</c:v>
                </c:pt>
                <c:pt idx="1">
                  <c:v>may-18</c:v>
                </c:pt>
                <c:pt idx="2">
                  <c:v>jun-18</c:v>
                </c:pt>
                <c:pt idx="3">
                  <c:v>jul-18</c:v>
                </c:pt>
                <c:pt idx="4">
                  <c:v>ago-18</c:v>
                </c:pt>
                <c:pt idx="5">
                  <c:v>sep-18</c:v>
                </c:pt>
                <c:pt idx="6">
                  <c:v>oct-18</c:v>
                </c:pt>
                <c:pt idx="7">
                  <c:v>nov-18</c:v>
                </c:pt>
                <c:pt idx="8">
                  <c:v>dic-18</c:v>
                </c:pt>
                <c:pt idx="9">
                  <c:v>ene-19</c:v>
                </c:pt>
                <c:pt idx="10">
                  <c:v>feb-19</c:v>
                </c:pt>
                <c:pt idx="11">
                  <c:v>mar-19</c:v>
                </c:pt>
                <c:pt idx="12">
                  <c:v>abr-19</c:v>
                </c:pt>
                <c:pt idx="13">
                  <c:v>may-19</c:v>
                </c:pt>
                <c:pt idx="14">
                  <c:v>jun-19</c:v>
                </c:pt>
                <c:pt idx="15">
                  <c:v>jul-19</c:v>
                </c:pt>
                <c:pt idx="16">
                  <c:v>ago-19</c:v>
                </c:pt>
                <c:pt idx="17">
                  <c:v>sep-19</c:v>
                </c:pt>
                <c:pt idx="18">
                  <c:v>oct-19</c:v>
                </c:pt>
                <c:pt idx="19">
                  <c:v>nov-19</c:v>
                </c:pt>
                <c:pt idx="20">
                  <c:v>dic-19</c:v>
                </c:pt>
                <c:pt idx="21">
                  <c:v>ene-20</c:v>
                </c:pt>
                <c:pt idx="22">
                  <c:v>feb-20</c:v>
                </c:pt>
                <c:pt idx="23">
                  <c:v>mar-20</c:v>
                </c:pt>
                <c:pt idx="24">
                  <c:v>abr-20</c:v>
                </c:pt>
                <c:pt idx="25">
                  <c:v>may-20</c:v>
                </c:pt>
                <c:pt idx="26">
                  <c:v>jun-20</c:v>
                </c:pt>
                <c:pt idx="27">
                  <c:v>jul-20</c:v>
                </c:pt>
                <c:pt idx="28">
                  <c:v>ago-20</c:v>
                </c:pt>
                <c:pt idx="29">
                  <c:v>sep-20</c:v>
                </c:pt>
                <c:pt idx="30">
                  <c:v>oct-20</c:v>
                </c:pt>
                <c:pt idx="31">
                  <c:v>nov-20</c:v>
                </c:pt>
                <c:pt idx="32">
                  <c:v>dic-20</c:v>
                </c:pt>
                <c:pt idx="33">
                  <c:v>ene-21</c:v>
                </c:pt>
                <c:pt idx="34">
                  <c:v>feb-21</c:v>
                </c:pt>
                <c:pt idx="35">
                  <c:v>mar-21</c:v>
                </c:pt>
                <c:pt idx="36">
                  <c:v>abr-21</c:v>
                </c:pt>
              </c:strCache>
            </c:strRef>
          </c:cat>
          <c:val>
            <c:numRef>
              <c:f>'Temp. agua'!$Y$195:$Y$232</c:f>
              <c:numCache>
                <c:formatCode>General</c:formatCode>
                <c:ptCount val="37"/>
                <c:pt idx="0">
                  <c:v>14</c:v>
                </c:pt>
                <c:pt idx="1">
                  <c:v>15</c:v>
                </c:pt>
                <c:pt idx="2">
                  <c:v>14</c:v>
                </c:pt>
                <c:pt idx="3">
                  <c:v>13</c:v>
                </c:pt>
                <c:pt idx="4">
                  <c:v>15</c:v>
                </c:pt>
                <c:pt idx="5">
                  <c:v>15</c:v>
                </c:pt>
                <c:pt idx="6">
                  <c:v>15</c:v>
                </c:pt>
                <c:pt idx="7">
                  <c:v>14</c:v>
                </c:pt>
                <c:pt idx="8">
                  <c:v>13</c:v>
                </c:pt>
                <c:pt idx="9">
                  <c:v>17</c:v>
                </c:pt>
                <c:pt idx="12">
                  <c:v>14</c:v>
                </c:pt>
                <c:pt idx="14">
                  <c:v>16</c:v>
                </c:pt>
                <c:pt idx="15">
                  <c:v>14</c:v>
                </c:pt>
                <c:pt idx="19">
                  <c:v>14</c:v>
                </c:pt>
              </c:numCache>
            </c:numRef>
          </c:val>
          <c:smooth val="0"/>
          <c:extLst>
            <c:ext xmlns:c16="http://schemas.microsoft.com/office/drawing/2014/chart" uri="{C3380CC4-5D6E-409C-BE32-E72D297353CC}">
              <c16:uniqueId val="{00000017-D972-4A77-8C34-EA6B5951DCC8}"/>
            </c:ext>
          </c:extLst>
        </c:ser>
        <c:dLbls>
          <c:showLegendKey val="0"/>
          <c:showVal val="0"/>
          <c:showCatName val="0"/>
          <c:showSerName val="0"/>
          <c:showPercent val="0"/>
          <c:showBubbleSize val="0"/>
        </c:dLbls>
        <c:smooth val="0"/>
        <c:axId val="1109812472"/>
        <c:axId val="1109821000"/>
      </c:lineChart>
      <c:catAx>
        <c:axId val="110981247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Mes del muestreo</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MX"/>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1109821000"/>
        <c:crosses val="autoZero"/>
        <c:auto val="1"/>
        <c:lblAlgn val="ctr"/>
        <c:lblOffset val="100"/>
        <c:noMultiLvlLbl val="0"/>
      </c:catAx>
      <c:valAx>
        <c:axId val="11098210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MX"/>
                  <a:t>°C</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MX"/>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1109812472"/>
        <c:crosses val="autoZero"/>
        <c:crossBetween val="between"/>
      </c:valAx>
      <c:spPr>
        <a:noFill/>
        <a:ln>
          <a:noFill/>
        </a:ln>
        <a:effectLst/>
      </c:spPr>
    </c:plotArea>
    <c:legend>
      <c:legendPos val="r"/>
      <c:layout>
        <c:manualLayout>
          <c:xMode val="edge"/>
          <c:yMode val="edge"/>
          <c:x val="0.83985797464677392"/>
          <c:y val="5.3466381777946118E-2"/>
          <c:w val="5.4359681553410762E-2"/>
          <c:h val="0.7848889748858649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legend>
    <c:plotVisOnly val="1"/>
    <c:dispBlanksAs val="gap"/>
    <c:showDLblsOverMax val="0"/>
  </c:chart>
  <c:spPr>
    <a:solidFill>
      <a:schemeClr val="bg1"/>
    </a:solidFill>
    <a:ln w="9525" cap="flat" cmpd="sng" algn="ctr">
      <a:noFill/>
      <a:round/>
    </a:ln>
    <a:effectLst/>
  </c:spPr>
  <c:txPr>
    <a:bodyPr/>
    <a:lstStyle/>
    <a:p>
      <a:pPr>
        <a:defRPr/>
      </a:pPr>
      <a:endParaRPr lang="es-MX"/>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[BANCO DE DATOS DEL MONITOREO ABRIL 2023.xlsx]E. Coli!TablaDinámica8</c:name>
    <c:fmtId val="22"/>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E. Coli</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s-MX"/>
        </a:p>
      </c:txPr>
    </c:title>
    <c:autoTitleDeleted val="0"/>
    <c:pivotFmts>
      <c:pivotFmt>
        <c:idx val="0"/>
        <c:spPr>
          <a:solidFill>
            <a:schemeClr val="accent1"/>
          </a:solidFill>
          <a:ln w="28575" cap="rnd">
            <a:solidFill>
              <a:schemeClr val="accent1"/>
            </a:solidFill>
            <a:round/>
          </a:ln>
          <a:effectLst/>
        </c:spPr>
        <c:marker>
          <c:symbol val="none"/>
        </c:marker>
      </c:pivotFmt>
      <c:pivotFmt>
        <c:idx val="1"/>
        <c:spPr>
          <a:solidFill>
            <a:schemeClr val="accent1"/>
          </a:solidFill>
          <a:ln w="28575" cap="rnd">
            <a:solidFill>
              <a:schemeClr val="accent1"/>
            </a:solidFill>
            <a:round/>
          </a:ln>
          <a:effectLst/>
        </c:spPr>
        <c:marker>
          <c:symbol val="none"/>
        </c:marker>
      </c:pivotFmt>
      <c:pivotFmt>
        <c:idx val="2"/>
        <c:spPr>
          <a:solidFill>
            <a:schemeClr val="accent1"/>
          </a:solidFill>
          <a:ln w="28575" cap="rnd">
            <a:solidFill>
              <a:schemeClr val="accent1"/>
            </a:solidFill>
            <a:round/>
          </a:ln>
          <a:effectLst/>
        </c:spPr>
        <c:marker>
          <c:symbol val="none"/>
        </c:marker>
      </c:pivotFmt>
      <c:pivotFmt>
        <c:idx val="3"/>
        <c:spPr>
          <a:solidFill>
            <a:schemeClr val="accent1"/>
          </a:solidFill>
          <a:ln w="28575" cap="rnd">
            <a:solidFill>
              <a:schemeClr val="accent1"/>
            </a:solidFill>
            <a:round/>
          </a:ln>
          <a:effectLst/>
        </c:spPr>
        <c:marker>
          <c:symbol val="none"/>
        </c:marker>
      </c:pivotFmt>
      <c:pivotFmt>
        <c:idx val="4"/>
        <c:spPr>
          <a:solidFill>
            <a:schemeClr val="accent1"/>
          </a:solidFill>
          <a:ln w="28575" cap="rnd">
            <a:solidFill>
              <a:schemeClr val="accent1"/>
            </a:solidFill>
            <a:round/>
          </a:ln>
          <a:effectLst/>
        </c:spPr>
        <c:marker>
          <c:symbol val="none"/>
        </c:marker>
      </c:pivotFmt>
      <c:pivotFmt>
        <c:idx val="5"/>
        <c:spPr>
          <a:solidFill>
            <a:schemeClr val="accent1"/>
          </a:solidFill>
          <a:ln w="28575" cap="rnd">
            <a:solidFill>
              <a:schemeClr val="accent1"/>
            </a:solidFill>
            <a:round/>
          </a:ln>
          <a:effectLst/>
        </c:spPr>
        <c:marker>
          <c:symbol val="none"/>
        </c:marker>
      </c:pivotFmt>
      <c:pivotFmt>
        <c:idx val="6"/>
        <c:spPr>
          <a:solidFill>
            <a:schemeClr val="accent1"/>
          </a:solidFill>
          <a:ln w="28575" cap="rnd">
            <a:solidFill>
              <a:schemeClr val="accent1"/>
            </a:solidFill>
            <a:round/>
          </a:ln>
          <a:effectLst/>
        </c:spPr>
        <c:marker>
          <c:symbol val="none"/>
        </c:marker>
      </c:pivotFmt>
      <c:pivotFmt>
        <c:idx val="7"/>
        <c:spPr>
          <a:solidFill>
            <a:schemeClr val="accent1"/>
          </a:solidFill>
          <a:ln w="28575" cap="rnd">
            <a:solidFill>
              <a:schemeClr val="accent1"/>
            </a:solidFill>
            <a:round/>
          </a:ln>
          <a:effectLst/>
        </c:spPr>
        <c:marker>
          <c:symbol val="none"/>
        </c:marker>
      </c:pivotFmt>
      <c:pivotFmt>
        <c:idx val="8"/>
        <c:spPr>
          <a:solidFill>
            <a:schemeClr val="accent1"/>
          </a:solidFill>
          <a:ln w="28575" cap="rnd">
            <a:solidFill>
              <a:schemeClr val="accent1"/>
            </a:solidFill>
            <a:round/>
          </a:ln>
          <a:effectLst/>
        </c:spPr>
        <c:marker>
          <c:symbol val="none"/>
        </c:marker>
      </c:pivotFmt>
      <c:pivotFmt>
        <c:idx val="9"/>
        <c:spPr>
          <a:solidFill>
            <a:schemeClr val="accent1"/>
          </a:solidFill>
          <a:ln w="28575" cap="rnd">
            <a:solidFill>
              <a:schemeClr val="accent1"/>
            </a:solidFill>
            <a:round/>
          </a:ln>
          <a:effectLst/>
        </c:spPr>
        <c:marker>
          <c:symbol val="none"/>
        </c:marker>
      </c:pivotFmt>
      <c:pivotFmt>
        <c:idx val="10"/>
        <c:spPr>
          <a:solidFill>
            <a:schemeClr val="accent1"/>
          </a:solidFill>
          <a:ln w="28575" cap="rnd">
            <a:solidFill>
              <a:schemeClr val="accent1"/>
            </a:solidFill>
            <a:round/>
          </a:ln>
          <a:effectLst/>
        </c:spPr>
        <c:marker>
          <c:symbol val="none"/>
        </c:marker>
      </c:pivotFmt>
      <c:pivotFmt>
        <c:idx val="11"/>
        <c:spPr>
          <a:solidFill>
            <a:schemeClr val="accent1"/>
          </a:solidFill>
          <a:ln w="28575" cap="rnd">
            <a:solidFill>
              <a:schemeClr val="accent1"/>
            </a:solidFill>
            <a:round/>
          </a:ln>
          <a:effectLst/>
        </c:spPr>
        <c:marker>
          <c:symbol val="none"/>
        </c:marker>
      </c:pivotFmt>
      <c:pivotFmt>
        <c:idx val="12"/>
        <c:spPr>
          <a:solidFill>
            <a:schemeClr val="accent1"/>
          </a:solidFill>
          <a:ln w="28575" cap="rnd">
            <a:solidFill>
              <a:schemeClr val="accent1"/>
            </a:solidFill>
            <a:round/>
          </a:ln>
          <a:effectLst/>
        </c:spPr>
        <c:marker>
          <c:symbol val="none"/>
        </c:marker>
      </c:pivotFmt>
      <c:pivotFmt>
        <c:idx val="13"/>
        <c:spPr>
          <a:solidFill>
            <a:schemeClr val="accent1"/>
          </a:solidFill>
          <a:ln w="28575" cap="rnd">
            <a:solidFill>
              <a:schemeClr val="accent1"/>
            </a:solidFill>
            <a:round/>
          </a:ln>
          <a:effectLst/>
        </c:spPr>
        <c:marker>
          <c:symbol val="none"/>
        </c:marker>
      </c:pivotFmt>
      <c:pivotFmt>
        <c:idx val="14"/>
        <c:spPr>
          <a:solidFill>
            <a:schemeClr val="accent1"/>
          </a:solidFill>
          <a:ln w="28575" cap="rnd">
            <a:solidFill>
              <a:schemeClr val="accent1"/>
            </a:solidFill>
            <a:round/>
          </a:ln>
          <a:effectLst/>
        </c:spPr>
        <c:marker>
          <c:symbol val="none"/>
        </c:marker>
      </c:pivotFmt>
      <c:pivotFmt>
        <c:idx val="15"/>
        <c:spPr>
          <a:solidFill>
            <a:schemeClr val="accent1"/>
          </a:solidFill>
          <a:ln w="28575" cap="rnd">
            <a:solidFill>
              <a:schemeClr val="accent1"/>
            </a:solidFill>
            <a:round/>
          </a:ln>
          <a:effectLst/>
        </c:spPr>
        <c:marker>
          <c:symbol val="none"/>
        </c:marker>
      </c:pivotFmt>
      <c:pivotFmt>
        <c:idx val="16"/>
        <c:spPr>
          <a:solidFill>
            <a:schemeClr val="accent1"/>
          </a:solidFill>
          <a:ln w="28575" cap="rnd">
            <a:solidFill>
              <a:schemeClr val="accent1"/>
            </a:solidFill>
            <a:round/>
          </a:ln>
          <a:effectLst/>
        </c:spPr>
        <c:marker>
          <c:symbol val="none"/>
        </c:marker>
      </c:pivotFmt>
      <c:pivotFmt>
        <c:idx val="17"/>
        <c:spPr>
          <a:solidFill>
            <a:schemeClr val="accent1"/>
          </a:solidFill>
          <a:ln w="28575" cap="rnd">
            <a:solidFill>
              <a:schemeClr val="accent1"/>
            </a:solidFill>
            <a:round/>
          </a:ln>
          <a:effectLst/>
        </c:spPr>
        <c:marker>
          <c:symbol val="none"/>
        </c:marker>
      </c:pivotFmt>
      <c:pivotFmt>
        <c:idx val="18"/>
        <c:spPr>
          <a:solidFill>
            <a:schemeClr val="accent1"/>
          </a:solidFill>
          <a:ln w="28575" cap="rnd">
            <a:solidFill>
              <a:schemeClr val="accent1"/>
            </a:solidFill>
            <a:round/>
          </a:ln>
          <a:effectLst/>
        </c:spPr>
        <c:marker>
          <c:symbol val="none"/>
        </c:marker>
      </c:pivotFmt>
      <c:pivotFmt>
        <c:idx val="19"/>
        <c:spPr>
          <a:solidFill>
            <a:schemeClr val="accent1"/>
          </a:solidFill>
          <a:ln w="28575" cap="rnd">
            <a:solidFill>
              <a:schemeClr val="accent1"/>
            </a:solidFill>
            <a:round/>
          </a:ln>
          <a:effectLst/>
        </c:spPr>
        <c:marker>
          <c:symbol val="none"/>
        </c:marker>
      </c:pivotFmt>
      <c:pivotFmt>
        <c:idx val="20"/>
        <c:spPr>
          <a:solidFill>
            <a:schemeClr val="accent1"/>
          </a:solidFill>
          <a:ln w="28575" cap="rnd">
            <a:solidFill>
              <a:schemeClr val="accent1"/>
            </a:solidFill>
            <a:round/>
          </a:ln>
          <a:effectLst/>
        </c:spPr>
        <c:marker>
          <c:symbol val="none"/>
        </c:marker>
      </c:pivotFmt>
      <c:pivotFmt>
        <c:idx val="21"/>
        <c:spPr>
          <a:solidFill>
            <a:schemeClr val="accent1"/>
          </a:solidFill>
          <a:ln w="28575" cap="rnd">
            <a:solidFill>
              <a:schemeClr val="accent1"/>
            </a:solidFill>
            <a:round/>
          </a:ln>
          <a:effectLst/>
        </c:spPr>
        <c:marker>
          <c:symbol val="none"/>
        </c:marker>
      </c:pivotFmt>
      <c:pivotFmt>
        <c:idx val="22"/>
        <c:spPr>
          <a:solidFill>
            <a:schemeClr val="accent1"/>
          </a:solidFill>
          <a:ln w="28575" cap="rnd">
            <a:solidFill>
              <a:schemeClr val="accent1"/>
            </a:solidFill>
            <a:round/>
          </a:ln>
          <a:effectLst/>
        </c:spPr>
        <c:marker>
          <c:symbol val="none"/>
        </c:marker>
      </c:pivotFmt>
      <c:pivotFmt>
        <c:idx val="23"/>
        <c:spPr>
          <a:solidFill>
            <a:schemeClr val="accent1"/>
          </a:solidFill>
          <a:ln w="28575" cap="rnd">
            <a:solidFill>
              <a:schemeClr val="accent1"/>
            </a:solidFill>
            <a:round/>
          </a:ln>
          <a:effectLst/>
        </c:spPr>
        <c:marker>
          <c:symbol val="none"/>
        </c:marker>
      </c:pivotFmt>
      <c:pivotFmt>
        <c:idx val="24"/>
        <c:spPr>
          <a:solidFill>
            <a:schemeClr val="accent1"/>
          </a:solidFill>
          <a:ln w="28575" cap="rnd">
            <a:solidFill>
              <a:schemeClr val="accent1"/>
            </a:solidFill>
            <a:round/>
          </a:ln>
          <a:effectLst/>
        </c:spPr>
        <c:marker>
          <c:symbol val="none"/>
        </c:marker>
      </c:pivotFmt>
      <c:pivotFmt>
        <c:idx val="25"/>
        <c:spPr>
          <a:solidFill>
            <a:schemeClr val="accent1"/>
          </a:solidFill>
          <a:ln w="28575" cap="rnd">
            <a:solidFill>
              <a:schemeClr val="accent1"/>
            </a:solidFill>
            <a:round/>
          </a:ln>
          <a:effectLst/>
        </c:spPr>
        <c:marker>
          <c:symbol val="none"/>
        </c:marker>
      </c:pivotFmt>
      <c:pivotFmt>
        <c:idx val="26"/>
        <c:spPr>
          <a:solidFill>
            <a:schemeClr val="accent1"/>
          </a:solidFill>
          <a:ln w="28575" cap="rnd">
            <a:solidFill>
              <a:schemeClr val="accent1"/>
            </a:solidFill>
            <a:round/>
          </a:ln>
          <a:effectLst/>
        </c:spPr>
        <c:marker>
          <c:symbol val="none"/>
        </c:marker>
      </c:pivotFmt>
      <c:pivotFmt>
        <c:idx val="27"/>
        <c:spPr>
          <a:solidFill>
            <a:schemeClr val="accent1"/>
          </a:solidFill>
          <a:ln w="28575" cap="rnd">
            <a:solidFill>
              <a:schemeClr val="accent1"/>
            </a:solidFill>
            <a:round/>
          </a:ln>
          <a:effectLst/>
        </c:spPr>
        <c:marker>
          <c:symbol val="none"/>
        </c:marker>
      </c:pivotFmt>
      <c:pivotFmt>
        <c:idx val="28"/>
        <c:spPr>
          <a:solidFill>
            <a:schemeClr val="accent1"/>
          </a:solidFill>
          <a:ln w="28575" cap="rnd">
            <a:solidFill>
              <a:schemeClr val="accent1"/>
            </a:solidFill>
            <a:round/>
          </a:ln>
          <a:effectLst/>
        </c:spPr>
        <c:marker>
          <c:symbol val="none"/>
        </c:marker>
      </c:pivotFmt>
      <c:pivotFmt>
        <c:idx val="29"/>
        <c:spPr>
          <a:solidFill>
            <a:schemeClr val="accent1"/>
          </a:solidFill>
          <a:ln w="28575" cap="rnd">
            <a:solidFill>
              <a:schemeClr val="accent1"/>
            </a:solidFill>
            <a:round/>
          </a:ln>
          <a:effectLst/>
        </c:spPr>
        <c:marker>
          <c:symbol val="none"/>
        </c:marker>
      </c:pivotFmt>
      <c:pivotFmt>
        <c:idx val="30"/>
        <c:spPr>
          <a:solidFill>
            <a:schemeClr val="accent1"/>
          </a:solidFill>
          <a:ln w="28575" cap="rnd">
            <a:solidFill>
              <a:schemeClr val="accent1"/>
            </a:solidFill>
            <a:round/>
          </a:ln>
          <a:effectLst/>
        </c:spPr>
        <c:marker>
          <c:symbol val="none"/>
        </c:marker>
      </c:pivotFmt>
      <c:pivotFmt>
        <c:idx val="31"/>
        <c:spPr>
          <a:solidFill>
            <a:schemeClr val="accent1"/>
          </a:solidFill>
          <a:ln w="28575" cap="rnd">
            <a:solidFill>
              <a:schemeClr val="accent1"/>
            </a:solidFill>
            <a:round/>
          </a:ln>
          <a:effectLst/>
        </c:spPr>
        <c:marker>
          <c:symbol val="none"/>
        </c:marker>
      </c:pivotFmt>
      <c:pivotFmt>
        <c:idx val="32"/>
        <c:spPr>
          <a:solidFill>
            <a:schemeClr val="accent1"/>
          </a:solidFill>
          <a:ln w="28575" cap="rnd">
            <a:solidFill>
              <a:schemeClr val="accent1"/>
            </a:solidFill>
            <a:round/>
          </a:ln>
          <a:effectLst/>
        </c:spPr>
        <c:marker>
          <c:symbol val="none"/>
        </c:marker>
      </c:pivotFmt>
      <c:pivotFmt>
        <c:idx val="33"/>
        <c:spPr>
          <a:solidFill>
            <a:schemeClr val="accent1"/>
          </a:solidFill>
          <a:ln w="28575" cap="rnd">
            <a:solidFill>
              <a:schemeClr val="accent1"/>
            </a:solidFill>
            <a:round/>
          </a:ln>
          <a:effectLst/>
        </c:spPr>
        <c:marker>
          <c:symbol val="none"/>
        </c:marker>
      </c:pivotFmt>
      <c:pivotFmt>
        <c:idx val="34"/>
        <c:spPr>
          <a:solidFill>
            <a:schemeClr val="accent1"/>
          </a:solidFill>
          <a:ln w="28575" cap="rnd">
            <a:solidFill>
              <a:schemeClr val="accent1"/>
            </a:solidFill>
            <a:round/>
          </a:ln>
          <a:effectLst/>
        </c:spPr>
        <c:marker>
          <c:symbol val="none"/>
        </c:marker>
      </c:pivotFmt>
      <c:pivotFmt>
        <c:idx val="35"/>
        <c:spPr>
          <a:solidFill>
            <a:schemeClr val="accent1"/>
          </a:solidFill>
          <a:ln w="28575" cap="rnd">
            <a:solidFill>
              <a:schemeClr val="accent1"/>
            </a:solidFill>
            <a:round/>
          </a:ln>
          <a:effectLst/>
        </c:spPr>
        <c:marker>
          <c:symbol val="none"/>
        </c:marker>
      </c:pivotFmt>
      <c:pivotFmt>
        <c:idx val="36"/>
        <c:spPr>
          <a:solidFill>
            <a:schemeClr val="accent1"/>
          </a:solidFill>
          <a:ln w="28575" cap="rnd">
            <a:solidFill>
              <a:schemeClr val="accent1"/>
            </a:solidFill>
            <a:round/>
          </a:ln>
          <a:effectLst/>
        </c:spPr>
        <c:marker>
          <c:symbol val="none"/>
        </c:marker>
      </c:pivotFmt>
      <c:pivotFmt>
        <c:idx val="37"/>
        <c:spPr>
          <a:solidFill>
            <a:schemeClr val="accent1"/>
          </a:solidFill>
          <a:ln w="28575" cap="rnd">
            <a:solidFill>
              <a:schemeClr val="accent1"/>
            </a:solidFill>
            <a:round/>
          </a:ln>
          <a:effectLst/>
        </c:spPr>
        <c:marker>
          <c:symbol val="none"/>
        </c:marker>
      </c:pivotFmt>
      <c:pivotFmt>
        <c:idx val="38"/>
        <c:spPr>
          <a:solidFill>
            <a:schemeClr val="accent1"/>
          </a:solidFill>
          <a:ln w="28575" cap="rnd">
            <a:solidFill>
              <a:schemeClr val="accent1"/>
            </a:solidFill>
            <a:round/>
          </a:ln>
          <a:effectLst/>
        </c:spPr>
        <c:marker>
          <c:symbol val="none"/>
        </c:marker>
      </c:pivotFmt>
      <c:pivotFmt>
        <c:idx val="39"/>
        <c:spPr>
          <a:solidFill>
            <a:schemeClr val="accent1"/>
          </a:solidFill>
          <a:ln w="28575" cap="rnd">
            <a:solidFill>
              <a:schemeClr val="accent1"/>
            </a:solidFill>
            <a:round/>
          </a:ln>
          <a:effectLst/>
        </c:spPr>
        <c:marker>
          <c:symbol val="none"/>
        </c:marker>
      </c:pivotFmt>
      <c:pivotFmt>
        <c:idx val="40"/>
        <c:spPr>
          <a:solidFill>
            <a:schemeClr val="accent1"/>
          </a:solidFill>
          <a:ln w="28575" cap="rnd">
            <a:solidFill>
              <a:schemeClr val="accent1"/>
            </a:solidFill>
            <a:round/>
          </a:ln>
          <a:effectLst/>
        </c:spPr>
        <c:marker>
          <c:symbol val="none"/>
        </c:marker>
      </c:pivotFmt>
      <c:pivotFmt>
        <c:idx val="41"/>
        <c:spPr>
          <a:solidFill>
            <a:schemeClr val="accent1"/>
          </a:solidFill>
          <a:ln w="28575" cap="rnd">
            <a:solidFill>
              <a:schemeClr val="accent1"/>
            </a:solidFill>
            <a:round/>
          </a:ln>
          <a:effectLst/>
        </c:spPr>
        <c:marker>
          <c:symbol val="none"/>
        </c:marker>
      </c:pivotFmt>
      <c:pivotFmt>
        <c:idx val="42"/>
        <c:spPr>
          <a:solidFill>
            <a:schemeClr val="accent1"/>
          </a:solidFill>
          <a:ln w="28575" cap="rnd">
            <a:solidFill>
              <a:schemeClr val="accent1"/>
            </a:solidFill>
            <a:round/>
          </a:ln>
          <a:effectLst/>
        </c:spPr>
        <c:marker>
          <c:symbol val="none"/>
        </c:marker>
      </c:pivotFmt>
      <c:pivotFmt>
        <c:idx val="43"/>
        <c:spPr>
          <a:solidFill>
            <a:schemeClr val="accent1"/>
          </a:solidFill>
          <a:ln w="28575" cap="rnd">
            <a:solidFill>
              <a:schemeClr val="accent1"/>
            </a:solidFill>
            <a:round/>
          </a:ln>
          <a:effectLst/>
        </c:spPr>
        <c:marker>
          <c:symbol val="none"/>
        </c:marker>
      </c:pivotFmt>
      <c:pivotFmt>
        <c:idx val="44"/>
        <c:spPr>
          <a:solidFill>
            <a:schemeClr val="accent1"/>
          </a:solidFill>
          <a:ln w="28575" cap="rnd">
            <a:solidFill>
              <a:schemeClr val="accent1"/>
            </a:solidFill>
            <a:round/>
          </a:ln>
          <a:effectLst/>
        </c:spPr>
        <c:marker>
          <c:symbol val="none"/>
        </c:marker>
      </c:pivotFmt>
      <c:pivotFmt>
        <c:idx val="45"/>
        <c:spPr>
          <a:solidFill>
            <a:schemeClr val="accent1"/>
          </a:solidFill>
          <a:ln w="28575" cap="rnd">
            <a:solidFill>
              <a:schemeClr val="accent1"/>
            </a:solidFill>
            <a:round/>
          </a:ln>
          <a:effectLst/>
        </c:spPr>
        <c:marker>
          <c:symbol val="none"/>
        </c:marker>
      </c:pivotFmt>
      <c:pivotFmt>
        <c:idx val="46"/>
        <c:spPr>
          <a:solidFill>
            <a:schemeClr val="accent1"/>
          </a:solidFill>
          <a:ln w="28575" cap="rnd">
            <a:solidFill>
              <a:schemeClr val="accent1"/>
            </a:solidFill>
            <a:round/>
          </a:ln>
          <a:effectLst/>
        </c:spPr>
        <c:marker>
          <c:symbol val="none"/>
        </c:marker>
      </c:pivotFmt>
      <c:pivotFmt>
        <c:idx val="47"/>
        <c:spPr>
          <a:solidFill>
            <a:schemeClr val="accent1"/>
          </a:solidFill>
          <a:ln w="28575" cap="rnd">
            <a:solidFill>
              <a:schemeClr val="accent1"/>
            </a:solidFill>
            <a:round/>
          </a:ln>
          <a:effectLst/>
        </c:spPr>
        <c:marker>
          <c:symbol val="none"/>
        </c:marker>
      </c:pivotFmt>
      <c:pivotFmt>
        <c:idx val="48"/>
        <c:spPr>
          <a:solidFill>
            <a:schemeClr val="accent1"/>
          </a:solidFill>
          <a:ln w="28575" cap="rnd">
            <a:solidFill>
              <a:schemeClr val="accent1"/>
            </a:solidFill>
            <a:round/>
          </a:ln>
          <a:effectLst/>
        </c:spPr>
        <c:marker>
          <c:symbol val="none"/>
        </c:marker>
      </c:pivotFmt>
      <c:pivotFmt>
        <c:idx val="49"/>
        <c:spPr>
          <a:solidFill>
            <a:schemeClr val="accent1"/>
          </a:solidFill>
          <a:ln w="28575" cap="rnd">
            <a:solidFill>
              <a:schemeClr val="accent1"/>
            </a:solidFill>
            <a:round/>
          </a:ln>
          <a:effectLst/>
        </c:spPr>
        <c:marker>
          <c:symbol val="none"/>
        </c:marker>
      </c:pivotFmt>
      <c:pivotFmt>
        <c:idx val="50"/>
        <c:spPr>
          <a:solidFill>
            <a:schemeClr val="accent1"/>
          </a:solidFill>
          <a:ln w="28575" cap="rnd">
            <a:solidFill>
              <a:schemeClr val="accent1"/>
            </a:solidFill>
            <a:round/>
          </a:ln>
          <a:effectLst/>
        </c:spPr>
        <c:marker>
          <c:symbol val="none"/>
        </c:marker>
      </c:pivotFmt>
      <c:pivotFmt>
        <c:idx val="51"/>
        <c:spPr>
          <a:solidFill>
            <a:schemeClr val="accent1"/>
          </a:solidFill>
          <a:ln w="28575" cap="rnd">
            <a:solidFill>
              <a:schemeClr val="accent1"/>
            </a:solidFill>
            <a:round/>
          </a:ln>
          <a:effectLst/>
        </c:spPr>
        <c:marker>
          <c:symbol val="none"/>
        </c:marker>
      </c:pivotFmt>
      <c:pivotFmt>
        <c:idx val="52"/>
        <c:spPr>
          <a:solidFill>
            <a:schemeClr val="accent1"/>
          </a:solidFill>
          <a:ln w="28575" cap="rnd">
            <a:solidFill>
              <a:schemeClr val="accent1"/>
            </a:solidFill>
            <a:round/>
          </a:ln>
          <a:effectLst/>
        </c:spPr>
        <c:marker>
          <c:symbol val="none"/>
        </c:marker>
      </c:pivotFmt>
      <c:pivotFmt>
        <c:idx val="53"/>
        <c:spPr>
          <a:solidFill>
            <a:schemeClr val="accent1"/>
          </a:solidFill>
          <a:ln w="28575" cap="rnd">
            <a:solidFill>
              <a:schemeClr val="accent1"/>
            </a:solidFill>
            <a:round/>
          </a:ln>
          <a:effectLst/>
        </c:spPr>
        <c:marker>
          <c:symbol val="none"/>
        </c:marker>
      </c:pivotFmt>
      <c:pivotFmt>
        <c:idx val="54"/>
        <c:spPr>
          <a:solidFill>
            <a:schemeClr val="accent1"/>
          </a:solidFill>
          <a:ln w="28575" cap="rnd">
            <a:solidFill>
              <a:schemeClr val="accent1"/>
            </a:solidFill>
            <a:round/>
          </a:ln>
          <a:effectLst/>
        </c:spPr>
        <c:marker>
          <c:symbol val="none"/>
        </c:marker>
      </c:pivotFmt>
      <c:pivotFmt>
        <c:idx val="55"/>
        <c:spPr>
          <a:solidFill>
            <a:schemeClr val="accent1"/>
          </a:solidFill>
          <a:ln w="28575" cap="rnd">
            <a:solidFill>
              <a:schemeClr val="accent1"/>
            </a:solidFill>
            <a:round/>
          </a:ln>
          <a:effectLst/>
        </c:spPr>
        <c:marker>
          <c:symbol val="none"/>
        </c:marker>
      </c:pivotFmt>
      <c:pivotFmt>
        <c:idx val="56"/>
        <c:spPr>
          <a:solidFill>
            <a:schemeClr val="accent1"/>
          </a:solidFill>
          <a:ln w="28575" cap="rnd">
            <a:solidFill>
              <a:schemeClr val="accent1"/>
            </a:solidFill>
            <a:round/>
          </a:ln>
          <a:effectLst/>
        </c:spPr>
        <c:marker>
          <c:symbol val="none"/>
        </c:marker>
      </c:pivotFmt>
      <c:pivotFmt>
        <c:idx val="57"/>
        <c:spPr>
          <a:solidFill>
            <a:schemeClr val="accent1"/>
          </a:solidFill>
          <a:ln w="28575" cap="rnd">
            <a:solidFill>
              <a:schemeClr val="accent1"/>
            </a:solidFill>
            <a:round/>
          </a:ln>
          <a:effectLst/>
        </c:spPr>
        <c:marker>
          <c:symbol val="none"/>
        </c:marker>
      </c:pivotFmt>
      <c:pivotFmt>
        <c:idx val="58"/>
        <c:spPr>
          <a:solidFill>
            <a:schemeClr val="accent1"/>
          </a:solidFill>
          <a:ln w="28575" cap="rnd">
            <a:solidFill>
              <a:schemeClr val="accent1"/>
            </a:solidFill>
            <a:round/>
          </a:ln>
          <a:effectLst/>
        </c:spPr>
        <c:marker>
          <c:symbol val="none"/>
        </c:marker>
      </c:pivotFmt>
      <c:pivotFmt>
        <c:idx val="59"/>
        <c:spPr>
          <a:solidFill>
            <a:schemeClr val="accent1"/>
          </a:solidFill>
          <a:ln w="28575" cap="rnd">
            <a:solidFill>
              <a:schemeClr val="accent1"/>
            </a:solidFill>
            <a:round/>
          </a:ln>
          <a:effectLst/>
        </c:spPr>
        <c:marker>
          <c:symbol val="none"/>
        </c:marker>
      </c:pivotFmt>
      <c:pivotFmt>
        <c:idx val="60"/>
        <c:spPr>
          <a:solidFill>
            <a:schemeClr val="accent1"/>
          </a:solidFill>
          <a:ln w="28575" cap="rnd">
            <a:solidFill>
              <a:schemeClr val="accent1"/>
            </a:solidFill>
            <a:round/>
          </a:ln>
          <a:effectLst/>
        </c:spPr>
        <c:marker>
          <c:symbol val="none"/>
        </c:marker>
      </c:pivotFmt>
      <c:pivotFmt>
        <c:idx val="61"/>
        <c:spPr>
          <a:solidFill>
            <a:schemeClr val="accent1"/>
          </a:solidFill>
          <a:ln w="28575" cap="rnd">
            <a:solidFill>
              <a:schemeClr val="accent1"/>
            </a:solidFill>
            <a:round/>
          </a:ln>
          <a:effectLst/>
        </c:spPr>
        <c:marker>
          <c:symbol val="none"/>
        </c:marker>
      </c:pivotFmt>
      <c:pivotFmt>
        <c:idx val="62"/>
        <c:spPr>
          <a:solidFill>
            <a:schemeClr val="accent1"/>
          </a:solidFill>
          <a:ln w="28575" cap="rnd">
            <a:solidFill>
              <a:schemeClr val="accent1"/>
            </a:solidFill>
            <a:round/>
          </a:ln>
          <a:effectLst/>
        </c:spPr>
        <c:marker>
          <c:symbol val="none"/>
        </c:marker>
      </c:pivotFmt>
      <c:pivotFmt>
        <c:idx val="63"/>
        <c:spPr>
          <a:solidFill>
            <a:schemeClr val="accent1"/>
          </a:solidFill>
          <a:ln w="28575" cap="rnd">
            <a:solidFill>
              <a:schemeClr val="accent1"/>
            </a:solidFill>
            <a:round/>
          </a:ln>
          <a:effectLst/>
        </c:spPr>
        <c:marker>
          <c:symbol val="none"/>
        </c:marker>
      </c:pivotFmt>
      <c:pivotFmt>
        <c:idx val="64"/>
        <c:spPr>
          <a:solidFill>
            <a:schemeClr val="accent1"/>
          </a:solidFill>
          <a:ln w="28575" cap="rnd">
            <a:solidFill>
              <a:schemeClr val="accent1"/>
            </a:solidFill>
            <a:round/>
          </a:ln>
          <a:effectLst/>
        </c:spPr>
        <c:marker>
          <c:symbol val="none"/>
        </c:marker>
      </c:pivotFmt>
      <c:pivotFmt>
        <c:idx val="65"/>
        <c:spPr>
          <a:solidFill>
            <a:schemeClr val="accent1"/>
          </a:solidFill>
          <a:ln w="28575" cap="rnd">
            <a:solidFill>
              <a:schemeClr val="accent1"/>
            </a:solidFill>
            <a:round/>
          </a:ln>
          <a:effectLst/>
        </c:spPr>
        <c:marker>
          <c:symbol val="none"/>
        </c:marker>
      </c:pivotFmt>
      <c:pivotFmt>
        <c:idx val="66"/>
        <c:spPr>
          <a:solidFill>
            <a:schemeClr val="accent1"/>
          </a:solidFill>
          <a:ln w="28575" cap="rnd">
            <a:solidFill>
              <a:schemeClr val="accent1"/>
            </a:solidFill>
            <a:round/>
          </a:ln>
          <a:effectLst/>
        </c:spPr>
        <c:marker>
          <c:symbol val="none"/>
        </c:marker>
      </c:pivotFmt>
      <c:pivotFmt>
        <c:idx val="67"/>
        <c:spPr>
          <a:solidFill>
            <a:schemeClr val="accent1"/>
          </a:solidFill>
          <a:ln w="28575" cap="rnd">
            <a:solidFill>
              <a:schemeClr val="accent1"/>
            </a:solidFill>
            <a:round/>
          </a:ln>
          <a:effectLst/>
        </c:spPr>
        <c:marker>
          <c:symbol val="none"/>
        </c:marker>
      </c:pivotFmt>
      <c:pivotFmt>
        <c:idx val="68"/>
        <c:spPr>
          <a:solidFill>
            <a:schemeClr val="accent1"/>
          </a:solidFill>
          <a:ln w="28575" cap="rnd">
            <a:solidFill>
              <a:schemeClr val="accent1"/>
            </a:solidFill>
            <a:round/>
          </a:ln>
          <a:effectLst/>
        </c:spPr>
        <c:marker>
          <c:symbol val="none"/>
        </c:marker>
      </c:pivotFmt>
      <c:pivotFmt>
        <c:idx val="69"/>
        <c:spPr>
          <a:solidFill>
            <a:schemeClr val="accent1"/>
          </a:solidFill>
          <a:ln w="28575" cap="rnd">
            <a:solidFill>
              <a:schemeClr val="accent1"/>
            </a:solidFill>
            <a:round/>
          </a:ln>
          <a:effectLst/>
        </c:spPr>
        <c:marker>
          <c:symbol val="none"/>
        </c:marker>
      </c:pivotFmt>
      <c:pivotFmt>
        <c:idx val="70"/>
        <c:spPr>
          <a:solidFill>
            <a:schemeClr val="accent1"/>
          </a:solidFill>
          <a:ln w="28575" cap="rnd">
            <a:solidFill>
              <a:schemeClr val="accent1"/>
            </a:solidFill>
            <a:round/>
          </a:ln>
          <a:effectLst/>
        </c:spPr>
        <c:marker>
          <c:symbol val="none"/>
        </c:marker>
      </c:pivotFmt>
      <c:pivotFmt>
        <c:idx val="71"/>
        <c:spPr>
          <a:solidFill>
            <a:schemeClr val="accent1"/>
          </a:solidFill>
          <a:ln w="28575" cap="rnd">
            <a:solidFill>
              <a:schemeClr val="accent1"/>
            </a:solidFill>
            <a:round/>
          </a:ln>
          <a:effectLst/>
        </c:spPr>
        <c:marker>
          <c:symbol val="none"/>
        </c:marker>
      </c:pivotFmt>
      <c:pivotFmt>
        <c:idx val="72"/>
        <c:spPr>
          <a:solidFill>
            <a:schemeClr val="accent1"/>
          </a:solidFill>
          <a:ln w="28575" cap="rnd">
            <a:solidFill>
              <a:schemeClr val="accent1"/>
            </a:solidFill>
            <a:round/>
          </a:ln>
          <a:effectLst/>
        </c:spPr>
        <c:marker>
          <c:symbol val="none"/>
        </c:marker>
      </c:pivotFmt>
      <c:pivotFmt>
        <c:idx val="73"/>
        <c:spPr>
          <a:solidFill>
            <a:schemeClr val="accent1"/>
          </a:solidFill>
          <a:ln w="28575" cap="rnd">
            <a:solidFill>
              <a:schemeClr val="accent1"/>
            </a:solidFill>
            <a:round/>
          </a:ln>
          <a:effectLst/>
        </c:spPr>
        <c:marker>
          <c:symbol val="none"/>
        </c:marker>
      </c:pivotFmt>
      <c:pivotFmt>
        <c:idx val="74"/>
        <c:spPr>
          <a:solidFill>
            <a:schemeClr val="accent1"/>
          </a:solidFill>
          <a:ln w="28575" cap="rnd">
            <a:solidFill>
              <a:schemeClr val="accent1"/>
            </a:solidFill>
            <a:round/>
          </a:ln>
          <a:effectLst/>
        </c:spPr>
        <c:marker>
          <c:symbol val="none"/>
        </c:marker>
      </c:pivotFmt>
      <c:pivotFmt>
        <c:idx val="75"/>
        <c:spPr>
          <a:solidFill>
            <a:schemeClr val="accent1"/>
          </a:solidFill>
          <a:ln w="28575" cap="rnd">
            <a:solidFill>
              <a:schemeClr val="accent1"/>
            </a:solidFill>
            <a:round/>
          </a:ln>
          <a:effectLst/>
        </c:spPr>
        <c:marker>
          <c:symbol val="none"/>
        </c:marker>
      </c:pivotFmt>
      <c:pivotFmt>
        <c:idx val="76"/>
        <c:spPr>
          <a:solidFill>
            <a:schemeClr val="accent1"/>
          </a:solidFill>
          <a:ln w="28575" cap="rnd">
            <a:solidFill>
              <a:schemeClr val="accent1"/>
            </a:solidFill>
            <a:round/>
          </a:ln>
          <a:effectLst/>
        </c:spPr>
        <c:marker>
          <c:symbol val="none"/>
        </c:marker>
      </c:pivotFmt>
      <c:pivotFmt>
        <c:idx val="77"/>
        <c:spPr>
          <a:solidFill>
            <a:schemeClr val="accent1"/>
          </a:solidFill>
          <a:ln w="28575" cap="rnd">
            <a:solidFill>
              <a:schemeClr val="accent1"/>
            </a:solidFill>
            <a:round/>
          </a:ln>
          <a:effectLst/>
        </c:spPr>
        <c:marker>
          <c:symbol val="none"/>
        </c:marker>
      </c:pivotFmt>
      <c:pivotFmt>
        <c:idx val="78"/>
        <c:spPr>
          <a:solidFill>
            <a:schemeClr val="accent1"/>
          </a:solidFill>
          <a:ln w="28575" cap="rnd">
            <a:solidFill>
              <a:schemeClr val="accent1"/>
            </a:solidFill>
            <a:round/>
          </a:ln>
          <a:effectLst/>
        </c:spPr>
        <c:marker>
          <c:symbol val="none"/>
        </c:marker>
      </c:pivotFmt>
      <c:pivotFmt>
        <c:idx val="79"/>
        <c:spPr>
          <a:solidFill>
            <a:schemeClr val="accent1"/>
          </a:solidFill>
          <a:ln w="28575" cap="rnd">
            <a:solidFill>
              <a:schemeClr val="accent1"/>
            </a:solidFill>
            <a:round/>
          </a:ln>
          <a:effectLst/>
        </c:spPr>
        <c:marker>
          <c:symbol val="none"/>
        </c:marker>
      </c:pivotFmt>
      <c:pivotFmt>
        <c:idx val="80"/>
        <c:spPr>
          <a:solidFill>
            <a:schemeClr val="accent1"/>
          </a:solidFill>
          <a:ln w="28575" cap="rnd">
            <a:solidFill>
              <a:schemeClr val="accent1"/>
            </a:solidFill>
            <a:round/>
          </a:ln>
          <a:effectLst/>
        </c:spPr>
        <c:marker>
          <c:symbol val="none"/>
        </c:marker>
      </c:pivotFmt>
      <c:pivotFmt>
        <c:idx val="81"/>
        <c:spPr>
          <a:solidFill>
            <a:schemeClr val="accent1"/>
          </a:solidFill>
          <a:ln w="28575" cap="rnd">
            <a:solidFill>
              <a:schemeClr val="accent1"/>
            </a:solidFill>
            <a:round/>
          </a:ln>
          <a:effectLst/>
        </c:spPr>
        <c:marker>
          <c:symbol val="none"/>
        </c:marker>
      </c:pivotFmt>
      <c:pivotFmt>
        <c:idx val="82"/>
        <c:spPr>
          <a:solidFill>
            <a:schemeClr val="accent1"/>
          </a:solidFill>
          <a:ln w="28575" cap="rnd">
            <a:solidFill>
              <a:schemeClr val="accent1"/>
            </a:solidFill>
            <a:round/>
          </a:ln>
          <a:effectLst/>
        </c:spPr>
        <c:marker>
          <c:symbol val="none"/>
        </c:marker>
      </c:pivotFmt>
      <c:pivotFmt>
        <c:idx val="83"/>
        <c:spPr>
          <a:solidFill>
            <a:schemeClr val="accent1"/>
          </a:solidFill>
          <a:ln w="28575" cap="rnd">
            <a:solidFill>
              <a:schemeClr val="accent1"/>
            </a:solidFill>
            <a:round/>
          </a:ln>
          <a:effectLst/>
        </c:spPr>
        <c:marker>
          <c:symbol val="none"/>
        </c:marker>
      </c:pivotFmt>
      <c:pivotFmt>
        <c:idx val="84"/>
        <c:spPr>
          <a:solidFill>
            <a:schemeClr val="accent1"/>
          </a:solidFill>
          <a:ln w="28575" cap="rnd">
            <a:solidFill>
              <a:schemeClr val="accent1"/>
            </a:solidFill>
            <a:round/>
          </a:ln>
          <a:effectLst/>
        </c:spPr>
        <c:marker>
          <c:symbol val="none"/>
        </c:marker>
      </c:pivotFmt>
      <c:pivotFmt>
        <c:idx val="85"/>
        <c:spPr>
          <a:solidFill>
            <a:schemeClr val="accent1"/>
          </a:solidFill>
          <a:ln w="28575" cap="rnd">
            <a:solidFill>
              <a:schemeClr val="accent1"/>
            </a:solidFill>
            <a:round/>
          </a:ln>
          <a:effectLst/>
        </c:spPr>
        <c:marker>
          <c:symbol val="none"/>
        </c:marker>
      </c:pivotFmt>
      <c:pivotFmt>
        <c:idx val="86"/>
        <c:spPr>
          <a:solidFill>
            <a:schemeClr val="accent1"/>
          </a:solidFill>
          <a:ln w="28575" cap="rnd">
            <a:solidFill>
              <a:schemeClr val="accent1"/>
            </a:solidFill>
            <a:round/>
          </a:ln>
          <a:effectLst/>
        </c:spPr>
        <c:marker>
          <c:symbol val="none"/>
        </c:marker>
      </c:pivotFmt>
      <c:pivotFmt>
        <c:idx val="87"/>
        <c:spPr>
          <a:solidFill>
            <a:schemeClr val="accent1"/>
          </a:solidFill>
          <a:ln w="28575" cap="rnd">
            <a:solidFill>
              <a:schemeClr val="accent1"/>
            </a:solidFill>
            <a:round/>
          </a:ln>
          <a:effectLst/>
        </c:spPr>
        <c:marker>
          <c:symbol val="none"/>
        </c:marker>
      </c:pivotFmt>
      <c:pivotFmt>
        <c:idx val="88"/>
        <c:spPr>
          <a:solidFill>
            <a:schemeClr val="accent1"/>
          </a:solidFill>
          <a:ln w="28575" cap="rnd">
            <a:solidFill>
              <a:schemeClr val="accent1"/>
            </a:solidFill>
            <a:round/>
          </a:ln>
          <a:effectLst/>
        </c:spPr>
        <c:marker>
          <c:symbol val="none"/>
        </c:marker>
      </c:pivotFmt>
      <c:pivotFmt>
        <c:idx val="89"/>
        <c:spPr>
          <a:solidFill>
            <a:schemeClr val="accent1"/>
          </a:solidFill>
          <a:ln w="28575" cap="rnd">
            <a:solidFill>
              <a:schemeClr val="accent1"/>
            </a:solidFill>
            <a:round/>
          </a:ln>
          <a:effectLst/>
        </c:spPr>
        <c:marker>
          <c:symbol val="none"/>
        </c:marker>
      </c:pivotFmt>
      <c:pivotFmt>
        <c:idx val="90"/>
        <c:spPr>
          <a:solidFill>
            <a:schemeClr val="accent1"/>
          </a:solidFill>
          <a:ln w="28575" cap="rnd">
            <a:solidFill>
              <a:schemeClr val="accent1"/>
            </a:solidFill>
            <a:round/>
          </a:ln>
          <a:effectLst/>
        </c:spPr>
        <c:marker>
          <c:symbol val="none"/>
        </c:marker>
      </c:pivotFmt>
      <c:pivotFmt>
        <c:idx val="91"/>
        <c:spPr>
          <a:solidFill>
            <a:schemeClr val="accent1"/>
          </a:solidFill>
          <a:ln w="28575" cap="rnd">
            <a:solidFill>
              <a:schemeClr val="accent1"/>
            </a:solidFill>
            <a:round/>
          </a:ln>
          <a:effectLst/>
        </c:spPr>
        <c:marker>
          <c:symbol val="none"/>
        </c:marker>
      </c:pivotFmt>
      <c:pivotFmt>
        <c:idx val="92"/>
        <c:spPr>
          <a:solidFill>
            <a:schemeClr val="accent1"/>
          </a:solidFill>
          <a:ln w="28575" cap="rnd">
            <a:solidFill>
              <a:schemeClr val="accent1"/>
            </a:solidFill>
            <a:round/>
          </a:ln>
          <a:effectLst/>
        </c:spPr>
        <c:marker>
          <c:symbol val="none"/>
        </c:marker>
      </c:pivotFmt>
      <c:pivotFmt>
        <c:idx val="93"/>
        <c:spPr>
          <a:solidFill>
            <a:schemeClr val="accent1"/>
          </a:solidFill>
          <a:ln w="28575" cap="rnd">
            <a:solidFill>
              <a:schemeClr val="accent1"/>
            </a:solidFill>
            <a:round/>
          </a:ln>
          <a:effectLst/>
        </c:spPr>
        <c:marker>
          <c:symbol val="none"/>
        </c:marker>
      </c:pivotFmt>
      <c:pivotFmt>
        <c:idx val="94"/>
        <c:spPr>
          <a:solidFill>
            <a:schemeClr val="accent1"/>
          </a:solidFill>
          <a:ln w="28575" cap="rnd">
            <a:solidFill>
              <a:schemeClr val="accent1"/>
            </a:solidFill>
            <a:round/>
          </a:ln>
          <a:effectLst/>
        </c:spPr>
        <c:marker>
          <c:symbol val="none"/>
        </c:marker>
      </c:pivotFmt>
      <c:pivotFmt>
        <c:idx val="95"/>
        <c:spPr>
          <a:solidFill>
            <a:schemeClr val="accent1"/>
          </a:solidFill>
          <a:ln w="28575" cap="rnd">
            <a:solidFill>
              <a:schemeClr val="accent1"/>
            </a:solidFill>
            <a:round/>
          </a:ln>
          <a:effectLst/>
        </c:spPr>
        <c:marker>
          <c:symbol val="none"/>
        </c:marker>
      </c:pivotFmt>
      <c:pivotFmt>
        <c:idx val="96"/>
        <c:spPr>
          <a:solidFill>
            <a:schemeClr val="accent1"/>
          </a:solidFill>
          <a:ln w="28575" cap="rnd">
            <a:solidFill>
              <a:schemeClr val="accent1"/>
            </a:solidFill>
            <a:round/>
          </a:ln>
          <a:effectLst/>
        </c:spPr>
        <c:marker>
          <c:symbol val="none"/>
        </c:marker>
      </c:pivotFmt>
      <c:pivotFmt>
        <c:idx val="97"/>
        <c:spPr>
          <a:solidFill>
            <a:schemeClr val="accent1"/>
          </a:solidFill>
          <a:ln w="28575" cap="rnd">
            <a:solidFill>
              <a:schemeClr val="accent1"/>
            </a:solidFill>
            <a:round/>
          </a:ln>
          <a:effectLst/>
        </c:spPr>
        <c:marker>
          <c:symbol val="none"/>
        </c:marker>
      </c:pivotFmt>
      <c:pivotFmt>
        <c:idx val="98"/>
        <c:spPr>
          <a:solidFill>
            <a:schemeClr val="accent1"/>
          </a:solidFill>
          <a:ln w="28575" cap="rnd">
            <a:solidFill>
              <a:schemeClr val="accent1"/>
            </a:solidFill>
            <a:round/>
          </a:ln>
          <a:effectLst/>
        </c:spPr>
        <c:marker>
          <c:symbol val="none"/>
        </c:marker>
      </c:pivotFmt>
      <c:pivotFmt>
        <c:idx val="99"/>
        <c:spPr>
          <a:solidFill>
            <a:schemeClr val="accent1"/>
          </a:solidFill>
          <a:ln w="28575" cap="rnd">
            <a:solidFill>
              <a:schemeClr val="accent1"/>
            </a:solidFill>
            <a:round/>
          </a:ln>
          <a:effectLst/>
        </c:spPr>
        <c:marker>
          <c:symbol val="none"/>
        </c:marker>
      </c:pivotFmt>
      <c:pivotFmt>
        <c:idx val="100"/>
        <c:spPr>
          <a:solidFill>
            <a:schemeClr val="accent1"/>
          </a:solidFill>
          <a:ln w="28575" cap="rnd">
            <a:solidFill>
              <a:schemeClr val="accent1"/>
            </a:solidFill>
            <a:round/>
          </a:ln>
          <a:effectLst/>
        </c:spPr>
        <c:marker>
          <c:symbol val="none"/>
        </c:marker>
      </c:pivotFmt>
      <c:pivotFmt>
        <c:idx val="101"/>
        <c:spPr>
          <a:solidFill>
            <a:schemeClr val="accent1"/>
          </a:solidFill>
          <a:ln w="28575" cap="rnd">
            <a:solidFill>
              <a:schemeClr val="accent1"/>
            </a:solidFill>
            <a:round/>
          </a:ln>
          <a:effectLst/>
        </c:spPr>
        <c:marker>
          <c:symbol val="none"/>
        </c:marker>
      </c:pivotFmt>
      <c:pivotFmt>
        <c:idx val="102"/>
        <c:spPr>
          <a:solidFill>
            <a:schemeClr val="accent1"/>
          </a:solidFill>
          <a:ln w="28575" cap="rnd">
            <a:solidFill>
              <a:schemeClr val="accent1"/>
            </a:solidFill>
            <a:round/>
          </a:ln>
          <a:effectLst/>
        </c:spPr>
        <c:marker>
          <c:symbol val="none"/>
        </c:marker>
      </c:pivotFmt>
      <c:pivotFmt>
        <c:idx val="103"/>
        <c:spPr>
          <a:solidFill>
            <a:schemeClr val="accent1"/>
          </a:solidFill>
          <a:ln w="28575" cap="rnd">
            <a:solidFill>
              <a:schemeClr val="accent1"/>
            </a:solidFill>
            <a:round/>
          </a:ln>
          <a:effectLst/>
        </c:spPr>
        <c:marker>
          <c:symbol val="none"/>
        </c:marker>
      </c:pivotFmt>
      <c:pivotFmt>
        <c:idx val="104"/>
        <c:spPr>
          <a:solidFill>
            <a:schemeClr val="accent1"/>
          </a:solidFill>
          <a:ln w="28575" cap="rnd">
            <a:solidFill>
              <a:schemeClr val="accent1"/>
            </a:solidFill>
            <a:round/>
          </a:ln>
          <a:effectLst/>
        </c:spPr>
        <c:marker>
          <c:symbol val="none"/>
        </c:marker>
      </c:pivotFmt>
      <c:pivotFmt>
        <c:idx val="105"/>
        <c:spPr>
          <a:solidFill>
            <a:schemeClr val="accent1"/>
          </a:solidFill>
          <a:ln w="28575" cap="rnd">
            <a:solidFill>
              <a:schemeClr val="accent1"/>
            </a:solidFill>
            <a:round/>
          </a:ln>
          <a:effectLst/>
        </c:spPr>
        <c:marker>
          <c:symbol val="none"/>
        </c:marker>
      </c:pivotFmt>
      <c:pivotFmt>
        <c:idx val="106"/>
        <c:spPr>
          <a:solidFill>
            <a:schemeClr val="accent1"/>
          </a:solidFill>
          <a:ln w="28575" cap="rnd">
            <a:solidFill>
              <a:schemeClr val="accent1"/>
            </a:solidFill>
            <a:round/>
          </a:ln>
          <a:effectLst/>
        </c:spPr>
        <c:marker>
          <c:symbol val="none"/>
        </c:marker>
      </c:pivotFmt>
      <c:pivotFmt>
        <c:idx val="107"/>
        <c:spPr>
          <a:solidFill>
            <a:schemeClr val="accent1"/>
          </a:solidFill>
          <a:ln w="28575" cap="rnd">
            <a:solidFill>
              <a:schemeClr val="accent1"/>
            </a:solidFill>
            <a:round/>
          </a:ln>
          <a:effectLst/>
        </c:spPr>
        <c:marker>
          <c:symbol val="none"/>
        </c:marker>
      </c:pivotFmt>
      <c:pivotFmt>
        <c:idx val="108"/>
        <c:spPr>
          <a:solidFill>
            <a:schemeClr val="accent1"/>
          </a:solidFill>
          <a:ln w="28575" cap="rnd">
            <a:solidFill>
              <a:schemeClr val="accent1"/>
            </a:solidFill>
            <a:round/>
          </a:ln>
          <a:effectLst/>
        </c:spPr>
        <c:marker>
          <c:symbol val="none"/>
        </c:marker>
      </c:pivotFmt>
      <c:pivotFmt>
        <c:idx val="109"/>
        <c:spPr>
          <a:solidFill>
            <a:schemeClr val="accent1"/>
          </a:solidFill>
          <a:ln w="28575" cap="rnd">
            <a:solidFill>
              <a:schemeClr val="accent1"/>
            </a:solidFill>
            <a:round/>
          </a:ln>
          <a:effectLst/>
        </c:spPr>
        <c:marker>
          <c:symbol val="none"/>
        </c:marker>
      </c:pivotFmt>
      <c:pivotFmt>
        <c:idx val="110"/>
        <c:spPr>
          <a:solidFill>
            <a:schemeClr val="accent1"/>
          </a:solidFill>
          <a:ln w="28575" cap="rnd">
            <a:solidFill>
              <a:schemeClr val="accent1"/>
            </a:solidFill>
            <a:round/>
          </a:ln>
          <a:effectLst/>
        </c:spPr>
        <c:marker>
          <c:symbol val="none"/>
        </c:marker>
      </c:pivotFmt>
      <c:pivotFmt>
        <c:idx val="111"/>
        <c:spPr>
          <a:solidFill>
            <a:schemeClr val="accent1"/>
          </a:solidFill>
          <a:ln w="28575" cap="rnd">
            <a:solidFill>
              <a:schemeClr val="accent1"/>
            </a:solidFill>
            <a:round/>
          </a:ln>
          <a:effectLst/>
        </c:spPr>
        <c:marker>
          <c:symbol val="none"/>
        </c:marker>
      </c:pivotFmt>
      <c:pivotFmt>
        <c:idx val="112"/>
        <c:spPr>
          <a:solidFill>
            <a:schemeClr val="accent1"/>
          </a:solidFill>
          <a:ln w="28575" cap="rnd">
            <a:solidFill>
              <a:schemeClr val="accent1"/>
            </a:solidFill>
            <a:round/>
          </a:ln>
          <a:effectLst/>
        </c:spPr>
        <c:marker>
          <c:symbol val="none"/>
        </c:marker>
      </c:pivotFmt>
      <c:pivotFmt>
        <c:idx val="113"/>
        <c:spPr>
          <a:solidFill>
            <a:schemeClr val="accent1"/>
          </a:solidFill>
          <a:ln w="28575" cap="rnd">
            <a:solidFill>
              <a:schemeClr val="accent1"/>
            </a:solidFill>
            <a:round/>
          </a:ln>
          <a:effectLst/>
        </c:spPr>
        <c:marker>
          <c:symbol val="none"/>
        </c:marker>
      </c:pivotFmt>
      <c:pivotFmt>
        <c:idx val="114"/>
        <c:spPr>
          <a:solidFill>
            <a:schemeClr val="accent1"/>
          </a:solidFill>
          <a:ln w="28575" cap="rnd">
            <a:solidFill>
              <a:schemeClr val="accent1"/>
            </a:solidFill>
            <a:round/>
          </a:ln>
          <a:effectLst/>
        </c:spPr>
        <c:marker>
          <c:symbol val="none"/>
        </c:marker>
      </c:pivotFmt>
      <c:pivotFmt>
        <c:idx val="115"/>
        <c:spPr>
          <a:solidFill>
            <a:schemeClr val="accent1"/>
          </a:solidFill>
          <a:ln w="28575" cap="rnd">
            <a:solidFill>
              <a:schemeClr val="accent1"/>
            </a:solidFill>
            <a:round/>
          </a:ln>
          <a:effectLst/>
        </c:spPr>
        <c:marker>
          <c:symbol val="none"/>
        </c:marker>
      </c:pivotFmt>
      <c:pivotFmt>
        <c:idx val="116"/>
        <c:spPr>
          <a:solidFill>
            <a:schemeClr val="accent1"/>
          </a:solidFill>
          <a:ln w="28575" cap="rnd">
            <a:solidFill>
              <a:schemeClr val="accent1"/>
            </a:solidFill>
            <a:round/>
          </a:ln>
          <a:effectLst/>
        </c:spPr>
        <c:marker>
          <c:symbol val="none"/>
        </c:marker>
      </c:pivotFmt>
      <c:pivotFmt>
        <c:idx val="117"/>
        <c:spPr>
          <a:solidFill>
            <a:schemeClr val="accent1"/>
          </a:solidFill>
          <a:ln w="28575" cap="rnd">
            <a:solidFill>
              <a:schemeClr val="accent1"/>
            </a:solidFill>
            <a:round/>
          </a:ln>
          <a:effectLst/>
        </c:spPr>
        <c:marker>
          <c:symbol val="none"/>
        </c:marker>
      </c:pivotFmt>
      <c:pivotFmt>
        <c:idx val="118"/>
        <c:spPr>
          <a:solidFill>
            <a:schemeClr val="accent1"/>
          </a:solidFill>
          <a:ln w="28575" cap="rnd">
            <a:solidFill>
              <a:schemeClr val="accent1"/>
            </a:solidFill>
            <a:round/>
          </a:ln>
          <a:effectLst/>
        </c:spPr>
        <c:marker>
          <c:symbol val="none"/>
        </c:marker>
      </c:pivotFmt>
      <c:pivotFmt>
        <c:idx val="119"/>
        <c:spPr>
          <a:solidFill>
            <a:schemeClr val="accent1"/>
          </a:solidFill>
          <a:ln w="28575" cap="rnd">
            <a:solidFill>
              <a:schemeClr val="accent1"/>
            </a:solidFill>
            <a:round/>
          </a:ln>
          <a:effectLst/>
        </c:spPr>
        <c:marker>
          <c:symbol val="none"/>
        </c:marker>
      </c:pivotFmt>
      <c:pivotFmt>
        <c:idx val="120"/>
        <c:spPr>
          <a:solidFill>
            <a:schemeClr val="accent1"/>
          </a:solidFill>
          <a:ln w="28575" cap="rnd">
            <a:solidFill>
              <a:schemeClr val="accent1"/>
            </a:solidFill>
            <a:round/>
          </a:ln>
          <a:effectLst/>
        </c:spPr>
        <c:marker>
          <c:symbol val="none"/>
        </c:marker>
      </c:pivotFmt>
      <c:pivotFmt>
        <c:idx val="121"/>
        <c:spPr>
          <a:solidFill>
            <a:schemeClr val="accent1"/>
          </a:solidFill>
          <a:ln w="28575" cap="rnd">
            <a:solidFill>
              <a:schemeClr val="accent1"/>
            </a:solidFill>
            <a:round/>
          </a:ln>
          <a:effectLst/>
        </c:spPr>
        <c:marker>
          <c:symbol val="none"/>
        </c:marker>
      </c:pivotFmt>
      <c:pivotFmt>
        <c:idx val="122"/>
        <c:spPr>
          <a:solidFill>
            <a:schemeClr val="accent1"/>
          </a:solidFill>
          <a:ln w="28575" cap="rnd">
            <a:solidFill>
              <a:schemeClr val="accent1"/>
            </a:solidFill>
            <a:round/>
          </a:ln>
          <a:effectLst/>
        </c:spPr>
        <c:marker>
          <c:symbol val="none"/>
        </c:marker>
      </c:pivotFmt>
      <c:pivotFmt>
        <c:idx val="123"/>
        <c:spPr>
          <a:solidFill>
            <a:schemeClr val="accent1"/>
          </a:solidFill>
          <a:ln w="28575" cap="rnd">
            <a:solidFill>
              <a:schemeClr val="accent1"/>
            </a:solidFill>
            <a:round/>
          </a:ln>
          <a:effectLst/>
        </c:spPr>
        <c:marker>
          <c:symbol val="none"/>
        </c:marker>
      </c:pivotFmt>
      <c:pivotFmt>
        <c:idx val="124"/>
        <c:spPr>
          <a:solidFill>
            <a:schemeClr val="accent1"/>
          </a:solidFill>
          <a:ln w="28575" cap="rnd">
            <a:solidFill>
              <a:schemeClr val="accent1"/>
            </a:solidFill>
            <a:round/>
          </a:ln>
          <a:effectLst/>
        </c:spPr>
        <c:marker>
          <c:symbol val="none"/>
        </c:marker>
      </c:pivotFmt>
      <c:pivotFmt>
        <c:idx val="125"/>
        <c:spPr>
          <a:solidFill>
            <a:schemeClr val="accent1"/>
          </a:solidFill>
          <a:ln w="28575" cap="rnd">
            <a:solidFill>
              <a:schemeClr val="accent1"/>
            </a:solidFill>
            <a:round/>
          </a:ln>
          <a:effectLst/>
        </c:spPr>
        <c:marker>
          <c:symbol val="none"/>
        </c:marker>
      </c:pivotFmt>
      <c:pivotFmt>
        <c:idx val="126"/>
        <c:spPr>
          <a:solidFill>
            <a:schemeClr val="accent1"/>
          </a:solidFill>
          <a:ln w="28575" cap="rnd">
            <a:solidFill>
              <a:schemeClr val="accent1"/>
            </a:solidFill>
            <a:round/>
          </a:ln>
          <a:effectLst/>
        </c:spPr>
        <c:marker>
          <c:symbol val="none"/>
        </c:marker>
      </c:pivotFmt>
      <c:pivotFmt>
        <c:idx val="127"/>
        <c:spPr>
          <a:solidFill>
            <a:schemeClr val="accent1"/>
          </a:solidFill>
          <a:ln w="28575" cap="rnd">
            <a:solidFill>
              <a:schemeClr val="accent1"/>
            </a:solidFill>
            <a:round/>
          </a:ln>
          <a:effectLst/>
        </c:spPr>
        <c:marker>
          <c:symbol val="none"/>
        </c:marker>
      </c:pivotFmt>
      <c:pivotFmt>
        <c:idx val="128"/>
        <c:spPr>
          <a:solidFill>
            <a:schemeClr val="accent1"/>
          </a:solidFill>
          <a:ln w="28575" cap="rnd">
            <a:solidFill>
              <a:schemeClr val="accent1"/>
            </a:solidFill>
            <a:round/>
          </a:ln>
          <a:effectLst/>
        </c:spPr>
        <c:marker>
          <c:symbol val="none"/>
        </c:marker>
      </c:pivotFmt>
      <c:pivotFmt>
        <c:idx val="129"/>
        <c:spPr>
          <a:solidFill>
            <a:schemeClr val="accent1"/>
          </a:solidFill>
          <a:ln w="28575" cap="rnd">
            <a:solidFill>
              <a:schemeClr val="accent1"/>
            </a:solidFill>
            <a:round/>
          </a:ln>
          <a:effectLst/>
        </c:spPr>
        <c:marker>
          <c:symbol val="none"/>
        </c:marker>
      </c:pivotFmt>
      <c:pivotFmt>
        <c:idx val="130"/>
        <c:spPr>
          <a:solidFill>
            <a:schemeClr val="accent1"/>
          </a:solidFill>
          <a:ln w="28575" cap="rnd">
            <a:solidFill>
              <a:schemeClr val="accent1"/>
            </a:solidFill>
            <a:round/>
          </a:ln>
          <a:effectLst/>
        </c:spPr>
        <c:marker>
          <c:symbol val="none"/>
        </c:marker>
      </c:pivotFmt>
      <c:pivotFmt>
        <c:idx val="131"/>
        <c:spPr>
          <a:solidFill>
            <a:schemeClr val="accent1"/>
          </a:solidFill>
          <a:ln w="28575" cap="rnd">
            <a:solidFill>
              <a:schemeClr val="accent1"/>
            </a:solidFill>
            <a:round/>
          </a:ln>
          <a:effectLst/>
        </c:spPr>
        <c:marker>
          <c:symbol val="none"/>
        </c:marker>
      </c:pivotFmt>
      <c:pivotFmt>
        <c:idx val="132"/>
        <c:spPr>
          <a:solidFill>
            <a:schemeClr val="accent1"/>
          </a:solidFill>
          <a:ln w="28575" cap="rnd">
            <a:solidFill>
              <a:schemeClr val="accent1"/>
            </a:solidFill>
            <a:round/>
          </a:ln>
          <a:effectLst/>
        </c:spPr>
        <c:marker>
          <c:symbol val="none"/>
        </c:marker>
      </c:pivotFmt>
      <c:pivotFmt>
        <c:idx val="133"/>
        <c:spPr>
          <a:solidFill>
            <a:schemeClr val="accent1"/>
          </a:solidFill>
          <a:ln w="28575" cap="rnd">
            <a:solidFill>
              <a:schemeClr val="accent1"/>
            </a:solidFill>
            <a:round/>
          </a:ln>
          <a:effectLst/>
        </c:spPr>
        <c:marker>
          <c:symbol val="none"/>
        </c:marker>
      </c:pivotFmt>
      <c:pivotFmt>
        <c:idx val="134"/>
        <c:spPr>
          <a:solidFill>
            <a:schemeClr val="accent1"/>
          </a:solidFill>
          <a:ln w="28575" cap="rnd">
            <a:solidFill>
              <a:schemeClr val="accent1"/>
            </a:solidFill>
            <a:round/>
          </a:ln>
          <a:effectLst/>
        </c:spPr>
        <c:marker>
          <c:symbol val="none"/>
        </c:marker>
      </c:pivotFmt>
      <c:pivotFmt>
        <c:idx val="135"/>
        <c:spPr>
          <a:solidFill>
            <a:schemeClr val="accent1"/>
          </a:solidFill>
          <a:ln w="28575" cap="rnd">
            <a:solidFill>
              <a:schemeClr val="accent1"/>
            </a:solidFill>
            <a:round/>
          </a:ln>
          <a:effectLst/>
        </c:spPr>
        <c:marker>
          <c:symbol val="none"/>
        </c:marker>
      </c:pivotFmt>
      <c:pivotFmt>
        <c:idx val="136"/>
        <c:spPr>
          <a:solidFill>
            <a:schemeClr val="accent1"/>
          </a:solidFill>
          <a:ln w="28575" cap="rnd">
            <a:solidFill>
              <a:schemeClr val="accent1"/>
            </a:solidFill>
            <a:round/>
          </a:ln>
          <a:effectLst/>
        </c:spPr>
        <c:marker>
          <c:symbol val="none"/>
        </c:marker>
      </c:pivotFmt>
      <c:pivotFmt>
        <c:idx val="137"/>
        <c:spPr>
          <a:solidFill>
            <a:schemeClr val="accent1"/>
          </a:solidFill>
          <a:ln w="28575" cap="rnd">
            <a:solidFill>
              <a:schemeClr val="accent1"/>
            </a:solidFill>
            <a:round/>
          </a:ln>
          <a:effectLst/>
        </c:spPr>
        <c:marker>
          <c:symbol val="none"/>
        </c:marker>
      </c:pivotFmt>
      <c:pivotFmt>
        <c:idx val="138"/>
        <c:spPr>
          <a:solidFill>
            <a:schemeClr val="accent1"/>
          </a:solidFill>
          <a:ln w="28575" cap="rnd">
            <a:solidFill>
              <a:schemeClr val="accent1"/>
            </a:solidFill>
            <a:round/>
          </a:ln>
          <a:effectLst/>
        </c:spPr>
        <c:marker>
          <c:symbol val="none"/>
        </c:marker>
      </c:pivotFmt>
      <c:pivotFmt>
        <c:idx val="139"/>
        <c:spPr>
          <a:solidFill>
            <a:schemeClr val="accent1"/>
          </a:solidFill>
          <a:ln w="28575" cap="rnd">
            <a:solidFill>
              <a:schemeClr val="accent1"/>
            </a:solidFill>
            <a:round/>
          </a:ln>
          <a:effectLst/>
        </c:spPr>
        <c:marker>
          <c:symbol val="none"/>
        </c:marker>
      </c:pivotFmt>
      <c:pivotFmt>
        <c:idx val="140"/>
        <c:spPr>
          <a:solidFill>
            <a:schemeClr val="accent1"/>
          </a:solidFill>
          <a:ln w="28575" cap="rnd">
            <a:solidFill>
              <a:schemeClr val="accent1"/>
            </a:solidFill>
            <a:round/>
          </a:ln>
          <a:effectLst/>
        </c:spPr>
        <c:marker>
          <c:symbol val="none"/>
        </c:marker>
      </c:pivotFmt>
      <c:pivotFmt>
        <c:idx val="141"/>
        <c:spPr>
          <a:solidFill>
            <a:schemeClr val="accent1"/>
          </a:solidFill>
          <a:ln w="28575" cap="rnd">
            <a:solidFill>
              <a:schemeClr val="accent1"/>
            </a:solidFill>
            <a:round/>
          </a:ln>
          <a:effectLst/>
        </c:spPr>
        <c:marker>
          <c:symbol val="none"/>
        </c:marker>
      </c:pivotFmt>
      <c:pivotFmt>
        <c:idx val="142"/>
        <c:spPr>
          <a:solidFill>
            <a:schemeClr val="accent1"/>
          </a:solidFill>
          <a:ln w="28575" cap="rnd">
            <a:solidFill>
              <a:schemeClr val="accent1"/>
            </a:solidFill>
            <a:round/>
          </a:ln>
          <a:effectLst/>
        </c:spPr>
        <c:marker>
          <c:symbol val="none"/>
        </c:marker>
      </c:pivotFmt>
      <c:pivotFmt>
        <c:idx val="143"/>
        <c:spPr>
          <a:solidFill>
            <a:schemeClr val="accent1"/>
          </a:solidFill>
          <a:ln w="28575" cap="rnd">
            <a:solidFill>
              <a:schemeClr val="accent1"/>
            </a:solidFill>
            <a:round/>
          </a:ln>
          <a:effectLst/>
        </c:spPr>
        <c:marker>
          <c:symbol val="none"/>
        </c:marker>
      </c:pivotFmt>
      <c:pivotFmt>
        <c:idx val="144"/>
        <c:spPr>
          <a:solidFill>
            <a:schemeClr val="accent1"/>
          </a:solidFill>
          <a:ln w="28575" cap="rnd">
            <a:solidFill>
              <a:schemeClr val="accent1"/>
            </a:solidFill>
            <a:round/>
          </a:ln>
          <a:effectLst/>
        </c:spPr>
        <c:marker>
          <c:symbol val="none"/>
        </c:marker>
      </c:pivotFmt>
      <c:pivotFmt>
        <c:idx val="145"/>
        <c:spPr>
          <a:solidFill>
            <a:schemeClr val="accent1"/>
          </a:solidFill>
          <a:ln w="28575" cap="rnd">
            <a:solidFill>
              <a:schemeClr val="accent1"/>
            </a:solidFill>
            <a:round/>
          </a:ln>
          <a:effectLst/>
        </c:spPr>
        <c:marker>
          <c:symbol val="none"/>
        </c:marker>
      </c:pivotFmt>
      <c:pivotFmt>
        <c:idx val="146"/>
        <c:spPr>
          <a:solidFill>
            <a:schemeClr val="accent1"/>
          </a:solidFill>
          <a:ln w="28575" cap="rnd">
            <a:solidFill>
              <a:schemeClr val="accent1"/>
            </a:solidFill>
            <a:round/>
          </a:ln>
          <a:effectLst/>
        </c:spPr>
        <c:marker>
          <c:symbol val="none"/>
        </c:marker>
      </c:pivotFmt>
      <c:pivotFmt>
        <c:idx val="147"/>
        <c:spPr>
          <a:solidFill>
            <a:schemeClr val="accent1"/>
          </a:solidFill>
          <a:ln w="28575" cap="rnd">
            <a:solidFill>
              <a:schemeClr val="accent1"/>
            </a:solidFill>
            <a:round/>
          </a:ln>
          <a:effectLst/>
        </c:spPr>
        <c:marker>
          <c:symbol val="none"/>
        </c:marker>
      </c:pivotFmt>
      <c:pivotFmt>
        <c:idx val="148"/>
        <c:spPr>
          <a:solidFill>
            <a:schemeClr val="accent1"/>
          </a:solidFill>
          <a:ln w="28575" cap="rnd">
            <a:solidFill>
              <a:schemeClr val="accent1"/>
            </a:solidFill>
            <a:round/>
          </a:ln>
          <a:effectLst/>
        </c:spPr>
        <c:marker>
          <c:symbol val="none"/>
        </c:marker>
      </c:pivotFmt>
      <c:pivotFmt>
        <c:idx val="149"/>
        <c:spPr>
          <a:solidFill>
            <a:schemeClr val="accent1"/>
          </a:solidFill>
          <a:ln w="28575" cap="rnd">
            <a:solidFill>
              <a:schemeClr val="accent1"/>
            </a:solidFill>
            <a:round/>
          </a:ln>
          <a:effectLst/>
        </c:spPr>
        <c:marker>
          <c:symbol val="none"/>
        </c:marker>
      </c:pivotFmt>
      <c:pivotFmt>
        <c:idx val="150"/>
        <c:spPr>
          <a:solidFill>
            <a:schemeClr val="accent1"/>
          </a:solidFill>
          <a:ln w="28575" cap="rnd">
            <a:solidFill>
              <a:schemeClr val="accent1"/>
            </a:solidFill>
            <a:round/>
          </a:ln>
          <a:effectLst/>
        </c:spPr>
        <c:marker>
          <c:symbol val="none"/>
        </c:marker>
      </c:pivotFmt>
      <c:pivotFmt>
        <c:idx val="151"/>
        <c:spPr>
          <a:solidFill>
            <a:schemeClr val="accent1"/>
          </a:solidFill>
          <a:ln w="28575" cap="rnd">
            <a:solidFill>
              <a:schemeClr val="accent1"/>
            </a:solidFill>
            <a:round/>
          </a:ln>
          <a:effectLst/>
        </c:spPr>
        <c:marker>
          <c:symbol val="none"/>
        </c:marker>
      </c:pivotFmt>
      <c:pivotFmt>
        <c:idx val="152"/>
        <c:spPr>
          <a:solidFill>
            <a:schemeClr val="accent1"/>
          </a:solidFill>
          <a:ln w="28575" cap="rnd">
            <a:solidFill>
              <a:schemeClr val="accent1"/>
            </a:solidFill>
            <a:round/>
          </a:ln>
          <a:effectLst/>
        </c:spPr>
        <c:marker>
          <c:symbol val="none"/>
        </c:marker>
      </c:pivotFmt>
      <c:pivotFmt>
        <c:idx val="153"/>
        <c:spPr>
          <a:solidFill>
            <a:schemeClr val="accent1"/>
          </a:solidFill>
          <a:ln w="28575" cap="rnd">
            <a:solidFill>
              <a:schemeClr val="accent1"/>
            </a:solidFill>
            <a:round/>
          </a:ln>
          <a:effectLst/>
        </c:spPr>
        <c:marker>
          <c:symbol val="none"/>
        </c:marker>
      </c:pivotFmt>
      <c:pivotFmt>
        <c:idx val="154"/>
        <c:spPr>
          <a:solidFill>
            <a:schemeClr val="accent1"/>
          </a:solidFill>
          <a:ln w="28575" cap="rnd">
            <a:solidFill>
              <a:schemeClr val="accent1"/>
            </a:solidFill>
            <a:round/>
          </a:ln>
          <a:effectLst/>
        </c:spPr>
        <c:marker>
          <c:symbol val="none"/>
        </c:marker>
      </c:pivotFmt>
      <c:pivotFmt>
        <c:idx val="155"/>
        <c:spPr>
          <a:solidFill>
            <a:schemeClr val="accent1"/>
          </a:solidFill>
          <a:ln w="28575" cap="rnd">
            <a:solidFill>
              <a:schemeClr val="accent1"/>
            </a:solidFill>
            <a:round/>
          </a:ln>
          <a:effectLst/>
        </c:spPr>
        <c:marker>
          <c:symbol val="none"/>
        </c:marker>
      </c:pivotFmt>
      <c:pivotFmt>
        <c:idx val="156"/>
        <c:spPr>
          <a:solidFill>
            <a:schemeClr val="accent1"/>
          </a:solidFill>
          <a:ln w="28575" cap="rnd">
            <a:solidFill>
              <a:schemeClr val="accent1"/>
            </a:solidFill>
            <a:round/>
          </a:ln>
          <a:effectLst/>
        </c:spPr>
        <c:marker>
          <c:symbol val="none"/>
        </c:marker>
      </c:pivotFmt>
      <c:pivotFmt>
        <c:idx val="157"/>
        <c:spPr>
          <a:solidFill>
            <a:schemeClr val="accent1"/>
          </a:solidFill>
          <a:ln w="28575" cap="rnd">
            <a:solidFill>
              <a:schemeClr val="accent1"/>
            </a:solidFill>
            <a:round/>
          </a:ln>
          <a:effectLst/>
        </c:spPr>
        <c:marker>
          <c:symbol val="none"/>
        </c:marker>
      </c:pivotFmt>
      <c:pivotFmt>
        <c:idx val="158"/>
        <c:spPr>
          <a:solidFill>
            <a:schemeClr val="accent1"/>
          </a:solidFill>
          <a:ln w="28575" cap="rnd">
            <a:solidFill>
              <a:schemeClr val="accent1"/>
            </a:solidFill>
            <a:round/>
          </a:ln>
          <a:effectLst/>
        </c:spPr>
        <c:marker>
          <c:symbol val="none"/>
        </c:marker>
      </c:pivotFmt>
      <c:pivotFmt>
        <c:idx val="159"/>
        <c:spPr>
          <a:solidFill>
            <a:schemeClr val="accent1"/>
          </a:solidFill>
          <a:ln w="28575" cap="rnd">
            <a:solidFill>
              <a:schemeClr val="accent1"/>
            </a:solidFill>
            <a:round/>
          </a:ln>
          <a:effectLst/>
        </c:spPr>
        <c:marker>
          <c:symbol val="none"/>
        </c:marker>
      </c:pivotFmt>
      <c:pivotFmt>
        <c:idx val="160"/>
        <c:spPr>
          <a:solidFill>
            <a:schemeClr val="accent1"/>
          </a:solidFill>
          <a:ln w="28575" cap="rnd">
            <a:solidFill>
              <a:schemeClr val="accent1"/>
            </a:solidFill>
            <a:round/>
          </a:ln>
          <a:effectLst/>
        </c:spPr>
        <c:marker>
          <c:symbol val="none"/>
        </c:marker>
      </c:pivotFmt>
      <c:pivotFmt>
        <c:idx val="161"/>
        <c:spPr>
          <a:solidFill>
            <a:schemeClr val="accent1"/>
          </a:solidFill>
          <a:ln w="28575" cap="rnd">
            <a:solidFill>
              <a:schemeClr val="accent1"/>
            </a:solidFill>
            <a:round/>
          </a:ln>
          <a:effectLst/>
        </c:spPr>
        <c:marker>
          <c:symbol val="none"/>
        </c:marker>
      </c:pivotFmt>
      <c:pivotFmt>
        <c:idx val="162"/>
        <c:spPr>
          <a:solidFill>
            <a:schemeClr val="accent1"/>
          </a:solidFill>
          <a:ln w="28575" cap="rnd">
            <a:solidFill>
              <a:schemeClr val="accent1"/>
            </a:solidFill>
            <a:round/>
          </a:ln>
          <a:effectLst/>
        </c:spPr>
        <c:marker>
          <c:symbol val="none"/>
        </c:marker>
      </c:pivotFmt>
      <c:pivotFmt>
        <c:idx val="163"/>
        <c:spPr>
          <a:solidFill>
            <a:schemeClr val="accent1"/>
          </a:solidFill>
          <a:ln w="28575" cap="rnd">
            <a:solidFill>
              <a:schemeClr val="accent1"/>
            </a:solidFill>
            <a:round/>
          </a:ln>
          <a:effectLst/>
        </c:spPr>
        <c:marker>
          <c:symbol val="none"/>
        </c:marker>
      </c:pivotFmt>
      <c:pivotFmt>
        <c:idx val="164"/>
        <c:spPr>
          <a:solidFill>
            <a:schemeClr val="accent1"/>
          </a:solidFill>
          <a:ln w="28575" cap="rnd">
            <a:solidFill>
              <a:schemeClr val="accent1"/>
            </a:solidFill>
            <a:round/>
          </a:ln>
          <a:effectLst/>
        </c:spPr>
        <c:marker>
          <c:symbol val="none"/>
        </c:marker>
      </c:pivotFmt>
      <c:pivotFmt>
        <c:idx val="165"/>
        <c:spPr>
          <a:solidFill>
            <a:schemeClr val="accent1"/>
          </a:solidFill>
          <a:ln w="28575" cap="rnd">
            <a:solidFill>
              <a:schemeClr val="accent1"/>
            </a:solidFill>
            <a:round/>
          </a:ln>
          <a:effectLst/>
        </c:spPr>
        <c:marker>
          <c:symbol val="none"/>
        </c:marker>
      </c:pivotFmt>
      <c:pivotFmt>
        <c:idx val="166"/>
        <c:spPr>
          <a:solidFill>
            <a:schemeClr val="accent1"/>
          </a:solidFill>
          <a:ln w="28575" cap="rnd">
            <a:solidFill>
              <a:schemeClr val="accent1"/>
            </a:solidFill>
            <a:round/>
          </a:ln>
          <a:effectLst/>
        </c:spPr>
        <c:marker>
          <c:symbol val="none"/>
        </c:marker>
      </c:pivotFmt>
      <c:pivotFmt>
        <c:idx val="167"/>
        <c:spPr>
          <a:solidFill>
            <a:schemeClr val="accent1"/>
          </a:solidFill>
          <a:ln w="28575" cap="rnd">
            <a:solidFill>
              <a:schemeClr val="accent1"/>
            </a:solidFill>
            <a:round/>
          </a:ln>
          <a:effectLst/>
        </c:spPr>
        <c:marker>
          <c:symbol val="none"/>
        </c:marker>
      </c:pivotFmt>
      <c:pivotFmt>
        <c:idx val="168"/>
        <c:spPr>
          <a:solidFill>
            <a:schemeClr val="accent1"/>
          </a:solidFill>
          <a:ln w="28575" cap="rnd">
            <a:solidFill>
              <a:schemeClr val="accent1"/>
            </a:solidFill>
            <a:round/>
          </a:ln>
          <a:effectLst/>
        </c:spPr>
        <c:marker>
          <c:symbol val="none"/>
        </c:marker>
      </c:pivotFmt>
      <c:pivotFmt>
        <c:idx val="169"/>
        <c:spPr>
          <a:solidFill>
            <a:schemeClr val="accent1"/>
          </a:solidFill>
          <a:ln w="28575" cap="rnd">
            <a:solidFill>
              <a:schemeClr val="accent1"/>
            </a:solidFill>
            <a:round/>
          </a:ln>
          <a:effectLst/>
        </c:spPr>
        <c:marker>
          <c:symbol val="none"/>
        </c:marker>
      </c:pivotFmt>
      <c:pivotFmt>
        <c:idx val="170"/>
        <c:spPr>
          <a:solidFill>
            <a:schemeClr val="accent1"/>
          </a:solidFill>
          <a:ln w="28575" cap="rnd">
            <a:solidFill>
              <a:schemeClr val="accent1"/>
            </a:solidFill>
            <a:round/>
          </a:ln>
          <a:effectLst/>
        </c:spPr>
        <c:marker>
          <c:symbol val="none"/>
        </c:marker>
      </c:pivotFmt>
      <c:pivotFmt>
        <c:idx val="171"/>
        <c:spPr>
          <a:solidFill>
            <a:schemeClr val="accent1"/>
          </a:solidFill>
          <a:ln w="28575" cap="rnd">
            <a:solidFill>
              <a:schemeClr val="accent1"/>
            </a:solidFill>
            <a:round/>
          </a:ln>
          <a:effectLst/>
        </c:spPr>
        <c:marker>
          <c:symbol val="none"/>
        </c:marker>
      </c:pivotFmt>
      <c:pivotFmt>
        <c:idx val="172"/>
        <c:spPr>
          <a:solidFill>
            <a:schemeClr val="accent1"/>
          </a:solidFill>
          <a:ln w="28575" cap="rnd">
            <a:solidFill>
              <a:schemeClr val="accent1"/>
            </a:solidFill>
            <a:round/>
          </a:ln>
          <a:effectLst/>
        </c:spPr>
        <c:marker>
          <c:symbol val="none"/>
        </c:marker>
      </c:pivotFmt>
      <c:pivotFmt>
        <c:idx val="173"/>
        <c:spPr>
          <a:solidFill>
            <a:schemeClr val="accent1"/>
          </a:solidFill>
          <a:ln w="28575" cap="rnd">
            <a:solidFill>
              <a:schemeClr val="accent1"/>
            </a:solidFill>
            <a:round/>
          </a:ln>
          <a:effectLst/>
        </c:spPr>
        <c:marker>
          <c:symbol val="none"/>
        </c:marker>
      </c:pivotFmt>
      <c:pivotFmt>
        <c:idx val="174"/>
        <c:spPr>
          <a:solidFill>
            <a:schemeClr val="accent1"/>
          </a:solidFill>
          <a:ln w="28575" cap="rnd">
            <a:solidFill>
              <a:schemeClr val="accent1"/>
            </a:solidFill>
            <a:round/>
          </a:ln>
          <a:effectLst/>
        </c:spPr>
        <c:marker>
          <c:symbol val="none"/>
        </c:marker>
      </c:pivotFmt>
      <c:pivotFmt>
        <c:idx val="175"/>
        <c:spPr>
          <a:solidFill>
            <a:schemeClr val="accent1"/>
          </a:solidFill>
          <a:ln w="28575" cap="rnd">
            <a:solidFill>
              <a:schemeClr val="accent1"/>
            </a:solidFill>
            <a:round/>
          </a:ln>
          <a:effectLst/>
        </c:spPr>
        <c:marker>
          <c:symbol val="none"/>
        </c:marker>
      </c:pivotFmt>
      <c:pivotFmt>
        <c:idx val="176"/>
        <c:spPr>
          <a:solidFill>
            <a:schemeClr val="accent1"/>
          </a:solidFill>
          <a:ln w="28575" cap="rnd">
            <a:solidFill>
              <a:schemeClr val="accent1"/>
            </a:solidFill>
            <a:round/>
          </a:ln>
          <a:effectLst/>
        </c:spPr>
        <c:marker>
          <c:symbol val="none"/>
        </c:marker>
      </c:pivotFmt>
      <c:pivotFmt>
        <c:idx val="177"/>
        <c:spPr>
          <a:solidFill>
            <a:schemeClr val="accent1"/>
          </a:solidFill>
          <a:ln w="28575" cap="rnd">
            <a:solidFill>
              <a:schemeClr val="accent1"/>
            </a:solidFill>
            <a:round/>
          </a:ln>
          <a:effectLst/>
        </c:spPr>
        <c:marker>
          <c:symbol val="none"/>
        </c:marker>
      </c:pivotFmt>
      <c:pivotFmt>
        <c:idx val="178"/>
        <c:spPr>
          <a:solidFill>
            <a:schemeClr val="accent1"/>
          </a:solidFill>
          <a:ln w="28575" cap="rnd">
            <a:solidFill>
              <a:schemeClr val="accent1"/>
            </a:solidFill>
            <a:round/>
          </a:ln>
          <a:effectLst/>
        </c:spPr>
        <c:marker>
          <c:symbol val="none"/>
        </c:marker>
      </c:pivotFmt>
      <c:pivotFmt>
        <c:idx val="179"/>
        <c:spPr>
          <a:solidFill>
            <a:schemeClr val="accent1"/>
          </a:solidFill>
          <a:ln w="28575" cap="rnd">
            <a:solidFill>
              <a:schemeClr val="accent1"/>
            </a:solidFill>
            <a:round/>
          </a:ln>
          <a:effectLst/>
        </c:spPr>
        <c:marker>
          <c:symbol val="none"/>
        </c:marker>
      </c:pivotFmt>
      <c:pivotFmt>
        <c:idx val="180"/>
        <c:spPr>
          <a:solidFill>
            <a:schemeClr val="accent1"/>
          </a:solidFill>
          <a:ln w="28575" cap="rnd">
            <a:solidFill>
              <a:schemeClr val="accent1"/>
            </a:solidFill>
            <a:round/>
          </a:ln>
          <a:effectLst/>
        </c:spPr>
        <c:marker>
          <c:symbol val="none"/>
        </c:marker>
      </c:pivotFmt>
      <c:pivotFmt>
        <c:idx val="181"/>
        <c:spPr>
          <a:solidFill>
            <a:schemeClr val="accent1"/>
          </a:solidFill>
          <a:ln w="28575" cap="rnd">
            <a:solidFill>
              <a:schemeClr val="accent1"/>
            </a:solidFill>
            <a:round/>
          </a:ln>
          <a:effectLst/>
        </c:spPr>
        <c:marker>
          <c:symbol val="none"/>
        </c:marker>
      </c:pivotFmt>
      <c:pivotFmt>
        <c:idx val="182"/>
        <c:spPr>
          <a:solidFill>
            <a:schemeClr val="accent1"/>
          </a:solidFill>
          <a:ln w="28575" cap="rnd">
            <a:solidFill>
              <a:schemeClr val="accent1"/>
            </a:solidFill>
            <a:round/>
          </a:ln>
          <a:effectLst/>
        </c:spPr>
        <c:marker>
          <c:symbol val="none"/>
        </c:marker>
      </c:pivotFmt>
      <c:pivotFmt>
        <c:idx val="183"/>
        <c:spPr>
          <a:solidFill>
            <a:schemeClr val="accent1"/>
          </a:solidFill>
          <a:ln w="28575" cap="rnd">
            <a:solidFill>
              <a:schemeClr val="accent1"/>
            </a:solidFill>
            <a:round/>
          </a:ln>
          <a:effectLst/>
        </c:spPr>
        <c:marker>
          <c:symbol val="none"/>
        </c:marker>
      </c:pivotFmt>
      <c:pivotFmt>
        <c:idx val="184"/>
        <c:spPr>
          <a:solidFill>
            <a:schemeClr val="accent1"/>
          </a:solidFill>
          <a:ln w="28575" cap="rnd">
            <a:solidFill>
              <a:schemeClr val="accent1"/>
            </a:solidFill>
            <a:round/>
          </a:ln>
          <a:effectLst/>
        </c:spPr>
        <c:marker>
          <c:symbol val="none"/>
        </c:marker>
      </c:pivotFmt>
      <c:pivotFmt>
        <c:idx val="185"/>
        <c:spPr>
          <a:solidFill>
            <a:schemeClr val="accent1"/>
          </a:solidFill>
          <a:ln w="28575" cap="rnd">
            <a:solidFill>
              <a:schemeClr val="accent1"/>
            </a:solidFill>
            <a:round/>
          </a:ln>
          <a:effectLst/>
        </c:spPr>
        <c:marker>
          <c:symbol val="none"/>
        </c:marker>
      </c:pivotFmt>
      <c:pivotFmt>
        <c:idx val="186"/>
        <c:spPr>
          <a:solidFill>
            <a:schemeClr val="accent1"/>
          </a:solidFill>
          <a:ln w="28575" cap="rnd">
            <a:solidFill>
              <a:schemeClr val="accent1"/>
            </a:solidFill>
            <a:round/>
          </a:ln>
          <a:effectLst/>
        </c:spPr>
        <c:marker>
          <c:symbol val="none"/>
        </c:marker>
      </c:pivotFmt>
      <c:pivotFmt>
        <c:idx val="187"/>
        <c:spPr>
          <a:solidFill>
            <a:schemeClr val="accent1"/>
          </a:solidFill>
          <a:ln w="28575" cap="rnd">
            <a:solidFill>
              <a:schemeClr val="accent1"/>
            </a:solidFill>
            <a:round/>
          </a:ln>
          <a:effectLst/>
        </c:spPr>
        <c:marker>
          <c:symbol val="none"/>
        </c:marker>
      </c:pivotFmt>
      <c:pivotFmt>
        <c:idx val="188"/>
        <c:spPr>
          <a:solidFill>
            <a:schemeClr val="accent1"/>
          </a:solidFill>
          <a:ln w="28575" cap="rnd">
            <a:solidFill>
              <a:schemeClr val="accent1"/>
            </a:solidFill>
            <a:round/>
          </a:ln>
          <a:effectLst/>
        </c:spPr>
        <c:marker>
          <c:symbol val="none"/>
        </c:marker>
      </c:pivotFmt>
      <c:pivotFmt>
        <c:idx val="189"/>
        <c:spPr>
          <a:solidFill>
            <a:schemeClr val="accent1"/>
          </a:solidFill>
          <a:ln w="28575" cap="rnd">
            <a:solidFill>
              <a:schemeClr val="accent1"/>
            </a:solidFill>
            <a:round/>
          </a:ln>
          <a:effectLst/>
        </c:spPr>
        <c:marker>
          <c:symbol val="none"/>
        </c:marker>
      </c:pivotFmt>
      <c:pivotFmt>
        <c:idx val="190"/>
        <c:spPr>
          <a:solidFill>
            <a:schemeClr val="accent1"/>
          </a:solidFill>
          <a:ln w="28575" cap="rnd">
            <a:solidFill>
              <a:schemeClr val="accent1"/>
            </a:solidFill>
            <a:round/>
          </a:ln>
          <a:effectLst/>
        </c:spPr>
        <c:marker>
          <c:symbol val="none"/>
        </c:marker>
      </c:pivotFmt>
      <c:pivotFmt>
        <c:idx val="191"/>
        <c:spPr>
          <a:solidFill>
            <a:schemeClr val="accent1"/>
          </a:solidFill>
          <a:ln w="28575" cap="rnd">
            <a:solidFill>
              <a:schemeClr val="accent1"/>
            </a:solidFill>
            <a:round/>
          </a:ln>
          <a:effectLst/>
        </c:spPr>
        <c:marker>
          <c:symbol val="none"/>
        </c:marker>
      </c:pivotFmt>
      <c:pivotFmt>
        <c:idx val="192"/>
        <c:spPr>
          <a:solidFill>
            <a:schemeClr val="accent1"/>
          </a:solidFill>
          <a:ln w="28575" cap="rnd">
            <a:solidFill>
              <a:schemeClr val="accent1"/>
            </a:solidFill>
            <a:round/>
          </a:ln>
          <a:effectLst/>
        </c:spPr>
        <c:marker>
          <c:symbol val="none"/>
        </c:marker>
      </c:pivotFmt>
      <c:pivotFmt>
        <c:idx val="193"/>
        <c:spPr>
          <a:solidFill>
            <a:schemeClr val="accent1"/>
          </a:solidFill>
          <a:ln w="28575" cap="rnd">
            <a:solidFill>
              <a:schemeClr val="accent1"/>
            </a:solidFill>
            <a:round/>
          </a:ln>
          <a:effectLst/>
        </c:spPr>
        <c:marker>
          <c:symbol val="none"/>
        </c:marker>
      </c:pivotFmt>
      <c:pivotFmt>
        <c:idx val="194"/>
        <c:spPr>
          <a:solidFill>
            <a:schemeClr val="accent1"/>
          </a:solidFill>
          <a:ln w="28575" cap="rnd">
            <a:solidFill>
              <a:schemeClr val="accent1"/>
            </a:solidFill>
            <a:round/>
          </a:ln>
          <a:effectLst/>
        </c:spPr>
        <c:marker>
          <c:symbol val="none"/>
        </c:marker>
      </c:pivotFmt>
      <c:pivotFmt>
        <c:idx val="195"/>
        <c:spPr>
          <a:solidFill>
            <a:schemeClr val="accent1"/>
          </a:solidFill>
          <a:ln w="28575" cap="rnd">
            <a:solidFill>
              <a:schemeClr val="accent1"/>
            </a:solidFill>
            <a:round/>
          </a:ln>
          <a:effectLst/>
        </c:spPr>
        <c:marker>
          <c:symbol val="none"/>
        </c:marker>
      </c:pivotFmt>
      <c:pivotFmt>
        <c:idx val="196"/>
        <c:spPr>
          <a:solidFill>
            <a:schemeClr val="accent1"/>
          </a:solidFill>
          <a:ln w="28575" cap="rnd">
            <a:solidFill>
              <a:schemeClr val="accent1"/>
            </a:solidFill>
            <a:round/>
          </a:ln>
          <a:effectLst/>
        </c:spPr>
        <c:marker>
          <c:symbol val="none"/>
        </c:marker>
      </c:pivotFmt>
      <c:pivotFmt>
        <c:idx val="197"/>
        <c:spPr>
          <a:solidFill>
            <a:schemeClr val="accent1"/>
          </a:solidFill>
          <a:ln w="28575" cap="rnd">
            <a:solidFill>
              <a:schemeClr val="accent1"/>
            </a:solidFill>
            <a:round/>
          </a:ln>
          <a:effectLst/>
        </c:spPr>
        <c:marker>
          <c:symbol val="none"/>
        </c:marker>
      </c:pivotFmt>
      <c:pivotFmt>
        <c:idx val="198"/>
        <c:spPr>
          <a:solidFill>
            <a:schemeClr val="accent1"/>
          </a:solidFill>
          <a:ln w="28575" cap="rnd">
            <a:solidFill>
              <a:schemeClr val="accent1"/>
            </a:solidFill>
            <a:round/>
          </a:ln>
          <a:effectLst/>
        </c:spPr>
        <c:marker>
          <c:symbol val="none"/>
        </c:marker>
      </c:pivotFmt>
      <c:pivotFmt>
        <c:idx val="199"/>
        <c:spPr>
          <a:solidFill>
            <a:schemeClr val="accent1"/>
          </a:solidFill>
          <a:ln w="28575" cap="rnd">
            <a:solidFill>
              <a:schemeClr val="accent1"/>
            </a:solidFill>
            <a:round/>
          </a:ln>
          <a:effectLst/>
        </c:spPr>
        <c:marker>
          <c:symbol val="none"/>
        </c:marker>
      </c:pivotFmt>
      <c:pivotFmt>
        <c:idx val="200"/>
        <c:spPr>
          <a:solidFill>
            <a:schemeClr val="accent1"/>
          </a:solidFill>
          <a:ln w="28575" cap="rnd">
            <a:solidFill>
              <a:schemeClr val="accent1"/>
            </a:solidFill>
            <a:round/>
          </a:ln>
          <a:effectLst/>
        </c:spPr>
        <c:marker>
          <c:symbol val="none"/>
        </c:marker>
      </c:pivotFmt>
      <c:pivotFmt>
        <c:idx val="201"/>
        <c:spPr>
          <a:solidFill>
            <a:schemeClr val="accent1"/>
          </a:solidFill>
          <a:ln w="28575" cap="rnd">
            <a:solidFill>
              <a:schemeClr val="accent1"/>
            </a:solidFill>
            <a:round/>
          </a:ln>
          <a:effectLst/>
        </c:spPr>
        <c:marker>
          <c:symbol val="none"/>
        </c:marker>
      </c:pivotFmt>
      <c:pivotFmt>
        <c:idx val="202"/>
        <c:spPr>
          <a:solidFill>
            <a:schemeClr val="accent1"/>
          </a:solidFill>
          <a:ln w="28575" cap="rnd">
            <a:solidFill>
              <a:schemeClr val="accent1"/>
            </a:solidFill>
            <a:round/>
          </a:ln>
          <a:effectLst/>
        </c:spPr>
        <c:marker>
          <c:symbol val="none"/>
        </c:marker>
      </c:pivotFmt>
      <c:pivotFmt>
        <c:idx val="203"/>
        <c:spPr>
          <a:solidFill>
            <a:schemeClr val="accent1"/>
          </a:solidFill>
          <a:ln w="28575" cap="rnd">
            <a:solidFill>
              <a:schemeClr val="accent1"/>
            </a:solidFill>
            <a:round/>
          </a:ln>
          <a:effectLst/>
        </c:spPr>
        <c:marker>
          <c:symbol val="none"/>
        </c:marker>
      </c:pivotFmt>
      <c:pivotFmt>
        <c:idx val="204"/>
        <c:spPr>
          <a:solidFill>
            <a:schemeClr val="accent1"/>
          </a:solidFill>
          <a:ln w="28575" cap="rnd">
            <a:solidFill>
              <a:schemeClr val="accent1"/>
            </a:solidFill>
            <a:round/>
          </a:ln>
          <a:effectLst/>
        </c:spPr>
        <c:marker>
          <c:symbol val="none"/>
        </c:marker>
      </c:pivotFmt>
      <c:pivotFmt>
        <c:idx val="205"/>
        <c:spPr>
          <a:solidFill>
            <a:schemeClr val="accent1"/>
          </a:solidFill>
          <a:ln w="28575" cap="rnd">
            <a:solidFill>
              <a:schemeClr val="accent1"/>
            </a:solidFill>
            <a:round/>
          </a:ln>
          <a:effectLst/>
        </c:spPr>
        <c:marker>
          <c:symbol val="none"/>
        </c:marker>
      </c:pivotFmt>
      <c:pivotFmt>
        <c:idx val="206"/>
        <c:spPr>
          <a:solidFill>
            <a:schemeClr val="accent1"/>
          </a:solidFill>
          <a:ln w="28575" cap="rnd">
            <a:solidFill>
              <a:schemeClr val="accent1"/>
            </a:solidFill>
            <a:round/>
          </a:ln>
          <a:effectLst/>
        </c:spPr>
        <c:marker>
          <c:symbol val="none"/>
        </c:marker>
      </c:pivotFmt>
      <c:pivotFmt>
        <c:idx val="207"/>
        <c:spPr>
          <a:solidFill>
            <a:schemeClr val="accent1"/>
          </a:solidFill>
          <a:ln w="28575" cap="rnd">
            <a:solidFill>
              <a:schemeClr val="accent1"/>
            </a:solidFill>
            <a:round/>
          </a:ln>
          <a:effectLst/>
        </c:spPr>
        <c:marker>
          <c:symbol val="none"/>
        </c:marker>
      </c:pivotFmt>
      <c:pivotFmt>
        <c:idx val="208"/>
        <c:spPr>
          <a:solidFill>
            <a:schemeClr val="accent1"/>
          </a:solidFill>
          <a:ln w="28575" cap="rnd">
            <a:solidFill>
              <a:schemeClr val="accent1"/>
            </a:solidFill>
            <a:round/>
          </a:ln>
          <a:effectLst/>
        </c:spPr>
        <c:marker>
          <c:symbol val="none"/>
        </c:marker>
      </c:pivotFmt>
      <c:pivotFmt>
        <c:idx val="209"/>
        <c:spPr>
          <a:solidFill>
            <a:schemeClr val="accent1"/>
          </a:solidFill>
          <a:ln w="28575" cap="rnd">
            <a:solidFill>
              <a:schemeClr val="accent1"/>
            </a:solidFill>
            <a:round/>
          </a:ln>
          <a:effectLst/>
        </c:spPr>
        <c:marker>
          <c:symbol val="none"/>
        </c:marker>
      </c:pivotFmt>
      <c:pivotFmt>
        <c:idx val="210"/>
        <c:spPr>
          <a:solidFill>
            <a:schemeClr val="accent1"/>
          </a:solidFill>
          <a:ln w="28575" cap="rnd">
            <a:solidFill>
              <a:schemeClr val="accent1"/>
            </a:solidFill>
            <a:round/>
          </a:ln>
          <a:effectLst/>
        </c:spPr>
        <c:marker>
          <c:symbol val="none"/>
        </c:marker>
      </c:pivotFmt>
      <c:pivotFmt>
        <c:idx val="211"/>
        <c:spPr>
          <a:solidFill>
            <a:schemeClr val="accent1"/>
          </a:solidFill>
          <a:ln w="28575" cap="rnd">
            <a:solidFill>
              <a:schemeClr val="accent1"/>
            </a:solidFill>
            <a:round/>
          </a:ln>
          <a:effectLst/>
        </c:spPr>
        <c:marker>
          <c:symbol val="none"/>
        </c:marker>
      </c:pivotFmt>
      <c:pivotFmt>
        <c:idx val="212"/>
        <c:spPr>
          <a:solidFill>
            <a:schemeClr val="accent1"/>
          </a:solidFill>
          <a:ln w="28575" cap="rnd">
            <a:solidFill>
              <a:schemeClr val="accent1"/>
            </a:solidFill>
            <a:round/>
          </a:ln>
          <a:effectLst/>
        </c:spPr>
        <c:marker>
          <c:symbol val="none"/>
        </c:marker>
      </c:pivotFmt>
      <c:pivotFmt>
        <c:idx val="213"/>
        <c:spPr>
          <a:solidFill>
            <a:schemeClr val="accent1"/>
          </a:solidFill>
          <a:ln w="28575" cap="rnd">
            <a:solidFill>
              <a:schemeClr val="accent1"/>
            </a:solidFill>
            <a:round/>
          </a:ln>
          <a:effectLst/>
        </c:spPr>
        <c:marker>
          <c:symbol val="none"/>
        </c:marker>
      </c:pivotFmt>
      <c:pivotFmt>
        <c:idx val="214"/>
        <c:spPr>
          <a:solidFill>
            <a:schemeClr val="accent1"/>
          </a:solidFill>
          <a:ln w="28575" cap="rnd">
            <a:solidFill>
              <a:schemeClr val="accent1"/>
            </a:solidFill>
            <a:round/>
          </a:ln>
          <a:effectLst/>
        </c:spPr>
        <c:marker>
          <c:symbol val="none"/>
        </c:marker>
      </c:pivotFmt>
      <c:pivotFmt>
        <c:idx val="215"/>
        <c:spPr>
          <a:solidFill>
            <a:schemeClr val="accent1"/>
          </a:solidFill>
          <a:ln w="28575" cap="rnd">
            <a:solidFill>
              <a:schemeClr val="accent1"/>
            </a:solidFill>
            <a:round/>
          </a:ln>
          <a:effectLst/>
        </c:spPr>
        <c:marker>
          <c:symbol val="none"/>
        </c:marker>
      </c:pivotFmt>
      <c:pivotFmt>
        <c:idx val="216"/>
        <c:spPr>
          <a:solidFill>
            <a:schemeClr val="accent1"/>
          </a:solidFill>
          <a:ln w="28575" cap="rnd">
            <a:solidFill>
              <a:schemeClr val="accent1"/>
            </a:solidFill>
            <a:round/>
          </a:ln>
          <a:effectLst/>
        </c:spPr>
        <c:marker>
          <c:symbol val="none"/>
        </c:marker>
      </c:pivotFmt>
      <c:pivotFmt>
        <c:idx val="217"/>
        <c:spPr>
          <a:solidFill>
            <a:schemeClr val="accent1"/>
          </a:solidFill>
          <a:ln w="28575" cap="rnd">
            <a:solidFill>
              <a:schemeClr val="accent1"/>
            </a:solidFill>
            <a:round/>
          </a:ln>
          <a:effectLst/>
        </c:spPr>
        <c:marker>
          <c:symbol val="none"/>
        </c:marker>
      </c:pivotFmt>
      <c:pivotFmt>
        <c:idx val="218"/>
        <c:spPr>
          <a:solidFill>
            <a:schemeClr val="accent1"/>
          </a:solidFill>
          <a:ln w="28575" cap="rnd">
            <a:solidFill>
              <a:schemeClr val="accent1"/>
            </a:solidFill>
            <a:round/>
          </a:ln>
          <a:effectLst/>
        </c:spPr>
        <c:marker>
          <c:symbol val="none"/>
        </c:marker>
      </c:pivotFmt>
      <c:pivotFmt>
        <c:idx val="219"/>
        <c:spPr>
          <a:solidFill>
            <a:schemeClr val="accent1"/>
          </a:solidFill>
          <a:ln w="28575" cap="rnd">
            <a:solidFill>
              <a:schemeClr val="accent1"/>
            </a:solidFill>
            <a:round/>
          </a:ln>
          <a:effectLst/>
        </c:spPr>
        <c:marker>
          <c:symbol val="none"/>
        </c:marker>
      </c:pivotFmt>
      <c:pivotFmt>
        <c:idx val="220"/>
        <c:spPr>
          <a:solidFill>
            <a:schemeClr val="accent1"/>
          </a:solidFill>
          <a:ln w="28575" cap="rnd">
            <a:solidFill>
              <a:schemeClr val="accent1"/>
            </a:solidFill>
            <a:round/>
          </a:ln>
          <a:effectLst/>
        </c:spPr>
        <c:marker>
          <c:symbol val="none"/>
        </c:marker>
      </c:pivotFmt>
      <c:pivotFmt>
        <c:idx val="221"/>
        <c:spPr>
          <a:solidFill>
            <a:schemeClr val="accent1"/>
          </a:solidFill>
          <a:ln w="28575" cap="rnd">
            <a:solidFill>
              <a:schemeClr val="accent1"/>
            </a:solidFill>
            <a:round/>
          </a:ln>
          <a:effectLst/>
        </c:spPr>
        <c:marker>
          <c:symbol val="none"/>
        </c:marker>
      </c:pivotFmt>
      <c:pivotFmt>
        <c:idx val="222"/>
        <c:spPr>
          <a:solidFill>
            <a:schemeClr val="accent1"/>
          </a:solidFill>
          <a:ln w="28575" cap="rnd">
            <a:solidFill>
              <a:schemeClr val="accent1"/>
            </a:solidFill>
            <a:round/>
          </a:ln>
          <a:effectLst/>
        </c:spPr>
        <c:marker>
          <c:symbol val="none"/>
        </c:marker>
      </c:pivotFmt>
      <c:pivotFmt>
        <c:idx val="223"/>
        <c:spPr>
          <a:solidFill>
            <a:schemeClr val="accent1"/>
          </a:solidFill>
          <a:ln w="28575" cap="rnd">
            <a:solidFill>
              <a:schemeClr val="accent1"/>
            </a:solidFill>
            <a:round/>
          </a:ln>
          <a:effectLst/>
        </c:spPr>
        <c:marker>
          <c:symbol val="none"/>
        </c:marker>
      </c:pivotFmt>
      <c:pivotFmt>
        <c:idx val="224"/>
        <c:spPr>
          <a:solidFill>
            <a:schemeClr val="accent1"/>
          </a:solidFill>
          <a:ln w="28575" cap="rnd">
            <a:solidFill>
              <a:schemeClr val="accent1"/>
            </a:solidFill>
            <a:round/>
          </a:ln>
          <a:effectLst/>
        </c:spPr>
        <c:marker>
          <c:symbol val="none"/>
        </c:marker>
      </c:pivotFmt>
      <c:pivotFmt>
        <c:idx val="225"/>
        <c:spPr>
          <a:solidFill>
            <a:schemeClr val="accent1"/>
          </a:solidFill>
          <a:ln w="28575" cap="rnd">
            <a:solidFill>
              <a:schemeClr val="accent1"/>
            </a:solidFill>
            <a:round/>
          </a:ln>
          <a:effectLst/>
        </c:spPr>
        <c:marker>
          <c:symbol val="none"/>
        </c:marker>
      </c:pivotFmt>
      <c:pivotFmt>
        <c:idx val="226"/>
        <c:spPr>
          <a:solidFill>
            <a:schemeClr val="accent1"/>
          </a:solidFill>
          <a:ln w="28575" cap="rnd">
            <a:solidFill>
              <a:schemeClr val="accent1"/>
            </a:solidFill>
            <a:round/>
          </a:ln>
          <a:effectLst/>
        </c:spPr>
        <c:marker>
          <c:symbol val="none"/>
        </c:marker>
      </c:pivotFmt>
      <c:pivotFmt>
        <c:idx val="227"/>
        <c:spPr>
          <a:solidFill>
            <a:schemeClr val="accent1"/>
          </a:solidFill>
          <a:ln w="28575" cap="rnd">
            <a:solidFill>
              <a:schemeClr val="accent1"/>
            </a:solidFill>
            <a:round/>
          </a:ln>
          <a:effectLst/>
        </c:spPr>
        <c:marker>
          <c:symbol val="none"/>
        </c:marker>
      </c:pivotFmt>
      <c:pivotFmt>
        <c:idx val="228"/>
        <c:spPr>
          <a:solidFill>
            <a:schemeClr val="accent1"/>
          </a:solidFill>
          <a:ln w="28575" cap="rnd">
            <a:solidFill>
              <a:schemeClr val="accent1"/>
            </a:solidFill>
            <a:round/>
          </a:ln>
          <a:effectLst/>
        </c:spPr>
        <c:marker>
          <c:symbol val="none"/>
        </c:marker>
      </c:pivotFmt>
      <c:pivotFmt>
        <c:idx val="229"/>
        <c:spPr>
          <a:solidFill>
            <a:schemeClr val="accent1"/>
          </a:solidFill>
          <a:ln w="28575" cap="rnd">
            <a:solidFill>
              <a:schemeClr val="accent1"/>
            </a:solidFill>
            <a:round/>
          </a:ln>
          <a:effectLst/>
        </c:spPr>
        <c:marker>
          <c:symbol val="none"/>
        </c:marker>
      </c:pivotFmt>
      <c:pivotFmt>
        <c:idx val="230"/>
        <c:spPr>
          <a:solidFill>
            <a:schemeClr val="accent1"/>
          </a:solidFill>
          <a:ln w="28575" cap="rnd">
            <a:solidFill>
              <a:schemeClr val="accent1"/>
            </a:solidFill>
            <a:round/>
          </a:ln>
          <a:effectLst/>
        </c:spPr>
        <c:marker>
          <c:symbol val="none"/>
        </c:marker>
      </c:pivotFmt>
      <c:pivotFmt>
        <c:idx val="231"/>
        <c:spPr>
          <a:solidFill>
            <a:schemeClr val="accent1"/>
          </a:solidFill>
          <a:ln w="28575" cap="rnd">
            <a:solidFill>
              <a:schemeClr val="accent1"/>
            </a:solidFill>
            <a:round/>
          </a:ln>
          <a:effectLst/>
        </c:spPr>
        <c:marker>
          <c:symbol val="none"/>
        </c:marker>
      </c:pivotFmt>
      <c:pivotFmt>
        <c:idx val="232"/>
        <c:spPr>
          <a:solidFill>
            <a:schemeClr val="accent1"/>
          </a:solidFill>
          <a:ln w="28575" cap="rnd">
            <a:solidFill>
              <a:schemeClr val="accent1"/>
            </a:solidFill>
            <a:round/>
          </a:ln>
          <a:effectLst/>
        </c:spPr>
        <c:marker>
          <c:symbol val="none"/>
        </c:marker>
      </c:pivotFmt>
      <c:pivotFmt>
        <c:idx val="233"/>
        <c:spPr>
          <a:solidFill>
            <a:schemeClr val="accent1"/>
          </a:solidFill>
          <a:ln w="28575" cap="rnd">
            <a:solidFill>
              <a:schemeClr val="accent1"/>
            </a:solidFill>
            <a:round/>
          </a:ln>
          <a:effectLst/>
        </c:spPr>
        <c:marker>
          <c:symbol val="none"/>
        </c:marker>
      </c:pivotFmt>
      <c:pivotFmt>
        <c:idx val="234"/>
        <c:spPr>
          <a:solidFill>
            <a:schemeClr val="accent1"/>
          </a:solidFill>
          <a:ln w="28575" cap="rnd">
            <a:solidFill>
              <a:schemeClr val="accent1"/>
            </a:solidFill>
            <a:round/>
          </a:ln>
          <a:effectLst/>
        </c:spPr>
        <c:marker>
          <c:symbol val="none"/>
        </c:marker>
      </c:pivotFmt>
      <c:pivotFmt>
        <c:idx val="235"/>
        <c:spPr>
          <a:solidFill>
            <a:schemeClr val="accent1"/>
          </a:solidFill>
          <a:ln w="28575" cap="rnd">
            <a:solidFill>
              <a:schemeClr val="accent1"/>
            </a:solidFill>
            <a:round/>
          </a:ln>
          <a:effectLst/>
        </c:spPr>
        <c:marker>
          <c:symbol val="none"/>
        </c:marker>
      </c:pivotFmt>
      <c:pivotFmt>
        <c:idx val="236"/>
        <c:spPr>
          <a:solidFill>
            <a:schemeClr val="accent1"/>
          </a:solidFill>
          <a:ln w="28575" cap="rnd">
            <a:solidFill>
              <a:schemeClr val="accent1"/>
            </a:solidFill>
            <a:round/>
          </a:ln>
          <a:effectLst/>
        </c:spPr>
        <c:marker>
          <c:symbol val="none"/>
        </c:marker>
      </c:pivotFmt>
      <c:pivotFmt>
        <c:idx val="237"/>
        <c:spPr>
          <a:solidFill>
            <a:schemeClr val="accent1"/>
          </a:solidFill>
          <a:ln w="28575" cap="rnd">
            <a:solidFill>
              <a:schemeClr val="accent1"/>
            </a:solidFill>
            <a:round/>
          </a:ln>
          <a:effectLst/>
        </c:spPr>
        <c:marker>
          <c:symbol val="none"/>
        </c:marker>
      </c:pivotFmt>
      <c:pivotFmt>
        <c:idx val="238"/>
        <c:spPr>
          <a:solidFill>
            <a:schemeClr val="accent1"/>
          </a:solidFill>
          <a:ln w="28575" cap="rnd">
            <a:solidFill>
              <a:schemeClr val="accent1"/>
            </a:solidFill>
            <a:round/>
          </a:ln>
          <a:effectLst/>
        </c:spPr>
        <c:marker>
          <c:symbol val="none"/>
        </c:marker>
      </c:pivotFmt>
      <c:pivotFmt>
        <c:idx val="239"/>
        <c:spPr>
          <a:solidFill>
            <a:schemeClr val="accent1"/>
          </a:solidFill>
          <a:ln w="28575" cap="rnd">
            <a:solidFill>
              <a:schemeClr val="accent1"/>
            </a:solidFill>
            <a:round/>
          </a:ln>
          <a:effectLst/>
        </c:spPr>
        <c:marker>
          <c:symbol val="none"/>
        </c:marker>
      </c:pivotFmt>
      <c:pivotFmt>
        <c:idx val="240"/>
        <c:spPr>
          <a:solidFill>
            <a:schemeClr val="accent1"/>
          </a:solidFill>
          <a:ln w="28575" cap="rnd">
            <a:solidFill>
              <a:schemeClr val="accent1"/>
            </a:solidFill>
            <a:round/>
          </a:ln>
          <a:effectLst/>
        </c:spPr>
        <c:marker>
          <c:symbol val="none"/>
        </c:marker>
      </c:pivotFmt>
      <c:pivotFmt>
        <c:idx val="241"/>
        <c:spPr>
          <a:solidFill>
            <a:schemeClr val="accent1"/>
          </a:solidFill>
          <a:ln w="28575" cap="rnd">
            <a:solidFill>
              <a:schemeClr val="accent1"/>
            </a:solidFill>
            <a:round/>
          </a:ln>
          <a:effectLst/>
        </c:spPr>
        <c:marker>
          <c:symbol val="none"/>
        </c:marker>
      </c:pivotFmt>
      <c:pivotFmt>
        <c:idx val="242"/>
        <c:spPr>
          <a:solidFill>
            <a:schemeClr val="accent1"/>
          </a:solidFill>
          <a:ln w="28575" cap="rnd">
            <a:solidFill>
              <a:schemeClr val="accent1"/>
            </a:solidFill>
            <a:round/>
          </a:ln>
          <a:effectLst/>
        </c:spPr>
        <c:marker>
          <c:symbol val="none"/>
        </c:marker>
      </c:pivotFmt>
      <c:pivotFmt>
        <c:idx val="243"/>
        <c:spPr>
          <a:solidFill>
            <a:schemeClr val="accent1"/>
          </a:solidFill>
          <a:ln w="28575" cap="rnd">
            <a:solidFill>
              <a:schemeClr val="accent1"/>
            </a:solidFill>
            <a:round/>
          </a:ln>
          <a:effectLst/>
        </c:spPr>
        <c:marker>
          <c:symbol val="none"/>
        </c:marker>
      </c:pivotFmt>
      <c:pivotFmt>
        <c:idx val="244"/>
        <c:spPr>
          <a:solidFill>
            <a:schemeClr val="accent1"/>
          </a:solidFill>
          <a:ln w="28575" cap="rnd">
            <a:solidFill>
              <a:schemeClr val="accent1"/>
            </a:solidFill>
            <a:round/>
          </a:ln>
          <a:effectLst/>
        </c:spPr>
        <c:marker>
          <c:symbol val="none"/>
        </c:marker>
      </c:pivotFmt>
      <c:pivotFmt>
        <c:idx val="245"/>
        <c:spPr>
          <a:solidFill>
            <a:schemeClr val="accent1"/>
          </a:solidFill>
          <a:ln w="28575" cap="rnd">
            <a:solidFill>
              <a:schemeClr val="accent1"/>
            </a:solidFill>
            <a:round/>
          </a:ln>
          <a:effectLst/>
        </c:spPr>
        <c:marker>
          <c:symbol val="none"/>
        </c:marker>
      </c:pivotFmt>
      <c:pivotFmt>
        <c:idx val="246"/>
        <c:spPr>
          <a:solidFill>
            <a:schemeClr val="accent1"/>
          </a:solidFill>
          <a:ln w="28575" cap="rnd">
            <a:solidFill>
              <a:schemeClr val="accent1"/>
            </a:solidFill>
            <a:round/>
          </a:ln>
          <a:effectLst/>
        </c:spPr>
        <c:marker>
          <c:symbol val="none"/>
        </c:marker>
      </c:pivotFmt>
      <c:pivotFmt>
        <c:idx val="247"/>
        <c:spPr>
          <a:solidFill>
            <a:schemeClr val="accent1"/>
          </a:solidFill>
          <a:ln w="28575" cap="rnd">
            <a:solidFill>
              <a:schemeClr val="accent1"/>
            </a:solidFill>
            <a:round/>
          </a:ln>
          <a:effectLst/>
        </c:spPr>
        <c:marker>
          <c:symbol val="none"/>
        </c:marker>
      </c:pivotFmt>
      <c:pivotFmt>
        <c:idx val="248"/>
        <c:spPr>
          <a:solidFill>
            <a:schemeClr val="accent1"/>
          </a:solidFill>
          <a:ln w="28575" cap="rnd">
            <a:solidFill>
              <a:schemeClr val="accent1"/>
            </a:solidFill>
            <a:round/>
          </a:ln>
          <a:effectLst/>
        </c:spPr>
        <c:marker>
          <c:symbol val="none"/>
        </c:marker>
      </c:pivotFmt>
      <c:pivotFmt>
        <c:idx val="249"/>
        <c:spPr>
          <a:solidFill>
            <a:schemeClr val="accent1"/>
          </a:solidFill>
          <a:ln w="28575" cap="rnd">
            <a:solidFill>
              <a:schemeClr val="accent1"/>
            </a:solidFill>
            <a:round/>
          </a:ln>
          <a:effectLst/>
        </c:spPr>
        <c:marker>
          <c:symbol val="none"/>
        </c:marker>
      </c:pivotFmt>
      <c:pivotFmt>
        <c:idx val="250"/>
        <c:spPr>
          <a:solidFill>
            <a:schemeClr val="accent1"/>
          </a:solidFill>
          <a:ln w="28575" cap="rnd">
            <a:solidFill>
              <a:schemeClr val="accent1"/>
            </a:solidFill>
            <a:round/>
          </a:ln>
          <a:effectLst/>
        </c:spPr>
        <c:marker>
          <c:symbol val="none"/>
        </c:marker>
      </c:pivotFmt>
      <c:pivotFmt>
        <c:idx val="251"/>
        <c:spPr>
          <a:solidFill>
            <a:schemeClr val="accent1"/>
          </a:solidFill>
          <a:ln w="28575" cap="rnd">
            <a:solidFill>
              <a:schemeClr val="accent1"/>
            </a:solidFill>
            <a:round/>
          </a:ln>
          <a:effectLst/>
        </c:spPr>
        <c:marker>
          <c:symbol val="none"/>
        </c:marker>
      </c:pivotFmt>
      <c:pivotFmt>
        <c:idx val="252"/>
        <c:spPr>
          <a:solidFill>
            <a:schemeClr val="accent1"/>
          </a:solidFill>
          <a:ln w="28575" cap="rnd">
            <a:solidFill>
              <a:schemeClr val="accent1"/>
            </a:solidFill>
            <a:round/>
          </a:ln>
          <a:effectLst/>
        </c:spPr>
        <c:marker>
          <c:symbol val="none"/>
        </c:marker>
      </c:pivotFmt>
      <c:pivotFmt>
        <c:idx val="253"/>
        <c:spPr>
          <a:solidFill>
            <a:schemeClr val="accent1"/>
          </a:solidFill>
          <a:ln w="28575" cap="rnd">
            <a:solidFill>
              <a:schemeClr val="accent1"/>
            </a:solidFill>
            <a:round/>
          </a:ln>
          <a:effectLst/>
        </c:spPr>
        <c:marker>
          <c:symbol val="none"/>
        </c:marker>
      </c:pivotFmt>
      <c:pivotFmt>
        <c:idx val="254"/>
        <c:spPr>
          <a:solidFill>
            <a:schemeClr val="accent1"/>
          </a:solidFill>
          <a:ln w="28575" cap="rnd">
            <a:solidFill>
              <a:schemeClr val="accent1"/>
            </a:solidFill>
            <a:round/>
          </a:ln>
          <a:effectLst/>
        </c:spPr>
        <c:marker>
          <c:symbol val="none"/>
        </c:marker>
      </c:pivotFmt>
      <c:pivotFmt>
        <c:idx val="255"/>
        <c:spPr>
          <a:solidFill>
            <a:schemeClr val="accent1"/>
          </a:solidFill>
          <a:ln w="28575" cap="rnd">
            <a:solidFill>
              <a:schemeClr val="accent1"/>
            </a:solidFill>
            <a:round/>
          </a:ln>
          <a:effectLst/>
        </c:spPr>
        <c:marker>
          <c:symbol val="none"/>
        </c:marker>
      </c:pivotFmt>
      <c:pivotFmt>
        <c:idx val="256"/>
        <c:spPr>
          <a:solidFill>
            <a:schemeClr val="accent1"/>
          </a:solidFill>
          <a:ln w="28575" cap="rnd">
            <a:solidFill>
              <a:schemeClr val="accent1"/>
            </a:solidFill>
            <a:round/>
          </a:ln>
          <a:effectLst/>
        </c:spPr>
        <c:marker>
          <c:symbol val="none"/>
        </c:marker>
      </c:pivotFmt>
      <c:pivotFmt>
        <c:idx val="257"/>
        <c:spPr>
          <a:solidFill>
            <a:schemeClr val="accent1"/>
          </a:solidFill>
          <a:ln w="28575" cap="rnd">
            <a:solidFill>
              <a:schemeClr val="accent1"/>
            </a:solidFill>
            <a:round/>
          </a:ln>
          <a:effectLst/>
        </c:spPr>
        <c:marker>
          <c:symbol val="none"/>
        </c:marker>
      </c:pivotFmt>
      <c:pivotFmt>
        <c:idx val="258"/>
        <c:spPr>
          <a:solidFill>
            <a:schemeClr val="accent1"/>
          </a:solidFill>
          <a:ln w="28575" cap="rnd">
            <a:solidFill>
              <a:schemeClr val="accent1"/>
            </a:solidFill>
            <a:round/>
          </a:ln>
          <a:effectLst/>
        </c:spPr>
        <c:marker>
          <c:symbol val="none"/>
        </c:marker>
      </c:pivotFmt>
      <c:pivotFmt>
        <c:idx val="259"/>
        <c:spPr>
          <a:solidFill>
            <a:schemeClr val="accent1"/>
          </a:solidFill>
          <a:ln w="28575" cap="rnd">
            <a:solidFill>
              <a:schemeClr val="accent1"/>
            </a:solidFill>
            <a:round/>
          </a:ln>
          <a:effectLst/>
        </c:spPr>
        <c:marker>
          <c:symbol val="none"/>
        </c:marker>
      </c:pivotFmt>
      <c:pivotFmt>
        <c:idx val="260"/>
        <c:spPr>
          <a:solidFill>
            <a:schemeClr val="accent1"/>
          </a:solidFill>
          <a:ln w="28575" cap="rnd">
            <a:solidFill>
              <a:schemeClr val="accent1"/>
            </a:solidFill>
            <a:round/>
          </a:ln>
          <a:effectLst/>
        </c:spPr>
        <c:marker>
          <c:symbol val="none"/>
        </c:marker>
      </c:pivotFmt>
      <c:pivotFmt>
        <c:idx val="261"/>
        <c:spPr>
          <a:solidFill>
            <a:schemeClr val="accent1"/>
          </a:solidFill>
          <a:ln w="28575" cap="rnd">
            <a:solidFill>
              <a:schemeClr val="accent1"/>
            </a:solidFill>
            <a:round/>
          </a:ln>
          <a:effectLst/>
        </c:spPr>
        <c:marker>
          <c:symbol val="none"/>
        </c:marker>
      </c:pivotFmt>
      <c:pivotFmt>
        <c:idx val="262"/>
        <c:spPr>
          <a:solidFill>
            <a:schemeClr val="accent1"/>
          </a:solidFill>
          <a:ln w="28575" cap="rnd">
            <a:solidFill>
              <a:schemeClr val="accent1"/>
            </a:solidFill>
            <a:round/>
          </a:ln>
          <a:effectLst/>
        </c:spPr>
        <c:marker>
          <c:symbol val="none"/>
        </c:marker>
      </c:pivotFmt>
      <c:pivotFmt>
        <c:idx val="263"/>
        <c:spPr>
          <a:solidFill>
            <a:schemeClr val="accent1"/>
          </a:solidFill>
          <a:ln w="28575" cap="rnd">
            <a:solidFill>
              <a:schemeClr val="accent1"/>
            </a:solidFill>
            <a:round/>
          </a:ln>
          <a:effectLst/>
        </c:spPr>
        <c:marker>
          <c:symbol val="none"/>
        </c:marker>
      </c:pivotFmt>
      <c:pivotFmt>
        <c:idx val="264"/>
        <c:spPr>
          <a:solidFill>
            <a:schemeClr val="accent1"/>
          </a:solidFill>
          <a:ln w="28575" cap="rnd">
            <a:solidFill>
              <a:schemeClr val="accent1"/>
            </a:solidFill>
            <a:round/>
          </a:ln>
          <a:effectLst/>
        </c:spPr>
        <c:marker>
          <c:symbol val="none"/>
        </c:marker>
      </c:pivotFmt>
      <c:pivotFmt>
        <c:idx val="265"/>
        <c:spPr>
          <a:solidFill>
            <a:schemeClr val="accent1"/>
          </a:solidFill>
          <a:ln w="28575" cap="rnd">
            <a:solidFill>
              <a:schemeClr val="accent1"/>
            </a:solidFill>
            <a:round/>
          </a:ln>
          <a:effectLst/>
        </c:spPr>
        <c:marker>
          <c:symbol val="none"/>
        </c:marker>
      </c:pivotFmt>
      <c:pivotFmt>
        <c:idx val="266"/>
        <c:spPr>
          <a:solidFill>
            <a:schemeClr val="accent1"/>
          </a:solidFill>
          <a:ln w="28575" cap="rnd">
            <a:solidFill>
              <a:schemeClr val="accent1"/>
            </a:solidFill>
            <a:round/>
          </a:ln>
          <a:effectLst/>
        </c:spPr>
        <c:marker>
          <c:symbol val="none"/>
        </c:marker>
      </c:pivotFmt>
      <c:pivotFmt>
        <c:idx val="267"/>
        <c:spPr>
          <a:solidFill>
            <a:schemeClr val="accent1"/>
          </a:solidFill>
          <a:ln w="28575" cap="rnd">
            <a:solidFill>
              <a:schemeClr val="accent1"/>
            </a:solidFill>
            <a:round/>
          </a:ln>
          <a:effectLst/>
        </c:spPr>
        <c:marker>
          <c:symbol val="none"/>
        </c:marker>
      </c:pivotFmt>
      <c:pivotFmt>
        <c:idx val="268"/>
        <c:spPr>
          <a:solidFill>
            <a:schemeClr val="accent1"/>
          </a:solidFill>
          <a:ln w="28575" cap="rnd">
            <a:solidFill>
              <a:schemeClr val="accent1"/>
            </a:solidFill>
            <a:round/>
          </a:ln>
          <a:effectLst/>
        </c:spPr>
        <c:marker>
          <c:symbol val="none"/>
        </c:marker>
      </c:pivotFmt>
      <c:pivotFmt>
        <c:idx val="269"/>
        <c:spPr>
          <a:solidFill>
            <a:schemeClr val="accent1"/>
          </a:solidFill>
          <a:ln w="28575" cap="rnd">
            <a:solidFill>
              <a:schemeClr val="accent1"/>
            </a:solidFill>
            <a:round/>
          </a:ln>
          <a:effectLst/>
        </c:spPr>
        <c:marker>
          <c:symbol val="none"/>
        </c:marker>
      </c:pivotFmt>
      <c:pivotFmt>
        <c:idx val="270"/>
        <c:spPr>
          <a:solidFill>
            <a:schemeClr val="accent1"/>
          </a:solidFill>
          <a:ln w="28575" cap="rnd">
            <a:solidFill>
              <a:schemeClr val="accent1"/>
            </a:solidFill>
            <a:round/>
          </a:ln>
          <a:effectLst/>
        </c:spPr>
        <c:marker>
          <c:symbol val="none"/>
        </c:marker>
      </c:pivotFmt>
      <c:pivotFmt>
        <c:idx val="271"/>
        <c:spPr>
          <a:solidFill>
            <a:schemeClr val="accent1"/>
          </a:solidFill>
          <a:ln w="28575" cap="rnd">
            <a:solidFill>
              <a:schemeClr val="accent1"/>
            </a:solidFill>
            <a:round/>
          </a:ln>
          <a:effectLst/>
        </c:spPr>
        <c:marker>
          <c:symbol val="none"/>
        </c:marker>
      </c:pivotFmt>
      <c:pivotFmt>
        <c:idx val="272"/>
        <c:spPr>
          <a:solidFill>
            <a:schemeClr val="accent1"/>
          </a:solidFill>
          <a:ln w="28575" cap="rnd">
            <a:solidFill>
              <a:schemeClr val="accent1"/>
            </a:solidFill>
            <a:round/>
          </a:ln>
          <a:effectLst/>
        </c:spPr>
        <c:marker>
          <c:symbol val="none"/>
        </c:marker>
      </c:pivotFmt>
      <c:pivotFmt>
        <c:idx val="273"/>
        <c:spPr>
          <a:solidFill>
            <a:schemeClr val="accent1"/>
          </a:solidFill>
          <a:ln w="28575" cap="rnd">
            <a:solidFill>
              <a:schemeClr val="accent1"/>
            </a:solidFill>
            <a:round/>
          </a:ln>
          <a:effectLst/>
        </c:spPr>
        <c:marker>
          <c:symbol val="none"/>
        </c:marker>
      </c:pivotFmt>
      <c:pivotFmt>
        <c:idx val="274"/>
        <c:spPr>
          <a:solidFill>
            <a:schemeClr val="accent1"/>
          </a:solidFill>
          <a:ln w="28575" cap="rnd">
            <a:solidFill>
              <a:schemeClr val="accent1"/>
            </a:solidFill>
            <a:round/>
          </a:ln>
          <a:effectLst/>
        </c:spPr>
        <c:marker>
          <c:symbol val="none"/>
        </c:marker>
      </c:pivotFmt>
      <c:pivotFmt>
        <c:idx val="275"/>
        <c:spPr>
          <a:solidFill>
            <a:schemeClr val="accent1"/>
          </a:solidFill>
          <a:ln w="28575" cap="rnd">
            <a:solidFill>
              <a:schemeClr val="accent1"/>
            </a:solidFill>
            <a:round/>
          </a:ln>
          <a:effectLst/>
        </c:spPr>
        <c:marker>
          <c:symbol val="none"/>
        </c:marker>
      </c:pivotFmt>
      <c:pivotFmt>
        <c:idx val="276"/>
        <c:spPr>
          <a:solidFill>
            <a:schemeClr val="accent1"/>
          </a:solidFill>
          <a:ln w="28575" cap="rnd">
            <a:solidFill>
              <a:schemeClr val="accent1"/>
            </a:solidFill>
            <a:round/>
          </a:ln>
          <a:effectLst/>
        </c:spPr>
        <c:marker>
          <c:symbol val="none"/>
        </c:marker>
      </c:pivotFmt>
      <c:pivotFmt>
        <c:idx val="277"/>
        <c:spPr>
          <a:solidFill>
            <a:schemeClr val="accent1"/>
          </a:solidFill>
          <a:ln w="28575" cap="rnd">
            <a:solidFill>
              <a:schemeClr val="accent1"/>
            </a:solidFill>
            <a:round/>
          </a:ln>
          <a:effectLst/>
        </c:spPr>
        <c:marker>
          <c:symbol val="none"/>
        </c:marker>
      </c:pivotFmt>
      <c:pivotFmt>
        <c:idx val="278"/>
        <c:spPr>
          <a:solidFill>
            <a:schemeClr val="accent1"/>
          </a:solidFill>
          <a:ln w="28575" cap="rnd">
            <a:solidFill>
              <a:schemeClr val="accent1"/>
            </a:solidFill>
            <a:round/>
          </a:ln>
          <a:effectLst/>
        </c:spPr>
        <c:marker>
          <c:symbol val="none"/>
        </c:marker>
      </c:pivotFmt>
      <c:pivotFmt>
        <c:idx val="279"/>
        <c:spPr>
          <a:solidFill>
            <a:schemeClr val="accent1"/>
          </a:solidFill>
          <a:ln w="28575" cap="rnd">
            <a:solidFill>
              <a:schemeClr val="accent1"/>
            </a:solidFill>
            <a:round/>
          </a:ln>
          <a:effectLst/>
        </c:spPr>
        <c:marker>
          <c:symbol val="none"/>
        </c:marker>
      </c:pivotFmt>
      <c:pivotFmt>
        <c:idx val="280"/>
        <c:spPr>
          <a:solidFill>
            <a:schemeClr val="accent1"/>
          </a:solidFill>
          <a:ln w="28575" cap="rnd">
            <a:solidFill>
              <a:schemeClr val="accent1"/>
            </a:solidFill>
            <a:round/>
          </a:ln>
          <a:effectLst/>
        </c:spPr>
        <c:marker>
          <c:symbol val="none"/>
        </c:marker>
      </c:pivotFmt>
      <c:pivotFmt>
        <c:idx val="281"/>
        <c:spPr>
          <a:solidFill>
            <a:schemeClr val="accent1"/>
          </a:solidFill>
          <a:ln w="28575" cap="rnd">
            <a:solidFill>
              <a:schemeClr val="accent1"/>
            </a:solidFill>
            <a:round/>
          </a:ln>
          <a:effectLst/>
        </c:spPr>
        <c:marker>
          <c:symbol val="none"/>
        </c:marker>
      </c:pivotFmt>
      <c:pivotFmt>
        <c:idx val="282"/>
        <c:spPr>
          <a:solidFill>
            <a:schemeClr val="accent1"/>
          </a:solidFill>
          <a:ln w="28575" cap="rnd">
            <a:solidFill>
              <a:schemeClr val="accent1"/>
            </a:solidFill>
            <a:round/>
          </a:ln>
          <a:effectLst/>
        </c:spPr>
        <c:marker>
          <c:symbol val="none"/>
        </c:marker>
      </c:pivotFmt>
      <c:pivotFmt>
        <c:idx val="283"/>
        <c:spPr>
          <a:solidFill>
            <a:schemeClr val="accent1"/>
          </a:solidFill>
          <a:ln w="28575" cap="rnd">
            <a:solidFill>
              <a:schemeClr val="accent1"/>
            </a:solidFill>
            <a:round/>
          </a:ln>
          <a:effectLst/>
        </c:spPr>
        <c:marker>
          <c:symbol val="none"/>
        </c:marker>
      </c:pivotFmt>
      <c:pivotFmt>
        <c:idx val="284"/>
        <c:spPr>
          <a:solidFill>
            <a:schemeClr val="accent1"/>
          </a:solidFill>
          <a:ln w="28575" cap="rnd">
            <a:solidFill>
              <a:schemeClr val="accent1"/>
            </a:solidFill>
            <a:round/>
          </a:ln>
          <a:effectLst/>
        </c:spPr>
        <c:marker>
          <c:symbol val="none"/>
        </c:marker>
      </c:pivotFmt>
      <c:pivotFmt>
        <c:idx val="285"/>
        <c:spPr>
          <a:solidFill>
            <a:schemeClr val="accent1"/>
          </a:solidFill>
          <a:ln w="28575" cap="rnd">
            <a:solidFill>
              <a:schemeClr val="accent1"/>
            </a:solidFill>
            <a:round/>
          </a:ln>
          <a:effectLst/>
        </c:spPr>
        <c:marker>
          <c:symbol val="none"/>
        </c:marker>
      </c:pivotFmt>
      <c:pivotFmt>
        <c:idx val="286"/>
        <c:spPr>
          <a:solidFill>
            <a:schemeClr val="accent1"/>
          </a:solidFill>
          <a:ln w="28575" cap="rnd">
            <a:solidFill>
              <a:schemeClr val="accent1"/>
            </a:solidFill>
            <a:round/>
          </a:ln>
          <a:effectLst/>
        </c:spPr>
        <c:marker>
          <c:symbol val="none"/>
        </c:marker>
      </c:pivotFmt>
      <c:pivotFmt>
        <c:idx val="287"/>
        <c:spPr>
          <a:solidFill>
            <a:schemeClr val="accent1"/>
          </a:solidFill>
          <a:ln w="28575" cap="rnd">
            <a:solidFill>
              <a:schemeClr val="accent1"/>
            </a:solidFill>
            <a:round/>
          </a:ln>
          <a:effectLst/>
        </c:spPr>
        <c:marker>
          <c:symbol val="none"/>
        </c:marker>
      </c:pivotFmt>
      <c:pivotFmt>
        <c:idx val="288"/>
        <c:spPr>
          <a:solidFill>
            <a:schemeClr val="accent1"/>
          </a:solidFill>
          <a:ln w="28575" cap="rnd">
            <a:solidFill>
              <a:schemeClr val="accent1"/>
            </a:solidFill>
            <a:round/>
          </a:ln>
          <a:effectLst/>
        </c:spPr>
        <c:marker>
          <c:symbol val="none"/>
        </c:marker>
      </c:pivotFmt>
      <c:pivotFmt>
        <c:idx val="289"/>
        <c:spPr>
          <a:solidFill>
            <a:schemeClr val="accent1"/>
          </a:solidFill>
          <a:ln w="28575" cap="rnd">
            <a:solidFill>
              <a:schemeClr val="accent1"/>
            </a:solidFill>
            <a:round/>
          </a:ln>
          <a:effectLst/>
        </c:spPr>
        <c:marker>
          <c:symbol val="none"/>
        </c:marker>
      </c:pivotFmt>
      <c:pivotFmt>
        <c:idx val="290"/>
        <c:spPr>
          <a:solidFill>
            <a:schemeClr val="accent1"/>
          </a:solidFill>
          <a:ln w="28575" cap="rnd">
            <a:solidFill>
              <a:schemeClr val="accent1"/>
            </a:solidFill>
            <a:round/>
          </a:ln>
          <a:effectLst/>
        </c:spPr>
        <c:marker>
          <c:symbol val="none"/>
        </c:marker>
      </c:pivotFmt>
      <c:pivotFmt>
        <c:idx val="291"/>
        <c:spPr>
          <a:solidFill>
            <a:schemeClr val="accent1"/>
          </a:solidFill>
          <a:ln w="28575" cap="rnd">
            <a:solidFill>
              <a:schemeClr val="accent1"/>
            </a:solidFill>
            <a:round/>
          </a:ln>
          <a:effectLst/>
        </c:spPr>
        <c:marker>
          <c:symbol val="none"/>
        </c:marker>
      </c:pivotFmt>
      <c:pivotFmt>
        <c:idx val="292"/>
        <c:spPr>
          <a:solidFill>
            <a:schemeClr val="accent1"/>
          </a:solidFill>
          <a:ln w="28575" cap="rnd">
            <a:solidFill>
              <a:schemeClr val="accent1"/>
            </a:solidFill>
            <a:round/>
          </a:ln>
          <a:effectLst/>
        </c:spPr>
        <c:marker>
          <c:symbol val="none"/>
        </c:marker>
      </c:pivotFmt>
      <c:pivotFmt>
        <c:idx val="293"/>
        <c:spPr>
          <a:solidFill>
            <a:schemeClr val="accent1"/>
          </a:solidFill>
          <a:ln w="28575" cap="rnd">
            <a:solidFill>
              <a:schemeClr val="accent1"/>
            </a:solidFill>
            <a:round/>
          </a:ln>
          <a:effectLst/>
        </c:spPr>
        <c:marker>
          <c:symbol val="none"/>
        </c:marker>
      </c:pivotFmt>
      <c:pivotFmt>
        <c:idx val="294"/>
        <c:spPr>
          <a:solidFill>
            <a:schemeClr val="accent1"/>
          </a:solidFill>
          <a:ln w="28575" cap="rnd">
            <a:solidFill>
              <a:schemeClr val="accent1"/>
            </a:solidFill>
            <a:round/>
          </a:ln>
          <a:effectLst/>
        </c:spPr>
        <c:marker>
          <c:symbol val="none"/>
        </c:marker>
      </c:pivotFmt>
      <c:pivotFmt>
        <c:idx val="295"/>
        <c:spPr>
          <a:solidFill>
            <a:schemeClr val="accent1"/>
          </a:solidFill>
          <a:ln w="28575" cap="rnd">
            <a:solidFill>
              <a:schemeClr val="accent1"/>
            </a:solidFill>
            <a:round/>
          </a:ln>
          <a:effectLst/>
        </c:spPr>
        <c:marker>
          <c:symbol val="none"/>
        </c:marker>
      </c:pivotFmt>
      <c:pivotFmt>
        <c:idx val="296"/>
        <c:spPr>
          <a:solidFill>
            <a:schemeClr val="accent1"/>
          </a:solidFill>
          <a:ln w="28575" cap="rnd">
            <a:solidFill>
              <a:schemeClr val="accent1"/>
            </a:solidFill>
            <a:round/>
          </a:ln>
          <a:effectLst/>
        </c:spPr>
        <c:marker>
          <c:symbol val="none"/>
        </c:marker>
      </c:pivotFmt>
      <c:pivotFmt>
        <c:idx val="297"/>
        <c:spPr>
          <a:solidFill>
            <a:schemeClr val="accent1"/>
          </a:solidFill>
          <a:ln w="28575" cap="rnd">
            <a:solidFill>
              <a:schemeClr val="accent1"/>
            </a:solidFill>
            <a:round/>
          </a:ln>
          <a:effectLst/>
        </c:spPr>
        <c:marker>
          <c:symbol val="none"/>
        </c:marker>
      </c:pivotFmt>
      <c:pivotFmt>
        <c:idx val="298"/>
        <c:spPr>
          <a:solidFill>
            <a:schemeClr val="accent1"/>
          </a:solidFill>
          <a:ln w="28575" cap="rnd">
            <a:solidFill>
              <a:schemeClr val="accent1"/>
            </a:solidFill>
            <a:round/>
          </a:ln>
          <a:effectLst/>
        </c:spPr>
        <c:marker>
          <c:symbol val="none"/>
        </c:marker>
      </c:pivotFmt>
      <c:pivotFmt>
        <c:idx val="299"/>
        <c:spPr>
          <a:solidFill>
            <a:schemeClr val="accent1"/>
          </a:solidFill>
          <a:ln w="28575" cap="rnd">
            <a:solidFill>
              <a:schemeClr val="accent1"/>
            </a:solidFill>
            <a:round/>
          </a:ln>
          <a:effectLst/>
        </c:spPr>
        <c:marker>
          <c:symbol val="none"/>
        </c:marker>
      </c:pivotFmt>
      <c:pivotFmt>
        <c:idx val="300"/>
        <c:spPr>
          <a:solidFill>
            <a:schemeClr val="accent1"/>
          </a:solidFill>
          <a:ln w="28575" cap="rnd">
            <a:solidFill>
              <a:schemeClr val="accent1"/>
            </a:solidFill>
            <a:round/>
          </a:ln>
          <a:effectLst/>
        </c:spPr>
        <c:marker>
          <c:symbol val="none"/>
        </c:marker>
      </c:pivotFmt>
      <c:pivotFmt>
        <c:idx val="301"/>
        <c:spPr>
          <a:solidFill>
            <a:schemeClr val="accent1"/>
          </a:solidFill>
          <a:ln w="28575" cap="rnd">
            <a:solidFill>
              <a:schemeClr val="accent1"/>
            </a:solidFill>
            <a:round/>
          </a:ln>
          <a:effectLst/>
        </c:spPr>
        <c:marker>
          <c:symbol val="none"/>
        </c:marker>
      </c:pivotFmt>
      <c:pivotFmt>
        <c:idx val="302"/>
        <c:spPr>
          <a:solidFill>
            <a:schemeClr val="accent1"/>
          </a:solidFill>
          <a:ln w="28575" cap="rnd">
            <a:solidFill>
              <a:schemeClr val="accent1"/>
            </a:solidFill>
            <a:round/>
          </a:ln>
          <a:effectLst/>
        </c:spPr>
        <c:marker>
          <c:symbol val="none"/>
        </c:marker>
      </c:pivotFmt>
      <c:pivotFmt>
        <c:idx val="303"/>
        <c:spPr>
          <a:solidFill>
            <a:schemeClr val="accent1"/>
          </a:solidFill>
          <a:ln w="28575" cap="rnd">
            <a:solidFill>
              <a:schemeClr val="accent1"/>
            </a:solidFill>
            <a:round/>
          </a:ln>
          <a:effectLst/>
        </c:spPr>
        <c:marker>
          <c:symbol val="none"/>
        </c:marker>
      </c:pivotFmt>
      <c:pivotFmt>
        <c:idx val="304"/>
        <c:spPr>
          <a:solidFill>
            <a:schemeClr val="accent1"/>
          </a:solidFill>
          <a:ln w="28575" cap="rnd">
            <a:solidFill>
              <a:schemeClr val="accent1"/>
            </a:solidFill>
            <a:round/>
          </a:ln>
          <a:effectLst/>
        </c:spPr>
        <c:marker>
          <c:symbol val="none"/>
        </c:marker>
      </c:pivotFmt>
      <c:pivotFmt>
        <c:idx val="305"/>
        <c:spPr>
          <a:solidFill>
            <a:schemeClr val="accent1"/>
          </a:solidFill>
          <a:ln w="28575" cap="rnd">
            <a:solidFill>
              <a:schemeClr val="accent1"/>
            </a:solidFill>
            <a:round/>
          </a:ln>
          <a:effectLst/>
        </c:spPr>
        <c:marker>
          <c:symbol val="none"/>
        </c:marker>
      </c:pivotFmt>
      <c:pivotFmt>
        <c:idx val="306"/>
        <c:spPr>
          <a:solidFill>
            <a:schemeClr val="accent1"/>
          </a:solidFill>
          <a:ln w="28575" cap="rnd">
            <a:solidFill>
              <a:schemeClr val="accent1"/>
            </a:solidFill>
            <a:round/>
          </a:ln>
          <a:effectLst/>
        </c:spPr>
        <c:marker>
          <c:symbol val="none"/>
        </c:marker>
      </c:pivotFmt>
      <c:pivotFmt>
        <c:idx val="307"/>
        <c:spPr>
          <a:solidFill>
            <a:schemeClr val="accent1"/>
          </a:solidFill>
          <a:ln w="28575" cap="rnd">
            <a:solidFill>
              <a:schemeClr val="accent1"/>
            </a:solidFill>
            <a:round/>
          </a:ln>
          <a:effectLst/>
        </c:spPr>
        <c:marker>
          <c:symbol val="none"/>
        </c:marker>
      </c:pivotFmt>
      <c:pivotFmt>
        <c:idx val="308"/>
        <c:spPr>
          <a:solidFill>
            <a:schemeClr val="accent1"/>
          </a:solidFill>
          <a:ln w="28575" cap="rnd">
            <a:solidFill>
              <a:schemeClr val="accent1"/>
            </a:solidFill>
            <a:round/>
          </a:ln>
          <a:effectLst/>
        </c:spPr>
        <c:marker>
          <c:symbol val="none"/>
        </c:marker>
      </c:pivotFmt>
      <c:pivotFmt>
        <c:idx val="309"/>
        <c:spPr>
          <a:solidFill>
            <a:schemeClr val="accent1"/>
          </a:solidFill>
          <a:ln w="28575" cap="rnd">
            <a:solidFill>
              <a:schemeClr val="accent1"/>
            </a:solidFill>
            <a:round/>
          </a:ln>
          <a:effectLst/>
        </c:spPr>
        <c:marker>
          <c:symbol val="none"/>
        </c:marker>
      </c:pivotFmt>
      <c:pivotFmt>
        <c:idx val="310"/>
        <c:spPr>
          <a:solidFill>
            <a:schemeClr val="accent1"/>
          </a:solidFill>
          <a:ln w="28575" cap="rnd">
            <a:solidFill>
              <a:schemeClr val="accent1"/>
            </a:solidFill>
            <a:round/>
          </a:ln>
          <a:effectLst/>
        </c:spPr>
        <c:marker>
          <c:symbol val="none"/>
        </c:marker>
      </c:pivotFmt>
      <c:pivotFmt>
        <c:idx val="311"/>
        <c:spPr>
          <a:solidFill>
            <a:schemeClr val="accent1"/>
          </a:solidFill>
          <a:ln w="28575" cap="rnd">
            <a:solidFill>
              <a:schemeClr val="accent1"/>
            </a:solidFill>
            <a:round/>
          </a:ln>
          <a:effectLst/>
        </c:spPr>
        <c:marker>
          <c:symbol val="none"/>
        </c:marker>
      </c:pivotFmt>
      <c:pivotFmt>
        <c:idx val="312"/>
        <c:spPr>
          <a:solidFill>
            <a:schemeClr val="accent1"/>
          </a:solidFill>
          <a:ln w="28575" cap="rnd">
            <a:solidFill>
              <a:schemeClr val="accent1"/>
            </a:solidFill>
            <a:round/>
          </a:ln>
          <a:effectLst/>
        </c:spPr>
        <c:marker>
          <c:symbol val="none"/>
        </c:marker>
      </c:pivotFmt>
      <c:pivotFmt>
        <c:idx val="313"/>
        <c:spPr>
          <a:solidFill>
            <a:schemeClr val="accent1"/>
          </a:solidFill>
          <a:ln w="28575" cap="rnd">
            <a:solidFill>
              <a:schemeClr val="accent1"/>
            </a:solidFill>
            <a:round/>
          </a:ln>
          <a:effectLst/>
        </c:spPr>
        <c:marker>
          <c:symbol val="none"/>
        </c:marker>
      </c:pivotFmt>
      <c:pivotFmt>
        <c:idx val="314"/>
        <c:spPr>
          <a:solidFill>
            <a:schemeClr val="accent1"/>
          </a:solidFill>
          <a:ln w="28575" cap="rnd">
            <a:solidFill>
              <a:schemeClr val="accent1"/>
            </a:solidFill>
            <a:round/>
          </a:ln>
          <a:effectLst/>
        </c:spPr>
        <c:marker>
          <c:symbol val="none"/>
        </c:marker>
      </c:pivotFmt>
      <c:pivotFmt>
        <c:idx val="315"/>
        <c:spPr>
          <a:solidFill>
            <a:schemeClr val="accent1"/>
          </a:solidFill>
          <a:ln w="28575" cap="rnd">
            <a:solidFill>
              <a:schemeClr val="accent1"/>
            </a:solidFill>
            <a:round/>
          </a:ln>
          <a:effectLst/>
        </c:spPr>
        <c:marker>
          <c:symbol val="none"/>
        </c:marker>
      </c:pivotFmt>
      <c:pivotFmt>
        <c:idx val="316"/>
        <c:spPr>
          <a:solidFill>
            <a:schemeClr val="accent1"/>
          </a:solidFill>
          <a:ln w="28575" cap="rnd">
            <a:solidFill>
              <a:schemeClr val="accent1"/>
            </a:solidFill>
            <a:round/>
          </a:ln>
          <a:effectLst/>
        </c:spPr>
        <c:marker>
          <c:symbol val="none"/>
        </c:marker>
      </c:pivotFmt>
      <c:pivotFmt>
        <c:idx val="317"/>
        <c:spPr>
          <a:solidFill>
            <a:schemeClr val="accent1"/>
          </a:solidFill>
          <a:ln w="28575" cap="rnd">
            <a:solidFill>
              <a:schemeClr val="accent1"/>
            </a:solidFill>
            <a:round/>
          </a:ln>
          <a:effectLst/>
        </c:spPr>
        <c:marker>
          <c:symbol val="none"/>
        </c:marker>
      </c:pivotFmt>
      <c:pivotFmt>
        <c:idx val="318"/>
        <c:spPr>
          <a:solidFill>
            <a:schemeClr val="accent1"/>
          </a:solidFill>
          <a:ln w="28575" cap="rnd">
            <a:solidFill>
              <a:schemeClr val="accent1"/>
            </a:solidFill>
            <a:round/>
          </a:ln>
          <a:effectLst/>
        </c:spPr>
        <c:marker>
          <c:symbol val="none"/>
        </c:marker>
      </c:pivotFmt>
      <c:pivotFmt>
        <c:idx val="319"/>
        <c:spPr>
          <a:solidFill>
            <a:schemeClr val="accent1"/>
          </a:solidFill>
          <a:ln w="28575" cap="rnd">
            <a:solidFill>
              <a:schemeClr val="accent1"/>
            </a:solidFill>
            <a:round/>
          </a:ln>
          <a:effectLst/>
        </c:spPr>
        <c:marker>
          <c:symbol val="none"/>
        </c:marker>
      </c:pivotFmt>
      <c:pivotFmt>
        <c:idx val="320"/>
        <c:spPr>
          <a:solidFill>
            <a:schemeClr val="accent1"/>
          </a:solidFill>
          <a:ln w="28575" cap="rnd">
            <a:solidFill>
              <a:schemeClr val="accent1"/>
            </a:solidFill>
            <a:round/>
          </a:ln>
          <a:effectLst/>
        </c:spPr>
        <c:marker>
          <c:symbol val="none"/>
        </c:marker>
      </c:pivotFmt>
      <c:pivotFmt>
        <c:idx val="321"/>
        <c:spPr>
          <a:solidFill>
            <a:schemeClr val="accent1"/>
          </a:solidFill>
          <a:ln w="28575" cap="rnd">
            <a:solidFill>
              <a:schemeClr val="accent1"/>
            </a:solidFill>
            <a:round/>
          </a:ln>
          <a:effectLst/>
        </c:spPr>
        <c:marker>
          <c:symbol val="none"/>
        </c:marker>
      </c:pivotFmt>
      <c:pivotFmt>
        <c:idx val="322"/>
        <c:spPr>
          <a:solidFill>
            <a:schemeClr val="accent1"/>
          </a:solidFill>
          <a:ln w="28575" cap="rnd">
            <a:solidFill>
              <a:schemeClr val="accent1"/>
            </a:solidFill>
            <a:round/>
          </a:ln>
          <a:effectLst/>
        </c:spPr>
        <c:marker>
          <c:symbol val="none"/>
        </c:marker>
      </c:pivotFmt>
      <c:pivotFmt>
        <c:idx val="323"/>
        <c:spPr>
          <a:solidFill>
            <a:schemeClr val="accent1"/>
          </a:solidFill>
          <a:ln w="28575" cap="rnd">
            <a:solidFill>
              <a:schemeClr val="accent1"/>
            </a:solidFill>
            <a:round/>
          </a:ln>
          <a:effectLst/>
        </c:spPr>
        <c:marker>
          <c:symbol val="none"/>
        </c:marker>
      </c:pivotFmt>
      <c:pivotFmt>
        <c:idx val="324"/>
        <c:spPr>
          <a:solidFill>
            <a:schemeClr val="accent1"/>
          </a:solidFill>
          <a:ln w="28575" cap="rnd">
            <a:solidFill>
              <a:schemeClr val="accent1"/>
            </a:solidFill>
            <a:round/>
          </a:ln>
          <a:effectLst/>
        </c:spPr>
        <c:marker>
          <c:symbol val="none"/>
        </c:marker>
      </c:pivotFmt>
      <c:pivotFmt>
        <c:idx val="325"/>
        <c:spPr>
          <a:solidFill>
            <a:schemeClr val="accent1"/>
          </a:solidFill>
          <a:ln w="28575" cap="rnd">
            <a:solidFill>
              <a:schemeClr val="accent1"/>
            </a:solidFill>
            <a:round/>
          </a:ln>
          <a:effectLst/>
        </c:spPr>
        <c:marker>
          <c:symbol val="none"/>
        </c:marker>
      </c:pivotFmt>
      <c:pivotFmt>
        <c:idx val="326"/>
        <c:spPr>
          <a:solidFill>
            <a:schemeClr val="accent1"/>
          </a:solidFill>
          <a:ln w="28575" cap="rnd">
            <a:solidFill>
              <a:schemeClr val="accent1"/>
            </a:solidFill>
            <a:round/>
          </a:ln>
          <a:effectLst/>
        </c:spPr>
        <c:marker>
          <c:symbol val="none"/>
        </c:marker>
      </c:pivotFmt>
      <c:pivotFmt>
        <c:idx val="327"/>
        <c:spPr>
          <a:solidFill>
            <a:schemeClr val="accent1"/>
          </a:solidFill>
          <a:ln w="28575" cap="rnd">
            <a:solidFill>
              <a:schemeClr val="accent1"/>
            </a:solidFill>
            <a:round/>
          </a:ln>
          <a:effectLst/>
        </c:spPr>
        <c:marker>
          <c:symbol val="none"/>
        </c:marker>
      </c:pivotFmt>
      <c:pivotFmt>
        <c:idx val="328"/>
        <c:spPr>
          <a:solidFill>
            <a:schemeClr val="accent1"/>
          </a:solidFill>
          <a:ln w="28575" cap="rnd">
            <a:solidFill>
              <a:schemeClr val="accent1"/>
            </a:solidFill>
            <a:round/>
          </a:ln>
          <a:effectLst/>
        </c:spPr>
        <c:marker>
          <c:symbol val="none"/>
        </c:marker>
      </c:pivotFmt>
      <c:pivotFmt>
        <c:idx val="329"/>
        <c:spPr>
          <a:solidFill>
            <a:schemeClr val="accent1"/>
          </a:solidFill>
          <a:ln w="28575" cap="rnd">
            <a:solidFill>
              <a:schemeClr val="accent1"/>
            </a:solidFill>
            <a:round/>
          </a:ln>
          <a:effectLst/>
        </c:spPr>
        <c:marker>
          <c:symbol val="none"/>
        </c:marker>
      </c:pivotFmt>
      <c:pivotFmt>
        <c:idx val="330"/>
        <c:spPr>
          <a:solidFill>
            <a:schemeClr val="accent1"/>
          </a:solidFill>
          <a:ln w="28575" cap="rnd">
            <a:solidFill>
              <a:schemeClr val="accent1"/>
            </a:solidFill>
            <a:round/>
          </a:ln>
          <a:effectLst/>
        </c:spPr>
        <c:marker>
          <c:symbol val="none"/>
        </c:marker>
      </c:pivotFmt>
      <c:pivotFmt>
        <c:idx val="331"/>
        <c:spPr>
          <a:solidFill>
            <a:schemeClr val="accent1"/>
          </a:solidFill>
          <a:ln w="28575" cap="rnd">
            <a:solidFill>
              <a:schemeClr val="accent1"/>
            </a:solidFill>
            <a:round/>
          </a:ln>
          <a:effectLst/>
        </c:spPr>
        <c:marker>
          <c:symbol val="none"/>
        </c:marker>
      </c:pivotFmt>
      <c:pivotFmt>
        <c:idx val="332"/>
        <c:spPr>
          <a:solidFill>
            <a:schemeClr val="accent1"/>
          </a:solidFill>
          <a:ln w="28575" cap="rnd">
            <a:solidFill>
              <a:schemeClr val="accent1"/>
            </a:solidFill>
            <a:round/>
          </a:ln>
          <a:effectLst/>
        </c:spPr>
        <c:marker>
          <c:symbol val="none"/>
        </c:marker>
      </c:pivotFmt>
      <c:pivotFmt>
        <c:idx val="333"/>
        <c:spPr>
          <a:solidFill>
            <a:schemeClr val="accent1"/>
          </a:solidFill>
          <a:ln w="28575" cap="rnd">
            <a:solidFill>
              <a:schemeClr val="accent1"/>
            </a:solidFill>
            <a:round/>
          </a:ln>
          <a:effectLst/>
        </c:spPr>
        <c:marker>
          <c:symbol val="none"/>
        </c:marker>
      </c:pivotFmt>
      <c:pivotFmt>
        <c:idx val="334"/>
        <c:spPr>
          <a:solidFill>
            <a:schemeClr val="accent1"/>
          </a:solidFill>
          <a:ln w="28575" cap="rnd">
            <a:solidFill>
              <a:schemeClr val="accent1"/>
            </a:solidFill>
            <a:round/>
          </a:ln>
          <a:effectLst/>
        </c:spPr>
        <c:marker>
          <c:symbol val="none"/>
        </c:marker>
      </c:pivotFmt>
      <c:pivotFmt>
        <c:idx val="335"/>
        <c:spPr>
          <a:solidFill>
            <a:schemeClr val="accent1"/>
          </a:solidFill>
          <a:ln w="28575" cap="rnd">
            <a:solidFill>
              <a:schemeClr val="accent1"/>
            </a:solidFill>
            <a:round/>
          </a:ln>
          <a:effectLst/>
        </c:spPr>
        <c:marker>
          <c:symbol val="none"/>
        </c:marker>
      </c:pivotFmt>
      <c:pivotFmt>
        <c:idx val="336"/>
        <c:spPr>
          <a:solidFill>
            <a:schemeClr val="accent1"/>
          </a:solidFill>
          <a:ln w="28575" cap="rnd">
            <a:solidFill>
              <a:schemeClr val="accent1"/>
            </a:solidFill>
            <a:round/>
          </a:ln>
          <a:effectLst/>
        </c:spPr>
        <c:marker>
          <c:symbol val="none"/>
        </c:marker>
      </c:pivotFmt>
      <c:pivotFmt>
        <c:idx val="337"/>
        <c:spPr>
          <a:solidFill>
            <a:schemeClr val="accent1"/>
          </a:solidFill>
          <a:ln w="28575" cap="rnd">
            <a:solidFill>
              <a:schemeClr val="accent1"/>
            </a:solidFill>
            <a:round/>
          </a:ln>
          <a:effectLst/>
        </c:spPr>
        <c:marker>
          <c:symbol val="none"/>
        </c:marker>
      </c:pivotFmt>
      <c:pivotFmt>
        <c:idx val="338"/>
        <c:spPr>
          <a:solidFill>
            <a:schemeClr val="accent1"/>
          </a:solidFill>
          <a:ln w="28575" cap="rnd">
            <a:solidFill>
              <a:schemeClr val="accent1"/>
            </a:solidFill>
            <a:round/>
          </a:ln>
          <a:effectLst/>
        </c:spPr>
        <c:marker>
          <c:symbol val="none"/>
        </c:marker>
      </c:pivotFmt>
      <c:pivotFmt>
        <c:idx val="339"/>
        <c:spPr>
          <a:solidFill>
            <a:schemeClr val="accent1"/>
          </a:solidFill>
          <a:ln w="28575" cap="rnd">
            <a:solidFill>
              <a:schemeClr val="accent1"/>
            </a:solidFill>
            <a:round/>
          </a:ln>
          <a:effectLst/>
        </c:spPr>
        <c:marker>
          <c:symbol val="none"/>
        </c:marker>
      </c:pivotFmt>
      <c:pivotFmt>
        <c:idx val="340"/>
        <c:spPr>
          <a:solidFill>
            <a:schemeClr val="accent1"/>
          </a:solidFill>
          <a:ln w="28575" cap="rnd">
            <a:solidFill>
              <a:schemeClr val="accent1"/>
            </a:solidFill>
            <a:round/>
          </a:ln>
          <a:effectLst/>
        </c:spPr>
        <c:marker>
          <c:symbol val="none"/>
        </c:marker>
      </c:pivotFmt>
      <c:pivotFmt>
        <c:idx val="341"/>
        <c:spPr>
          <a:solidFill>
            <a:schemeClr val="accent1"/>
          </a:solidFill>
          <a:ln w="28575" cap="rnd">
            <a:solidFill>
              <a:schemeClr val="accent1"/>
            </a:solidFill>
            <a:round/>
          </a:ln>
          <a:effectLst/>
        </c:spPr>
        <c:marker>
          <c:symbol val="none"/>
        </c:marker>
      </c:pivotFmt>
      <c:pivotFmt>
        <c:idx val="342"/>
        <c:spPr>
          <a:solidFill>
            <a:schemeClr val="accent1"/>
          </a:solidFill>
          <a:ln w="28575" cap="rnd">
            <a:solidFill>
              <a:schemeClr val="accent1"/>
            </a:solidFill>
            <a:round/>
          </a:ln>
          <a:effectLst/>
        </c:spPr>
        <c:marker>
          <c:symbol val="none"/>
        </c:marker>
      </c:pivotFmt>
      <c:pivotFmt>
        <c:idx val="343"/>
        <c:spPr>
          <a:solidFill>
            <a:schemeClr val="accent1"/>
          </a:solidFill>
          <a:ln w="28575" cap="rnd">
            <a:solidFill>
              <a:schemeClr val="accent1"/>
            </a:solidFill>
            <a:round/>
          </a:ln>
          <a:effectLst/>
        </c:spPr>
        <c:marker>
          <c:symbol val="none"/>
        </c:marker>
      </c:pivotFmt>
      <c:pivotFmt>
        <c:idx val="344"/>
        <c:spPr>
          <a:solidFill>
            <a:schemeClr val="accent1"/>
          </a:solidFill>
          <a:ln w="28575" cap="rnd">
            <a:solidFill>
              <a:schemeClr val="accent1"/>
            </a:solidFill>
            <a:round/>
          </a:ln>
          <a:effectLst/>
        </c:spPr>
        <c:marker>
          <c:symbol val="none"/>
        </c:marker>
      </c:pivotFmt>
      <c:pivotFmt>
        <c:idx val="345"/>
        <c:spPr>
          <a:solidFill>
            <a:schemeClr val="accent1"/>
          </a:solidFill>
          <a:ln w="28575" cap="rnd">
            <a:solidFill>
              <a:schemeClr val="accent1"/>
            </a:solidFill>
            <a:round/>
          </a:ln>
          <a:effectLst/>
        </c:spPr>
        <c:marker>
          <c:symbol val="none"/>
        </c:marker>
      </c:pivotFmt>
      <c:pivotFmt>
        <c:idx val="346"/>
        <c:spPr>
          <a:solidFill>
            <a:schemeClr val="accent1"/>
          </a:solidFill>
          <a:ln w="28575" cap="rnd">
            <a:solidFill>
              <a:schemeClr val="accent1"/>
            </a:solidFill>
            <a:round/>
          </a:ln>
          <a:effectLst/>
        </c:spPr>
        <c:marker>
          <c:symbol val="none"/>
        </c:marker>
      </c:pivotFmt>
      <c:pivotFmt>
        <c:idx val="347"/>
        <c:spPr>
          <a:solidFill>
            <a:schemeClr val="accent1"/>
          </a:solidFill>
          <a:ln w="28575" cap="rnd">
            <a:solidFill>
              <a:schemeClr val="accent1"/>
            </a:solidFill>
            <a:round/>
          </a:ln>
          <a:effectLst/>
        </c:spPr>
        <c:marker>
          <c:symbol val="none"/>
        </c:marker>
      </c:pivotFmt>
      <c:pivotFmt>
        <c:idx val="348"/>
        <c:spPr>
          <a:solidFill>
            <a:schemeClr val="accent1"/>
          </a:solidFill>
          <a:ln w="28575" cap="rnd">
            <a:solidFill>
              <a:schemeClr val="accent1"/>
            </a:solidFill>
            <a:round/>
          </a:ln>
          <a:effectLst/>
        </c:spPr>
        <c:marker>
          <c:symbol val="none"/>
        </c:marker>
      </c:pivotFmt>
      <c:pivotFmt>
        <c:idx val="349"/>
        <c:spPr>
          <a:solidFill>
            <a:schemeClr val="accent1"/>
          </a:solidFill>
          <a:ln w="28575" cap="rnd">
            <a:solidFill>
              <a:schemeClr val="accent1"/>
            </a:solidFill>
            <a:round/>
          </a:ln>
          <a:effectLst/>
        </c:spPr>
        <c:marker>
          <c:symbol val="none"/>
        </c:marker>
      </c:pivotFmt>
      <c:pivotFmt>
        <c:idx val="350"/>
        <c:spPr>
          <a:solidFill>
            <a:schemeClr val="accent1"/>
          </a:solidFill>
          <a:ln w="28575" cap="rnd">
            <a:solidFill>
              <a:schemeClr val="accent1"/>
            </a:solidFill>
            <a:round/>
          </a:ln>
          <a:effectLst/>
        </c:spPr>
        <c:marker>
          <c:symbol val="none"/>
        </c:marker>
      </c:pivotFmt>
      <c:pivotFmt>
        <c:idx val="351"/>
        <c:spPr>
          <a:solidFill>
            <a:schemeClr val="accent1"/>
          </a:solidFill>
          <a:ln w="28575" cap="rnd">
            <a:solidFill>
              <a:schemeClr val="accent1"/>
            </a:solidFill>
            <a:round/>
          </a:ln>
          <a:effectLst/>
        </c:spPr>
        <c:marker>
          <c:symbol val="none"/>
        </c:marker>
      </c:pivotFmt>
      <c:pivotFmt>
        <c:idx val="352"/>
        <c:spPr>
          <a:solidFill>
            <a:schemeClr val="accent1"/>
          </a:solidFill>
          <a:ln w="28575" cap="rnd">
            <a:solidFill>
              <a:schemeClr val="accent1"/>
            </a:solidFill>
            <a:round/>
          </a:ln>
          <a:effectLst/>
        </c:spPr>
        <c:marker>
          <c:symbol val="none"/>
        </c:marker>
      </c:pivotFmt>
      <c:pivotFmt>
        <c:idx val="353"/>
        <c:spPr>
          <a:solidFill>
            <a:schemeClr val="accent1"/>
          </a:solidFill>
          <a:ln w="28575" cap="rnd">
            <a:solidFill>
              <a:schemeClr val="accent1"/>
            </a:solidFill>
            <a:round/>
          </a:ln>
          <a:effectLst/>
        </c:spPr>
        <c:marker>
          <c:symbol val="none"/>
        </c:marker>
      </c:pivotFmt>
      <c:pivotFmt>
        <c:idx val="354"/>
        <c:spPr>
          <a:solidFill>
            <a:schemeClr val="accent1"/>
          </a:solidFill>
          <a:ln w="28575" cap="rnd">
            <a:solidFill>
              <a:schemeClr val="accent1"/>
            </a:solidFill>
            <a:round/>
          </a:ln>
          <a:effectLst/>
        </c:spPr>
        <c:marker>
          <c:symbol val="none"/>
        </c:marker>
      </c:pivotFmt>
      <c:pivotFmt>
        <c:idx val="355"/>
        <c:spPr>
          <a:solidFill>
            <a:schemeClr val="accent1"/>
          </a:solidFill>
          <a:ln w="28575" cap="rnd">
            <a:solidFill>
              <a:schemeClr val="accent1"/>
            </a:solidFill>
            <a:round/>
          </a:ln>
          <a:effectLst/>
        </c:spPr>
        <c:marker>
          <c:symbol val="none"/>
        </c:marker>
      </c:pivotFmt>
      <c:pivotFmt>
        <c:idx val="356"/>
        <c:spPr>
          <a:solidFill>
            <a:schemeClr val="accent1"/>
          </a:solidFill>
          <a:ln w="28575" cap="rnd">
            <a:solidFill>
              <a:schemeClr val="accent1"/>
            </a:solidFill>
            <a:round/>
          </a:ln>
          <a:effectLst/>
        </c:spPr>
        <c:marker>
          <c:symbol val="none"/>
        </c:marker>
      </c:pivotFmt>
      <c:pivotFmt>
        <c:idx val="357"/>
        <c:spPr>
          <a:solidFill>
            <a:schemeClr val="accent1"/>
          </a:solidFill>
          <a:ln w="28575" cap="rnd">
            <a:solidFill>
              <a:schemeClr val="accent1"/>
            </a:solidFill>
            <a:round/>
          </a:ln>
          <a:effectLst/>
        </c:spPr>
        <c:marker>
          <c:symbol val="none"/>
        </c:marker>
      </c:pivotFmt>
      <c:pivotFmt>
        <c:idx val="358"/>
        <c:spPr>
          <a:solidFill>
            <a:schemeClr val="accent1"/>
          </a:solidFill>
          <a:ln w="28575" cap="rnd">
            <a:solidFill>
              <a:schemeClr val="accent1"/>
            </a:solidFill>
            <a:round/>
          </a:ln>
          <a:effectLst/>
        </c:spPr>
        <c:marker>
          <c:symbol val="none"/>
        </c:marker>
      </c:pivotFmt>
      <c:pivotFmt>
        <c:idx val="359"/>
        <c:spPr>
          <a:solidFill>
            <a:schemeClr val="accent1"/>
          </a:solidFill>
          <a:ln w="28575" cap="rnd">
            <a:solidFill>
              <a:schemeClr val="accent1"/>
            </a:solidFill>
            <a:round/>
          </a:ln>
          <a:effectLst/>
        </c:spPr>
        <c:marker>
          <c:symbol val="none"/>
        </c:marker>
      </c:pivotFmt>
      <c:pivotFmt>
        <c:idx val="360"/>
        <c:spPr>
          <a:solidFill>
            <a:schemeClr val="accent1"/>
          </a:solidFill>
          <a:ln w="28575" cap="rnd">
            <a:solidFill>
              <a:schemeClr val="accent1"/>
            </a:solidFill>
            <a:round/>
          </a:ln>
          <a:effectLst/>
        </c:spPr>
        <c:marker>
          <c:symbol val="none"/>
        </c:marker>
      </c:pivotFmt>
      <c:pivotFmt>
        <c:idx val="361"/>
        <c:spPr>
          <a:solidFill>
            <a:schemeClr val="accent1"/>
          </a:solidFill>
          <a:ln w="28575" cap="rnd">
            <a:solidFill>
              <a:schemeClr val="accent1"/>
            </a:solidFill>
            <a:round/>
          </a:ln>
          <a:effectLst/>
        </c:spPr>
        <c:marker>
          <c:symbol val="none"/>
        </c:marker>
      </c:pivotFmt>
      <c:pivotFmt>
        <c:idx val="362"/>
        <c:spPr>
          <a:solidFill>
            <a:schemeClr val="accent1"/>
          </a:solidFill>
          <a:ln w="28575" cap="rnd">
            <a:solidFill>
              <a:schemeClr val="accent1"/>
            </a:solidFill>
            <a:round/>
          </a:ln>
          <a:effectLst/>
        </c:spPr>
        <c:marker>
          <c:symbol val="none"/>
        </c:marker>
      </c:pivotFmt>
      <c:pivotFmt>
        <c:idx val="363"/>
        <c:spPr>
          <a:solidFill>
            <a:schemeClr val="accent1"/>
          </a:solidFill>
          <a:ln w="28575" cap="rnd">
            <a:solidFill>
              <a:schemeClr val="accent1"/>
            </a:solidFill>
            <a:round/>
          </a:ln>
          <a:effectLst/>
        </c:spPr>
        <c:marker>
          <c:symbol val="none"/>
        </c:marker>
      </c:pivotFmt>
      <c:pivotFmt>
        <c:idx val="364"/>
        <c:spPr>
          <a:solidFill>
            <a:schemeClr val="accent1"/>
          </a:solidFill>
          <a:ln w="28575" cap="rnd">
            <a:solidFill>
              <a:schemeClr val="accent1"/>
            </a:solidFill>
            <a:round/>
          </a:ln>
          <a:effectLst/>
        </c:spPr>
        <c:marker>
          <c:symbol val="none"/>
        </c:marker>
      </c:pivotFmt>
      <c:pivotFmt>
        <c:idx val="365"/>
        <c:spPr>
          <a:solidFill>
            <a:schemeClr val="accent1"/>
          </a:solidFill>
          <a:ln w="28575" cap="rnd">
            <a:solidFill>
              <a:schemeClr val="accent1"/>
            </a:solidFill>
            <a:round/>
          </a:ln>
          <a:effectLst/>
        </c:spPr>
        <c:marker>
          <c:symbol val="none"/>
        </c:marker>
      </c:pivotFmt>
      <c:pivotFmt>
        <c:idx val="366"/>
        <c:spPr>
          <a:solidFill>
            <a:schemeClr val="accent1"/>
          </a:solidFill>
          <a:ln w="28575" cap="rnd">
            <a:solidFill>
              <a:schemeClr val="accent1"/>
            </a:solidFill>
            <a:round/>
          </a:ln>
          <a:effectLst/>
        </c:spPr>
        <c:marker>
          <c:symbol val="none"/>
        </c:marker>
      </c:pivotFmt>
      <c:pivotFmt>
        <c:idx val="367"/>
        <c:spPr>
          <a:solidFill>
            <a:schemeClr val="accent1"/>
          </a:solidFill>
          <a:ln w="28575" cap="rnd">
            <a:solidFill>
              <a:schemeClr val="accent1"/>
            </a:solidFill>
            <a:round/>
          </a:ln>
          <a:effectLst/>
        </c:spPr>
        <c:marker>
          <c:symbol val="none"/>
        </c:marker>
      </c:pivotFmt>
      <c:pivotFmt>
        <c:idx val="368"/>
        <c:spPr>
          <a:solidFill>
            <a:schemeClr val="accent1"/>
          </a:solidFill>
          <a:ln w="28575" cap="rnd">
            <a:solidFill>
              <a:schemeClr val="accent1"/>
            </a:solidFill>
            <a:round/>
          </a:ln>
          <a:effectLst/>
        </c:spPr>
        <c:marker>
          <c:symbol val="none"/>
        </c:marker>
      </c:pivotFmt>
      <c:pivotFmt>
        <c:idx val="369"/>
        <c:spPr>
          <a:solidFill>
            <a:schemeClr val="accent1"/>
          </a:solidFill>
          <a:ln w="28575" cap="rnd">
            <a:solidFill>
              <a:schemeClr val="accent1"/>
            </a:solidFill>
            <a:round/>
          </a:ln>
          <a:effectLst/>
        </c:spPr>
        <c:marker>
          <c:symbol val="none"/>
        </c:marker>
      </c:pivotFmt>
      <c:pivotFmt>
        <c:idx val="370"/>
        <c:spPr>
          <a:solidFill>
            <a:schemeClr val="accent1"/>
          </a:solidFill>
          <a:ln w="28575" cap="rnd">
            <a:solidFill>
              <a:schemeClr val="accent1"/>
            </a:solidFill>
            <a:round/>
          </a:ln>
          <a:effectLst/>
        </c:spPr>
        <c:marker>
          <c:symbol val="none"/>
        </c:marker>
      </c:pivotFmt>
      <c:pivotFmt>
        <c:idx val="371"/>
        <c:spPr>
          <a:solidFill>
            <a:schemeClr val="accent1"/>
          </a:solidFill>
          <a:ln w="28575" cap="rnd">
            <a:solidFill>
              <a:schemeClr val="accent1"/>
            </a:solidFill>
            <a:round/>
          </a:ln>
          <a:effectLst/>
        </c:spPr>
        <c:marker>
          <c:symbol val="none"/>
        </c:marker>
      </c:pivotFmt>
      <c:pivotFmt>
        <c:idx val="372"/>
        <c:spPr>
          <a:solidFill>
            <a:schemeClr val="accent1"/>
          </a:solidFill>
          <a:ln w="28575" cap="rnd">
            <a:solidFill>
              <a:schemeClr val="accent1"/>
            </a:solidFill>
            <a:round/>
          </a:ln>
          <a:effectLst/>
        </c:spPr>
        <c:marker>
          <c:symbol val="none"/>
        </c:marker>
      </c:pivotFmt>
      <c:pivotFmt>
        <c:idx val="373"/>
        <c:spPr>
          <a:solidFill>
            <a:schemeClr val="accent1"/>
          </a:solidFill>
          <a:ln w="28575" cap="rnd">
            <a:solidFill>
              <a:schemeClr val="accent1"/>
            </a:solidFill>
            <a:round/>
          </a:ln>
          <a:effectLst/>
        </c:spPr>
        <c:marker>
          <c:symbol val="none"/>
        </c:marker>
      </c:pivotFmt>
      <c:pivotFmt>
        <c:idx val="374"/>
        <c:spPr>
          <a:solidFill>
            <a:schemeClr val="accent1"/>
          </a:solidFill>
          <a:ln w="28575" cap="rnd">
            <a:solidFill>
              <a:schemeClr val="accent1"/>
            </a:solidFill>
            <a:round/>
          </a:ln>
          <a:effectLst/>
        </c:spPr>
        <c:marker>
          <c:symbol val="none"/>
        </c:marker>
      </c:pivotFmt>
      <c:pivotFmt>
        <c:idx val="375"/>
        <c:spPr>
          <a:solidFill>
            <a:schemeClr val="accent1"/>
          </a:solidFill>
          <a:ln w="28575" cap="rnd">
            <a:solidFill>
              <a:schemeClr val="accent1"/>
            </a:solidFill>
            <a:round/>
          </a:ln>
          <a:effectLst/>
        </c:spPr>
        <c:marker>
          <c:symbol val="none"/>
        </c:marker>
      </c:pivotFmt>
      <c:pivotFmt>
        <c:idx val="376"/>
        <c:spPr>
          <a:solidFill>
            <a:schemeClr val="accent1"/>
          </a:solidFill>
          <a:ln w="28575" cap="rnd">
            <a:solidFill>
              <a:schemeClr val="accent1"/>
            </a:solidFill>
            <a:round/>
          </a:ln>
          <a:effectLst/>
        </c:spPr>
        <c:marker>
          <c:symbol val="none"/>
        </c:marker>
      </c:pivotFmt>
      <c:pivotFmt>
        <c:idx val="377"/>
        <c:spPr>
          <a:solidFill>
            <a:schemeClr val="accent1"/>
          </a:solidFill>
          <a:ln w="28575" cap="rnd">
            <a:solidFill>
              <a:schemeClr val="accent1"/>
            </a:solidFill>
            <a:round/>
          </a:ln>
          <a:effectLst/>
        </c:spPr>
        <c:marker>
          <c:symbol val="none"/>
        </c:marker>
      </c:pivotFmt>
      <c:pivotFmt>
        <c:idx val="378"/>
        <c:spPr>
          <a:solidFill>
            <a:schemeClr val="accent1"/>
          </a:solidFill>
          <a:ln w="28575" cap="rnd">
            <a:solidFill>
              <a:schemeClr val="accent1"/>
            </a:solidFill>
            <a:round/>
          </a:ln>
          <a:effectLst/>
        </c:spPr>
        <c:marker>
          <c:symbol val="none"/>
        </c:marker>
      </c:pivotFmt>
      <c:pivotFmt>
        <c:idx val="379"/>
        <c:spPr>
          <a:solidFill>
            <a:schemeClr val="accent1"/>
          </a:solidFill>
          <a:ln w="28575" cap="rnd">
            <a:solidFill>
              <a:schemeClr val="accent1"/>
            </a:solidFill>
            <a:round/>
          </a:ln>
          <a:effectLst/>
        </c:spPr>
        <c:marker>
          <c:symbol val="none"/>
        </c:marker>
      </c:pivotFmt>
      <c:pivotFmt>
        <c:idx val="380"/>
        <c:spPr>
          <a:solidFill>
            <a:schemeClr val="accent1"/>
          </a:solidFill>
          <a:ln w="28575" cap="rnd">
            <a:solidFill>
              <a:schemeClr val="accent1"/>
            </a:solidFill>
            <a:round/>
          </a:ln>
          <a:effectLst/>
        </c:spPr>
        <c:marker>
          <c:symbol val="none"/>
        </c:marker>
      </c:pivotFmt>
      <c:pivotFmt>
        <c:idx val="381"/>
        <c:spPr>
          <a:solidFill>
            <a:schemeClr val="accent1"/>
          </a:solidFill>
          <a:ln w="28575" cap="rnd">
            <a:solidFill>
              <a:schemeClr val="accent1"/>
            </a:solidFill>
            <a:round/>
          </a:ln>
          <a:effectLst/>
        </c:spPr>
        <c:marker>
          <c:symbol val="none"/>
        </c:marker>
      </c:pivotFmt>
      <c:pivotFmt>
        <c:idx val="382"/>
        <c:spPr>
          <a:solidFill>
            <a:schemeClr val="accent1"/>
          </a:solidFill>
          <a:ln w="28575" cap="rnd">
            <a:solidFill>
              <a:schemeClr val="accent1"/>
            </a:solidFill>
            <a:round/>
          </a:ln>
          <a:effectLst/>
        </c:spPr>
        <c:marker>
          <c:symbol val="none"/>
        </c:marker>
      </c:pivotFmt>
      <c:pivotFmt>
        <c:idx val="383"/>
        <c:spPr>
          <a:solidFill>
            <a:schemeClr val="accent1"/>
          </a:solidFill>
          <a:ln w="28575" cap="rnd">
            <a:solidFill>
              <a:schemeClr val="accent1"/>
            </a:solidFill>
            <a:round/>
          </a:ln>
          <a:effectLst/>
        </c:spPr>
        <c:marker>
          <c:symbol val="none"/>
        </c:marker>
      </c:pivotFmt>
      <c:pivotFmt>
        <c:idx val="384"/>
        <c:spPr>
          <a:solidFill>
            <a:schemeClr val="accent1"/>
          </a:solidFill>
          <a:ln w="28575" cap="rnd">
            <a:solidFill>
              <a:schemeClr val="accent1"/>
            </a:solidFill>
            <a:round/>
          </a:ln>
          <a:effectLst/>
        </c:spPr>
        <c:marker>
          <c:symbol val="none"/>
        </c:marker>
      </c:pivotFmt>
      <c:pivotFmt>
        <c:idx val="385"/>
        <c:spPr>
          <a:solidFill>
            <a:schemeClr val="accent1"/>
          </a:solidFill>
          <a:ln w="28575" cap="rnd">
            <a:solidFill>
              <a:schemeClr val="accent1"/>
            </a:solidFill>
            <a:round/>
          </a:ln>
          <a:effectLst/>
        </c:spPr>
        <c:marker>
          <c:symbol val="none"/>
        </c:marker>
      </c:pivotFmt>
      <c:pivotFmt>
        <c:idx val="386"/>
        <c:spPr>
          <a:solidFill>
            <a:schemeClr val="accent1"/>
          </a:solidFill>
          <a:ln w="28575" cap="rnd">
            <a:solidFill>
              <a:schemeClr val="accent1"/>
            </a:solidFill>
            <a:round/>
          </a:ln>
          <a:effectLst/>
        </c:spPr>
        <c:marker>
          <c:symbol val="none"/>
        </c:marker>
      </c:pivotFmt>
      <c:pivotFmt>
        <c:idx val="387"/>
        <c:spPr>
          <a:solidFill>
            <a:schemeClr val="accent1"/>
          </a:solidFill>
          <a:ln w="28575" cap="rnd">
            <a:solidFill>
              <a:schemeClr val="accent1"/>
            </a:solidFill>
            <a:round/>
          </a:ln>
          <a:effectLst/>
        </c:spPr>
        <c:marker>
          <c:symbol val="none"/>
        </c:marker>
      </c:pivotFmt>
      <c:pivotFmt>
        <c:idx val="388"/>
        <c:spPr>
          <a:solidFill>
            <a:schemeClr val="accent1"/>
          </a:solidFill>
          <a:ln w="28575" cap="rnd">
            <a:solidFill>
              <a:schemeClr val="accent1"/>
            </a:solidFill>
            <a:round/>
          </a:ln>
          <a:effectLst/>
        </c:spPr>
        <c:marker>
          <c:symbol val="none"/>
        </c:marker>
      </c:pivotFmt>
      <c:pivotFmt>
        <c:idx val="389"/>
        <c:spPr>
          <a:solidFill>
            <a:schemeClr val="accent1"/>
          </a:solidFill>
          <a:ln w="28575" cap="rnd">
            <a:solidFill>
              <a:schemeClr val="accent1"/>
            </a:solidFill>
            <a:round/>
          </a:ln>
          <a:effectLst/>
        </c:spPr>
        <c:marker>
          <c:symbol val="none"/>
        </c:marker>
      </c:pivotFmt>
      <c:pivotFmt>
        <c:idx val="390"/>
        <c:spPr>
          <a:solidFill>
            <a:schemeClr val="accent1"/>
          </a:solidFill>
          <a:ln w="28575" cap="rnd">
            <a:solidFill>
              <a:schemeClr val="accent1"/>
            </a:solidFill>
            <a:round/>
          </a:ln>
          <a:effectLst/>
        </c:spPr>
        <c:marker>
          <c:symbol val="none"/>
        </c:marker>
      </c:pivotFmt>
      <c:pivotFmt>
        <c:idx val="391"/>
        <c:spPr>
          <a:solidFill>
            <a:schemeClr val="accent1"/>
          </a:solidFill>
          <a:ln w="28575" cap="rnd">
            <a:solidFill>
              <a:schemeClr val="accent1"/>
            </a:solidFill>
            <a:round/>
          </a:ln>
          <a:effectLst/>
        </c:spPr>
        <c:marker>
          <c:symbol val="none"/>
        </c:marker>
      </c:pivotFmt>
      <c:pivotFmt>
        <c:idx val="392"/>
        <c:spPr>
          <a:solidFill>
            <a:schemeClr val="accent1"/>
          </a:solidFill>
          <a:ln w="28575" cap="rnd">
            <a:solidFill>
              <a:schemeClr val="accent1"/>
            </a:solidFill>
            <a:round/>
          </a:ln>
          <a:effectLst/>
        </c:spPr>
        <c:marker>
          <c:symbol val="none"/>
        </c:marker>
      </c:pivotFmt>
      <c:pivotFmt>
        <c:idx val="393"/>
        <c:spPr>
          <a:solidFill>
            <a:schemeClr val="accent1"/>
          </a:solidFill>
          <a:ln w="28575" cap="rnd">
            <a:solidFill>
              <a:schemeClr val="accent1"/>
            </a:solidFill>
            <a:round/>
          </a:ln>
          <a:effectLst/>
        </c:spPr>
        <c:marker>
          <c:symbol val="none"/>
        </c:marker>
      </c:pivotFmt>
      <c:pivotFmt>
        <c:idx val="394"/>
        <c:spPr>
          <a:solidFill>
            <a:schemeClr val="accent1"/>
          </a:solidFill>
          <a:ln w="28575" cap="rnd">
            <a:solidFill>
              <a:schemeClr val="accent1"/>
            </a:solidFill>
            <a:round/>
          </a:ln>
          <a:effectLst/>
        </c:spPr>
        <c:marker>
          <c:symbol val="none"/>
        </c:marker>
      </c:pivotFmt>
      <c:pivotFmt>
        <c:idx val="395"/>
        <c:spPr>
          <a:solidFill>
            <a:schemeClr val="accent1"/>
          </a:solidFill>
          <a:ln w="28575" cap="rnd">
            <a:solidFill>
              <a:schemeClr val="accent1"/>
            </a:solidFill>
            <a:round/>
          </a:ln>
          <a:effectLst/>
        </c:spPr>
        <c:marker>
          <c:symbol val="none"/>
        </c:marker>
      </c:pivotFmt>
      <c:pivotFmt>
        <c:idx val="396"/>
        <c:spPr>
          <a:solidFill>
            <a:schemeClr val="accent1"/>
          </a:solidFill>
          <a:ln w="28575" cap="rnd">
            <a:solidFill>
              <a:schemeClr val="accent1"/>
            </a:solidFill>
            <a:round/>
          </a:ln>
          <a:effectLst/>
        </c:spPr>
        <c:marker>
          <c:symbol val="none"/>
        </c:marker>
      </c:pivotFmt>
      <c:pivotFmt>
        <c:idx val="397"/>
        <c:spPr>
          <a:solidFill>
            <a:schemeClr val="accent1"/>
          </a:solidFill>
          <a:ln w="28575" cap="rnd">
            <a:solidFill>
              <a:schemeClr val="accent1"/>
            </a:solidFill>
            <a:round/>
          </a:ln>
          <a:effectLst/>
        </c:spPr>
        <c:marker>
          <c:symbol val="none"/>
        </c:marker>
      </c:pivotFmt>
      <c:pivotFmt>
        <c:idx val="398"/>
        <c:spPr>
          <a:solidFill>
            <a:schemeClr val="accent1"/>
          </a:solidFill>
          <a:ln w="28575" cap="rnd">
            <a:solidFill>
              <a:schemeClr val="accent1"/>
            </a:solidFill>
            <a:round/>
          </a:ln>
          <a:effectLst/>
        </c:spPr>
        <c:marker>
          <c:symbol val="none"/>
        </c:marker>
      </c:pivotFmt>
      <c:pivotFmt>
        <c:idx val="399"/>
        <c:spPr>
          <a:solidFill>
            <a:schemeClr val="accent1"/>
          </a:solidFill>
          <a:ln w="28575" cap="rnd">
            <a:solidFill>
              <a:schemeClr val="accent1"/>
            </a:solidFill>
            <a:round/>
          </a:ln>
          <a:effectLst/>
        </c:spPr>
        <c:marker>
          <c:symbol val="none"/>
        </c:marker>
      </c:pivotFmt>
      <c:pivotFmt>
        <c:idx val="400"/>
        <c:spPr>
          <a:solidFill>
            <a:schemeClr val="accent1"/>
          </a:solidFill>
          <a:ln w="28575" cap="rnd">
            <a:solidFill>
              <a:schemeClr val="accent1"/>
            </a:solidFill>
            <a:round/>
          </a:ln>
          <a:effectLst/>
        </c:spPr>
        <c:marker>
          <c:symbol val="none"/>
        </c:marker>
      </c:pivotFmt>
      <c:pivotFmt>
        <c:idx val="401"/>
        <c:spPr>
          <a:solidFill>
            <a:schemeClr val="accent1"/>
          </a:solidFill>
          <a:ln w="28575" cap="rnd">
            <a:solidFill>
              <a:schemeClr val="accent1"/>
            </a:solidFill>
            <a:round/>
          </a:ln>
          <a:effectLst/>
        </c:spPr>
        <c:marker>
          <c:symbol val="none"/>
        </c:marker>
      </c:pivotFmt>
      <c:pivotFmt>
        <c:idx val="402"/>
        <c:spPr>
          <a:solidFill>
            <a:schemeClr val="accent1"/>
          </a:solidFill>
          <a:ln w="28575" cap="rnd">
            <a:solidFill>
              <a:schemeClr val="accent1"/>
            </a:solidFill>
            <a:round/>
          </a:ln>
          <a:effectLst/>
        </c:spPr>
        <c:marker>
          <c:symbol val="none"/>
        </c:marker>
      </c:pivotFmt>
      <c:pivotFmt>
        <c:idx val="403"/>
        <c:spPr>
          <a:solidFill>
            <a:schemeClr val="accent1"/>
          </a:solidFill>
          <a:ln w="28575" cap="rnd">
            <a:solidFill>
              <a:schemeClr val="accent1"/>
            </a:solidFill>
            <a:round/>
          </a:ln>
          <a:effectLst/>
        </c:spPr>
        <c:marker>
          <c:symbol val="none"/>
        </c:marker>
      </c:pivotFmt>
      <c:pivotFmt>
        <c:idx val="404"/>
        <c:spPr>
          <a:solidFill>
            <a:schemeClr val="accent1"/>
          </a:solidFill>
          <a:ln w="28575" cap="rnd">
            <a:solidFill>
              <a:schemeClr val="accent1"/>
            </a:solidFill>
            <a:round/>
          </a:ln>
          <a:effectLst/>
        </c:spPr>
        <c:marker>
          <c:symbol val="none"/>
        </c:marker>
      </c:pivotFmt>
      <c:pivotFmt>
        <c:idx val="405"/>
        <c:spPr>
          <a:solidFill>
            <a:schemeClr val="accent1"/>
          </a:solidFill>
          <a:ln w="28575" cap="rnd">
            <a:solidFill>
              <a:schemeClr val="accent1"/>
            </a:solidFill>
            <a:round/>
          </a:ln>
          <a:effectLst/>
        </c:spPr>
        <c:marker>
          <c:symbol val="none"/>
        </c:marker>
      </c:pivotFmt>
      <c:pivotFmt>
        <c:idx val="406"/>
        <c:spPr>
          <a:solidFill>
            <a:schemeClr val="accent1"/>
          </a:solidFill>
          <a:ln w="28575" cap="rnd">
            <a:solidFill>
              <a:schemeClr val="accent1"/>
            </a:solidFill>
            <a:round/>
          </a:ln>
          <a:effectLst/>
        </c:spPr>
        <c:marker>
          <c:symbol val="none"/>
        </c:marker>
      </c:pivotFmt>
      <c:pivotFmt>
        <c:idx val="407"/>
        <c:spPr>
          <a:solidFill>
            <a:schemeClr val="accent1"/>
          </a:solidFill>
          <a:ln w="28575" cap="rnd">
            <a:solidFill>
              <a:schemeClr val="accent1"/>
            </a:solidFill>
            <a:round/>
          </a:ln>
          <a:effectLst/>
        </c:spPr>
        <c:marker>
          <c:symbol val="none"/>
        </c:marker>
      </c:pivotFmt>
      <c:pivotFmt>
        <c:idx val="408"/>
        <c:spPr>
          <a:solidFill>
            <a:schemeClr val="accent1"/>
          </a:solidFill>
          <a:ln w="28575" cap="rnd">
            <a:solidFill>
              <a:schemeClr val="accent1"/>
            </a:solidFill>
            <a:round/>
          </a:ln>
          <a:effectLst/>
        </c:spPr>
        <c:marker>
          <c:symbol val="none"/>
        </c:marker>
      </c:pivotFmt>
      <c:pivotFmt>
        <c:idx val="409"/>
        <c:spPr>
          <a:solidFill>
            <a:schemeClr val="accent1"/>
          </a:solidFill>
          <a:ln w="28575" cap="rnd">
            <a:solidFill>
              <a:schemeClr val="accent1"/>
            </a:solidFill>
            <a:round/>
          </a:ln>
          <a:effectLst/>
        </c:spPr>
        <c:marker>
          <c:symbol val="none"/>
        </c:marker>
      </c:pivotFmt>
      <c:pivotFmt>
        <c:idx val="410"/>
        <c:spPr>
          <a:solidFill>
            <a:schemeClr val="accent1"/>
          </a:solidFill>
          <a:ln w="28575" cap="rnd">
            <a:solidFill>
              <a:schemeClr val="accent1"/>
            </a:solidFill>
            <a:round/>
          </a:ln>
          <a:effectLst/>
        </c:spPr>
        <c:marker>
          <c:symbol val="none"/>
        </c:marker>
      </c:pivotFmt>
      <c:pivotFmt>
        <c:idx val="411"/>
        <c:spPr>
          <a:solidFill>
            <a:schemeClr val="accent1"/>
          </a:solidFill>
          <a:ln w="28575" cap="rnd">
            <a:solidFill>
              <a:schemeClr val="accent1"/>
            </a:solidFill>
            <a:round/>
          </a:ln>
          <a:effectLst/>
        </c:spPr>
        <c:marker>
          <c:symbol val="none"/>
        </c:marker>
      </c:pivotFmt>
      <c:pivotFmt>
        <c:idx val="412"/>
        <c:spPr>
          <a:solidFill>
            <a:schemeClr val="accent1"/>
          </a:solidFill>
          <a:ln w="28575" cap="rnd">
            <a:solidFill>
              <a:schemeClr val="accent1"/>
            </a:solidFill>
            <a:round/>
          </a:ln>
          <a:effectLst/>
        </c:spPr>
        <c:marker>
          <c:symbol val="none"/>
        </c:marker>
      </c:pivotFmt>
      <c:pivotFmt>
        <c:idx val="413"/>
        <c:spPr>
          <a:solidFill>
            <a:schemeClr val="accent1"/>
          </a:solidFill>
          <a:ln w="28575" cap="rnd">
            <a:solidFill>
              <a:schemeClr val="accent1"/>
            </a:solidFill>
            <a:round/>
          </a:ln>
          <a:effectLst/>
        </c:spPr>
        <c:marker>
          <c:symbol val="none"/>
        </c:marker>
      </c:pivotFmt>
      <c:pivotFmt>
        <c:idx val="414"/>
        <c:spPr>
          <a:solidFill>
            <a:schemeClr val="accent1"/>
          </a:solidFill>
          <a:ln w="28575" cap="rnd">
            <a:solidFill>
              <a:schemeClr val="accent1"/>
            </a:solidFill>
            <a:round/>
          </a:ln>
          <a:effectLst/>
        </c:spPr>
        <c:marker>
          <c:symbol val="none"/>
        </c:marker>
      </c:pivotFmt>
      <c:pivotFmt>
        <c:idx val="415"/>
        <c:spPr>
          <a:solidFill>
            <a:schemeClr val="accent1"/>
          </a:solidFill>
          <a:ln w="28575" cap="rnd">
            <a:solidFill>
              <a:schemeClr val="accent1"/>
            </a:solidFill>
            <a:round/>
          </a:ln>
          <a:effectLst/>
        </c:spPr>
        <c:marker>
          <c:symbol val="none"/>
        </c:marker>
      </c:pivotFmt>
      <c:pivotFmt>
        <c:idx val="416"/>
        <c:spPr>
          <a:solidFill>
            <a:schemeClr val="accent1"/>
          </a:solidFill>
          <a:ln w="28575" cap="rnd">
            <a:solidFill>
              <a:schemeClr val="accent1"/>
            </a:solidFill>
            <a:round/>
          </a:ln>
          <a:effectLst/>
        </c:spPr>
        <c:marker>
          <c:symbol val="none"/>
        </c:marker>
      </c:pivotFmt>
      <c:pivotFmt>
        <c:idx val="417"/>
        <c:spPr>
          <a:solidFill>
            <a:schemeClr val="accent1"/>
          </a:solidFill>
          <a:ln w="28575" cap="rnd">
            <a:solidFill>
              <a:schemeClr val="accent1"/>
            </a:solidFill>
            <a:round/>
          </a:ln>
          <a:effectLst/>
        </c:spPr>
        <c:marker>
          <c:symbol val="none"/>
        </c:marker>
      </c:pivotFmt>
      <c:pivotFmt>
        <c:idx val="418"/>
        <c:spPr>
          <a:solidFill>
            <a:schemeClr val="accent1"/>
          </a:solidFill>
          <a:ln w="28575" cap="rnd">
            <a:solidFill>
              <a:schemeClr val="accent1"/>
            </a:solidFill>
            <a:round/>
          </a:ln>
          <a:effectLst/>
        </c:spPr>
        <c:marker>
          <c:symbol val="none"/>
        </c:marker>
      </c:pivotFmt>
      <c:pivotFmt>
        <c:idx val="419"/>
        <c:spPr>
          <a:solidFill>
            <a:schemeClr val="accent1"/>
          </a:solidFill>
          <a:ln w="28575" cap="rnd">
            <a:solidFill>
              <a:schemeClr val="accent1"/>
            </a:solidFill>
            <a:round/>
          </a:ln>
          <a:effectLst/>
        </c:spPr>
        <c:marker>
          <c:symbol val="none"/>
        </c:marker>
      </c:pivotFmt>
      <c:pivotFmt>
        <c:idx val="420"/>
        <c:spPr>
          <a:solidFill>
            <a:schemeClr val="accent1"/>
          </a:solidFill>
          <a:ln w="28575" cap="rnd">
            <a:solidFill>
              <a:schemeClr val="accent1"/>
            </a:solidFill>
            <a:round/>
          </a:ln>
          <a:effectLst/>
        </c:spPr>
        <c:marker>
          <c:symbol val="none"/>
        </c:marker>
      </c:pivotFmt>
      <c:pivotFmt>
        <c:idx val="421"/>
        <c:spPr>
          <a:solidFill>
            <a:schemeClr val="accent1"/>
          </a:solidFill>
          <a:ln w="28575" cap="rnd">
            <a:solidFill>
              <a:schemeClr val="accent1"/>
            </a:solidFill>
            <a:round/>
          </a:ln>
          <a:effectLst/>
        </c:spPr>
        <c:marker>
          <c:symbol val="none"/>
        </c:marker>
      </c:pivotFmt>
      <c:pivotFmt>
        <c:idx val="422"/>
        <c:spPr>
          <a:solidFill>
            <a:schemeClr val="accent1"/>
          </a:solidFill>
          <a:ln w="28575" cap="rnd">
            <a:solidFill>
              <a:schemeClr val="accent1"/>
            </a:solidFill>
            <a:round/>
          </a:ln>
          <a:effectLst/>
        </c:spPr>
        <c:marker>
          <c:symbol val="none"/>
        </c:marker>
      </c:pivotFmt>
      <c:pivotFmt>
        <c:idx val="423"/>
        <c:spPr>
          <a:solidFill>
            <a:schemeClr val="accent1"/>
          </a:solidFill>
          <a:ln w="28575" cap="rnd">
            <a:solidFill>
              <a:schemeClr val="accent1"/>
            </a:solidFill>
            <a:round/>
          </a:ln>
          <a:effectLst/>
        </c:spPr>
        <c:marker>
          <c:symbol val="none"/>
        </c:marker>
      </c:pivotFmt>
      <c:pivotFmt>
        <c:idx val="424"/>
        <c:spPr>
          <a:solidFill>
            <a:schemeClr val="accent1"/>
          </a:solidFill>
          <a:ln w="28575" cap="rnd">
            <a:solidFill>
              <a:schemeClr val="accent1"/>
            </a:solidFill>
            <a:round/>
          </a:ln>
          <a:effectLst/>
        </c:spPr>
        <c:marker>
          <c:symbol val="none"/>
        </c:marker>
      </c:pivotFmt>
      <c:pivotFmt>
        <c:idx val="425"/>
        <c:spPr>
          <a:solidFill>
            <a:schemeClr val="accent1"/>
          </a:solidFill>
          <a:ln w="28575" cap="rnd">
            <a:solidFill>
              <a:schemeClr val="accent1"/>
            </a:solidFill>
            <a:round/>
          </a:ln>
          <a:effectLst/>
        </c:spPr>
        <c:marker>
          <c:symbol val="none"/>
        </c:marker>
      </c:pivotFmt>
      <c:pivotFmt>
        <c:idx val="426"/>
        <c:spPr>
          <a:solidFill>
            <a:schemeClr val="accent1"/>
          </a:solidFill>
          <a:ln w="28575" cap="rnd">
            <a:solidFill>
              <a:schemeClr val="accent1"/>
            </a:solidFill>
            <a:round/>
          </a:ln>
          <a:effectLst/>
        </c:spPr>
        <c:marker>
          <c:symbol val="none"/>
        </c:marker>
      </c:pivotFmt>
      <c:pivotFmt>
        <c:idx val="427"/>
        <c:spPr>
          <a:solidFill>
            <a:schemeClr val="accent1"/>
          </a:solidFill>
          <a:ln w="28575" cap="rnd">
            <a:solidFill>
              <a:schemeClr val="accent1"/>
            </a:solidFill>
            <a:round/>
          </a:ln>
          <a:effectLst/>
        </c:spPr>
        <c:marker>
          <c:symbol val="none"/>
        </c:marker>
      </c:pivotFmt>
      <c:pivotFmt>
        <c:idx val="428"/>
        <c:spPr>
          <a:solidFill>
            <a:schemeClr val="accent1"/>
          </a:solidFill>
          <a:ln w="28575" cap="rnd">
            <a:solidFill>
              <a:schemeClr val="accent1"/>
            </a:solidFill>
            <a:round/>
          </a:ln>
          <a:effectLst/>
        </c:spPr>
        <c:marker>
          <c:symbol val="none"/>
        </c:marker>
      </c:pivotFmt>
      <c:pivotFmt>
        <c:idx val="429"/>
        <c:spPr>
          <a:solidFill>
            <a:schemeClr val="accent1"/>
          </a:solidFill>
          <a:ln w="28575" cap="rnd">
            <a:solidFill>
              <a:schemeClr val="accent1"/>
            </a:solidFill>
            <a:round/>
          </a:ln>
          <a:effectLst/>
        </c:spPr>
        <c:marker>
          <c:symbol val="none"/>
        </c:marker>
      </c:pivotFmt>
      <c:pivotFmt>
        <c:idx val="430"/>
        <c:spPr>
          <a:solidFill>
            <a:schemeClr val="accent1"/>
          </a:solidFill>
          <a:ln w="28575" cap="rnd">
            <a:solidFill>
              <a:schemeClr val="accent1"/>
            </a:solidFill>
            <a:round/>
          </a:ln>
          <a:effectLst/>
        </c:spPr>
        <c:marker>
          <c:symbol val="none"/>
        </c:marker>
      </c:pivotFmt>
      <c:pivotFmt>
        <c:idx val="431"/>
        <c:spPr>
          <a:solidFill>
            <a:schemeClr val="accent1"/>
          </a:solidFill>
          <a:ln w="28575" cap="rnd">
            <a:solidFill>
              <a:schemeClr val="accent1"/>
            </a:solidFill>
            <a:round/>
          </a:ln>
          <a:effectLst/>
        </c:spPr>
        <c:marker>
          <c:symbol val="none"/>
        </c:marker>
      </c:pivotFmt>
      <c:pivotFmt>
        <c:idx val="432"/>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433"/>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434"/>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435"/>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436"/>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437"/>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438"/>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439"/>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440"/>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441"/>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442"/>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443"/>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444"/>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445"/>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446"/>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447"/>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448"/>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4.5336090898501907E-2"/>
          <c:y val="0.14375964604784042"/>
          <c:w val="0.78649320936933653"/>
          <c:h val="0.62137226961720393"/>
        </c:manualLayout>
      </c:layout>
      <c:lineChart>
        <c:grouping val="standard"/>
        <c:varyColors val="0"/>
        <c:ser>
          <c:idx val="0"/>
          <c:order val="0"/>
          <c:tx>
            <c:strRef>
              <c:f>'E. Coli'!$B$191:$B$192</c:f>
              <c:strCache>
                <c:ptCount val="1"/>
                <c:pt idx="0">
                  <c:v>CONV</c:v>
                </c:pt>
              </c:strCache>
            </c:strRef>
          </c:tx>
          <c:spPr>
            <a:ln w="28575" cap="rnd">
              <a:solidFill>
                <a:schemeClr val="accent1"/>
              </a:solidFill>
              <a:round/>
            </a:ln>
            <a:effectLst/>
          </c:spPr>
          <c:marker>
            <c:symbol val="none"/>
          </c:marker>
          <c:cat>
            <c:strRef>
              <c:f>'E. Coli'!$A$193:$A$230</c:f>
              <c:strCache>
                <c:ptCount val="37"/>
                <c:pt idx="0">
                  <c:v>abr-18</c:v>
                </c:pt>
                <c:pt idx="1">
                  <c:v>may-18</c:v>
                </c:pt>
                <c:pt idx="2">
                  <c:v>jun-18</c:v>
                </c:pt>
                <c:pt idx="3">
                  <c:v>jul-18</c:v>
                </c:pt>
                <c:pt idx="4">
                  <c:v>ago-18</c:v>
                </c:pt>
                <c:pt idx="5">
                  <c:v>sep-18</c:v>
                </c:pt>
                <c:pt idx="6">
                  <c:v>oct-18</c:v>
                </c:pt>
                <c:pt idx="7">
                  <c:v>nov-18</c:v>
                </c:pt>
                <c:pt idx="8">
                  <c:v>dic-18</c:v>
                </c:pt>
                <c:pt idx="9">
                  <c:v>ene-19</c:v>
                </c:pt>
                <c:pt idx="10">
                  <c:v>feb-19</c:v>
                </c:pt>
                <c:pt idx="11">
                  <c:v>mar-19</c:v>
                </c:pt>
                <c:pt idx="12">
                  <c:v>abr-19</c:v>
                </c:pt>
                <c:pt idx="13">
                  <c:v>may-19</c:v>
                </c:pt>
                <c:pt idx="14">
                  <c:v>jun-19</c:v>
                </c:pt>
                <c:pt idx="15">
                  <c:v>jul-19</c:v>
                </c:pt>
                <c:pt idx="16">
                  <c:v>ago-19</c:v>
                </c:pt>
                <c:pt idx="17">
                  <c:v>sep-19</c:v>
                </c:pt>
                <c:pt idx="18">
                  <c:v>oct-19</c:v>
                </c:pt>
                <c:pt idx="19">
                  <c:v>nov-19</c:v>
                </c:pt>
                <c:pt idx="20">
                  <c:v>dic-19</c:v>
                </c:pt>
                <c:pt idx="21">
                  <c:v>ene-20</c:v>
                </c:pt>
                <c:pt idx="22">
                  <c:v>feb-20</c:v>
                </c:pt>
                <c:pt idx="23">
                  <c:v>mar-20</c:v>
                </c:pt>
                <c:pt idx="24">
                  <c:v>abr-20</c:v>
                </c:pt>
                <c:pt idx="25">
                  <c:v>may-20</c:v>
                </c:pt>
                <c:pt idx="26">
                  <c:v>jun-20</c:v>
                </c:pt>
                <c:pt idx="27">
                  <c:v>jul-20</c:v>
                </c:pt>
                <c:pt idx="28">
                  <c:v>ago-20</c:v>
                </c:pt>
                <c:pt idx="29">
                  <c:v>sep-20</c:v>
                </c:pt>
                <c:pt idx="30">
                  <c:v>oct-20</c:v>
                </c:pt>
                <c:pt idx="31">
                  <c:v>nov-20</c:v>
                </c:pt>
                <c:pt idx="32">
                  <c:v>dic-20</c:v>
                </c:pt>
                <c:pt idx="33">
                  <c:v>ene-21</c:v>
                </c:pt>
                <c:pt idx="34">
                  <c:v>feb-21</c:v>
                </c:pt>
                <c:pt idx="35">
                  <c:v>mar-21</c:v>
                </c:pt>
                <c:pt idx="36">
                  <c:v>abr-21</c:v>
                </c:pt>
              </c:strCache>
            </c:strRef>
          </c:cat>
          <c:val>
            <c:numRef>
              <c:f>'E. Coli'!$B$193:$B$230</c:f>
              <c:numCache>
                <c:formatCode>General</c:formatCode>
                <c:ptCount val="37"/>
                <c:pt idx="3">
                  <c:v>66.666666666666657</c:v>
                </c:pt>
                <c:pt idx="4">
                  <c:v>50</c:v>
                </c:pt>
                <c:pt idx="5">
                  <c:v>50</c:v>
                </c:pt>
                <c:pt idx="12">
                  <c:v>16.666666666666664</c:v>
                </c:pt>
                <c:pt idx="14">
                  <c:v>22.222222222222218</c:v>
                </c:pt>
                <c:pt idx="15">
                  <c:v>0</c:v>
                </c:pt>
                <c:pt idx="16">
                  <c:v>16.666666666666664</c:v>
                </c:pt>
                <c:pt idx="19">
                  <c:v>0</c:v>
                </c:pt>
              </c:numCache>
            </c:numRef>
          </c:val>
          <c:smooth val="0"/>
          <c:extLst>
            <c:ext xmlns:c16="http://schemas.microsoft.com/office/drawing/2014/chart" uri="{C3380CC4-5D6E-409C-BE32-E72D297353CC}">
              <c16:uniqueId val="{00000000-C52E-4819-91DF-C3C6711953E2}"/>
            </c:ext>
          </c:extLst>
        </c:ser>
        <c:ser>
          <c:idx val="1"/>
          <c:order val="1"/>
          <c:tx>
            <c:strRef>
              <c:f>'E. Coli'!$C$191:$C$192</c:f>
              <c:strCache>
                <c:ptCount val="1"/>
                <c:pt idx="0">
                  <c:v>HARG2</c:v>
                </c:pt>
              </c:strCache>
            </c:strRef>
          </c:tx>
          <c:spPr>
            <a:ln w="28575" cap="rnd">
              <a:solidFill>
                <a:schemeClr val="accent2"/>
              </a:solidFill>
              <a:round/>
            </a:ln>
            <a:effectLst/>
          </c:spPr>
          <c:marker>
            <c:symbol val="none"/>
          </c:marker>
          <c:cat>
            <c:strRef>
              <c:f>'E. Coli'!$A$193:$A$230</c:f>
              <c:strCache>
                <c:ptCount val="37"/>
                <c:pt idx="0">
                  <c:v>abr-18</c:v>
                </c:pt>
                <c:pt idx="1">
                  <c:v>may-18</c:v>
                </c:pt>
                <c:pt idx="2">
                  <c:v>jun-18</c:v>
                </c:pt>
                <c:pt idx="3">
                  <c:v>jul-18</c:v>
                </c:pt>
                <c:pt idx="4">
                  <c:v>ago-18</c:v>
                </c:pt>
                <c:pt idx="5">
                  <c:v>sep-18</c:v>
                </c:pt>
                <c:pt idx="6">
                  <c:v>oct-18</c:v>
                </c:pt>
                <c:pt idx="7">
                  <c:v>nov-18</c:v>
                </c:pt>
                <c:pt idx="8">
                  <c:v>dic-18</c:v>
                </c:pt>
                <c:pt idx="9">
                  <c:v>ene-19</c:v>
                </c:pt>
                <c:pt idx="10">
                  <c:v>feb-19</c:v>
                </c:pt>
                <c:pt idx="11">
                  <c:v>mar-19</c:v>
                </c:pt>
                <c:pt idx="12">
                  <c:v>abr-19</c:v>
                </c:pt>
                <c:pt idx="13">
                  <c:v>may-19</c:v>
                </c:pt>
                <c:pt idx="14">
                  <c:v>jun-19</c:v>
                </c:pt>
                <c:pt idx="15">
                  <c:v>jul-19</c:v>
                </c:pt>
                <c:pt idx="16">
                  <c:v>ago-19</c:v>
                </c:pt>
                <c:pt idx="17">
                  <c:v>sep-19</c:v>
                </c:pt>
                <c:pt idx="18">
                  <c:v>oct-19</c:v>
                </c:pt>
                <c:pt idx="19">
                  <c:v>nov-19</c:v>
                </c:pt>
                <c:pt idx="20">
                  <c:v>dic-19</c:v>
                </c:pt>
                <c:pt idx="21">
                  <c:v>ene-20</c:v>
                </c:pt>
                <c:pt idx="22">
                  <c:v>feb-20</c:v>
                </c:pt>
                <c:pt idx="23">
                  <c:v>mar-20</c:v>
                </c:pt>
                <c:pt idx="24">
                  <c:v>abr-20</c:v>
                </c:pt>
                <c:pt idx="25">
                  <c:v>may-20</c:v>
                </c:pt>
                <c:pt idx="26">
                  <c:v>jun-20</c:v>
                </c:pt>
                <c:pt idx="27">
                  <c:v>jul-20</c:v>
                </c:pt>
                <c:pt idx="28">
                  <c:v>ago-20</c:v>
                </c:pt>
                <c:pt idx="29">
                  <c:v>sep-20</c:v>
                </c:pt>
                <c:pt idx="30">
                  <c:v>oct-20</c:v>
                </c:pt>
                <c:pt idx="31">
                  <c:v>nov-20</c:v>
                </c:pt>
                <c:pt idx="32">
                  <c:v>dic-20</c:v>
                </c:pt>
                <c:pt idx="33">
                  <c:v>ene-21</c:v>
                </c:pt>
                <c:pt idx="34">
                  <c:v>feb-21</c:v>
                </c:pt>
                <c:pt idx="35">
                  <c:v>mar-21</c:v>
                </c:pt>
                <c:pt idx="36">
                  <c:v>abr-21</c:v>
                </c:pt>
              </c:strCache>
            </c:strRef>
          </c:cat>
          <c:val>
            <c:numRef>
              <c:f>'E. Coli'!$C$193:$C$230</c:f>
              <c:numCache>
                <c:formatCode>General</c:formatCode>
                <c:ptCount val="37"/>
                <c:pt idx="0">
                  <c:v>55.555555555555564</c:v>
                </c:pt>
                <c:pt idx="1">
                  <c:v>344.44444444444451</c:v>
                </c:pt>
                <c:pt idx="2">
                  <c:v>1083.3333333333335</c:v>
                </c:pt>
                <c:pt idx="3">
                  <c:v>83.333333333333343</c:v>
                </c:pt>
                <c:pt idx="4">
                  <c:v>233.33333333333334</c:v>
                </c:pt>
                <c:pt idx="5">
                  <c:v>183.33333333333331</c:v>
                </c:pt>
                <c:pt idx="6">
                  <c:v>77.777777777777786</c:v>
                </c:pt>
                <c:pt idx="7">
                  <c:v>983.33333333333337</c:v>
                </c:pt>
                <c:pt idx="8">
                  <c:v>50</c:v>
                </c:pt>
                <c:pt idx="9">
                  <c:v>166.66666666666669</c:v>
                </c:pt>
                <c:pt idx="10">
                  <c:v>33.333333333333329</c:v>
                </c:pt>
                <c:pt idx="11">
                  <c:v>1000</c:v>
                </c:pt>
                <c:pt idx="12">
                  <c:v>50</c:v>
                </c:pt>
                <c:pt idx="13">
                  <c:v>100</c:v>
                </c:pt>
                <c:pt idx="14">
                  <c:v>14366.666666666666</c:v>
                </c:pt>
                <c:pt idx="15">
                  <c:v>300</c:v>
                </c:pt>
                <c:pt idx="16">
                  <c:v>50</c:v>
                </c:pt>
                <c:pt idx="17">
                  <c:v>16.666666666666664</c:v>
                </c:pt>
                <c:pt idx="18">
                  <c:v>116.66666666666667</c:v>
                </c:pt>
                <c:pt idx="19">
                  <c:v>100</c:v>
                </c:pt>
                <c:pt idx="20">
                  <c:v>216.66666666666666</c:v>
                </c:pt>
                <c:pt idx="21">
                  <c:v>22.222222222222218</c:v>
                </c:pt>
                <c:pt idx="22">
                  <c:v>50</c:v>
                </c:pt>
                <c:pt idx="23">
                  <c:v>66.666666666666657</c:v>
                </c:pt>
                <c:pt idx="24">
                  <c:v>166.66666666666666</c:v>
                </c:pt>
                <c:pt idx="25">
                  <c:v>350</c:v>
                </c:pt>
                <c:pt idx="26">
                  <c:v>200</c:v>
                </c:pt>
                <c:pt idx="27">
                  <c:v>0</c:v>
                </c:pt>
                <c:pt idx="28">
                  <c:v>116.66666666666667</c:v>
                </c:pt>
                <c:pt idx="29">
                  <c:v>533.33333333333326</c:v>
                </c:pt>
                <c:pt idx="30">
                  <c:v>50</c:v>
                </c:pt>
                <c:pt idx="31">
                  <c:v>33.333333333333329</c:v>
                </c:pt>
                <c:pt idx="32">
                  <c:v>400</c:v>
                </c:pt>
                <c:pt idx="33">
                  <c:v>66.666666666666657</c:v>
                </c:pt>
                <c:pt idx="34">
                  <c:v>100</c:v>
                </c:pt>
                <c:pt idx="35">
                  <c:v>33.333333333333329</c:v>
                </c:pt>
                <c:pt idx="36">
                  <c:v>0</c:v>
                </c:pt>
              </c:numCache>
            </c:numRef>
          </c:val>
          <c:smooth val="0"/>
          <c:extLst>
            <c:ext xmlns:c16="http://schemas.microsoft.com/office/drawing/2014/chart" uri="{C3380CC4-5D6E-409C-BE32-E72D297353CC}">
              <c16:uniqueId val="{00000001-C52E-4819-91DF-C3C6711953E2}"/>
            </c:ext>
          </c:extLst>
        </c:ser>
        <c:ser>
          <c:idx val="2"/>
          <c:order val="2"/>
          <c:tx>
            <c:strRef>
              <c:f>'E. Coli'!$D$191:$D$192</c:f>
              <c:strCache>
                <c:ptCount val="1"/>
                <c:pt idx="0">
                  <c:v>HASL2</c:v>
                </c:pt>
              </c:strCache>
            </c:strRef>
          </c:tx>
          <c:spPr>
            <a:ln w="28575" cap="rnd">
              <a:solidFill>
                <a:schemeClr val="accent3"/>
              </a:solidFill>
              <a:round/>
            </a:ln>
            <a:effectLst/>
          </c:spPr>
          <c:marker>
            <c:symbol val="none"/>
          </c:marker>
          <c:cat>
            <c:strRef>
              <c:f>'E. Coli'!$A$193:$A$230</c:f>
              <c:strCache>
                <c:ptCount val="37"/>
                <c:pt idx="0">
                  <c:v>abr-18</c:v>
                </c:pt>
                <c:pt idx="1">
                  <c:v>may-18</c:v>
                </c:pt>
                <c:pt idx="2">
                  <c:v>jun-18</c:v>
                </c:pt>
                <c:pt idx="3">
                  <c:v>jul-18</c:v>
                </c:pt>
                <c:pt idx="4">
                  <c:v>ago-18</c:v>
                </c:pt>
                <c:pt idx="5">
                  <c:v>sep-18</c:v>
                </c:pt>
                <c:pt idx="6">
                  <c:v>oct-18</c:v>
                </c:pt>
                <c:pt idx="7">
                  <c:v>nov-18</c:v>
                </c:pt>
                <c:pt idx="8">
                  <c:v>dic-18</c:v>
                </c:pt>
                <c:pt idx="9">
                  <c:v>ene-19</c:v>
                </c:pt>
                <c:pt idx="10">
                  <c:v>feb-19</c:v>
                </c:pt>
                <c:pt idx="11">
                  <c:v>mar-19</c:v>
                </c:pt>
                <c:pt idx="12">
                  <c:v>abr-19</c:v>
                </c:pt>
                <c:pt idx="13">
                  <c:v>may-19</c:v>
                </c:pt>
                <c:pt idx="14">
                  <c:v>jun-19</c:v>
                </c:pt>
                <c:pt idx="15">
                  <c:v>jul-19</c:v>
                </c:pt>
                <c:pt idx="16">
                  <c:v>ago-19</c:v>
                </c:pt>
                <c:pt idx="17">
                  <c:v>sep-19</c:v>
                </c:pt>
                <c:pt idx="18">
                  <c:v>oct-19</c:v>
                </c:pt>
                <c:pt idx="19">
                  <c:v>nov-19</c:v>
                </c:pt>
                <c:pt idx="20">
                  <c:v>dic-19</c:v>
                </c:pt>
                <c:pt idx="21">
                  <c:v>ene-20</c:v>
                </c:pt>
                <c:pt idx="22">
                  <c:v>feb-20</c:v>
                </c:pt>
                <c:pt idx="23">
                  <c:v>mar-20</c:v>
                </c:pt>
                <c:pt idx="24">
                  <c:v>abr-20</c:v>
                </c:pt>
                <c:pt idx="25">
                  <c:v>may-20</c:v>
                </c:pt>
                <c:pt idx="26">
                  <c:v>jun-20</c:v>
                </c:pt>
                <c:pt idx="27">
                  <c:v>jul-20</c:v>
                </c:pt>
                <c:pt idx="28">
                  <c:v>ago-20</c:v>
                </c:pt>
                <c:pt idx="29">
                  <c:v>sep-20</c:v>
                </c:pt>
                <c:pt idx="30">
                  <c:v>oct-20</c:v>
                </c:pt>
                <c:pt idx="31">
                  <c:v>nov-20</c:v>
                </c:pt>
                <c:pt idx="32">
                  <c:v>dic-20</c:v>
                </c:pt>
                <c:pt idx="33">
                  <c:v>ene-21</c:v>
                </c:pt>
                <c:pt idx="34">
                  <c:v>feb-21</c:v>
                </c:pt>
                <c:pt idx="35">
                  <c:v>mar-21</c:v>
                </c:pt>
                <c:pt idx="36">
                  <c:v>abr-21</c:v>
                </c:pt>
              </c:strCache>
            </c:strRef>
          </c:cat>
          <c:val>
            <c:numRef>
              <c:f>'E. Coli'!$D$193:$D$230</c:f>
              <c:numCache>
                <c:formatCode>General</c:formatCode>
                <c:ptCount val="37"/>
                <c:pt idx="0">
                  <c:v>266.66666666666669</c:v>
                </c:pt>
                <c:pt idx="1">
                  <c:v>33.333333333333329</c:v>
                </c:pt>
                <c:pt idx="2">
                  <c:v>150</c:v>
                </c:pt>
                <c:pt idx="3">
                  <c:v>9466.6666666666679</c:v>
                </c:pt>
                <c:pt idx="4">
                  <c:v>66.666666666666657</c:v>
                </c:pt>
                <c:pt idx="5">
                  <c:v>16.666666666666664</c:v>
                </c:pt>
                <c:pt idx="6">
                  <c:v>133.33333333333331</c:v>
                </c:pt>
                <c:pt idx="7">
                  <c:v>33.333333333333329</c:v>
                </c:pt>
                <c:pt idx="8">
                  <c:v>33.333333333333329</c:v>
                </c:pt>
                <c:pt idx="9">
                  <c:v>1300</c:v>
                </c:pt>
                <c:pt idx="10">
                  <c:v>116.66666666666667</c:v>
                </c:pt>
                <c:pt idx="11">
                  <c:v>83.333333333333343</c:v>
                </c:pt>
                <c:pt idx="12">
                  <c:v>33.333333333333329</c:v>
                </c:pt>
                <c:pt idx="13">
                  <c:v>233.33333333333334</c:v>
                </c:pt>
                <c:pt idx="14">
                  <c:v>1216.6666666666665</c:v>
                </c:pt>
                <c:pt idx="15">
                  <c:v>#N/A</c:v>
                </c:pt>
                <c:pt idx="16">
                  <c:v>#N/A</c:v>
                </c:pt>
                <c:pt idx="17">
                  <c:v>#N/A</c:v>
                </c:pt>
                <c:pt idx="18">
                  <c:v>#N/A</c:v>
                </c:pt>
                <c:pt idx="19">
                  <c:v>#N/A</c:v>
                </c:pt>
                <c:pt idx="20">
                  <c:v>#N/A</c:v>
                </c:pt>
                <c:pt idx="21">
                  <c:v>733.33333333333326</c:v>
                </c:pt>
                <c:pt idx="22">
                  <c:v>83.333333333333343</c:v>
                </c:pt>
                <c:pt idx="23">
                  <c:v>50</c:v>
                </c:pt>
                <c:pt idx="24">
                  <c:v>0</c:v>
                </c:pt>
                <c:pt idx="25">
                  <c:v>200</c:v>
                </c:pt>
                <c:pt idx="26">
                  <c:v>1300</c:v>
                </c:pt>
                <c:pt idx="27">
                  <c:v>183.33333333333331</c:v>
                </c:pt>
                <c:pt idx="28">
                  <c:v>1066.6666666666665</c:v>
                </c:pt>
                <c:pt idx="29">
                  <c:v>266.66666666666663</c:v>
                </c:pt>
                <c:pt idx="30">
                  <c:v>166.66666666666669</c:v>
                </c:pt>
                <c:pt idx="31">
                  <c:v>650</c:v>
                </c:pt>
                <c:pt idx="32">
                  <c:v>83.333333333333343</c:v>
                </c:pt>
                <c:pt idx="33">
                  <c:v>816.66666666666663</c:v>
                </c:pt>
                <c:pt idx="34">
                  <c:v>50</c:v>
                </c:pt>
                <c:pt idx="35">
                  <c:v>283.33333333333337</c:v>
                </c:pt>
                <c:pt idx="36">
                  <c:v>500</c:v>
                </c:pt>
              </c:numCache>
            </c:numRef>
          </c:val>
          <c:smooth val="0"/>
          <c:extLst>
            <c:ext xmlns:c16="http://schemas.microsoft.com/office/drawing/2014/chart" uri="{C3380CC4-5D6E-409C-BE32-E72D297353CC}">
              <c16:uniqueId val="{00000002-C52E-4819-91DF-C3C6711953E2}"/>
            </c:ext>
          </c:extLst>
        </c:ser>
        <c:ser>
          <c:idx val="3"/>
          <c:order val="3"/>
          <c:tx>
            <c:strRef>
              <c:f>'E. Coli'!$E$191:$E$192</c:f>
              <c:strCache>
                <c:ptCount val="1"/>
                <c:pt idx="0">
                  <c:v>HASL3</c:v>
                </c:pt>
              </c:strCache>
            </c:strRef>
          </c:tx>
          <c:spPr>
            <a:ln w="28575" cap="rnd">
              <a:solidFill>
                <a:schemeClr val="accent4"/>
              </a:solidFill>
              <a:round/>
            </a:ln>
            <a:effectLst/>
          </c:spPr>
          <c:marker>
            <c:symbol val="none"/>
          </c:marker>
          <c:cat>
            <c:strRef>
              <c:f>'E. Coli'!$A$193:$A$230</c:f>
              <c:strCache>
                <c:ptCount val="37"/>
                <c:pt idx="0">
                  <c:v>abr-18</c:v>
                </c:pt>
                <c:pt idx="1">
                  <c:v>may-18</c:v>
                </c:pt>
                <c:pt idx="2">
                  <c:v>jun-18</c:v>
                </c:pt>
                <c:pt idx="3">
                  <c:v>jul-18</c:v>
                </c:pt>
                <c:pt idx="4">
                  <c:v>ago-18</c:v>
                </c:pt>
                <c:pt idx="5">
                  <c:v>sep-18</c:v>
                </c:pt>
                <c:pt idx="6">
                  <c:v>oct-18</c:v>
                </c:pt>
                <c:pt idx="7">
                  <c:v>nov-18</c:v>
                </c:pt>
                <c:pt idx="8">
                  <c:v>dic-18</c:v>
                </c:pt>
                <c:pt idx="9">
                  <c:v>ene-19</c:v>
                </c:pt>
                <c:pt idx="10">
                  <c:v>feb-19</c:v>
                </c:pt>
                <c:pt idx="11">
                  <c:v>mar-19</c:v>
                </c:pt>
                <c:pt idx="12">
                  <c:v>abr-19</c:v>
                </c:pt>
                <c:pt idx="13">
                  <c:v>may-19</c:v>
                </c:pt>
                <c:pt idx="14">
                  <c:v>jun-19</c:v>
                </c:pt>
                <c:pt idx="15">
                  <c:v>jul-19</c:v>
                </c:pt>
                <c:pt idx="16">
                  <c:v>ago-19</c:v>
                </c:pt>
                <c:pt idx="17">
                  <c:v>sep-19</c:v>
                </c:pt>
                <c:pt idx="18">
                  <c:v>oct-19</c:v>
                </c:pt>
                <c:pt idx="19">
                  <c:v>nov-19</c:v>
                </c:pt>
                <c:pt idx="20">
                  <c:v>dic-19</c:v>
                </c:pt>
                <c:pt idx="21">
                  <c:v>ene-20</c:v>
                </c:pt>
                <c:pt idx="22">
                  <c:v>feb-20</c:v>
                </c:pt>
                <c:pt idx="23">
                  <c:v>mar-20</c:v>
                </c:pt>
                <c:pt idx="24">
                  <c:v>abr-20</c:v>
                </c:pt>
                <c:pt idx="25">
                  <c:v>may-20</c:v>
                </c:pt>
                <c:pt idx="26">
                  <c:v>jun-20</c:v>
                </c:pt>
                <c:pt idx="27">
                  <c:v>jul-20</c:v>
                </c:pt>
                <c:pt idx="28">
                  <c:v>ago-20</c:v>
                </c:pt>
                <c:pt idx="29">
                  <c:v>sep-20</c:v>
                </c:pt>
                <c:pt idx="30">
                  <c:v>oct-20</c:v>
                </c:pt>
                <c:pt idx="31">
                  <c:v>nov-20</c:v>
                </c:pt>
                <c:pt idx="32">
                  <c:v>dic-20</c:v>
                </c:pt>
                <c:pt idx="33">
                  <c:v>ene-21</c:v>
                </c:pt>
                <c:pt idx="34">
                  <c:v>feb-21</c:v>
                </c:pt>
                <c:pt idx="35">
                  <c:v>mar-21</c:v>
                </c:pt>
                <c:pt idx="36">
                  <c:v>abr-21</c:v>
                </c:pt>
              </c:strCache>
            </c:strRef>
          </c:cat>
          <c:val>
            <c:numRef>
              <c:f>'E. Coli'!$E$193:$E$230</c:f>
              <c:numCache>
                <c:formatCode>General</c:formatCode>
                <c:ptCount val="37"/>
                <c:pt idx="13">
                  <c:v>333.33333333333337</c:v>
                </c:pt>
                <c:pt idx="14">
                  <c:v>#N/A</c:v>
                </c:pt>
                <c:pt idx="15">
                  <c:v>300</c:v>
                </c:pt>
                <c:pt idx="16">
                  <c:v>55.555555555555564</c:v>
                </c:pt>
                <c:pt idx="17">
                  <c:v>16.666666666666664</c:v>
                </c:pt>
                <c:pt idx="18">
                  <c:v>1666.6666666666667</c:v>
                </c:pt>
                <c:pt idx="19">
                  <c:v>516.66666666666674</c:v>
                </c:pt>
                <c:pt idx="20">
                  <c:v>100</c:v>
                </c:pt>
              </c:numCache>
            </c:numRef>
          </c:val>
          <c:smooth val="0"/>
          <c:extLst>
            <c:ext xmlns:c16="http://schemas.microsoft.com/office/drawing/2014/chart" uri="{C3380CC4-5D6E-409C-BE32-E72D297353CC}">
              <c16:uniqueId val="{00000003-C52E-4819-91DF-C3C6711953E2}"/>
            </c:ext>
          </c:extLst>
        </c:ser>
        <c:ser>
          <c:idx val="4"/>
          <c:order val="4"/>
          <c:tx>
            <c:strRef>
              <c:f>'E. Coli'!$F$191:$F$192</c:f>
              <c:strCache>
                <c:ptCount val="1"/>
                <c:pt idx="0">
                  <c:v>HOSP1</c:v>
                </c:pt>
              </c:strCache>
            </c:strRef>
          </c:tx>
          <c:spPr>
            <a:ln w="28575" cap="rnd">
              <a:solidFill>
                <a:schemeClr val="accent5"/>
              </a:solidFill>
              <a:round/>
            </a:ln>
            <a:effectLst/>
          </c:spPr>
          <c:marker>
            <c:symbol val="none"/>
          </c:marker>
          <c:cat>
            <c:strRef>
              <c:f>'E. Coli'!$A$193:$A$230</c:f>
              <c:strCache>
                <c:ptCount val="37"/>
                <c:pt idx="0">
                  <c:v>abr-18</c:v>
                </c:pt>
                <c:pt idx="1">
                  <c:v>may-18</c:v>
                </c:pt>
                <c:pt idx="2">
                  <c:v>jun-18</c:v>
                </c:pt>
                <c:pt idx="3">
                  <c:v>jul-18</c:v>
                </c:pt>
                <c:pt idx="4">
                  <c:v>ago-18</c:v>
                </c:pt>
                <c:pt idx="5">
                  <c:v>sep-18</c:v>
                </c:pt>
                <c:pt idx="6">
                  <c:v>oct-18</c:v>
                </c:pt>
                <c:pt idx="7">
                  <c:v>nov-18</c:v>
                </c:pt>
                <c:pt idx="8">
                  <c:v>dic-18</c:v>
                </c:pt>
                <c:pt idx="9">
                  <c:v>ene-19</c:v>
                </c:pt>
                <c:pt idx="10">
                  <c:v>feb-19</c:v>
                </c:pt>
                <c:pt idx="11">
                  <c:v>mar-19</c:v>
                </c:pt>
                <c:pt idx="12">
                  <c:v>abr-19</c:v>
                </c:pt>
                <c:pt idx="13">
                  <c:v>may-19</c:v>
                </c:pt>
                <c:pt idx="14">
                  <c:v>jun-19</c:v>
                </c:pt>
                <c:pt idx="15">
                  <c:v>jul-19</c:v>
                </c:pt>
                <c:pt idx="16">
                  <c:v>ago-19</c:v>
                </c:pt>
                <c:pt idx="17">
                  <c:v>sep-19</c:v>
                </c:pt>
                <c:pt idx="18">
                  <c:v>oct-19</c:v>
                </c:pt>
                <c:pt idx="19">
                  <c:v>nov-19</c:v>
                </c:pt>
                <c:pt idx="20">
                  <c:v>dic-19</c:v>
                </c:pt>
                <c:pt idx="21">
                  <c:v>ene-20</c:v>
                </c:pt>
                <c:pt idx="22">
                  <c:v>feb-20</c:v>
                </c:pt>
                <c:pt idx="23">
                  <c:v>mar-20</c:v>
                </c:pt>
                <c:pt idx="24">
                  <c:v>abr-20</c:v>
                </c:pt>
                <c:pt idx="25">
                  <c:v>may-20</c:v>
                </c:pt>
                <c:pt idx="26">
                  <c:v>jun-20</c:v>
                </c:pt>
                <c:pt idx="27">
                  <c:v>jul-20</c:v>
                </c:pt>
                <c:pt idx="28">
                  <c:v>ago-20</c:v>
                </c:pt>
                <c:pt idx="29">
                  <c:v>sep-20</c:v>
                </c:pt>
                <c:pt idx="30">
                  <c:v>oct-20</c:v>
                </c:pt>
                <c:pt idx="31">
                  <c:v>nov-20</c:v>
                </c:pt>
                <c:pt idx="32">
                  <c:v>dic-20</c:v>
                </c:pt>
                <c:pt idx="33">
                  <c:v>ene-21</c:v>
                </c:pt>
                <c:pt idx="34">
                  <c:v>feb-21</c:v>
                </c:pt>
                <c:pt idx="35">
                  <c:v>mar-21</c:v>
                </c:pt>
                <c:pt idx="36">
                  <c:v>abr-21</c:v>
                </c:pt>
              </c:strCache>
            </c:strRef>
          </c:cat>
          <c:val>
            <c:numRef>
              <c:f>'E. Coli'!$F$193:$F$230</c:f>
              <c:numCache>
                <c:formatCode>General</c:formatCode>
                <c:ptCount val="37"/>
                <c:pt idx="9">
                  <c:v>10483.333333333332</c:v>
                </c:pt>
                <c:pt idx="10">
                  <c:v>83.333333333333343</c:v>
                </c:pt>
                <c:pt idx="11">
                  <c:v>116.66666666666667</c:v>
                </c:pt>
                <c:pt idx="12">
                  <c:v>2800</c:v>
                </c:pt>
                <c:pt idx="13">
                  <c:v>133.33333333333331</c:v>
                </c:pt>
                <c:pt idx="14">
                  <c:v>466.66666666666669</c:v>
                </c:pt>
                <c:pt idx="15">
                  <c:v>4966.6666666666661</c:v>
                </c:pt>
                <c:pt idx="16">
                  <c:v>500</c:v>
                </c:pt>
                <c:pt idx="17">
                  <c:v>100</c:v>
                </c:pt>
                <c:pt idx="18">
                  <c:v>33.333333333333329</c:v>
                </c:pt>
                <c:pt idx="19">
                  <c:v>33.333333333333329</c:v>
                </c:pt>
                <c:pt idx="20">
                  <c:v>33.333333333333329</c:v>
                </c:pt>
                <c:pt idx="23">
                  <c:v>25000</c:v>
                </c:pt>
              </c:numCache>
            </c:numRef>
          </c:val>
          <c:smooth val="0"/>
          <c:extLst>
            <c:ext xmlns:c16="http://schemas.microsoft.com/office/drawing/2014/chart" uri="{C3380CC4-5D6E-409C-BE32-E72D297353CC}">
              <c16:uniqueId val="{00000004-C52E-4819-91DF-C3C6711953E2}"/>
            </c:ext>
          </c:extLst>
        </c:ser>
        <c:ser>
          <c:idx val="5"/>
          <c:order val="5"/>
          <c:tx>
            <c:strRef>
              <c:f>'E. Coli'!$G$191:$G$192</c:f>
              <c:strCache>
                <c:ptCount val="1"/>
                <c:pt idx="0">
                  <c:v>HOSP2</c:v>
                </c:pt>
              </c:strCache>
            </c:strRef>
          </c:tx>
          <c:spPr>
            <a:ln w="28575" cap="rnd">
              <a:solidFill>
                <a:schemeClr val="accent6"/>
              </a:solidFill>
              <a:round/>
            </a:ln>
            <a:effectLst/>
          </c:spPr>
          <c:marker>
            <c:symbol val="none"/>
          </c:marker>
          <c:cat>
            <c:strRef>
              <c:f>'E. Coli'!$A$193:$A$230</c:f>
              <c:strCache>
                <c:ptCount val="37"/>
                <c:pt idx="0">
                  <c:v>abr-18</c:v>
                </c:pt>
                <c:pt idx="1">
                  <c:v>may-18</c:v>
                </c:pt>
                <c:pt idx="2">
                  <c:v>jun-18</c:v>
                </c:pt>
                <c:pt idx="3">
                  <c:v>jul-18</c:v>
                </c:pt>
                <c:pt idx="4">
                  <c:v>ago-18</c:v>
                </c:pt>
                <c:pt idx="5">
                  <c:v>sep-18</c:v>
                </c:pt>
                <c:pt idx="6">
                  <c:v>oct-18</c:v>
                </c:pt>
                <c:pt idx="7">
                  <c:v>nov-18</c:v>
                </c:pt>
                <c:pt idx="8">
                  <c:v>dic-18</c:v>
                </c:pt>
                <c:pt idx="9">
                  <c:v>ene-19</c:v>
                </c:pt>
                <c:pt idx="10">
                  <c:v>feb-19</c:v>
                </c:pt>
                <c:pt idx="11">
                  <c:v>mar-19</c:v>
                </c:pt>
                <c:pt idx="12">
                  <c:v>abr-19</c:v>
                </c:pt>
                <c:pt idx="13">
                  <c:v>may-19</c:v>
                </c:pt>
                <c:pt idx="14">
                  <c:v>jun-19</c:v>
                </c:pt>
                <c:pt idx="15">
                  <c:v>jul-19</c:v>
                </c:pt>
                <c:pt idx="16">
                  <c:v>ago-19</c:v>
                </c:pt>
                <c:pt idx="17">
                  <c:v>sep-19</c:v>
                </c:pt>
                <c:pt idx="18">
                  <c:v>oct-19</c:v>
                </c:pt>
                <c:pt idx="19">
                  <c:v>nov-19</c:v>
                </c:pt>
                <c:pt idx="20">
                  <c:v>dic-19</c:v>
                </c:pt>
                <c:pt idx="21">
                  <c:v>ene-20</c:v>
                </c:pt>
                <c:pt idx="22">
                  <c:v>feb-20</c:v>
                </c:pt>
                <c:pt idx="23">
                  <c:v>mar-20</c:v>
                </c:pt>
                <c:pt idx="24">
                  <c:v>abr-20</c:v>
                </c:pt>
                <c:pt idx="25">
                  <c:v>may-20</c:v>
                </c:pt>
                <c:pt idx="26">
                  <c:v>jun-20</c:v>
                </c:pt>
                <c:pt idx="27">
                  <c:v>jul-20</c:v>
                </c:pt>
                <c:pt idx="28">
                  <c:v>ago-20</c:v>
                </c:pt>
                <c:pt idx="29">
                  <c:v>sep-20</c:v>
                </c:pt>
                <c:pt idx="30">
                  <c:v>oct-20</c:v>
                </c:pt>
                <c:pt idx="31">
                  <c:v>nov-20</c:v>
                </c:pt>
                <c:pt idx="32">
                  <c:v>dic-20</c:v>
                </c:pt>
                <c:pt idx="33">
                  <c:v>ene-21</c:v>
                </c:pt>
                <c:pt idx="34">
                  <c:v>feb-21</c:v>
                </c:pt>
                <c:pt idx="35">
                  <c:v>mar-21</c:v>
                </c:pt>
                <c:pt idx="36">
                  <c:v>abr-21</c:v>
                </c:pt>
              </c:strCache>
            </c:strRef>
          </c:cat>
          <c:val>
            <c:numRef>
              <c:f>'E. Coli'!$G$193:$G$230</c:f>
              <c:numCache>
                <c:formatCode>General</c:formatCode>
                <c:ptCount val="37"/>
                <c:pt idx="22">
                  <c:v>8100</c:v>
                </c:pt>
                <c:pt idx="23">
                  <c:v>39266.666666666672</c:v>
                </c:pt>
                <c:pt idx="24">
                  <c:v>633.33333333333326</c:v>
                </c:pt>
                <c:pt idx="27">
                  <c:v>3766.6666666666665</c:v>
                </c:pt>
                <c:pt idx="28">
                  <c:v>466.66666666666669</c:v>
                </c:pt>
              </c:numCache>
            </c:numRef>
          </c:val>
          <c:smooth val="0"/>
          <c:extLst>
            <c:ext xmlns:c16="http://schemas.microsoft.com/office/drawing/2014/chart" uri="{C3380CC4-5D6E-409C-BE32-E72D297353CC}">
              <c16:uniqueId val="{00000005-C52E-4819-91DF-C3C6711953E2}"/>
            </c:ext>
          </c:extLst>
        </c:ser>
        <c:ser>
          <c:idx val="6"/>
          <c:order val="6"/>
          <c:tx>
            <c:strRef>
              <c:f>'E. Coli'!$H$191:$H$192</c:f>
              <c:strCache>
                <c:ptCount val="1"/>
                <c:pt idx="0">
                  <c:v>HUMH</c:v>
                </c:pt>
              </c:strCache>
            </c:strRef>
          </c:tx>
          <c:spPr>
            <a:ln w="28575" cap="rnd">
              <a:solidFill>
                <a:schemeClr val="accent1">
                  <a:lumMod val="60000"/>
                </a:schemeClr>
              </a:solidFill>
              <a:round/>
            </a:ln>
            <a:effectLst/>
          </c:spPr>
          <c:marker>
            <c:symbol val="none"/>
          </c:marker>
          <c:cat>
            <c:strRef>
              <c:f>'E. Coli'!$A$193:$A$230</c:f>
              <c:strCache>
                <c:ptCount val="37"/>
                <c:pt idx="0">
                  <c:v>abr-18</c:v>
                </c:pt>
                <c:pt idx="1">
                  <c:v>may-18</c:v>
                </c:pt>
                <c:pt idx="2">
                  <c:v>jun-18</c:v>
                </c:pt>
                <c:pt idx="3">
                  <c:v>jul-18</c:v>
                </c:pt>
                <c:pt idx="4">
                  <c:v>ago-18</c:v>
                </c:pt>
                <c:pt idx="5">
                  <c:v>sep-18</c:v>
                </c:pt>
                <c:pt idx="6">
                  <c:v>oct-18</c:v>
                </c:pt>
                <c:pt idx="7">
                  <c:v>nov-18</c:v>
                </c:pt>
                <c:pt idx="8">
                  <c:v>dic-18</c:v>
                </c:pt>
                <c:pt idx="9">
                  <c:v>ene-19</c:v>
                </c:pt>
                <c:pt idx="10">
                  <c:v>feb-19</c:v>
                </c:pt>
                <c:pt idx="11">
                  <c:v>mar-19</c:v>
                </c:pt>
                <c:pt idx="12">
                  <c:v>abr-19</c:v>
                </c:pt>
                <c:pt idx="13">
                  <c:v>may-19</c:v>
                </c:pt>
                <c:pt idx="14">
                  <c:v>jun-19</c:v>
                </c:pt>
                <c:pt idx="15">
                  <c:v>jul-19</c:v>
                </c:pt>
                <c:pt idx="16">
                  <c:v>ago-19</c:v>
                </c:pt>
                <c:pt idx="17">
                  <c:v>sep-19</c:v>
                </c:pt>
                <c:pt idx="18">
                  <c:v>oct-19</c:v>
                </c:pt>
                <c:pt idx="19">
                  <c:v>nov-19</c:v>
                </c:pt>
                <c:pt idx="20">
                  <c:v>dic-19</c:v>
                </c:pt>
                <c:pt idx="21">
                  <c:v>ene-20</c:v>
                </c:pt>
                <c:pt idx="22">
                  <c:v>feb-20</c:v>
                </c:pt>
                <c:pt idx="23">
                  <c:v>mar-20</c:v>
                </c:pt>
                <c:pt idx="24">
                  <c:v>abr-20</c:v>
                </c:pt>
                <c:pt idx="25">
                  <c:v>may-20</c:v>
                </c:pt>
                <c:pt idx="26">
                  <c:v>jun-20</c:v>
                </c:pt>
                <c:pt idx="27">
                  <c:v>jul-20</c:v>
                </c:pt>
                <c:pt idx="28">
                  <c:v>ago-20</c:v>
                </c:pt>
                <c:pt idx="29">
                  <c:v>sep-20</c:v>
                </c:pt>
                <c:pt idx="30">
                  <c:v>oct-20</c:v>
                </c:pt>
                <c:pt idx="31">
                  <c:v>nov-20</c:v>
                </c:pt>
                <c:pt idx="32">
                  <c:v>dic-20</c:v>
                </c:pt>
                <c:pt idx="33">
                  <c:v>ene-21</c:v>
                </c:pt>
                <c:pt idx="34">
                  <c:v>feb-21</c:v>
                </c:pt>
                <c:pt idx="35">
                  <c:v>mar-21</c:v>
                </c:pt>
                <c:pt idx="36">
                  <c:v>abr-21</c:v>
                </c:pt>
              </c:strCache>
            </c:strRef>
          </c:cat>
          <c:val>
            <c:numRef>
              <c:f>'E. Coli'!$H$193:$H$230</c:f>
              <c:numCache>
                <c:formatCode>General</c:formatCode>
                <c:ptCount val="37"/>
                <c:pt idx="21">
                  <c:v>0</c:v>
                </c:pt>
                <c:pt idx="22">
                  <c:v>14700</c:v>
                </c:pt>
                <c:pt idx="23">
                  <c:v>15466.666666666666</c:v>
                </c:pt>
                <c:pt idx="24">
                  <c:v>333.33333333333337</c:v>
                </c:pt>
                <c:pt idx="25">
                  <c:v>2266.666666666667</c:v>
                </c:pt>
                <c:pt idx="26">
                  <c:v>3433.3333333333335</c:v>
                </c:pt>
                <c:pt idx="27">
                  <c:v>12500</c:v>
                </c:pt>
                <c:pt idx="29">
                  <c:v>18433.333333333336</c:v>
                </c:pt>
                <c:pt idx="30">
                  <c:v>1133.3333333333335</c:v>
                </c:pt>
                <c:pt idx="31">
                  <c:v>33.333333333333329</c:v>
                </c:pt>
                <c:pt idx="32">
                  <c:v>500</c:v>
                </c:pt>
                <c:pt idx="33">
                  <c:v>15100</c:v>
                </c:pt>
                <c:pt idx="34">
                  <c:v>5500</c:v>
                </c:pt>
                <c:pt idx="35">
                  <c:v>8633.3333333333321</c:v>
                </c:pt>
                <c:pt idx="36">
                  <c:v>14100</c:v>
                </c:pt>
              </c:numCache>
            </c:numRef>
          </c:val>
          <c:smooth val="0"/>
          <c:extLst>
            <c:ext xmlns:c16="http://schemas.microsoft.com/office/drawing/2014/chart" uri="{C3380CC4-5D6E-409C-BE32-E72D297353CC}">
              <c16:uniqueId val="{00000006-C52E-4819-91DF-C3C6711953E2}"/>
            </c:ext>
          </c:extLst>
        </c:ser>
        <c:ser>
          <c:idx val="7"/>
          <c:order val="7"/>
          <c:tx>
            <c:strRef>
              <c:f>'E. Coli'!$I$191:$I$192</c:f>
              <c:strCache>
                <c:ptCount val="1"/>
                <c:pt idx="0">
                  <c:v>MAAB2</c:v>
                </c:pt>
              </c:strCache>
            </c:strRef>
          </c:tx>
          <c:spPr>
            <a:ln w="28575" cap="rnd">
              <a:solidFill>
                <a:schemeClr val="accent2">
                  <a:lumMod val="60000"/>
                </a:schemeClr>
              </a:solidFill>
              <a:round/>
            </a:ln>
            <a:effectLst/>
          </c:spPr>
          <c:marker>
            <c:symbol val="none"/>
          </c:marker>
          <c:cat>
            <c:strRef>
              <c:f>'E. Coli'!$A$193:$A$230</c:f>
              <c:strCache>
                <c:ptCount val="37"/>
                <c:pt idx="0">
                  <c:v>abr-18</c:v>
                </c:pt>
                <c:pt idx="1">
                  <c:v>may-18</c:v>
                </c:pt>
                <c:pt idx="2">
                  <c:v>jun-18</c:v>
                </c:pt>
                <c:pt idx="3">
                  <c:v>jul-18</c:v>
                </c:pt>
                <c:pt idx="4">
                  <c:v>ago-18</c:v>
                </c:pt>
                <c:pt idx="5">
                  <c:v>sep-18</c:v>
                </c:pt>
                <c:pt idx="6">
                  <c:v>oct-18</c:v>
                </c:pt>
                <c:pt idx="7">
                  <c:v>nov-18</c:v>
                </c:pt>
                <c:pt idx="8">
                  <c:v>dic-18</c:v>
                </c:pt>
                <c:pt idx="9">
                  <c:v>ene-19</c:v>
                </c:pt>
                <c:pt idx="10">
                  <c:v>feb-19</c:v>
                </c:pt>
                <c:pt idx="11">
                  <c:v>mar-19</c:v>
                </c:pt>
                <c:pt idx="12">
                  <c:v>abr-19</c:v>
                </c:pt>
                <c:pt idx="13">
                  <c:v>may-19</c:v>
                </c:pt>
                <c:pt idx="14">
                  <c:v>jun-19</c:v>
                </c:pt>
                <c:pt idx="15">
                  <c:v>jul-19</c:v>
                </c:pt>
                <c:pt idx="16">
                  <c:v>ago-19</c:v>
                </c:pt>
                <c:pt idx="17">
                  <c:v>sep-19</c:v>
                </c:pt>
                <c:pt idx="18">
                  <c:v>oct-19</c:v>
                </c:pt>
                <c:pt idx="19">
                  <c:v>nov-19</c:v>
                </c:pt>
                <c:pt idx="20">
                  <c:v>dic-19</c:v>
                </c:pt>
                <c:pt idx="21">
                  <c:v>ene-20</c:v>
                </c:pt>
                <c:pt idx="22">
                  <c:v>feb-20</c:v>
                </c:pt>
                <c:pt idx="23">
                  <c:v>mar-20</c:v>
                </c:pt>
                <c:pt idx="24">
                  <c:v>abr-20</c:v>
                </c:pt>
                <c:pt idx="25">
                  <c:v>may-20</c:v>
                </c:pt>
                <c:pt idx="26">
                  <c:v>jun-20</c:v>
                </c:pt>
                <c:pt idx="27">
                  <c:v>jul-20</c:v>
                </c:pt>
                <c:pt idx="28">
                  <c:v>ago-20</c:v>
                </c:pt>
                <c:pt idx="29">
                  <c:v>sep-20</c:v>
                </c:pt>
                <c:pt idx="30">
                  <c:v>oct-20</c:v>
                </c:pt>
                <c:pt idx="31">
                  <c:v>nov-20</c:v>
                </c:pt>
                <c:pt idx="32">
                  <c:v>dic-20</c:v>
                </c:pt>
                <c:pt idx="33">
                  <c:v>ene-21</c:v>
                </c:pt>
                <c:pt idx="34">
                  <c:v>feb-21</c:v>
                </c:pt>
                <c:pt idx="35">
                  <c:v>mar-21</c:v>
                </c:pt>
                <c:pt idx="36">
                  <c:v>abr-21</c:v>
                </c:pt>
              </c:strCache>
            </c:strRef>
          </c:cat>
          <c:val>
            <c:numRef>
              <c:f>'E. Coli'!$I$193:$I$230</c:f>
              <c:numCache>
                <c:formatCode>General</c:formatCode>
                <c:ptCount val="37"/>
                <c:pt idx="0">
                  <c:v>0</c:v>
                </c:pt>
                <c:pt idx="1">
                  <c:v>233.33333333333334</c:v>
                </c:pt>
                <c:pt idx="2">
                  <c:v>1466.6666666666665</c:v>
                </c:pt>
                <c:pt idx="3">
                  <c:v>44.444444444444436</c:v>
                </c:pt>
                <c:pt idx="4">
                  <c:v>266.66666666666669</c:v>
                </c:pt>
                <c:pt idx="5">
                  <c:v>2077.7777777777778</c:v>
                </c:pt>
                <c:pt idx="6">
                  <c:v>533.33333333333337</c:v>
                </c:pt>
                <c:pt idx="7">
                  <c:v>5033.3333333333339</c:v>
                </c:pt>
                <c:pt idx="8">
                  <c:v>11.111111111111109</c:v>
                </c:pt>
                <c:pt idx="9">
                  <c:v>16.666666666666664</c:v>
                </c:pt>
                <c:pt idx="10">
                  <c:v>366.66666666666663</c:v>
                </c:pt>
                <c:pt idx="11">
                  <c:v>0</c:v>
                </c:pt>
                <c:pt idx="12">
                  <c:v>83.333333333333343</c:v>
                </c:pt>
                <c:pt idx="13">
                  <c:v>16.666666666666664</c:v>
                </c:pt>
                <c:pt idx="14">
                  <c:v>11.111111111111109</c:v>
                </c:pt>
                <c:pt idx="15">
                  <c:v>10766.666666666668</c:v>
                </c:pt>
                <c:pt idx="16">
                  <c:v>1066.6666666666667</c:v>
                </c:pt>
                <c:pt idx="17">
                  <c:v>66.666666666666657</c:v>
                </c:pt>
                <c:pt idx="18">
                  <c:v>6350</c:v>
                </c:pt>
                <c:pt idx="19">
                  <c:v>150</c:v>
                </c:pt>
                <c:pt idx="20">
                  <c:v>66.666666666666657</c:v>
                </c:pt>
                <c:pt idx="21">
                  <c:v>0</c:v>
                </c:pt>
                <c:pt idx="22">
                  <c:v>0</c:v>
                </c:pt>
                <c:pt idx="23">
                  <c:v>0</c:v>
                </c:pt>
                <c:pt idx="24">
                  <c:v>0</c:v>
                </c:pt>
                <c:pt idx="25">
                  <c:v>16.666666666666664</c:v>
                </c:pt>
                <c:pt idx="26">
                  <c:v>0</c:v>
                </c:pt>
                <c:pt idx="27">
                  <c:v>233.33333333333334</c:v>
                </c:pt>
                <c:pt idx="28">
                  <c:v>766.66666666666674</c:v>
                </c:pt>
                <c:pt idx="29">
                  <c:v>33.333333333333329</c:v>
                </c:pt>
                <c:pt idx="30">
                  <c:v>33.333333333333329</c:v>
                </c:pt>
                <c:pt idx="31">
                  <c:v>33.333333333333329</c:v>
                </c:pt>
                <c:pt idx="32">
                  <c:v>0</c:v>
                </c:pt>
                <c:pt idx="33">
                  <c:v>0</c:v>
                </c:pt>
                <c:pt idx="34">
                  <c:v>66.666666666666657</c:v>
                </c:pt>
                <c:pt idx="35">
                  <c:v>33.333333333333329</c:v>
                </c:pt>
                <c:pt idx="36">
                  <c:v>1033.3333333333335</c:v>
                </c:pt>
              </c:numCache>
            </c:numRef>
          </c:val>
          <c:smooth val="0"/>
          <c:extLst>
            <c:ext xmlns:c16="http://schemas.microsoft.com/office/drawing/2014/chart" uri="{C3380CC4-5D6E-409C-BE32-E72D297353CC}">
              <c16:uniqueId val="{00000007-C52E-4819-91DF-C3C6711953E2}"/>
            </c:ext>
          </c:extLst>
        </c:ser>
        <c:ser>
          <c:idx val="8"/>
          <c:order val="8"/>
          <c:tx>
            <c:strRef>
              <c:f>'E. Coli'!$J$191:$J$192</c:f>
              <c:strCache>
                <c:ptCount val="1"/>
                <c:pt idx="0">
                  <c:v>MACA2</c:v>
                </c:pt>
              </c:strCache>
            </c:strRef>
          </c:tx>
          <c:spPr>
            <a:ln w="28575" cap="rnd">
              <a:solidFill>
                <a:schemeClr val="accent3">
                  <a:lumMod val="60000"/>
                </a:schemeClr>
              </a:solidFill>
              <a:round/>
            </a:ln>
            <a:effectLst/>
          </c:spPr>
          <c:marker>
            <c:symbol val="none"/>
          </c:marker>
          <c:cat>
            <c:strRef>
              <c:f>'E. Coli'!$A$193:$A$230</c:f>
              <c:strCache>
                <c:ptCount val="37"/>
                <c:pt idx="0">
                  <c:v>abr-18</c:v>
                </c:pt>
                <c:pt idx="1">
                  <c:v>may-18</c:v>
                </c:pt>
                <c:pt idx="2">
                  <c:v>jun-18</c:v>
                </c:pt>
                <c:pt idx="3">
                  <c:v>jul-18</c:v>
                </c:pt>
                <c:pt idx="4">
                  <c:v>ago-18</c:v>
                </c:pt>
                <c:pt idx="5">
                  <c:v>sep-18</c:v>
                </c:pt>
                <c:pt idx="6">
                  <c:v>oct-18</c:v>
                </c:pt>
                <c:pt idx="7">
                  <c:v>nov-18</c:v>
                </c:pt>
                <c:pt idx="8">
                  <c:v>dic-18</c:v>
                </c:pt>
                <c:pt idx="9">
                  <c:v>ene-19</c:v>
                </c:pt>
                <c:pt idx="10">
                  <c:v>feb-19</c:v>
                </c:pt>
                <c:pt idx="11">
                  <c:v>mar-19</c:v>
                </c:pt>
                <c:pt idx="12">
                  <c:v>abr-19</c:v>
                </c:pt>
                <c:pt idx="13">
                  <c:v>may-19</c:v>
                </c:pt>
                <c:pt idx="14">
                  <c:v>jun-19</c:v>
                </c:pt>
                <c:pt idx="15">
                  <c:v>jul-19</c:v>
                </c:pt>
                <c:pt idx="16">
                  <c:v>ago-19</c:v>
                </c:pt>
                <c:pt idx="17">
                  <c:v>sep-19</c:v>
                </c:pt>
                <c:pt idx="18">
                  <c:v>oct-19</c:v>
                </c:pt>
                <c:pt idx="19">
                  <c:v>nov-19</c:v>
                </c:pt>
                <c:pt idx="20">
                  <c:v>dic-19</c:v>
                </c:pt>
                <c:pt idx="21">
                  <c:v>ene-20</c:v>
                </c:pt>
                <c:pt idx="22">
                  <c:v>feb-20</c:v>
                </c:pt>
                <c:pt idx="23">
                  <c:v>mar-20</c:v>
                </c:pt>
                <c:pt idx="24">
                  <c:v>abr-20</c:v>
                </c:pt>
                <c:pt idx="25">
                  <c:v>may-20</c:v>
                </c:pt>
                <c:pt idx="26">
                  <c:v>jun-20</c:v>
                </c:pt>
                <c:pt idx="27">
                  <c:v>jul-20</c:v>
                </c:pt>
                <c:pt idx="28">
                  <c:v>ago-20</c:v>
                </c:pt>
                <c:pt idx="29">
                  <c:v>sep-20</c:v>
                </c:pt>
                <c:pt idx="30">
                  <c:v>oct-20</c:v>
                </c:pt>
                <c:pt idx="31">
                  <c:v>nov-20</c:v>
                </c:pt>
                <c:pt idx="32">
                  <c:v>dic-20</c:v>
                </c:pt>
                <c:pt idx="33">
                  <c:v>ene-21</c:v>
                </c:pt>
                <c:pt idx="34">
                  <c:v>feb-21</c:v>
                </c:pt>
                <c:pt idx="35">
                  <c:v>mar-21</c:v>
                </c:pt>
                <c:pt idx="36">
                  <c:v>abr-21</c:v>
                </c:pt>
              </c:strCache>
            </c:strRef>
          </c:cat>
          <c:val>
            <c:numRef>
              <c:f>'E. Coli'!$J$193:$J$230</c:f>
              <c:numCache>
                <c:formatCode>General</c:formatCode>
                <c:ptCount val="37"/>
                <c:pt idx="0">
                  <c:v>16.666666666666664</c:v>
                </c:pt>
                <c:pt idx="1">
                  <c:v>100</c:v>
                </c:pt>
                <c:pt idx="2">
                  <c:v>400</c:v>
                </c:pt>
                <c:pt idx="3">
                  <c:v>0</c:v>
                </c:pt>
                <c:pt idx="4">
                  <c:v>100</c:v>
                </c:pt>
                <c:pt idx="5">
                  <c:v>100</c:v>
                </c:pt>
                <c:pt idx="6">
                  <c:v>33.333333333333329</c:v>
                </c:pt>
                <c:pt idx="7">
                  <c:v>3288.8888888888891</c:v>
                </c:pt>
                <c:pt idx="8">
                  <c:v>0</c:v>
                </c:pt>
                <c:pt idx="9">
                  <c:v>16.666666666666664</c:v>
                </c:pt>
                <c:pt idx="10">
                  <c:v>16.666666666666664</c:v>
                </c:pt>
                <c:pt idx="11">
                  <c:v>16.666666666666664</c:v>
                </c:pt>
                <c:pt idx="12">
                  <c:v>33.333333333333336</c:v>
                </c:pt>
                <c:pt idx="13">
                  <c:v>166.66666666666666</c:v>
                </c:pt>
                <c:pt idx="14">
                  <c:v>233.33333333333334</c:v>
                </c:pt>
                <c:pt idx="15">
                  <c:v>18383.333333333336</c:v>
                </c:pt>
                <c:pt idx="16">
                  <c:v>811.11111111111097</c:v>
                </c:pt>
                <c:pt idx="17">
                  <c:v>0</c:v>
                </c:pt>
                <c:pt idx="18">
                  <c:v>1122.2222222222222</c:v>
                </c:pt>
                <c:pt idx="19">
                  <c:v>33.333333333333329</c:v>
                </c:pt>
                <c:pt idx="20">
                  <c:v>11.111111111111109</c:v>
                </c:pt>
                <c:pt idx="21">
                  <c:v>11.111111111111109</c:v>
                </c:pt>
                <c:pt idx="22">
                  <c:v>0</c:v>
                </c:pt>
                <c:pt idx="23">
                  <c:v>116.66666666666667</c:v>
                </c:pt>
                <c:pt idx="24">
                  <c:v>0</c:v>
                </c:pt>
                <c:pt idx="25">
                  <c:v>11.111111111111109</c:v>
                </c:pt>
                <c:pt idx="26">
                  <c:v>316.66666666666663</c:v>
                </c:pt>
                <c:pt idx="27">
                  <c:v>133.33333333333331</c:v>
                </c:pt>
                <c:pt idx="28">
                  <c:v>750</c:v>
                </c:pt>
                <c:pt idx="29">
                  <c:v>333.33333333333337</c:v>
                </c:pt>
                <c:pt idx="30">
                  <c:v>50</c:v>
                </c:pt>
                <c:pt idx="31">
                  <c:v>16.666666666666664</c:v>
                </c:pt>
                <c:pt idx="32">
                  <c:v>16.666666666666664</c:v>
                </c:pt>
                <c:pt idx="33">
                  <c:v>0</c:v>
                </c:pt>
                <c:pt idx="34">
                  <c:v>0</c:v>
                </c:pt>
                <c:pt idx="35">
                  <c:v>50</c:v>
                </c:pt>
                <c:pt idx="36">
                  <c:v>466.66666666666669</c:v>
                </c:pt>
              </c:numCache>
            </c:numRef>
          </c:val>
          <c:smooth val="0"/>
          <c:extLst>
            <c:ext xmlns:c16="http://schemas.microsoft.com/office/drawing/2014/chart" uri="{C3380CC4-5D6E-409C-BE32-E72D297353CC}">
              <c16:uniqueId val="{00000008-C52E-4819-91DF-C3C6711953E2}"/>
            </c:ext>
          </c:extLst>
        </c:ser>
        <c:ser>
          <c:idx val="9"/>
          <c:order val="9"/>
          <c:tx>
            <c:strRef>
              <c:f>'E. Coli'!$K$191:$K$192</c:f>
              <c:strCache>
                <c:ptCount val="1"/>
                <c:pt idx="0">
                  <c:v>MSP</c:v>
                </c:pt>
              </c:strCache>
            </c:strRef>
          </c:tx>
          <c:spPr>
            <a:ln w="28575" cap="rnd">
              <a:solidFill>
                <a:schemeClr val="accent4">
                  <a:lumMod val="60000"/>
                </a:schemeClr>
              </a:solidFill>
              <a:round/>
            </a:ln>
            <a:effectLst/>
          </c:spPr>
          <c:marker>
            <c:symbol val="none"/>
          </c:marker>
          <c:cat>
            <c:strRef>
              <c:f>'E. Coli'!$A$193:$A$230</c:f>
              <c:strCache>
                <c:ptCount val="37"/>
                <c:pt idx="0">
                  <c:v>abr-18</c:v>
                </c:pt>
                <c:pt idx="1">
                  <c:v>may-18</c:v>
                </c:pt>
                <c:pt idx="2">
                  <c:v>jun-18</c:v>
                </c:pt>
                <c:pt idx="3">
                  <c:v>jul-18</c:v>
                </c:pt>
                <c:pt idx="4">
                  <c:v>ago-18</c:v>
                </c:pt>
                <c:pt idx="5">
                  <c:v>sep-18</c:v>
                </c:pt>
                <c:pt idx="6">
                  <c:v>oct-18</c:v>
                </c:pt>
                <c:pt idx="7">
                  <c:v>nov-18</c:v>
                </c:pt>
                <c:pt idx="8">
                  <c:v>dic-18</c:v>
                </c:pt>
                <c:pt idx="9">
                  <c:v>ene-19</c:v>
                </c:pt>
                <c:pt idx="10">
                  <c:v>feb-19</c:v>
                </c:pt>
                <c:pt idx="11">
                  <c:v>mar-19</c:v>
                </c:pt>
                <c:pt idx="12">
                  <c:v>abr-19</c:v>
                </c:pt>
                <c:pt idx="13">
                  <c:v>may-19</c:v>
                </c:pt>
                <c:pt idx="14">
                  <c:v>jun-19</c:v>
                </c:pt>
                <c:pt idx="15">
                  <c:v>jul-19</c:v>
                </c:pt>
                <c:pt idx="16">
                  <c:v>ago-19</c:v>
                </c:pt>
                <c:pt idx="17">
                  <c:v>sep-19</c:v>
                </c:pt>
                <c:pt idx="18">
                  <c:v>oct-19</c:v>
                </c:pt>
                <c:pt idx="19">
                  <c:v>nov-19</c:v>
                </c:pt>
                <c:pt idx="20">
                  <c:v>dic-19</c:v>
                </c:pt>
                <c:pt idx="21">
                  <c:v>ene-20</c:v>
                </c:pt>
                <c:pt idx="22">
                  <c:v>feb-20</c:v>
                </c:pt>
                <c:pt idx="23">
                  <c:v>mar-20</c:v>
                </c:pt>
                <c:pt idx="24">
                  <c:v>abr-20</c:v>
                </c:pt>
                <c:pt idx="25">
                  <c:v>may-20</c:v>
                </c:pt>
                <c:pt idx="26">
                  <c:v>jun-20</c:v>
                </c:pt>
                <c:pt idx="27">
                  <c:v>jul-20</c:v>
                </c:pt>
                <c:pt idx="28">
                  <c:v>ago-20</c:v>
                </c:pt>
                <c:pt idx="29">
                  <c:v>sep-20</c:v>
                </c:pt>
                <c:pt idx="30">
                  <c:v>oct-20</c:v>
                </c:pt>
                <c:pt idx="31">
                  <c:v>nov-20</c:v>
                </c:pt>
                <c:pt idx="32">
                  <c:v>dic-20</c:v>
                </c:pt>
                <c:pt idx="33">
                  <c:v>ene-21</c:v>
                </c:pt>
                <c:pt idx="34">
                  <c:v>feb-21</c:v>
                </c:pt>
                <c:pt idx="35">
                  <c:v>mar-21</c:v>
                </c:pt>
                <c:pt idx="36">
                  <c:v>abr-21</c:v>
                </c:pt>
              </c:strCache>
            </c:strRef>
          </c:cat>
          <c:val>
            <c:numRef>
              <c:f>'E. Coli'!$K$193:$K$230</c:f>
              <c:numCache>
                <c:formatCode>General</c:formatCode>
                <c:ptCount val="37"/>
                <c:pt idx="31">
                  <c:v>25000</c:v>
                </c:pt>
                <c:pt idx="32">
                  <c:v>15700</c:v>
                </c:pt>
                <c:pt idx="33">
                  <c:v>366.66666666666663</c:v>
                </c:pt>
                <c:pt idx="34">
                  <c:v>16100</c:v>
                </c:pt>
                <c:pt idx="35">
                  <c:v>23500</c:v>
                </c:pt>
                <c:pt idx="36">
                  <c:v>1800</c:v>
                </c:pt>
              </c:numCache>
            </c:numRef>
          </c:val>
          <c:smooth val="0"/>
          <c:extLst>
            <c:ext xmlns:c16="http://schemas.microsoft.com/office/drawing/2014/chart" uri="{C3380CC4-5D6E-409C-BE32-E72D297353CC}">
              <c16:uniqueId val="{00000009-C52E-4819-91DF-C3C6711953E2}"/>
            </c:ext>
          </c:extLst>
        </c:ser>
        <c:ser>
          <c:idx val="10"/>
          <c:order val="10"/>
          <c:tx>
            <c:strRef>
              <c:f>'E. Coli'!$L$191:$L$192</c:f>
              <c:strCache>
                <c:ptCount val="1"/>
                <c:pt idx="0">
                  <c:v>PAPO2</c:v>
                </c:pt>
              </c:strCache>
            </c:strRef>
          </c:tx>
          <c:spPr>
            <a:ln w="28575" cap="rnd">
              <a:solidFill>
                <a:schemeClr val="accent5">
                  <a:lumMod val="60000"/>
                </a:schemeClr>
              </a:solidFill>
              <a:round/>
            </a:ln>
            <a:effectLst/>
          </c:spPr>
          <c:marker>
            <c:symbol val="none"/>
          </c:marker>
          <c:cat>
            <c:strRef>
              <c:f>'E. Coli'!$A$193:$A$230</c:f>
              <c:strCache>
                <c:ptCount val="37"/>
                <c:pt idx="0">
                  <c:v>abr-18</c:v>
                </c:pt>
                <c:pt idx="1">
                  <c:v>may-18</c:v>
                </c:pt>
                <c:pt idx="2">
                  <c:v>jun-18</c:v>
                </c:pt>
                <c:pt idx="3">
                  <c:v>jul-18</c:v>
                </c:pt>
                <c:pt idx="4">
                  <c:v>ago-18</c:v>
                </c:pt>
                <c:pt idx="5">
                  <c:v>sep-18</c:v>
                </c:pt>
                <c:pt idx="6">
                  <c:v>oct-18</c:v>
                </c:pt>
                <c:pt idx="7">
                  <c:v>nov-18</c:v>
                </c:pt>
                <c:pt idx="8">
                  <c:v>dic-18</c:v>
                </c:pt>
                <c:pt idx="9">
                  <c:v>ene-19</c:v>
                </c:pt>
                <c:pt idx="10">
                  <c:v>feb-19</c:v>
                </c:pt>
                <c:pt idx="11">
                  <c:v>mar-19</c:v>
                </c:pt>
                <c:pt idx="12">
                  <c:v>abr-19</c:v>
                </c:pt>
                <c:pt idx="13">
                  <c:v>may-19</c:v>
                </c:pt>
                <c:pt idx="14">
                  <c:v>jun-19</c:v>
                </c:pt>
                <c:pt idx="15">
                  <c:v>jul-19</c:v>
                </c:pt>
                <c:pt idx="16">
                  <c:v>ago-19</c:v>
                </c:pt>
                <c:pt idx="17">
                  <c:v>sep-19</c:v>
                </c:pt>
                <c:pt idx="18">
                  <c:v>oct-19</c:v>
                </c:pt>
                <c:pt idx="19">
                  <c:v>nov-19</c:v>
                </c:pt>
                <c:pt idx="20">
                  <c:v>dic-19</c:v>
                </c:pt>
                <c:pt idx="21">
                  <c:v>ene-20</c:v>
                </c:pt>
                <c:pt idx="22">
                  <c:v>feb-20</c:v>
                </c:pt>
                <c:pt idx="23">
                  <c:v>mar-20</c:v>
                </c:pt>
                <c:pt idx="24">
                  <c:v>abr-20</c:v>
                </c:pt>
                <c:pt idx="25">
                  <c:v>may-20</c:v>
                </c:pt>
                <c:pt idx="26">
                  <c:v>jun-20</c:v>
                </c:pt>
                <c:pt idx="27">
                  <c:v>jul-20</c:v>
                </c:pt>
                <c:pt idx="28">
                  <c:v>ago-20</c:v>
                </c:pt>
                <c:pt idx="29">
                  <c:v>sep-20</c:v>
                </c:pt>
                <c:pt idx="30">
                  <c:v>oct-20</c:v>
                </c:pt>
                <c:pt idx="31">
                  <c:v>nov-20</c:v>
                </c:pt>
                <c:pt idx="32">
                  <c:v>dic-20</c:v>
                </c:pt>
                <c:pt idx="33">
                  <c:v>ene-21</c:v>
                </c:pt>
                <c:pt idx="34">
                  <c:v>feb-21</c:v>
                </c:pt>
                <c:pt idx="35">
                  <c:v>mar-21</c:v>
                </c:pt>
                <c:pt idx="36">
                  <c:v>abr-21</c:v>
                </c:pt>
              </c:strCache>
            </c:strRef>
          </c:cat>
          <c:val>
            <c:numRef>
              <c:f>'E. Coli'!$L$193:$L$230</c:f>
              <c:numCache>
                <c:formatCode>General</c:formatCode>
                <c:ptCount val="37"/>
                <c:pt idx="0">
                  <c:v>577.77777777777771</c:v>
                </c:pt>
                <c:pt idx="1">
                  <c:v>1616.6666666666667</c:v>
                </c:pt>
                <c:pt idx="2">
                  <c:v>4400</c:v>
                </c:pt>
                <c:pt idx="3">
                  <c:v>1216.6666666666665</c:v>
                </c:pt>
                <c:pt idx="4">
                  <c:v>3733.3333333333335</c:v>
                </c:pt>
                <c:pt idx="5">
                  <c:v>300</c:v>
                </c:pt>
                <c:pt idx="6">
                  <c:v>116.66666666666667</c:v>
                </c:pt>
                <c:pt idx="7">
                  <c:v>6900</c:v>
                </c:pt>
                <c:pt idx="8">
                  <c:v>133.33333333333331</c:v>
                </c:pt>
                <c:pt idx="9">
                  <c:v>433.33333333333331</c:v>
                </c:pt>
                <c:pt idx="10">
                  <c:v>1066.6666666666665</c:v>
                </c:pt>
                <c:pt idx="11">
                  <c:v>1700</c:v>
                </c:pt>
                <c:pt idx="12">
                  <c:v>66.666666666666657</c:v>
                </c:pt>
                <c:pt idx="13">
                  <c:v>633.33333333333326</c:v>
                </c:pt>
                <c:pt idx="14">
                  <c:v>8066.666666666667</c:v>
                </c:pt>
                <c:pt idx="15">
                  <c:v>333.33333333333337</c:v>
                </c:pt>
                <c:pt idx="16">
                  <c:v>4466.6666666666661</c:v>
                </c:pt>
                <c:pt idx="17">
                  <c:v>416.66666666666669</c:v>
                </c:pt>
                <c:pt idx="18">
                  <c:v>3350</c:v>
                </c:pt>
                <c:pt idx="19">
                  <c:v>577.77777777777771</c:v>
                </c:pt>
                <c:pt idx="20">
                  <c:v>66.666666666666657</c:v>
                </c:pt>
                <c:pt idx="21">
                  <c:v>266.66666666666669</c:v>
                </c:pt>
                <c:pt idx="22">
                  <c:v>400</c:v>
                </c:pt>
                <c:pt idx="23">
                  <c:v>233.33333333333334</c:v>
                </c:pt>
                <c:pt idx="24">
                  <c:v>66.666666666666657</c:v>
                </c:pt>
                <c:pt idx="25">
                  <c:v>300</c:v>
                </c:pt>
                <c:pt idx="26">
                  <c:v>716.66666666666674</c:v>
                </c:pt>
                <c:pt idx="27">
                  <c:v>4166.6666666666661</c:v>
                </c:pt>
                <c:pt idx="28">
                  <c:v>1466.6666666666665</c:v>
                </c:pt>
                <c:pt idx="29">
                  <c:v>9650</c:v>
                </c:pt>
                <c:pt idx="30">
                  <c:v>866.66666666666663</c:v>
                </c:pt>
                <c:pt idx="31">
                  <c:v>83.333333333333343</c:v>
                </c:pt>
                <c:pt idx="32">
                  <c:v>116.66666666666667</c:v>
                </c:pt>
                <c:pt idx="33">
                  <c:v>266.66666666666663</c:v>
                </c:pt>
                <c:pt idx="34">
                  <c:v>583.33333333333326</c:v>
                </c:pt>
                <c:pt idx="35">
                  <c:v>1083.3333333333335</c:v>
                </c:pt>
                <c:pt idx="36">
                  <c:v>916.66666666666663</c:v>
                </c:pt>
              </c:numCache>
            </c:numRef>
          </c:val>
          <c:smooth val="0"/>
          <c:extLst>
            <c:ext xmlns:c16="http://schemas.microsoft.com/office/drawing/2014/chart" uri="{C3380CC4-5D6E-409C-BE32-E72D297353CC}">
              <c16:uniqueId val="{0000000A-C52E-4819-91DF-C3C6711953E2}"/>
            </c:ext>
          </c:extLst>
        </c:ser>
        <c:ser>
          <c:idx val="11"/>
          <c:order val="11"/>
          <c:tx>
            <c:strRef>
              <c:f>'E. Coli'!$M$191:$M$192</c:f>
              <c:strCache>
                <c:ptCount val="1"/>
                <c:pt idx="0">
                  <c:v>PAPR2</c:v>
                </c:pt>
              </c:strCache>
            </c:strRef>
          </c:tx>
          <c:spPr>
            <a:ln w="28575" cap="rnd">
              <a:solidFill>
                <a:schemeClr val="accent6">
                  <a:lumMod val="60000"/>
                </a:schemeClr>
              </a:solidFill>
              <a:round/>
            </a:ln>
            <a:effectLst/>
          </c:spPr>
          <c:marker>
            <c:symbol val="none"/>
          </c:marker>
          <c:cat>
            <c:strRef>
              <c:f>'E. Coli'!$A$193:$A$230</c:f>
              <c:strCache>
                <c:ptCount val="37"/>
                <c:pt idx="0">
                  <c:v>abr-18</c:v>
                </c:pt>
                <c:pt idx="1">
                  <c:v>may-18</c:v>
                </c:pt>
                <c:pt idx="2">
                  <c:v>jun-18</c:v>
                </c:pt>
                <c:pt idx="3">
                  <c:v>jul-18</c:v>
                </c:pt>
                <c:pt idx="4">
                  <c:v>ago-18</c:v>
                </c:pt>
                <c:pt idx="5">
                  <c:v>sep-18</c:v>
                </c:pt>
                <c:pt idx="6">
                  <c:v>oct-18</c:v>
                </c:pt>
                <c:pt idx="7">
                  <c:v>nov-18</c:v>
                </c:pt>
                <c:pt idx="8">
                  <c:v>dic-18</c:v>
                </c:pt>
                <c:pt idx="9">
                  <c:v>ene-19</c:v>
                </c:pt>
                <c:pt idx="10">
                  <c:v>feb-19</c:v>
                </c:pt>
                <c:pt idx="11">
                  <c:v>mar-19</c:v>
                </c:pt>
                <c:pt idx="12">
                  <c:v>abr-19</c:v>
                </c:pt>
                <c:pt idx="13">
                  <c:v>may-19</c:v>
                </c:pt>
                <c:pt idx="14">
                  <c:v>jun-19</c:v>
                </c:pt>
                <c:pt idx="15">
                  <c:v>jul-19</c:v>
                </c:pt>
                <c:pt idx="16">
                  <c:v>ago-19</c:v>
                </c:pt>
                <c:pt idx="17">
                  <c:v>sep-19</c:v>
                </c:pt>
                <c:pt idx="18">
                  <c:v>oct-19</c:v>
                </c:pt>
                <c:pt idx="19">
                  <c:v>nov-19</c:v>
                </c:pt>
                <c:pt idx="20">
                  <c:v>dic-19</c:v>
                </c:pt>
                <c:pt idx="21">
                  <c:v>ene-20</c:v>
                </c:pt>
                <c:pt idx="22">
                  <c:v>feb-20</c:v>
                </c:pt>
                <c:pt idx="23">
                  <c:v>mar-20</c:v>
                </c:pt>
                <c:pt idx="24">
                  <c:v>abr-20</c:v>
                </c:pt>
                <c:pt idx="25">
                  <c:v>may-20</c:v>
                </c:pt>
                <c:pt idx="26">
                  <c:v>jun-20</c:v>
                </c:pt>
                <c:pt idx="27">
                  <c:v>jul-20</c:v>
                </c:pt>
                <c:pt idx="28">
                  <c:v>ago-20</c:v>
                </c:pt>
                <c:pt idx="29">
                  <c:v>sep-20</c:v>
                </c:pt>
                <c:pt idx="30">
                  <c:v>oct-20</c:v>
                </c:pt>
                <c:pt idx="31">
                  <c:v>nov-20</c:v>
                </c:pt>
                <c:pt idx="32">
                  <c:v>dic-20</c:v>
                </c:pt>
                <c:pt idx="33">
                  <c:v>ene-21</c:v>
                </c:pt>
                <c:pt idx="34">
                  <c:v>feb-21</c:v>
                </c:pt>
                <c:pt idx="35">
                  <c:v>mar-21</c:v>
                </c:pt>
                <c:pt idx="36">
                  <c:v>abr-21</c:v>
                </c:pt>
              </c:strCache>
            </c:strRef>
          </c:cat>
          <c:val>
            <c:numRef>
              <c:f>'E. Coli'!$M$193:$M$230</c:f>
              <c:numCache>
                <c:formatCode>General</c:formatCode>
                <c:ptCount val="37"/>
                <c:pt idx="0">
                  <c:v>300</c:v>
                </c:pt>
                <c:pt idx="1">
                  <c:v>66.666666666666657</c:v>
                </c:pt>
                <c:pt idx="2">
                  <c:v>466.66666666666669</c:v>
                </c:pt>
                <c:pt idx="3">
                  <c:v>50</c:v>
                </c:pt>
                <c:pt idx="4">
                  <c:v>933.33333333333337</c:v>
                </c:pt>
                <c:pt idx="5">
                  <c:v>1533.3333333333335</c:v>
                </c:pt>
                <c:pt idx="6">
                  <c:v>400</c:v>
                </c:pt>
                <c:pt idx="7">
                  <c:v>1300</c:v>
                </c:pt>
                <c:pt idx="8">
                  <c:v>133.33333333333331</c:v>
                </c:pt>
                <c:pt idx="9">
                  <c:v>83.333333333333343</c:v>
                </c:pt>
                <c:pt idx="10">
                  <c:v>633.33333333333326</c:v>
                </c:pt>
                <c:pt idx="11">
                  <c:v>133.33333333333331</c:v>
                </c:pt>
                <c:pt idx="12">
                  <c:v>66.666666666666657</c:v>
                </c:pt>
                <c:pt idx="13">
                  <c:v>150</c:v>
                </c:pt>
                <c:pt idx="14">
                  <c:v>1283.3333333333335</c:v>
                </c:pt>
                <c:pt idx="15">
                  <c:v>33.333333333333329</c:v>
                </c:pt>
                <c:pt idx="16">
                  <c:v>800</c:v>
                </c:pt>
                <c:pt idx="17">
                  <c:v>16.666666666666664</c:v>
                </c:pt>
                <c:pt idx="18">
                  <c:v>483.33333333333331</c:v>
                </c:pt>
                <c:pt idx="19">
                  <c:v>66.666666666666657</c:v>
                </c:pt>
                <c:pt idx="20">
                  <c:v>16.666666666666664</c:v>
                </c:pt>
                <c:pt idx="21">
                  <c:v>0</c:v>
                </c:pt>
                <c:pt idx="22">
                  <c:v>16.666666666666664</c:v>
                </c:pt>
                <c:pt idx="23">
                  <c:v>0</c:v>
                </c:pt>
                <c:pt idx="24">
                  <c:v>0</c:v>
                </c:pt>
                <c:pt idx="25">
                  <c:v>0</c:v>
                </c:pt>
                <c:pt idx="26">
                  <c:v>83.333333333333343</c:v>
                </c:pt>
                <c:pt idx="27">
                  <c:v>100</c:v>
                </c:pt>
                <c:pt idx="28">
                  <c:v>4266.6666666666661</c:v>
                </c:pt>
                <c:pt idx="29">
                  <c:v>1666.6666666666667</c:v>
                </c:pt>
                <c:pt idx="30">
                  <c:v>66.666666666666657</c:v>
                </c:pt>
                <c:pt idx="31">
                  <c:v>0</c:v>
                </c:pt>
                <c:pt idx="32">
                  <c:v>0</c:v>
                </c:pt>
                <c:pt idx="33">
                  <c:v>133.33333333333331</c:v>
                </c:pt>
                <c:pt idx="34">
                  <c:v>16.666666666666664</c:v>
                </c:pt>
                <c:pt idx="35">
                  <c:v>0</c:v>
                </c:pt>
                <c:pt idx="36">
                  <c:v>0</c:v>
                </c:pt>
              </c:numCache>
            </c:numRef>
          </c:val>
          <c:smooth val="0"/>
          <c:extLst>
            <c:ext xmlns:c16="http://schemas.microsoft.com/office/drawing/2014/chart" uri="{C3380CC4-5D6E-409C-BE32-E72D297353CC}">
              <c16:uniqueId val="{0000000B-C52E-4819-91DF-C3C6711953E2}"/>
            </c:ext>
          </c:extLst>
        </c:ser>
        <c:ser>
          <c:idx val="12"/>
          <c:order val="12"/>
          <c:tx>
            <c:strRef>
              <c:f>'E. Coli'!$N$191:$N$192</c:f>
              <c:strCache>
                <c:ptCount val="1"/>
                <c:pt idx="0">
                  <c:v>PAPR3</c:v>
                </c:pt>
              </c:strCache>
            </c:strRef>
          </c:tx>
          <c:spPr>
            <a:ln w="28575" cap="rnd">
              <a:solidFill>
                <a:schemeClr val="accent1">
                  <a:lumMod val="80000"/>
                  <a:lumOff val="20000"/>
                </a:schemeClr>
              </a:solidFill>
              <a:round/>
            </a:ln>
            <a:effectLst/>
          </c:spPr>
          <c:marker>
            <c:symbol val="none"/>
          </c:marker>
          <c:cat>
            <c:strRef>
              <c:f>'E. Coli'!$A$193:$A$230</c:f>
              <c:strCache>
                <c:ptCount val="37"/>
                <c:pt idx="0">
                  <c:v>abr-18</c:v>
                </c:pt>
                <c:pt idx="1">
                  <c:v>may-18</c:v>
                </c:pt>
                <c:pt idx="2">
                  <c:v>jun-18</c:v>
                </c:pt>
                <c:pt idx="3">
                  <c:v>jul-18</c:v>
                </c:pt>
                <c:pt idx="4">
                  <c:v>ago-18</c:v>
                </c:pt>
                <c:pt idx="5">
                  <c:v>sep-18</c:v>
                </c:pt>
                <c:pt idx="6">
                  <c:v>oct-18</c:v>
                </c:pt>
                <c:pt idx="7">
                  <c:v>nov-18</c:v>
                </c:pt>
                <c:pt idx="8">
                  <c:v>dic-18</c:v>
                </c:pt>
                <c:pt idx="9">
                  <c:v>ene-19</c:v>
                </c:pt>
                <c:pt idx="10">
                  <c:v>feb-19</c:v>
                </c:pt>
                <c:pt idx="11">
                  <c:v>mar-19</c:v>
                </c:pt>
                <c:pt idx="12">
                  <c:v>abr-19</c:v>
                </c:pt>
                <c:pt idx="13">
                  <c:v>may-19</c:v>
                </c:pt>
                <c:pt idx="14">
                  <c:v>jun-19</c:v>
                </c:pt>
                <c:pt idx="15">
                  <c:v>jul-19</c:v>
                </c:pt>
                <c:pt idx="16">
                  <c:v>ago-19</c:v>
                </c:pt>
                <c:pt idx="17">
                  <c:v>sep-19</c:v>
                </c:pt>
                <c:pt idx="18">
                  <c:v>oct-19</c:v>
                </c:pt>
                <c:pt idx="19">
                  <c:v>nov-19</c:v>
                </c:pt>
                <c:pt idx="20">
                  <c:v>dic-19</c:v>
                </c:pt>
                <c:pt idx="21">
                  <c:v>ene-20</c:v>
                </c:pt>
                <c:pt idx="22">
                  <c:v>feb-20</c:v>
                </c:pt>
                <c:pt idx="23">
                  <c:v>mar-20</c:v>
                </c:pt>
                <c:pt idx="24">
                  <c:v>abr-20</c:v>
                </c:pt>
                <c:pt idx="25">
                  <c:v>may-20</c:v>
                </c:pt>
                <c:pt idx="26">
                  <c:v>jun-20</c:v>
                </c:pt>
                <c:pt idx="27">
                  <c:v>jul-20</c:v>
                </c:pt>
                <c:pt idx="28">
                  <c:v>ago-20</c:v>
                </c:pt>
                <c:pt idx="29">
                  <c:v>sep-20</c:v>
                </c:pt>
                <c:pt idx="30">
                  <c:v>oct-20</c:v>
                </c:pt>
                <c:pt idx="31">
                  <c:v>nov-20</c:v>
                </c:pt>
                <c:pt idx="32">
                  <c:v>dic-20</c:v>
                </c:pt>
                <c:pt idx="33">
                  <c:v>ene-21</c:v>
                </c:pt>
                <c:pt idx="34">
                  <c:v>feb-21</c:v>
                </c:pt>
                <c:pt idx="35">
                  <c:v>mar-21</c:v>
                </c:pt>
                <c:pt idx="36">
                  <c:v>abr-21</c:v>
                </c:pt>
              </c:strCache>
            </c:strRef>
          </c:cat>
          <c:val>
            <c:numRef>
              <c:f>'E. Coli'!$N$193:$N$230</c:f>
              <c:numCache>
                <c:formatCode>General</c:formatCode>
                <c:ptCount val="37"/>
                <c:pt idx="13">
                  <c:v>#N/A</c:v>
                </c:pt>
                <c:pt idx="14">
                  <c:v>3800</c:v>
                </c:pt>
              </c:numCache>
            </c:numRef>
          </c:val>
          <c:smooth val="0"/>
          <c:extLst>
            <c:ext xmlns:c16="http://schemas.microsoft.com/office/drawing/2014/chart" uri="{C3380CC4-5D6E-409C-BE32-E72D297353CC}">
              <c16:uniqueId val="{0000000C-C52E-4819-91DF-C3C6711953E2}"/>
            </c:ext>
          </c:extLst>
        </c:ser>
        <c:ser>
          <c:idx val="13"/>
          <c:order val="13"/>
          <c:tx>
            <c:strRef>
              <c:f>'E. Coli'!$O$191:$O$192</c:f>
              <c:strCache>
                <c:ptCount val="1"/>
                <c:pt idx="0">
                  <c:v>PLTR1</c:v>
                </c:pt>
              </c:strCache>
            </c:strRef>
          </c:tx>
          <c:spPr>
            <a:ln w="28575" cap="rnd">
              <a:solidFill>
                <a:schemeClr val="accent2">
                  <a:lumMod val="80000"/>
                  <a:lumOff val="20000"/>
                </a:schemeClr>
              </a:solidFill>
              <a:round/>
            </a:ln>
            <a:effectLst/>
          </c:spPr>
          <c:marker>
            <c:symbol val="none"/>
          </c:marker>
          <c:cat>
            <c:strRef>
              <c:f>'E. Coli'!$A$193:$A$230</c:f>
              <c:strCache>
                <c:ptCount val="37"/>
                <c:pt idx="0">
                  <c:v>abr-18</c:v>
                </c:pt>
                <c:pt idx="1">
                  <c:v>may-18</c:v>
                </c:pt>
                <c:pt idx="2">
                  <c:v>jun-18</c:v>
                </c:pt>
                <c:pt idx="3">
                  <c:v>jul-18</c:v>
                </c:pt>
                <c:pt idx="4">
                  <c:v>ago-18</c:v>
                </c:pt>
                <c:pt idx="5">
                  <c:v>sep-18</c:v>
                </c:pt>
                <c:pt idx="6">
                  <c:v>oct-18</c:v>
                </c:pt>
                <c:pt idx="7">
                  <c:v>nov-18</c:v>
                </c:pt>
                <c:pt idx="8">
                  <c:v>dic-18</c:v>
                </c:pt>
                <c:pt idx="9">
                  <c:v>ene-19</c:v>
                </c:pt>
                <c:pt idx="10">
                  <c:v>feb-19</c:v>
                </c:pt>
                <c:pt idx="11">
                  <c:v>mar-19</c:v>
                </c:pt>
                <c:pt idx="12">
                  <c:v>abr-19</c:v>
                </c:pt>
                <c:pt idx="13">
                  <c:v>may-19</c:v>
                </c:pt>
                <c:pt idx="14">
                  <c:v>jun-19</c:v>
                </c:pt>
                <c:pt idx="15">
                  <c:v>jul-19</c:v>
                </c:pt>
                <c:pt idx="16">
                  <c:v>ago-19</c:v>
                </c:pt>
                <c:pt idx="17">
                  <c:v>sep-19</c:v>
                </c:pt>
                <c:pt idx="18">
                  <c:v>oct-19</c:v>
                </c:pt>
                <c:pt idx="19">
                  <c:v>nov-19</c:v>
                </c:pt>
                <c:pt idx="20">
                  <c:v>dic-19</c:v>
                </c:pt>
                <c:pt idx="21">
                  <c:v>ene-20</c:v>
                </c:pt>
                <c:pt idx="22">
                  <c:v>feb-20</c:v>
                </c:pt>
                <c:pt idx="23">
                  <c:v>mar-20</c:v>
                </c:pt>
                <c:pt idx="24">
                  <c:v>abr-20</c:v>
                </c:pt>
                <c:pt idx="25">
                  <c:v>may-20</c:v>
                </c:pt>
                <c:pt idx="26">
                  <c:v>jun-20</c:v>
                </c:pt>
                <c:pt idx="27">
                  <c:v>jul-20</c:v>
                </c:pt>
                <c:pt idx="28">
                  <c:v>ago-20</c:v>
                </c:pt>
                <c:pt idx="29">
                  <c:v>sep-20</c:v>
                </c:pt>
                <c:pt idx="30">
                  <c:v>oct-20</c:v>
                </c:pt>
                <c:pt idx="31">
                  <c:v>nov-20</c:v>
                </c:pt>
                <c:pt idx="32">
                  <c:v>dic-20</c:v>
                </c:pt>
                <c:pt idx="33">
                  <c:v>ene-21</c:v>
                </c:pt>
                <c:pt idx="34">
                  <c:v>feb-21</c:v>
                </c:pt>
                <c:pt idx="35">
                  <c:v>mar-21</c:v>
                </c:pt>
                <c:pt idx="36">
                  <c:v>abr-21</c:v>
                </c:pt>
              </c:strCache>
            </c:strRef>
          </c:cat>
          <c:val>
            <c:numRef>
              <c:f>'E. Coli'!$O$193:$O$230</c:f>
              <c:numCache>
                <c:formatCode>General</c:formatCode>
                <c:ptCount val="37"/>
                <c:pt idx="0">
                  <c:v>1525.0000000000002</c:v>
                </c:pt>
                <c:pt idx="1">
                  <c:v>5233.3333333333339</c:v>
                </c:pt>
                <c:pt idx="2">
                  <c:v>11133.333333333332</c:v>
                </c:pt>
                <c:pt idx="3">
                  <c:v>12633.333333333334</c:v>
                </c:pt>
                <c:pt idx="4">
                  <c:v>12750</c:v>
                </c:pt>
                <c:pt idx="5">
                  <c:v>6550</c:v>
                </c:pt>
                <c:pt idx="6">
                  <c:v>4683.3333333333339</c:v>
                </c:pt>
                <c:pt idx="7">
                  <c:v>2533.333333333333</c:v>
                </c:pt>
                <c:pt idx="8">
                  <c:v>5533.3333333333339</c:v>
                </c:pt>
                <c:pt idx="9">
                  <c:v>9400</c:v>
                </c:pt>
                <c:pt idx="10">
                  <c:v>1533.3333333333335</c:v>
                </c:pt>
                <c:pt idx="11">
                  <c:v>300</c:v>
                </c:pt>
                <c:pt idx="12">
                  <c:v>3683.333333333333</c:v>
                </c:pt>
                <c:pt idx="13">
                  <c:v>9666.6666666666679</c:v>
                </c:pt>
                <c:pt idx="14">
                  <c:v>31233.333333333332</c:v>
                </c:pt>
                <c:pt idx="15">
                  <c:v>13916.666666666666</c:v>
                </c:pt>
                <c:pt idx="16">
                  <c:v>15900.000000000002</c:v>
                </c:pt>
                <c:pt idx="17">
                  <c:v>11133.333333333332</c:v>
                </c:pt>
                <c:pt idx="18">
                  <c:v>7966.666666666667</c:v>
                </c:pt>
                <c:pt idx="19">
                  <c:v>7933.3333333333339</c:v>
                </c:pt>
                <c:pt idx="20">
                  <c:v>13200</c:v>
                </c:pt>
                <c:pt idx="21">
                  <c:v>2600</c:v>
                </c:pt>
                <c:pt idx="22">
                  <c:v>4000</c:v>
                </c:pt>
                <c:pt idx="23">
                  <c:v>2366.666666666667</c:v>
                </c:pt>
                <c:pt idx="24">
                  <c:v>2933.333333333333</c:v>
                </c:pt>
                <c:pt idx="25">
                  <c:v>2866.666666666667</c:v>
                </c:pt>
                <c:pt idx="26">
                  <c:v>7066.666666666667</c:v>
                </c:pt>
                <c:pt idx="27">
                  <c:v>15366.666666666666</c:v>
                </c:pt>
                <c:pt idx="28">
                  <c:v>5633.3333333333339</c:v>
                </c:pt>
                <c:pt idx="29">
                  <c:v>7266.666666666667</c:v>
                </c:pt>
                <c:pt idx="30">
                  <c:v>6500</c:v>
                </c:pt>
                <c:pt idx="31">
                  <c:v>6800</c:v>
                </c:pt>
                <c:pt idx="32">
                  <c:v>3600</c:v>
                </c:pt>
                <c:pt idx="33">
                  <c:v>1200</c:v>
                </c:pt>
                <c:pt idx="34">
                  <c:v>5766.6666666666661</c:v>
                </c:pt>
                <c:pt idx="35">
                  <c:v>3200</c:v>
                </c:pt>
                <c:pt idx="36">
                  <c:v>2000</c:v>
                </c:pt>
              </c:numCache>
            </c:numRef>
          </c:val>
          <c:smooth val="0"/>
          <c:extLst>
            <c:ext xmlns:c16="http://schemas.microsoft.com/office/drawing/2014/chart" uri="{C3380CC4-5D6E-409C-BE32-E72D297353CC}">
              <c16:uniqueId val="{0000000D-C52E-4819-91DF-C3C6711953E2}"/>
            </c:ext>
          </c:extLst>
        </c:ser>
        <c:ser>
          <c:idx val="14"/>
          <c:order val="14"/>
          <c:tx>
            <c:strRef>
              <c:f>'E. Coli'!$P$191:$P$192</c:f>
              <c:strCache>
                <c:ptCount val="1"/>
                <c:pt idx="0">
                  <c:v>PLTR2</c:v>
                </c:pt>
              </c:strCache>
            </c:strRef>
          </c:tx>
          <c:spPr>
            <a:ln w="28575" cap="rnd">
              <a:solidFill>
                <a:schemeClr val="accent3">
                  <a:lumMod val="80000"/>
                  <a:lumOff val="20000"/>
                </a:schemeClr>
              </a:solidFill>
              <a:round/>
            </a:ln>
            <a:effectLst/>
          </c:spPr>
          <c:marker>
            <c:symbol val="none"/>
          </c:marker>
          <c:cat>
            <c:strRef>
              <c:f>'E. Coli'!$A$193:$A$230</c:f>
              <c:strCache>
                <c:ptCount val="37"/>
                <c:pt idx="0">
                  <c:v>abr-18</c:v>
                </c:pt>
                <c:pt idx="1">
                  <c:v>may-18</c:v>
                </c:pt>
                <c:pt idx="2">
                  <c:v>jun-18</c:v>
                </c:pt>
                <c:pt idx="3">
                  <c:v>jul-18</c:v>
                </c:pt>
                <c:pt idx="4">
                  <c:v>ago-18</c:v>
                </c:pt>
                <c:pt idx="5">
                  <c:v>sep-18</c:v>
                </c:pt>
                <c:pt idx="6">
                  <c:v>oct-18</c:v>
                </c:pt>
                <c:pt idx="7">
                  <c:v>nov-18</c:v>
                </c:pt>
                <c:pt idx="8">
                  <c:v>dic-18</c:v>
                </c:pt>
                <c:pt idx="9">
                  <c:v>ene-19</c:v>
                </c:pt>
                <c:pt idx="10">
                  <c:v>feb-19</c:v>
                </c:pt>
                <c:pt idx="11">
                  <c:v>mar-19</c:v>
                </c:pt>
                <c:pt idx="12">
                  <c:v>abr-19</c:v>
                </c:pt>
                <c:pt idx="13">
                  <c:v>may-19</c:v>
                </c:pt>
                <c:pt idx="14">
                  <c:v>jun-19</c:v>
                </c:pt>
                <c:pt idx="15">
                  <c:v>jul-19</c:v>
                </c:pt>
                <c:pt idx="16">
                  <c:v>ago-19</c:v>
                </c:pt>
                <c:pt idx="17">
                  <c:v>sep-19</c:v>
                </c:pt>
                <c:pt idx="18">
                  <c:v>oct-19</c:v>
                </c:pt>
                <c:pt idx="19">
                  <c:v>nov-19</c:v>
                </c:pt>
                <c:pt idx="20">
                  <c:v>dic-19</c:v>
                </c:pt>
                <c:pt idx="21">
                  <c:v>ene-20</c:v>
                </c:pt>
                <c:pt idx="22">
                  <c:v>feb-20</c:v>
                </c:pt>
                <c:pt idx="23">
                  <c:v>mar-20</c:v>
                </c:pt>
                <c:pt idx="24">
                  <c:v>abr-20</c:v>
                </c:pt>
                <c:pt idx="25">
                  <c:v>may-20</c:v>
                </c:pt>
                <c:pt idx="26">
                  <c:v>jun-20</c:v>
                </c:pt>
                <c:pt idx="27">
                  <c:v>jul-20</c:v>
                </c:pt>
                <c:pt idx="28">
                  <c:v>ago-20</c:v>
                </c:pt>
                <c:pt idx="29">
                  <c:v>sep-20</c:v>
                </c:pt>
                <c:pt idx="30">
                  <c:v>oct-20</c:v>
                </c:pt>
                <c:pt idx="31">
                  <c:v>nov-20</c:v>
                </c:pt>
                <c:pt idx="32">
                  <c:v>dic-20</c:v>
                </c:pt>
                <c:pt idx="33">
                  <c:v>ene-21</c:v>
                </c:pt>
                <c:pt idx="34">
                  <c:v>feb-21</c:v>
                </c:pt>
                <c:pt idx="35">
                  <c:v>mar-21</c:v>
                </c:pt>
                <c:pt idx="36">
                  <c:v>abr-21</c:v>
                </c:pt>
              </c:strCache>
            </c:strRef>
          </c:cat>
          <c:val>
            <c:numRef>
              <c:f>'E. Coli'!$P$193:$P$230</c:f>
              <c:numCache>
                <c:formatCode>General</c:formatCode>
                <c:ptCount val="37"/>
                <c:pt idx="0">
                  <c:v>1116.6666666666665</c:v>
                </c:pt>
                <c:pt idx="1">
                  <c:v>983.33333333333337</c:v>
                </c:pt>
                <c:pt idx="2">
                  <c:v>8866.6666666666679</c:v>
                </c:pt>
                <c:pt idx="3">
                  <c:v>23033.333333333332</c:v>
                </c:pt>
                <c:pt idx="4">
                  <c:v>6283.3333333333339</c:v>
                </c:pt>
                <c:pt idx="5">
                  <c:v>18666.666666666668</c:v>
                </c:pt>
                <c:pt idx="6">
                  <c:v>7033.3333333333339</c:v>
                </c:pt>
                <c:pt idx="7">
                  <c:v>19866.666666666664</c:v>
                </c:pt>
                <c:pt idx="8">
                  <c:v>2733.333333333333</c:v>
                </c:pt>
                <c:pt idx="9">
                  <c:v>12233.333333333332</c:v>
                </c:pt>
                <c:pt idx="10">
                  <c:v>300</c:v>
                </c:pt>
                <c:pt idx="11">
                  <c:v>23500</c:v>
                </c:pt>
                <c:pt idx="12">
                  <c:v>35466.666666666664</c:v>
                </c:pt>
                <c:pt idx="13">
                  <c:v>25000</c:v>
                </c:pt>
                <c:pt idx="14">
                  <c:v>40450</c:v>
                </c:pt>
                <c:pt idx="15">
                  <c:v>28400</c:v>
                </c:pt>
                <c:pt idx="16">
                  <c:v>16183.333333333332</c:v>
                </c:pt>
                <c:pt idx="17">
                  <c:v>22800</c:v>
                </c:pt>
                <c:pt idx="18">
                  <c:v>13700</c:v>
                </c:pt>
                <c:pt idx="19">
                  <c:v>15550</c:v>
                </c:pt>
                <c:pt idx="20">
                  <c:v>29733.333333333332</c:v>
                </c:pt>
                <c:pt idx="21">
                  <c:v>6000</c:v>
                </c:pt>
                <c:pt idx="22">
                  <c:v>55733.333333333336</c:v>
                </c:pt>
                <c:pt idx="23">
                  <c:v>966.66666666666663</c:v>
                </c:pt>
                <c:pt idx="24">
                  <c:v>1933.3333333333333</c:v>
                </c:pt>
                <c:pt idx="25">
                  <c:v>9066.6666666666679</c:v>
                </c:pt>
                <c:pt idx="26">
                  <c:v>25000</c:v>
                </c:pt>
                <c:pt idx="27">
                  <c:v>6800</c:v>
                </c:pt>
                <c:pt idx="28">
                  <c:v>15733.333333333334</c:v>
                </c:pt>
                <c:pt idx="29">
                  <c:v>10833.333333333332</c:v>
                </c:pt>
                <c:pt idx="30">
                  <c:v>6233.3333333333339</c:v>
                </c:pt>
                <c:pt idx="31">
                  <c:v>5100</c:v>
                </c:pt>
                <c:pt idx="32">
                  <c:v>9033.3333333333321</c:v>
                </c:pt>
                <c:pt idx="33">
                  <c:v>900</c:v>
                </c:pt>
                <c:pt idx="34">
                  <c:v>6600</c:v>
                </c:pt>
                <c:pt idx="35">
                  <c:v>1766.6666666666667</c:v>
                </c:pt>
                <c:pt idx="36">
                  <c:v>2766.666666666667</c:v>
                </c:pt>
              </c:numCache>
            </c:numRef>
          </c:val>
          <c:smooth val="0"/>
          <c:extLst>
            <c:ext xmlns:c16="http://schemas.microsoft.com/office/drawing/2014/chart" uri="{C3380CC4-5D6E-409C-BE32-E72D297353CC}">
              <c16:uniqueId val="{0000000E-C52E-4819-91DF-C3C6711953E2}"/>
            </c:ext>
          </c:extLst>
        </c:ser>
        <c:ser>
          <c:idx val="15"/>
          <c:order val="15"/>
          <c:tx>
            <c:strRef>
              <c:f>'E. Coli'!$Q$191:$Q$192</c:f>
              <c:strCache>
                <c:ptCount val="1"/>
                <c:pt idx="0">
                  <c:v>RECO</c:v>
                </c:pt>
              </c:strCache>
            </c:strRef>
          </c:tx>
          <c:spPr>
            <a:ln w="28575" cap="rnd">
              <a:solidFill>
                <a:schemeClr val="accent4">
                  <a:lumMod val="80000"/>
                  <a:lumOff val="20000"/>
                </a:schemeClr>
              </a:solidFill>
              <a:round/>
            </a:ln>
            <a:effectLst/>
          </c:spPr>
          <c:marker>
            <c:symbol val="none"/>
          </c:marker>
          <c:cat>
            <c:strRef>
              <c:f>'E. Coli'!$A$193:$A$230</c:f>
              <c:strCache>
                <c:ptCount val="37"/>
                <c:pt idx="0">
                  <c:v>abr-18</c:v>
                </c:pt>
                <c:pt idx="1">
                  <c:v>may-18</c:v>
                </c:pt>
                <c:pt idx="2">
                  <c:v>jun-18</c:v>
                </c:pt>
                <c:pt idx="3">
                  <c:v>jul-18</c:v>
                </c:pt>
                <c:pt idx="4">
                  <c:v>ago-18</c:v>
                </c:pt>
                <c:pt idx="5">
                  <c:v>sep-18</c:v>
                </c:pt>
                <c:pt idx="6">
                  <c:v>oct-18</c:v>
                </c:pt>
                <c:pt idx="7">
                  <c:v>nov-18</c:v>
                </c:pt>
                <c:pt idx="8">
                  <c:v>dic-18</c:v>
                </c:pt>
                <c:pt idx="9">
                  <c:v>ene-19</c:v>
                </c:pt>
                <c:pt idx="10">
                  <c:v>feb-19</c:v>
                </c:pt>
                <c:pt idx="11">
                  <c:v>mar-19</c:v>
                </c:pt>
                <c:pt idx="12">
                  <c:v>abr-19</c:v>
                </c:pt>
                <c:pt idx="13">
                  <c:v>may-19</c:v>
                </c:pt>
                <c:pt idx="14">
                  <c:v>jun-19</c:v>
                </c:pt>
                <c:pt idx="15">
                  <c:v>jul-19</c:v>
                </c:pt>
                <c:pt idx="16">
                  <c:v>ago-19</c:v>
                </c:pt>
                <c:pt idx="17">
                  <c:v>sep-19</c:v>
                </c:pt>
                <c:pt idx="18">
                  <c:v>oct-19</c:v>
                </c:pt>
                <c:pt idx="19">
                  <c:v>nov-19</c:v>
                </c:pt>
                <c:pt idx="20">
                  <c:v>dic-19</c:v>
                </c:pt>
                <c:pt idx="21">
                  <c:v>ene-20</c:v>
                </c:pt>
                <c:pt idx="22">
                  <c:v>feb-20</c:v>
                </c:pt>
                <c:pt idx="23">
                  <c:v>mar-20</c:v>
                </c:pt>
                <c:pt idx="24">
                  <c:v>abr-20</c:v>
                </c:pt>
                <c:pt idx="25">
                  <c:v>may-20</c:v>
                </c:pt>
                <c:pt idx="26">
                  <c:v>jun-20</c:v>
                </c:pt>
                <c:pt idx="27">
                  <c:v>jul-20</c:v>
                </c:pt>
                <c:pt idx="28">
                  <c:v>ago-20</c:v>
                </c:pt>
                <c:pt idx="29">
                  <c:v>sep-20</c:v>
                </c:pt>
                <c:pt idx="30">
                  <c:v>oct-20</c:v>
                </c:pt>
                <c:pt idx="31">
                  <c:v>nov-20</c:v>
                </c:pt>
                <c:pt idx="32">
                  <c:v>dic-20</c:v>
                </c:pt>
                <c:pt idx="33">
                  <c:v>ene-21</c:v>
                </c:pt>
                <c:pt idx="34">
                  <c:v>feb-21</c:v>
                </c:pt>
                <c:pt idx="35">
                  <c:v>mar-21</c:v>
                </c:pt>
                <c:pt idx="36">
                  <c:v>abr-21</c:v>
                </c:pt>
              </c:strCache>
            </c:strRef>
          </c:cat>
          <c:val>
            <c:numRef>
              <c:f>'E. Coli'!$Q$193:$Q$230</c:f>
              <c:numCache>
                <c:formatCode>General</c:formatCode>
                <c:ptCount val="37"/>
                <c:pt idx="0">
                  <c:v>3866.6666666666665</c:v>
                </c:pt>
                <c:pt idx="1">
                  <c:v>26566.666666666668</c:v>
                </c:pt>
                <c:pt idx="2">
                  <c:v>1366.6666666666665</c:v>
                </c:pt>
                <c:pt idx="3">
                  <c:v>2000</c:v>
                </c:pt>
                <c:pt idx="4">
                  <c:v>3000</c:v>
                </c:pt>
                <c:pt idx="5">
                  <c:v>1500</c:v>
                </c:pt>
                <c:pt idx="6">
                  <c:v>2133.333333333333</c:v>
                </c:pt>
                <c:pt idx="7">
                  <c:v>2366.666666666667</c:v>
                </c:pt>
                <c:pt idx="8">
                  <c:v>2666.666666666667</c:v>
                </c:pt>
                <c:pt idx="9">
                  <c:v>383.33333333333337</c:v>
                </c:pt>
                <c:pt idx="10">
                  <c:v>17166.666666666664</c:v>
                </c:pt>
                <c:pt idx="11">
                  <c:v>15933.333333333334</c:v>
                </c:pt>
                <c:pt idx="12">
                  <c:v>4233.3333333333339</c:v>
                </c:pt>
                <c:pt idx="13">
                  <c:v>633.33333333333326</c:v>
                </c:pt>
                <c:pt idx="14">
                  <c:v>1366.6666666666665</c:v>
                </c:pt>
                <c:pt idx="15">
                  <c:v>10600</c:v>
                </c:pt>
                <c:pt idx="16">
                  <c:v>25833.333333333332</c:v>
                </c:pt>
                <c:pt idx="17">
                  <c:v>433.33333333333331</c:v>
                </c:pt>
                <c:pt idx="18">
                  <c:v>19400</c:v>
                </c:pt>
                <c:pt idx="19">
                  <c:v>5566.6666666666661</c:v>
                </c:pt>
                <c:pt idx="20">
                  <c:v>6600</c:v>
                </c:pt>
                <c:pt idx="21">
                  <c:v>200</c:v>
                </c:pt>
                <c:pt idx="25">
                  <c:v>300</c:v>
                </c:pt>
                <c:pt idx="26">
                  <c:v>1766.6666666666667</c:v>
                </c:pt>
                <c:pt idx="29">
                  <c:v>4633.3333333333339</c:v>
                </c:pt>
                <c:pt idx="30">
                  <c:v>1066.6666666666665</c:v>
                </c:pt>
                <c:pt idx="31">
                  <c:v>266.66666666666663</c:v>
                </c:pt>
                <c:pt idx="32">
                  <c:v>66.666666666666657</c:v>
                </c:pt>
                <c:pt idx="33">
                  <c:v>1566.6666666666665</c:v>
                </c:pt>
                <c:pt idx="34">
                  <c:v>1100</c:v>
                </c:pt>
                <c:pt idx="35">
                  <c:v>3800</c:v>
                </c:pt>
                <c:pt idx="36">
                  <c:v>2100</c:v>
                </c:pt>
              </c:numCache>
            </c:numRef>
          </c:val>
          <c:smooth val="0"/>
          <c:extLst>
            <c:ext xmlns:c16="http://schemas.microsoft.com/office/drawing/2014/chart" uri="{C3380CC4-5D6E-409C-BE32-E72D297353CC}">
              <c16:uniqueId val="{0000000F-C52E-4819-91DF-C3C6711953E2}"/>
            </c:ext>
          </c:extLst>
        </c:ser>
        <c:ser>
          <c:idx val="16"/>
          <c:order val="16"/>
          <c:tx>
            <c:strRef>
              <c:f>'E. Coli'!$R$191:$R$192</c:f>
              <c:strCache>
                <c:ptCount val="1"/>
                <c:pt idx="0">
                  <c:v>SALT</c:v>
                </c:pt>
              </c:strCache>
            </c:strRef>
          </c:tx>
          <c:spPr>
            <a:ln w="28575" cap="rnd">
              <a:solidFill>
                <a:schemeClr val="accent5">
                  <a:lumMod val="80000"/>
                  <a:lumOff val="20000"/>
                </a:schemeClr>
              </a:solidFill>
              <a:round/>
            </a:ln>
            <a:effectLst/>
          </c:spPr>
          <c:marker>
            <c:symbol val="none"/>
          </c:marker>
          <c:cat>
            <c:strRef>
              <c:f>'E. Coli'!$A$193:$A$230</c:f>
              <c:strCache>
                <c:ptCount val="37"/>
                <c:pt idx="0">
                  <c:v>abr-18</c:v>
                </c:pt>
                <c:pt idx="1">
                  <c:v>may-18</c:v>
                </c:pt>
                <c:pt idx="2">
                  <c:v>jun-18</c:v>
                </c:pt>
                <c:pt idx="3">
                  <c:v>jul-18</c:v>
                </c:pt>
                <c:pt idx="4">
                  <c:v>ago-18</c:v>
                </c:pt>
                <c:pt idx="5">
                  <c:v>sep-18</c:v>
                </c:pt>
                <c:pt idx="6">
                  <c:v>oct-18</c:v>
                </c:pt>
                <c:pt idx="7">
                  <c:v>nov-18</c:v>
                </c:pt>
                <c:pt idx="8">
                  <c:v>dic-18</c:v>
                </c:pt>
                <c:pt idx="9">
                  <c:v>ene-19</c:v>
                </c:pt>
                <c:pt idx="10">
                  <c:v>feb-19</c:v>
                </c:pt>
                <c:pt idx="11">
                  <c:v>mar-19</c:v>
                </c:pt>
                <c:pt idx="12">
                  <c:v>abr-19</c:v>
                </c:pt>
                <c:pt idx="13">
                  <c:v>may-19</c:v>
                </c:pt>
                <c:pt idx="14">
                  <c:v>jun-19</c:v>
                </c:pt>
                <c:pt idx="15">
                  <c:v>jul-19</c:v>
                </c:pt>
                <c:pt idx="16">
                  <c:v>ago-19</c:v>
                </c:pt>
                <c:pt idx="17">
                  <c:v>sep-19</c:v>
                </c:pt>
                <c:pt idx="18">
                  <c:v>oct-19</c:v>
                </c:pt>
                <c:pt idx="19">
                  <c:v>nov-19</c:v>
                </c:pt>
                <c:pt idx="20">
                  <c:v>dic-19</c:v>
                </c:pt>
                <c:pt idx="21">
                  <c:v>ene-20</c:v>
                </c:pt>
                <c:pt idx="22">
                  <c:v>feb-20</c:v>
                </c:pt>
                <c:pt idx="23">
                  <c:v>mar-20</c:v>
                </c:pt>
                <c:pt idx="24">
                  <c:v>abr-20</c:v>
                </c:pt>
                <c:pt idx="25">
                  <c:v>may-20</c:v>
                </c:pt>
                <c:pt idx="26">
                  <c:v>jun-20</c:v>
                </c:pt>
                <c:pt idx="27">
                  <c:v>jul-20</c:v>
                </c:pt>
                <c:pt idx="28">
                  <c:v>ago-20</c:v>
                </c:pt>
                <c:pt idx="29">
                  <c:v>sep-20</c:v>
                </c:pt>
                <c:pt idx="30">
                  <c:v>oct-20</c:v>
                </c:pt>
                <c:pt idx="31">
                  <c:v>nov-20</c:v>
                </c:pt>
                <c:pt idx="32">
                  <c:v>dic-20</c:v>
                </c:pt>
                <c:pt idx="33">
                  <c:v>ene-21</c:v>
                </c:pt>
                <c:pt idx="34">
                  <c:v>feb-21</c:v>
                </c:pt>
                <c:pt idx="35">
                  <c:v>mar-21</c:v>
                </c:pt>
                <c:pt idx="36">
                  <c:v>abr-21</c:v>
                </c:pt>
              </c:strCache>
            </c:strRef>
          </c:cat>
          <c:val>
            <c:numRef>
              <c:f>'E. Coli'!$R$193:$R$230</c:f>
              <c:numCache>
                <c:formatCode>General</c:formatCode>
                <c:ptCount val="37"/>
                <c:pt idx="0">
                  <c:v>666.66666666666674</c:v>
                </c:pt>
                <c:pt idx="1">
                  <c:v>2000</c:v>
                </c:pt>
                <c:pt idx="2">
                  <c:v>12200</c:v>
                </c:pt>
                <c:pt idx="3">
                  <c:v>3233.3333333333335</c:v>
                </c:pt>
                <c:pt idx="4">
                  <c:v>2833.333333333333</c:v>
                </c:pt>
                <c:pt idx="5">
                  <c:v>2800</c:v>
                </c:pt>
                <c:pt idx="6">
                  <c:v>2933.333333333333</c:v>
                </c:pt>
                <c:pt idx="7">
                  <c:v>1400</c:v>
                </c:pt>
                <c:pt idx="8">
                  <c:v>5800</c:v>
                </c:pt>
                <c:pt idx="9">
                  <c:v>9400</c:v>
                </c:pt>
                <c:pt idx="12">
                  <c:v>2400</c:v>
                </c:pt>
                <c:pt idx="14">
                  <c:v>25633.333333333332</c:v>
                </c:pt>
                <c:pt idx="15">
                  <c:v>31000</c:v>
                </c:pt>
                <c:pt idx="19">
                  <c:v>2300</c:v>
                </c:pt>
              </c:numCache>
            </c:numRef>
          </c:val>
          <c:smooth val="0"/>
          <c:extLst>
            <c:ext xmlns:c16="http://schemas.microsoft.com/office/drawing/2014/chart" uri="{C3380CC4-5D6E-409C-BE32-E72D297353CC}">
              <c16:uniqueId val="{00000010-C52E-4819-91DF-C3C6711953E2}"/>
            </c:ext>
          </c:extLst>
        </c:ser>
        <c:dLbls>
          <c:showLegendKey val="0"/>
          <c:showVal val="0"/>
          <c:showCatName val="0"/>
          <c:showSerName val="0"/>
          <c:showPercent val="0"/>
          <c:showBubbleSize val="0"/>
        </c:dLbls>
        <c:smooth val="0"/>
        <c:axId val="1109812472"/>
        <c:axId val="1109821000"/>
      </c:lineChart>
      <c:catAx>
        <c:axId val="110981247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Mes del muestreo</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MX"/>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1109821000"/>
        <c:crosses val="autoZero"/>
        <c:auto val="1"/>
        <c:lblAlgn val="ctr"/>
        <c:lblOffset val="100"/>
        <c:noMultiLvlLbl val="0"/>
      </c:catAx>
      <c:valAx>
        <c:axId val="1109821000"/>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UFC</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MX"/>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1109812472"/>
        <c:crosses val="autoZero"/>
        <c:crossBetween val="between"/>
      </c:valAx>
      <c:spPr>
        <a:noFill/>
        <a:ln>
          <a:noFill/>
        </a:ln>
        <a:effectLst/>
      </c:spPr>
    </c:plotArea>
    <c:legend>
      <c:legendPos val="r"/>
      <c:layout>
        <c:manualLayout>
          <c:xMode val="edge"/>
          <c:yMode val="edge"/>
          <c:x val="0.83985797464677392"/>
          <c:y val="5.3466381777946118E-2"/>
          <c:w val="0.15412051956902453"/>
          <c:h val="0.8895401057376226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legend>
    <c:plotVisOnly val="1"/>
    <c:dispBlanksAs val="gap"/>
    <c:showDLblsOverMax val="0"/>
  </c:chart>
  <c:spPr>
    <a:solidFill>
      <a:schemeClr val="bg1"/>
    </a:solidFill>
    <a:ln w="9525" cap="flat" cmpd="sng" algn="ctr">
      <a:noFill/>
      <a:round/>
    </a:ln>
    <a:effectLst/>
  </c:spPr>
  <c:txPr>
    <a:bodyPr/>
    <a:lstStyle/>
    <a:p>
      <a:pPr>
        <a:defRPr/>
      </a:pPr>
      <a:endParaRPr lang="es-MX"/>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r>
              <a:rPr lang="en-US" sz="1200" b="1"/>
              <a:t>E. Coli</a:t>
            </a:r>
          </a:p>
        </c:rich>
      </c:tx>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es-MX"/>
        </a:p>
      </c:txPr>
    </c:title>
    <c:autoTitleDeleted val="0"/>
    <c:plotArea>
      <c:layout/>
      <c:stockChart>
        <c:ser>
          <c:idx val="0"/>
          <c:order val="0"/>
          <c:tx>
            <c:strRef>
              <c:f>'E. Coli'!$A$161</c:f>
              <c:strCache>
                <c:ptCount val="1"/>
              </c:strCache>
            </c:strRef>
          </c:tx>
          <c:spPr>
            <a:ln w="28575" cap="rnd">
              <a:noFill/>
              <a:round/>
            </a:ln>
            <a:effectLst/>
          </c:spPr>
          <c:marker>
            <c:symbol val="circle"/>
            <c:size val="5"/>
            <c:spPr>
              <a:solidFill>
                <a:schemeClr val="accent1"/>
              </a:solidFill>
              <a:ln w="9525">
                <a:solidFill>
                  <a:schemeClr val="accent1"/>
                </a:solidFill>
              </a:ln>
              <a:effectLst/>
            </c:spPr>
          </c:marker>
          <c:dPt>
            <c:idx val="0"/>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0-D551-442E-BA11-55B56D7C3A1F}"/>
              </c:ext>
            </c:extLst>
          </c:dPt>
          <c:dPt>
            <c:idx val="1"/>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1-D551-442E-BA11-55B56D7C3A1F}"/>
              </c:ext>
            </c:extLst>
          </c:dPt>
          <c:dPt>
            <c:idx val="2"/>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2-D551-442E-BA11-55B56D7C3A1F}"/>
              </c:ext>
            </c:extLst>
          </c:dPt>
          <c:dPt>
            <c:idx val="3"/>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3-D551-442E-BA11-55B56D7C3A1F}"/>
              </c:ext>
            </c:extLst>
          </c:dPt>
          <c:dPt>
            <c:idx val="4"/>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4-D551-442E-BA11-55B56D7C3A1F}"/>
              </c:ext>
            </c:extLst>
          </c:dPt>
          <c:dPt>
            <c:idx val="5"/>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5-D551-442E-BA11-55B56D7C3A1F}"/>
              </c:ext>
            </c:extLst>
          </c:dPt>
          <c:dPt>
            <c:idx val="6"/>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6-D551-442E-BA11-55B56D7C3A1F}"/>
              </c:ext>
            </c:extLst>
          </c:dPt>
          <c:dPt>
            <c:idx val="7"/>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7-D551-442E-BA11-55B56D7C3A1F}"/>
              </c:ext>
            </c:extLst>
          </c:dPt>
          <c:dPt>
            <c:idx val="8"/>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8-D551-442E-BA11-55B56D7C3A1F}"/>
              </c:ext>
            </c:extLst>
          </c:dPt>
          <c:dPt>
            <c:idx val="9"/>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9-D551-442E-BA11-55B56D7C3A1F}"/>
              </c:ext>
            </c:extLst>
          </c:dPt>
          <c:dPt>
            <c:idx val="10"/>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A-D551-442E-BA11-55B56D7C3A1F}"/>
              </c:ext>
            </c:extLst>
          </c:dPt>
          <c:dPt>
            <c:idx val="11"/>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B-D551-442E-BA11-55B56D7C3A1F}"/>
              </c:ext>
            </c:extLst>
          </c:dPt>
          <c:dPt>
            <c:idx val="12"/>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C-D551-442E-BA11-55B56D7C3A1F}"/>
              </c:ext>
            </c:extLst>
          </c:dPt>
          <c:dPt>
            <c:idx val="13"/>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D-D551-442E-BA11-55B56D7C3A1F}"/>
              </c:ext>
            </c:extLst>
          </c:dPt>
          <c:dPt>
            <c:idx val="14"/>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E-D551-442E-BA11-55B56D7C3A1F}"/>
              </c:ext>
            </c:extLst>
          </c:dPt>
          <c:dPt>
            <c:idx val="15"/>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F-D551-442E-BA11-55B56D7C3A1F}"/>
              </c:ext>
            </c:extLst>
          </c:dPt>
          <c:dPt>
            <c:idx val="16"/>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10-D551-442E-BA11-55B56D7C3A1F}"/>
              </c:ext>
            </c:extLst>
          </c:dPt>
          <c:dPt>
            <c:idx val="17"/>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11-D551-442E-BA11-55B56D7C3A1F}"/>
              </c:ext>
            </c:extLst>
          </c:dPt>
          <c:dPt>
            <c:idx val="18"/>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12-D551-442E-BA11-55B56D7C3A1F}"/>
              </c:ext>
            </c:extLst>
          </c:dPt>
          <c:dPt>
            <c:idx val="19"/>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13-D551-442E-BA11-55B56D7C3A1F}"/>
              </c:ext>
            </c:extLst>
          </c:dPt>
          <c:dPt>
            <c:idx val="20"/>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14-D551-442E-BA11-55B56D7C3A1F}"/>
              </c:ext>
            </c:extLst>
          </c:dPt>
          <c:cat>
            <c:strRef>
              <c:f>'E. Coli'!$B$161:$M$161</c:f>
              <c:strCache>
                <c:ptCount val="12"/>
                <c:pt idx="0">
                  <c:v>HARG2</c:v>
                </c:pt>
                <c:pt idx="1">
                  <c:v>HASL2</c:v>
                </c:pt>
                <c:pt idx="2">
                  <c:v>HUMH</c:v>
                </c:pt>
                <c:pt idx="3">
                  <c:v>MAAB2</c:v>
                </c:pt>
                <c:pt idx="4">
                  <c:v>MACA2</c:v>
                </c:pt>
                <c:pt idx="5">
                  <c:v>MSP</c:v>
                </c:pt>
                <c:pt idx="6">
                  <c:v>PAPO2</c:v>
                </c:pt>
                <c:pt idx="7">
                  <c:v>PAPR2</c:v>
                </c:pt>
                <c:pt idx="8">
                  <c:v>PLTR1</c:v>
                </c:pt>
                <c:pt idx="9">
                  <c:v>PLTR2</c:v>
                </c:pt>
                <c:pt idx="10">
                  <c:v>RECO</c:v>
                </c:pt>
                <c:pt idx="11">
                  <c:v>Total general</c:v>
                </c:pt>
              </c:strCache>
            </c:strRef>
          </c:cat>
          <c:val>
            <c:numRef>
              <c:f>'E. Coli'!$B$161:$M$161</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15-D551-442E-BA11-55B56D7C3A1F}"/>
            </c:ext>
          </c:extLst>
        </c:ser>
        <c:ser>
          <c:idx val="1"/>
          <c:order val="1"/>
          <c:tx>
            <c:strRef>
              <c:f>'E. Coli'!$A$162</c:f>
              <c:strCache>
                <c:ptCount val="1"/>
                <c:pt idx="0">
                  <c:v>PROMEDIO</c:v>
                </c:pt>
              </c:strCache>
            </c:strRef>
          </c:tx>
          <c:spPr>
            <a:ln w="28575" cap="rnd">
              <a:noFill/>
              <a:round/>
            </a:ln>
            <a:effectLst/>
          </c:spPr>
          <c:marker>
            <c:symbol val="none"/>
          </c:marker>
          <c:dPt>
            <c:idx val="9"/>
            <c:marker>
              <c:symbol val="none"/>
            </c:marker>
            <c:bubble3D val="0"/>
            <c:extLst>
              <c:ext xmlns:c16="http://schemas.microsoft.com/office/drawing/2014/chart" uri="{C3380CC4-5D6E-409C-BE32-E72D297353CC}">
                <c16:uniqueId val="{00000016-D551-442E-BA11-55B56D7C3A1F}"/>
              </c:ext>
            </c:extLst>
          </c:dPt>
          <c:cat>
            <c:strRef>
              <c:f>'E. Coli'!$B$161:$M$161</c:f>
              <c:strCache>
                <c:ptCount val="12"/>
                <c:pt idx="0">
                  <c:v>HARG2</c:v>
                </c:pt>
                <c:pt idx="1">
                  <c:v>HASL2</c:v>
                </c:pt>
                <c:pt idx="2">
                  <c:v>HUMH</c:v>
                </c:pt>
                <c:pt idx="3">
                  <c:v>MAAB2</c:v>
                </c:pt>
                <c:pt idx="4">
                  <c:v>MACA2</c:v>
                </c:pt>
                <c:pt idx="5">
                  <c:v>MSP</c:v>
                </c:pt>
                <c:pt idx="6">
                  <c:v>PAPO2</c:v>
                </c:pt>
                <c:pt idx="7">
                  <c:v>PAPR2</c:v>
                </c:pt>
                <c:pt idx="8">
                  <c:v>PLTR1</c:v>
                </c:pt>
                <c:pt idx="9">
                  <c:v>PLTR2</c:v>
                </c:pt>
                <c:pt idx="10">
                  <c:v>RECO</c:v>
                </c:pt>
                <c:pt idx="11">
                  <c:v>Total general</c:v>
                </c:pt>
              </c:strCache>
            </c:strRef>
          </c:cat>
          <c:val>
            <c:numRef>
              <c:f>'E. Coli'!$B$162:$M$162</c:f>
              <c:numCache>
                <c:formatCode>0.00</c:formatCode>
                <c:ptCount val="12"/>
                <c:pt idx="0">
                  <c:v>66.666666666666671</c:v>
                </c:pt>
                <c:pt idx="1">
                  <c:v>383.33333333333331</c:v>
                </c:pt>
                <c:pt idx="2">
                  <c:v>9744.4444444444434</c:v>
                </c:pt>
                <c:pt idx="3">
                  <c:v>33.333333333333329</c:v>
                </c:pt>
                <c:pt idx="4">
                  <c:v>16.666666666666668</c:v>
                </c:pt>
                <c:pt idx="5">
                  <c:v>13322.222222222224</c:v>
                </c:pt>
                <c:pt idx="6">
                  <c:v>644.44444444444446</c:v>
                </c:pt>
                <c:pt idx="7">
                  <c:v>49.999999999999993</c:v>
                </c:pt>
                <c:pt idx="8">
                  <c:v>3388.8888888888887</c:v>
                </c:pt>
                <c:pt idx="9">
                  <c:v>3088.8888888888887</c:v>
                </c:pt>
                <c:pt idx="10">
                  <c:v>2155.5555555555552</c:v>
                </c:pt>
                <c:pt idx="11">
                  <c:v>2990.4040404040406</c:v>
                </c:pt>
              </c:numCache>
            </c:numRef>
          </c:val>
          <c:smooth val="0"/>
          <c:extLst>
            <c:ext xmlns:c16="http://schemas.microsoft.com/office/drawing/2014/chart" uri="{C3380CC4-5D6E-409C-BE32-E72D297353CC}">
              <c16:uniqueId val="{00000017-D551-442E-BA11-55B56D7C3A1F}"/>
            </c:ext>
          </c:extLst>
        </c:ser>
        <c:ser>
          <c:idx val="2"/>
          <c:order val="2"/>
          <c:tx>
            <c:strRef>
              <c:f>'E. Coli'!$A$163</c:f>
              <c:strCache>
                <c:ptCount val="1"/>
                <c:pt idx="0">
                  <c:v>MIN</c:v>
                </c:pt>
              </c:strCache>
            </c:strRef>
          </c:tx>
          <c:spPr>
            <a:ln w="28575" cap="rnd">
              <a:noFill/>
              <a:round/>
            </a:ln>
            <a:effectLst/>
          </c:spPr>
          <c:marker>
            <c:symbol val="none"/>
          </c:marker>
          <c:cat>
            <c:strRef>
              <c:f>'E. Coli'!$B$161:$M$161</c:f>
              <c:strCache>
                <c:ptCount val="12"/>
                <c:pt idx="0">
                  <c:v>HARG2</c:v>
                </c:pt>
                <c:pt idx="1">
                  <c:v>HASL2</c:v>
                </c:pt>
                <c:pt idx="2">
                  <c:v>HUMH</c:v>
                </c:pt>
                <c:pt idx="3">
                  <c:v>MAAB2</c:v>
                </c:pt>
                <c:pt idx="4">
                  <c:v>MACA2</c:v>
                </c:pt>
                <c:pt idx="5">
                  <c:v>MSP</c:v>
                </c:pt>
                <c:pt idx="6">
                  <c:v>PAPO2</c:v>
                </c:pt>
                <c:pt idx="7">
                  <c:v>PAPR2</c:v>
                </c:pt>
                <c:pt idx="8">
                  <c:v>PLTR1</c:v>
                </c:pt>
                <c:pt idx="9">
                  <c:v>PLTR2</c:v>
                </c:pt>
                <c:pt idx="10">
                  <c:v>RECO</c:v>
                </c:pt>
                <c:pt idx="11">
                  <c:v>Total general</c:v>
                </c:pt>
              </c:strCache>
            </c:strRef>
          </c:cat>
          <c:val>
            <c:numRef>
              <c:f>'E. Coli'!$B$163:$M$163</c:f>
              <c:numCache>
                <c:formatCode>0.00</c:formatCode>
                <c:ptCount val="12"/>
                <c:pt idx="0">
                  <c:v>33.333333333333329</c:v>
                </c:pt>
                <c:pt idx="1">
                  <c:v>50</c:v>
                </c:pt>
                <c:pt idx="2">
                  <c:v>5500</c:v>
                </c:pt>
                <c:pt idx="3">
                  <c:v>0</c:v>
                </c:pt>
                <c:pt idx="4">
                  <c:v>0</c:v>
                </c:pt>
                <c:pt idx="5">
                  <c:v>366.66666666666663</c:v>
                </c:pt>
                <c:pt idx="6">
                  <c:v>266.66666666666663</c:v>
                </c:pt>
                <c:pt idx="7">
                  <c:v>0</c:v>
                </c:pt>
                <c:pt idx="8">
                  <c:v>1200</c:v>
                </c:pt>
                <c:pt idx="9">
                  <c:v>900</c:v>
                </c:pt>
                <c:pt idx="10">
                  <c:v>1100</c:v>
                </c:pt>
                <c:pt idx="11">
                  <c:v>1856.0606060606062</c:v>
                </c:pt>
              </c:numCache>
            </c:numRef>
          </c:val>
          <c:smooth val="0"/>
          <c:extLst>
            <c:ext xmlns:c16="http://schemas.microsoft.com/office/drawing/2014/chart" uri="{C3380CC4-5D6E-409C-BE32-E72D297353CC}">
              <c16:uniqueId val="{00000018-D551-442E-BA11-55B56D7C3A1F}"/>
            </c:ext>
          </c:extLst>
        </c:ser>
        <c:ser>
          <c:idx val="3"/>
          <c:order val="3"/>
          <c:tx>
            <c:strRef>
              <c:f>'E. Coli'!$A$164</c:f>
              <c:strCache>
                <c:ptCount val="1"/>
                <c:pt idx="0">
                  <c:v>MAX</c:v>
                </c:pt>
              </c:strCache>
            </c:strRef>
          </c:tx>
          <c:spPr>
            <a:ln w="25400" cap="rnd">
              <a:noFill/>
              <a:round/>
            </a:ln>
            <a:effectLst/>
          </c:spPr>
          <c:marker>
            <c:symbol val="circle"/>
            <c:size val="5"/>
            <c:spPr>
              <a:solidFill>
                <a:schemeClr val="accent4"/>
              </a:solidFill>
              <a:ln w="9525">
                <a:solidFill>
                  <a:schemeClr val="accent4"/>
                </a:solidFill>
              </a:ln>
              <a:effectLst/>
            </c:spPr>
          </c:marker>
          <c:cat>
            <c:strRef>
              <c:f>'E. Coli'!$B$161:$M$161</c:f>
              <c:strCache>
                <c:ptCount val="12"/>
                <c:pt idx="0">
                  <c:v>HARG2</c:v>
                </c:pt>
                <c:pt idx="1">
                  <c:v>HASL2</c:v>
                </c:pt>
                <c:pt idx="2">
                  <c:v>HUMH</c:v>
                </c:pt>
                <c:pt idx="3">
                  <c:v>MAAB2</c:v>
                </c:pt>
                <c:pt idx="4">
                  <c:v>MACA2</c:v>
                </c:pt>
                <c:pt idx="5">
                  <c:v>MSP</c:v>
                </c:pt>
                <c:pt idx="6">
                  <c:v>PAPO2</c:v>
                </c:pt>
                <c:pt idx="7">
                  <c:v>PAPR2</c:v>
                </c:pt>
                <c:pt idx="8">
                  <c:v>PLTR1</c:v>
                </c:pt>
                <c:pt idx="9">
                  <c:v>PLTR2</c:v>
                </c:pt>
                <c:pt idx="10">
                  <c:v>RECO</c:v>
                </c:pt>
                <c:pt idx="11">
                  <c:v>Total general</c:v>
                </c:pt>
              </c:strCache>
            </c:strRef>
          </c:cat>
          <c:val>
            <c:numRef>
              <c:f>'E. Coli'!$B$164:$M$164</c:f>
              <c:numCache>
                <c:formatCode>0.00</c:formatCode>
                <c:ptCount val="12"/>
                <c:pt idx="0">
                  <c:v>100</c:v>
                </c:pt>
                <c:pt idx="1">
                  <c:v>816.66666666666663</c:v>
                </c:pt>
                <c:pt idx="2">
                  <c:v>15100</c:v>
                </c:pt>
                <c:pt idx="3">
                  <c:v>66.666666666666657</c:v>
                </c:pt>
                <c:pt idx="4">
                  <c:v>50</c:v>
                </c:pt>
                <c:pt idx="5">
                  <c:v>23500</c:v>
                </c:pt>
                <c:pt idx="6">
                  <c:v>1083.3333333333335</c:v>
                </c:pt>
                <c:pt idx="7">
                  <c:v>133.33333333333331</c:v>
                </c:pt>
                <c:pt idx="8">
                  <c:v>5766.6666666666661</c:v>
                </c:pt>
                <c:pt idx="9">
                  <c:v>6600</c:v>
                </c:pt>
                <c:pt idx="10">
                  <c:v>3800</c:v>
                </c:pt>
                <c:pt idx="11">
                  <c:v>3853.0303030303025</c:v>
                </c:pt>
              </c:numCache>
            </c:numRef>
          </c:val>
          <c:smooth val="0"/>
          <c:extLst>
            <c:ext xmlns:c16="http://schemas.microsoft.com/office/drawing/2014/chart" uri="{C3380CC4-5D6E-409C-BE32-E72D297353CC}">
              <c16:uniqueId val="{00000019-D551-442E-BA11-55B56D7C3A1F}"/>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axId val="949124304"/>
        <c:axId val="949129552"/>
      </c:stockChart>
      <c:catAx>
        <c:axId val="9491243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s-MX"/>
          </a:p>
        </c:txPr>
        <c:crossAx val="949129552"/>
        <c:crosses val="autoZero"/>
        <c:auto val="1"/>
        <c:lblAlgn val="ctr"/>
        <c:lblOffset val="100"/>
        <c:noMultiLvlLbl val="0"/>
      </c:catAx>
      <c:valAx>
        <c:axId val="949129552"/>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9491243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legend>
    <c:plotVisOnly val="1"/>
    <c:dispBlanksAs val="gap"/>
    <c:showDLblsOverMax val="0"/>
  </c:chart>
  <c:spPr>
    <a:solidFill>
      <a:schemeClr val="bg1"/>
    </a:solidFill>
    <a:ln w="9525" cap="flat" cmpd="sng" algn="ctr">
      <a:noFill/>
      <a:round/>
    </a:ln>
    <a:effectLst/>
  </c:spPr>
  <c:txPr>
    <a:bodyPr/>
    <a:lstStyle/>
    <a:p>
      <a:pPr>
        <a:defRPr/>
      </a:pPr>
      <a:endParaRPr lang="es-MX"/>
    </a:p>
  </c:txPr>
  <c:printSettings>
    <c:headerFooter/>
    <c:pageMargins b="0.75" l="0.7" r="0.7" t="0.75" header="0.3" footer="0.3"/>
    <c:pageSetup/>
  </c:printSettings>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[BANCO DE DATOS DEL MONITOREO ABRIL 2023.xlsx]E. Coli!TablaDinámica15</c:name>
    <c:fmtId val="24"/>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MX"/>
              <a:t>E. coli</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MX"/>
        </a:p>
      </c:txPr>
    </c:title>
    <c:autoTitleDeleted val="0"/>
    <c:pivotFmts>
      <c:pivotFmt>
        <c:idx val="0"/>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1"/>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2"/>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3"/>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4"/>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5"/>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6"/>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7"/>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8"/>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9"/>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10"/>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'E. Coli'!$B$145:$B$146</c:f>
              <c:strCache>
                <c:ptCount val="1"/>
                <c:pt idx="0">
                  <c:v>HARG2</c:v>
                </c:pt>
              </c:strCache>
            </c:strRef>
          </c:tx>
          <c:spPr>
            <a:ln w="28575" cap="rnd">
              <a:solidFill>
                <a:schemeClr val="accent1"/>
              </a:solidFill>
              <a:round/>
            </a:ln>
            <a:effectLst/>
          </c:spPr>
          <c:marker>
            <c:symbol val="none"/>
          </c:marker>
          <c:cat>
            <c:strRef>
              <c:f>'E. Coli'!$A$147:$A$151</c:f>
              <c:strCache>
                <c:ptCount val="4"/>
                <c:pt idx="0">
                  <c:v>ene-21</c:v>
                </c:pt>
                <c:pt idx="1">
                  <c:v>feb-21</c:v>
                </c:pt>
                <c:pt idx="2">
                  <c:v>mar-21</c:v>
                </c:pt>
                <c:pt idx="3">
                  <c:v>abr-21</c:v>
                </c:pt>
              </c:strCache>
            </c:strRef>
          </c:cat>
          <c:val>
            <c:numRef>
              <c:f>'E. Coli'!$B$147:$B$151</c:f>
              <c:numCache>
                <c:formatCode>General</c:formatCode>
                <c:ptCount val="4"/>
                <c:pt idx="0">
                  <c:v>66.666666666666657</c:v>
                </c:pt>
                <c:pt idx="1">
                  <c:v>100</c:v>
                </c:pt>
                <c:pt idx="2">
                  <c:v>33.333333333333329</c:v>
                </c:pt>
                <c:pt idx="3">
                  <c:v>0</c:v>
                </c:pt>
              </c:numCache>
            </c:numRef>
          </c:val>
          <c:smooth val="0"/>
          <c:extLst>
            <c:ext xmlns:c16="http://schemas.microsoft.com/office/drawing/2014/chart" uri="{C3380CC4-5D6E-409C-BE32-E72D297353CC}">
              <c16:uniqueId val="{00000000-7339-4A58-8DA6-EEB569E2BEB9}"/>
            </c:ext>
          </c:extLst>
        </c:ser>
        <c:ser>
          <c:idx val="1"/>
          <c:order val="1"/>
          <c:tx>
            <c:strRef>
              <c:f>'E. Coli'!$C$145:$C$146</c:f>
              <c:strCache>
                <c:ptCount val="1"/>
                <c:pt idx="0">
                  <c:v>HASL2</c:v>
                </c:pt>
              </c:strCache>
            </c:strRef>
          </c:tx>
          <c:spPr>
            <a:ln w="28575" cap="rnd">
              <a:solidFill>
                <a:schemeClr val="accent2"/>
              </a:solidFill>
              <a:round/>
            </a:ln>
            <a:effectLst/>
          </c:spPr>
          <c:marker>
            <c:symbol val="none"/>
          </c:marker>
          <c:cat>
            <c:strRef>
              <c:f>'E. Coli'!$A$147:$A$151</c:f>
              <c:strCache>
                <c:ptCount val="4"/>
                <c:pt idx="0">
                  <c:v>ene-21</c:v>
                </c:pt>
                <c:pt idx="1">
                  <c:v>feb-21</c:v>
                </c:pt>
                <c:pt idx="2">
                  <c:v>mar-21</c:v>
                </c:pt>
                <c:pt idx="3">
                  <c:v>abr-21</c:v>
                </c:pt>
              </c:strCache>
            </c:strRef>
          </c:cat>
          <c:val>
            <c:numRef>
              <c:f>'E. Coli'!$C$147:$C$151</c:f>
              <c:numCache>
                <c:formatCode>General</c:formatCode>
                <c:ptCount val="4"/>
                <c:pt idx="0">
                  <c:v>816.66666666666663</c:v>
                </c:pt>
                <c:pt idx="1">
                  <c:v>50</c:v>
                </c:pt>
                <c:pt idx="2">
                  <c:v>283.33333333333337</c:v>
                </c:pt>
                <c:pt idx="3">
                  <c:v>500</c:v>
                </c:pt>
              </c:numCache>
            </c:numRef>
          </c:val>
          <c:smooth val="0"/>
          <c:extLst>
            <c:ext xmlns:c16="http://schemas.microsoft.com/office/drawing/2014/chart" uri="{C3380CC4-5D6E-409C-BE32-E72D297353CC}">
              <c16:uniqueId val="{00000001-7339-4A58-8DA6-EEB569E2BEB9}"/>
            </c:ext>
          </c:extLst>
        </c:ser>
        <c:ser>
          <c:idx val="2"/>
          <c:order val="2"/>
          <c:tx>
            <c:strRef>
              <c:f>'E. Coli'!$D$145:$D$146</c:f>
              <c:strCache>
                <c:ptCount val="1"/>
                <c:pt idx="0">
                  <c:v>HUMH</c:v>
                </c:pt>
              </c:strCache>
            </c:strRef>
          </c:tx>
          <c:spPr>
            <a:ln w="28575" cap="rnd">
              <a:solidFill>
                <a:schemeClr val="accent3"/>
              </a:solidFill>
              <a:round/>
            </a:ln>
            <a:effectLst/>
          </c:spPr>
          <c:marker>
            <c:symbol val="none"/>
          </c:marker>
          <c:cat>
            <c:strRef>
              <c:f>'E. Coli'!$A$147:$A$151</c:f>
              <c:strCache>
                <c:ptCount val="4"/>
                <c:pt idx="0">
                  <c:v>ene-21</c:v>
                </c:pt>
                <c:pt idx="1">
                  <c:v>feb-21</c:v>
                </c:pt>
                <c:pt idx="2">
                  <c:v>mar-21</c:v>
                </c:pt>
                <c:pt idx="3">
                  <c:v>abr-21</c:v>
                </c:pt>
              </c:strCache>
            </c:strRef>
          </c:cat>
          <c:val>
            <c:numRef>
              <c:f>'E. Coli'!$D$147:$D$151</c:f>
              <c:numCache>
                <c:formatCode>General</c:formatCode>
                <c:ptCount val="4"/>
                <c:pt idx="0">
                  <c:v>15100</c:v>
                </c:pt>
                <c:pt idx="1">
                  <c:v>5500</c:v>
                </c:pt>
                <c:pt idx="2">
                  <c:v>8633.3333333333321</c:v>
                </c:pt>
                <c:pt idx="3">
                  <c:v>14100</c:v>
                </c:pt>
              </c:numCache>
            </c:numRef>
          </c:val>
          <c:smooth val="0"/>
          <c:extLst>
            <c:ext xmlns:c16="http://schemas.microsoft.com/office/drawing/2014/chart" uri="{C3380CC4-5D6E-409C-BE32-E72D297353CC}">
              <c16:uniqueId val="{00000002-7339-4A58-8DA6-EEB569E2BEB9}"/>
            </c:ext>
          </c:extLst>
        </c:ser>
        <c:ser>
          <c:idx val="3"/>
          <c:order val="3"/>
          <c:tx>
            <c:strRef>
              <c:f>'E. Coli'!$E$145:$E$146</c:f>
              <c:strCache>
                <c:ptCount val="1"/>
                <c:pt idx="0">
                  <c:v>MAAB2</c:v>
                </c:pt>
              </c:strCache>
            </c:strRef>
          </c:tx>
          <c:spPr>
            <a:ln w="28575" cap="rnd">
              <a:solidFill>
                <a:schemeClr val="accent4"/>
              </a:solidFill>
              <a:round/>
            </a:ln>
            <a:effectLst/>
          </c:spPr>
          <c:marker>
            <c:symbol val="none"/>
          </c:marker>
          <c:cat>
            <c:strRef>
              <c:f>'E. Coli'!$A$147:$A$151</c:f>
              <c:strCache>
                <c:ptCount val="4"/>
                <c:pt idx="0">
                  <c:v>ene-21</c:v>
                </c:pt>
                <c:pt idx="1">
                  <c:v>feb-21</c:v>
                </c:pt>
                <c:pt idx="2">
                  <c:v>mar-21</c:v>
                </c:pt>
                <c:pt idx="3">
                  <c:v>abr-21</c:v>
                </c:pt>
              </c:strCache>
            </c:strRef>
          </c:cat>
          <c:val>
            <c:numRef>
              <c:f>'E. Coli'!$E$147:$E$151</c:f>
              <c:numCache>
                <c:formatCode>General</c:formatCode>
                <c:ptCount val="4"/>
                <c:pt idx="0">
                  <c:v>0</c:v>
                </c:pt>
                <c:pt idx="1">
                  <c:v>66.666666666666657</c:v>
                </c:pt>
                <c:pt idx="2">
                  <c:v>33.333333333333329</c:v>
                </c:pt>
                <c:pt idx="3">
                  <c:v>1033.3333333333335</c:v>
                </c:pt>
              </c:numCache>
            </c:numRef>
          </c:val>
          <c:smooth val="0"/>
          <c:extLst>
            <c:ext xmlns:c16="http://schemas.microsoft.com/office/drawing/2014/chart" uri="{C3380CC4-5D6E-409C-BE32-E72D297353CC}">
              <c16:uniqueId val="{00000003-7339-4A58-8DA6-EEB569E2BEB9}"/>
            </c:ext>
          </c:extLst>
        </c:ser>
        <c:ser>
          <c:idx val="4"/>
          <c:order val="4"/>
          <c:tx>
            <c:strRef>
              <c:f>'E. Coli'!$F$145:$F$146</c:f>
              <c:strCache>
                <c:ptCount val="1"/>
                <c:pt idx="0">
                  <c:v>MACA2</c:v>
                </c:pt>
              </c:strCache>
            </c:strRef>
          </c:tx>
          <c:spPr>
            <a:ln w="28575" cap="rnd">
              <a:solidFill>
                <a:schemeClr val="accent5"/>
              </a:solidFill>
              <a:round/>
            </a:ln>
            <a:effectLst/>
          </c:spPr>
          <c:marker>
            <c:symbol val="none"/>
          </c:marker>
          <c:cat>
            <c:strRef>
              <c:f>'E. Coli'!$A$147:$A$151</c:f>
              <c:strCache>
                <c:ptCount val="4"/>
                <c:pt idx="0">
                  <c:v>ene-21</c:v>
                </c:pt>
                <c:pt idx="1">
                  <c:v>feb-21</c:v>
                </c:pt>
                <c:pt idx="2">
                  <c:v>mar-21</c:v>
                </c:pt>
                <c:pt idx="3">
                  <c:v>abr-21</c:v>
                </c:pt>
              </c:strCache>
            </c:strRef>
          </c:cat>
          <c:val>
            <c:numRef>
              <c:f>'E. Coli'!$F$147:$F$151</c:f>
              <c:numCache>
                <c:formatCode>General</c:formatCode>
                <c:ptCount val="4"/>
                <c:pt idx="0">
                  <c:v>0</c:v>
                </c:pt>
                <c:pt idx="1">
                  <c:v>0</c:v>
                </c:pt>
                <c:pt idx="2">
                  <c:v>50</c:v>
                </c:pt>
                <c:pt idx="3">
                  <c:v>466.66666666666669</c:v>
                </c:pt>
              </c:numCache>
            </c:numRef>
          </c:val>
          <c:smooth val="0"/>
          <c:extLst>
            <c:ext xmlns:c16="http://schemas.microsoft.com/office/drawing/2014/chart" uri="{C3380CC4-5D6E-409C-BE32-E72D297353CC}">
              <c16:uniqueId val="{00000004-7339-4A58-8DA6-EEB569E2BEB9}"/>
            </c:ext>
          </c:extLst>
        </c:ser>
        <c:ser>
          <c:idx val="5"/>
          <c:order val="5"/>
          <c:tx>
            <c:strRef>
              <c:f>'E. Coli'!$G$145:$G$146</c:f>
              <c:strCache>
                <c:ptCount val="1"/>
                <c:pt idx="0">
                  <c:v>MSP</c:v>
                </c:pt>
              </c:strCache>
            </c:strRef>
          </c:tx>
          <c:spPr>
            <a:ln w="28575" cap="rnd">
              <a:solidFill>
                <a:schemeClr val="accent6"/>
              </a:solidFill>
              <a:round/>
            </a:ln>
            <a:effectLst/>
          </c:spPr>
          <c:marker>
            <c:symbol val="none"/>
          </c:marker>
          <c:cat>
            <c:strRef>
              <c:f>'E. Coli'!$A$147:$A$151</c:f>
              <c:strCache>
                <c:ptCount val="4"/>
                <c:pt idx="0">
                  <c:v>ene-21</c:v>
                </c:pt>
                <c:pt idx="1">
                  <c:v>feb-21</c:v>
                </c:pt>
                <c:pt idx="2">
                  <c:v>mar-21</c:v>
                </c:pt>
                <c:pt idx="3">
                  <c:v>abr-21</c:v>
                </c:pt>
              </c:strCache>
            </c:strRef>
          </c:cat>
          <c:val>
            <c:numRef>
              <c:f>'E. Coli'!$G$147:$G$151</c:f>
              <c:numCache>
                <c:formatCode>General</c:formatCode>
                <c:ptCount val="4"/>
                <c:pt idx="0">
                  <c:v>366.66666666666663</c:v>
                </c:pt>
                <c:pt idx="1">
                  <c:v>16100</c:v>
                </c:pt>
                <c:pt idx="2">
                  <c:v>23500</c:v>
                </c:pt>
                <c:pt idx="3">
                  <c:v>1800</c:v>
                </c:pt>
              </c:numCache>
            </c:numRef>
          </c:val>
          <c:smooth val="0"/>
          <c:extLst>
            <c:ext xmlns:c16="http://schemas.microsoft.com/office/drawing/2014/chart" uri="{C3380CC4-5D6E-409C-BE32-E72D297353CC}">
              <c16:uniqueId val="{00000005-7339-4A58-8DA6-EEB569E2BEB9}"/>
            </c:ext>
          </c:extLst>
        </c:ser>
        <c:ser>
          <c:idx val="6"/>
          <c:order val="6"/>
          <c:tx>
            <c:strRef>
              <c:f>'E. Coli'!$H$145:$H$146</c:f>
              <c:strCache>
                <c:ptCount val="1"/>
                <c:pt idx="0">
                  <c:v>PAPO2</c:v>
                </c:pt>
              </c:strCache>
            </c:strRef>
          </c:tx>
          <c:spPr>
            <a:ln w="28575" cap="rnd">
              <a:solidFill>
                <a:schemeClr val="accent1">
                  <a:lumMod val="60000"/>
                </a:schemeClr>
              </a:solidFill>
              <a:round/>
            </a:ln>
            <a:effectLst/>
          </c:spPr>
          <c:marker>
            <c:symbol val="none"/>
          </c:marker>
          <c:cat>
            <c:strRef>
              <c:f>'E. Coli'!$A$147:$A$151</c:f>
              <c:strCache>
                <c:ptCount val="4"/>
                <c:pt idx="0">
                  <c:v>ene-21</c:v>
                </c:pt>
                <c:pt idx="1">
                  <c:v>feb-21</c:v>
                </c:pt>
                <c:pt idx="2">
                  <c:v>mar-21</c:v>
                </c:pt>
                <c:pt idx="3">
                  <c:v>abr-21</c:v>
                </c:pt>
              </c:strCache>
            </c:strRef>
          </c:cat>
          <c:val>
            <c:numRef>
              <c:f>'E. Coli'!$H$147:$H$151</c:f>
              <c:numCache>
                <c:formatCode>General</c:formatCode>
                <c:ptCount val="4"/>
                <c:pt idx="0">
                  <c:v>266.66666666666663</c:v>
                </c:pt>
                <c:pt idx="1">
                  <c:v>583.33333333333326</c:v>
                </c:pt>
                <c:pt idx="2">
                  <c:v>1083.3333333333335</c:v>
                </c:pt>
                <c:pt idx="3">
                  <c:v>916.66666666666663</c:v>
                </c:pt>
              </c:numCache>
            </c:numRef>
          </c:val>
          <c:smooth val="0"/>
          <c:extLst>
            <c:ext xmlns:c16="http://schemas.microsoft.com/office/drawing/2014/chart" uri="{C3380CC4-5D6E-409C-BE32-E72D297353CC}">
              <c16:uniqueId val="{00000006-7339-4A58-8DA6-EEB569E2BEB9}"/>
            </c:ext>
          </c:extLst>
        </c:ser>
        <c:ser>
          <c:idx val="7"/>
          <c:order val="7"/>
          <c:tx>
            <c:strRef>
              <c:f>'E. Coli'!$I$145:$I$146</c:f>
              <c:strCache>
                <c:ptCount val="1"/>
                <c:pt idx="0">
                  <c:v>PAPR2</c:v>
                </c:pt>
              </c:strCache>
            </c:strRef>
          </c:tx>
          <c:spPr>
            <a:ln w="28575" cap="rnd">
              <a:solidFill>
                <a:schemeClr val="accent2">
                  <a:lumMod val="60000"/>
                </a:schemeClr>
              </a:solidFill>
              <a:round/>
            </a:ln>
            <a:effectLst/>
          </c:spPr>
          <c:marker>
            <c:symbol val="none"/>
          </c:marker>
          <c:cat>
            <c:strRef>
              <c:f>'E. Coli'!$A$147:$A$151</c:f>
              <c:strCache>
                <c:ptCount val="4"/>
                <c:pt idx="0">
                  <c:v>ene-21</c:v>
                </c:pt>
                <c:pt idx="1">
                  <c:v>feb-21</c:v>
                </c:pt>
                <c:pt idx="2">
                  <c:v>mar-21</c:v>
                </c:pt>
                <c:pt idx="3">
                  <c:v>abr-21</c:v>
                </c:pt>
              </c:strCache>
            </c:strRef>
          </c:cat>
          <c:val>
            <c:numRef>
              <c:f>'E. Coli'!$I$147:$I$151</c:f>
              <c:numCache>
                <c:formatCode>General</c:formatCode>
                <c:ptCount val="4"/>
                <c:pt idx="0">
                  <c:v>133.33333333333331</c:v>
                </c:pt>
                <c:pt idx="1">
                  <c:v>16.666666666666664</c:v>
                </c:pt>
                <c:pt idx="2">
                  <c:v>0</c:v>
                </c:pt>
                <c:pt idx="3">
                  <c:v>0</c:v>
                </c:pt>
              </c:numCache>
            </c:numRef>
          </c:val>
          <c:smooth val="0"/>
          <c:extLst>
            <c:ext xmlns:c16="http://schemas.microsoft.com/office/drawing/2014/chart" uri="{C3380CC4-5D6E-409C-BE32-E72D297353CC}">
              <c16:uniqueId val="{00000007-7339-4A58-8DA6-EEB569E2BEB9}"/>
            </c:ext>
          </c:extLst>
        </c:ser>
        <c:ser>
          <c:idx val="8"/>
          <c:order val="8"/>
          <c:tx>
            <c:strRef>
              <c:f>'E. Coli'!$J$145:$J$146</c:f>
              <c:strCache>
                <c:ptCount val="1"/>
                <c:pt idx="0">
                  <c:v>PLTR1</c:v>
                </c:pt>
              </c:strCache>
            </c:strRef>
          </c:tx>
          <c:spPr>
            <a:ln w="28575" cap="rnd">
              <a:solidFill>
                <a:schemeClr val="accent3">
                  <a:lumMod val="60000"/>
                </a:schemeClr>
              </a:solidFill>
              <a:round/>
            </a:ln>
            <a:effectLst/>
          </c:spPr>
          <c:marker>
            <c:symbol val="none"/>
          </c:marker>
          <c:cat>
            <c:strRef>
              <c:f>'E. Coli'!$A$147:$A$151</c:f>
              <c:strCache>
                <c:ptCount val="4"/>
                <c:pt idx="0">
                  <c:v>ene-21</c:v>
                </c:pt>
                <c:pt idx="1">
                  <c:v>feb-21</c:v>
                </c:pt>
                <c:pt idx="2">
                  <c:v>mar-21</c:v>
                </c:pt>
                <c:pt idx="3">
                  <c:v>abr-21</c:v>
                </c:pt>
              </c:strCache>
            </c:strRef>
          </c:cat>
          <c:val>
            <c:numRef>
              <c:f>'E. Coli'!$J$147:$J$151</c:f>
              <c:numCache>
                <c:formatCode>General</c:formatCode>
                <c:ptCount val="4"/>
                <c:pt idx="0">
                  <c:v>1200</c:v>
                </c:pt>
                <c:pt idx="1">
                  <c:v>5766.6666666666661</c:v>
                </c:pt>
                <c:pt idx="2">
                  <c:v>3200</c:v>
                </c:pt>
                <c:pt idx="3">
                  <c:v>2000</c:v>
                </c:pt>
              </c:numCache>
            </c:numRef>
          </c:val>
          <c:smooth val="0"/>
          <c:extLst>
            <c:ext xmlns:c16="http://schemas.microsoft.com/office/drawing/2014/chart" uri="{C3380CC4-5D6E-409C-BE32-E72D297353CC}">
              <c16:uniqueId val="{00000008-7339-4A58-8DA6-EEB569E2BEB9}"/>
            </c:ext>
          </c:extLst>
        </c:ser>
        <c:ser>
          <c:idx val="9"/>
          <c:order val="9"/>
          <c:tx>
            <c:strRef>
              <c:f>'E. Coli'!$K$145:$K$146</c:f>
              <c:strCache>
                <c:ptCount val="1"/>
                <c:pt idx="0">
                  <c:v>PLTR2</c:v>
                </c:pt>
              </c:strCache>
            </c:strRef>
          </c:tx>
          <c:spPr>
            <a:ln w="28575" cap="rnd">
              <a:solidFill>
                <a:schemeClr val="accent4">
                  <a:lumMod val="60000"/>
                </a:schemeClr>
              </a:solidFill>
              <a:round/>
            </a:ln>
            <a:effectLst/>
          </c:spPr>
          <c:marker>
            <c:symbol val="none"/>
          </c:marker>
          <c:cat>
            <c:strRef>
              <c:f>'E. Coli'!$A$147:$A$151</c:f>
              <c:strCache>
                <c:ptCount val="4"/>
                <c:pt idx="0">
                  <c:v>ene-21</c:v>
                </c:pt>
                <c:pt idx="1">
                  <c:v>feb-21</c:v>
                </c:pt>
                <c:pt idx="2">
                  <c:v>mar-21</c:v>
                </c:pt>
                <c:pt idx="3">
                  <c:v>abr-21</c:v>
                </c:pt>
              </c:strCache>
            </c:strRef>
          </c:cat>
          <c:val>
            <c:numRef>
              <c:f>'E. Coli'!$K$147:$K$151</c:f>
              <c:numCache>
                <c:formatCode>General</c:formatCode>
                <c:ptCount val="4"/>
                <c:pt idx="0">
                  <c:v>900</c:v>
                </c:pt>
                <c:pt idx="1">
                  <c:v>6600</c:v>
                </c:pt>
                <c:pt idx="2">
                  <c:v>1766.6666666666667</c:v>
                </c:pt>
                <c:pt idx="3">
                  <c:v>2766.666666666667</c:v>
                </c:pt>
              </c:numCache>
            </c:numRef>
          </c:val>
          <c:smooth val="0"/>
          <c:extLst>
            <c:ext xmlns:c16="http://schemas.microsoft.com/office/drawing/2014/chart" uri="{C3380CC4-5D6E-409C-BE32-E72D297353CC}">
              <c16:uniqueId val="{00000009-7339-4A58-8DA6-EEB569E2BEB9}"/>
            </c:ext>
          </c:extLst>
        </c:ser>
        <c:ser>
          <c:idx val="10"/>
          <c:order val="10"/>
          <c:tx>
            <c:strRef>
              <c:f>'E. Coli'!$L$145:$L$146</c:f>
              <c:strCache>
                <c:ptCount val="1"/>
                <c:pt idx="0">
                  <c:v>RECO</c:v>
                </c:pt>
              </c:strCache>
            </c:strRef>
          </c:tx>
          <c:spPr>
            <a:ln w="28575" cap="rnd">
              <a:solidFill>
                <a:schemeClr val="accent5">
                  <a:lumMod val="60000"/>
                </a:schemeClr>
              </a:solidFill>
              <a:round/>
            </a:ln>
            <a:effectLst/>
          </c:spPr>
          <c:marker>
            <c:symbol val="none"/>
          </c:marker>
          <c:cat>
            <c:strRef>
              <c:f>'E. Coli'!$A$147:$A$151</c:f>
              <c:strCache>
                <c:ptCount val="4"/>
                <c:pt idx="0">
                  <c:v>ene-21</c:v>
                </c:pt>
                <c:pt idx="1">
                  <c:v>feb-21</c:v>
                </c:pt>
                <c:pt idx="2">
                  <c:v>mar-21</c:v>
                </c:pt>
                <c:pt idx="3">
                  <c:v>abr-21</c:v>
                </c:pt>
              </c:strCache>
            </c:strRef>
          </c:cat>
          <c:val>
            <c:numRef>
              <c:f>'E. Coli'!$L$147:$L$151</c:f>
              <c:numCache>
                <c:formatCode>General</c:formatCode>
                <c:ptCount val="4"/>
                <c:pt idx="0">
                  <c:v>1566.6666666666665</c:v>
                </c:pt>
                <c:pt idx="1">
                  <c:v>1100</c:v>
                </c:pt>
                <c:pt idx="2">
                  <c:v>3800</c:v>
                </c:pt>
                <c:pt idx="3">
                  <c:v>2100</c:v>
                </c:pt>
              </c:numCache>
            </c:numRef>
          </c:val>
          <c:smooth val="0"/>
          <c:extLst>
            <c:ext xmlns:c16="http://schemas.microsoft.com/office/drawing/2014/chart" uri="{C3380CC4-5D6E-409C-BE32-E72D297353CC}">
              <c16:uniqueId val="{0000000A-7339-4A58-8DA6-EEB569E2BEB9}"/>
            </c:ext>
          </c:extLst>
        </c:ser>
        <c:dLbls>
          <c:showLegendKey val="0"/>
          <c:showVal val="0"/>
          <c:showCatName val="0"/>
          <c:showSerName val="0"/>
          <c:showPercent val="0"/>
          <c:showBubbleSize val="0"/>
        </c:dLbls>
        <c:smooth val="0"/>
        <c:axId val="1742092992"/>
        <c:axId val="1295058896"/>
      </c:lineChart>
      <c:catAx>
        <c:axId val="174209299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MX"/>
                  <a:t>Mes del monitoreo</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MX"/>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1295058896"/>
        <c:crosses val="autoZero"/>
        <c:auto val="1"/>
        <c:lblAlgn val="ctr"/>
        <c:lblOffset val="100"/>
        <c:noMultiLvlLbl val="0"/>
      </c:catAx>
      <c:valAx>
        <c:axId val="12950588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MX"/>
                  <a:t>UFC</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MX"/>
            </a:p>
          </c:tx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174209299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1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[BANCO DE DATOS DEL MONITOREO ABRIL 2023.xlsx]Otros coliformes!TablaDinámica1</c:name>
    <c:fmtId val="18"/>
  </c:pivotSource>
  <c:chart>
    <c:title>
      <c:tx>
        <c:rich>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r>
              <a:rPr lang="en-US" sz="1100" b="1"/>
              <a:t>Otros coliformes</a:t>
            </a:r>
          </a:p>
        </c:rich>
      </c:tx>
      <c:overlay val="0"/>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s-MX"/>
        </a:p>
      </c:txPr>
    </c:title>
    <c:autoTitleDeleted val="0"/>
    <c:pivotFmts>
      <c:pivotFmt>
        <c:idx val="0"/>
        <c:spPr>
          <a:solidFill>
            <a:schemeClr val="accent1"/>
          </a:solidFill>
          <a:ln w="28575" cap="rnd">
            <a:solidFill>
              <a:schemeClr val="accent1"/>
            </a:solidFill>
            <a:round/>
          </a:ln>
          <a:effectLst/>
        </c:spPr>
        <c:marker>
          <c:symbol val="none"/>
        </c:marker>
      </c:pivotFmt>
      <c:pivotFmt>
        <c:idx val="1"/>
        <c:spPr>
          <a:solidFill>
            <a:schemeClr val="accent1"/>
          </a:solidFill>
          <a:ln w="28575" cap="rnd">
            <a:solidFill>
              <a:schemeClr val="accent1"/>
            </a:solidFill>
            <a:round/>
          </a:ln>
          <a:effectLst/>
        </c:spPr>
        <c:marker>
          <c:symbol val="none"/>
        </c:marker>
      </c:pivotFmt>
      <c:pivotFmt>
        <c:idx val="2"/>
        <c:spPr>
          <a:solidFill>
            <a:schemeClr val="accent1"/>
          </a:solidFill>
          <a:ln w="28575" cap="rnd">
            <a:solidFill>
              <a:schemeClr val="accent1"/>
            </a:solidFill>
            <a:round/>
          </a:ln>
          <a:effectLst/>
        </c:spPr>
        <c:marker>
          <c:symbol val="none"/>
        </c:marker>
      </c:pivotFmt>
      <c:pivotFmt>
        <c:idx val="3"/>
        <c:spPr>
          <a:solidFill>
            <a:schemeClr val="accent1"/>
          </a:solidFill>
          <a:ln w="28575" cap="rnd">
            <a:solidFill>
              <a:schemeClr val="accent1"/>
            </a:solidFill>
            <a:round/>
          </a:ln>
          <a:effectLst/>
        </c:spPr>
        <c:marker>
          <c:symbol val="none"/>
        </c:marker>
      </c:pivotFmt>
      <c:pivotFmt>
        <c:idx val="4"/>
        <c:spPr>
          <a:solidFill>
            <a:schemeClr val="accent1"/>
          </a:solidFill>
          <a:ln w="28575" cap="rnd">
            <a:solidFill>
              <a:schemeClr val="accent1"/>
            </a:solidFill>
            <a:round/>
          </a:ln>
          <a:effectLst/>
        </c:spPr>
        <c:marker>
          <c:symbol val="none"/>
        </c:marker>
      </c:pivotFmt>
      <c:pivotFmt>
        <c:idx val="5"/>
        <c:spPr>
          <a:solidFill>
            <a:schemeClr val="accent1"/>
          </a:solidFill>
          <a:ln w="28575" cap="rnd">
            <a:solidFill>
              <a:schemeClr val="accent1"/>
            </a:solidFill>
            <a:round/>
          </a:ln>
          <a:effectLst/>
        </c:spPr>
        <c:marker>
          <c:symbol val="none"/>
        </c:marker>
      </c:pivotFmt>
      <c:pivotFmt>
        <c:idx val="6"/>
        <c:spPr>
          <a:solidFill>
            <a:schemeClr val="accent1"/>
          </a:solidFill>
          <a:ln w="28575" cap="rnd">
            <a:solidFill>
              <a:schemeClr val="accent1"/>
            </a:solidFill>
            <a:round/>
          </a:ln>
          <a:effectLst/>
        </c:spPr>
        <c:marker>
          <c:symbol val="none"/>
        </c:marker>
      </c:pivotFmt>
      <c:pivotFmt>
        <c:idx val="7"/>
        <c:spPr>
          <a:solidFill>
            <a:schemeClr val="accent1"/>
          </a:solidFill>
          <a:ln w="28575" cap="rnd">
            <a:solidFill>
              <a:schemeClr val="accent1"/>
            </a:solidFill>
            <a:round/>
          </a:ln>
          <a:effectLst/>
        </c:spPr>
        <c:marker>
          <c:symbol val="none"/>
        </c:marker>
      </c:pivotFmt>
      <c:pivotFmt>
        <c:idx val="8"/>
        <c:spPr>
          <a:solidFill>
            <a:schemeClr val="accent1"/>
          </a:solidFill>
          <a:ln w="28575" cap="rnd">
            <a:solidFill>
              <a:schemeClr val="accent1"/>
            </a:solidFill>
            <a:round/>
          </a:ln>
          <a:effectLst/>
        </c:spPr>
        <c:marker>
          <c:symbol val="none"/>
        </c:marker>
      </c:pivotFmt>
      <c:pivotFmt>
        <c:idx val="9"/>
        <c:spPr>
          <a:solidFill>
            <a:schemeClr val="accent1"/>
          </a:solidFill>
          <a:ln w="28575" cap="rnd">
            <a:solidFill>
              <a:schemeClr val="accent1"/>
            </a:solidFill>
            <a:round/>
          </a:ln>
          <a:effectLst/>
        </c:spPr>
        <c:marker>
          <c:symbol val="none"/>
        </c:marker>
      </c:pivotFmt>
      <c:pivotFmt>
        <c:idx val="10"/>
        <c:spPr>
          <a:solidFill>
            <a:schemeClr val="accent1"/>
          </a:solidFill>
          <a:ln w="28575" cap="rnd">
            <a:solidFill>
              <a:schemeClr val="accent1"/>
            </a:solidFill>
            <a:round/>
          </a:ln>
          <a:effectLst/>
        </c:spPr>
        <c:marker>
          <c:symbol val="none"/>
        </c:marker>
      </c:pivotFmt>
      <c:pivotFmt>
        <c:idx val="11"/>
        <c:spPr>
          <a:solidFill>
            <a:schemeClr val="accent1"/>
          </a:solidFill>
          <a:ln w="28575" cap="rnd">
            <a:solidFill>
              <a:schemeClr val="accent1"/>
            </a:solidFill>
            <a:round/>
          </a:ln>
          <a:effectLst/>
        </c:spPr>
        <c:marker>
          <c:symbol val="none"/>
        </c:marker>
      </c:pivotFmt>
      <c:pivotFmt>
        <c:idx val="12"/>
        <c:spPr>
          <a:solidFill>
            <a:schemeClr val="accent1"/>
          </a:solidFill>
          <a:ln w="28575" cap="rnd">
            <a:solidFill>
              <a:schemeClr val="accent1"/>
            </a:solidFill>
            <a:round/>
          </a:ln>
          <a:effectLst/>
        </c:spPr>
        <c:marker>
          <c:symbol val="none"/>
        </c:marker>
      </c:pivotFmt>
      <c:pivotFmt>
        <c:idx val="13"/>
        <c:spPr>
          <a:solidFill>
            <a:schemeClr val="accent1"/>
          </a:solidFill>
          <a:ln w="28575" cap="rnd">
            <a:solidFill>
              <a:schemeClr val="accent1"/>
            </a:solidFill>
            <a:round/>
          </a:ln>
          <a:effectLst/>
        </c:spPr>
        <c:marker>
          <c:symbol val="none"/>
        </c:marker>
      </c:pivotFmt>
      <c:pivotFmt>
        <c:idx val="14"/>
        <c:spPr>
          <a:solidFill>
            <a:schemeClr val="accent1"/>
          </a:solidFill>
          <a:ln w="28575" cap="rnd">
            <a:solidFill>
              <a:schemeClr val="accent1"/>
            </a:solidFill>
            <a:round/>
          </a:ln>
          <a:effectLst/>
        </c:spPr>
        <c:marker>
          <c:symbol val="none"/>
        </c:marker>
      </c:pivotFmt>
      <c:pivotFmt>
        <c:idx val="15"/>
        <c:spPr>
          <a:solidFill>
            <a:schemeClr val="accent1"/>
          </a:solidFill>
          <a:ln w="28575" cap="rnd">
            <a:solidFill>
              <a:schemeClr val="accent1"/>
            </a:solidFill>
            <a:round/>
          </a:ln>
          <a:effectLst/>
        </c:spPr>
        <c:marker>
          <c:symbol val="none"/>
        </c:marker>
      </c:pivotFmt>
      <c:pivotFmt>
        <c:idx val="16"/>
        <c:spPr>
          <a:solidFill>
            <a:schemeClr val="accent1"/>
          </a:solidFill>
          <a:ln w="28575" cap="rnd">
            <a:solidFill>
              <a:schemeClr val="accent1"/>
            </a:solidFill>
            <a:round/>
          </a:ln>
          <a:effectLst/>
        </c:spPr>
        <c:marker>
          <c:symbol val="none"/>
        </c:marker>
      </c:pivotFmt>
      <c:pivotFmt>
        <c:idx val="17"/>
        <c:spPr>
          <a:solidFill>
            <a:schemeClr val="accent1"/>
          </a:solidFill>
          <a:ln w="28575" cap="rnd">
            <a:solidFill>
              <a:schemeClr val="accent1"/>
            </a:solidFill>
            <a:round/>
          </a:ln>
          <a:effectLst/>
        </c:spPr>
        <c:marker>
          <c:symbol val="none"/>
        </c:marker>
      </c:pivotFmt>
      <c:pivotFmt>
        <c:idx val="18"/>
        <c:spPr>
          <a:solidFill>
            <a:schemeClr val="accent1"/>
          </a:solidFill>
          <a:ln w="28575" cap="rnd">
            <a:solidFill>
              <a:schemeClr val="accent1"/>
            </a:solidFill>
            <a:round/>
          </a:ln>
          <a:effectLst/>
        </c:spPr>
        <c:marker>
          <c:symbol val="none"/>
        </c:marker>
      </c:pivotFmt>
      <c:pivotFmt>
        <c:idx val="19"/>
        <c:spPr>
          <a:solidFill>
            <a:schemeClr val="accent1"/>
          </a:solidFill>
          <a:ln w="28575" cap="rnd">
            <a:solidFill>
              <a:schemeClr val="accent1"/>
            </a:solidFill>
            <a:round/>
          </a:ln>
          <a:effectLst/>
        </c:spPr>
        <c:marker>
          <c:symbol val="none"/>
        </c:marker>
      </c:pivotFmt>
      <c:pivotFmt>
        <c:idx val="20"/>
        <c:spPr>
          <a:solidFill>
            <a:schemeClr val="accent1"/>
          </a:solidFill>
          <a:ln w="28575" cap="rnd">
            <a:solidFill>
              <a:schemeClr val="accent1"/>
            </a:solidFill>
            <a:round/>
          </a:ln>
          <a:effectLst/>
        </c:spPr>
        <c:marker>
          <c:symbol val="none"/>
        </c:marker>
      </c:pivotFmt>
      <c:pivotFmt>
        <c:idx val="21"/>
        <c:spPr>
          <a:solidFill>
            <a:schemeClr val="accent1"/>
          </a:solidFill>
          <a:ln w="28575" cap="rnd">
            <a:solidFill>
              <a:schemeClr val="accent1"/>
            </a:solidFill>
            <a:round/>
          </a:ln>
          <a:effectLst/>
        </c:spPr>
        <c:marker>
          <c:symbol val="none"/>
        </c:marker>
      </c:pivotFmt>
      <c:pivotFmt>
        <c:idx val="22"/>
        <c:spPr>
          <a:solidFill>
            <a:schemeClr val="accent1"/>
          </a:solidFill>
          <a:ln w="28575" cap="rnd">
            <a:solidFill>
              <a:schemeClr val="accent1"/>
            </a:solidFill>
            <a:round/>
          </a:ln>
          <a:effectLst/>
        </c:spPr>
        <c:marker>
          <c:symbol val="none"/>
        </c:marker>
      </c:pivotFmt>
      <c:pivotFmt>
        <c:idx val="23"/>
        <c:spPr>
          <a:solidFill>
            <a:schemeClr val="accent1"/>
          </a:solidFill>
          <a:ln w="28575" cap="rnd">
            <a:solidFill>
              <a:schemeClr val="accent1"/>
            </a:solidFill>
            <a:round/>
          </a:ln>
          <a:effectLst/>
        </c:spPr>
        <c:marker>
          <c:symbol val="none"/>
        </c:marker>
      </c:pivotFmt>
      <c:pivotFmt>
        <c:idx val="24"/>
        <c:spPr>
          <a:solidFill>
            <a:schemeClr val="accent1"/>
          </a:solidFill>
          <a:ln w="28575" cap="rnd">
            <a:solidFill>
              <a:schemeClr val="accent1"/>
            </a:solidFill>
            <a:round/>
          </a:ln>
          <a:effectLst/>
        </c:spPr>
        <c:marker>
          <c:symbol val="none"/>
        </c:marker>
      </c:pivotFmt>
      <c:pivotFmt>
        <c:idx val="25"/>
        <c:spPr>
          <a:solidFill>
            <a:schemeClr val="accent1"/>
          </a:solidFill>
          <a:ln w="28575" cap="rnd">
            <a:solidFill>
              <a:schemeClr val="accent1"/>
            </a:solidFill>
            <a:round/>
          </a:ln>
          <a:effectLst/>
        </c:spPr>
        <c:marker>
          <c:symbol val="none"/>
        </c:marker>
      </c:pivotFmt>
      <c:pivotFmt>
        <c:idx val="26"/>
        <c:spPr>
          <a:solidFill>
            <a:schemeClr val="accent1"/>
          </a:solidFill>
          <a:ln w="28575" cap="rnd">
            <a:solidFill>
              <a:schemeClr val="accent1"/>
            </a:solidFill>
            <a:round/>
          </a:ln>
          <a:effectLst/>
        </c:spPr>
        <c:marker>
          <c:symbol val="none"/>
        </c:marker>
      </c:pivotFmt>
      <c:pivotFmt>
        <c:idx val="27"/>
        <c:spPr>
          <a:solidFill>
            <a:schemeClr val="accent1"/>
          </a:solidFill>
          <a:ln w="28575" cap="rnd">
            <a:solidFill>
              <a:schemeClr val="accent1"/>
            </a:solidFill>
            <a:round/>
          </a:ln>
          <a:effectLst/>
        </c:spPr>
        <c:marker>
          <c:symbol val="none"/>
        </c:marker>
      </c:pivotFmt>
      <c:pivotFmt>
        <c:idx val="28"/>
        <c:spPr>
          <a:solidFill>
            <a:schemeClr val="accent1"/>
          </a:solidFill>
          <a:ln w="28575" cap="rnd">
            <a:solidFill>
              <a:schemeClr val="accent1"/>
            </a:solidFill>
            <a:round/>
          </a:ln>
          <a:effectLst/>
        </c:spPr>
        <c:marker>
          <c:symbol val="none"/>
        </c:marker>
      </c:pivotFmt>
      <c:pivotFmt>
        <c:idx val="29"/>
        <c:spPr>
          <a:solidFill>
            <a:schemeClr val="accent1"/>
          </a:solidFill>
          <a:ln w="28575" cap="rnd">
            <a:solidFill>
              <a:schemeClr val="accent1"/>
            </a:solidFill>
            <a:round/>
          </a:ln>
          <a:effectLst/>
        </c:spPr>
        <c:marker>
          <c:symbol val="none"/>
        </c:marker>
      </c:pivotFmt>
      <c:pivotFmt>
        <c:idx val="30"/>
        <c:spPr>
          <a:solidFill>
            <a:schemeClr val="accent1"/>
          </a:solidFill>
          <a:ln w="28575" cap="rnd">
            <a:solidFill>
              <a:schemeClr val="accent1"/>
            </a:solidFill>
            <a:round/>
          </a:ln>
          <a:effectLst/>
        </c:spPr>
        <c:marker>
          <c:symbol val="none"/>
        </c:marker>
      </c:pivotFmt>
      <c:pivotFmt>
        <c:idx val="31"/>
        <c:spPr>
          <a:solidFill>
            <a:schemeClr val="accent1"/>
          </a:solidFill>
          <a:ln w="28575" cap="rnd">
            <a:solidFill>
              <a:schemeClr val="accent1"/>
            </a:solidFill>
            <a:round/>
          </a:ln>
          <a:effectLst/>
        </c:spPr>
        <c:marker>
          <c:symbol val="none"/>
        </c:marker>
      </c:pivotFmt>
      <c:pivotFmt>
        <c:idx val="32"/>
        <c:spPr>
          <a:solidFill>
            <a:schemeClr val="accent1"/>
          </a:solidFill>
          <a:ln w="28575" cap="rnd">
            <a:solidFill>
              <a:schemeClr val="accent1"/>
            </a:solidFill>
            <a:round/>
          </a:ln>
          <a:effectLst/>
        </c:spPr>
        <c:marker>
          <c:symbol val="none"/>
        </c:marker>
      </c:pivotFmt>
      <c:pivotFmt>
        <c:idx val="33"/>
        <c:spPr>
          <a:solidFill>
            <a:schemeClr val="accent1"/>
          </a:solidFill>
          <a:ln w="28575" cap="rnd">
            <a:solidFill>
              <a:schemeClr val="accent1"/>
            </a:solidFill>
            <a:round/>
          </a:ln>
          <a:effectLst/>
        </c:spPr>
        <c:marker>
          <c:symbol val="none"/>
        </c:marker>
      </c:pivotFmt>
      <c:pivotFmt>
        <c:idx val="34"/>
        <c:spPr>
          <a:solidFill>
            <a:schemeClr val="accent1"/>
          </a:solidFill>
          <a:ln w="28575" cap="rnd">
            <a:solidFill>
              <a:schemeClr val="accent1"/>
            </a:solidFill>
            <a:round/>
          </a:ln>
          <a:effectLst/>
        </c:spPr>
        <c:marker>
          <c:symbol val="none"/>
        </c:marker>
      </c:pivotFmt>
      <c:pivotFmt>
        <c:idx val="35"/>
        <c:spPr>
          <a:solidFill>
            <a:schemeClr val="accent1"/>
          </a:solidFill>
          <a:ln w="28575" cap="rnd">
            <a:solidFill>
              <a:schemeClr val="accent1"/>
            </a:solidFill>
            <a:round/>
          </a:ln>
          <a:effectLst/>
        </c:spPr>
        <c:marker>
          <c:symbol val="none"/>
        </c:marker>
      </c:pivotFmt>
      <c:pivotFmt>
        <c:idx val="36"/>
        <c:spPr>
          <a:solidFill>
            <a:schemeClr val="accent1"/>
          </a:solidFill>
          <a:ln w="19050" cap="rnd">
            <a:solidFill>
              <a:schemeClr val="accent3"/>
            </a:solidFill>
            <a:round/>
          </a:ln>
          <a:effectLst/>
        </c:spPr>
        <c:marker>
          <c:symbol val="none"/>
        </c:marker>
      </c:pivotFmt>
      <c:pivotFmt>
        <c:idx val="37"/>
        <c:spPr>
          <a:solidFill>
            <a:schemeClr val="accent1"/>
          </a:solidFill>
          <a:ln w="19050" cap="rnd">
            <a:solidFill>
              <a:schemeClr val="accent4"/>
            </a:solidFill>
            <a:round/>
          </a:ln>
          <a:effectLst/>
        </c:spPr>
        <c:marker>
          <c:symbol val="none"/>
        </c:marker>
      </c:pivotFmt>
      <c:pivotFmt>
        <c:idx val="38"/>
        <c:spPr>
          <a:solidFill>
            <a:schemeClr val="accent1"/>
          </a:solidFill>
          <a:ln w="19050" cap="rnd">
            <a:solidFill>
              <a:schemeClr val="accent4"/>
            </a:solidFill>
            <a:round/>
          </a:ln>
          <a:effectLst/>
        </c:spPr>
        <c:marker>
          <c:symbol val="none"/>
        </c:marker>
      </c:pivotFmt>
      <c:pivotFmt>
        <c:idx val="39"/>
        <c:spPr>
          <a:solidFill>
            <a:schemeClr val="accent1"/>
          </a:solidFill>
          <a:ln w="19050" cap="rnd">
            <a:solidFill>
              <a:schemeClr val="accent4"/>
            </a:solidFill>
            <a:round/>
          </a:ln>
          <a:effectLst/>
        </c:spPr>
        <c:marker>
          <c:symbol val="none"/>
        </c:marker>
      </c:pivotFmt>
      <c:pivotFmt>
        <c:idx val="40"/>
        <c:spPr>
          <a:solidFill>
            <a:schemeClr val="accent1"/>
          </a:solidFill>
          <a:ln w="19050" cap="rnd">
            <a:solidFill>
              <a:schemeClr val="accent4"/>
            </a:solidFill>
            <a:round/>
          </a:ln>
          <a:effectLst/>
        </c:spPr>
        <c:marker>
          <c:symbol val="none"/>
        </c:marker>
      </c:pivotFmt>
      <c:pivotFmt>
        <c:idx val="41"/>
        <c:spPr>
          <a:solidFill>
            <a:schemeClr val="accent1"/>
          </a:solidFill>
          <a:ln w="19050" cap="rnd">
            <a:solidFill>
              <a:schemeClr val="accent6"/>
            </a:solidFill>
            <a:round/>
          </a:ln>
          <a:effectLst/>
        </c:spPr>
        <c:marker>
          <c:symbol val="none"/>
        </c:marker>
      </c:pivotFmt>
      <c:pivotFmt>
        <c:idx val="42"/>
        <c:spPr>
          <a:solidFill>
            <a:schemeClr val="accent1"/>
          </a:solidFill>
          <a:ln w="19050" cap="rnd">
            <a:solidFill>
              <a:schemeClr val="accent6"/>
            </a:solidFill>
            <a:round/>
          </a:ln>
          <a:effectLst/>
        </c:spPr>
        <c:marker>
          <c:symbol val="none"/>
        </c:marker>
      </c:pivotFmt>
      <c:pivotFmt>
        <c:idx val="43"/>
        <c:spPr>
          <a:solidFill>
            <a:schemeClr val="accent1"/>
          </a:solidFill>
          <a:ln w="19050" cap="rnd">
            <a:solidFill>
              <a:schemeClr val="accent6"/>
            </a:solidFill>
            <a:round/>
          </a:ln>
          <a:effectLst/>
        </c:spPr>
        <c:marker>
          <c:symbol val="none"/>
        </c:marker>
      </c:pivotFmt>
      <c:pivotFmt>
        <c:idx val="44"/>
        <c:spPr>
          <a:solidFill>
            <a:schemeClr val="accent1"/>
          </a:solidFill>
          <a:ln w="19050" cap="rnd">
            <a:solidFill>
              <a:schemeClr val="accent6"/>
            </a:solidFill>
            <a:round/>
          </a:ln>
          <a:effectLst/>
        </c:spPr>
        <c:marker>
          <c:symbol val="none"/>
        </c:marker>
      </c:pivotFmt>
      <c:pivotFmt>
        <c:idx val="45"/>
        <c:spPr>
          <a:solidFill>
            <a:schemeClr val="accent1"/>
          </a:solidFill>
          <a:ln w="19050" cap="rnd">
            <a:solidFill>
              <a:schemeClr val="accent3"/>
            </a:solidFill>
            <a:round/>
          </a:ln>
          <a:effectLst/>
        </c:spPr>
        <c:marker>
          <c:symbol val="none"/>
        </c:marker>
      </c:pivotFmt>
      <c:pivotFmt>
        <c:idx val="46"/>
        <c:spPr>
          <a:solidFill>
            <a:schemeClr val="accent1"/>
          </a:solidFill>
          <a:ln w="19050" cap="rnd">
            <a:solidFill>
              <a:schemeClr val="accent2"/>
            </a:solidFill>
            <a:round/>
          </a:ln>
          <a:effectLst/>
        </c:spPr>
        <c:marker>
          <c:symbol val="none"/>
        </c:marker>
      </c:pivotFmt>
      <c:pivotFmt>
        <c:idx val="47"/>
        <c:spPr>
          <a:solidFill>
            <a:schemeClr val="accent1"/>
          </a:solidFill>
          <a:ln w="19050" cap="rnd">
            <a:solidFill>
              <a:schemeClr val="accent2"/>
            </a:solidFill>
            <a:round/>
          </a:ln>
          <a:effectLst/>
        </c:spPr>
        <c:marker>
          <c:symbol val="none"/>
        </c:marker>
      </c:pivotFmt>
      <c:pivotFmt>
        <c:idx val="48"/>
        <c:spPr>
          <a:solidFill>
            <a:schemeClr val="accent1"/>
          </a:solidFill>
          <a:ln w="19050" cap="rnd">
            <a:solidFill>
              <a:schemeClr val="accent2"/>
            </a:solidFill>
            <a:round/>
          </a:ln>
          <a:effectLst/>
        </c:spPr>
        <c:marker>
          <c:symbol val="none"/>
        </c:marker>
      </c:pivotFmt>
      <c:pivotFmt>
        <c:idx val="49"/>
        <c:spPr>
          <a:solidFill>
            <a:schemeClr val="accent1"/>
          </a:solidFill>
          <a:ln w="19050" cap="rnd">
            <a:solidFill>
              <a:schemeClr val="accent2"/>
            </a:solidFill>
            <a:round/>
          </a:ln>
          <a:effectLst/>
        </c:spPr>
        <c:marker>
          <c:symbol val="none"/>
        </c:marker>
      </c:pivotFmt>
      <c:pivotFmt>
        <c:idx val="50"/>
        <c:spPr>
          <a:solidFill>
            <a:schemeClr val="accent1"/>
          </a:solidFill>
          <a:ln w="19050" cap="rnd">
            <a:solidFill>
              <a:schemeClr val="accent5"/>
            </a:solidFill>
            <a:round/>
          </a:ln>
          <a:effectLst/>
        </c:spPr>
        <c:marker>
          <c:symbol val="none"/>
        </c:marker>
      </c:pivotFmt>
      <c:pivotFmt>
        <c:idx val="51"/>
        <c:spPr>
          <a:solidFill>
            <a:schemeClr val="accent1"/>
          </a:solidFill>
          <a:ln w="19050" cap="rnd">
            <a:solidFill>
              <a:schemeClr val="accent5"/>
            </a:solidFill>
            <a:round/>
          </a:ln>
          <a:effectLst/>
        </c:spPr>
        <c:marker>
          <c:symbol val="none"/>
        </c:marker>
      </c:pivotFmt>
      <c:pivotFmt>
        <c:idx val="52"/>
        <c:spPr>
          <a:solidFill>
            <a:schemeClr val="accent1"/>
          </a:solidFill>
          <a:ln w="19050" cap="rnd">
            <a:solidFill>
              <a:schemeClr val="accent5"/>
            </a:solidFill>
            <a:round/>
          </a:ln>
          <a:effectLst/>
        </c:spPr>
        <c:marker>
          <c:symbol val="none"/>
        </c:marker>
      </c:pivotFmt>
      <c:pivotFmt>
        <c:idx val="53"/>
        <c:spPr>
          <a:solidFill>
            <a:schemeClr val="accent1"/>
          </a:solidFill>
          <a:ln w="19050" cap="rnd">
            <a:solidFill>
              <a:schemeClr val="accent3"/>
            </a:solidFill>
            <a:round/>
          </a:ln>
          <a:effectLst/>
        </c:spPr>
        <c:marker>
          <c:symbol val="none"/>
        </c:marker>
      </c:pivotFmt>
      <c:pivotFmt>
        <c:idx val="54"/>
        <c:spPr>
          <a:solidFill>
            <a:schemeClr val="accent1"/>
          </a:solidFill>
          <a:ln w="19050" cap="rnd">
            <a:solidFill>
              <a:schemeClr val="accent3"/>
            </a:solidFill>
            <a:round/>
          </a:ln>
          <a:effectLst/>
        </c:spPr>
        <c:marker>
          <c:symbol val="none"/>
        </c:marker>
      </c:pivotFmt>
      <c:pivotFmt>
        <c:idx val="55"/>
        <c:spPr>
          <a:solidFill>
            <a:schemeClr val="accent1"/>
          </a:solidFill>
          <a:ln w="19050" cap="rnd">
            <a:solidFill>
              <a:schemeClr val="accent4"/>
            </a:solidFill>
            <a:round/>
          </a:ln>
          <a:effectLst/>
        </c:spPr>
        <c:marker>
          <c:symbol val="none"/>
        </c:marker>
      </c:pivotFmt>
      <c:pivotFmt>
        <c:idx val="56"/>
        <c:spPr>
          <a:solidFill>
            <a:schemeClr val="accent1"/>
          </a:solidFill>
          <a:ln w="19050" cap="rnd">
            <a:solidFill>
              <a:schemeClr val="accent4"/>
            </a:solidFill>
            <a:round/>
          </a:ln>
          <a:effectLst/>
        </c:spPr>
        <c:marker>
          <c:symbol val="none"/>
        </c:marker>
      </c:pivotFmt>
      <c:pivotFmt>
        <c:idx val="57"/>
        <c:spPr>
          <a:solidFill>
            <a:schemeClr val="accent1"/>
          </a:solidFill>
          <a:ln w="19050" cap="rnd">
            <a:solidFill>
              <a:schemeClr val="accent1"/>
            </a:solidFill>
            <a:round/>
          </a:ln>
          <a:effectLst/>
        </c:spPr>
        <c:marker>
          <c:symbol val="none"/>
        </c:marker>
      </c:pivotFmt>
      <c:pivotFmt>
        <c:idx val="58"/>
        <c:spPr>
          <a:solidFill>
            <a:schemeClr val="accent1"/>
          </a:solidFill>
          <a:ln w="19050" cap="rnd">
            <a:solidFill>
              <a:schemeClr val="accent4"/>
            </a:solidFill>
            <a:round/>
          </a:ln>
          <a:effectLst/>
        </c:spPr>
        <c:marker>
          <c:symbol val="none"/>
        </c:marker>
      </c:pivotFmt>
      <c:pivotFmt>
        <c:idx val="59"/>
        <c:spPr>
          <a:solidFill>
            <a:schemeClr val="accent1"/>
          </a:solidFill>
          <a:ln w="19050" cap="rnd">
            <a:solidFill>
              <a:schemeClr val="accent1"/>
            </a:solidFill>
            <a:round/>
          </a:ln>
          <a:effectLst/>
        </c:spPr>
        <c:marker>
          <c:symbol val="none"/>
        </c:marker>
      </c:pivotFmt>
      <c:pivotFmt>
        <c:idx val="60"/>
        <c:spPr>
          <a:solidFill>
            <a:schemeClr val="accent1"/>
          </a:solidFill>
          <a:ln w="19050" cap="rnd">
            <a:solidFill>
              <a:schemeClr val="accent6"/>
            </a:solidFill>
            <a:round/>
          </a:ln>
          <a:effectLst/>
        </c:spPr>
        <c:marker>
          <c:symbol val="none"/>
        </c:marker>
      </c:pivotFmt>
      <c:pivotFmt>
        <c:idx val="61"/>
        <c:spPr>
          <a:solidFill>
            <a:schemeClr val="accent1"/>
          </a:solidFill>
          <a:ln w="19050" cap="rnd">
            <a:solidFill>
              <a:schemeClr val="accent6"/>
            </a:solidFill>
            <a:round/>
          </a:ln>
          <a:effectLst/>
        </c:spPr>
        <c:marker>
          <c:symbol val="none"/>
        </c:marker>
      </c:pivotFmt>
      <c:pivotFmt>
        <c:idx val="62"/>
        <c:spPr>
          <a:solidFill>
            <a:schemeClr val="accent1"/>
          </a:solidFill>
          <a:ln w="19050" cap="rnd">
            <a:solidFill>
              <a:schemeClr val="accent6"/>
            </a:solidFill>
            <a:round/>
          </a:ln>
          <a:effectLst/>
        </c:spPr>
        <c:marker>
          <c:symbol val="none"/>
        </c:marker>
      </c:pivotFmt>
      <c:pivotFmt>
        <c:idx val="63"/>
        <c:spPr>
          <a:solidFill>
            <a:schemeClr val="accent1"/>
          </a:solidFill>
          <a:ln w="19050" cap="rnd">
            <a:solidFill>
              <a:schemeClr val="accent3"/>
            </a:solidFill>
            <a:round/>
          </a:ln>
          <a:effectLst/>
        </c:spPr>
        <c:marker>
          <c:symbol val="none"/>
        </c:marker>
      </c:pivotFmt>
      <c:pivotFmt>
        <c:idx val="64"/>
        <c:spPr>
          <a:solidFill>
            <a:schemeClr val="accent1"/>
          </a:solidFill>
          <a:ln w="19050" cap="rnd">
            <a:solidFill>
              <a:schemeClr val="accent2"/>
            </a:solidFill>
            <a:round/>
          </a:ln>
          <a:effectLst/>
        </c:spPr>
        <c:marker>
          <c:symbol val="none"/>
        </c:marker>
      </c:pivotFmt>
      <c:pivotFmt>
        <c:idx val="65"/>
        <c:spPr>
          <a:solidFill>
            <a:schemeClr val="accent1"/>
          </a:solidFill>
          <a:ln w="19050" cap="rnd">
            <a:solidFill>
              <a:schemeClr val="accent2"/>
            </a:solidFill>
            <a:round/>
          </a:ln>
          <a:effectLst/>
        </c:spPr>
        <c:marker>
          <c:symbol val="none"/>
        </c:marker>
      </c:pivotFmt>
      <c:pivotFmt>
        <c:idx val="66"/>
        <c:spPr>
          <a:solidFill>
            <a:schemeClr val="accent1"/>
          </a:solidFill>
          <a:ln w="19050" cap="rnd">
            <a:solidFill>
              <a:schemeClr val="accent2"/>
            </a:solidFill>
            <a:round/>
          </a:ln>
          <a:effectLst/>
        </c:spPr>
        <c:marker>
          <c:symbol val="none"/>
        </c:marker>
      </c:pivotFmt>
      <c:pivotFmt>
        <c:idx val="67"/>
        <c:spPr>
          <a:solidFill>
            <a:schemeClr val="accent1"/>
          </a:solidFill>
          <a:ln w="19050" cap="rnd">
            <a:solidFill>
              <a:schemeClr val="accent2"/>
            </a:solidFill>
            <a:round/>
          </a:ln>
          <a:effectLst/>
        </c:spPr>
        <c:marker>
          <c:symbol val="none"/>
        </c:marker>
      </c:pivotFmt>
      <c:pivotFmt>
        <c:idx val="68"/>
        <c:spPr>
          <a:solidFill>
            <a:schemeClr val="accent1"/>
          </a:solidFill>
          <a:ln w="19050" cap="rnd">
            <a:solidFill>
              <a:schemeClr val="accent5"/>
            </a:solidFill>
            <a:round/>
          </a:ln>
          <a:effectLst/>
        </c:spPr>
        <c:marker>
          <c:symbol val="none"/>
        </c:marker>
      </c:pivotFmt>
      <c:pivotFmt>
        <c:idx val="69"/>
        <c:spPr>
          <a:solidFill>
            <a:schemeClr val="accent1"/>
          </a:solidFill>
          <a:ln w="19050" cap="rnd">
            <a:solidFill>
              <a:schemeClr val="accent5"/>
            </a:solidFill>
            <a:round/>
          </a:ln>
          <a:effectLst/>
        </c:spPr>
        <c:marker>
          <c:symbol val="none"/>
        </c:marker>
      </c:pivotFmt>
      <c:pivotFmt>
        <c:idx val="70"/>
        <c:spPr>
          <a:solidFill>
            <a:schemeClr val="accent1"/>
          </a:solidFill>
          <a:ln w="19050" cap="rnd">
            <a:solidFill>
              <a:schemeClr val="accent5"/>
            </a:solidFill>
            <a:round/>
          </a:ln>
          <a:effectLst/>
        </c:spPr>
        <c:marker>
          <c:symbol val="none"/>
        </c:marker>
      </c:pivotFmt>
      <c:pivotFmt>
        <c:idx val="71"/>
        <c:spPr>
          <a:solidFill>
            <a:schemeClr val="accent1"/>
          </a:solidFill>
          <a:ln w="19050" cap="rnd">
            <a:solidFill>
              <a:schemeClr val="accent3"/>
            </a:solidFill>
            <a:round/>
          </a:ln>
          <a:effectLst/>
        </c:spPr>
        <c:marker>
          <c:symbol val="none"/>
        </c:marker>
      </c:pivotFmt>
      <c:pivotFmt>
        <c:idx val="72"/>
        <c:spPr>
          <a:solidFill>
            <a:schemeClr val="accent1"/>
          </a:solidFill>
          <a:ln w="28575" cap="rnd">
            <a:solidFill>
              <a:schemeClr val="accent1"/>
            </a:solidFill>
            <a:round/>
          </a:ln>
          <a:effectLst/>
        </c:spPr>
        <c:marker>
          <c:symbol val="none"/>
        </c:marker>
      </c:pivotFmt>
      <c:pivotFmt>
        <c:idx val="73"/>
        <c:spPr>
          <a:solidFill>
            <a:schemeClr val="accent1"/>
          </a:solidFill>
          <a:ln w="28575" cap="rnd">
            <a:solidFill>
              <a:schemeClr val="accent1"/>
            </a:solidFill>
            <a:round/>
          </a:ln>
          <a:effectLst/>
        </c:spPr>
        <c:marker>
          <c:symbol val="none"/>
        </c:marker>
      </c:pivotFmt>
      <c:pivotFmt>
        <c:idx val="74"/>
        <c:spPr>
          <a:solidFill>
            <a:schemeClr val="accent1"/>
          </a:solidFill>
          <a:ln w="28575" cap="rnd">
            <a:solidFill>
              <a:schemeClr val="accent1"/>
            </a:solidFill>
            <a:round/>
          </a:ln>
          <a:effectLst/>
        </c:spPr>
        <c:marker>
          <c:symbol val="none"/>
        </c:marker>
      </c:pivotFmt>
      <c:pivotFmt>
        <c:idx val="75"/>
        <c:spPr>
          <a:solidFill>
            <a:schemeClr val="accent1"/>
          </a:solidFill>
          <a:ln w="28575" cap="rnd">
            <a:solidFill>
              <a:schemeClr val="accent1"/>
            </a:solidFill>
            <a:round/>
          </a:ln>
          <a:effectLst/>
        </c:spPr>
        <c:marker>
          <c:symbol val="none"/>
        </c:marker>
      </c:pivotFmt>
      <c:pivotFmt>
        <c:idx val="76"/>
        <c:spPr>
          <a:solidFill>
            <a:schemeClr val="accent1"/>
          </a:solidFill>
          <a:ln w="28575" cap="rnd">
            <a:solidFill>
              <a:schemeClr val="accent1"/>
            </a:solidFill>
            <a:round/>
          </a:ln>
          <a:effectLst/>
        </c:spPr>
        <c:marker>
          <c:symbol val="none"/>
        </c:marker>
      </c:pivotFmt>
      <c:pivotFmt>
        <c:idx val="77"/>
        <c:spPr>
          <a:solidFill>
            <a:schemeClr val="accent1"/>
          </a:solidFill>
          <a:ln w="28575" cap="rnd">
            <a:solidFill>
              <a:schemeClr val="accent1"/>
            </a:solidFill>
            <a:round/>
          </a:ln>
          <a:effectLst/>
        </c:spPr>
        <c:marker>
          <c:symbol val="none"/>
        </c:marker>
      </c:pivotFmt>
      <c:pivotFmt>
        <c:idx val="78"/>
        <c:spPr>
          <a:solidFill>
            <a:schemeClr val="accent1"/>
          </a:solidFill>
          <a:ln w="28575" cap="rnd">
            <a:solidFill>
              <a:schemeClr val="accent1"/>
            </a:solidFill>
            <a:round/>
          </a:ln>
          <a:effectLst/>
        </c:spPr>
        <c:marker>
          <c:symbol val="none"/>
        </c:marker>
      </c:pivotFmt>
      <c:pivotFmt>
        <c:idx val="79"/>
        <c:spPr>
          <a:solidFill>
            <a:schemeClr val="accent1"/>
          </a:solidFill>
          <a:ln w="28575" cap="rnd">
            <a:solidFill>
              <a:schemeClr val="accent1"/>
            </a:solidFill>
            <a:round/>
          </a:ln>
          <a:effectLst/>
        </c:spPr>
        <c:marker>
          <c:symbol val="none"/>
        </c:marker>
      </c:pivotFmt>
      <c:pivotFmt>
        <c:idx val="80"/>
        <c:spPr>
          <a:solidFill>
            <a:schemeClr val="accent1"/>
          </a:solidFill>
          <a:ln w="28575" cap="rnd">
            <a:solidFill>
              <a:schemeClr val="accent1"/>
            </a:solidFill>
            <a:round/>
          </a:ln>
          <a:effectLst/>
        </c:spPr>
        <c:marker>
          <c:symbol val="none"/>
        </c:marker>
      </c:pivotFmt>
      <c:pivotFmt>
        <c:idx val="81"/>
        <c:spPr>
          <a:solidFill>
            <a:schemeClr val="accent1"/>
          </a:solidFill>
          <a:ln w="28575" cap="rnd">
            <a:solidFill>
              <a:schemeClr val="accent1"/>
            </a:solidFill>
            <a:round/>
          </a:ln>
          <a:effectLst/>
        </c:spPr>
        <c:marker>
          <c:symbol val="none"/>
        </c:marker>
      </c:pivotFmt>
      <c:pivotFmt>
        <c:idx val="82"/>
        <c:spPr>
          <a:solidFill>
            <a:schemeClr val="accent1"/>
          </a:solidFill>
          <a:ln w="28575" cap="rnd">
            <a:solidFill>
              <a:schemeClr val="accent1"/>
            </a:solidFill>
            <a:round/>
          </a:ln>
          <a:effectLst/>
        </c:spPr>
        <c:marker>
          <c:symbol val="none"/>
        </c:marker>
      </c:pivotFmt>
      <c:pivotFmt>
        <c:idx val="83"/>
        <c:spPr>
          <a:solidFill>
            <a:schemeClr val="accent1"/>
          </a:solidFill>
          <a:ln w="28575" cap="rnd">
            <a:solidFill>
              <a:schemeClr val="accent1"/>
            </a:solidFill>
            <a:round/>
          </a:ln>
          <a:effectLst/>
        </c:spPr>
        <c:marker>
          <c:symbol val="none"/>
        </c:marker>
      </c:pivotFmt>
      <c:pivotFmt>
        <c:idx val="84"/>
        <c:spPr>
          <a:solidFill>
            <a:schemeClr val="accent1"/>
          </a:solidFill>
          <a:ln w="28575" cap="rnd">
            <a:solidFill>
              <a:schemeClr val="accent1"/>
            </a:solidFill>
            <a:round/>
          </a:ln>
          <a:effectLst/>
        </c:spPr>
        <c:marker>
          <c:symbol val="none"/>
        </c:marker>
      </c:pivotFmt>
      <c:pivotFmt>
        <c:idx val="85"/>
        <c:spPr>
          <a:solidFill>
            <a:schemeClr val="accent1"/>
          </a:solidFill>
          <a:ln w="28575" cap="rnd">
            <a:solidFill>
              <a:schemeClr val="accent1"/>
            </a:solidFill>
            <a:round/>
          </a:ln>
          <a:effectLst/>
        </c:spPr>
        <c:marker>
          <c:symbol val="none"/>
        </c:marker>
      </c:pivotFmt>
      <c:pivotFmt>
        <c:idx val="86"/>
        <c:spPr>
          <a:solidFill>
            <a:schemeClr val="accent1"/>
          </a:solidFill>
          <a:ln w="28575" cap="rnd">
            <a:solidFill>
              <a:schemeClr val="accent1"/>
            </a:solidFill>
            <a:round/>
          </a:ln>
          <a:effectLst/>
        </c:spPr>
        <c:marker>
          <c:symbol val="none"/>
        </c:marker>
      </c:pivotFmt>
      <c:pivotFmt>
        <c:idx val="87"/>
        <c:spPr>
          <a:solidFill>
            <a:schemeClr val="accent1"/>
          </a:solidFill>
          <a:ln w="28575" cap="rnd">
            <a:solidFill>
              <a:schemeClr val="accent1"/>
            </a:solidFill>
            <a:round/>
          </a:ln>
          <a:effectLst/>
        </c:spPr>
        <c:marker>
          <c:symbol val="none"/>
        </c:marker>
      </c:pivotFmt>
      <c:pivotFmt>
        <c:idx val="88"/>
        <c:spPr>
          <a:solidFill>
            <a:schemeClr val="accent1"/>
          </a:solidFill>
          <a:ln w="28575" cap="rnd">
            <a:solidFill>
              <a:schemeClr val="accent1"/>
            </a:solidFill>
            <a:round/>
          </a:ln>
          <a:effectLst/>
        </c:spPr>
        <c:marker>
          <c:symbol val="none"/>
        </c:marker>
      </c:pivotFmt>
      <c:pivotFmt>
        <c:idx val="89"/>
        <c:spPr>
          <a:solidFill>
            <a:schemeClr val="accent1"/>
          </a:solidFill>
          <a:ln w="28575" cap="rnd">
            <a:solidFill>
              <a:schemeClr val="accent1"/>
            </a:solidFill>
            <a:round/>
          </a:ln>
          <a:effectLst/>
        </c:spPr>
        <c:marker>
          <c:symbol val="none"/>
        </c:marker>
      </c:pivotFmt>
      <c:pivotFmt>
        <c:idx val="90"/>
        <c:spPr>
          <a:solidFill>
            <a:schemeClr val="accent1"/>
          </a:solidFill>
          <a:ln w="28575" cap="rnd">
            <a:solidFill>
              <a:schemeClr val="accent1"/>
            </a:solidFill>
            <a:round/>
          </a:ln>
          <a:effectLst/>
        </c:spPr>
        <c:marker>
          <c:symbol val="none"/>
        </c:marker>
      </c:pivotFmt>
      <c:pivotFmt>
        <c:idx val="91"/>
        <c:spPr>
          <a:solidFill>
            <a:schemeClr val="accent1"/>
          </a:solidFill>
          <a:ln w="28575" cap="rnd">
            <a:solidFill>
              <a:schemeClr val="accent1"/>
            </a:solidFill>
            <a:round/>
          </a:ln>
          <a:effectLst/>
        </c:spPr>
        <c:marker>
          <c:symbol val="none"/>
        </c:marker>
      </c:pivotFmt>
      <c:pivotFmt>
        <c:idx val="92"/>
        <c:spPr>
          <a:solidFill>
            <a:schemeClr val="accent1"/>
          </a:solidFill>
          <a:ln w="28575" cap="rnd">
            <a:solidFill>
              <a:schemeClr val="accent1"/>
            </a:solidFill>
            <a:round/>
          </a:ln>
          <a:effectLst/>
        </c:spPr>
        <c:marker>
          <c:symbol val="none"/>
        </c:marker>
      </c:pivotFmt>
      <c:pivotFmt>
        <c:idx val="93"/>
        <c:spPr>
          <a:solidFill>
            <a:schemeClr val="accent1"/>
          </a:solidFill>
          <a:ln w="28575" cap="rnd">
            <a:solidFill>
              <a:schemeClr val="accent1"/>
            </a:solidFill>
            <a:round/>
          </a:ln>
          <a:effectLst/>
        </c:spPr>
        <c:marker>
          <c:symbol val="none"/>
        </c:marker>
      </c:pivotFmt>
      <c:pivotFmt>
        <c:idx val="94"/>
        <c:spPr>
          <a:solidFill>
            <a:schemeClr val="accent1"/>
          </a:solidFill>
          <a:ln w="28575" cap="rnd">
            <a:solidFill>
              <a:schemeClr val="accent1"/>
            </a:solidFill>
            <a:round/>
          </a:ln>
          <a:effectLst/>
        </c:spPr>
        <c:marker>
          <c:symbol val="none"/>
        </c:marker>
      </c:pivotFmt>
      <c:pivotFmt>
        <c:idx val="95"/>
        <c:spPr>
          <a:solidFill>
            <a:schemeClr val="accent1"/>
          </a:solidFill>
          <a:ln w="28575" cap="rnd">
            <a:solidFill>
              <a:schemeClr val="accent1"/>
            </a:solidFill>
            <a:round/>
          </a:ln>
          <a:effectLst/>
        </c:spPr>
        <c:marker>
          <c:symbol val="none"/>
        </c:marker>
      </c:pivotFmt>
      <c:pivotFmt>
        <c:idx val="96"/>
        <c:spPr>
          <a:solidFill>
            <a:schemeClr val="accent1"/>
          </a:solidFill>
          <a:ln w="28575" cap="rnd">
            <a:solidFill>
              <a:schemeClr val="accent1"/>
            </a:solidFill>
            <a:round/>
          </a:ln>
          <a:effectLst/>
        </c:spPr>
        <c:marker>
          <c:symbol val="none"/>
        </c:marker>
      </c:pivotFmt>
      <c:pivotFmt>
        <c:idx val="97"/>
        <c:spPr>
          <a:solidFill>
            <a:schemeClr val="accent1"/>
          </a:solidFill>
          <a:ln w="28575" cap="rnd">
            <a:solidFill>
              <a:schemeClr val="accent1"/>
            </a:solidFill>
            <a:round/>
          </a:ln>
          <a:effectLst/>
        </c:spPr>
        <c:marker>
          <c:symbol val="none"/>
        </c:marker>
      </c:pivotFmt>
      <c:pivotFmt>
        <c:idx val="98"/>
        <c:spPr>
          <a:solidFill>
            <a:schemeClr val="accent1"/>
          </a:solidFill>
          <a:ln w="28575" cap="rnd">
            <a:solidFill>
              <a:schemeClr val="accent1"/>
            </a:solidFill>
            <a:round/>
          </a:ln>
          <a:effectLst/>
        </c:spPr>
        <c:marker>
          <c:symbol val="none"/>
        </c:marker>
      </c:pivotFmt>
      <c:pivotFmt>
        <c:idx val="99"/>
        <c:spPr>
          <a:solidFill>
            <a:schemeClr val="accent1"/>
          </a:solidFill>
          <a:ln w="28575" cap="rnd">
            <a:solidFill>
              <a:schemeClr val="accent1"/>
            </a:solidFill>
            <a:round/>
          </a:ln>
          <a:effectLst/>
        </c:spPr>
        <c:marker>
          <c:symbol val="none"/>
        </c:marker>
      </c:pivotFmt>
      <c:pivotFmt>
        <c:idx val="100"/>
        <c:spPr>
          <a:solidFill>
            <a:schemeClr val="accent1"/>
          </a:solidFill>
          <a:ln w="28575" cap="rnd">
            <a:solidFill>
              <a:schemeClr val="accent1"/>
            </a:solidFill>
            <a:round/>
          </a:ln>
          <a:effectLst/>
        </c:spPr>
        <c:marker>
          <c:symbol val="none"/>
        </c:marker>
      </c:pivotFmt>
      <c:pivotFmt>
        <c:idx val="101"/>
        <c:spPr>
          <a:solidFill>
            <a:schemeClr val="accent1"/>
          </a:solidFill>
          <a:ln w="28575" cap="rnd">
            <a:solidFill>
              <a:schemeClr val="accent1"/>
            </a:solidFill>
            <a:round/>
          </a:ln>
          <a:effectLst/>
        </c:spPr>
        <c:marker>
          <c:symbol val="none"/>
        </c:marker>
      </c:pivotFmt>
      <c:pivotFmt>
        <c:idx val="102"/>
        <c:spPr>
          <a:solidFill>
            <a:schemeClr val="accent1"/>
          </a:solidFill>
          <a:ln w="28575" cap="rnd">
            <a:solidFill>
              <a:schemeClr val="accent1"/>
            </a:solidFill>
            <a:round/>
          </a:ln>
          <a:effectLst/>
        </c:spPr>
        <c:marker>
          <c:symbol val="none"/>
        </c:marker>
      </c:pivotFmt>
      <c:pivotFmt>
        <c:idx val="103"/>
        <c:spPr>
          <a:solidFill>
            <a:schemeClr val="accent1"/>
          </a:solidFill>
          <a:ln w="28575" cap="rnd">
            <a:solidFill>
              <a:schemeClr val="accent1"/>
            </a:solidFill>
            <a:round/>
          </a:ln>
          <a:effectLst/>
        </c:spPr>
        <c:marker>
          <c:symbol val="none"/>
        </c:marker>
      </c:pivotFmt>
      <c:pivotFmt>
        <c:idx val="104"/>
        <c:spPr>
          <a:solidFill>
            <a:schemeClr val="accent1"/>
          </a:solidFill>
          <a:ln w="28575" cap="rnd">
            <a:solidFill>
              <a:schemeClr val="accent1"/>
            </a:solidFill>
            <a:round/>
          </a:ln>
          <a:effectLst/>
        </c:spPr>
        <c:marker>
          <c:symbol val="none"/>
        </c:marker>
      </c:pivotFmt>
      <c:pivotFmt>
        <c:idx val="105"/>
        <c:spPr>
          <a:solidFill>
            <a:schemeClr val="accent1"/>
          </a:solidFill>
          <a:ln w="28575" cap="rnd">
            <a:solidFill>
              <a:schemeClr val="accent1"/>
            </a:solidFill>
            <a:round/>
          </a:ln>
          <a:effectLst/>
        </c:spPr>
        <c:marker>
          <c:symbol val="none"/>
        </c:marker>
      </c:pivotFmt>
      <c:pivotFmt>
        <c:idx val="106"/>
        <c:spPr>
          <a:solidFill>
            <a:schemeClr val="accent1"/>
          </a:solidFill>
          <a:ln w="28575" cap="rnd">
            <a:solidFill>
              <a:schemeClr val="accent1"/>
            </a:solidFill>
            <a:round/>
          </a:ln>
          <a:effectLst/>
        </c:spPr>
        <c:marker>
          <c:symbol val="none"/>
        </c:marker>
      </c:pivotFmt>
      <c:pivotFmt>
        <c:idx val="107"/>
        <c:spPr>
          <a:solidFill>
            <a:schemeClr val="accent1"/>
          </a:solidFill>
          <a:ln w="28575" cap="rnd">
            <a:solidFill>
              <a:schemeClr val="accent1"/>
            </a:solidFill>
            <a:round/>
          </a:ln>
          <a:effectLst/>
        </c:spPr>
        <c:marker>
          <c:symbol val="none"/>
        </c:marker>
      </c:pivotFmt>
      <c:pivotFmt>
        <c:idx val="108"/>
        <c:spPr>
          <a:solidFill>
            <a:schemeClr val="accent1"/>
          </a:solidFill>
          <a:ln w="28575" cap="rnd">
            <a:solidFill>
              <a:schemeClr val="accent1"/>
            </a:solidFill>
            <a:round/>
          </a:ln>
          <a:effectLst/>
        </c:spPr>
        <c:marker>
          <c:symbol val="none"/>
        </c:marker>
      </c:pivotFmt>
      <c:pivotFmt>
        <c:idx val="109"/>
        <c:spPr>
          <a:solidFill>
            <a:schemeClr val="accent1"/>
          </a:solidFill>
          <a:ln w="28575" cap="rnd">
            <a:solidFill>
              <a:schemeClr val="accent1"/>
            </a:solidFill>
            <a:round/>
          </a:ln>
          <a:effectLst/>
        </c:spPr>
        <c:marker>
          <c:symbol val="none"/>
        </c:marker>
      </c:pivotFmt>
      <c:pivotFmt>
        <c:idx val="110"/>
        <c:spPr>
          <a:solidFill>
            <a:schemeClr val="accent1"/>
          </a:solidFill>
          <a:ln w="28575" cap="rnd">
            <a:solidFill>
              <a:schemeClr val="accent1"/>
            </a:solidFill>
            <a:round/>
          </a:ln>
          <a:effectLst/>
        </c:spPr>
        <c:marker>
          <c:symbol val="none"/>
        </c:marker>
      </c:pivotFmt>
      <c:pivotFmt>
        <c:idx val="111"/>
        <c:spPr>
          <a:solidFill>
            <a:schemeClr val="accent1"/>
          </a:solidFill>
          <a:ln w="28575" cap="rnd">
            <a:solidFill>
              <a:schemeClr val="accent1"/>
            </a:solidFill>
            <a:round/>
          </a:ln>
          <a:effectLst/>
        </c:spPr>
        <c:marker>
          <c:symbol val="none"/>
        </c:marker>
      </c:pivotFmt>
      <c:pivotFmt>
        <c:idx val="112"/>
        <c:spPr>
          <a:solidFill>
            <a:schemeClr val="accent1"/>
          </a:solidFill>
          <a:ln w="28575" cap="rnd">
            <a:solidFill>
              <a:schemeClr val="accent1"/>
            </a:solidFill>
            <a:round/>
          </a:ln>
          <a:effectLst/>
        </c:spPr>
        <c:marker>
          <c:symbol val="none"/>
        </c:marker>
      </c:pivotFmt>
      <c:pivotFmt>
        <c:idx val="113"/>
        <c:spPr>
          <a:solidFill>
            <a:schemeClr val="accent1"/>
          </a:solidFill>
          <a:ln w="28575" cap="rnd">
            <a:solidFill>
              <a:schemeClr val="accent1"/>
            </a:solidFill>
            <a:round/>
          </a:ln>
          <a:effectLst/>
        </c:spPr>
        <c:marker>
          <c:symbol val="none"/>
        </c:marker>
      </c:pivotFmt>
      <c:pivotFmt>
        <c:idx val="114"/>
        <c:spPr>
          <a:solidFill>
            <a:schemeClr val="accent1"/>
          </a:solidFill>
          <a:ln w="28575" cap="rnd">
            <a:solidFill>
              <a:schemeClr val="accent1"/>
            </a:solidFill>
            <a:round/>
          </a:ln>
          <a:effectLst/>
        </c:spPr>
        <c:marker>
          <c:symbol val="none"/>
        </c:marker>
      </c:pivotFmt>
      <c:pivotFmt>
        <c:idx val="115"/>
        <c:spPr>
          <a:solidFill>
            <a:schemeClr val="accent1"/>
          </a:solidFill>
          <a:ln w="28575" cap="rnd">
            <a:solidFill>
              <a:schemeClr val="accent1"/>
            </a:solidFill>
            <a:round/>
          </a:ln>
          <a:effectLst/>
        </c:spPr>
        <c:marker>
          <c:symbol val="none"/>
        </c:marker>
      </c:pivotFmt>
      <c:pivotFmt>
        <c:idx val="116"/>
        <c:spPr>
          <a:solidFill>
            <a:schemeClr val="accent1"/>
          </a:solidFill>
          <a:ln w="28575" cap="rnd">
            <a:solidFill>
              <a:schemeClr val="accent1"/>
            </a:solidFill>
            <a:round/>
          </a:ln>
          <a:effectLst/>
        </c:spPr>
        <c:marker>
          <c:symbol val="none"/>
        </c:marker>
      </c:pivotFmt>
      <c:pivotFmt>
        <c:idx val="117"/>
        <c:spPr>
          <a:solidFill>
            <a:schemeClr val="accent1"/>
          </a:solidFill>
          <a:ln w="28575" cap="rnd">
            <a:solidFill>
              <a:schemeClr val="accent1"/>
            </a:solidFill>
            <a:round/>
          </a:ln>
          <a:effectLst/>
        </c:spPr>
        <c:marker>
          <c:symbol val="none"/>
        </c:marker>
      </c:pivotFmt>
      <c:pivotFmt>
        <c:idx val="118"/>
        <c:spPr>
          <a:solidFill>
            <a:schemeClr val="accent1"/>
          </a:solidFill>
          <a:ln w="28575" cap="rnd">
            <a:solidFill>
              <a:schemeClr val="accent1"/>
            </a:solidFill>
            <a:round/>
          </a:ln>
          <a:effectLst/>
        </c:spPr>
        <c:marker>
          <c:symbol val="none"/>
        </c:marker>
      </c:pivotFmt>
      <c:pivotFmt>
        <c:idx val="119"/>
        <c:spPr>
          <a:solidFill>
            <a:schemeClr val="accent1"/>
          </a:solidFill>
          <a:ln w="28575" cap="rnd">
            <a:solidFill>
              <a:schemeClr val="accent1"/>
            </a:solidFill>
            <a:round/>
          </a:ln>
          <a:effectLst/>
        </c:spPr>
        <c:marker>
          <c:symbol val="none"/>
        </c:marker>
      </c:pivotFmt>
      <c:pivotFmt>
        <c:idx val="120"/>
        <c:spPr>
          <a:solidFill>
            <a:schemeClr val="accent1"/>
          </a:solidFill>
          <a:ln w="28575" cap="rnd">
            <a:solidFill>
              <a:schemeClr val="accent1"/>
            </a:solidFill>
            <a:round/>
          </a:ln>
          <a:effectLst/>
        </c:spPr>
        <c:marker>
          <c:symbol val="none"/>
        </c:marker>
      </c:pivotFmt>
      <c:pivotFmt>
        <c:idx val="121"/>
        <c:spPr>
          <a:solidFill>
            <a:schemeClr val="accent1"/>
          </a:solidFill>
          <a:ln w="28575" cap="rnd">
            <a:solidFill>
              <a:schemeClr val="accent1"/>
            </a:solidFill>
            <a:round/>
          </a:ln>
          <a:effectLst/>
        </c:spPr>
        <c:marker>
          <c:symbol val="none"/>
        </c:marker>
      </c:pivotFmt>
      <c:pivotFmt>
        <c:idx val="122"/>
        <c:spPr>
          <a:solidFill>
            <a:schemeClr val="accent1"/>
          </a:solidFill>
          <a:ln w="28575" cap="rnd">
            <a:solidFill>
              <a:schemeClr val="accent1"/>
            </a:solidFill>
            <a:round/>
          </a:ln>
          <a:effectLst/>
        </c:spPr>
        <c:marker>
          <c:symbol val="none"/>
        </c:marker>
      </c:pivotFmt>
      <c:pivotFmt>
        <c:idx val="123"/>
        <c:spPr>
          <a:solidFill>
            <a:schemeClr val="accent1"/>
          </a:solidFill>
          <a:ln w="28575" cap="rnd">
            <a:solidFill>
              <a:schemeClr val="accent1"/>
            </a:solidFill>
            <a:round/>
          </a:ln>
          <a:effectLst/>
        </c:spPr>
        <c:marker>
          <c:symbol val="none"/>
        </c:marker>
      </c:pivotFmt>
      <c:pivotFmt>
        <c:idx val="124"/>
        <c:spPr>
          <a:solidFill>
            <a:schemeClr val="accent1"/>
          </a:solidFill>
          <a:ln w="28575" cap="rnd">
            <a:solidFill>
              <a:schemeClr val="accent1"/>
            </a:solidFill>
            <a:round/>
          </a:ln>
          <a:effectLst/>
        </c:spPr>
        <c:marker>
          <c:symbol val="none"/>
        </c:marker>
      </c:pivotFmt>
      <c:pivotFmt>
        <c:idx val="125"/>
        <c:spPr>
          <a:solidFill>
            <a:schemeClr val="accent1"/>
          </a:solidFill>
          <a:ln w="28575" cap="rnd">
            <a:solidFill>
              <a:schemeClr val="accent1"/>
            </a:solidFill>
            <a:round/>
          </a:ln>
          <a:effectLst/>
        </c:spPr>
        <c:marker>
          <c:symbol val="none"/>
        </c:marker>
      </c:pivotFmt>
      <c:pivotFmt>
        <c:idx val="126"/>
        <c:spPr>
          <a:solidFill>
            <a:schemeClr val="accent1"/>
          </a:solidFill>
          <a:ln w="28575" cap="rnd">
            <a:solidFill>
              <a:schemeClr val="accent1"/>
            </a:solidFill>
            <a:round/>
          </a:ln>
          <a:effectLst/>
        </c:spPr>
        <c:marker>
          <c:symbol val="none"/>
        </c:marker>
      </c:pivotFmt>
      <c:pivotFmt>
        <c:idx val="127"/>
        <c:spPr>
          <a:solidFill>
            <a:schemeClr val="accent1"/>
          </a:solidFill>
          <a:ln w="28575" cap="rnd">
            <a:solidFill>
              <a:schemeClr val="accent1"/>
            </a:solidFill>
            <a:round/>
          </a:ln>
          <a:effectLst/>
        </c:spPr>
        <c:marker>
          <c:symbol val="none"/>
        </c:marker>
      </c:pivotFmt>
      <c:pivotFmt>
        <c:idx val="128"/>
        <c:spPr>
          <a:solidFill>
            <a:schemeClr val="accent1"/>
          </a:solidFill>
          <a:ln w="28575" cap="rnd">
            <a:solidFill>
              <a:schemeClr val="accent1"/>
            </a:solidFill>
            <a:round/>
          </a:ln>
          <a:effectLst/>
        </c:spPr>
        <c:marker>
          <c:symbol val="none"/>
        </c:marker>
      </c:pivotFmt>
      <c:pivotFmt>
        <c:idx val="129"/>
        <c:spPr>
          <a:solidFill>
            <a:schemeClr val="accent1"/>
          </a:solidFill>
          <a:ln w="28575" cap="rnd">
            <a:solidFill>
              <a:schemeClr val="accent1"/>
            </a:solidFill>
            <a:round/>
          </a:ln>
          <a:effectLst/>
        </c:spPr>
        <c:marker>
          <c:symbol val="none"/>
        </c:marker>
      </c:pivotFmt>
      <c:pivotFmt>
        <c:idx val="130"/>
        <c:spPr>
          <a:solidFill>
            <a:schemeClr val="accent1"/>
          </a:solidFill>
          <a:ln w="28575" cap="rnd">
            <a:solidFill>
              <a:schemeClr val="accent1"/>
            </a:solidFill>
            <a:round/>
          </a:ln>
          <a:effectLst/>
        </c:spPr>
        <c:marker>
          <c:symbol val="none"/>
        </c:marker>
      </c:pivotFmt>
      <c:pivotFmt>
        <c:idx val="131"/>
        <c:spPr>
          <a:solidFill>
            <a:schemeClr val="accent1"/>
          </a:solidFill>
          <a:ln w="28575" cap="rnd">
            <a:solidFill>
              <a:schemeClr val="accent1"/>
            </a:solidFill>
            <a:round/>
          </a:ln>
          <a:effectLst/>
        </c:spPr>
        <c:marker>
          <c:symbol val="none"/>
        </c:marker>
      </c:pivotFmt>
      <c:pivotFmt>
        <c:idx val="132"/>
        <c:spPr>
          <a:solidFill>
            <a:schemeClr val="accent1"/>
          </a:solidFill>
          <a:ln w="28575" cap="rnd">
            <a:solidFill>
              <a:schemeClr val="accent1"/>
            </a:solidFill>
            <a:round/>
          </a:ln>
          <a:effectLst/>
        </c:spPr>
        <c:marker>
          <c:symbol val="none"/>
        </c:marker>
      </c:pivotFmt>
      <c:pivotFmt>
        <c:idx val="133"/>
        <c:spPr>
          <a:solidFill>
            <a:schemeClr val="accent1"/>
          </a:solidFill>
          <a:ln w="28575" cap="rnd">
            <a:solidFill>
              <a:schemeClr val="accent1"/>
            </a:solidFill>
            <a:round/>
          </a:ln>
          <a:effectLst/>
        </c:spPr>
        <c:marker>
          <c:symbol val="none"/>
        </c:marker>
      </c:pivotFmt>
      <c:pivotFmt>
        <c:idx val="134"/>
        <c:spPr>
          <a:solidFill>
            <a:schemeClr val="accent1"/>
          </a:solidFill>
          <a:ln w="28575" cap="rnd">
            <a:solidFill>
              <a:schemeClr val="accent1"/>
            </a:solidFill>
            <a:round/>
          </a:ln>
          <a:effectLst/>
        </c:spPr>
        <c:marker>
          <c:symbol val="none"/>
        </c:marker>
      </c:pivotFmt>
      <c:pivotFmt>
        <c:idx val="135"/>
        <c:spPr>
          <a:solidFill>
            <a:schemeClr val="accent1"/>
          </a:solidFill>
          <a:ln w="28575" cap="rnd">
            <a:solidFill>
              <a:schemeClr val="accent1"/>
            </a:solidFill>
            <a:round/>
          </a:ln>
          <a:effectLst/>
        </c:spPr>
        <c:marker>
          <c:symbol val="none"/>
        </c:marker>
      </c:pivotFmt>
      <c:pivotFmt>
        <c:idx val="136"/>
        <c:spPr>
          <a:solidFill>
            <a:schemeClr val="accent1"/>
          </a:solidFill>
          <a:ln w="28575" cap="rnd">
            <a:solidFill>
              <a:schemeClr val="accent1"/>
            </a:solidFill>
            <a:round/>
          </a:ln>
          <a:effectLst/>
        </c:spPr>
        <c:marker>
          <c:symbol val="none"/>
        </c:marker>
      </c:pivotFmt>
      <c:pivotFmt>
        <c:idx val="137"/>
        <c:spPr>
          <a:solidFill>
            <a:schemeClr val="accent1"/>
          </a:solidFill>
          <a:ln w="28575" cap="rnd">
            <a:solidFill>
              <a:schemeClr val="accent1"/>
            </a:solidFill>
            <a:round/>
          </a:ln>
          <a:effectLst/>
        </c:spPr>
        <c:marker>
          <c:symbol val="none"/>
        </c:marker>
      </c:pivotFmt>
      <c:pivotFmt>
        <c:idx val="138"/>
        <c:spPr>
          <a:solidFill>
            <a:schemeClr val="accent1"/>
          </a:solidFill>
          <a:ln w="28575" cap="rnd">
            <a:solidFill>
              <a:schemeClr val="accent1"/>
            </a:solidFill>
            <a:round/>
          </a:ln>
          <a:effectLst/>
        </c:spPr>
        <c:marker>
          <c:symbol val="none"/>
        </c:marker>
      </c:pivotFmt>
      <c:pivotFmt>
        <c:idx val="139"/>
        <c:spPr>
          <a:solidFill>
            <a:schemeClr val="accent1"/>
          </a:solidFill>
          <a:ln w="28575" cap="rnd">
            <a:solidFill>
              <a:schemeClr val="accent1"/>
            </a:solidFill>
            <a:round/>
          </a:ln>
          <a:effectLst/>
        </c:spPr>
        <c:marker>
          <c:symbol val="none"/>
        </c:marker>
      </c:pivotFmt>
      <c:pivotFmt>
        <c:idx val="140"/>
        <c:spPr>
          <a:solidFill>
            <a:schemeClr val="accent1"/>
          </a:solidFill>
          <a:ln w="28575" cap="rnd">
            <a:solidFill>
              <a:schemeClr val="accent1"/>
            </a:solidFill>
            <a:round/>
          </a:ln>
          <a:effectLst/>
        </c:spPr>
        <c:marker>
          <c:symbol val="none"/>
        </c:marker>
      </c:pivotFmt>
      <c:pivotFmt>
        <c:idx val="141"/>
        <c:spPr>
          <a:solidFill>
            <a:schemeClr val="accent1"/>
          </a:solidFill>
          <a:ln w="28575" cap="rnd">
            <a:solidFill>
              <a:schemeClr val="accent1"/>
            </a:solidFill>
            <a:round/>
          </a:ln>
          <a:effectLst/>
        </c:spPr>
        <c:marker>
          <c:symbol val="none"/>
        </c:marker>
      </c:pivotFmt>
      <c:pivotFmt>
        <c:idx val="142"/>
        <c:spPr>
          <a:solidFill>
            <a:schemeClr val="accent1"/>
          </a:solidFill>
          <a:ln w="28575" cap="rnd">
            <a:solidFill>
              <a:schemeClr val="accent1"/>
            </a:solidFill>
            <a:round/>
          </a:ln>
          <a:effectLst/>
        </c:spPr>
        <c:marker>
          <c:symbol val="none"/>
        </c:marker>
      </c:pivotFmt>
      <c:pivotFmt>
        <c:idx val="143"/>
        <c:spPr>
          <a:solidFill>
            <a:schemeClr val="accent1"/>
          </a:solidFill>
          <a:ln w="28575" cap="rnd">
            <a:solidFill>
              <a:schemeClr val="accent1"/>
            </a:solidFill>
            <a:round/>
          </a:ln>
          <a:effectLst/>
        </c:spPr>
        <c:marker>
          <c:symbol val="none"/>
        </c:marker>
      </c:pivotFmt>
      <c:pivotFmt>
        <c:idx val="144"/>
        <c:spPr>
          <a:solidFill>
            <a:schemeClr val="accent1"/>
          </a:solidFill>
          <a:ln w="28575" cap="rnd">
            <a:solidFill>
              <a:schemeClr val="accent1"/>
            </a:solidFill>
            <a:round/>
          </a:ln>
          <a:effectLst/>
        </c:spPr>
        <c:marker>
          <c:symbol val="none"/>
        </c:marker>
      </c:pivotFmt>
      <c:pivotFmt>
        <c:idx val="145"/>
        <c:spPr>
          <a:solidFill>
            <a:schemeClr val="accent1"/>
          </a:solidFill>
          <a:ln w="28575" cap="rnd">
            <a:solidFill>
              <a:schemeClr val="accent1"/>
            </a:solidFill>
            <a:round/>
          </a:ln>
          <a:effectLst/>
        </c:spPr>
        <c:marker>
          <c:symbol val="none"/>
        </c:marker>
      </c:pivotFmt>
      <c:pivotFmt>
        <c:idx val="146"/>
        <c:spPr>
          <a:solidFill>
            <a:schemeClr val="accent1"/>
          </a:solidFill>
          <a:ln w="28575" cap="rnd">
            <a:solidFill>
              <a:schemeClr val="accent1"/>
            </a:solidFill>
            <a:round/>
          </a:ln>
          <a:effectLst/>
        </c:spPr>
        <c:marker>
          <c:symbol val="none"/>
        </c:marker>
      </c:pivotFmt>
      <c:pivotFmt>
        <c:idx val="147"/>
        <c:spPr>
          <a:solidFill>
            <a:schemeClr val="accent1"/>
          </a:solidFill>
          <a:ln w="28575" cap="rnd">
            <a:solidFill>
              <a:schemeClr val="accent1"/>
            </a:solidFill>
            <a:round/>
          </a:ln>
          <a:effectLst/>
        </c:spPr>
        <c:marker>
          <c:symbol val="none"/>
        </c:marker>
      </c:pivotFmt>
      <c:pivotFmt>
        <c:idx val="148"/>
        <c:spPr>
          <a:solidFill>
            <a:schemeClr val="accent1"/>
          </a:solidFill>
          <a:ln w="28575" cap="rnd">
            <a:solidFill>
              <a:schemeClr val="accent1"/>
            </a:solidFill>
            <a:round/>
          </a:ln>
          <a:effectLst/>
        </c:spPr>
        <c:marker>
          <c:symbol val="none"/>
        </c:marker>
      </c:pivotFmt>
      <c:pivotFmt>
        <c:idx val="149"/>
        <c:spPr>
          <a:solidFill>
            <a:schemeClr val="accent1"/>
          </a:solidFill>
          <a:ln w="28575" cap="rnd">
            <a:solidFill>
              <a:schemeClr val="accent1"/>
            </a:solidFill>
            <a:round/>
          </a:ln>
          <a:effectLst/>
        </c:spPr>
        <c:marker>
          <c:symbol val="none"/>
        </c:marker>
      </c:pivotFmt>
      <c:pivotFmt>
        <c:idx val="150"/>
        <c:spPr>
          <a:solidFill>
            <a:schemeClr val="accent1"/>
          </a:solidFill>
          <a:ln w="28575" cap="rnd">
            <a:solidFill>
              <a:schemeClr val="accent1"/>
            </a:solidFill>
            <a:round/>
          </a:ln>
          <a:effectLst/>
        </c:spPr>
        <c:marker>
          <c:symbol val="none"/>
        </c:marker>
      </c:pivotFmt>
      <c:pivotFmt>
        <c:idx val="151"/>
        <c:spPr>
          <a:solidFill>
            <a:schemeClr val="accent1"/>
          </a:solidFill>
          <a:ln w="28575" cap="rnd">
            <a:solidFill>
              <a:schemeClr val="accent1"/>
            </a:solidFill>
            <a:round/>
          </a:ln>
          <a:effectLst/>
        </c:spPr>
        <c:marker>
          <c:symbol val="none"/>
        </c:marker>
      </c:pivotFmt>
      <c:pivotFmt>
        <c:idx val="152"/>
        <c:spPr>
          <a:solidFill>
            <a:schemeClr val="accent1"/>
          </a:solidFill>
          <a:ln w="28575" cap="rnd">
            <a:solidFill>
              <a:schemeClr val="accent1"/>
            </a:solidFill>
            <a:round/>
          </a:ln>
          <a:effectLst/>
        </c:spPr>
        <c:marker>
          <c:symbol val="none"/>
        </c:marker>
      </c:pivotFmt>
      <c:pivotFmt>
        <c:idx val="153"/>
        <c:spPr>
          <a:solidFill>
            <a:schemeClr val="accent1"/>
          </a:solidFill>
          <a:ln w="28575" cap="rnd">
            <a:solidFill>
              <a:schemeClr val="accent1"/>
            </a:solidFill>
            <a:round/>
          </a:ln>
          <a:effectLst/>
        </c:spPr>
        <c:marker>
          <c:symbol val="none"/>
        </c:marker>
      </c:pivotFmt>
      <c:pivotFmt>
        <c:idx val="154"/>
        <c:spPr>
          <a:solidFill>
            <a:schemeClr val="accent1"/>
          </a:solidFill>
          <a:ln w="28575" cap="rnd">
            <a:solidFill>
              <a:schemeClr val="accent1"/>
            </a:solidFill>
            <a:round/>
          </a:ln>
          <a:effectLst/>
        </c:spPr>
        <c:marker>
          <c:symbol val="none"/>
        </c:marker>
      </c:pivotFmt>
      <c:pivotFmt>
        <c:idx val="155"/>
        <c:spPr>
          <a:solidFill>
            <a:schemeClr val="accent1"/>
          </a:solidFill>
          <a:ln w="28575" cap="rnd">
            <a:solidFill>
              <a:schemeClr val="accent1"/>
            </a:solidFill>
            <a:round/>
          </a:ln>
          <a:effectLst/>
        </c:spPr>
        <c:marker>
          <c:symbol val="none"/>
        </c:marker>
      </c:pivotFmt>
      <c:pivotFmt>
        <c:idx val="156"/>
        <c:spPr>
          <a:solidFill>
            <a:schemeClr val="accent1"/>
          </a:solidFill>
          <a:ln w="28575" cap="rnd">
            <a:solidFill>
              <a:schemeClr val="accent1"/>
            </a:solidFill>
            <a:round/>
          </a:ln>
          <a:effectLst/>
        </c:spPr>
        <c:marker>
          <c:symbol val="none"/>
        </c:marker>
      </c:pivotFmt>
      <c:pivotFmt>
        <c:idx val="157"/>
        <c:spPr>
          <a:solidFill>
            <a:schemeClr val="accent1"/>
          </a:solidFill>
          <a:ln w="28575" cap="rnd">
            <a:solidFill>
              <a:schemeClr val="accent1"/>
            </a:solidFill>
            <a:round/>
          </a:ln>
          <a:effectLst/>
        </c:spPr>
        <c:marker>
          <c:symbol val="none"/>
        </c:marker>
      </c:pivotFmt>
      <c:pivotFmt>
        <c:idx val="158"/>
        <c:spPr>
          <a:solidFill>
            <a:schemeClr val="accent1"/>
          </a:solidFill>
          <a:ln w="28575" cap="rnd">
            <a:solidFill>
              <a:schemeClr val="accent1"/>
            </a:solidFill>
            <a:round/>
          </a:ln>
          <a:effectLst/>
        </c:spPr>
        <c:marker>
          <c:symbol val="none"/>
        </c:marker>
      </c:pivotFmt>
      <c:pivotFmt>
        <c:idx val="159"/>
        <c:spPr>
          <a:solidFill>
            <a:schemeClr val="accent1"/>
          </a:solidFill>
          <a:ln w="28575" cap="rnd">
            <a:solidFill>
              <a:schemeClr val="accent1"/>
            </a:solidFill>
            <a:round/>
          </a:ln>
          <a:effectLst/>
        </c:spPr>
        <c:marker>
          <c:symbol val="none"/>
        </c:marker>
      </c:pivotFmt>
      <c:pivotFmt>
        <c:idx val="160"/>
        <c:spPr>
          <a:solidFill>
            <a:schemeClr val="accent1"/>
          </a:solidFill>
          <a:ln w="28575" cap="rnd">
            <a:solidFill>
              <a:schemeClr val="accent1"/>
            </a:solidFill>
            <a:round/>
          </a:ln>
          <a:effectLst/>
        </c:spPr>
        <c:marker>
          <c:symbol val="none"/>
        </c:marker>
      </c:pivotFmt>
      <c:pivotFmt>
        <c:idx val="161"/>
        <c:spPr>
          <a:solidFill>
            <a:schemeClr val="accent1"/>
          </a:solidFill>
          <a:ln w="28575" cap="rnd">
            <a:solidFill>
              <a:schemeClr val="accent1"/>
            </a:solidFill>
            <a:round/>
          </a:ln>
          <a:effectLst/>
        </c:spPr>
        <c:marker>
          <c:symbol val="none"/>
        </c:marker>
      </c:pivotFmt>
      <c:pivotFmt>
        <c:idx val="162"/>
        <c:spPr>
          <a:solidFill>
            <a:schemeClr val="accent1"/>
          </a:solidFill>
          <a:ln w="28575" cap="rnd">
            <a:solidFill>
              <a:schemeClr val="accent1"/>
            </a:solidFill>
            <a:round/>
          </a:ln>
          <a:effectLst/>
        </c:spPr>
        <c:marker>
          <c:symbol val="none"/>
        </c:marker>
      </c:pivotFmt>
      <c:pivotFmt>
        <c:idx val="163"/>
        <c:spPr>
          <a:solidFill>
            <a:schemeClr val="accent1"/>
          </a:solidFill>
          <a:ln w="28575" cap="rnd">
            <a:solidFill>
              <a:schemeClr val="accent1"/>
            </a:solidFill>
            <a:round/>
          </a:ln>
          <a:effectLst/>
        </c:spPr>
        <c:marker>
          <c:symbol val="none"/>
        </c:marker>
      </c:pivotFmt>
      <c:pivotFmt>
        <c:idx val="164"/>
        <c:spPr>
          <a:solidFill>
            <a:schemeClr val="accent1"/>
          </a:solidFill>
          <a:ln w="28575" cap="rnd">
            <a:solidFill>
              <a:schemeClr val="accent1"/>
            </a:solidFill>
            <a:round/>
          </a:ln>
          <a:effectLst/>
        </c:spPr>
        <c:marker>
          <c:symbol val="none"/>
        </c:marker>
      </c:pivotFmt>
      <c:pivotFmt>
        <c:idx val="165"/>
        <c:spPr>
          <a:solidFill>
            <a:schemeClr val="accent1"/>
          </a:solidFill>
          <a:ln w="28575" cap="rnd">
            <a:solidFill>
              <a:schemeClr val="accent1"/>
            </a:solidFill>
            <a:round/>
          </a:ln>
          <a:effectLst/>
        </c:spPr>
        <c:marker>
          <c:symbol val="none"/>
        </c:marker>
      </c:pivotFmt>
      <c:pivotFmt>
        <c:idx val="166"/>
        <c:spPr>
          <a:solidFill>
            <a:schemeClr val="accent1"/>
          </a:solidFill>
          <a:ln w="28575" cap="rnd">
            <a:solidFill>
              <a:schemeClr val="accent1"/>
            </a:solidFill>
            <a:round/>
          </a:ln>
          <a:effectLst/>
        </c:spPr>
        <c:marker>
          <c:symbol val="none"/>
        </c:marker>
      </c:pivotFmt>
      <c:pivotFmt>
        <c:idx val="167"/>
        <c:spPr>
          <a:solidFill>
            <a:schemeClr val="accent1"/>
          </a:solidFill>
          <a:ln w="28575" cap="rnd">
            <a:solidFill>
              <a:schemeClr val="accent1"/>
            </a:solidFill>
            <a:round/>
          </a:ln>
          <a:effectLst/>
        </c:spPr>
        <c:marker>
          <c:symbol val="none"/>
        </c:marker>
      </c:pivotFmt>
      <c:pivotFmt>
        <c:idx val="168"/>
        <c:spPr>
          <a:solidFill>
            <a:schemeClr val="accent1"/>
          </a:solidFill>
          <a:ln w="28575" cap="rnd">
            <a:solidFill>
              <a:schemeClr val="accent1"/>
            </a:solidFill>
            <a:round/>
          </a:ln>
          <a:effectLst/>
        </c:spPr>
        <c:marker>
          <c:symbol val="none"/>
        </c:marker>
      </c:pivotFmt>
      <c:pivotFmt>
        <c:idx val="169"/>
        <c:spPr>
          <a:solidFill>
            <a:schemeClr val="accent1"/>
          </a:solidFill>
          <a:ln w="28575" cap="rnd">
            <a:solidFill>
              <a:schemeClr val="accent1"/>
            </a:solidFill>
            <a:round/>
          </a:ln>
          <a:effectLst/>
        </c:spPr>
        <c:marker>
          <c:symbol val="none"/>
        </c:marker>
      </c:pivotFmt>
      <c:pivotFmt>
        <c:idx val="170"/>
        <c:spPr>
          <a:solidFill>
            <a:schemeClr val="accent1"/>
          </a:solidFill>
          <a:ln w="28575" cap="rnd">
            <a:solidFill>
              <a:schemeClr val="accent1"/>
            </a:solidFill>
            <a:round/>
          </a:ln>
          <a:effectLst/>
        </c:spPr>
        <c:marker>
          <c:symbol val="none"/>
        </c:marker>
      </c:pivotFmt>
      <c:pivotFmt>
        <c:idx val="171"/>
        <c:spPr>
          <a:solidFill>
            <a:schemeClr val="accent1"/>
          </a:solidFill>
          <a:ln w="28575" cap="rnd">
            <a:solidFill>
              <a:schemeClr val="accent1"/>
            </a:solidFill>
            <a:round/>
          </a:ln>
          <a:effectLst/>
        </c:spPr>
        <c:marker>
          <c:symbol val="none"/>
        </c:marker>
      </c:pivotFmt>
      <c:pivotFmt>
        <c:idx val="172"/>
        <c:spPr>
          <a:solidFill>
            <a:schemeClr val="accent1"/>
          </a:solidFill>
          <a:ln w="28575" cap="rnd">
            <a:solidFill>
              <a:schemeClr val="accent1"/>
            </a:solidFill>
            <a:round/>
          </a:ln>
          <a:effectLst/>
        </c:spPr>
        <c:marker>
          <c:symbol val="none"/>
        </c:marker>
      </c:pivotFmt>
      <c:pivotFmt>
        <c:idx val="173"/>
        <c:spPr>
          <a:solidFill>
            <a:schemeClr val="accent1"/>
          </a:solidFill>
          <a:ln w="28575" cap="rnd">
            <a:solidFill>
              <a:schemeClr val="accent1"/>
            </a:solidFill>
            <a:round/>
          </a:ln>
          <a:effectLst/>
        </c:spPr>
        <c:marker>
          <c:symbol val="none"/>
        </c:marker>
      </c:pivotFmt>
      <c:pivotFmt>
        <c:idx val="174"/>
        <c:spPr>
          <a:solidFill>
            <a:schemeClr val="accent1"/>
          </a:solidFill>
          <a:ln w="28575" cap="rnd">
            <a:solidFill>
              <a:schemeClr val="accent1"/>
            </a:solidFill>
            <a:round/>
          </a:ln>
          <a:effectLst/>
        </c:spPr>
        <c:marker>
          <c:symbol val="none"/>
        </c:marker>
      </c:pivotFmt>
      <c:pivotFmt>
        <c:idx val="175"/>
        <c:spPr>
          <a:solidFill>
            <a:schemeClr val="accent1"/>
          </a:solidFill>
          <a:ln w="28575" cap="rnd">
            <a:solidFill>
              <a:schemeClr val="accent1"/>
            </a:solidFill>
            <a:round/>
          </a:ln>
          <a:effectLst/>
        </c:spPr>
        <c:marker>
          <c:symbol val="none"/>
        </c:marker>
      </c:pivotFmt>
      <c:pivotFmt>
        <c:idx val="176"/>
        <c:spPr>
          <a:solidFill>
            <a:schemeClr val="accent1"/>
          </a:solidFill>
          <a:ln w="28575" cap="rnd">
            <a:solidFill>
              <a:schemeClr val="accent1"/>
            </a:solidFill>
            <a:round/>
          </a:ln>
          <a:effectLst/>
        </c:spPr>
        <c:marker>
          <c:symbol val="none"/>
        </c:marker>
      </c:pivotFmt>
      <c:pivotFmt>
        <c:idx val="177"/>
        <c:spPr>
          <a:solidFill>
            <a:schemeClr val="accent1"/>
          </a:solidFill>
          <a:ln w="28575" cap="rnd">
            <a:solidFill>
              <a:schemeClr val="accent1"/>
            </a:solidFill>
            <a:round/>
          </a:ln>
          <a:effectLst/>
        </c:spPr>
        <c:marker>
          <c:symbol val="none"/>
        </c:marker>
      </c:pivotFmt>
      <c:pivotFmt>
        <c:idx val="178"/>
        <c:spPr>
          <a:solidFill>
            <a:schemeClr val="accent1"/>
          </a:solidFill>
          <a:ln w="28575" cap="rnd">
            <a:solidFill>
              <a:schemeClr val="accent1"/>
            </a:solidFill>
            <a:round/>
          </a:ln>
          <a:effectLst/>
        </c:spPr>
        <c:marker>
          <c:symbol val="none"/>
        </c:marker>
      </c:pivotFmt>
      <c:pivotFmt>
        <c:idx val="179"/>
        <c:spPr>
          <a:solidFill>
            <a:schemeClr val="accent1"/>
          </a:solidFill>
          <a:ln w="28575" cap="rnd">
            <a:solidFill>
              <a:schemeClr val="accent1"/>
            </a:solidFill>
            <a:round/>
          </a:ln>
          <a:effectLst/>
        </c:spPr>
        <c:marker>
          <c:symbol val="none"/>
        </c:marker>
      </c:pivotFmt>
      <c:pivotFmt>
        <c:idx val="180"/>
        <c:spPr>
          <a:solidFill>
            <a:schemeClr val="accent1"/>
          </a:solidFill>
          <a:ln w="28575" cap="rnd">
            <a:solidFill>
              <a:schemeClr val="accent1"/>
            </a:solidFill>
            <a:round/>
          </a:ln>
          <a:effectLst/>
        </c:spPr>
        <c:marker>
          <c:symbol val="none"/>
        </c:marker>
      </c:pivotFmt>
      <c:pivotFmt>
        <c:idx val="181"/>
        <c:spPr>
          <a:solidFill>
            <a:schemeClr val="accent1"/>
          </a:solidFill>
          <a:ln w="28575" cap="rnd">
            <a:solidFill>
              <a:schemeClr val="accent1"/>
            </a:solidFill>
            <a:round/>
          </a:ln>
          <a:effectLst/>
        </c:spPr>
        <c:marker>
          <c:symbol val="none"/>
        </c:marker>
      </c:pivotFmt>
      <c:pivotFmt>
        <c:idx val="182"/>
        <c:spPr>
          <a:solidFill>
            <a:schemeClr val="accent1"/>
          </a:solidFill>
          <a:ln w="28575" cap="rnd">
            <a:solidFill>
              <a:schemeClr val="accent1"/>
            </a:solidFill>
            <a:round/>
          </a:ln>
          <a:effectLst/>
        </c:spPr>
        <c:marker>
          <c:symbol val="none"/>
        </c:marker>
      </c:pivotFmt>
      <c:pivotFmt>
        <c:idx val="183"/>
        <c:spPr>
          <a:solidFill>
            <a:schemeClr val="accent1"/>
          </a:solidFill>
          <a:ln w="28575" cap="rnd">
            <a:solidFill>
              <a:schemeClr val="accent1"/>
            </a:solidFill>
            <a:round/>
          </a:ln>
          <a:effectLst/>
        </c:spPr>
        <c:marker>
          <c:symbol val="none"/>
        </c:marker>
      </c:pivotFmt>
      <c:pivotFmt>
        <c:idx val="184"/>
        <c:spPr>
          <a:solidFill>
            <a:schemeClr val="accent1"/>
          </a:solidFill>
          <a:ln w="28575" cap="rnd">
            <a:solidFill>
              <a:schemeClr val="accent1"/>
            </a:solidFill>
            <a:round/>
          </a:ln>
          <a:effectLst/>
        </c:spPr>
        <c:marker>
          <c:symbol val="none"/>
        </c:marker>
      </c:pivotFmt>
      <c:pivotFmt>
        <c:idx val="185"/>
        <c:spPr>
          <a:solidFill>
            <a:schemeClr val="accent1"/>
          </a:solidFill>
          <a:ln w="28575" cap="rnd">
            <a:solidFill>
              <a:schemeClr val="accent1"/>
            </a:solidFill>
            <a:round/>
          </a:ln>
          <a:effectLst/>
        </c:spPr>
        <c:marker>
          <c:symbol val="none"/>
        </c:marker>
      </c:pivotFmt>
      <c:pivotFmt>
        <c:idx val="186"/>
        <c:spPr>
          <a:solidFill>
            <a:schemeClr val="accent1"/>
          </a:solidFill>
          <a:ln w="28575" cap="rnd">
            <a:solidFill>
              <a:schemeClr val="accent1"/>
            </a:solidFill>
            <a:round/>
          </a:ln>
          <a:effectLst/>
        </c:spPr>
        <c:marker>
          <c:symbol val="none"/>
        </c:marker>
      </c:pivotFmt>
      <c:pivotFmt>
        <c:idx val="187"/>
        <c:spPr>
          <a:solidFill>
            <a:schemeClr val="accent1"/>
          </a:solidFill>
          <a:ln w="28575" cap="rnd">
            <a:solidFill>
              <a:schemeClr val="accent1"/>
            </a:solidFill>
            <a:round/>
          </a:ln>
          <a:effectLst/>
        </c:spPr>
        <c:marker>
          <c:symbol val="none"/>
        </c:marker>
      </c:pivotFmt>
      <c:pivotFmt>
        <c:idx val="188"/>
        <c:spPr>
          <a:solidFill>
            <a:schemeClr val="accent1"/>
          </a:solidFill>
          <a:ln w="28575" cap="rnd">
            <a:solidFill>
              <a:schemeClr val="accent1"/>
            </a:solidFill>
            <a:round/>
          </a:ln>
          <a:effectLst/>
        </c:spPr>
        <c:marker>
          <c:symbol val="none"/>
        </c:marker>
      </c:pivotFmt>
      <c:pivotFmt>
        <c:idx val="189"/>
        <c:spPr>
          <a:solidFill>
            <a:schemeClr val="accent1"/>
          </a:solidFill>
          <a:ln w="28575" cap="rnd">
            <a:solidFill>
              <a:schemeClr val="accent1"/>
            </a:solidFill>
            <a:round/>
          </a:ln>
          <a:effectLst/>
        </c:spPr>
        <c:marker>
          <c:symbol val="none"/>
        </c:marker>
      </c:pivotFmt>
      <c:pivotFmt>
        <c:idx val="190"/>
        <c:spPr>
          <a:solidFill>
            <a:schemeClr val="accent1"/>
          </a:solidFill>
          <a:ln w="28575" cap="rnd">
            <a:solidFill>
              <a:schemeClr val="accent1"/>
            </a:solidFill>
            <a:round/>
          </a:ln>
          <a:effectLst/>
        </c:spPr>
        <c:marker>
          <c:symbol val="none"/>
        </c:marker>
      </c:pivotFmt>
      <c:pivotFmt>
        <c:idx val="191"/>
        <c:spPr>
          <a:solidFill>
            <a:schemeClr val="accent1"/>
          </a:solidFill>
          <a:ln w="28575" cap="rnd">
            <a:solidFill>
              <a:schemeClr val="accent1"/>
            </a:solidFill>
            <a:round/>
          </a:ln>
          <a:effectLst/>
        </c:spPr>
        <c:marker>
          <c:symbol val="none"/>
        </c:marker>
      </c:pivotFmt>
      <c:pivotFmt>
        <c:idx val="192"/>
        <c:spPr>
          <a:solidFill>
            <a:schemeClr val="accent1"/>
          </a:solidFill>
          <a:ln w="28575" cap="rnd">
            <a:solidFill>
              <a:schemeClr val="accent1"/>
            </a:solidFill>
            <a:round/>
          </a:ln>
          <a:effectLst/>
        </c:spPr>
        <c:marker>
          <c:symbol val="none"/>
        </c:marker>
      </c:pivotFmt>
      <c:pivotFmt>
        <c:idx val="193"/>
        <c:spPr>
          <a:solidFill>
            <a:schemeClr val="accent1"/>
          </a:solidFill>
          <a:ln w="28575" cap="rnd">
            <a:solidFill>
              <a:schemeClr val="accent1"/>
            </a:solidFill>
            <a:round/>
          </a:ln>
          <a:effectLst/>
        </c:spPr>
        <c:marker>
          <c:symbol val="none"/>
        </c:marker>
      </c:pivotFmt>
      <c:pivotFmt>
        <c:idx val="194"/>
        <c:spPr>
          <a:solidFill>
            <a:schemeClr val="accent1"/>
          </a:solidFill>
          <a:ln w="28575" cap="rnd">
            <a:solidFill>
              <a:schemeClr val="accent1"/>
            </a:solidFill>
            <a:round/>
          </a:ln>
          <a:effectLst/>
        </c:spPr>
        <c:marker>
          <c:symbol val="none"/>
        </c:marker>
      </c:pivotFmt>
      <c:pivotFmt>
        <c:idx val="195"/>
        <c:spPr>
          <a:solidFill>
            <a:schemeClr val="accent1"/>
          </a:solidFill>
          <a:ln w="28575" cap="rnd">
            <a:solidFill>
              <a:schemeClr val="accent1"/>
            </a:solidFill>
            <a:round/>
          </a:ln>
          <a:effectLst/>
        </c:spPr>
        <c:marker>
          <c:symbol val="none"/>
        </c:marker>
      </c:pivotFmt>
      <c:pivotFmt>
        <c:idx val="196"/>
        <c:spPr>
          <a:solidFill>
            <a:schemeClr val="accent1"/>
          </a:solidFill>
          <a:ln w="28575" cap="rnd">
            <a:solidFill>
              <a:schemeClr val="accent1"/>
            </a:solidFill>
            <a:round/>
          </a:ln>
          <a:effectLst/>
        </c:spPr>
        <c:marker>
          <c:symbol val="none"/>
        </c:marker>
      </c:pivotFmt>
      <c:pivotFmt>
        <c:idx val="197"/>
        <c:spPr>
          <a:solidFill>
            <a:schemeClr val="accent1"/>
          </a:solidFill>
          <a:ln w="28575" cap="rnd">
            <a:solidFill>
              <a:schemeClr val="accent1"/>
            </a:solidFill>
            <a:round/>
          </a:ln>
          <a:effectLst/>
        </c:spPr>
        <c:marker>
          <c:symbol val="none"/>
        </c:marker>
      </c:pivotFmt>
      <c:pivotFmt>
        <c:idx val="198"/>
        <c:spPr>
          <a:solidFill>
            <a:schemeClr val="accent1"/>
          </a:solidFill>
          <a:ln w="28575" cap="rnd">
            <a:solidFill>
              <a:schemeClr val="accent1"/>
            </a:solidFill>
            <a:round/>
          </a:ln>
          <a:effectLst/>
        </c:spPr>
        <c:marker>
          <c:symbol val="none"/>
        </c:marker>
      </c:pivotFmt>
      <c:pivotFmt>
        <c:idx val="199"/>
        <c:spPr>
          <a:solidFill>
            <a:schemeClr val="accent1"/>
          </a:solidFill>
          <a:ln w="28575" cap="rnd">
            <a:solidFill>
              <a:schemeClr val="accent1"/>
            </a:solidFill>
            <a:round/>
          </a:ln>
          <a:effectLst/>
        </c:spPr>
        <c:marker>
          <c:symbol val="none"/>
        </c:marker>
      </c:pivotFmt>
      <c:pivotFmt>
        <c:idx val="200"/>
        <c:spPr>
          <a:solidFill>
            <a:schemeClr val="accent1"/>
          </a:solidFill>
          <a:ln w="28575" cap="rnd">
            <a:solidFill>
              <a:schemeClr val="accent1"/>
            </a:solidFill>
            <a:round/>
          </a:ln>
          <a:effectLst/>
        </c:spPr>
        <c:marker>
          <c:symbol val="none"/>
        </c:marker>
      </c:pivotFmt>
      <c:pivotFmt>
        <c:idx val="201"/>
        <c:spPr>
          <a:solidFill>
            <a:schemeClr val="accent1"/>
          </a:solidFill>
          <a:ln w="28575" cap="rnd">
            <a:solidFill>
              <a:schemeClr val="accent1"/>
            </a:solidFill>
            <a:round/>
          </a:ln>
          <a:effectLst/>
        </c:spPr>
        <c:marker>
          <c:symbol val="none"/>
        </c:marker>
      </c:pivotFmt>
      <c:pivotFmt>
        <c:idx val="202"/>
        <c:spPr>
          <a:solidFill>
            <a:schemeClr val="accent1"/>
          </a:solidFill>
          <a:ln w="28575" cap="rnd">
            <a:solidFill>
              <a:schemeClr val="accent1"/>
            </a:solidFill>
            <a:round/>
          </a:ln>
          <a:effectLst/>
        </c:spPr>
        <c:marker>
          <c:symbol val="none"/>
        </c:marker>
      </c:pivotFmt>
      <c:pivotFmt>
        <c:idx val="203"/>
        <c:spPr>
          <a:solidFill>
            <a:schemeClr val="accent1"/>
          </a:solidFill>
          <a:ln w="28575" cap="rnd">
            <a:solidFill>
              <a:schemeClr val="accent1"/>
            </a:solidFill>
            <a:round/>
          </a:ln>
          <a:effectLst/>
        </c:spPr>
        <c:marker>
          <c:symbol val="none"/>
        </c:marker>
      </c:pivotFmt>
      <c:pivotFmt>
        <c:idx val="204"/>
        <c:spPr>
          <a:solidFill>
            <a:schemeClr val="accent1"/>
          </a:solidFill>
          <a:ln w="28575" cap="rnd">
            <a:solidFill>
              <a:schemeClr val="accent1"/>
            </a:solidFill>
            <a:round/>
          </a:ln>
          <a:effectLst/>
        </c:spPr>
        <c:marker>
          <c:symbol val="none"/>
        </c:marker>
      </c:pivotFmt>
      <c:pivotFmt>
        <c:idx val="205"/>
        <c:spPr>
          <a:solidFill>
            <a:schemeClr val="accent1"/>
          </a:solidFill>
          <a:ln w="28575" cap="rnd">
            <a:solidFill>
              <a:schemeClr val="accent1"/>
            </a:solidFill>
            <a:round/>
          </a:ln>
          <a:effectLst/>
        </c:spPr>
        <c:marker>
          <c:symbol val="none"/>
        </c:marker>
      </c:pivotFmt>
      <c:pivotFmt>
        <c:idx val="206"/>
        <c:spPr>
          <a:solidFill>
            <a:schemeClr val="accent1"/>
          </a:solidFill>
          <a:ln w="28575" cap="rnd">
            <a:solidFill>
              <a:schemeClr val="accent1"/>
            </a:solidFill>
            <a:round/>
          </a:ln>
          <a:effectLst/>
        </c:spPr>
        <c:marker>
          <c:symbol val="none"/>
        </c:marker>
      </c:pivotFmt>
      <c:pivotFmt>
        <c:idx val="207"/>
        <c:spPr>
          <a:solidFill>
            <a:schemeClr val="accent1"/>
          </a:solidFill>
          <a:ln w="28575" cap="rnd">
            <a:solidFill>
              <a:schemeClr val="accent1"/>
            </a:solidFill>
            <a:round/>
          </a:ln>
          <a:effectLst/>
        </c:spPr>
        <c:marker>
          <c:symbol val="none"/>
        </c:marker>
      </c:pivotFmt>
      <c:pivotFmt>
        <c:idx val="208"/>
        <c:spPr>
          <a:solidFill>
            <a:schemeClr val="accent1"/>
          </a:solidFill>
          <a:ln w="28575" cap="rnd">
            <a:solidFill>
              <a:schemeClr val="accent1"/>
            </a:solidFill>
            <a:round/>
          </a:ln>
          <a:effectLst/>
        </c:spPr>
        <c:marker>
          <c:symbol val="none"/>
        </c:marker>
      </c:pivotFmt>
      <c:pivotFmt>
        <c:idx val="209"/>
        <c:spPr>
          <a:solidFill>
            <a:schemeClr val="accent1"/>
          </a:solidFill>
          <a:ln w="28575" cap="rnd">
            <a:solidFill>
              <a:schemeClr val="accent1"/>
            </a:solidFill>
            <a:round/>
          </a:ln>
          <a:effectLst/>
        </c:spPr>
        <c:marker>
          <c:symbol val="none"/>
        </c:marker>
      </c:pivotFmt>
      <c:pivotFmt>
        <c:idx val="210"/>
        <c:spPr>
          <a:solidFill>
            <a:schemeClr val="accent1"/>
          </a:solidFill>
          <a:ln w="28575" cap="rnd">
            <a:solidFill>
              <a:schemeClr val="accent1"/>
            </a:solidFill>
            <a:round/>
          </a:ln>
          <a:effectLst/>
        </c:spPr>
        <c:marker>
          <c:symbol val="none"/>
        </c:marker>
      </c:pivotFmt>
      <c:pivotFmt>
        <c:idx val="211"/>
        <c:spPr>
          <a:solidFill>
            <a:schemeClr val="accent1"/>
          </a:solidFill>
          <a:ln w="28575" cap="rnd">
            <a:solidFill>
              <a:schemeClr val="accent1"/>
            </a:solidFill>
            <a:round/>
          </a:ln>
          <a:effectLst/>
        </c:spPr>
        <c:marker>
          <c:symbol val="none"/>
        </c:marker>
      </c:pivotFmt>
      <c:pivotFmt>
        <c:idx val="212"/>
        <c:spPr>
          <a:solidFill>
            <a:schemeClr val="accent1"/>
          </a:solidFill>
          <a:ln w="28575" cap="rnd">
            <a:solidFill>
              <a:schemeClr val="accent1"/>
            </a:solidFill>
            <a:round/>
          </a:ln>
          <a:effectLst/>
        </c:spPr>
        <c:marker>
          <c:symbol val="none"/>
        </c:marker>
      </c:pivotFmt>
      <c:pivotFmt>
        <c:idx val="213"/>
        <c:spPr>
          <a:solidFill>
            <a:schemeClr val="accent1"/>
          </a:solidFill>
          <a:ln w="28575" cap="rnd">
            <a:solidFill>
              <a:schemeClr val="accent1"/>
            </a:solidFill>
            <a:round/>
          </a:ln>
          <a:effectLst/>
        </c:spPr>
        <c:marker>
          <c:symbol val="none"/>
        </c:marker>
      </c:pivotFmt>
      <c:pivotFmt>
        <c:idx val="214"/>
        <c:spPr>
          <a:solidFill>
            <a:schemeClr val="accent1"/>
          </a:solidFill>
          <a:ln w="28575" cap="rnd">
            <a:solidFill>
              <a:schemeClr val="accent1"/>
            </a:solidFill>
            <a:round/>
          </a:ln>
          <a:effectLst/>
        </c:spPr>
        <c:marker>
          <c:symbol val="none"/>
        </c:marker>
      </c:pivotFmt>
      <c:pivotFmt>
        <c:idx val="215"/>
        <c:spPr>
          <a:solidFill>
            <a:schemeClr val="accent1"/>
          </a:solidFill>
          <a:ln w="28575" cap="rnd">
            <a:solidFill>
              <a:schemeClr val="accent1"/>
            </a:solidFill>
            <a:round/>
          </a:ln>
          <a:effectLst/>
        </c:spPr>
        <c:marker>
          <c:symbol val="none"/>
        </c:marker>
      </c:pivotFmt>
      <c:pivotFmt>
        <c:idx val="216"/>
        <c:spPr>
          <a:solidFill>
            <a:schemeClr val="accent1"/>
          </a:solidFill>
          <a:ln w="28575" cap="rnd">
            <a:solidFill>
              <a:schemeClr val="accent1"/>
            </a:solidFill>
            <a:round/>
          </a:ln>
          <a:effectLst/>
        </c:spPr>
        <c:marker>
          <c:symbol val="none"/>
        </c:marker>
      </c:pivotFmt>
      <c:pivotFmt>
        <c:idx val="217"/>
        <c:spPr>
          <a:solidFill>
            <a:schemeClr val="accent1"/>
          </a:solidFill>
          <a:ln w="28575" cap="rnd">
            <a:solidFill>
              <a:schemeClr val="accent1"/>
            </a:solidFill>
            <a:round/>
          </a:ln>
          <a:effectLst/>
        </c:spPr>
        <c:marker>
          <c:symbol val="none"/>
        </c:marker>
      </c:pivotFmt>
      <c:pivotFmt>
        <c:idx val="218"/>
        <c:spPr>
          <a:solidFill>
            <a:schemeClr val="accent1"/>
          </a:solidFill>
          <a:ln w="28575" cap="rnd">
            <a:solidFill>
              <a:schemeClr val="accent1"/>
            </a:solidFill>
            <a:round/>
          </a:ln>
          <a:effectLst/>
        </c:spPr>
        <c:marker>
          <c:symbol val="none"/>
        </c:marker>
      </c:pivotFmt>
      <c:pivotFmt>
        <c:idx val="219"/>
        <c:spPr>
          <a:solidFill>
            <a:schemeClr val="accent1"/>
          </a:solidFill>
          <a:ln w="28575" cap="rnd">
            <a:solidFill>
              <a:schemeClr val="accent1"/>
            </a:solidFill>
            <a:round/>
          </a:ln>
          <a:effectLst/>
        </c:spPr>
        <c:marker>
          <c:symbol val="none"/>
        </c:marker>
      </c:pivotFmt>
      <c:pivotFmt>
        <c:idx val="220"/>
        <c:spPr>
          <a:solidFill>
            <a:schemeClr val="accent1"/>
          </a:solidFill>
          <a:ln w="28575" cap="rnd">
            <a:solidFill>
              <a:schemeClr val="accent1"/>
            </a:solidFill>
            <a:round/>
          </a:ln>
          <a:effectLst/>
        </c:spPr>
        <c:marker>
          <c:symbol val="none"/>
        </c:marker>
      </c:pivotFmt>
      <c:pivotFmt>
        <c:idx val="221"/>
        <c:spPr>
          <a:solidFill>
            <a:schemeClr val="accent1"/>
          </a:solidFill>
          <a:ln w="28575" cap="rnd">
            <a:solidFill>
              <a:schemeClr val="accent1"/>
            </a:solidFill>
            <a:round/>
          </a:ln>
          <a:effectLst/>
        </c:spPr>
        <c:marker>
          <c:symbol val="none"/>
        </c:marker>
      </c:pivotFmt>
      <c:pivotFmt>
        <c:idx val="222"/>
        <c:spPr>
          <a:solidFill>
            <a:schemeClr val="accent1"/>
          </a:solidFill>
          <a:ln w="28575" cap="rnd">
            <a:solidFill>
              <a:schemeClr val="accent1"/>
            </a:solidFill>
            <a:round/>
          </a:ln>
          <a:effectLst/>
        </c:spPr>
        <c:marker>
          <c:symbol val="none"/>
        </c:marker>
      </c:pivotFmt>
      <c:pivotFmt>
        <c:idx val="223"/>
        <c:spPr>
          <a:solidFill>
            <a:schemeClr val="accent1"/>
          </a:solidFill>
          <a:ln w="28575" cap="rnd">
            <a:solidFill>
              <a:schemeClr val="accent1"/>
            </a:solidFill>
            <a:round/>
          </a:ln>
          <a:effectLst/>
        </c:spPr>
        <c:marker>
          <c:symbol val="none"/>
        </c:marker>
      </c:pivotFmt>
      <c:pivotFmt>
        <c:idx val="224"/>
        <c:spPr>
          <a:solidFill>
            <a:schemeClr val="accent1"/>
          </a:solidFill>
          <a:ln w="28575" cap="rnd">
            <a:solidFill>
              <a:schemeClr val="accent1"/>
            </a:solidFill>
            <a:round/>
          </a:ln>
          <a:effectLst/>
        </c:spPr>
        <c:marker>
          <c:symbol val="none"/>
        </c:marker>
      </c:pivotFmt>
      <c:pivotFmt>
        <c:idx val="225"/>
        <c:spPr>
          <a:solidFill>
            <a:schemeClr val="accent1"/>
          </a:solidFill>
          <a:ln w="28575" cap="rnd">
            <a:solidFill>
              <a:schemeClr val="accent1"/>
            </a:solidFill>
            <a:round/>
          </a:ln>
          <a:effectLst/>
        </c:spPr>
        <c:marker>
          <c:symbol val="none"/>
        </c:marker>
      </c:pivotFmt>
      <c:pivotFmt>
        <c:idx val="226"/>
        <c:spPr>
          <a:solidFill>
            <a:schemeClr val="accent1"/>
          </a:solidFill>
          <a:ln w="28575" cap="rnd">
            <a:solidFill>
              <a:schemeClr val="accent1"/>
            </a:solidFill>
            <a:round/>
          </a:ln>
          <a:effectLst/>
        </c:spPr>
        <c:marker>
          <c:symbol val="none"/>
        </c:marker>
      </c:pivotFmt>
      <c:pivotFmt>
        <c:idx val="227"/>
        <c:spPr>
          <a:solidFill>
            <a:schemeClr val="accent1"/>
          </a:solidFill>
          <a:ln w="28575" cap="rnd">
            <a:solidFill>
              <a:schemeClr val="accent1"/>
            </a:solidFill>
            <a:round/>
          </a:ln>
          <a:effectLst/>
        </c:spPr>
        <c:marker>
          <c:symbol val="none"/>
        </c:marker>
      </c:pivotFmt>
      <c:pivotFmt>
        <c:idx val="228"/>
        <c:spPr>
          <a:solidFill>
            <a:schemeClr val="accent1"/>
          </a:solidFill>
          <a:ln w="28575" cap="rnd">
            <a:solidFill>
              <a:schemeClr val="accent1"/>
            </a:solidFill>
            <a:round/>
          </a:ln>
          <a:effectLst/>
        </c:spPr>
        <c:marker>
          <c:symbol val="none"/>
        </c:marker>
      </c:pivotFmt>
      <c:pivotFmt>
        <c:idx val="229"/>
        <c:spPr>
          <a:solidFill>
            <a:schemeClr val="accent1"/>
          </a:solidFill>
          <a:ln w="28575" cap="rnd">
            <a:solidFill>
              <a:schemeClr val="accent1"/>
            </a:solidFill>
            <a:round/>
          </a:ln>
          <a:effectLst/>
        </c:spPr>
        <c:marker>
          <c:symbol val="none"/>
        </c:marker>
      </c:pivotFmt>
      <c:pivotFmt>
        <c:idx val="230"/>
        <c:spPr>
          <a:solidFill>
            <a:schemeClr val="accent1"/>
          </a:solidFill>
          <a:ln w="28575" cap="rnd">
            <a:solidFill>
              <a:schemeClr val="accent1"/>
            </a:solidFill>
            <a:round/>
          </a:ln>
          <a:effectLst/>
        </c:spPr>
        <c:marker>
          <c:symbol val="none"/>
        </c:marker>
      </c:pivotFmt>
      <c:pivotFmt>
        <c:idx val="231"/>
        <c:spPr>
          <a:solidFill>
            <a:schemeClr val="accent1"/>
          </a:solidFill>
          <a:ln w="28575" cap="rnd">
            <a:solidFill>
              <a:schemeClr val="accent1"/>
            </a:solidFill>
            <a:round/>
          </a:ln>
          <a:effectLst/>
        </c:spPr>
        <c:marker>
          <c:symbol val="none"/>
        </c:marker>
      </c:pivotFmt>
      <c:pivotFmt>
        <c:idx val="232"/>
        <c:spPr>
          <a:solidFill>
            <a:schemeClr val="accent1"/>
          </a:solidFill>
          <a:ln w="28575" cap="rnd">
            <a:solidFill>
              <a:schemeClr val="accent1"/>
            </a:solidFill>
            <a:round/>
          </a:ln>
          <a:effectLst/>
        </c:spPr>
        <c:marker>
          <c:symbol val="none"/>
        </c:marker>
      </c:pivotFmt>
      <c:pivotFmt>
        <c:idx val="233"/>
        <c:spPr>
          <a:solidFill>
            <a:schemeClr val="accent1"/>
          </a:solidFill>
          <a:ln w="28575" cap="rnd">
            <a:solidFill>
              <a:schemeClr val="accent1"/>
            </a:solidFill>
            <a:round/>
          </a:ln>
          <a:effectLst/>
        </c:spPr>
        <c:marker>
          <c:symbol val="none"/>
        </c:marker>
      </c:pivotFmt>
      <c:pivotFmt>
        <c:idx val="234"/>
        <c:spPr>
          <a:solidFill>
            <a:schemeClr val="accent1"/>
          </a:solidFill>
          <a:ln w="28575" cap="rnd">
            <a:solidFill>
              <a:schemeClr val="accent1"/>
            </a:solidFill>
            <a:round/>
          </a:ln>
          <a:effectLst/>
        </c:spPr>
        <c:marker>
          <c:symbol val="none"/>
        </c:marker>
      </c:pivotFmt>
      <c:pivotFmt>
        <c:idx val="235"/>
        <c:spPr>
          <a:solidFill>
            <a:schemeClr val="accent1"/>
          </a:solidFill>
          <a:ln w="28575" cap="rnd">
            <a:solidFill>
              <a:schemeClr val="accent1"/>
            </a:solidFill>
            <a:round/>
          </a:ln>
          <a:effectLst/>
        </c:spPr>
        <c:marker>
          <c:symbol val="none"/>
        </c:marker>
      </c:pivotFmt>
      <c:pivotFmt>
        <c:idx val="236"/>
        <c:spPr>
          <a:solidFill>
            <a:schemeClr val="accent1"/>
          </a:solidFill>
          <a:ln w="28575" cap="rnd">
            <a:solidFill>
              <a:schemeClr val="accent1"/>
            </a:solidFill>
            <a:round/>
          </a:ln>
          <a:effectLst/>
        </c:spPr>
        <c:marker>
          <c:symbol val="none"/>
        </c:marker>
      </c:pivotFmt>
      <c:pivotFmt>
        <c:idx val="237"/>
        <c:spPr>
          <a:solidFill>
            <a:schemeClr val="accent1"/>
          </a:solidFill>
          <a:ln w="28575" cap="rnd">
            <a:solidFill>
              <a:schemeClr val="accent1"/>
            </a:solidFill>
            <a:round/>
          </a:ln>
          <a:effectLst/>
        </c:spPr>
        <c:marker>
          <c:symbol val="none"/>
        </c:marker>
      </c:pivotFmt>
      <c:pivotFmt>
        <c:idx val="238"/>
        <c:spPr>
          <a:solidFill>
            <a:schemeClr val="accent1"/>
          </a:solidFill>
          <a:ln w="28575" cap="rnd">
            <a:solidFill>
              <a:schemeClr val="accent1"/>
            </a:solidFill>
            <a:round/>
          </a:ln>
          <a:effectLst/>
        </c:spPr>
        <c:marker>
          <c:symbol val="none"/>
        </c:marker>
      </c:pivotFmt>
      <c:pivotFmt>
        <c:idx val="239"/>
        <c:spPr>
          <a:solidFill>
            <a:schemeClr val="accent1"/>
          </a:solidFill>
          <a:ln w="28575" cap="rnd">
            <a:solidFill>
              <a:schemeClr val="accent1"/>
            </a:solidFill>
            <a:round/>
          </a:ln>
          <a:effectLst/>
        </c:spPr>
        <c:marker>
          <c:symbol val="none"/>
        </c:marker>
      </c:pivotFmt>
      <c:pivotFmt>
        <c:idx val="240"/>
        <c:spPr>
          <a:solidFill>
            <a:schemeClr val="accent1"/>
          </a:solidFill>
          <a:ln w="28575" cap="rnd">
            <a:solidFill>
              <a:schemeClr val="accent1"/>
            </a:solidFill>
            <a:round/>
          </a:ln>
          <a:effectLst/>
        </c:spPr>
        <c:marker>
          <c:symbol val="none"/>
        </c:marker>
      </c:pivotFmt>
      <c:pivotFmt>
        <c:idx val="241"/>
        <c:spPr>
          <a:solidFill>
            <a:schemeClr val="accent1"/>
          </a:solidFill>
          <a:ln w="28575" cap="rnd">
            <a:solidFill>
              <a:schemeClr val="accent1"/>
            </a:solidFill>
            <a:round/>
          </a:ln>
          <a:effectLst/>
        </c:spPr>
        <c:marker>
          <c:symbol val="none"/>
        </c:marker>
      </c:pivotFmt>
      <c:pivotFmt>
        <c:idx val="242"/>
        <c:spPr>
          <a:solidFill>
            <a:schemeClr val="accent1"/>
          </a:solidFill>
          <a:ln w="28575" cap="rnd">
            <a:solidFill>
              <a:schemeClr val="accent1"/>
            </a:solidFill>
            <a:round/>
          </a:ln>
          <a:effectLst/>
        </c:spPr>
        <c:marker>
          <c:symbol val="none"/>
        </c:marker>
      </c:pivotFmt>
      <c:pivotFmt>
        <c:idx val="243"/>
        <c:spPr>
          <a:solidFill>
            <a:schemeClr val="accent1"/>
          </a:solidFill>
          <a:ln w="28575" cap="rnd">
            <a:solidFill>
              <a:schemeClr val="accent1"/>
            </a:solidFill>
            <a:round/>
          </a:ln>
          <a:effectLst/>
        </c:spPr>
        <c:marker>
          <c:symbol val="none"/>
        </c:marker>
      </c:pivotFmt>
      <c:pivotFmt>
        <c:idx val="244"/>
        <c:spPr>
          <a:solidFill>
            <a:schemeClr val="accent1"/>
          </a:solidFill>
          <a:ln w="28575" cap="rnd">
            <a:solidFill>
              <a:schemeClr val="accent1"/>
            </a:solidFill>
            <a:round/>
          </a:ln>
          <a:effectLst/>
        </c:spPr>
        <c:marker>
          <c:symbol val="none"/>
        </c:marker>
      </c:pivotFmt>
      <c:pivotFmt>
        <c:idx val="245"/>
        <c:spPr>
          <a:solidFill>
            <a:schemeClr val="accent1"/>
          </a:solidFill>
          <a:ln w="28575" cap="rnd">
            <a:solidFill>
              <a:schemeClr val="accent1"/>
            </a:solidFill>
            <a:round/>
          </a:ln>
          <a:effectLst/>
        </c:spPr>
        <c:marker>
          <c:symbol val="none"/>
        </c:marker>
      </c:pivotFmt>
      <c:pivotFmt>
        <c:idx val="246"/>
        <c:spPr>
          <a:solidFill>
            <a:schemeClr val="accent1"/>
          </a:solidFill>
          <a:ln w="28575" cap="rnd">
            <a:solidFill>
              <a:schemeClr val="accent1"/>
            </a:solidFill>
            <a:round/>
          </a:ln>
          <a:effectLst/>
        </c:spPr>
        <c:marker>
          <c:symbol val="none"/>
        </c:marker>
      </c:pivotFmt>
      <c:pivotFmt>
        <c:idx val="247"/>
        <c:spPr>
          <a:solidFill>
            <a:schemeClr val="accent1"/>
          </a:solidFill>
          <a:ln w="28575" cap="rnd">
            <a:solidFill>
              <a:schemeClr val="accent1"/>
            </a:solidFill>
            <a:round/>
          </a:ln>
          <a:effectLst/>
        </c:spPr>
        <c:marker>
          <c:symbol val="none"/>
        </c:marker>
      </c:pivotFmt>
      <c:pivotFmt>
        <c:idx val="248"/>
        <c:spPr>
          <a:solidFill>
            <a:schemeClr val="accent1"/>
          </a:solidFill>
          <a:ln w="28575" cap="rnd">
            <a:solidFill>
              <a:schemeClr val="accent1"/>
            </a:solidFill>
            <a:round/>
          </a:ln>
          <a:effectLst/>
        </c:spPr>
        <c:marker>
          <c:symbol val="none"/>
        </c:marker>
      </c:pivotFmt>
      <c:pivotFmt>
        <c:idx val="249"/>
        <c:spPr>
          <a:solidFill>
            <a:schemeClr val="accent1"/>
          </a:solidFill>
          <a:ln w="28575" cap="rnd">
            <a:solidFill>
              <a:schemeClr val="accent1"/>
            </a:solidFill>
            <a:round/>
          </a:ln>
          <a:effectLst/>
        </c:spPr>
        <c:marker>
          <c:symbol val="none"/>
        </c:marker>
      </c:pivotFmt>
      <c:pivotFmt>
        <c:idx val="250"/>
        <c:spPr>
          <a:solidFill>
            <a:schemeClr val="accent1"/>
          </a:solidFill>
          <a:ln w="28575" cap="rnd">
            <a:solidFill>
              <a:schemeClr val="accent1"/>
            </a:solidFill>
            <a:round/>
          </a:ln>
          <a:effectLst/>
        </c:spPr>
        <c:marker>
          <c:symbol val="none"/>
        </c:marker>
      </c:pivotFmt>
      <c:pivotFmt>
        <c:idx val="251"/>
        <c:spPr>
          <a:solidFill>
            <a:schemeClr val="accent1"/>
          </a:solidFill>
          <a:ln w="28575" cap="rnd">
            <a:solidFill>
              <a:schemeClr val="accent1"/>
            </a:solidFill>
            <a:round/>
          </a:ln>
          <a:effectLst/>
        </c:spPr>
        <c:marker>
          <c:symbol val="none"/>
        </c:marker>
      </c:pivotFmt>
      <c:pivotFmt>
        <c:idx val="252"/>
        <c:spPr>
          <a:solidFill>
            <a:schemeClr val="accent1"/>
          </a:solidFill>
          <a:ln w="28575" cap="rnd">
            <a:solidFill>
              <a:schemeClr val="accent1"/>
            </a:solidFill>
            <a:round/>
          </a:ln>
          <a:effectLst/>
        </c:spPr>
        <c:marker>
          <c:symbol val="none"/>
        </c:marker>
      </c:pivotFmt>
      <c:pivotFmt>
        <c:idx val="253"/>
        <c:spPr>
          <a:solidFill>
            <a:schemeClr val="accent1"/>
          </a:solidFill>
          <a:ln w="28575" cap="rnd">
            <a:solidFill>
              <a:schemeClr val="accent1"/>
            </a:solidFill>
            <a:round/>
          </a:ln>
          <a:effectLst/>
        </c:spPr>
        <c:marker>
          <c:symbol val="none"/>
        </c:marker>
      </c:pivotFmt>
      <c:pivotFmt>
        <c:idx val="254"/>
        <c:spPr>
          <a:solidFill>
            <a:schemeClr val="accent1"/>
          </a:solidFill>
          <a:ln w="28575" cap="rnd">
            <a:solidFill>
              <a:schemeClr val="accent1"/>
            </a:solidFill>
            <a:round/>
          </a:ln>
          <a:effectLst/>
        </c:spPr>
        <c:marker>
          <c:symbol val="none"/>
        </c:marker>
      </c:pivotFmt>
      <c:pivotFmt>
        <c:idx val="255"/>
        <c:spPr>
          <a:solidFill>
            <a:schemeClr val="accent1"/>
          </a:solidFill>
          <a:ln w="28575" cap="rnd">
            <a:solidFill>
              <a:schemeClr val="accent1"/>
            </a:solidFill>
            <a:round/>
          </a:ln>
          <a:effectLst/>
        </c:spPr>
        <c:marker>
          <c:symbol val="none"/>
        </c:marker>
      </c:pivotFmt>
      <c:pivotFmt>
        <c:idx val="256"/>
        <c:spPr>
          <a:solidFill>
            <a:schemeClr val="accent1"/>
          </a:solidFill>
          <a:ln w="28575" cap="rnd">
            <a:solidFill>
              <a:schemeClr val="accent1"/>
            </a:solidFill>
            <a:round/>
          </a:ln>
          <a:effectLst/>
        </c:spPr>
        <c:marker>
          <c:symbol val="none"/>
        </c:marker>
      </c:pivotFmt>
      <c:pivotFmt>
        <c:idx val="257"/>
        <c:spPr>
          <a:solidFill>
            <a:schemeClr val="accent1"/>
          </a:solidFill>
          <a:ln w="28575" cap="rnd">
            <a:solidFill>
              <a:schemeClr val="accent1"/>
            </a:solidFill>
            <a:round/>
          </a:ln>
          <a:effectLst/>
        </c:spPr>
        <c:marker>
          <c:symbol val="none"/>
        </c:marker>
      </c:pivotFmt>
      <c:pivotFmt>
        <c:idx val="258"/>
        <c:spPr>
          <a:solidFill>
            <a:schemeClr val="accent1"/>
          </a:solidFill>
          <a:ln w="28575" cap="rnd">
            <a:solidFill>
              <a:schemeClr val="accent1"/>
            </a:solidFill>
            <a:round/>
          </a:ln>
          <a:effectLst/>
        </c:spPr>
        <c:marker>
          <c:symbol val="none"/>
        </c:marker>
      </c:pivotFmt>
      <c:pivotFmt>
        <c:idx val="259"/>
        <c:spPr>
          <a:solidFill>
            <a:schemeClr val="accent1"/>
          </a:solidFill>
          <a:ln w="28575" cap="rnd">
            <a:solidFill>
              <a:schemeClr val="accent1"/>
            </a:solidFill>
            <a:round/>
          </a:ln>
          <a:effectLst/>
        </c:spPr>
        <c:marker>
          <c:symbol val="none"/>
        </c:marker>
      </c:pivotFmt>
      <c:pivotFmt>
        <c:idx val="260"/>
        <c:spPr>
          <a:solidFill>
            <a:schemeClr val="accent1"/>
          </a:solidFill>
          <a:ln w="28575" cap="rnd">
            <a:solidFill>
              <a:schemeClr val="accent1"/>
            </a:solidFill>
            <a:round/>
          </a:ln>
          <a:effectLst/>
        </c:spPr>
        <c:marker>
          <c:symbol val="none"/>
        </c:marker>
      </c:pivotFmt>
      <c:pivotFmt>
        <c:idx val="261"/>
        <c:spPr>
          <a:solidFill>
            <a:schemeClr val="accent1"/>
          </a:solidFill>
          <a:ln w="28575" cap="rnd">
            <a:solidFill>
              <a:schemeClr val="accent1"/>
            </a:solidFill>
            <a:round/>
          </a:ln>
          <a:effectLst/>
        </c:spPr>
        <c:marker>
          <c:symbol val="none"/>
        </c:marker>
      </c:pivotFmt>
      <c:pivotFmt>
        <c:idx val="262"/>
        <c:spPr>
          <a:solidFill>
            <a:schemeClr val="accent1"/>
          </a:solidFill>
          <a:ln w="28575" cap="rnd">
            <a:solidFill>
              <a:schemeClr val="accent1"/>
            </a:solidFill>
            <a:round/>
          </a:ln>
          <a:effectLst/>
        </c:spPr>
        <c:marker>
          <c:symbol val="none"/>
        </c:marker>
      </c:pivotFmt>
      <c:pivotFmt>
        <c:idx val="263"/>
        <c:spPr>
          <a:solidFill>
            <a:schemeClr val="accent1"/>
          </a:solidFill>
          <a:ln w="28575" cap="rnd">
            <a:solidFill>
              <a:schemeClr val="accent1"/>
            </a:solidFill>
            <a:round/>
          </a:ln>
          <a:effectLst/>
        </c:spPr>
        <c:marker>
          <c:symbol val="none"/>
        </c:marker>
      </c:pivotFmt>
      <c:pivotFmt>
        <c:idx val="264"/>
        <c:spPr>
          <a:solidFill>
            <a:schemeClr val="accent1"/>
          </a:solidFill>
          <a:ln w="28575" cap="rnd">
            <a:solidFill>
              <a:schemeClr val="accent1"/>
            </a:solidFill>
            <a:round/>
          </a:ln>
          <a:effectLst/>
        </c:spPr>
        <c:marker>
          <c:symbol val="none"/>
        </c:marker>
      </c:pivotFmt>
      <c:pivotFmt>
        <c:idx val="265"/>
        <c:spPr>
          <a:solidFill>
            <a:schemeClr val="accent1"/>
          </a:solidFill>
          <a:ln w="28575" cap="rnd">
            <a:solidFill>
              <a:schemeClr val="accent1"/>
            </a:solidFill>
            <a:round/>
          </a:ln>
          <a:effectLst/>
        </c:spPr>
        <c:marker>
          <c:symbol val="none"/>
        </c:marker>
      </c:pivotFmt>
      <c:pivotFmt>
        <c:idx val="266"/>
        <c:spPr>
          <a:solidFill>
            <a:schemeClr val="accent1"/>
          </a:solidFill>
          <a:ln w="28575" cap="rnd">
            <a:solidFill>
              <a:schemeClr val="accent1"/>
            </a:solidFill>
            <a:round/>
          </a:ln>
          <a:effectLst/>
        </c:spPr>
        <c:marker>
          <c:symbol val="none"/>
        </c:marker>
      </c:pivotFmt>
      <c:pivotFmt>
        <c:idx val="267"/>
        <c:spPr>
          <a:solidFill>
            <a:schemeClr val="accent1"/>
          </a:solidFill>
          <a:ln w="28575" cap="rnd">
            <a:solidFill>
              <a:schemeClr val="accent1"/>
            </a:solidFill>
            <a:round/>
          </a:ln>
          <a:effectLst/>
        </c:spPr>
        <c:marker>
          <c:symbol val="none"/>
        </c:marker>
      </c:pivotFmt>
      <c:pivotFmt>
        <c:idx val="268"/>
        <c:spPr>
          <a:solidFill>
            <a:schemeClr val="accent1"/>
          </a:solidFill>
          <a:ln w="28575" cap="rnd">
            <a:solidFill>
              <a:schemeClr val="accent1"/>
            </a:solidFill>
            <a:round/>
          </a:ln>
          <a:effectLst/>
        </c:spPr>
        <c:marker>
          <c:symbol val="none"/>
        </c:marker>
      </c:pivotFmt>
      <c:pivotFmt>
        <c:idx val="269"/>
        <c:spPr>
          <a:solidFill>
            <a:schemeClr val="accent1"/>
          </a:solidFill>
          <a:ln w="28575" cap="rnd">
            <a:solidFill>
              <a:schemeClr val="accent1"/>
            </a:solidFill>
            <a:round/>
          </a:ln>
          <a:effectLst/>
        </c:spPr>
        <c:marker>
          <c:symbol val="none"/>
        </c:marker>
      </c:pivotFmt>
      <c:pivotFmt>
        <c:idx val="270"/>
        <c:spPr>
          <a:solidFill>
            <a:schemeClr val="accent1"/>
          </a:solidFill>
          <a:ln w="28575" cap="rnd">
            <a:solidFill>
              <a:schemeClr val="accent1"/>
            </a:solidFill>
            <a:round/>
          </a:ln>
          <a:effectLst/>
        </c:spPr>
        <c:marker>
          <c:symbol val="none"/>
        </c:marker>
      </c:pivotFmt>
      <c:pivotFmt>
        <c:idx val="271"/>
        <c:spPr>
          <a:solidFill>
            <a:schemeClr val="accent1"/>
          </a:solidFill>
          <a:ln w="28575" cap="rnd">
            <a:solidFill>
              <a:schemeClr val="accent1"/>
            </a:solidFill>
            <a:round/>
          </a:ln>
          <a:effectLst/>
        </c:spPr>
        <c:marker>
          <c:symbol val="none"/>
        </c:marker>
      </c:pivotFmt>
      <c:pivotFmt>
        <c:idx val="272"/>
        <c:spPr>
          <a:solidFill>
            <a:schemeClr val="accent1"/>
          </a:solidFill>
          <a:ln w="28575" cap="rnd">
            <a:solidFill>
              <a:schemeClr val="accent1"/>
            </a:solidFill>
            <a:round/>
          </a:ln>
          <a:effectLst/>
        </c:spPr>
        <c:marker>
          <c:symbol val="none"/>
        </c:marker>
      </c:pivotFmt>
      <c:pivotFmt>
        <c:idx val="273"/>
        <c:spPr>
          <a:solidFill>
            <a:schemeClr val="accent1"/>
          </a:solidFill>
          <a:ln w="28575" cap="rnd">
            <a:solidFill>
              <a:schemeClr val="accent1"/>
            </a:solidFill>
            <a:round/>
          </a:ln>
          <a:effectLst/>
        </c:spPr>
        <c:marker>
          <c:symbol val="none"/>
        </c:marker>
      </c:pivotFmt>
      <c:pivotFmt>
        <c:idx val="274"/>
        <c:spPr>
          <a:solidFill>
            <a:schemeClr val="accent1"/>
          </a:solidFill>
          <a:ln w="28575" cap="rnd">
            <a:solidFill>
              <a:schemeClr val="accent1"/>
            </a:solidFill>
            <a:round/>
          </a:ln>
          <a:effectLst/>
        </c:spPr>
        <c:marker>
          <c:symbol val="none"/>
        </c:marker>
      </c:pivotFmt>
      <c:pivotFmt>
        <c:idx val="275"/>
        <c:spPr>
          <a:solidFill>
            <a:schemeClr val="accent1"/>
          </a:solidFill>
          <a:ln w="28575" cap="rnd">
            <a:solidFill>
              <a:schemeClr val="accent1"/>
            </a:solidFill>
            <a:round/>
          </a:ln>
          <a:effectLst/>
        </c:spPr>
        <c:marker>
          <c:symbol val="none"/>
        </c:marker>
      </c:pivotFmt>
      <c:pivotFmt>
        <c:idx val="276"/>
        <c:spPr>
          <a:solidFill>
            <a:schemeClr val="accent1"/>
          </a:solidFill>
          <a:ln w="28575" cap="rnd">
            <a:solidFill>
              <a:schemeClr val="accent1"/>
            </a:solidFill>
            <a:round/>
          </a:ln>
          <a:effectLst/>
        </c:spPr>
        <c:marker>
          <c:symbol val="none"/>
        </c:marker>
      </c:pivotFmt>
      <c:pivotFmt>
        <c:idx val="277"/>
        <c:spPr>
          <a:solidFill>
            <a:schemeClr val="accent1"/>
          </a:solidFill>
          <a:ln w="28575" cap="rnd">
            <a:solidFill>
              <a:schemeClr val="accent1"/>
            </a:solidFill>
            <a:round/>
          </a:ln>
          <a:effectLst/>
        </c:spPr>
        <c:marker>
          <c:symbol val="none"/>
        </c:marker>
      </c:pivotFmt>
      <c:pivotFmt>
        <c:idx val="278"/>
        <c:spPr>
          <a:solidFill>
            <a:schemeClr val="accent1"/>
          </a:solidFill>
          <a:ln w="28575" cap="rnd">
            <a:solidFill>
              <a:schemeClr val="accent1"/>
            </a:solidFill>
            <a:round/>
          </a:ln>
          <a:effectLst/>
        </c:spPr>
        <c:marker>
          <c:symbol val="none"/>
        </c:marker>
      </c:pivotFmt>
      <c:pivotFmt>
        <c:idx val="279"/>
        <c:spPr>
          <a:solidFill>
            <a:schemeClr val="accent1"/>
          </a:solidFill>
          <a:ln w="28575" cap="rnd">
            <a:solidFill>
              <a:schemeClr val="accent1"/>
            </a:solidFill>
            <a:round/>
          </a:ln>
          <a:effectLst/>
        </c:spPr>
        <c:marker>
          <c:symbol val="none"/>
        </c:marker>
      </c:pivotFmt>
      <c:pivotFmt>
        <c:idx val="280"/>
        <c:spPr>
          <a:solidFill>
            <a:schemeClr val="accent1"/>
          </a:solidFill>
          <a:ln w="28575" cap="rnd">
            <a:solidFill>
              <a:schemeClr val="accent1"/>
            </a:solidFill>
            <a:round/>
          </a:ln>
          <a:effectLst/>
        </c:spPr>
        <c:marker>
          <c:symbol val="none"/>
        </c:marker>
      </c:pivotFmt>
      <c:pivotFmt>
        <c:idx val="281"/>
        <c:spPr>
          <a:solidFill>
            <a:schemeClr val="accent1"/>
          </a:solidFill>
          <a:ln w="28575" cap="rnd">
            <a:solidFill>
              <a:schemeClr val="accent1"/>
            </a:solidFill>
            <a:round/>
          </a:ln>
          <a:effectLst/>
        </c:spPr>
        <c:marker>
          <c:symbol val="none"/>
        </c:marker>
      </c:pivotFmt>
      <c:pivotFmt>
        <c:idx val="282"/>
        <c:spPr>
          <a:solidFill>
            <a:schemeClr val="accent1"/>
          </a:solidFill>
          <a:ln w="28575" cap="rnd">
            <a:solidFill>
              <a:schemeClr val="accent1"/>
            </a:solidFill>
            <a:round/>
          </a:ln>
          <a:effectLst/>
        </c:spPr>
        <c:marker>
          <c:symbol val="none"/>
        </c:marker>
      </c:pivotFmt>
      <c:pivotFmt>
        <c:idx val="283"/>
        <c:spPr>
          <a:solidFill>
            <a:schemeClr val="accent1"/>
          </a:solidFill>
          <a:ln w="28575" cap="rnd">
            <a:solidFill>
              <a:schemeClr val="accent1"/>
            </a:solidFill>
            <a:round/>
          </a:ln>
          <a:effectLst/>
        </c:spPr>
        <c:marker>
          <c:symbol val="none"/>
        </c:marker>
      </c:pivotFmt>
      <c:pivotFmt>
        <c:idx val="284"/>
        <c:spPr>
          <a:solidFill>
            <a:schemeClr val="accent1"/>
          </a:solidFill>
          <a:ln w="28575" cap="rnd">
            <a:solidFill>
              <a:schemeClr val="accent1"/>
            </a:solidFill>
            <a:round/>
          </a:ln>
          <a:effectLst/>
        </c:spPr>
        <c:marker>
          <c:symbol val="none"/>
        </c:marker>
      </c:pivotFmt>
      <c:pivotFmt>
        <c:idx val="285"/>
        <c:spPr>
          <a:solidFill>
            <a:schemeClr val="accent1"/>
          </a:solidFill>
          <a:ln w="28575" cap="rnd">
            <a:solidFill>
              <a:schemeClr val="accent1"/>
            </a:solidFill>
            <a:round/>
          </a:ln>
          <a:effectLst/>
        </c:spPr>
        <c:marker>
          <c:symbol val="none"/>
        </c:marker>
      </c:pivotFmt>
      <c:pivotFmt>
        <c:idx val="286"/>
        <c:spPr>
          <a:solidFill>
            <a:schemeClr val="accent1"/>
          </a:solidFill>
          <a:ln w="28575" cap="rnd">
            <a:solidFill>
              <a:schemeClr val="accent1"/>
            </a:solidFill>
            <a:round/>
          </a:ln>
          <a:effectLst/>
        </c:spPr>
        <c:marker>
          <c:symbol val="none"/>
        </c:marker>
      </c:pivotFmt>
      <c:pivotFmt>
        <c:idx val="287"/>
        <c:spPr>
          <a:solidFill>
            <a:schemeClr val="accent1"/>
          </a:solidFill>
          <a:ln w="28575" cap="rnd">
            <a:solidFill>
              <a:schemeClr val="accent1"/>
            </a:solidFill>
            <a:round/>
          </a:ln>
          <a:effectLst/>
        </c:spPr>
        <c:marker>
          <c:symbol val="none"/>
        </c:marker>
      </c:pivotFmt>
      <c:pivotFmt>
        <c:idx val="288"/>
        <c:spPr>
          <a:solidFill>
            <a:schemeClr val="accent1"/>
          </a:solidFill>
          <a:ln w="28575" cap="rnd">
            <a:solidFill>
              <a:schemeClr val="accent1"/>
            </a:solidFill>
            <a:round/>
          </a:ln>
          <a:effectLst/>
        </c:spPr>
        <c:marker>
          <c:symbol val="none"/>
        </c:marker>
      </c:pivotFmt>
      <c:pivotFmt>
        <c:idx val="289"/>
        <c:spPr>
          <a:solidFill>
            <a:schemeClr val="accent1"/>
          </a:solidFill>
          <a:ln w="28575" cap="rnd">
            <a:solidFill>
              <a:schemeClr val="accent1"/>
            </a:solidFill>
            <a:round/>
          </a:ln>
          <a:effectLst/>
        </c:spPr>
        <c:marker>
          <c:symbol val="none"/>
        </c:marker>
      </c:pivotFmt>
      <c:pivotFmt>
        <c:idx val="290"/>
        <c:spPr>
          <a:solidFill>
            <a:schemeClr val="accent1"/>
          </a:solidFill>
          <a:ln w="28575" cap="rnd">
            <a:solidFill>
              <a:schemeClr val="accent1"/>
            </a:solidFill>
            <a:round/>
          </a:ln>
          <a:effectLst/>
        </c:spPr>
        <c:marker>
          <c:symbol val="none"/>
        </c:marker>
      </c:pivotFmt>
      <c:pivotFmt>
        <c:idx val="291"/>
        <c:spPr>
          <a:solidFill>
            <a:schemeClr val="accent1"/>
          </a:solidFill>
          <a:ln w="28575" cap="rnd">
            <a:solidFill>
              <a:schemeClr val="accent1"/>
            </a:solidFill>
            <a:round/>
          </a:ln>
          <a:effectLst/>
        </c:spPr>
        <c:marker>
          <c:symbol val="none"/>
        </c:marker>
      </c:pivotFmt>
      <c:pivotFmt>
        <c:idx val="292"/>
        <c:spPr>
          <a:solidFill>
            <a:schemeClr val="accent1"/>
          </a:solidFill>
          <a:ln w="28575" cap="rnd">
            <a:solidFill>
              <a:schemeClr val="accent1"/>
            </a:solidFill>
            <a:round/>
          </a:ln>
          <a:effectLst/>
        </c:spPr>
        <c:marker>
          <c:symbol val="none"/>
        </c:marker>
      </c:pivotFmt>
      <c:pivotFmt>
        <c:idx val="293"/>
        <c:spPr>
          <a:solidFill>
            <a:schemeClr val="accent1"/>
          </a:solidFill>
          <a:ln w="28575" cap="rnd">
            <a:solidFill>
              <a:schemeClr val="accent1"/>
            </a:solidFill>
            <a:round/>
          </a:ln>
          <a:effectLst/>
        </c:spPr>
        <c:marker>
          <c:symbol val="none"/>
        </c:marker>
      </c:pivotFmt>
      <c:pivotFmt>
        <c:idx val="294"/>
        <c:spPr>
          <a:solidFill>
            <a:schemeClr val="accent1"/>
          </a:solidFill>
          <a:ln w="28575" cap="rnd">
            <a:solidFill>
              <a:schemeClr val="accent1"/>
            </a:solidFill>
            <a:round/>
          </a:ln>
          <a:effectLst/>
        </c:spPr>
        <c:marker>
          <c:symbol val="none"/>
        </c:marker>
      </c:pivotFmt>
      <c:pivotFmt>
        <c:idx val="295"/>
        <c:spPr>
          <a:solidFill>
            <a:schemeClr val="accent1"/>
          </a:solidFill>
          <a:ln w="28575" cap="rnd">
            <a:solidFill>
              <a:schemeClr val="accent1"/>
            </a:solidFill>
            <a:round/>
          </a:ln>
          <a:effectLst/>
        </c:spPr>
        <c:marker>
          <c:symbol val="none"/>
        </c:marker>
      </c:pivotFmt>
      <c:pivotFmt>
        <c:idx val="296"/>
        <c:spPr>
          <a:solidFill>
            <a:schemeClr val="accent1"/>
          </a:solidFill>
          <a:ln w="28575" cap="rnd">
            <a:solidFill>
              <a:schemeClr val="accent1"/>
            </a:solidFill>
            <a:round/>
          </a:ln>
          <a:effectLst/>
        </c:spPr>
        <c:marker>
          <c:symbol val="none"/>
        </c:marker>
      </c:pivotFmt>
      <c:pivotFmt>
        <c:idx val="297"/>
        <c:spPr>
          <a:solidFill>
            <a:schemeClr val="accent1"/>
          </a:solidFill>
          <a:ln w="28575" cap="rnd">
            <a:solidFill>
              <a:schemeClr val="accent1"/>
            </a:solidFill>
            <a:round/>
          </a:ln>
          <a:effectLst/>
        </c:spPr>
        <c:marker>
          <c:symbol val="none"/>
        </c:marker>
      </c:pivotFmt>
      <c:pivotFmt>
        <c:idx val="298"/>
        <c:spPr>
          <a:solidFill>
            <a:schemeClr val="accent1"/>
          </a:solidFill>
          <a:ln w="28575" cap="rnd">
            <a:solidFill>
              <a:schemeClr val="accent1"/>
            </a:solidFill>
            <a:round/>
          </a:ln>
          <a:effectLst/>
        </c:spPr>
        <c:marker>
          <c:symbol val="none"/>
        </c:marker>
      </c:pivotFmt>
      <c:pivotFmt>
        <c:idx val="299"/>
        <c:spPr>
          <a:solidFill>
            <a:schemeClr val="accent1"/>
          </a:solidFill>
          <a:ln w="28575" cap="rnd">
            <a:solidFill>
              <a:schemeClr val="accent1"/>
            </a:solidFill>
            <a:round/>
          </a:ln>
          <a:effectLst/>
        </c:spPr>
        <c:marker>
          <c:symbol val="none"/>
        </c:marker>
      </c:pivotFmt>
      <c:pivotFmt>
        <c:idx val="300"/>
        <c:spPr>
          <a:solidFill>
            <a:schemeClr val="accent1"/>
          </a:solidFill>
          <a:ln w="28575" cap="rnd">
            <a:solidFill>
              <a:schemeClr val="accent1"/>
            </a:solidFill>
            <a:round/>
          </a:ln>
          <a:effectLst/>
        </c:spPr>
        <c:marker>
          <c:symbol val="none"/>
        </c:marker>
      </c:pivotFmt>
      <c:pivotFmt>
        <c:idx val="301"/>
        <c:spPr>
          <a:solidFill>
            <a:schemeClr val="accent1"/>
          </a:solidFill>
          <a:ln w="28575" cap="rnd">
            <a:solidFill>
              <a:schemeClr val="accent1"/>
            </a:solidFill>
            <a:round/>
          </a:ln>
          <a:effectLst/>
        </c:spPr>
        <c:marker>
          <c:symbol val="none"/>
        </c:marker>
      </c:pivotFmt>
      <c:pivotFmt>
        <c:idx val="302"/>
        <c:spPr>
          <a:solidFill>
            <a:schemeClr val="accent1"/>
          </a:solidFill>
          <a:ln w="28575" cap="rnd">
            <a:solidFill>
              <a:schemeClr val="accent1"/>
            </a:solidFill>
            <a:round/>
          </a:ln>
          <a:effectLst/>
        </c:spPr>
        <c:marker>
          <c:symbol val="none"/>
        </c:marker>
      </c:pivotFmt>
      <c:pivotFmt>
        <c:idx val="303"/>
        <c:spPr>
          <a:solidFill>
            <a:schemeClr val="accent1"/>
          </a:solidFill>
          <a:ln w="28575" cap="rnd">
            <a:solidFill>
              <a:schemeClr val="accent1"/>
            </a:solidFill>
            <a:round/>
          </a:ln>
          <a:effectLst/>
        </c:spPr>
        <c:marker>
          <c:symbol val="none"/>
        </c:marker>
      </c:pivotFmt>
      <c:pivotFmt>
        <c:idx val="304"/>
        <c:spPr>
          <a:solidFill>
            <a:schemeClr val="accent1"/>
          </a:solidFill>
          <a:ln w="28575" cap="rnd">
            <a:solidFill>
              <a:schemeClr val="accent1"/>
            </a:solidFill>
            <a:round/>
          </a:ln>
          <a:effectLst/>
        </c:spPr>
        <c:marker>
          <c:symbol val="none"/>
        </c:marker>
      </c:pivotFmt>
      <c:pivotFmt>
        <c:idx val="305"/>
        <c:spPr>
          <a:solidFill>
            <a:schemeClr val="accent1"/>
          </a:solidFill>
          <a:ln w="28575" cap="rnd">
            <a:solidFill>
              <a:schemeClr val="accent1"/>
            </a:solidFill>
            <a:round/>
          </a:ln>
          <a:effectLst/>
        </c:spPr>
        <c:marker>
          <c:symbol val="none"/>
        </c:marker>
      </c:pivotFmt>
      <c:pivotFmt>
        <c:idx val="306"/>
        <c:spPr>
          <a:solidFill>
            <a:schemeClr val="accent1"/>
          </a:solidFill>
          <a:ln w="28575" cap="rnd">
            <a:solidFill>
              <a:schemeClr val="accent1"/>
            </a:solidFill>
            <a:round/>
          </a:ln>
          <a:effectLst/>
        </c:spPr>
        <c:marker>
          <c:symbol val="none"/>
        </c:marker>
      </c:pivotFmt>
      <c:pivotFmt>
        <c:idx val="307"/>
        <c:spPr>
          <a:solidFill>
            <a:schemeClr val="accent1"/>
          </a:solidFill>
          <a:ln w="28575" cap="rnd">
            <a:solidFill>
              <a:schemeClr val="accent1"/>
            </a:solidFill>
            <a:round/>
          </a:ln>
          <a:effectLst/>
        </c:spPr>
        <c:marker>
          <c:symbol val="none"/>
        </c:marker>
      </c:pivotFmt>
      <c:pivotFmt>
        <c:idx val="308"/>
        <c:spPr>
          <a:solidFill>
            <a:schemeClr val="accent1"/>
          </a:solidFill>
          <a:ln w="28575" cap="rnd">
            <a:solidFill>
              <a:schemeClr val="accent1"/>
            </a:solidFill>
            <a:round/>
          </a:ln>
          <a:effectLst/>
        </c:spPr>
        <c:marker>
          <c:symbol val="none"/>
        </c:marker>
      </c:pivotFmt>
      <c:pivotFmt>
        <c:idx val="309"/>
        <c:spPr>
          <a:solidFill>
            <a:schemeClr val="accent1"/>
          </a:solidFill>
          <a:ln w="28575" cap="rnd">
            <a:solidFill>
              <a:schemeClr val="accent1"/>
            </a:solidFill>
            <a:round/>
          </a:ln>
          <a:effectLst/>
        </c:spPr>
        <c:marker>
          <c:symbol val="none"/>
        </c:marker>
      </c:pivotFmt>
      <c:pivotFmt>
        <c:idx val="310"/>
        <c:spPr>
          <a:solidFill>
            <a:schemeClr val="accent1"/>
          </a:solidFill>
          <a:ln w="28575" cap="rnd">
            <a:solidFill>
              <a:schemeClr val="accent1"/>
            </a:solidFill>
            <a:round/>
          </a:ln>
          <a:effectLst/>
        </c:spPr>
        <c:marker>
          <c:symbol val="none"/>
        </c:marker>
      </c:pivotFmt>
      <c:pivotFmt>
        <c:idx val="311"/>
        <c:spPr>
          <a:solidFill>
            <a:schemeClr val="accent1"/>
          </a:solidFill>
          <a:ln w="28575" cap="rnd">
            <a:solidFill>
              <a:schemeClr val="accent1"/>
            </a:solidFill>
            <a:round/>
          </a:ln>
          <a:effectLst/>
        </c:spPr>
        <c:marker>
          <c:symbol val="none"/>
        </c:marker>
      </c:pivotFmt>
      <c:pivotFmt>
        <c:idx val="312"/>
        <c:spPr>
          <a:solidFill>
            <a:schemeClr val="accent1"/>
          </a:solidFill>
          <a:ln w="28575" cap="rnd">
            <a:solidFill>
              <a:schemeClr val="accent1"/>
            </a:solidFill>
            <a:round/>
          </a:ln>
          <a:effectLst/>
        </c:spPr>
        <c:marker>
          <c:symbol val="none"/>
        </c:marker>
      </c:pivotFmt>
      <c:pivotFmt>
        <c:idx val="313"/>
        <c:spPr>
          <a:solidFill>
            <a:schemeClr val="accent1"/>
          </a:solidFill>
          <a:ln w="28575" cap="rnd">
            <a:solidFill>
              <a:schemeClr val="accent1"/>
            </a:solidFill>
            <a:round/>
          </a:ln>
          <a:effectLst/>
        </c:spPr>
        <c:marker>
          <c:symbol val="none"/>
        </c:marker>
      </c:pivotFmt>
      <c:pivotFmt>
        <c:idx val="314"/>
        <c:spPr>
          <a:solidFill>
            <a:schemeClr val="accent1"/>
          </a:solidFill>
          <a:ln w="28575" cap="rnd">
            <a:solidFill>
              <a:schemeClr val="accent1"/>
            </a:solidFill>
            <a:round/>
          </a:ln>
          <a:effectLst/>
        </c:spPr>
        <c:marker>
          <c:symbol val="none"/>
        </c:marker>
      </c:pivotFmt>
      <c:pivotFmt>
        <c:idx val="315"/>
        <c:spPr>
          <a:solidFill>
            <a:schemeClr val="accent1"/>
          </a:solidFill>
          <a:ln w="28575" cap="rnd">
            <a:solidFill>
              <a:schemeClr val="accent1"/>
            </a:solidFill>
            <a:round/>
          </a:ln>
          <a:effectLst/>
        </c:spPr>
        <c:marker>
          <c:symbol val="none"/>
        </c:marker>
      </c:pivotFmt>
      <c:pivotFmt>
        <c:idx val="316"/>
        <c:spPr>
          <a:solidFill>
            <a:schemeClr val="accent1"/>
          </a:solidFill>
          <a:ln w="28575" cap="rnd">
            <a:solidFill>
              <a:schemeClr val="accent1"/>
            </a:solidFill>
            <a:round/>
          </a:ln>
          <a:effectLst/>
        </c:spPr>
        <c:marker>
          <c:symbol val="none"/>
        </c:marker>
      </c:pivotFmt>
      <c:pivotFmt>
        <c:idx val="317"/>
        <c:spPr>
          <a:solidFill>
            <a:schemeClr val="accent1"/>
          </a:solidFill>
          <a:ln w="28575" cap="rnd">
            <a:solidFill>
              <a:schemeClr val="accent1"/>
            </a:solidFill>
            <a:round/>
          </a:ln>
          <a:effectLst/>
        </c:spPr>
        <c:marker>
          <c:symbol val="none"/>
        </c:marker>
      </c:pivotFmt>
      <c:pivotFmt>
        <c:idx val="318"/>
        <c:spPr>
          <a:solidFill>
            <a:schemeClr val="accent1"/>
          </a:solidFill>
          <a:ln w="28575" cap="rnd">
            <a:solidFill>
              <a:schemeClr val="accent1"/>
            </a:solidFill>
            <a:round/>
          </a:ln>
          <a:effectLst/>
        </c:spPr>
        <c:marker>
          <c:symbol val="none"/>
        </c:marker>
      </c:pivotFmt>
      <c:pivotFmt>
        <c:idx val="319"/>
        <c:spPr>
          <a:solidFill>
            <a:schemeClr val="accent1"/>
          </a:solidFill>
          <a:ln w="28575" cap="rnd">
            <a:solidFill>
              <a:schemeClr val="accent1"/>
            </a:solidFill>
            <a:round/>
          </a:ln>
          <a:effectLst/>
        </c:spPr>
        <c:marker>
          <c:symbol val="none"/>
        </c:marker>
      </c:pivotFmt>
      <c:pivotFmt>
        <c:idx val="320"/>
        <c:spPr>
          <a:solidFill>
            <a:schemeClr val="accent1"/>
          </a:solidFill>
          <a:ln w="28575" cap="rnd">
            <a:solidFill>
              <a:schemeClr val="accent1"/>
            </a:solidFill>
            <a:round/>
          </a:ln>
          <a:effectLst/>
        </c:spPr>
        <c:marker>
          <c:symbol val="none"/>
        </c:marker>
      </c:pivotFmt>
      <c:pivotFmt>
        <c:idx val="321"/>
        <c:spPr>
          <a:solidFill>
            <a:schemeClr val="accent1"/>
          </a:solidFill>
          <a:ln w="28575" cap="rnd">
            <a:solidFill>
              <a:schemeClr val="accent1"/>
            </a:solidFill>
            <a:round/>
          </a:ln>
          <a:effectLst/>
        </c:spPr>
        <c:marker>
          <c:symbol val="none"/>
        </c:marker>
      </c:pivotFmt>
      <c:pivotFmt>
        <c:idx val="322"/>
        <c:spPr>
          <a:solidFill>
            <a:schemeClr val="accent1"/>
          </a:solidFill>
          <a:ln w="28575" cap="rnd">
            <a:solidFill>
              <a:schemeClr val="accent1"/>
            </a:solidFill>
            <a:round/>
          </a:ln>
          <a:effectLst/>
        </c:spPr>
        <c:marker>
          <c:symbol val="none"/>
        </c:marker>
      </c:pivotFmt>
      <c:pivotFmt>
        <c:idx val="323"/>
        <c:spPr>
          <a:solidFill>
            <a:schemeClr val="accent1"/>
          </a:solidFill>
          <a:ln w="28575" cap="rnd">
            <a:solidFill>
              <a:schemeClr val="accent1"/>
            </a:solidFill>
            <a:round/>
          </a:ln>
          <a:effectLst/>
        </c:spPr>
        <c:marker>
          <c:symbol val="none"/>
        </c:marker>
      </c:pivotFmt>
      <c:pivotFmt>
        <c:idx val="324"/>
        <c:spPr>
          <a:solidFill>
            <a:schemeClr val="accent1"/>
          </a:solidFill>
          <a:ln w="28575" cap="rnd">
            <a:solidFill>
              <a:schemeClr val="accent1"/>
            </a:solidFill>
            <a:round/>
          </a:ln>
          <a:effectLst/>
        </c:spPr>
        <c:marker>
          <c:symbol val="none"/>
        </c:marker>
      </c:pivotFmt>
      <c:pivotFmt>
        <c:idx val="325"/>
        <c:spPr>
          <a:solidFill>
            <a:schemeClr val="accent1"/>
          </a:solidFill>
          <a:ln w="28575" cap="rnd">
            <a:solidFill>
              <a:schemeClr val="accent1"/>
            </a:solidFill>
            <a:round/>
          </a:ln>
          <a:effectLst/>
        </c:spPr>
        <c:marker>
          <c:symbol val="none"/>
        </c:marker>
      </c:pivotFmt>
      <c:pivotFmt>
        <c:idx val="326"/>
        <c:spPr>
          <a:solidFill>
            <a:schemeClr val="accent1"/>
          </a:solidFill>
          <a:ln w="28575" cap="rnd">
            <a:solidFill>
              <a:schemeClr val="accent1"/>
            </a:solidFill>
            <a:round/>
          </a:ln>
          <a:effectLst/>
        </c:spPr>
        <c:marker>
          <c:symbol val="none"/>
        </c:marker>
      </c:pivotFmt>
      <c:pivotFmt>
        <c:idx val="327"/>
        <c:spPr>
          <a:solidFill>
            <a:schemeClr val="accent1"/>
          </a:solidFill>
          <a:ln w="28575" cap="rnd">
            <a:solidFill>
              <a:schemeClr val="accent1"/>
            </a:solidFill>
            <a:round/>
          </a:ln>
          <a:effectLst/>
        </c:spPr>
        <c:marker>
          <c:symbol val="none"/>
        </c:marker>
      </c:pivotFmt>
      <c:pivotFmt>
        <c:idx val="328"/>
        <c:spPr>
          <a:solidFill>
            <a:schemeClr val="accent1"/>
          </a:solidFill>
          <a:ln w="28575" cap="rnd">
            <a:solidFill>
              <a:schemeClr val="accent1"/>
            </a:solidFill>
            <a:round/>
          </a:ln>
          <a:effectLst/>
        </c:spPr>
        <c:marker>
          <c:symbol val="none"/>
        </c:marker>
      </c:pivotFmt>
      <c:pivotFmt>
        <c:idx val="329"/>
        <c:spPr>
          <a:solidFill>
            <a:schemeClr val="accent1"/>
          </a:solidFill>
          <a:ln w="28575" cap="rnd">
            <a:solidFill>
              <a:schemeClr val="accent1"/>
            </a:solidFill>
            <a:round/>
          </a:ln>
          <a:effectLst/>
        </c:spPr>
        <c:marker>
          <c:symbol val="none"/>
        </c:marker>
      </c:pivotFmt>
      <c:pivotFmt>
        <c:idx val="330"/>
        <c:spPr>
          <a:solidFill>
            <a:schemeClr val="accent1"/>
          </a:solidFill>
          <a:ln w="28575" cap="rnd">
            <a:solidFill>
              <a:schemeClr val="accent1"/>
            </a:solidFill>
            <a:round/>
          </a:ln>
          <a:effectLst/>
        </c:spPr>
        <c:marker>
          <c:symbol val="none"/>
        </c:marker>
      </c:pivotFmt>
      <c:pivotFmt>
        <c:idx val="331"/>
        <c:spPr>
          <a:solidFill>
            <a:schemeClr val="accent1"/>
          </a:solidFill>
          <a:ln w="28575" cap="rnd">
            <a:solidFill>
              <a:schemeClr val="accent1"/>
            </a:solidFill>
            <a:round/>
          </a:ln>
          <a:effectLst/>
        </c:spPr>
        <c:marker>
          <c:symbol val="none"/>
        </c:marker>
      </c:pivotFmt>
      <c:pivotFmt>
        <c:idx val="332"/>
        <c:spPr>
          <a:solidFill>
            <a:schemeClr val="accent1"/>
          </a:solidFill>
          <a:ln w="28575" cap="rnd">
            <a:solidFill>
              <a:schemeClr val="accent1"/>
            </a:solidFill>
            <a:round/>
          </a:ln>
          <a:effectLst/>
        </c:spPr>
        <c:marker>
          <c:symbol val="none"/>
        </c:marker>
      </c:pivotFmt>
      <c:pivotFmt>
        <c:idx val="333"/>
        <c:spPr>
          <a:solidFill>
            <a:schemeClr val="accent1"/>
          </a:solidFill>
          <a:ln w="28575" cap="rnd">
            <a:solidFill>
              <a:schemeClr val="accent1"/>
            </a:solidFill>
            <a:round/>
          </a:ln>
          <a:effectLst/>
        </c:spPr>
        <c:marker>
          <c:symbol val="none"/>
        </c:marker>
      </c:pivotFmt>
      <c:pivotFmt>
        <c:idx val="334"/>
        <c:spPr>
          <a:solidFill>
            <a:schemeClr val="accent1"/>
          </a:solidFill>
          <a:ln w="28575" cap="rnd">
            <a:solidFill>
              <a:schemeClr val="accent1"/>
            </a:solidFill>
            <a:round/>
          </a:ln>
          <a:effectLst/>
        </c:spPr>
        <c:marker>
          <c:symbol val="none"/>
        </c:marker>
      </c:pivotFmt>
      <c:pivotFmt>
        <c:idx val="335"/>
        <c:spPr>
          <a:solidFill>
            <a:schemeClr val="accent1"/>
          </a:solidFill>
          <a:ln w="28575" cap="rnd">
            <a:solidFill>
              <a:schemeClr val="accent1"/>
            </a:solidFill>
            <a:round/>
          </a:ln>
          <a:effectLst/>
        </c:spPr>
        <c:marker>
          <c:symbol val="none"/>
        </c:marker>
      </c:pivotFmt>
      <c:pivotFmt>
        <c:idx val="336"/>
        <c:spPr>
          <a:solidFill>
            <a:schemeClr val="accent1"/>
          </a:solidFill>
          <a:ln w="28575" cap="rnd">
            <a:solidFill>
              <a:schemeClr val="accent1"/>
            </a:solidFill>
            <a:round/>
          </a:ln>
          <a:effectLst/>
        </c:spPr>
        <c:marker>
          <c:symbol val="none"/>
        </c:marker>
      </c:pivotFmt>
      <c:pivotFmt>
        <c:idx val="337"/>
        <c:spPr>
          <a:solidFill>
            <a:schemeClr val="accent1"/>
          </a:solidFill>
          <a:ln w="28575" cap="rnd">
            <a:solidFill>
              <a:schemeClr val="accent1"/>
            </a:solidFill>
            <a:round/>
          </a:ln>
          <a:effectLst/>
        </c:spPr>
        <c:marker>
          <c:symbol val="none"/>
        </c:marker>
      </c:pivotFmt>
      <c:pivotFmt>
        <c:idx val="338"/>
        <c:spPr>
          <a:solidFill>
            <a:schemeClr val="accent1"/>
          </a:solidFill>
          <a:ln w="28575" cap="rnd">
            <a:solidFill>
              <a:schemeClr val="accent1"/>
            </a:solidFill>
            <a:round/>
          </a:ln>
          <a:effectLst/>
        </c:spPr>
        <c:marker>
          <c:symbol val="none"/>
        </c:marker>
      </c:pivotFmt>
      <c:pivotFmt>
        <c:idx val="339"/>
        <c:spPr>
          <a:solidFill>
            <a:schemeClr val="accent1"/>
          </a:solidFill>
          <a:ln w="28575" cap="rnd">
            <a:solidFill>
              <a:schemeClr val="accent1"/>
            </a:solidFill>
            <a:round/>
          </a:ln>
          <a:effectLst/>
        </c:spPr>
        <c:marker>
          <c:symbol val="none"/>
        </c:marker>
      </c:pivotFmt>
      <c:pivotFmt>
        <c:idx val="340"/>
        <c:spPr>
          <a:solidFill>
            <a:schemeClr val="accent1"/>
          </a:solidFill>
          <a:ln w="28575" cap="rnd">
            <a:solidFill>
              <a:schemeClr val="accent1"/>
            </a:solidFill>
            <a:round/>
          </a:ln>
          <a:effectLst/>
        </c:spPr>
        <c:marker>
          <c:symbol val="none"/>
        </c:marker>
      </c:pivotFmt>
      <c:pivotFmt>
        <c:idx val="341"/>
        <c:spPr>
          <a:solidFill>
            <a:schemeClr val="accent1"/>
          </a:solidFill>
          <a:ln w="28575" cap="rnd">
            <a:solidFill>
              <a:schemeClr val="accent1"/>
            </a:solidFill>
            <a:round/>
          </a:ln>
          <a:effectLst/>
        </c:spPr>
        <c:marker>
          <c:symbol val="none"/>
        </c:marker>
      </c:pivotFmt>
      <c:pivotFmt>
        <c:idx val="342"/>
        <c:spPr>
          <a:solidFill>
            <a:schemeClr val="accent1"/>
          </a:solidFill>
          <a:ln w="28575" cap="rnd">
            <a:solidFill>
              <a:schemeClr val="accent1"/>
            </a:solidFill>
            <a:round/>
          </a:ln>
          <a:effectLst/>
        </c:spPr>
        <c:marker>
          <c:symbol val="none"/>
        </c:marker>
      </c:pivotFmt>
      <c:pivotFmt>
        <c:idx val="343"/>
        <c:spPr>
          <a:solidFill>
            <a:schemeClr val="accent1"/>
          </a:solidFill>
          <a:ln w="28575" cap="rnd">
            <a:solidFill>
              <a:schemeClr val="accent1"/>
            </a:solidFill>
            <a:round/>
          </a:ln>
          <a:effectLst/>
        </c:spPr>
        <c:marker>
          <c:symbol val="none"/>
        </c:marker>
      </c:pivotFmt>
      <c:pivotFmt>
        <c:idx val="344"/>
        <c:spPr>
          <a:solidFill>
            <a:schemeClr val="accent1"/>
          </a:solidFill>
          <a:ln w="28575" cap="rnd">
            <a:solidFill>
              <a:schemeClr val="accent1"/>
            </a:solidFill>
            <a:round/>
          </a:ln>
          <a:effectLst/>
        </c:spPr>
        <c:marker>
          <c:symbol val="none"/>
        </c:marker>
      </c:pivotFmt>
      <c:pivotFmt>
        <c:idx val="345"/>
        <c:spPr>
          <a:solidFill>
            <a:schemeClr val="accent1"/>
          </a:solidFill>
          <a:ln w="28575" cap="rnd">
            <a:solidFill>
              <a:schemeClr val="accent1"/>
            </a:solidFill>
            <a:round/>
          </a:ln>
          <a:effectLst/>
        </c:spPr>
        <c:marker>
          <c:symbol val="none"/>
        </c:marker>
      </c:pivotFmt>
      <c:pivotFmt>
        <c:idx val="346"/>
        <c:spPr>
          <a:solidFill>
            <a:schemeClr val="accent1"/>
          </a:solidFill>
          <a:ln w="28575" cap="rnd">
            <a:solidFill>
              <a:schemeClr val="accent1"/>
            </a:solidFill>
            <a:round/>
          </a:ln>
          <a:effectLst/>
        </c:spPr>
        <c:marker>
          <c:symbol val="none"/>
        </c:marker>
      </c:pivotFmt>
      <c:pivotFmt>
        <c:idx val="347"/>
        <c:spPr>
          <a:solidFill>
            <a:schemeClr val="accent1"/>
          </a:solidFill>
          <a:ln w="28575" cap="rnd">
            <a:solidFill>
              <a:schemeClr val="accent1"/>
            </a:solidFill>
            <a:round/>
          </a:ln>
          <a:effectLst/>
        </c:spPr>
        <c:marker>
          <c:symbol val="none"/>
        </c:marker>
      </c:pivotFmt>
      <c:pivotFmt>
        <c:idx val="348"/>
        <c:spPr>
          <a:solidFill>
            <a:schemeClr val="accent1"/>
          </a:solidFill>
          <a:ln w="28575" cap="rnd">
            <a:solidFill>
              <a:schemeClr val="accent1"/>
            </a:solidFill>
            <a:round/>
          </a:ln>
          <a:effectLst/>
        </c:spPr>
        <c:marker>
          <c:symbol val="none"/>
        </c:marker>
      </c:pivotFmt>
      <c:pivotFmt>
        <c:idx val="349"/>
        <c:spPr>
          <a:solidFill>
            <a:schemeClr val="accent1"/>
          </a:solidFill>
          <a:ln w="28575" cap="rnd">
            <a:solidFill>
              <a:schemeClr val="accent1"/>
            </a:solidFill>
            <a:round/>
          </a:ln>
          <a:effectLst/>
        </c:spPr>
        <c:marker>
          <c:symbol val="none"/>
        </c:marker>
      </c:pivotFmt>
      <c:pivotFmt>
        <c:idx val="350"/>
        <c:spPr>
          <a:solidFill>
            <a:schemeClr val="accent1"/>
          </a:solidFill>
          <a:ln w="28575" cap="rnd">
            <a:solidFill>
              <a:schemeClr val="accent1"/>
            </a:solidFill>
            <a:round/>
          </a:ln>
          <a:effectLst/>
        </c:spPr>
        <c:marker>
          <c:symbol val="none"/>
        </c:marker>
      </c:pivotFmt>
      <c:pivotFmt>
        <c:idx val="351"/>
        <c:spPr>
          <a:solidFill>
            <a:schemeClr val="accent1"/>
          </a:solidFill>
          <a:ln w="28575" cap="rnd">
            <a:solidFill>
              <a:schemeClr val="accent1"/>
            </a:solidFill>
            <a:round/>
          </a:ln>
          <a:effectLst/>
        </c:spPr>
        <c:marker>
          <c:symbol val="none"/>
        </c:marker>
      </c:pivotFmt>
      <c:pivotFmt>
        <c:idx val="352"/>
        <c:spPr>
          <a:solidFill>
            <a:schemeClr val="accent1"/>
          </a:solidFill>
          <a:ln w="28575" cap="rnd">
            <a:solidFill>
              <a:schemeClr val="accent1"/>
            </a:solidFill>
            <a:round/>
          </a:ln>
          <a:effectLst/>
        </c:spPr>
        <c:marker>
          <c:symbol val="none"/>
        </c:marker>
      </c:pivotFmt>
      <c:pivotFmt>
        <c:idx val="353"/>
        <c:spPr>
          <a:solidFill>
            <a:schemeClr val="accent1"/>
          </a:solidFill>
          <a:ln w="28575" cap="rnd">
            <a:solidFill>
              <a:schemeClr val="accent1"/>
            </a:solidFill>
            <a:round/>
          </a:ln>
          <a:effectLst/>
        </c:spPr>
        <c:marker>
          <c:symbol val="none"/>
        </c:marker>
      </c:pivotFmt>
      <c:pivotFmt>
        <c:idx val="354"/>
        <c:spPr>
          <a:solidFill>
            <a:schemeClr val="accent1"/>
          </a:solidFill>
          <a:ln w="28575" cap="rnd">
            <a:solidFill>
              <a:schemeClr val="accent1"/>
            </a:solidFill>
            <a:round/>
          </a:ln>
          <a:effectLst/>
        </c:spPr>
        <c:marker>
          <c:symbol val="none"/>
        </c:marker>
      </c:pivotFmt>
      <c:pivotFmt>
        <c:idx val="355"/>
        <c:spPr>
          <a:solidFill>
            <a:schemeClr val="accent1"/>
          </a:solidFill>
          <a:ln w="28575" cap="rnd">
            <a:solidFill>
              <a:schemeClr val="accent1"/>
            </a:solidFill>
            <a:round/>
          </a:ln>
          <a:effectLst/>
        </c:spPr>
        <c:marker>
          <c:symbol val="none"/>
        </c:marker>
      </c:pivotFmt>
      <c:pivotFmt>
        <c:idx val="356"/>
        <c:spPr>
          <a:solidFill>
            <a:schemeClr val="accent1"/>
          </a:solidFill>
          <a:ln w="28575" cap="rnd">
            <a:solidFill>
              <a:schemeClr val="accent1"/>
            </a:solidFill>
            <a:round/>
          </a:ln>
          <a:effectLst/>
        </c:spPr>
        <c:marker>
          <c:symbol val="none"/>
        </c:marker>
      </c:pivotFmt>
      <c:pivotFmt>
        <c:idx val="357"/>
        <c:spPr>
          <a:solidFill>
            <a:schemeClr val="accent1"/>
          </a:solidFill>
          <a:ln w="28575" cap="rnd">
            <a:solidFill>
              <a:schemeClr val="accent1"/>
            </a:solidFill>
            <a:round/>
          </a:ln>
          <a:effectLst/>
        </c:spPr>
        <c:marker>
          <c:symbol val="none"/>
        </c:marker>
      </c:pivotFmt>
      <c:pivotFmt>
        <c:idx val="358"/>
        <c:spPr>
          <a:solidFill>
            <a:schemeClr val="accent1"/>
          </a:solidFill>
          <a:ln w="28575" cap="rnd">
            <a:solidFill>
              <a:schemeClr val="accent1"/>
            </a:solidFill>
            <a:round/>
          </a:ln>
          <a:effectLst/>
        </c:spPr>
        <c:marker>
          <c:symbol val="none"/>
        </c:marker>
      </c:pivotFmt>
      <c:pivotFmt>
        <c:idx val="359"/>
        <c:spPr>
          <a:solidFill>
            <a:schemeClr val="accent1"/>
          </a:solidFill>
          <a:ln w="28575" cap="rnd">
            <a:solidFill>
              <a:schemeClr val="accent1"/>
            </a:solidFill>
            <a:round/>
          </a:ln>
          <a:effectLst/>
        </c:spPr>
        <c:marker>
          <c:symbol val="none"/>
        </c:marker>
      </c:pivotFmt>
      <c:pivotFmt>
        <c:idx val="360"/>
        <c:spPr>
          <a:solidFill>
            <a:schemeClr val="accent1"/>
          </a:solidFill>
          <a:ln w="28575" cap="rnd">
            <a:solidFill>
              <a:schemeClr val="accent1"/>
            </a:solidFill>
            <a:round/>
          </a:ln>
          <a:effectLst/>
        </c:spPr>
        <c:marker>
          <c:symbol val="none"/>
        </c:marker>
      </c:pivotFmt>
      <c:pivotFmt>
        <c:idx val="361"/>
        <c:spPr>
          <a:solidFill>
            <a:schemeClr val="accent1"/>
          </a:solidFill>
          <a:ln w="28575" cap="rnd">
            <a:solidFill>
              <a:schemeClr val="accent1"/>
            </a:solidFill>
            <a:round/>
          </a:ln>
          <a:effectLst/>
        </c:spPr>
        <c:marker>
          <c:symbol val="none"/>
        </c:marker>
      </c:pivotFmt>
      <c:pivotFmt>
        <c:idx val="362"/>
        <c:spPr>
          <a:solidFill>
            <a:schemeClr val="accent1"/>
          </a:solidFill>
          <a:ln w="28575" cap="rnd">
            <a:solidFill>
              <a:schemeClr val="accent1"/>
            </a:solidFill>
            <a:round/>
          </a:ln>
          <a:effectLst/>
        </c:spPr>
        <c:marker>
          <c:symbol val="none"/>
        </c:marker>
      </c:pivotFmt>
      <c:pivotFmt>
        <c:idx val="363"/>
        <c:spPr>
          <a:solidFill>
            <a:schemeClr val="accent1"/>
          </a:solidFill>
          <a:ln w="28575" cap="rnd">
            <a:solidFill>
              <a:schemeClr val="accent1"/>
            </a:solidFill>
            <a:round/>
          </a:ln>
          <a:effectLst/>
        </c:spPr>
        <c:marker>
          <c:symbol val="none"/>
        </c:marker>
      </c:pivotFmt>
      <c:pivotFmt>
        <c:idx val="364"/>
        <c:spPr>
          <a:solidFill>
            <a:schemeClr val="accent1"/>
          </a:solidFill>
          <a:ln w="28575" cap="rnd">
            <a:solidFill>
              <a:schemeClr val="accent1"/>
            </a:solidFill>
            <a:round/>
          </a:ln>
          <a:effectLst/>
        </c:spPr>
        <c:marker>
          <c:symbol val="none"/>
        </c:marker>
      </c:pivotFmt>
      <c:pivotFmt>
        <c:idx val="365"/>
        <c:spPr>
          <a:solidFill>
            <a:schemeClr val="accent1"/>
          </a:solidFill>
          <a:ln w="28575" cap="rnd">
            <a:solidFill>
              <a:schemeClr val="accent1"/>
            </a:solidFill>
            <a:round/>
          </a:ln>
          <a:effectLst/>
        </c:spPr>
        <c:marker>
          <c:symbol val="none"/>
        </c:marker>
      </c:pivotFmt>
      <c:pivotFmt>
        <c:idx val="366"/>
        <c:spPr>
          <a:solidFill>
            <a:schemeClr val="accent1"/>
          </a:solidFill>
          <a:ln w="28575" cap="rnd">
            <a:solidFill>
              <a:schemeClr val="accent1"/>
            </a:solidFill>
            <a:round/>
          </a:ln>
          <a:effectLst/>
        </c:spPr>
        <c:marker>
          <c:symbol val="none"/>
        </c:marker>
      </c:pivotFmt>
      <c:pivotFmt>
        <c:idx val="367"/>
        <c:spPr>
          <a:solidFill>
            <a:schemeClr val="accent1"/>
          </a:solidFill>
          <a:ln w="28575" cap="rnd">
            <a:solidFill>
              <a:schemeClr val="accent1"/>
            </a:solidFill>
            <a:round/>
          </a:ln>
          <a:effectLst/>
        </c:spPr>
        <c:marker>
          <c:symbol val="none"/>
        </c:marker>
      </c:pivotFmt>
      <c:pivotFmt>
        <c:idx val="368"/>
        <c:spPr>
          <a:solidFill>
            <a:schemeClr val="accent1"/>
          </a:solidFill>
          <a:ln w="28575" cap="rnd">
            <a:solidFill>
              <a:schemeClr val="accent1"/>
            </a:solidFill>
            <a:round/>
          </a:ln>
          <a:effectLst/>
        </c:spPr>
        <c:marker>
          <c:symbol val="none"/>
        </c:marker>
      </c:pivotFmt>
      <c:pivotFmt>
        <c:idx val="369"/>
        <c:spPr>
          <a:solidFill>
            <a:schemeClr val="accent1"/>
          </a:solidFill>
          <a:ln w="28575" cap="rnd">
            <a:solidFill>
              <a:schemeClr val="accent1"/>
            </a:solidFill>
            <a:round/>
          </a:ln>
          <a:effectLst/>
        </c:spPr>
        <c:marker>
          <c:symbol val="none"/>
        </c:marker>
      </c:pivotFmt>
      <c:pivotFmt>
        <c:idx val="370"/>
        <c:spPr>
          <a:solidFill>
            <a:schemeClr val="accent1"/>
          </a:solidFill>
          <a:ln w="28575" cap="rnd">
            <a:solidFill>
              <a:schemeClr val="accent1"/>
            </a:solidFill>
            <a:round/>
          </a:ln>
          <a:effectLst/>
        </c:spPr>
        <c:marker>
          <c:symbol val="none"/>
        </c:marker>
      </c:pivotFmt>
      <c:pivotFmt>
        <c:idx val="371"/>
        <c:spPr>
          <a:solidFill>
            <a:schemeClr val="accent1"/>
          </a:solidFill>
          <a:ln w="28575" cap="rnd">
            <a:solidFill>
              <a:schemeClr val="accent1"/>
            </a:solidFill>
            <a:round/>
          </a:ln>
          <a:effectLst/>
        </c:spPr>
        <c:marker>
          <c:symbol val="none"/>
        </c:marker>
      </c:pivotFmt>
      <c:pivotFmt>
        <c:idx val="372"/>
        <c:spPr>
          <a:solidFill>
            <a:schemeClr val="accent1"/>
          </a:solidFill>
          <a:ln w="28575" cap="rnd">
            <a:solidFill>
              <a:schemeClr val="accent1"/>
            </a:solidFill>
            <a:round/>
          </a:ln>
          <a:effectLst/>
        </c:spPr>
        <c:marker>
          <c:symbol val="none"/>
        </c:marker>
      </c:pivotFmt>
      <c:pivotFmt>
        <c:idx val="373"/>
        <c:spPr>
          <a:solidFill>
            <a:schemeClr val="accent1"/>
          </a:solidFill>
          <a:ln w="28575" cap="rnd">
            <a:solidFill>
              <a:schemeClr val="accent1"/>
            </a:solidFill>
            <a:round/>
          </a:ln>
          <a:effectLst/>
        </c:spPr>
        <c:marker>
          <c:symbol val="none"/>
        </c:marker>
      </c:pivotFmt>
      <c:pivotFmt>
        <c:idx val="374"/>
        <c:spPr>
          <a:solidFill>
            <a:schemeClr val="accent1"/>
          </a:solidFill>
          <a:ln w="28575" cap="rnd">
            <a:solidFill>
              <a:schemeClr val="accent1"/>
            </a:solidFill>
            <a:round/>
          </a:ln>
          <a:effectLst/>
        </c:spPr>
        <c:marker>
          <c:symbol val="none"/>
        </c:marker>
      </c:pivotFmt>
      <c:pivotFmt>
        <c:idx val="375"/>
        <c:spPr>
          <a:solidFill>
            <a:schemeClr val="accent1"/>
          </a:solidFill>
          <a:ln w="28575" cap="rnd">
            <a:solidFill>
              <a:schemeClr val="accent1"/>
            </a:solidFill>
            <a:round/>
          </a:ln>
          <a:effectLst/>
        </c:spPr>
        <c:marker>
          <c:symbol val="none"/>
        </c:marker>
      </c:pivotFmt>
      <c:pivotFmt>
        <c:idx val="376"/>
        <c:spPr>
          <a:solidFill>
            <a:schemeClr val="accent1"/>
          </a:solidFill>
          <a:ln w="28575" cap="rnd">
            <a:solidFill>
              <a:schemeClr val="accent1"/>
            </a:solidFill>
            <a:round/>
          </a:ln>
          <a:effectLst/>
        </c:spPr>
        <c:marker>
          <c:symbol val="none"/>
        </c:marker>
      </c:pivotFmt>
      <c:pivotFmt>
        <c:idx val="377"/>
        <c:spPr>
          <a:solidFill>
            <a:schemeClr val="accent1"/>
          </a:solidFill>
          <a:ln w="28575" cap="rnd">
            <a:solidFill>
              <a:schemeClr val="accent1"/>
            </a:solidFill>
            <a:round/>
          </a:ln>
          <a:effectLst/>
        </c:spPr>
        <c:marker>
          <c:symbol val="none"/>
        </c:marker>
      </c:pivotFmt>
      <c:pivotFmt>
        <c:idx val="378"/>
        <c:spPr>
          <a:solidFill>
            <a:schemeClr val="accent1"/>
          </a:solidFill>
          <a:ln w="28575" cap="rnd">
            <a:solidFill>
              <a:schemeClr val="accent1"/>
            </a:solidFill>
            <a:round/>
          </a:ln>
          <a:effectLst/>
        </c:spPr>
        <c:marker>
          <c:symbol val="none"/>
        </c:marker>
      </c:pivotFmt>
      <c:pivotFmt>
        <c:idx val="379"/>
        <c:spPr>
          <a:solidFill>
            <a:schemeClr val="accent1"/>
          </a:solidFill>
          <a:ln w="28575" cap="rnd">
            <a:solidFill>
              <a:schemeClr val="accent1"/>
            </a:solidFill>
            <a:round/>
          </a:ln>
          <a:effectLst/>
        </c:spPr>
        <c:marker>
          <c:symbol val="none"/>
        </c:marker>
      </c:pivotFmt>
      <c:pivotFmt>
        <c:idx val="380"/>
        <c:spPr>
          <a:solidFill>
            <a:schemeClr val="accent1"/>
          </a:solidFill>
          <a:ln w="28575" cap="rnd">
            <a:solidFill>
              <a:schemeClr val="accent1"/>
            </a:solidFill>
            <a:round/>
          </a:ln>
          <a:effectLst/>
        </c:spPr>
        <c:marker>
          <c:symbol val="none"/>
        </c:marker>
      </c:pivotFmt>
      <c:pivotFmt>
        <c:idx val="381"/>
        <c:spPr>
          <a:solidFill>
            <a:schemeClr val="accent1"/>
          </a:solidFill>
          <a:ln w="28575" cap="rnd">
            <a:solidFill>
              <a:schemeClr val="accent1"/>
            </a:solidFill>
            <a:round/>
          </a:ln>
          <a:effectLst/>
        </c:spPr>
        <c:marker>
          <c:symbol val="none"/>
        </c:marker>
      </c:pivotFmt>
      <c:pivotFmt>
        <c:idx val="382"/>
        <c:spPr>
          <a:solidFill>
            <a:schemeClr val="accent1"/>
          </a:solidFill>
          <a:ln w="28575" cap="rnd">
            <a:solidFill>
              <a:schemeClr val="accent1"/>
            </a:solidFill>
            <a:round/>
          </a:ln>
          <a:effectLst/>
        </c:spPr>
        <c:marker>
          <c:symbol val="none"/>
        </c:marker>
      </c:pivotFmt>
      <c:pivotFmt>
        <c:idx val="383"/>
        <c:spPr>
          <a:solidFill>
            <a:schemeClr val="accent1"/>
          </a:solidFill>
          <a:ln w="28575" cap="rnd">
            <a:solidFill>
              <a:schemeClr val="accent1"/>
            </a:solidFill>
            <a:round/>
          </a:ln>
          <a:effectLst/>
        </c:spPr>
        <c:marker>
          <c:symbol val="none"/>
        </c:marker>
      </c:pivotFmt>
      <c:pivotFmt>
        <c:idx val="384"/>
        <c:spPr>
          <a:solidFill>
            <a:schemeClr val="accent1"/>
          </a:solidFill>
          <a:ln w="28575" cap="rnd">
            <a:solidFill>
              <a:schemeClr val="accent1"/>
            </a:solidFill>
            <a:round/>
          </a:ln>
          <a:effectLst/>
        </c:spPr>
        <c:marker>
          <c:symbol val="none"/>
        </c:marker>
      </c:pivotFmt>
      <c:pivotFmt>
        <c:idx val="385"/>
        <c:spPr>
          <a:solidFill>
            <a:schemeClr val="accent1"/>
          </a:solidFill>
          <a:ln w="28575" cap="rnd">
            <a:solidFill>
              <a:schemeClr val="accent1"/>
            </a:solidFill>
            <a:round/>
          </a:ln>
          <a:effectLst/>
        </c:spPr>
        <c:marker>
          <c:symbol val="none"/>
        </c:marker>
      </c:pivotFmt>
      <c:pivotFmt>
        <c:idx val="386"/>
        <c:spPr>
          <a:solidFill>
            <a:schemeClr val="accent1"/>
          </a:solidFill>
          <a:ln w="28575" cap="rnd">
            <a:solidFill>
              <a:schemeClr val="accent1"/>
            </a:solidFill>
            <a:round/>
          </a:ln>
          <a:effectLst/>
        </c:spPr>
        <c:marker>
          <c:symbol val="none"/>
        </c:marker>
      </c:pivotFmt>
      <c:pivotFmt>
        <c:idx val="387"/>
        <c:spPr>
          <a:solidFill>
            <a:schemeClr val="accent1"/>
          </a:solidFill>
          <a:ln w="28575" cap="rnd">
            <a:solidFill>
              <a:schemeClr val="accent1"/>
            </a:solidFill>
            <a:round/>
          </a:ln>
          <a:effectLst/>
        </c:spPr>
        <c:marker>
          <c:symbol val="none"/>
        </c:marker>
      </c:pivotFmt>
      <c:pivotFmt>
        <c:idx val="388"/>
        <c:spPr>
          <a:solidFill>
            <a:schemeClr val="accent1"/>
          </a:solidFill>
          <a:ln w="28575" cap="rnd">
            <a:solidFill>
              <a:schemeClr val="accent1"/>
            </a:solidFill>
            <a:round/>
          </a:ln>
          <a:effectLst/>
        </c:spPr>
        <c:marker>
          <c:symbol val="none"/>
        </c:marker>
      </c:pivotFmt>
      <c:pivotFmt>
        <c:idx val="389"/>
        <c:spPr>
          <a:solidFill>
            <a:schemeClr val="accent1"/>
          </a:solidFill>
          <a:ln w="28575" cap="rnd">
            <a:solidFill>
              <a:schemeClr val="accent1"/>
            </a:solidFill>
            <a:round/>
          </a:ln>
          <a:effectLst/>
        </c:spPr>
        <c:marker>
          <c:symbol val="none"/>
        </c:marker>
      </c:pivotFmt>
      <c:pivotFmt>
        <c:idx val="390"/>
        <c:spPr>
          <a:solidFill>
            <a:schemeClr val="accent1"/>
          </a:solidFill>
          <a:ln w="28575" cap="rnd">
            <a:solidFill>
              <a:schemeClr val="accent1"/>
            </a:solidFill>
            <a:round/>
          </a:ln>
          <a:effectLst/>
        </c:spPr>
        <c:marker>
          <c:symbol val="none"/>
        </c:marker>
      </c:pivotFmt>
      <c:pivotFmt>
        <c:idx val="391"/>
        <c:spPr>
          <a:solidFill>
            <a:schemeClr val="accent1"/>
          </a:solidFill>
          <a:ln w="28575" cap="rnd">
            <a:solidFill>
              <a:schemeClr val="accent1"/>
            </a:solidFill>
            <a:round/>
          </a:ln>
          <a:effectLst/>
        </c:spPr>
        <c:marker>
          <c:symbol val="none"/>
        </c:marker>
      </c:pivotFmt>
      <c:pivotFmt>
        <c:idx val="392"/>
        <c:spPr>
          <a:solidFill>
            <a:schemeClr val="accent1"/>
          </a:solidFill>
          <a:ln w="28575" cap="rnd">
            <a:solidFill>
              <a:schemeClr val="accent1"/>
            </a:solidFill>
            <a:round/>
          </a:ln>
          <a:effectLst/>
        </c:spPr>
        <c:marker>
          <c:symbol val="none"/>
        </c:marker>
      </c:pivotFmt>
      <c:pivotFmt>
        <c:idx val="393"/>
        <c:spPr>
          <a:solidFill>
            <a:schemeClr val="accent1"/>
          </a:solidFill>
          <a:ln w="28575" cap="rnd">
            <a:solidFill>
              <a:schemeClr val="accent1"/>
            </a:solidFill>
            <a:round/>
          </a:ln>
          <a:effectLst/>
        </c:spPr>
        <c:marker>
          <c:symbol val="none"/>
        </c:marker>
      </c:pivotFmt>
      <c:pivotFmt>
        <c:idx val="394"/>
        <c:spPr>
          <a:solidFill>
            <a:schemeClr val="accent1"/>
          </a:solidFill>
          <a:ln w="28575" cap="rnd">
            <a:solidFill>
              <a:schemeClr val="accent1"/>
            </a:solidFill>
            <a:round/>
          </a:ln>
          <a:effectLst/>
        </c:spPr>
        <c:marker>
          <c:symbol val="none"/>
        </c:marker>
      </c:pivotFmt>
      <c:pivotFmt>
        <c:idx val="395"/>
        <c:spPr>
          <a:solidFill>
            <a:schemeClr val="accent1"/>
          </a:solidFill>
          <a:ln w="28575" cap="rnd">
            <a:solidFill>
              <a:schemeClr val="accent1"/>
            </a:solidFill>
            <a:round/>
          </a:ln>
          <a:effectLst/>
        </c:spPr>
        <c:marker>
          <c:symbol val="none"/>
        </c:marker>
      </c:pivotFmt>
      <c:pivotFmt>
        <c:idx val="396"/>
        <c:spPr>
          <a:solidFill>
            <a:schemeClr val="accent1"/>
          </a:solidFill>
          <a:ln w="28575" cap="rnd">
            <a:solidFill>
              <a:schemeClr val="accent1"/>
            </a:solidFill>
            <a:round/>
          </a:ln>
          <a:effectLst/>
        </c:spPr>
        <c:marker>
          <c:symbol val="none"/>
        </c:marker>
      </c:pivotFmt>
      <c:pivotFmt>
        <c:idx val="397"/>
        <c:spPr>
          <a:solidFill>
            <a:schemeClr val="accent1"/>
          </a:solidFill>
          <a:ln w="28575" cap="rnd">
            <a:solidFill>
              <a:schemeClr val="accent1"/>
            </a:solidFill>
            <a:round/>
          </a:ln>
          <a:effectLst/>
        </c:spPr>
        <c:marker>
          <c:symbol val="none"/>
        </c:marker>
      </c:pivotFmt>
      <c:pivotFmt>
        <c:idx val="398"/>
        <c:spPr>
          <a:solidFill>
            <a:schemeClr val="accent1"/>
          </a:solidFill>
          <a:ln w="28575" cap="rnd">
            <a:solidFill>
              <a:schemeClr val="accent1"/>
            </a:solidFill>
            <a:round/>
          </a:ln>
          <a:effectLst/>
        </c:spPr>
        <c:marker>
          <c:symbol val="none"/>
        </c:marker>
      </c:pivotFmt>
      <c:pivotFmt>
        <c:idx val="399"/>
        <c:spPr>
          <a:solidFill>
            <a:schemeClr val="accent1"/>
          </a:solidFill>
          <a:ln w="28575" cap="rnd">
            <a:solidFill>
              <a:schemeClr val="accent1"/>
            </a:solidFill>
            <a:round/>
          </a:ln>
          <a:effectLst/>
        </c:spPr>
        <c:marker>
          <c:symbol val="none"/>
        </c:marker>
      </c:pivotFmt>
      <c:pivotFmt>
        <c:idx val="400"/>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401"/>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402"/>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403"/>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404"/>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405"/>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406"/>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407"/>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408"/>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409"/>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410"/>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5.5368488060512575E-2"/>
          <c:y val="0.10681408835871564"/>
          <c:w val="0.68756477825575435"/>
          <c:h val="0.76582645732157728"/>
        </c:manualLayout>
      </c:layout>
      <c:lineChart>
        <c:grouping val="standard"/>
        <c:varyColors val="0"/>
        <c:ser>
          <c:idx val="0"/>
          <c:order val="0"/>
          <c:tx>
            <c:strRef>
              <c:f>'Otros coliformes'!$B$5:$B$6</c:f>
              <c:strCache>
                <c:ptCount val="1"/>
                <c:pt idx="0">
                  <c:v>CONV</c:v>
                </c:pt>
              </c:strCache>
            </c:strRef>
          </c:tx>
          <c:spPr>
            <a:ln w="28575" cap="rnd">
              <a:solidFill>
                <a:schemeClr val="accent1"/>
              </a:solidFill>
              <a:round/>
            </a:ln>
            <a:effectLst/>
          </c:spPr>
          <c:marker>
            <c:symbol val="none"/>
          </c:marker>
          <c:cat>
            <c:strRef>
              <c:f>'Otros coliformes'!$A$7:$A$16</c:f>
              <c:strCache>
                <c:ptCount val="9"/>
                <c:pt idx="0">
                  <c:v>abr-18</c:v>
                </c:pt>
                <c:pt idx="1">
                  <c:v>may-18</c:v>
                </c:pt>
                <c:pt idx="2">
                  <c:v>jun-18</c:v>
                </c:pt>
                <c:pt idx="3">
                  <c:v>jul-18</c:v>
                </c:pt>
                <c:pt idx="4">
                  <c:v>ago-18</c:v>
                </c:pt>
                <c:pt idx="5">
                  <c:v>sep-18</c:v>
                </c:pt>
                <c:pt idx="6">
                  <c:v>oct-18</c:v>
                </c:pt>
                <c:pt idx="7">
                  <c:v>nov-18</c:v>
                </c:pt>
                <c:pt idx="8">
                  <c:v>dic-18</c:v>
                </c:pt>
              </c:strCache>
            </c:strRef>
          </c:cat>
          <c:val>
            <c:numRef>
              <c:f>'Otros coliformes'!$B$7:$B$16</c:f>
              <c:numCache>
                <c:formatCode>General</c:formatCode>
                <c:ptCount val="9"/>
                <c:pt idx="3">
                  <c:v>383.33333333333337</c:v>
                </c:pt>
                <c:pt idx="4">
                  <c:v>383.33333333333337</c:v>
                </c:pt>
                <c:pt idx="5">
                  <c:v>1650</c:v>
                </c:pt>
              </c:numCache>
            </c:numRef>
          </c:val>
          <c:smooth val="0"/>
          <c:extLst>
            <c:ext xmlns:c16="http://schemas.microsoft.com/office/drawing/2014/chart" uri="{C3380CC4-5D6E-409C-BE32-E72D297353CC}">
              <c16:uniqueId val="{00000000-18E4-44AA-8B6A-75B8C1216D50}"/>
            </c:ext>
          </c:extLst>
        </c:ser>
        <c:ser>
          <c:idx val="1"/>
          <c:order val="1"/>
          <c:tx>
            <c:strRef>
              <c:f>'Otros coliformes'!$C$5:$C$6</c:f>
              <c:strCache>
                <c:ptCount val="1"/>
                <c:pt idx="0">
                  <c:v>HARG2</c:v>
                </c:pt>
              </c:strCache>
            </c:strRef>
          </c:tx>
          <c:spPr>
            <a:ln w="28575" cap="rnd">
              <a:solidFill>
                <a:schemeClr val="accent2"/>
              </a:solidFill>
              <a:round/>
            </a:ln>
            <a:effectLst/>
          </c:spPr>
          <c:marker>
            <c:symbol val="none"/>
          </c:marker>
          <c:cat>
            <c:strRef>
              <c:f>'Otros coliformes'!$A$7:$A$16</c:f>
              <c:strCache>
                <c:ptCount val="9"/>
                <c:pt idx="0">
                  <c:v>abr-18</c:v>
                </c:pt>
                <c:pt idx="1">
                  <c:v>may-18</c:v>
                </c:pt>
                <c:pt idx="2">
                  <c:v>jun-18</c:v>
                </c:pt>
                <c:pt idx="3">
                  <c:v>jul-18</c:v>
                </c:pt>
                <c:pt idx="4">
                  <c:v>ago-18</c:v>
                </c:pt>
                <c:pt idx="5">
                  <c:v>sep-18</c:v>
                </c:pt>
                <c:pt idx="6">
                  <c:v>oct-18</c:v>
                </c:pt>
                <c:pt idx="7">
                  <c:v>nov-18</c:v>
                </c:pt>
                <c:pt idx="8">
                  <c:v>dic-18</c:v>
                </c:pt>
              </c:strCache>
            </c:strRef>
          </c:cat>
          <c:val>
            <c:numRef>
              <c:f>'Otros coliformes'!$C$7:$C$16</c:f>
              <c:numCache>
                <c:formatCode>General</c:formatCode>
                <c:ptCount val="9"/>
                <c:pt idx="0">
                  <c:v>444.44444444444451</c:v>
                </c:pt>
                <c:pt idx="1">
                  <c:v>544.44444444444446</c:v>
                </c:pt>
                <c:pt idx="2">
                  <c:v>800</c:v>
                </c:pt>
                <c:pt idx="3">
                  <c:v>4416.6666666666661</c:v>
                </c:pt>
                <c:pt idx="4">
                  <c:v>3566.6666666666665</c:v>
                </c:pt>
                <c:pt idx="5">
                  <c:v>350</c:v>
                </c:pt>
                <c:pt idx="6">
                  <c:v>511.11111111111114</c:v>
                </c:pt>
                <c:pt idx="7">
                  <c:v>466.66666666666669</c:v>
                </c:pt>
                <c:pt idx="8">
                  <c:v>2250</c:v>
                </c:pt>
              </c:numCache>
            </c:numRef>
          </c:val>
          <c:smooth val="0"/>
          <c:extLst>
            <c:ext xmlns:c16="http://schemas.microsoft.com/office/drawing/2014/chart" uri="{C3380CC4-5D6E-409C-BE32-E72D297353CC}">
              <c16:uniqueId val="{00000001-18E4-44AA-8B6A-75B8C1216D50}"/>
            </c:ext>
          </c:extLst>
        </c:ser>
        <c:ser>
          <c:idx val="2"/>
          <c:order val="2"/>
          <c:tx>
            <c:strRef>
              <c:f>'Otros coliformes'!$D$5:$D$6</c:f>
              <c:strCache>
                <c:ptCount val="1"/>
                <c:pt idx="0">
                  <c:v>HASL2</c:v>
                </c:pt>
              </c:strCache>
            </c:strRef>
          </c:tx>
          <c:spPr>
            <a:ln w="28575" cap="rnd">
              <a:solidFill>
                <a:schemeClr val="accent3"/>
              </a:solidFill>
              <a:round/>
            </a:ln>
            <a:effectLst/>
          </c:spPr>
          <c:marker>
            <c:symbol val="none"/>
          </c:marker>
          <c:cat>
            <c:strRef>
              <c:f>'Otros coliformes'!$A$7:$A$16</c:f>
              <c:strCache>
                <c:ptCount val="9"/>
                <c:pt idx="0">
                  <c:v>abr-18</c:v>
                </c:pt>
                <c:pt idx="1">
                  <c:v>may-18</c:v>
                </c:pt>
                <c:pt idx="2">
                  <c:v>jun-18</c:v>
                </c:pt>
                <c:pt idx="3">
                  <c:v>jul-18</c:v>
                </c:pt>
                <c:pt idx="4">
                  <c:v>ago-18</c:v>
                </c:pt>
                <c:pt idx="5">
                  <c:v>sep-18</c:v>
                </c:pt>
                <c:pt idx="6">
                  <c:v>oct-18</c:v>
                </c:pt>
                <c:pt idx="7">
                  <c:v>nov-18</c:v>
                </c:pt>
                <c:pt idx="8">
                  <c:v>dic-18</c:v>
                </c:pt>
              </c:strCache>
            </c:strRef>
          </c:cat>
          <c:val>
            <c:numRef>
              <c:f>'Otros coliformes'!$D$7:$D$16</c:f>
              <c:numCache>
                <c:formatCode>General</c:formatCode>
                <c:ptCount val="9"/>
                <c:pt idx="0">
                  <c:v>3244.4444444444439</c:v>
                </c:pt>
                <c:pt idx="1">
                  <c:v>866.66666666666663</c:v>
                </c:pt>
                <c:pt idx="2">
                  <c:v>3683.3333333333335</c:v>
                </c:pt>
                <c:pt idx="3">
                  <c:v>11183.333333333332</c:v>
                </c:pt>
                <c:pt idx="4">
                  <c:v>10100</c:v>
                </c:pt>
                <c:pt idx="5">
                  <c:v>3000</c:v>
                </c:pt>
                <c:pt idx="6">
                  <c:v>1116.6666666666665</c:v>
                </c:pt>
                <c:pt idx="7">
                  <c:v>0</c:v>
                </c:pt>
                <c:pt idx="8">
                  <c:v>3666.6666666666665</c:v>
                </c:pt>
              </c:numCache>
            </c:numRef>
          </c:val>
          <c:smooth val="0"/>
          <c:extLst>
            <c:ext xmlns:c16="http://schemas.microsoft.com/office/drawing/2014/chart" uri="{C3380CC4-5D6E-409C-BE32-E72D297353CC}">
              <c16:uniqueId val="{00000002-18E4-44AA-8B6A-75B8C1216D50}"/>
            </c:ext>
          </c:extLst>
        </c:ser>
        <c:ser>
          <c:idx val="3"/>
          <c:order val="3"/>
          <c:tx>
            <c:strRef>
              <c:f>'Otros coliformes'!$E$5:$E$6</c:f>
              <c:strCache>
                <c:ptCount val="1"/>
                <c:pt idx="0">
                  <c:v>MAAB2</c:v>
                </c:pt>
              </c:strCache>
            </c:strRef>
          </c:tx>
          <c:spPr>
            <a:ln w="28575" cap="rnd">
              <a:solidFill>
                <a:schemeClr val="accent4"/>
              </a:solidFill>
              <a:round/>
            </a:ln>
            <a:effectLst/>
          </c:spPr>
          <c:marker>
            <c:symbol val="none"/>
          </c:marker>
          <c:cat>
            <c:strRef>
              <c:f>'Otros coliformes'!$A$7:$A$16</c:f>
              <c:strCache>
                <c:ptCount val="9"/>
                <c:pt idx="0">
                  <c:v>abr-18</c:v>
                </c:pt>
                <c:pt idx="1">
                  <c:v>may-18</c:v>
                </c:pt>
                <c:pt idx="2">
                  <c:v>jun-18</c:v>
                </c:pt>
                <c:pt idx="3">
                  <c:v>jul-18</c:v>
                </c:pt>
                <c:pt idx="4">
                  <c:v>ago-18</c:v>
                </c:pt>
                <c:pt idx="5">
                  <c:v>sep-18</c:v>
                </c:pt>
                <c:pt idx="6">
                  <c:v>oct-18</c:v>
                </c:pt>
                <c:pt idx="7">
                  <c:v>nov-18</c:v>
                </c:pt>
                <c:pt idx="8">
                  <c:v>dic-18</c:v>
                </c:pt>
              </c:strCache>
            </c:strRef>
          </c:cat>
          <c:val>
            <c:numRef>
              <c:f>'Otros coliformes'!$E$7:$E$16</c:f>
              <c:numCache>
                <c:formatCode>General</c:formatCode>
                <c:ptCount val="9"/>
                <c:pt idx="0">
                  <c:v>0</c:v>
                </c:pt>
                <c:pt idx="1">
                  <c:v>177.77777777777774</c:v>
                </c:pt>
                <c:pt idx="2">
                  <c:v>7600</c:v>
                </c:pt>
                <c:pt idx="3">
                  <c:v>0</c:v>
                </c:pt>
                <c:pt idx="4">
                  <c:v>1611.1111111111113</c:v>
                </c:pt>
                <c:pt idx="5">
                  <c:v>588.88888888888891</c:v>
                </c:pt>
                <c:pt idx="6">
                  <c:v>477.77777777777783</c:v>
                </c:pt>
                <c:pt idx="7">
                  <c:v>4600</c:v>
                </c:pt>
                <c:pt idx="8">
                  <c:v>1733.3333333333333</c:v>
                </c:pt>
              </c:numCache>
            </c:numRef>
          </c:val>
          <c:smooth val="0"/>
          <c:extLst>
            <c:ext xmlns:c16="http://schemas.microsoft.com/office/drawing/2014/chart" uri="{C3380CC4-5D6E-409C-BE32-E72D297353CC}">
              <c16:uniqueId val="{00000003-18E4-44AA-8B6A-75B8C1216D50}"/>
            </c:ext>
          </c:extLst>
        </c:ser>
        <c:ser>
          <c:idx val="4"/>
          <c:order val="4"/>
          <c:tx>
            <c:strRef>
              <c:f>'Otros coliformes'!$F$5:$F$6</c:f>
              <c:strCache>
                <c:ptCount val="1"/>
                <c:pt idx="0">
                  <c:v>MACA2</c:v>
                </c:pt>
              </c:strCache>
            </c:strRef>
          </c:tx>
          <c:spPr>
            <a:ln w="28575" cap="rnd">
              <a:solidFill>
                <a:schemeClr val="accent5"/>
              </a:solidFill>
              <a:round/>
            </a:ln>
            <a:effectLst/>
          </c:spPr>
          <c:marker>
            <c:symbol val="none"/>
          </c:marker>
          <c:cat>
            <c:strRef>
              <c:f>'Otros coliformes'!$A$7:$A$16</c:f>
              <c:strCache>
                <c:ptCount val="9"/>
                <c:pt idx="0">
                  <c:v>abr-18</c:v>
                </c:pt>
                <c:pt idx="1">
                  <c:v>may-18</c:v>
                </c:pt>
                <c:pt idx="2">
                  <c:v>jun-18</c:v>
                </c:pt>
                <c:pt idx="3">
                  <c:v>jul-18</c:v>
                </c:pt>
                <c:pt idx="4">
                  <c:v>ago-18</c:v>
                </c:pt>
                <c:pt idx="5">
                  <c:v>sep-18</c:v>
                </c:pt>
                <c:pt idx="6">
                  <c:v>oct-18</c:v>
                </c:pt>
                <c:pt idx="7">
                  <c:v>nov-18</c:v>
                </c:pt>
                <c:pt idx="8">
                  <c:v>dic-18</c:v>
                </c:pt>
              </c:strCache>
            </c:strRef>
          </c:cat>
          <c:val>
            <c:numRef>
              <c:f>'Otros coliformes'!$F$7:$F$16</c:f>
              <c:numCache>
                <c:formatCode>General</c:formatCode>
                <c:ptCount val="9"/>
                <c:pt idx="0">
                  <c:v>0</c:v>
                </c:pt>
                <c:pt idx="1">
                  <c:v>666.66666666666674</c:v>
                </c:pt>
                <c:pt idx="2">
                  <c:v>283.33333333333337</c:v>
                </c:pt>
                <c:pt idx="3">
                  <c:v>316.66666666666663</c:v>
                </c:pt>
                <c:pt idx="4">
                  <c:v>33.333333333333329</c:v>
                </c:pt>
                <c:pt idx="5">
                  <c:v>3100</c:v>
                </c:pt>
                <c:pt idx="6">
                  <c:v>133.33333333333331</c:v>
                </c:pt>
                <c:pt idx="7">
                  <c:v>1211.1111111111111</c:v>
                </c:pt>
                <c:pt idx="8">
                  <c:v>377.77777777777783</c:v>
                </c:pt>
              </c:numCache>
            </c:numRef>
          </c:val>
          <c:smooth val="0"/>
          <c:extLst>
            <c:ext xmlns:c16="http://schemas.microsoft.com/office/drawing/2014/chart" uri="{C3380CC4-5D6E-409C-BE32-E72D297353CC}">
              <c16:uniqueId val="{00000004-18E4-44AA-8B6A-75B8C1216D50}"/>
            </c:ext>
          </c:extLst>
        </c:ser>
        <c:ser>
          <c:idx val="5"/>
          <c:order val="5"/>
          <c:tx>
            <c:strRef>
              <c:f>'Otros coliformes'!$G$5:$G$6</c:f>
              <c:strCache>
                <c:ptCount val="1"/>
                <c:pt idx="0">
                  <c:v>PAPO2</c:v>
                </c:pt>
              </c:strCache>
            </c:strRef>
          </c:tx>
          <c:spPr>
            <a:ln w="28575" cap="rnd">
              <a:solidFill>
                <a:schemeClr val="accent6"/>
              </a:solidFill>
              <a:round/>
            </a:ln>
            <a:effectLst/>
          </c:spPr>
          <c:marker>
            <c:symbol val="none"/>
          </c:marker>
          <c:cat>
            <c:strRef>
              <c:f>'Otros coliformes'!$A$7:$A$16</c:f>
              <c:strCache>
                <c:ptCount val="9"/>
                <c:pt idx="0">
                  <c:v>abr-18</c:v>
                </c:pt>
                <c:pt idx="1">
                  <c:v>may-18</c:v>
                </c:pt>
                <c:pt idx="2">
                  <c:v>jun-18</c:v>
                </c:pt>
                <c:pt idx="3">
                  <c:v>jul-18</c:v>
                </c:pt>
                <c:pt idx="4">
                  <c:v>ago-18</c:v>
                </c:pt>
                <c:pt idx="5">
                  <c:v>sep-18</c:v>
                </c:pt>
                <c:pt idx="6">
                  <c:v>oct-18</c:v>
                </c:pt>
                <c:pt idx="7">
                  <c:v>nov-18</c:v>
                </c:pt>
                <c:pt idx="8">
                  <c:v>dic-18</c:v>
                </c:pt>
              </c:strCache>
            </c:strRef>
          </c:cat>
          <c:val>
            <c:numRef>
              <c:f>'Otros coliformes'!$G$7:$G$16</c:f>
              <c:numCache>
                <c:formatCode>General</c:formatCode>
                <c:ptCount val="9"/>
                <c:pt idx="0">
                  <c:v>33.333333333333336</c:v>
                </c:pt>
                <c:pt idx="1">
                  <c:v>2716.666666666667</c:v>
                </c:pt>
                <c:pt idx="2">
                  <c:v>4100</c:v>
                </c:pt>
                <c:pt idx="3">
                  <c:v>1383.3333333333335</c:v>
                </c:pt>
                <c:pt idx="4">
                  <c:v>6900</c:v>
                </c:pt>
                <c:pt idx="5">
                  <c:v>6300</c:v>
                </c:pt>
                <c:pt idx="6">
                  <c:v>2050</c:v>
                </c:pt>
                <c:pt idx="7">
                  <c:v>3966.6666666666665</c:v>
                </c:pt>
                <c:pt idx="8">
                  <c:v>33.333333333333329</c:v>
                </c:pt>
              </c:numCache>
            </c:numRef>
          </c:val>
          <c:smooth val="0"/>
          <c:extLst>
            <c:ext xmlns:c16="http://schemas.microsoft.com/office/drawing/2014/chart" uri="{C3380CC4-5D6E-409C-BE32-E72D297353CC}">
              <c16:uniqueId val="{00000005-18E4-44AA-8B6A-75B8C1216D50}"/>
            </c:ext>
          </c:extLst>
        </c:ser>
        <c:ser>
          <c:idx val="6"/>
          <c:order val="6"/>
          <c:tx>
            <c:strRef>
              <c:f>'Otros coliformes'!$H$5:$H$6</c:f>
              <c:strCache>
                <c:ptCount val="1"/>
                <c:pt idx="0">
                  <c:v>PAPR2</c:v>
                </c:pt>
              </c:strCache>
            </c:strRef>
          </c:tx>
          <c:spPr>
            <a:ln w="28575" cap="rnd">
              <a:solidFill>
                <a:schemeClr val="accent1">
                  <a:lumMod val="60000"/>
                </a:schemeClr>
              </a:solidFill>
              <a:round/>
            </a:ln>
            <a:effectLst/>
          </c:spPr>
          <c:marker>
            <c:symbol val="none"/>
          </c:marker>
          <c:cat>
            <c:strRef>
              <c:f>'Otros coliformes'!$A$7:$A$16</c:f>
              <c:strCache>
                <c:ptCount val="9"/>
                <c:pt idx="0">
                  <c:v>abr-18</c:v>
                </c:pt>
                <c:pt idx="1">
                  <c:v>may-18</c:v>
                </c:pt>
                <c:pt idx="2">
                  <c:v>jun-18</c:v>
                </c:pt>
                <c:pt idx="3">
                  <c:v>jul-18</c:v>
                </c:pt>
                <c:pt idx="4">
                  <c:v>ago-18</c:v>
                </c:pt>
                <c:pt idx="5">
                  <c:v>sep-18</c:v>
                </c:pt>
                <c:pt idx="6">
                  <c:v>oct-18</c:v>
                </c:pt>
                <c:pt idx="7">
                  <c:v>nov-18</c:v>
                </c:pt>
                <c:pt idx="8">
                  <c:v>dic-18</c:v>
                </c:pt>
              </c:strCache>
            </c:strRef>
          </c:cat>
          <c:val>
            <c:numRef>
              <c:f>'Otros coliformes'!$H$7:$H$16</c:f>
              <c:numCache>
                <c:formatCode>General</c:formatCode>
                <c:ptCount val="9"/>
                <c:pt idx="0">
                  <c:v>33.333333333333336</c:v>
                </c:pt>
                <c:pt idx="1">
                  <c:v>883.33333333333337</c:v>
                </c:pt>
                <c:pt idx="2">
                  <c:v>750</c:v>
                </c:pt>
                <c:pt idx="3">
                  <c:v>2816.666666666667</c:v>
                </c:pt>
                <c:pt idx="4">
                  <c:v>1633.3333333333333</c:v>
                </c:pt>
                <c:pt idx="5">
                  <c:v>1050</c:v>
                </c:pt>
                <c:pt idx="6">
                  <c:v>633.33333333333326</c:v>
                </c:pt>
                <c:pt idx="7">
                  <c:v>2555.5555555555557</c:v>
                </c:pt>
                <c:pt idx="8">
                  <c:v>33.333333333333329</c:v>
                </c:pt>
              </c:numCache>
            </c:numRef>
          </c:val>
          <c:smooth val="0"/>
          <c:extLst>
            <c:ext xmlns:c16="http://schemas.microsoft.com/office/drawing/2014/chart" uri="{C3380CC4-5D6E-409C-BE32-E72D297353CC}">
              <c16:uniqueId val="{00000006-18E4-44AA-8B6A-75B8C1216D50}"/>
            </c:ext>
          </c:extLst>
        </c:ser>
        <c:ser>
          <c:idx val="7"/>
          <c:order val="7"/>
          <c:tx>
            <c:strRef>
              <c:f>'Otros coliformes'!$I$5:$I$6</c:f>
              <c:strCache>
                <c:ptCount val="1"/>
                <c:pt idx="0">
                  <c:v>PLTR1</c:v>
                </c:pt>
              </c:strCache>
            </c:strRef>
          </c:tx>
          <c:spPr>
            <a:ln w="28575" cap="rnd">
              <a:solidFill>
                <a:schemeClr val="accent2">
                  <a:lumMod val="60000"/>
                </a:schemeClr>
              </a:solidFill>
              <a:round/>
            </a:ln>
            <a:effectLst/>
          </c:spPr>
          <c:marker>
            <c:symbol val="none"/>
          </c:marker>
          <c:cat>
            <c:strRef>
              <c:f>'Otros coliformes'!$A$7:$A$16</c:f>
              <c:strCache>
                <c:ptCount val="9"/>
                <c:pt idx="0">
                  <c:v>abr-18</c:v>
                </c:pt>
                <c:pt idx="1">
                  <c:v>may-18</c:v>
                </c:pt>
                <c:pt idx="2">
                  <c:v>jun-18</c:v>
                </c:pt>
                <c:pt idx="3">
                  <c:v>jul-18</c:v>
                </c:pt>
                <c:pt idx="4">
                  <c:v>ago-18</c:v>
                </c:pt>
                <c:pt idx="5">
                  <c:v>sep-18</c:v>
                </c:pt>
                <c:pt idx="6">
                  <c:v>oct-18</c:v>
                </c:pt>
                <c:pt idx="7">
                  <c:v>nov-18</c:v>
                </c:pt>
                <c:pt idx="8">
                  <c:v>dic-18</c:v>
                </c:pt>
              </c:strCache>
            </c:strRef>
          </c:cat>
          <c:val>
            <c:numRef>
              <c:f>'Otros coliformes'!$I$7:$I$16</c:f>
              <c:numCache>
                <c:formatCode>General</c:formatCode>
                <c:ptCount val="9"/>
                <c:pt idx="0">
                  <c:v>1200</c:v>
                </c:pt>
                <c:pt idx="1">
                  <c:v>7550</c:v>
                </c:pt>
                <c:pt idx="2">
                  <c:v>25000</c:v>
                </c:pt>
                <c:pt idx="3">
                  <c:v>14066.666666666666</c:v>
                </c:pt>
                <c:pt idx="4">
                  <c:v>11216.666666666668</c:v>
                </c:pt>
                <c:pt idx="5">
                  <c:v>4500</c:v>
                </c:pt>
                <c:pt idx="6">
                  <c:v>1833.3333333333333</c:v>
                </c:pt>
                <c:pt idx="7">
                  <c:v>1400</c:v>
                </c:pt>
                <c:pt idx="8">
                  <c:v>5833.3333333333339</c:v>
                </c:pt>
              </c:numCache>
            </c:numRef>
          </c:val>
          <c:smooth val="0"/>
          <c:extLst>
            <c:ext xmlns:c16="http://schemas.microsoft.com/office/drawing/2014/chart" uri="{C3380CC4-5D6E-409C-BE32-E72D297353CC}">
              <c16:uniqueId val="{00000007-18E4-44AA-8B6A-75B8C1216D50}"/>
            </c:ext>
          </c:extLst>
        </c:ser>
        <c:ser>
          <c:idx val="8"/>
          <c:order val="8"/>
          <c:tx>
            <c:strRef>
              <c:f>'Otros coliformes'!$J$5:$J$6</c:f>
              <c:strCache>
                <c:ptCount val="1"/>
                <c:pt idx="0">
                  <c:v>PLTR2</c:v>
                </c:pt>
              </c:strCache>
            </c:strRef>
          </c:tx>
          <c:spPr>
            <a:ln w="28575" cap="rnd">
              <a:solidFill>
                <a:schemeClr val="accent3">
                  <a:lumMod val="60000"/>
                </a:schemeClr>
              </a:solidFill>
              <a:round/>
            </a:ln>
            <a:effectLst/>
          </c:spPr>
          <c:marker>
            <c:symbol val="none"/>
          </c:marker>
          <c:cat>
            <c:strRef>
              <c:f>'Otros coliformes'!$A$7:$A$16</c:f>
              <c:strCache>
                <c:ptCount val="9"/>
                <c:pt idx="0">
                  <c:v>abr-18</c:v>
                </c:pt>
                <c:pt idx="1">
                  <c:v>may-18</c:v>
                </c:pt>
                <c:pt idx="2">
                  <c:v>jun-18</c:v>
                </c:pt>
                <c:pt idx="3">
                  <c:v>jul-18</c:v>
                </c:pt>
                <c:pt idx="4">
                  <c:v>ago-18</c:v>
                </c:pt>
                <c:pt idx="5">
                  <c:v>sep-18</c:v>
                </c:pt>
                <c:pt idx="6">
                  <c:v>oct-18</c:v>
                </c:pt>
                <c:pt idx="7">
                  <c:v>nov-18</c:v>
                </c:pt>
                <c:pt idx="8">
                  <c:v>dic-18</c:v>
                </c:pt>
              </c:strCache>
            </c:strRef>
          </c:cat>
          <c:val>
            <c:numRef>
              <c:f>'Otros coliformes'!$J$7:$J$16</c:f>
              <c:numCache>
                <c:formatCode>General</c:formatCode>
                <c:ptCount val="9"/>
                <c:pt idx="0">
                  <c:v>783.33333333333348</c:v>
                </c:pt>
                <c:pt idx="1">
                  <c:v>1400</c:v>
                </c:pt>
                <c:pt idx="2">
                  <c:v>14166.666666666666</c:v>
                </c:pt>
                <c:pt idx="3">
                  <c:v>14766.666666666664</c:v>
                </c:pt>
                <c:pt idx="4">
                  <c:v>8366.6666666666679</c:v>
                </c:pt>
                <c:pt idx="5">
                  <c:v>5833.3333333333339</c:v>
                </c:pt>
                <c:pt idx="6">
                  <c:v>3866.6666666666665</c:v>
                </c:pt>
                <c:pt idx="7">
                  <c:v>7733.333333333333</c:v>
                </c:pt>
                <c:pt idx="8">
                  <c:v>9933.3333333333321</c:v>
                </c:pt>
              </c:numCache>
            </c:numRef>
          </c:val>
          <c:smooth val="0"/>
          <c:extLst>
            <c:ext xmlns:c16="http://schemas.microsoft.com/office/drawing/2014/chart" uri="{C3380CC4-5D6E-409C-BE32-E72D297353CC}">
              <c16:uniqueId val="{00000008-18E4-44AA-8B6A-75B8C1216D50}"/>
            </c:ext>
          </c:extLst>
        </c:ser>
        <c:ser>
          <c:idx val="9"/>
          <c:order val="9"/>
          <c:tx>
            <c:strRef>
              <c:f>'Otros coliformes'!$K$5:$K$6</c:f>
              <c:strCache>
                <c:ptCount val="1"/>
                <c:pt idx="0">
                  <c:v>RECO</c:v>
                </c:pt>
              </c:strCache>
            </c:strRef>
          </c:tx>
          <c:spPr>
            <a:ln w="28575" cap="rnd">
              <a:solidFill>
                <a:schemeClr val="accent4">
                  <a:lumMod val="60000"/>
                </a:schemeClr>
              </a:solidFill>
              <a:round/>
            </a:ln>
            <a:effectLst/>
          </c:spPr>
          <c:marker>
            <c:symbol val="none"/>
          </c:marker>
          <c:cat>
            <c:strRef>
              <c:f>'Otros coliformes'!$A$7:$A$16</c:f>
              <c:strCache>
                <c:ptCount val="9"/>
                <c:pt idx="0">
                  <c:v>abr-18</c:v>
                </c:pt>
                <c:pt idx="1">
                  <c:v>may-18</c:v>
                </c:pt>
                <c:pt idx="2">
                  <c:v>jun-18</c:v>
                </c:pt>
                <c:pt idx="3">
                  <c:v>jul-18</c:v>
                </c:pt>
                <c:pt idx="4">
                  <c:v>ago-18</c:v>
                </c:pt>
                <c:pt idx="5">
                  <c:v>sep-18</c:v>
                </c:pt>
                <c:pt idx="6">
                  <c:v>oct-18</c:v>
                </c:pt>
                <c:pt idx="7">
                  <c:v>nov-18</c:v>
                </c:pt>
                <c:pt idx="8">
                  <c:v>dic-18</c:v>
                </c:pt>
              </c:strCache>
            </c:strRef>
          </c:cat>
          <c:val>
            <c:numRef>
              <c:f>'Otros coliformes'!$K$7:$K$16</c:f>
              <c:numCache>
                <c:formatCode>General</c:formatCode>
                <c:ptCount val="9"/>
                <c:pt idx="0">
                  <c:v>900</c:v>
                </c:pt>
                <c:pt idx="1">
                  <c:v>1300</c:v>
                </c:pt>
                <c:pt idx="2">
                  <c:v>6400</c:v>
                </c:pt>
                <c:pt idx="3">
                  <c:v>700</c:v>
                </c:pt>
                <c:pt idx="4">
                  <c:v>2000</c:v>
                </c:pt>
                <c:pt idx="5">
                  <c:v>1033.3333333333335</c:v>
                </c:pt>
                <c:pt idx="6">
                  <c:v>933.33333333333337</c:v>
                </c:pt>
                <c:pt idx="7">
                  <c:v>3100</c:v>
                </c:pt>
                <c:pt idx="8">
                  <c:v>2966.666666666667</c:v>
                </c:pt>
              </c:numCache>
            </c:numRef>
          </c:val>
          <c:smooth val="0"/>
          <c:extLst>
            <c:ext xmlns:c16="http://schemas.microsoft.com/office/drawing/2014/chart" uri="{C3380CC4-5D6E-409C-BE32-E72D297353CC}">
              <c16:uniqueId val="{00000009-18E4-44AA-8B6A-75B8C1216D50}"/>
            </c:ext>
          </c:extLst>
        </c:ser>
        <c:ser>
          <c:idx val="10"/>
          <c:order val="10"/>
          <c:tx>
            <c:strRef>
              <c:f>'Otros coliformes'!$L$5:$L$6</c:f>
              <c:strCache>
                <c:ptCount val="1"/>
                <c:pt idx="0">
                  <c:v>SALT</c:v>
                </c:pt>
              </c:strCache>
            </c:strRef>
          </c:tx>
          <c:spPr>
            <a:ln w="28575" cap="rnd">
              <a:solidFill>
                <a:schemeClr val="accent5">
                  <a:lumMod val="60000"/>
                </a:schemeClr>
              </a:solidFill>
              <a:round/>
            </a:ln>
            <a:effectLst/>
          </c:spPr>
          <c:marker>
            <c:symbol val="none"/>
          </c:marker>
          <c:cat>
            <c:strRef>
              <c:f>'Otros coliformes'!$A$7:$A$16</c:f>
              <c:strCache>
                <c:ptCount val="9"/>
                <c:pt idx="0">
                  <c:v>abr-18</c:v>
                </c:pt>
                <c:pt idx="1">
                  <c:v>may-18</c:v>
                </c:pt>
                <c:pt idx="2">
                  <c:v>jun-18</c:v>
                </c:pt>
                <c:pt idx="3">
                  <c:v>jul-18</c:v>
                </c:pt>
                <c:pt idx="4">
                  <c:v>ago-18</c:v>
                </c:pt>
                <c:pt idx="5">
                  <c:v>sep-18</c:v>
                </c:pt>
                <c:pt idx="6">
                  <c:v>oct-18</c:v>
                </c:pt>
                <c:pt idx="7">
                  <c:v>nov-18</c:v>
                </c:pt>
                <c:pt idx="8">
                  <c:v>dic-18</c:v>
                </c:pt>
              </c:strCache>
            </c:strRef>
          </c:cat>
          <c:val>
            <c:numRef>
              <c:f>'Otros coliformes'!$L$7:$L$16</c:f>
              <c:numCache>
                <c:formatCode>General</c:formatCode>
                <c:ptCount val="9"/>
                <c:pt idx="0">
                  <c:v>300</c:v>
                </c:pt>
                <c:pt idx="1">
                  <c:v>1200</c:v>
                </c:pt>
                <c:pt idx="2">
                  <c:v>25000</c:v>
                </c:pt>
                <c:pt idx="3">
                  <c:v>1200</c:v>
                </c:pt>
                <c:pt idx="4">
                  <c:v>6366.6666666666661</c:v>
                </c:pt>
                <c:pt idx="5">
                  <c:v>4366.6666666666661</c:v>
                </c:pt>
                <c:pt idx="6">
                  <c:v>3233.3333333333335</c:v>
                </c:pt>
                <c:pt idx="7">
                  <c:v>1133.3333333333335</c:v>
                </c:pt>
                <c:pt idx="8">
                  <c:v>8633.3333333333321</c:v>
                </c:pt>
              </c:numCache>
            </c:numRef>
          </c:val>
          <c:smooth val="0"/>
          <c:extLst>
            <c:ext xmlns:c16="http://schemas.microsoft.com/office/drawing/2014/chart" uri="{C3380CC4-5D6E-409C-BE32-E72D297353CC}">
              <c16:uniqueId val="{0000000A-18E4-44AA-8B6A-75B8C1216D50}"/>
            </c:ext>
          </c:extLst>
        </c:ser>
        <c:dLbls>
          <c:showLegendKey val="0"/>
          <c:showVal val="0"/>
          <c:showCatName val="0"/>
          <c:showSerName val="0"/>
          <c:showPercent val="0"/>
          <c:showBubbleSize val="0"/>
        </c:dLbls>
        <c:smooth val="0"/>
        <c:axId val="772483016"/>
        <c:axId val="772456776"/>
      </c:lineChart>
      <c:catAx>
        <c:axId val="772483016"/>
        <c:scaling>
          <c:orientation val="minMax"/>
        </c:scaling>
        <c:delete val="0"/>
        <c:axPos val="b"/>
        <c:title>
          <c:tx>
            <c:rich>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r>
                  <a:rPr lang="en-US"/>
                  <a:t>Mes del muestreo</a:t>
                </a:r>
              </a:p>
            </c:rich>
          </c:tx>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772456776"/>
        <c:crosses val="autoZero"/>
        <c:auto val="1"/>
        <c:lblAlgn val="ctr"/>
        <c:lblOffset val="100"/>
        <c:noMultiLvlLbl val="0"/>
      </c:catAx>
      <c:valAx>
        <c:axId val="77245677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r>
                  <a:rPr lang="en-US"/>
                  <a:t>UFC</a:t>
                </a:r>
              </a:p>
            </c:rich>
          </c:tx>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772483016"/>
        <c:crosses val="autoZero"/>
        <c:crossBetween val="between"/>
      </c:valAx>
      <c:spPr>
        <a:noFill/>
        <a:ln>
          <a:noFill/>
        </a:ln>
        <a:effectLst/>
      </c:spPr>
    </c:plotArea>
    <c:legend>
      <c:legendPos val="r"/>
      <c:layout>
        <c:manualLayout>
          <c:xMode val="edge"/>
          <c:yMode val="edge"/>
          <c:x val="0.78449170107508714"/>
          <c:y val="7.0309492563429568E-2"/>
          <c:w val="0.20719661197314868"/>
          <c:h val="0.85938101487314089"/>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legend>
    <c:plotVisOnly val="1"/>
    <c:dispBlanksAs val="gap"/>
    <c:showDLblsOverMax val="0"/>
  </c:chart>
  <c:spPr>
    <a:solidFill>
      <a:schemeClr val="bg1"/>
    </a:solidFill>
    <a:ln w="9525" cap="flat" cmpd="sng" algn="ctr">
      <a:noFill/>
      <a:round/>
    </a:ln>
    <a:effectLst/>
  </c:spPr>
  <c:txPr>
    <a:bodyPr/>
    <a:lstStyle/>
    <a:p>
      <a:pPr>
        <a:defRPr sz="900"/>
      </a:pPr>
      <a:endParaRPr lang="es-MX"/>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1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r>
              <a:rPr lang="en-US" sz="1200" b="1"/>
              <a:t>Otros coliformes</a:t>
            </a:r>
          </a:p>
        </c:rich>
      </c:tx>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es-MX"/>
        </a:p>
      </c:txPr>
    </c:title>
    <c:autoTitleDeleted val="0"/>
    <c:plotArea>
      <c:layout/>
      <c:stockChart>
        <c:ser>
          <c:idx val="0"/>
          <c:order val="0"/>
          <c:tx>
            <c:strRef>
              <c:f>'Otros coliformes'!$A$19</c:f>
              <c:strCache>
                <c:ptCount val="1"/>
                <c:pt idx="0">
                  <c:v>PROMEDIO</c:v>
                </c:pt>
              </c:strCache>
            </c:strRef>
          </c:tx>
          <c:spPr>
            <a:ln w="28575" cap="rnd">
              <a:noFill/>
              <a:round/>
            </a:ln>
            <a:effectLst/>
          </c:spPr>
          <c:marker>
            <c:symbol val="circle"/>
            <c:size val="5"/>
            <c:spPr>
              <a:solidFill>
                <a:schemeClr val="accent1"/>
              </a:solidFill>
              <a:ln w="9525">
                <a:solidFill>
                  <a:schemeClr val="accent1"/>
                </a:solidFill>
              </a:ln>
              <a:effectLst/>
            </c:spPr>
          </c:marker>
          <c:dPt>
            <c:idx val="0"/>
            <c:marker>
              <c:symbol val="circle"/>
              <c:size val="5"/>
              <c:spPr>
                <a:solidFill>
                  <a:schemeClr val="accent3"/>
                </a:solidFill>
                <a:ln w="9525">
                  <a:solidFill>
                    <a:schemeClr val="accent1"/>
                  </a:solidFill>
                </a:ln>
                <a:effectLst/>
              </c:spPr>
            </c:marker>
            <c:bubble3D val="0"/>
            <c:extLst>
              <c:ext xmlns:c16="http://schemas.microsoft.com/office/drawing/2014/chart" uri="{C3380CC4-5D6E-409C-BE32-E72D297353CC}">
                <c16:uniqueId val="{00000000-E10A-4A27-8430-CE551A1C06B5}"/>
              </c:ext>
            </c:extLst>
          </c:dPt>
          <c:dPt>
            <c:idx val="1"/>
            <c:marker>
              <c:symbol val="circle"/>
              <c:size val="5"/>
              <c:spPr>
                <a:solidFill>
                  <a:schemeClr val="accent4"/>
                </a:solidFill>
                <a:ln w="9525">
                  <a:solidFill>
                    <a:schemeClr val="accent1"/>
                  </a:solidFill>
                </a:ln>
                <a:effectLst/>
              </c:spPr>
            </c:marker>
            <c:bubble3D val="0"/>
            <c:extLst>
              <c:ext xmlns:c16="http://schemas.microsoft.com/office/drawing/2014/chart" uri="{C3380CC4-5D6E-409C-BE32-E72D297353CC}">
                <c16:uniqueId val="{00000001-E10A-4A27-8430-CE551A1C06B5}"/>
              </c:ext>
            </c:extLst>
          </c:dPt>
          <c:dPt>
            <c:idx val="2"/>
            <c:marker>
              <c:symbol val="circle"/>
              <c:size val="5"/>
              <c:spPr>
                <a:solidFill>
                  <a:schemeClr val="accent4"/>
                </a:solidFill>
                <a:ln w="9525">
                  <a:solidFill>
                    <a:schemeClr val="accent1"/>
                  </a:solidFill>
                </a:ln>
                <a:effectLst/>
              </c:spPr>
            </c:marker>
            <c:bubble3D val="0"/>
            <c:extLst>
              <c:ext xmlns:c16="http://schemas.microsoft.com/office/drawing/2014/chart" uri="{C3380CC4-5D6E-409C-BE32-E72D297353CC}">
                <c16:uniqueId val="{00000002-E10A-4A27-8430-CE551A1C06B5}"/>
              </c:ext>
            </c:extLst>
          </c:dPt>
          <c:dPt>
            <c:idx val="3"/>
            <c:marker>
              <c:symbol val="circle"/>
              <c:size val="5"/>
              <c:spPr>
                <a:solidFill>
                  <a:schemeClr val="accent4"/>
                </a:solidFill>
                <a:ln w="9525">
                  <a:solidFill>
                    <a:schemeClr val="accent1"/>
                  </a:solidFill>
                </a:ln>
                <a:effectLst/>
              </c:spPr>
            </c:marker>
            <c:bubble3D val="0"/>
            <c:extLst>
              <c:ext xmlns:c16="http://schemas.microsoft.com/office/drawing/2014/chart" uri="{C3380CC4-5D6E-409C-BE32-E72D297353CC}">
                <c16:uniqueId val="{00000003-E10A-4A27-8430-CE551A1C06B5}"/>
              </c:ext>
            </c:extLst>
          </c:dPt>
          <c:dPt>
            <c:idx val="4"/>
            <c:marker>
              <c:symbol val="circle"/>
              <c:size val="5"/>
              <c:spPr>
                <a:solidFill>
                  <a:schemeClr val="accent4"/>
                </a:solidFill>
                <a:ln w="9525">
                  <a:solidFill>
                    <a:schemeClr val="accent1"/>
                  </a:solidFill>
                </a:ln>
                <a:effectLst/>
              </c:spPr>
            </c:marker>
            <c:bubble3D val="0"/>
            <c:extLst>
              <c:ext xmlns:c16="http://schemas.microsoft.com/office/drawing/2014/chart" uri="{C3380CC4-5D6E-409C-BE32-E72D297353CC}">
                <c16:uniqueId val="{00000004-E10A-4A27-8430-CE551A1C06B5}"/>
              </c:ext>
            </c:extLst>
          </c:dPt>
          <c:dPt>
            <c:idx val="5"/>
            <c:marker>
              <c:symbol val="circle"/>
              <c:size val="5"/>
              <c:spPr>
                <a:solidFill>
                  <a:schemeClr val="accent6"/>
                </a:solidFill>
                <a:ln w="9525">
                  <a:solidFill>
                    <a:schemeClr val="accent1"/>
                  </a:solidFill>
                </a:ln>
                <a:effectLst/>
              </c:spPr>
            </c:marker>
            <c:bubble3D val="0"/>
            <c:extLst>
              <c:ext xmlns:c16="http://schemas.microsoft.com/office/drawing/2014/chart" uri="{C3380CC4-5D6E-409C-BE32-E72D297353CC}">
                <c16:uniqueId val="{00000005-E10A-4A27-8430-CE551A1C06B5}"/>
              </c:ext>
            </c:extLst>
          </c:dPt>
          <c:dPt>
            <c:idx val="6"/>
            <c:marker>
              <c:symbol val="circle"/>
              <c:size val="5"/>
              <c:spPr>
                <a:solidFill>
                  <a:schemeClr val="accent6"/>
                </a:solidFill>
                <a:ln w="9525">
                  <a:solidFill>
                    <a:schemeClr val="accent1"/>
                  </a:solidFill>
                </a:ln>
                <a:effectLst/>
              </c:spPr>
            </c:marker>
            <c:bubble3D val="0"/>
            <c:extLst>
              <c:ext xmlns:c16="http://schemas.microsoft.com/office/drawing/2014/chart" uri="{C3380CC4-5D6E-409C-BE32-E72D297353CC}">
                <c16:uniqueId val="{00000006-E10A-4A27-8430-CE551A1C06B5}"/>
              </c:ext>
            </c:extLst>
          </c:dPt>
          <c:dPt>
            <c:idx val="7"/>
            <c:marker>
              <c:symbol val="circle"/>
              <c:size val="5"/>
              <c:spPr>
                <a:solidFill>
                  <a:schemeClr val="accent6"/>
                </a:solidFill>
                <a:ln w="9525">
                  <a:solidFill>
                    <a:schemeClr val="accent1"/>
                  </a:solidFill>
                </a:ln>
                <a:effectLst/>
              </c:spPr>
            </c:marker>
            <c:bubble3D val="0"/>
            <c:extLst>
              <c:ext xmlns:c16="http://schemas.microsoft.com/office/drawing/2014/chart" uri="{C3380CC4-5D6E-409C-BE32-E72D297353CC}">
                <c16:uniqueId val="{00000007-E10A-4A27-8430-CE551A1C06B5}"/>
              </c:ext>
            </c:extLst>
          </c:dPt>
          <c:dPt>
            <c:idx val="8"/>
            <c:marker>
              <c:symbol val="circle"/>
              <c:size val="5"/>
              <c:spPr>
                <a:solidFill>
                  <a:schemeClr val="accent6"/>
                </a:solidFill>
                <a:ln w="9525">
                  <a:solidFill>
                    <a:schemeClr val="accent1"/>
                  </a:solidFill>
                </a:ln>
                <a:effectLst/>
              </c:spPr>
            </c:marker>
            <c:bubble3D val="0"/>
            <c:extLst>
              <c:ext xmlns:c16="http://schemas.microsoft.com/office/drawing/2014/chart" uri="{C3380CC4-5D6E-409C-BE32-E72D297353CC}">
                <c16:uniqueId val="{00000008-E10A-4A27-8430-CE551A1C06B5}"/>
              </c:ext>
            </c:extLst>
          </c:dPt>
          <c:dPt>
            <c:idx val="9"/>
            <c:marker>
              <c:symbol val="circle"/>
              <c:size val="5"/>
              <c:spPr>
                <a:solidFill>
                  <a:schemeClr val="accent3"/>
                </a:solidFill>
                <a:ln w="9525">
                  <a:solidFill>
                    <a:schemeClr val="accent1"/>
                  </a:solidFill>
                </a:ln>
                <a:effectLst/>
              </c:spPr>
            </c:marker>
            <c:bubble3D val="0"/>
            <c:extLst>
              <c:ext xmlns:c16="http://schemas.microsoft.com/office/drawing/2014/chart" uri="{C3380CC4-5D6E-409C-BE32-E72D297353CC}">
                <c16:uniqueId val="{00000009-E10A-4A27-8430-CE551A1C06B5}"/>
              </c:ext>
            </c:extLst>
          </c:dPt>
          <c:dPt>
            <c:idx val="10"/>
            <c:marker>
              <c:symbol val="circle"/>
              <c:size val="5"/>
              <c:spPr>
                <a:solidFill>
                  <a:schemeClr val="accent2"/>
                </a:solidFill>
                <a:ln w="9525">
                  <a:solidFill>
                    <a:schemeClr val="accent1"/>
                  </a:solidFill>
                </a:ln>
                <a:effectLst/>
              </c:spPr>
            </c:marker>
            <c:bubble3D val="0"/>
            <c:extLst>
              <c:ext xmlns:c16="http://schemas.microsoft.com/office/drawing/2014/chart" uri="{C3380CC4-5D6E-409C-BE32-E72D297353CC}">
                <c16:uniqueId val="{0000000A-E10A-4A27-8430-CE551A1C06B5}"/>
              </c:ext>
            </c:extLst>
          </c:dPt>
          <c:dPt>
            <c:idx val="11"/>
            <c:marker>
              <c:symbol val="circle"/>
              <c:size val="5"/>
              <c:spPr>
                <a:solidFill>
                  <a:schemeClr val="accent2"/>
                </a:solidFill>
                <a:ln w="9525">
                  <a:solidFill>
                    <a:schemeClr val="accent1"/>
                  </a:solidFill>
                </a:ln>
                <a:effectLst/>
              </c:spPr>
            </c:marker>
            <c:bubble3D val="0"/>
            <c:extLst>
              <c:ext xmlns:c16="http://schemas.microsoft.com/office/drawing/2014/chart" uri="{C3380CC4-5D6E-409C-BE32-E72D297353CC}">
                <c16:uniqueId val="{0000000B-E10A-4A27-8430-CE551A1C06B5}"/>
              </c:ext>
            </c:extLst>
          </c:dPt>
          <c:dPt>
            <c:idx val="12"/>
            <c:marker>
              <c:symbol val="circle"/>
              <c:size val="5"/>
              <c:spPr>
                <a:solidFill>
                  <a:schemeClr val="accent2"/>
                </a:solidFill>
                <a:ln w="9525">
                  <a:solidFill>
                    <a:schemeClr val="accent1"/>
                  </a:solidFill>
                </a:ln>
                <a:effectLst/>
              </c:spPr>
            </c:marker>
            <c:bubble3D val="0"/>
            <c:extLst>
              <c:ext xmlns:c16="http://schemas.microsoft.com/office/drawing/2014/chart" uri="{C3380CC4-5D6E-409C-BE32-E72D297353CC}">
                <c16:uniqueId val="{0000000C-E10A-4A27-8430-CE551A1C06B5}"/>
              </c:ext>
            </c:extLst>
          </c:dPt>
          <c:dPt>
            <c:idx val="13"/>
            <c:marker>
              <c:symbol val="circle"/>
              <c:size val="5"/>
              <c:spPr>
                <a:solidFill>
                  <a:schemeClr val="accent2"/>
                </a:solidFill>
                <a:ln w="9525">
                  <a:solidFill>
                    <a:schemeClr val="accent1"/>
                  </a:solidFill>
                </a:ln>
                <a:effectLst/>
              </c:spPr>
            </c:marker>
            <c:bubble3D val="0"/>
            <c:extLst>
              <c:ext xmlns:c16="http://schemas.microsoft.com/office/drawing/2014/chart" uri="{C3380CC4-5D6E-409C-BE32-E72D297353CC}">
                <c16:uniqueId val="{0000000D-E10A-4A27-8430-CE551A1C06B5}"/>
              </c:ext>
            </c:extLst>
          </c:dPt>
          <c:dPt>
            <c:idx val="14"/>
            <c:marker>
              <c:symbol val="circle"/>
              <c:size val="5"/>
              <c:spPr>
                <a:solidFill>
                  <a:schemeClr val="accent5"/>
                </a:solidFill>
                <a:ln w="9525">
                  <a:solidFill>
                    <a:schemeClr val="accent1"/>
                  </a:solidFill>
                </a:ln>
                <a:effectLst/>
              </c:spPr>
            </c:marker>
            <c:bubble3D val="0"/>
            <c:extLst>
              <c:ext xmlns:c16="http://schemas.microsoft.com/office/drawing/2014/chart" uri="{C3380CC4-5D6E-409C-BE32-E72D297353CC}">
                <c16:uniqueId val="{0000000E-E10A-4A27-8430-CE551A1C06B5}"/>
              </c:ext>
            </c:extLst>
          </c:dPt>
          <c:dPt>
            <c:idx val="15"/>
            <c:marker>
              <c:symbol val="circle"/>
              <c:size val="5"/>
              <c:spPr>
                <a:solidFill>
                  <a:schemeClr val="accent5"/>
                </a:solidFill>
                <a:ln w="9525">
                  <a:solidFill>
                    <a:schemeClr val="accent1"/>
                  </a:solidFill>
                </a:ln>
                <a:effectLst/>
              </c:spPr>
            </c:marker>
            <c:bubble3D val="0"/>
            <c:extLst>
              <c:ext xmlns:c16="http://schemas.microsoft.com/office/drawing/2014/chart" uri="{C3380CC4-5D6E-409C-BE32-E72D297353CC}">
                <c16:uniqueId val="{0000000F-E10A-4A27-8430-CE551A1C06B5}"/>
              </c:ext>
            </c:extLst>
          </c:dPt>
          <c:dPt>
            <c:idx val="16"/>
            <c:marker>
              <c:symbol val="circle"/>
              <c:size val="5"/>
              <c:spPr>
                <a:solidFill>
                  <a:schemeClr val="accent5"/>
                </a:solidFill>
                <a:ln w="9525">
                  <a:solidFill>
                    <a:schemeClr val="accent1"/>
                  </a:solidFill>
                </a:ln>
                <a:effectLst/>
              </c:spPr>
            </c:marker>
            <c:bubble3D val="0"/>
            <c:extLst>
              <c:ext xmlns:c16="http://schemas.microsoft.com/office/drawing/2014/chart" uri="{C3380CC4-5D6E-409C-BE32-E72D297353CC}">
                <c16:uniqueId val="{00000010-E10A-4A27-8430-CE551A1C06B5}"/>
              </c:ext>
            </c:extLst>
          </c:dPt>
          <c:dPt>
            <c:idx val="17"/>
            <c:marker>
              <c:symbol val="circle"/>
              <c:size val="5"/>
              <c:spPr>
                <a:solidFill>
                  <a:schemeClr val="accent3"/>
                </a:solidFill>
                <a:ln w="9525">
                  <a:solidFill>
                    <a:schemeClr val="accent1"/>
                  </a:solidFill>
                </a:ln>
                <a:effectLst/>
              </c:spPr>
            </c:marker>
            <c:bubble3D val="0"/>
            <c:extLst>
              <c:ext xmlns:c16="http://schemas.microsoft.com/office/drawing/2014/chart" uri="{C3380CC4-5D6E-409C-BE32-E72D297353CC}">
                <c16:uniqueId val="{00000011-E10A-4A27-8430-CE551A1C06B5}"/>
              </c:ext>
            </c:extLst>
          </c:dPt>
          <c:cat>
            <c:strRef>
              <c:f>'Otros coliformes'!$B$18:$M$18</c:f>
              <c:strCache>
                <c:ptCount val="12"/>
                <c:pt idx="0">
                  <c:v>CONV</c:v>
                </c:pt>
                <c:pt idx="1">
                  <c:v>HARG2</c:v>
                </c:pt>
                <c:pt idx="2">
                  <c:v>HASL2</c:v>
                </c:pt>
                <c:pt idx="3">
                  <c:v>MAAB2</c:v>
                </c:pt>
                <c:pt idx="4">
                  <c:v>MACA2</c:v>
                </c:pt>
                <c:pt idx="5">
                  <c:v>PAPO2</c:v>
                </c:pt>
                <c:pt idx="6">
                  <c:v>PAPR2</c:v>
                </c:pt>
                <c:pt idx="7">
                  <c:v>PLTR1</c:v>
                </c:pt>
                <c:pt idx="8">
                  <c:v>PLTR2</c:v>
                </c:pt>
                <c:pt idx="9">
                  <c:v>RECO</c:v>
                </c:pt>
                <c:pt idx="10">
                  <c:v>SALT</c:v>
                </c:pt>
                <c:pt idx="11">
                  <c:v>Total general</c:v>
                </c:pt>
              </c:strCache>
            </c:strRef>
          </c:cat>
          <c:val>
            <c:numRef>
              <c:f>'Otros coliformes'!$B$19:$M$19</c:f>
              <c:numCache>
                <c:formatCode>0.00</c:formatCode>
                <c:ptCount val="12"/>
                <c:pt idx="0">
                  <c:v>805.55555555555566</c:v>
                </c:pt>
                <c:pt idx="1">
                  <c:v>1483.333333333333</c:v>
                </c:pt>
                <c:pt idx="2">
                  <c:v>4095.6790123456781</c:v>
                </c:pt>
                <c:pt idx="3">
                  <c:v>1865.4320987654319</c:v>
                </c:pt>
                <c:pt idx="4">
                  <c:v>680.246913580247</c:v>
                </c:pt>
                <c:pt idx="5">
                  <c:v>3053.7037037037039</c:v>
                </c:pt>
                <c:pt idx="6">
                  <c:v>1154.320987654321</c:v>
                </c:pt>
                <c:pt idx="7">
                  <c:v>8066.6666666666652</c:v>
                </c:pt>
                <c:pt idx="8">
                  <c:v>7427.7777777777774</c:v>
                </c:pt>
                <c:pt idx="9">
                  <c:v>2148.1481481481483</c:v>
                </c:pt>
                <c:pt idx="10">
                  <c:v>5714.8148148148139</c:v>
                </c:pt>
                <c:pt idx="11">
                  <c:v>3833.1054131054138</c:v>
                </c:pt>
              </c:numCache>
            </c:numRef>
          </c:val>
          <c:smooth val="0"/>
          <c:extLst>
            <c:ext xmlns:c16="http://schemas.microsoft.com/office/drawing/2014/chart" uri="{C3380CC4-5D6E-409C-BE32-E72D297353CC}">
              <c16:uniqueId val="{00000012-E10A-4A27-8430-CE551A1C06B5}"/>
            </c:ext>
          </c:extLst>
        </c:ser>
        <c:ser>
          <c:idx val="1"/>
          <c:order val="1"/>
          <c:tx>
            <c:strRef>
              <c:f>'Otros coliformes'!$A$20</c:f>
              <c:strCache>
                <c:ptCount val="1"/>
                <c:pt idx="0">
                  <c:v>MIN</c:v>
                </c:pt>
              </c:strCache>
            </c:strRef>
          </c:tx>
          <c:spPr>
            <a:ln w="28575" cap="rnd">
              <a:noFill/>
              <a:round/>
            </a:ln>
            <a:effectLst/>
          </c:spPr>
          <c:marker>
            <c:symbol val="none"/>
          </c:marker>
          <c:dPt>
            <c:idx val="9"/>
            <c:marker>
              <c:symbol val="none"/>
            </c:marker>
            <c:bubble3D val="0"/>
            <c:extLst>
              <c:ext xmlns:c16="http://schemas.microsoft.com/office/drawing/2014/chart" uri="{C3380CC4-5D6E-409C-BE32-E72D297353CC}">
                <c16:uniqueId val="{00000013-E10A-4A27-8430-CE551A1C06B5}"/>
              </c:ext>
            </c:extLst>
          </c:dPt>
          <c:cat>
            <c:strRef>
              <c:f>'Otros coliformes'!$B$18:$M$18</c:f>
              <c:strCache>
                <c:ptCount val="12"/>
                <c:pt idx="0">
                  <c:v>CONV</c:v>
                </c:pt>
                <c:pt idx="1">
                  <c:v>HARG2</c:v>
                </c:pt>
                <c:pt idx="2">
                  <c:v>HASL2</c:v>
                </c:pt>
                <c:pt idx="3">
                  <c:v>MAAB2</c:v>
                </c:pt>
                <c:pt idx="4">
                  <c:v>MACA2</c:v>
                </c:pt>
                <c:pt idx="5">
                  <c:v>PAPO2</c:v>
                </c:pt>
                <c:pt idx="6">
                  <c:v>PAPR2</c:v>
                </c:pt>
                <c:pt idx="7">
                  <c:v>PLTR1</c:v>
                </c:pt>
                <c:pt idx="8">
                  <c:v>PLTR2</c:v>
                </c:pt>
                <c:pt idx="9">
                  <c:v>RECO</c:v>
                </c:pt>
                <c:pt idx="10">
                  <c:v>SALT</c:v>
                </c:pt>
                <c:pt idx="11">
                  <c:v>Total general</c:v>
                </c:pt>
              </c:strCache>
            </c:strRef>
          </c:cat>
          <c:val>
            <c:numRef>
              <c:f>'Otros coliformes'!$B$20:$M$20</c:f>
              <c:numCache>
                <c:formatCode>0.00</c:formatCode>
                <c:ptCount val="12"/>
                <c:pt idx="0">
                  <c:v>383.33333333333337</c:v>
                </c:pt>
                <c:pt idx="1">
                  <c:v>350</c:v>
                </c:pt>
                <c:pt idx="2">
                  <c:v>0</c:v>
                </c:pt>
                <c:pt idx="3">
                  <c:v>0</c:v>
                </c:pt>
                <c:pt idx="4">
                  <c:v>0</c:v>
                </c:pt>
                <c:pt idx="5">
                  <c:v>33.333333333333329</c:v>
                </c:pt>
                <c:pt idx="6">
                  <c:v>33.333333333333329</c:v>
                </c:pt>
                <c:pt idx="7">
                  <c:v>1200</c:v>
                </c:pt>
                <c:pt idx="8">
                  <c:v>783.33333333333348</c:v>
                </c:pt>
                <c:pt idx="9">
                  <c:v>700</c:v>
                </c:pt>
                <c:pt idx="10">
                  <c:v>300</c:v>
                </c:pt>
                <c:pt idx="11">
                  <c:v>743.51851851851836</c:v>
                </c:pt>
              </c:numCache>
            </c:numRef>
          </c:val>
          <c:smooth val="0"/>
          <c:extLst>
            <c:ext xmlns:c16="http://schemas.microsoft.com/office/drawing/2014/chart" uri="{C3380CC4-5D6E-409C-BE32-E72D297353CC}">
              <c16:uniqueId val="{00000014-E10A-4A27-8430-CE551A1C06B5}"/>
            </c:ext>
          </c:extLst>
        </c:ser>
        <c:ser>
          <c:idx val="2"/>
          <c:order val="2"/>
          <c:tx>
            <c:strRef>
              <c:f>'Otros coliformes'!$A$21</c:f>
              <c:strCache>
                <c:ptCount val="1"/>
                <c:pt idx="0">
                  <c:v>MAX</c:v>
                </c:pt>
              </c:strCache>
            </c:strRef>
          </c:tx>
          <c:spPr>
            <a:ln w="28575" cap="rnd">
              <a:noFill/>
              <a:round/>
            </a:ln>
            <a:effectLst/>
          </c:spPr>
          <c:marker>
            <c:symbol val="dot"/>
            <c:size val="3"/>
            <c:spPr>
              <a:solidFill>
                <a:schemeClr val="accent3"/>
              </a:solidFill>
              <a:ln w="9525">
                <a:solidFill>
                  <a:schemeClr val="accent3"/>
                </a:solidFill>
              </a:ln>
              <a:effectLst/>
            </c:spPr>
          </c:marker>
          <c:cat>
            <c:strRef>
              <c:f>'Otros coliformes'!$B$18:$M$18</c:f>
              <c:strCache>
                <c:ptCount val="12"/>
                <c:pt idx="0">
                  <c:v>CONV</c:v>
                </c:pt>
                <c:pt idx="1">
                  <c:v>HARG2</c:v>
                </c:pt>
                <c:pt idx="2">
                  <c:v>HASL2</c:v>
                </c:pt>
                <c:pt idx="3">
                  <c:v>MAAB2</c:v>
                </c:pt>
                <c:pt idx="4">
                  <c:v>MACA2</c:v>
                </c:pt>
                <c:pt idx="5">
                  <c:v>PAPO2</c:v>
                </c:pt>
                <c:pt idx="6">
                  <c:v>PAPR2</c:v>
                </c:pt>
                <c:pt idx="7">
                  <c:v>PLTR1</c:v>
                </c:pt>
                <c:pt idx="8">
                  <c:v>PLTR2</c:v>
                </c:pt>
                <c:pt idx="9">
                  <c:v>RECO</c:v>
                </c:pt>
                <c:pt idx="10">
                  <c:v>SALT</c:v>
                </c:pt>
                <c:pt idx="11">
                  <c:v>Total general</c:v>
                </c:pt>
              </c:strCache>
            </c:strRef>
          </c:cat>
          <c:val>
            <c:numRef>
              <c:f>'Otros coliformes'!$B$21:$M$21</c:f>
              <c:numCache>
                <c:formatCode>0.00</c:formatCode>
                <c:ptCount val="12"/>
                <c:pt idx="0">
                  <c:v>1650</c:v>
                </c:pt>
                <c:pt idx="1">
                  <c:v>4416.6666666666661</c:v>
                </c:pt>
                <c:pt idx="2">
                  <c:v>11183.333333333332</c:v>
                </c:pt>
                <c:pt idx="3">
                  <c:v>7600</c:v>
                </c:pt>
                <c:pt idx="4">
                  <c:v>3100</c:v>
                </c:pt>
                <c:pt idx="5">
                  <c:v>6900</c:v>
                </c:pt>
                <c:pt idx="6">
                  <c:v>2816.666666666667</c:v>
                </c:pt>
                <c:pt idx="7">
                  <c:v>25000</c:v>
                </c:pt>
                <c:pt idx="8">
                  <c:v>14766.666666666664</c:v>
                </c:pt>
                <c:pt idx="9">
                  <c:v>6400</c:v>
                </c:pt>
                <c:pt idx="10">
                  <c:v>25000</c:v>
                </c:pt>
                <c:pt idx="11">
                  <c:v>8778.3333333333339</c:v>
                </c:pt>
              </c:numCache>
            </c:numRef>
          </c:val>
          <c:smooth val="0"/>
          <c:extLst>
            <c:ext xmlns:c16="http://schemas.microsoft.com/office/drawing/2014/chart" uri="{C3380CC4-5D6E-409C-BE32-E72D297353CC}">
              <c16:uniqueId val="{00000015-E10A-4A27-8430-CE551A1C06B5}"/>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axId val="949124304"/>
        <c:axId val="949129552"/>
      </c:stockChart>
      <c:catAx>
        <c:axId val="9491243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s-MX"/>
          </a:p>
        </c:txPr>
        <c:crossAx val="949129552"/>
        <c:crosses val="autoZero"/>
        <c:auto val="1"/>
        <c:lblAlgn val="ctr"/>
        <c:lblOffset val="100"/>
        <c:noMultiLvlLbl val="0"/>
      </c:catAx>
      <c:valAx>
        <c:axId val="949129552"/>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UFC</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MX"/>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9491243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legend>
    <c:plotVisOnly val="1"/>
    <c:dispBlanksAs val="gap"/>
    <c:showDLblsOverMax val="0"/>
  </c:chart>
  <c:spPr>
    <a:solidFill>
      <a:schemeClr val="bg1"/>
    </a:solidFill>
    <a:ln w="9525" cap="flat" cmpd="sng" algn="ctr">
      <a:noFill/>
      <a:round/>
    </a:ln>
    <a:effectLst/>
  </c:spPr>
  <c:txPr>
    <a:bodyPr/>
    <a:lstStyle/>
    <a:p>
      <a:pPr>
        <a:defRPr/>
      </a:pPr>
      <a:endParaRPr lang="es-MX"/>
    </a:p>
  </c:txPr>
  <c:printSettings>
    <c:headerFooter/>
    <c:pageMargins b="0.75" l="0.7" r="0.7" t="0.75" header="0.3" footer="0.3"/>
    <c:pageSetup/>
  </c:printSettings>
</c:chartSpace>
</file>

<file path=xl/charts/chart1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r>
              <a:rPr lang="en-US" sz="1200" b="1"/>
              <a:t>Otros coliformes</a:t>
            </a:r>
          </a:p>
        </c:rich>
      </c:tx>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es-MX"/>
        </a:p>
      </c:txPr>
    </c:title>
    <c:autoTitleDeleted val="0"/>
    <c:plotArea>
      <c:layout/>
      <c:stockChart>
        <c:ser>
          <c:idx val="0"/>
          <c:order val="0"/>
          <c:tx>
            <c:strRef>
              <c:f>'Otros coliformes'!$A$69</c:f>
              <c:strCache>
                <c:ptCount val="1"/>
                <c:pt idx="0">
                  <c:v>PROMEDIO</c:v>
                </c:pt>
              </c:strCache>
            </c:strRef>
          </c:tx>
          <c:spPr>
            <a:ln w="28575" cap="rnd">
              <a:noFill/>
              <a:round/>
            </a:ln>
            <a:effectLst/>
          </c:spPr>
          <c:marker>
            <c:symbol val="circle"/>
            <c:size val="5"/>
            <c:spPr>
              <a:solidFill>
                <a:schemeClr val="accent1"/>
              </a:solidFill>
              <a:ln w="9525">
                <a:solidFill>
                  <a:schemeClr val="accent1"/>
                </a:solidFill>
              </a:ln>
              <a:effectLst/>
            </c:spPr>
          </c:marker>
          <c:dPt>
            <c:idx val="0"/>
            <c:marker>
              <c:symbol val="circle"/>
              <c:size val="5"/>
              <c:spPr>
                <a:solidFill>
                  <a:schemeClr val="accent3"/>
                </a:solidFill>
                <a:ln w="9525">
                  <a:solidFill>
                    <a:schemeClr val="accent1"/>
                  </a:solidFill>
                </a:ln>
                <a:effectLst/>
              </c:spPr>
            </c:marker>
            <c:bubble3D val="0"/>
            <c:extLst>
              <c:ext xmlns:c16="http://schemas.microsoft.com/office/drawing/2014/chart" uri="{C3380CC4-5D6E-409C-BE32-E72D297353CC}">
                <c16:uniqueId val="{00000000-DEFB-4B57-842F-EFA8BAFE2B7C}"/>
              </c:ext>
            </c:extLst>
          </c:dPt>
          <c:dPt>
            <c:idx val="1"/>
            <c:marker>
              <c:symbol val="circle"/>
              <c:size val="5"/>
              <c:spPr>
                <a:solidFill>
                  <a:schemeClr val="accent4"/>
                </a:solidFill>
                <a:ln w="9525">
                  <a:solidFill>
                    <a:schemeClr val="accent1"/>
                  </a:solidFill>
                </a:ln>
                <a:effectLst/>
              </c:spPr>
            </c:marker>
            <c:bubble3D val="0"/>
            <c:extLst>
              <c:ext xmlns:c16="http://schemas.microsoft.com/office/drawing/2014/chart" uri="{C3380CC4-5D6E-409C-BE32-E72D297353CC}">
                <c16:uniqueId val="{00000001-DEFB-4B57-842F-EFA8BAFE2B7C}"/>
              </c:ext>
            </c:extLst>
          </c:dPt>
          <c:dPt>
            <c:idx val="2"/>
            <c:marker>
              <c:symbol val="circle"/>
              <c:size val="5"/>
              <c:spPr>
                <a:solidFill>
                  <a:schemeClr val="accent4"/>
                </a:solidFill>
                <a:ln w="9525">
                  <a:solidFill>
                    <a:schemeClr val="accent1"/>
                  </a:solidFill>
                </a:ln>
                <a:effectLst/>
              </c:spPr>
            </c:marker>
            <c:bubble3D val="0"/>
            <c:extLst>
              <c:ext xmlns:c16="http://schemas.microsoft.com/office/drawing/2014/chart" uri="{C3380CC4-5D6E-409C-BE32-E72D297353CC}">
                <c16:uniqueId val="{00000002-DEFB-4B57-842F-EFA8BAFE2B7C}"/>
              </c:ext>
            </c:extLst>
          </c:dPt>
          <c:dPt>
            <c:idx val="3"/>
            <c:marker>
              <c:symbol val="circle"/>
              <c:size val="5"/>
              <c:spPr>
                <a:solidFill>
                  <a:schemeClr val="accent4"/>
                </a:solidFill>
                <a:ln w="9525">
                  <a:solidFill>
                    <a:schemeClr val="accent1"/>
                  </a:solidFill>
                </a:ln>
                <a:effectLst/>
              </c:spPr>
            </c:marker>
            <c:bubble3D val="0"/>
            <c:extLst>
              <c:ext xmlns:c16="http://schemas.microsoft.com/office/drawing/2014/chart" uri="{C3380CC4-5D6E-409C-BE32-E72D297353CC}">
                <c16:uniqueId val="{00000003-DEFB-4B57-842F-EFA8BAFE2B7C}"/>
              </c:ext>
            </c:extLst>
          </c:dPt>
          <c:dPt>
            <c:idx val="4"/>
            <c:marker>
              <c:symbol val="circle"/>
              <c:size val="5"/>
              <c:spPr>
                <a:solidFill>
                  <a:schemeClr val="accent4"/>
                </a:solidFill>
                <a:ln w="9525">
                  <a:solidFill>
                    <a:schemeClr val="accent1"/>
                  </a:solidFill>
                </a:ln>
                <a:effectLst/>
              </c:spPr>
            </c:marker>
            <c:bubble3D val="0"/>
            <c:extLst>
              <c:ext xmlns:c16="http://schemas.microsoft.com/office/drawing/2014/chart" uri="{C3380CC4-5D6E-409C-BE32-E72D297353CC}">
                <c16:uniqueId val="{00000004-DEFB-4B57-842F-EFA8BAFE2B7C}"/>
              </c:ext>
            </c:extLst>
          </c:dPt>
          <c:dPt>
            <c:idx val="5"/>
            <c:marker>
              <c:symbol val="circle"/>
              <c:size val="5"/>
              <c:spPr>
                <a:solidFill>
                  <a:schemeClr val="accent4"/>
                </a:solidFill>
                <a:ln w="9525">
                  <a:solidFill>
                    <a:schemeClr val="accent1"/>
                  </a:solidFill>
                </a:ln>
                <a:effectLst/>
              </c:spPr>
            </c:marker>
            <c:bubble3D val="0"/>
            <c:extLst>
              <c:ext xmlns:c16="http://schemas.microsoft.com/office/drawing/2014/chart" uri="{C3380CC4-5D6E-409C-BE32-E72D297353CC}">
                <c16:uniqueId val="{00000005-DEFB-4B57-842F-EFA8BAFE2B7C}"/>
              </c:ext>
            </c:extLst>
          </c:dPt>
          <c:dPt>
            <c:idx val="6"/>
            <c:marker>
              <c:symbol val="circle"/>
              <c:size val="5"/>
              <c:spPr>
                <a:solidFill>
                  <a:schemeClr val="accent5"/>
                </a:solidFill>
                <a:ln w="9525">
                  <a:solidFill>
                    <a:schemeClr val="accent1"/>
                  </a:solidFill>
                </a:ln>
                <a:effectLst/>
              </c:spPr>
            </c:marker>
            <c:bubble3D val="0"/>
            <c:extLst>
              <c:ext xmlns:c16="http://schemas.microsoft.com/office/drawing/2014/chart" uri="{C3380CC4-5D6E-409C-BE32-E72D297353CC}">
                <c16:uniqueId val="{00000006-DEFB-4B57-842F-EFA8BAFE2B7C}"/>
              </c:ext>
            </c:extLst>
          </c:dPt>
          <c:dPt>
            <c:idx val="7"/>
            <c:marker>
              <c:symbol val="circle"/>
              <c:size val="5"/>
              <c:spPr>
                <a:solidFill>
                  <a:schemeClr val="accent6"/>
                </a:solidFill>
                <a:ln w="9525">
                  <a:solidFill>
                    <a:schemeClr val="accent1"/>
                  </a:solidFill>
                </a:ln>
                <a:effectLst/>
              </c:spPr>
            </c:marker>
            <c:bubble3D val="0"/>
            <c:extLst>
              <c:ext xmlns:c16="http://schemas.microsoft.com/office/drawing/2014/chart" uri="{C3380CC4-5D6E-409C-BE32-E72D297353CC}">
                <c16:uniqueId val="{00000007-DEFB-4B57-842F-EFA8BAFE2B7C}"/>
              </c:ext>
            </c:extLst>
          </c:dPt>
          <c:dPt>
            <c:idx val="8"/>
            <c:marker>
              <c:symbol val="circle"/>
              <c:size val="5"/>
              <c:spPr>
                <a:solidFill>
                  <a:schemeClr val="accent6"/>
                </a:solidFill>
                <a:ln w="9525">
                  <a:solidFill>
                    <a:schemeClr val="accent1"/>
                  </a:solidFill>
                </a:ln>
                <a:effectLst/>
              </c:spPr>
            </c:marker>
            <c:bubble3D val="0"/>
            <c:extLst>
              <c:ext xmlns:c16="http://schemas.microsoft.com/office/drawing/2014/chart" uri="{C3380CC4-5D6E-409C-BE32-E72D297353CC}">
                <c16:uniqueId val="{00000008-DEFB-4B57-842F-EFA8BAFE2B7C}"/>
              </c:ext>
            </c:extLst>
          </c:dPt>
          <c:dPt>
            <c:idx val="9"/>
            <c:marker>
              <c:symbol val="circle"/>
              <c:size val="5"/>
              <c:spPr>
                <a:solidFill>
                  <a:schemeClr val="accent6"/>
                </a:solidFill>
                <a:ln w="9525">
                  <a:solidFill>
                    <a:schemeClr val="accent1"/>
                  </a:solidFill>
                </a:ln>
                <a:effectLst/>
              </c:spPr>
            </c:marker>
            <c:bubble3D val="0"/>
            <c:extLst>
              <c:ext xmlns:c16="http://schemas.microsoft.com/office/drawing/2014/chart" uri="{C3380CC4-5D6E-409C-BE32-E72D297353CC}">
                <c16:uniqueId val="{00000009-DEFB-4B57-842F-EFA8BAFE2B7C}"/>
              </c:ext>
            </c:extLst>
          </c:dPt>
          <c:dPt>
            <c:idx val="10"/>
            <c:marker>
              <c:symbol val="circle"/>
              <c:size val="5"/>
              <c:spPr>
                <a:solidFill>
                  <a:schemeClr val="accent6"/>
                </a:solidFill>
                <a:ln w="9525">
                  <a:solidFill>
                    <a:schemeClr val="accent1"/>
                  </a:solidFill>
                </a:ln>
                <a:effectLst/>
              </c:spPr>
            </c:marker>
            <c:bubble3D val="0"/>
            <c:extLst>
              <c:ext xmlns:c16="http://schemas.microsoft.com/office/drawing/2014/chart" uri="{C3380CC4-5D6E-409C-BE32-E72D297353CC}">
                <c16:uniqueId val="{0000000A-DEFB-4B57-842F-EFA8BAFE2B7C}"/>
              </c:ext>
            </c:extLst>
          </c:dPt>
          <c:dPt>
            <c:idx val="11"/>
            <c:marker>
              <c:symbol val="circle"/>
              <c:size val="5"/>
              <c:spPr>
                <a:solidFill>
                  <a:schemeClr val="accent3"/>
                </a:solidFill>
                <a:ln w="9525">
                  <a:solidFill>
                    <a:schemeClr val="accent1"/>
                  </a:solidFill>
                </a:ln>
                <a:effectLst/>
              </c:spPr>
            </c:marker>
            <c:bubble3D val="0"/>
            <c:extLst>
              <c:ext xmlns:c16="http://schemas.microsoft.com/office/drawing/2014/chart" uri="{C3380CC4-5D6E-409C-BE32-E72D297353CC}">
                <c16:uniqueId val="{0000000B-DEFB-4B57-842F-EFA8BAFE2B7C}"/>
              </c:ext>
            </c:extLst>
          </c:dPt>
          <c:dPt>
            <c:idx val="12"/>
            <c:marker>
              <c:symbol val="circle"/>
              <c:size val="5"/>
              <c:spPr>
                <a:solidFill>
                  <a:schemeClr val="accent2"/>
                </a:solidFill>
                <a:ln w="9525">
                  <a:solidFill>
                    <a:schemeClr val="accent1"/>
                  </a:solidFill>
                </a:ln>
                <a:effectLst/>
              </c:spPr>
            </c:marker>
            <c:bubble3D val="0"/>
            <c:extLst>
              <c:ext xmlns:c16="http://schemas.microsoft.com/office/drawing/2014/chart" uri="{C3380CC4-5D6E-409C-BE32-E72D297353CC}">
                <c16:uniqueId val="{0000000C-DEFB-4B57-842F-EFA8BAFE2B7C}"/>
              </c:ext>
            </c:extLst>
          </c:dPt>
          <c:dPt>
            <c:idx val="13"/>
            <c:marker>
              <c:symbol val="circle"/>
              <c:size val="5"/>
              <c:spPr>
                <a:solidFill>
                  <a:schemeClr val="accent2"/>
                </a:solidFill>
                <a:ln w="9525">
                  <a:solidFill>
                    <a:schemeClr val="accent1"/>
                  </a:solidFill>
                </a:ln>
                <a:effectLst/>
              </c:spPr>
            </c:marker>
            <c:bubble3D val="0"/>
            <c:extLst>
              <c:ext xmlns:c16="http://schemas.microsoft.com/office/drawing/2014/chart" uri="{C3380CC4-5D6E-409C-BE32-E72D297353CC}">
                <c16:uniqueId val="{0000000D-DEFB-4B57-842F-EFA8BAFE2B7C}"/>
              </c:ext>
            </c:extLst>
          </c:dPt>
          <c:dPt>
            <c:idx val="14"/>
            <c:marker>
              <c:symbol val="circle"/>
              <c:size val="5"/>
              <c:spPr>
                <a:solidFill>
                  <a:schemeClr val="accent2"/>
                </a:solidFill>
                <a:ln w="9525">
                  <a:solidFill>
                    <a:schemeClr val="accent1"/>
                  </a:solidFill>
                </a:ln>
                <a:effectLst/>
              </c:spPr>
            </c:marker>
            <c:bubble3D val="0"/>
            <c:extLst>
              <c:ext xmlns:c16="http://schemas.microsoft.com/office/drawing/2014/chart" uri="{C3380CC4-5D6E-409C-BE32-E72D297353CC}">
                <c16:uniqueId val="{0000000E-DEFB-4B57-842F-EFA8BAFE2B7C}"/>
              </c:ext>
            </c:extLst>
          </c:dPt>
          <c:dPt>
            <c:idx val="15"/>
            <c:marker>
              <c:symbol val="circle"/>
              <c:size val="5"/>
              <c:spPr>
                <a:solidFill>
                  <a:schemeClr val="accent2"/>
                </a:solidFill>
                <a:ln w="9525">
                  <a:solidFill>
                    <a:schemeClr val="accent1"/>
                  </a:solidFill>
                </a:ln>
                <a:effectLst/>
              </c:spPr>
            </c:marker>
            <c:bubble3D val="0"/>
            <c:extLst>
              <c:ext xmlns:c16="http://schemas.microsoft.com/office/drawing/2014/chart" uri="{C3380CC4-5D6E-409C-BE32-E72D297353CC}">
                <c16:uniqueId val="{0000000F-DEFB-4B57-842F-EFA8BAFE2B7C}"/>
              </c:ext>
            </c:extLst>
          </c:dPt>
          <c:dPt>
            <c:idx val="16"/>
            <c:marker>
              <c:symbol val="circle"/>
              <c:size val="5"/>
              <c:spPr>
                <a:solidFill>
                  <a:schemeClr val="accent5"/>
                </a:solidFill>
                <a:ln w="9525">
                  <a:solidFill>
                    <a:schemeClr val="accent1"/>
                  </a:solidFill>
                </a:ln>
                <a:effectLst/>
              </c:spPr>
            </c:marker>
            <c:bubble3D val="0"/>
            <c:extLst>
              <c:ext xmlns:c16="http://schemas.microsoft.com/office/drawing/2014/chart" uri="{C3380CC4-5D6E-409C-BE32-E72D297353CC}">
                <c16:uniqueId val="{00000010-DEFB-4B57-842F-EFA8BAFE2B7C}"/>
              </c:ext>
            </c:extLst>
          </c:dPt>
          <c:dPt>
            <c:idx val="17"/>
            <c:marker>
              <c:symbol val="circle"/>
              <c:size val="5"/>
              <c:spPr>
                <a:solidFill>
                  <a:schemeClr val="accent5"/>
                </a:solidFill>
                <a:ln w="9525">
                  <a:solidFill>
                    <a:schemeClr val="accent1"/>
                  </a:solidFill>
                </a:ln>
                <a:effectLst/>
              </c:spPr>
            </c:marker>
            <c:bubble3D val="0"/>
            <c:extLst>
              <c:ext xmlns:c16="http://schemas.microsoft.com/office/drawing/2014/chart" uri="{C3380CC4-5D6E-409C-BE32-E72D297353CC}">
                <c16:uniqueId val="{00000011-DEFB-4B57-842F-EFA8BAFE2B7C}"/>
              </c:ext>
            </c:extLst>
          </c:dPt>
          <c:dPt>
            <c:idx val="18"/>
            <c:marker>
              <c:symbol val="circle"/>
              <c:size val="5"/>
              <c:spPr>
                <a:solidFill>
                  <a:schemeClr val="accent5"/>
                </a:solidFill>
                <a:ln w="9525">
                  <a:solidFill>
                    <a:schemeClr val="accent1"/>
                  </a:solidFill>
                </a:ln>
                <a:effectLst/>
              </c:spPr>
            </c:marker>
            <c:bubble3D val="0"/>
            <c:extLst>
              <c:ext xmlns:c16="http://schemas.microsoft.com/office/drawing/2014/chart" uri="{C3380CC4-5D6E-409C-BE32-E72D297353CC}">
                <c16:uniqueId val="{00000012-DEFB-4B57-842F-EFA8BAFE2B7C}"/>
              </c:ext>
            </c:extLst>
          </c:dPt>
          <c:dPt>
            <c:idx val="19"/>
            <c:marker>
              <c:symbol val="circle"/>
              <c:size val="5"/>
              <c:spPr>
                <a:solidFill>
                  <a:schemeClr val="accent3"/>
                </a:solidFill>
                <a:ln w="9525">
                  <a:solidFill>
                    <a:schemeClr val="accent1"/>
                  </a:solidFill>
                </a:ln>
                <a:effectLst/>
              </c:spPr>
            </c:marker>
            <c:bubble3D val="0"/>
            <c:extLst>
              <c:ext xmlns:c16="http://schemas.microsoft.com/office/drawing/2014/chart" uri="{C3380CC4-5D6E-409C-BE32-E72D297353CC}">
                <c16:uniqueId val="{00000013-DEFB-4B57-842F-EFA8BAFE2B7C}"/>
              </c:ext>
            </c:extLst>
          </c:dPt>
          <c:dPt>
            <c:idx val="20"/>
            <c:marker>
              <c:symbol val="circle"/>
              <c:size val="5"/>
              <c:spPr>
                <a:solidFill>
                  <a:schemeClr val="tx1"/>
                </a:solidFill>
                <a:ln w="9525">
                  <a:solidFill>
                    <a:schemeClr val="accent1"/>
                  </a:solidFill>
                </a:ln>
                <a:effectLst/>
              </c:spPr>
            </c:marker>
            <c:bubble3D val="0"/>
            <c:extLst>
              <c:ext xmlns:c16="http://schemas.microsoft.com/office/drawing/2014/chart" uri="{C3380CC4-5D6E-409C-BE32-E72D297353CC}">
                <c16:uniqueId val="{00000014-DEFB-4B57-842F-EFA8BAFE2B7C}"/>
              </c:ext>
            </c:extLst>
          </c:dPt>
          <c:cat>
            <c:strRef>
              <c:f>'Otros coliformes'!$B$68:$Q$68</c:f>
              <c:strCache>
                <c:ptCount val="16"/>
                <c:pt idx="0">
                  <c:v>CONV</c:v>
                </c:pt>
                <c:pt idx="1">
                  <c:v>HARG2</c:v>
                </c:pt>
                <c:pt idx="2">
                  <c:v>HASL2</c:v>
                </c:pt>
                <c:pt idx="3">
                  <c:v>HASL3</c:v>
                </c:pt>
                <c:pt idx="4">
                  <c:v>HOSP1</c:v>
                </c:pt>
                <c:pt idx="5">
                  <c:v>MAAB2</c:v>
                </c:pt>
                <c:pt idx="6">
                  <c:v>MACA2</c:v>
                </c:pt>
                <c:pt idx="7">
                  <c:v>PAPO2</c:v>
                </c:pt>
                <c:pt idx="8">
                  <c:v>PAPR1</c:v>
                </c:pt>
                <c:pt idx="9">
                  <c:v>PAPR2</c:v>
                </c:pt>
                <c:pt idx="10">
                  <c:v>PAPR3</c:v>
                </c:pt>
                <c:pt idx="11">
                  <c:v>PLTR1</c:v>
                </c:pt>
                <c:pt idx="12">
                  <c:v>PLTR2</c:v>
                </c:pt>
                <c:pt idx="13">
                  <c:v>RECO</c:v>
                </c:pt>
                <c:pt idx="14">
                  <c:v>SALT</c:v>
                </c:pt>
                <c:pt idx="15">
                  <c:v>Total general</c:v>
                </c:pt>
              </c:strCache>
            </c:strRef>
          </c:cat>
          <c:val>
            <c:numRef>
              <c:f>'Otros coliformes'!$B$69:$Q$69</c:f>
              <c:numCache>
                <c:formatCode>0.00</c:formatCode>
                <c:ptCount val="16"/>
                <c:pt idx="0">
                  <c:v>494.44444444444446</c:v>
                </c:pt>
                <c:pt idx="1">
                  <c:v>4388.8888888888896</c:v>
                </c:pt>
                <c:pt idx="2">
                  <c:v>0</c:v>
                </c:pt>
                <c:pt idx="3">
                  <c:v>0</c:v>
                </c:pt>
                <c:pt idx="4">
                  <c:v>1820.833333333333</c:v>
                </c:pt>
                <c:pt idx="5">
                  <c:v>937.96296296296316</c:v>
                </c:pt>
                <c:pt idx="6">
                  <c:v>596.75925925925924</c:v>
                </c:pt>
                <c:pt idx="7">
                  <c:v>1992.1296296296293</c:v>
                </c:pt>
                <c:pt idx="8">
                  <c:v>0</c:v>
                </c:pt>
                <c:pt idx="9">
                  <c:v>2600.0000000000005</c:v>
                </c:pt>
                <c:pt idx="10">
                  <c:v>0</c:v>
                </c:pt>
                <c:pt idx="11">
                  <c:v>6776.3888888888878</c:v>
                </c:pt>
                <c:pt idx="12">
                  <c:v>10583.333333333334</c:v>
                </c:pt>
                <c:pt idx="13">
                  <c:v>3887.5</c:v>
                </c:pt>
                <c:pt idx="14">
                  <c:v>4306.6666666666661</c:v>
                </c:pt>
                <c:pt idx="15">
                  <c:v>4188.8723853307183</c:v>
                </c:pt>
              </c:numCache>
            </c:numRef>
          </c:val>
          <c:smooth val="0"/>
          <c:extLst>
            <c:ext xmlns:c16="http://schemas.microsoft.com/office/drawing/2014/chart" uri="{C3380CC4-5D6E-409C-BE32-E72D297353CC}">
              <c16:uniqueId val="{00000015-DEFB-4B57-842F-EFA8BAFE2B7C}"/>
            </c:ext>
          </c:extLst>
        </c:ser>
        <c:ser>
          <c:idx val="1"/>
          <c:order val="1"/>
          <c:tx>
            <c:strRef>
              <c:f>'Otros coliformes'!$A$70</c:f>
              <c:strCache>
                <c:ptCount val="1"/>
                <c:pt idx="0">
                  <c:v>MIN</c:v>
                </c:pt>
              </c:strCache>
            </c:strRef>
          </c:tx>
          <c:spPr>
            <a:ln w="28575" cap="rnd">
              <a:noFill/>
              <a:round/>
            </a:ln>
            <a:effectLst/>
          </c:spPr>
          <c:marker>
            <c:symbol val="none"/>
          </c:marker>
          <c:dPt>
            <c:idx val="9"/>
            <c:marker>
              <c:symbol val="none"/>
            </c:marker>
            <c:bubble3D val="0"/>
            <c:extLst>
              <c:ext xmlns:c16="http://schemas.microsoft.com/office/drawing/2014/chart" uri="{C3380CC4-5D6E-409C-BE32-E72D297353CC}">
                <c16:uniqueId val="{00000016-DEFB-4B57-842F-EFA8BAFE2B7C}"/>
              </c:ext>
            </c:extLst>
          </c:dPt>
          <c:cat>
            <c:strRef>
              <c:f>'Otros coliformes'!$B$68:$Q$68</c:f>
              <c:strCache>
                <c:ptCount val="16"/>
                <c:pt idx="0">
                  <c:v>CONV</c:v>
                </c:pt>
                <c:pt idx="1">
                  <c:v>HARG2</c:v>
                </c:pt>
                <c:pt idx="2">
                  <c:v>HASL2</c:v>
                </c:pt>
                <c:pt idx="3">
                  <c:v>HASL3</c:v>
                </c:pt>
                <c:pt idx="4">
                  <c:v>HOSP1</c:v>
                </c:pt>
                <c:pt idx="5">
                  <c:v>MAAB2</c:v>
                </c:pt>
                <c:pt idx="6">
                  <c:v>MACA2</c:v>
                </c:pt>
                <c:pt idx="7">
                  <c:v>PAPO2</c:v>
                </c:pt>
                <c:pt idx="8">
                  <c:v>PAPR1</c:v>
                </c:pt>
                <c:pt idx="9">
                  <c:v>PAPR2</c:v>
                </c:pt>
                <c:pt idx="10">
                  <c:v>PAPR3</c:v>
                </c:pt>
                <c:pt idx="11">
                  <c:v>PLTR1</c:v>
                </c:pt>
                <c:pt idx="12">
                  <c:v>PLTR2</c:v>
                </c:pt>
                <c:pt idx="13">
                  <c:v>RECO</c:v>
                </c:pt>
                <c:pt idx="14">
                  <c:v>SALT</c:v>
                </c:pt>
                <c:pt idx="15">
                  <c:v>Total general</c:v>
                </c:pt>
              </c:strCache>
            </c:strRef>
          </c:cat>
          <c:val>
            <c:numRef>
              <c:f>'Otros coliformes'!$B$70:$Q$70</c:f>
              <c:numCache>
                <c:formatCode>0.00</c:formatCode>
                <c:ptCount val="16"/>
                <c:pt idx="0">
                  <c:v>183.33333333333331</c:v>
                </c:pt>
                <c:pt idx="1">
                  <c:v>300</c:v>
                </c:pt>
                <c:pt idx="2">
                  <c:v>0</c:v>
                </c:pt>
                <c:pt idx="3">
                  <c:v>0</c:v>
                </c:pt>
                <c:pt idx="4">
                  <c:v>266.66666666666663</c:v>
                </c:pt>
                <c:pt idx="5">
                  <c:v>0</c:v>
                </c:pt>
                <c:pt idx="6">
                  <c:v>0</c:v>
                </c:pt>
                <c:pt idx="7">
                  <c:v>255.55555555555557</c:v>
                </c:pt>
                <c:pt idx="8">
                  <c:v>0</c:v>
                </c:pt>
                <c:pt idx="9">
                  <c:v>0</c:v>
                </c:pt>
                <c:pt idx="10">
                  <c:v>0</c:v>
                </c:pt>
                <c:pt idx="11">
                  <c:v>466.66666666666669</c:v>
                </c:pt>
                <c:pt idx="12">
                  <c:v>166.66666666666669</c:v>
                </c:pt>
                <c:pt idx="13">
                  <c:v>333.33333333333337</c:v>
                </c:pt>
                <c:pt idx="14">
                  <c:v>1233.3333333333335</c:v>
                </c:pt>
                <c:pt idx="15">
                  <c:v>918.25396825396842</c:v>
                </c:pt>
              </c:numCache>
            </c:numRef>
          </c:val>
          <c:smooth val="0"/>
          <c:extLst>
            <c:ext xmlns:c16="http://schemas.microsoft.com/office/drawing/2014/chart" uri="{C3380CC4-5D6E-409C-BE32-E72D297353CC}">
              <c16:uniqueId val="{00000017-DEFB-4B57-842F-EFA8BAFE2B7C}"/>
            </c:ext>
          </c:extLst>
        </c:ser>
        <c:ser>
          <c:idx val="2"/>
          <c:order val="2"/>
          <c:tx>
            <c:strRef>
              <c:f>'Otros coliformes'!$A$71</c:f>
              <c:strCache>
                <c:ptCount val="1"/>
                <c:pt idx="0">
                  <c:v>MAX</c:v>
                </c:pt>
              </c:strCache>
            </c:strRef>
          </c:tx>
          <c:spPr>
            <a:ln w="28575" cap="rnd">
              <a:noFill/>
              <a:round/>
            </a:ln>
            <a:effectLst/>
          </c:spPr>
          <c:marker>
            <c:symbol val="none"/>
          </c:marker>
          <c:cat>
            <c:strRef>
              <c:f>'Otros coliformes'!$B$68:$Q$68</c:f>
              <c:strCache>
                <c:ptCount val="16"/>
                <c:pt idx="0">
                  <c:v>CONV</c:v>
                </c:pt>
                <c:pt idx="1">
                  <c:v>HARG2</c:v>
                </c:pt>
                <c:pt idx="2">
                  <c:v>HASL2</c:v>
                </c:pt>
                <c:pt idx="3">
                  <c:v>HASL3</c:v>
                </c:pt>
                <c:pt idx="4">
                  <c:v>HOSP1</c:v>
                </c:pt>
                <c:pt idx="5">
                  <c:v>MAAB2</c:v>
                </c:pt>
                <c:pt idx="6">
                  <c:v>MACA2</c:v>
                </c:pt>
                <c:pt idx="7">
                  <c:v>PAPO2</c:v>
                </c:pt>
                <c:pt idx="8">
                  <c:v>PAPR1</c:v>
                </c:pt>
                <c:pt idx="9">
                  <c:v>PAPR2</c:v>
                </c:pt>
                <c:pt idx="10">
                  <c:v>PAPR3</c:v>
                </c:pt>
                <c:pt idx="11">
                  <c:v>PLTR1</c:v>
                </c:pt>
                <c:pt idx="12">
                  <c:v>PLTR2</c:v>
                </c:pt>
                <c:pt idx="13">
                  <c:v>RECO</c:v>
                </c:pt>
                <c:pt idx="14">
                  <c:v>SALT</c:v>
                </c:pt>
                <c:pt idx="15">
                  <c:v>Total general</c:v>
                </c:pt>
              </c:strCache>
            </c:strRef>
          </c:cat>
          <c:val>
            <c:numRef>
              <c:f>'Otros coliformes'!$B$71:$Q$71</c:f>
              <c:numCache>
                <c:formatCode>0.00</c:formatCode>
                <c:ptCount val="16"/>
                <c:pt idx="0">
                  <c:v>800</c:v>
                </c:pt>
                <c:pt idx="1">
                  <c:v>16466.666666666664</c:v>
                </c:pt>
                <c:pt idx="2">
                  <c:v>0</c:v>
                </c:pt>
                <c:pt idx="3">
                  <c:v>0</c:v>
                </c:pt>
                <c:pt idx="4">
                  <c:v>5033.3333333333339</c:v>
                </c:pt>
                <c:pt idx="5">
                  <c:v>2616.666666666667</c:v>
                </c:pt>
                <c:pt idx="6">
                  <c:v>2083.333333333333</c:v>
                </c:pt>
                <c:pt idx="7">
                  <c:v>9433.3333333333321</c:v>
                </c:pt>
                <c:pt idx="8">
                  <c:v>0</c:v>
                </c:pt>
                <c:pt idx="9">
                  <c:v>9350</c:v>
                </c:pt>
                <c:pt idx="10">
                  <c:v>0</c:v>
                </c:pt>
                <c:pt idx="11">
                  <c:v>27966.666666666668</c:v>
                </c:pt>
                <c:pt idx="12">
                  <c:v>26066.666666666664</c:v>
                </c:pt>
                <c:pt idx="13">
                  <c:v>10500</c:v>
                </c:pt>
                <c:pt idx="14">
                  <c:v>12500</c:v>
                </c:pt>
                <c:pt idx="15">
                  <c:v>10658.148148148148</c:v>
                </c:pt>
              </c:numCache>
            </c:numRef>
          </c:val>
          <c:smooth val="0"/>
          <c:extLst>
            <c:ext xmlns:c16="http://schemas.microsoft.com/office/drawing/2014/chart" uri="{C3380CC4-5D6E-409C-BE32-E72D297353CC}">
              <c16:uniqueId val="{00000018-DEFB-4B57-842F-EFA8BAFE2B7C}"/>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axId val="949124304"/>
        <c:axId val="949129552"/>
      </c:stockChart>
      <c:catAx>
        <c:axId val="9491243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s-MX"/>
          </a:p>
        </c:txPr>
        <c:crossAx val="949129552"/>
        <c:crosses val="autoZero"/>
        <c:auto val="1"/>
        <c:lblAlgn val="ctr"/>
        <c:lblOffset val="100"/>
        <c:noMultiLvlLbl val="0"/>
      </c:catAx>
      <c:valAx>
        <c:axId val="949129552"/>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UFC</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MX"/>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9491243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legend>
    <c:plotVisOnly val="1"/>
    <c:dispBlanksAs val="gap"/>
    <c:showDLblsOverMax val="0"/>
  </c:chart>
  <c:spPr>
    <a:solidFill>
      <a:schemeClr val="bg1"/>
    </a:solidFill>
    <a:ln w="9525" cap="flat" cmpd="sng" algn="ctr">
      <a:noFill/>
      <a:round/>
    </a:ln>
    <a:effectLst/>
  </c:spPr>
  <c:txPr>
    <a:bodyPr/>
    <a:lstStyle/>
    <a:p>
      <a:pPr>
        <a:defRPr/>
      </a:pPr>
      <a:endParaRPr lang="es-MX"/>
    </a:p>
  </c:txPr>
  <c:printSettings>
    <c:headerFooter/>
    <c:pageMargins b="0.75" l="0.7" r="0.7" t="0.75" header="0.3" footer="0.3"/>
    <c:pageSetup/>
  </c:printSettings>
</c:chartSpace>
</file>

<file path=xl/charts/chart1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[BANCO DE DATOS DEL MONITOREO ABRIL 2023.xlsx]Otros coliformes!TablaDinámica5</c:name>
    <c:fmtId val="19"/>
  </c:pivotSource>
  <c:chart>
    <c:title>
      <c:tx>
        <c:rich>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r>
              <a:rPr lang="en-US" sz="1200" b="1"/>
              <a:t>Otros coliformes</a:t>
            </a:r>
          </a:p>
        </c:rich>
      </c:tx>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es-MX"/>
        </a:p>
      </c:txPr>
    </c:title>
    <c:autoTitleDeleted val="0"/>
    <c:pivotFmts>
      <c:pivotFmt>
        <c:idx val="0"/>
        <c:spPr>
          <a:solidFill>
            <a:schemeClr val="accent1"/>
          </a:solidFill>
          <a:ln w="28575" cap="rnd">
            <a:solidFill>
              <a:schemeClr val="accent1"/>
            </a:solidFill>
            <a:round/>
          </a:ln>
          <a:effectLst/>
        </c:spPr>
        <c:marker>
          <c:symbol val="none"/>
        </c:marker>
      </c:pivotFmt>
      <c:pivotFmt>
        <c:idx val="1"/>
        <c:spPr>
          <a:solidFill>
            <a:schemeClr val="accent1"/>
          </a:solidFill>
          <a:ln w="28575" cap="rnd">
            <a:solidFill>
              <a:schemeClr val="accent1"/>
            </a:solidFill>
            <a:round/>
          </a:ln>
          <a:effectLst/>
        </c:spPr>
        <c:marker>
          <c:symbol val="none"/>
        </c:marker>
      </c:pivotFmt>
      <c:pivotFmt>
        <c:idx val="2"/>
        <c:spPr>
          <a:solidFill>
            <a:schemeClr val="accent1"/>
          </a:solidFill>
          <a:ln w="28575" cap="rnd">
            <a:solidFill>
              <a:schemeClr val="accent1"/>
            </a:solidFill>
            <a:round/>
          </a:ln>
          <a:effectLst/>
        </c:spPr>
        <c:marker>
          <c:symbol val="none"/>
        </c:marker>
      </c:pivotFmt>
      <c:pivotFmt>
        <c:idx val="3"/>
        <c:spPr>
          <a:solidFill>
            <a:schemeClr val="accent1"/>
          </a:solidFill>
          <a:ln w="28575" cap="rnd">
            <a:solidFill>
              <a:schemeClr val="accent1"/>
            </a:solidFill>
            <a:round/>
          </a:ln>
          <a:effectLst/>
        </c:spPr>
        <c:marker>
          <c:symbol val="none"/>
        </c:marker>
      </c:pivotFmt>
      <c:pivotFmt>
        <c:idx val="4"/>
        <c:spPr>
          <a:solidFill>
            <a:schemeClr val="accent1"/>
          </a:solidFill>
          <a:ln w="28575" cap="rnd">
            <a:solidFill>
              <a:schemeClr val="accent1"/>
            </a:solidFill>
            <a:round/>
          </a:ln>
          <a:effectLst/>
        </c:spPr>
        <c:marker>
          <c:symbol val="none"/>
        </c:marker>
      </c:pivotFmt>
      <c:pivotFmt>
        <c:idx val="5"/>
        <c:spPr>
          <a:solidFill>
            <a:schemeClr val="accent1"/>
          </a:solidFill>
          <a:ln w="28575" cap="rnd">
            <a:solidFill>
              <a:schemeClr val="accent1"/>
            </a:solidFill>
            <a:round/>
          </a:ln>
          <a:effectLst/>
        </c:spPr>
        <c:marker>
          <c:symbol val="none"/>
        </c:marker>
      </c:pivotFmt>
      <c:pivotFmt>
        <c:idx val="6"/>
        <c:spPr>
          <a:solidFill>
            <a:schemeClr val="accent1"/>
          </a:solidFill>
          <a:ln w="28575" cap="rnd">
            <a:solidFill>
              <a:schemeClr val="accent1"/>
            </a:solidFill>
            <a:round/>
          </a:ln>
          <a:effectLst/>
        </c:spPr>
        <c:marker>
          <c:symbol val="none"/>
        </c:marker>
      </c:pivotFmt>
      <c:pivotFmt>
        <c:idx val="7"/>
        <c:spPr>
          <a:solidFill>
            <a:schemeClr val="accent1"/>
          </a:solidFill>
          <a:ln w="28575" cap="rnd">
            <a:solidFill>
              <a:schemeClr val="accent1"/>
            </a:solidFill>
            <a:round/>
          </a:ln>
          <a:effectLst/>
        </c:spPr>
        <c:marker>
          <c:symbol val="none"/>
        </c:marker>
      </c:pivotFmt>
      <c:pivotFmt>
        <c:idx val="8"/>
        <c:spPr>
          <a:solidFill>
            <a:schemeClr val="accent1"/>
          </a:solidFill>
          <a:ln w="28575" cap="rnd">
            <a:solidFill>
              <a:schemeClr val="accent1"/>
            </a:solidFill>
            <a:round/>
          </a:ln>
          <a:effectLst/>
        </c:spPr>
        <c:marker>
          <c:symbol val="none"/>
        </c:marker>
      </c:pivotFmt>
      <c:pivotFmt>
        <c:idx val="9"/>
        <c:spPr>
          <a:solidFill>
            <a:schemeClr val="accent1"/>
          </a:solidFill>
          <a:ln w="28575" cap="rnd">
            <a:solidFill>
              <a:schemeClr val="accent1"/>
            </a:solidFill>
            <a:round/>
          </a:ln>
          <a:effectLst/>
        </c:spPr>
        <c:marker>
          <c:symbol val="none"/>
        </c:marker>
      </c:pivotFmt>
      <c:pivotFmt>
        <c:idx val="10"/>
        <c:spPr>
          <a:solidFill>
            <a:schemeClr val="accent1"/>
          </a:solidFill>
          <a:ln w="28575" cap="rnd">
            <a:solidFill>
              <a:schemeClr val="accent1"/>
            </a:solidFill>
            <a:round/>
          </a:ln>
          <a:effectLst/>
        </c:spPr>
        <c:marker>
          <c:symbol val="none"/>
        </c:marker>
      </c:pivotFmt>
      <c:pivotFmt>
        <c:idx val="11"/>
        <c:spPr>
          <a:solidFill>
            <a:schemeClr val="accent1"/>
          </a:solidFill>
          <a:ln w="28575" cap="rnd">
            <a:solidFill>
              <a:schemeClr val="accent1"/>
            </a:solidFill>
            <a:round/>
          </a:ln>
          <a:effectLst/>
        </c:spPr>
        <c:marker>
          <c:symbol val="none"/>
        </c:marker>
      </c:pivotFmt>
      <c:pivotFmt>
        <c:idx val="12"/>
        <c:spPr>
          <a:solidFill>
            <a:schemeClr val="accent1"/>
          </a:solidFill>
          <a:ln w="28575" cap="rnd">
            <a:solidFill>
              <a:schemeClr val="accent1"/>
            </a:solidFill>
            <a:round/>
          </a:ln>
          <a:effectLst/>
        </c:spPr>
        <c:marker>
          <c:symbol val="none"/>
        </c:marker>
      </c:pivotFmt>
      <c:pivotFmt>
        <c:idx val="13"/>
        <c:spPr>
          <a:solidFill>
            <a:schemeClr val="accent1"/>
          </a:solidFill>
          <a:ln w="28575" cap="rnd">
            <a:solidFill>
              <a:schemeClr val="accent1"/>
            </a:solidFill>
            <a:round/>
          </a:ln>
          <a:effectLst/>
        </c:spPr>
        <c:marker>
          <c:symbol val="none"/>
        </c:marker>
      </c:pivotFmt>
      <c:pivotFmt>
        <c:idx val="14"/>
        <c:spPr>
          <a:solidFill>
            <a:schemeClr val="accent1"/>
          </a:solidFill>
          <a:ln w="28575" cap="rnd">
            <a:solidFill>
              <a:schemeClr val="accent1"/>
            </a:solidFill>
            <a:round/>
          </a:ln>
          <a:effectLst/>
        </c:spPr>
        <c:marker>
          <c:symbol val="none"/>
        </c:marker>
      </c:pivotFmt>
      <c:pivotFmt>
        <c:idx val="15"/>
        <c:spPr>
          <a:solidFill>
            <a:schemeClr val="accent1"/>
          </a:solidFill>
          <a:ln w="28575" cap="rnd">
            <a:solidFill>
              <a:schemeClr val="accent1"/>
            </a:solidFill>
            <a:round/>
          </a:ln>
          <a:effectLst/>
        </c:spPr>
        <c:marker>
          <c:symbol val="none"/>
        </c:marker>
      </c:pivotFmt>
      <c:pivotFmt>
        <c:idx val="16"/>
        <c:spPr>
          <a:solidFill>
            <a:schemeClr val="accent1"/>
          </a:solidFill>
          <a:ln w="28575" cap="rnd">
            <a:solidFill>
              <a:schemeClr val="accent1"/>
            </a:solidFill>
            <a:round/>
          </a:ln>
          <a:effectLst/>
        </c:spPr>
        <c:marker>
          <c:symbol val="none"/>
        </c:marker>
      </c:pivotFmt>
      <c:pivotFmt>
        <c:idx val="17"/>
        <c:spPr>
          <a:solidFill>
            <a:schemeClr val="accent1"/>
          </a:solidFill>
          <a:ln w="28575" cap="rnd">
            <a:solidFill>
              <a:schemeClr val="accent1"/>
            </a:solidFill>
            <a:round/>
          </a:ln>
          <a:effectLst/>
        </c:spPr>
        <c:marker>
          <c:symbol val="none"/>
        </c:marker>
      </c:pivotFmt>
      <c:pivotFmt>
        <c:idx val="18"/>
        <c:spPr>
          <a:solidFill>
            <a:schemeClr val="accent1"/>
          </a:solidFill>
          <a:ln w="28575" cap="rnd">
            <a:solidFill>
              <a:schemeClr val="accent1"/>
            </a:solidFill>
            <a:round/>
          </a:ln>
          <a:effectLst/>
        </c:spPr>
        <c:marker>
          <c:symbol val="none"/>
        </c:marker>
      </c:pivotFmt>
      <c:pivotFmt>
        <c:idx val="19"/>
        <c:spPr>
          <a:solidFill>
            <a:schemeClr val="accent1"/>
          </a:solidFill>
          <a:ln w="28575" cap="rnd">
            <a:solidFill>
              <a:schemeClr val="accent1"/>
            </a:solidFill>
            <a:round/>
          </a:ln>
          <a:effectLst/>
        </c:spPr>
        <c:marker>
          <c:symbol val="none"/>
        </c:marker>
      </c:pivotFmt>
      <c:pivotFmt>
        <c:idx val="20"/>
        <c:spPr>
          <a:solidFill>
            <a:schemeClr val="accent1"/>
          </a:solidFill>
          <a:ln w="28575" cap="rnd">
            <a:solidFill>
              <a:schemeClr val="accent1"/>
            </a:solidFill>
            <a:round/>
          </a:ln>
          <a:effectLst/>
        </c:spPr>
        <c:marker>
          <c:symbol val="none"/>
        </c:marker>
      </c:pivotFmt>
      <c:pivotFmt>
        <c:idx val="21"/>
        <c:spPr>
          <a:solidFill>
            <a:schemeClr val="accent1"/>
          </a:solidFill>
          <a:ln w="28575" cap="rnd">
            <a:solidFill>
              <a:schemeClr val="accent1"/>
            </a:solidFill>
            <a:round/>
          </a:ln>
          <a:effectLst/>
        </c:spPr>
        <c:marker>
          <c:symbol val="none"/>
        </c:marker>
      </c:pivotFmt>
      <c:pivotFmt>
        <c:idx val="22"/>
        <c:spPr>
          <a:solidFill>
            <a:schemeClr val="accent1"/>
          </a:solidFill>
          <a:ln w="28575" cap="rnd">
            <a:solidFill>
              <a:schemeClr val="accent1"/>
            </a:solidFill>
            <a:round/>
          </a:ln>
          <a:effectLst/>
        </c:spPr>
        <c:marker>
          <c:symbol val="none"/>
        </c:marker>
      </c:pivotFmt>
      <c:pivotFmt>
        <c:idx val="23"/>
        <c:spPr>
          <a:solidFill>
            <a:schemeClr val="accent1"/>
          </a:solidFill>
          <a:ln w="28575" cap="rnd">
            <a:solidFill>
              <a:schemeClr val="accent1"/>
            </a:solidFill>
            <a:round/>
          </a:ln>
          <a:effectLst/>
        </c:spPr>
        <c:marker>
          <c:symbol val="none"/>
        </c:marker>
      </c:pivotFmt>
      <c:pivotFmt>
        <c:idx val="24"/>
        <c:spPr>
          <a:solidFill>
            <a:schemeClr val="accent1"/>
          </a:solidFill>
          <a:ln w="28575" cap="rnd">
            <a:solidFill>
              <a:schemeClr val="accent1"/>
            </a:solidFill>
            <a:round/>
          </a:ln>
          <a:effectLst/>
        </c:spPr>
        <c:marker>
          <c:symbol val="none"/>
        </c:marker>
      </c:pivotFmt>
      <c:pivotFmt>
        <c:idx val="25"/>
        <c:spPr>
          <a:solidFill>
            <a:schemeClr val="accent1"/>
          </a:solidFill>
          <a:ln w="28575" cap="rnd">
            <a:solidFill>
              <a:schemeClr val="accent1"/>
            </a:solidFill>
            <a:round/>
          </a:ln>
          <a:effectLst/>
        </c:spPr>
        <c:marker>
          <c:symbol val="none"/>
        </c:marker>
      </c:pivotFmt>
      <c:pivotFmt>
        <c:idx val="26"/>
        <c:spPr>
          <a:solidFill>
            <a:schemeClr val="accent1"/>
          </a:solidFill>
          <a:ln w="28575" cap="rnd">
            <a:solidFill>
              <a:schemeClr val="accent1"/>
            </a:solidFill>
            <a:round/>
          </a:ln>
          <a:effectLst/>
        </c:spPr>
        <c:marker>
          <c:symbol val="none"/>
        </c:marker>
      </c:pivotFmt>
      <c:pivotFmt>
        <c:idx val="27"/>
        <c:spPr>
          <a:solidFill>
            <a:schemeClr val="accent1"/>
          </a:solidFill>
          <a:ln w="28575" cap="rnd">
            <a:solidFill>
              <a:schemeClr val="accent1"/>
            </a:solidFill>
            <a:round/>
          </a:ln>
          <a:effectLst/>
        </c:spPr>
        <c:marker>
          <c:symbol val="none"/>
        </c:marker>
      </c:pivotFmt>
      <c:pivotFmt>
        <c:idx val="28"/>
        <c:spPr>
          <a:solidFill>
            <a:schemeClr val="accent1"/>
          </a:solidFill>
          <a:ln w="28575" cap="rnd">
            <a:solidFill>
              <a:schemeClr val="accent1"/>
            </a:solidFill>
            <a:round/>
          </a:ln>
          <a:effectLst/>
        </c:spPr>
        <c:marker>
          <c:symbol val="none"/>
        </c:marker>
      </c:pivotFmt>
      <c:pivotFmt>
        <c:idx val="29"/>
        <c:spPr>
          <a:solidFill>
            <a:schemeClr val="accent1"/>
          </a:solidFill>
          <a:ln w="28575" cap="rnd">
            <a:solidFill>
              <a:schemeClr val="accent1"/>
            </a:solidFill>
            <a:round/>
          </a:ln>
          <a:effectLst/>
        </c:spPr>
        <c:marker>
          <c:symbol val="none"/>
        </c:marker>
      </c:pivotFmt>
      <c:pivotFmt>
        <c:idx val="30"/>
        <c:spPr>
          <a:solidFill>
            <a:schemeClr val="accent1"/>
          </a:solidFill>
          <a:ln w="28575" cap="rnd">
            <a:solidFill>
              <a:schemeClr val="accent1"/>
            </a:solidFill>
            <a:round/>
          </a:ln>
          <a:effectLst/>
        </c:spPr>
        <c:marker>
          <c:symbol val="none"/>
        </c:marker>
      </c:pivotFmt>
      <c:pivotFmt>
        <c:idx val="31"/>
        <c:spPr>
          <a:solidFill>
            <a:schemeClr val="accent1"/>
          </a:solidFill>
          <a:ln w="28575" cap="rnd">
            <a:solidFill>
              <a:schemeClr val="accent1"/>
            </a:solidFill>
            <a:round/>
          </a:ln>
          <a:effectLst/>
        </c:spPr>
        <c:marker>
          <c:symbol val="none"/>
        </c:marker>
      </c:pivotFmt>
      <c:pivotFmt>
        <c:idx val="32"/>
        <c:spPr>
          <a:solidFill>
            <a:schemeClr val="accent1"/>
          </a:solidFill>
          <a:ln w="28575" cap="rnd">
            <a:solidFill>
              <a:schemeClr val="accent1"/>
            </a:solidFill>
            <a:round/>
          </a:ln>
          <a:effectLst/>
        </c:spPr>
        <c:marker>
          <c:symbol val="none"/>
        </c:marker>
      </c:pivotFmt>
      <c:pivotFmt>
        <c:idx val="33"/>
        <c:spPr>
          <a:solidFill>
            <a:schemeClr val="accent1"/>
          </a:solidFill>
          <a:ln w="28575" cap="rnd">
            <a:solidFill>
              <a:schemeClr val="accent1"/>
            </a:solidFill>
            <a:round/>
          </a:ln>
          <a:effectLst/>
        </c:spPr>
        <c:marker>
          <c:symbol val="none"/>
        </c:marker>
      </c:pivotFmt>
      <c:pivotFmt>
        <c:idx val="34"/>
        <c:spPr>
          <a:solidFill>
            <a:schemeClr val="accent1"/>
          </a:solidFill>
          <a:ln w="28575" cap="rnd">
            <a:solidFill>
              <a:schemeClr val="accent1"/>
            </a:solidFill>
            <a:round/>
          </a:ln>
          <a:effectLst/>
        </c:spPr>
        <c:marker>
          <c:symbol val="none"/>
        </c:marker>
      </c:pivotFmt>
      <c:pivotFmt>
        <c:idx val="35"/>
        <c:spPr>
          <a:solidFill>
            <a:schemeClr val="accent1"/>
          </a:solidFill>
          <a:ln w="28575" cap="rnd">
            <a:solidFill>
              <a:schemeClr val="accent1"/>
            </a:solidFill>
            <a:round/>
          </a:ln>
          <a:effectLst/>
        </c:spPr>
        <c:marker>
          <c:symbol val="none"/>
        </c:marker>
      </c:pivotFmt>
      <c:pivotFmt>
        <c:idx val="36"/>
        <c:spPr>
          <a:solidFill>
            <a:schemeClr val="accent1"/>
          </a:solidFill>
          <a:ln w="28575" cap="rnd">
            <a:solidFill>
              <a:schemeClr val="accent1"/>
            </a:solidFill>
            <a:round/>
          </a:ln>
          <a:effectLst/>
        </c:spPr>
        <c:marker>
          <c:symbol val="none"/>
        </c:marker>
      </c:pivotFmt>
      <c:pivotFmt>
        <c:idx val="37"/>
        <c:spPr>
          <a:solidFill>
            <a:schemeClr val="accent1"/>
          </a:solidFill>
          <a:ln w="28575" cap="rnd">
            <a:solidFill>
              <a:schemeClr val="accent1"/>
            </a:solidFill>
            <a:round/>
          </a:ln>
          <a:effectLst/>
        </c:spPr>
        <c:marker>
          <c:symbol val="none"/>
        </c:marker>
      </c:pivotFmt>
      <c:pivotFmt>
        <c:idx val="38"/>
        <c:spPr>
          <a:solidFill>
            <a:schemeClr val="accent1"/>
          </a:solidFill>
          <a:ln w="28575" cap="rnd">
            <a:solidFill>
              <a:schemeClr val="accent1"/>
            </a:solidFill>
            <a:round/>
          </a:ln>
          <a:effectLst/>
        </c:spPr>
        <c:marker>
          <c:symbol val="none"/>
        </c:marker>
      </c:pivotFmt>
      <c:pivotFmt>
        <c:idx val="39"/>
        <c:spPr>
          <a:solidFill>
            <a:schemeClr val="accent1"/>
          </a:solidFill>
          <a:ln w="28575" cap="rnd">
            <a:solidFill>
              <a:schemeClr val="accent1"/>
            </a:solidFill>
            <a:round/>
          </a:ln>
          <a:effectLst/>
        </c:spPr>
        <c:marker>
          <c:symbol val="none"/>
        </c:marker>
      </c:pivotFmt>
      <c:pivotFmt>
        <c:idx val="40"/>
        <c:spPr>
          <a:solidFill>
            <a:schemeClr val="accent1"/>
          </a:solidFill>
          <a:ln w="28575" cap="rnd">
            <a:solidFill>
              <a:schemeClr val="accent1"/>
            </a:solidFill>
            <a:round/>
          </a:ln>
          <a:effectLst/>
        </c:spPr>
        <c:marker>
          <c:symbol val="none"/>
        </c:marker>
      </c:pivotFmt>
      <c:pivotFmt>
        <c:idx val="41"/>
        <c:spPr>
          <a:solidFill>
            <a:schemeClr val="accent1"/>
          </a:solidFill>
          <a:ln w="28575" cap="rnd">
            <a:solidFill>
              <a:schemeClr val="accent1"/>
            </a:solidFill>
            <a:round/>
          </a:ln>
          <a:effectLst/>
        </c:spPr>
        <c:marker>
          <c:symbol val="none"/>
        </c:marker>
      </c:pivotFmt>
      <c:pivotFmt>
        <c:idx val="42"/>
        <c:spPr>
          <a:solidFill>
            <a:schemeClr val="accent1"/>
          </a:solidFill>
          <a:ln w="28575" cap="rnd">
            <a:solidFill>
              <a:schemeClr val="accent1"/>
            </a:solidFill>
            <a:round/>
          </a:ln>
          <a:effectLst/>
        </c:spPr>
        <c:marker>
          <c:symbol val="none"/>
        </c:marker>
      </c:pivotFmt>
      <c:pivotFmt>
        <c:idx val="43"/>
        <c:spPr>
          <a:solidFill>
            <a:schemeClr val="accent1"/>
          </a:solidFill>
          <a:ln w="28575" cap="rnd">
            <a:solidFill>
              <a:schemeClr val="accent1"/>
            </a:solidFill>
            <a:round/>
          </a:ln>
          <a:effectLst/>
        </c:spPr>
        <c:marker>
          <c:symbol val="none"/>
        </c:marker>
      </c:pivotFmt>
      <c:pivotFmt>
        <c:idx val="44"/>
        <c:spPr>
          <a:solidFill>
            <a:schemeClr val="accent1"/>
          </a:solidFill>
          <a:ln w="28575" cap="rnd">
            <a:solidFill>
              <a:schemeClr val="accent1"/>
            </a:solidFill>
            <a:round/>
          </a:ln>
          <a:effectLst/>
        </c:spPr>
        <c:marker>
          <c:symbol val="none"/>
        </c:marker>
      </c:pivotFmt>
      <c:pivotFmt>
        <c:idx val="45"/>
        <c:spPr>
          <a:solidFill>
            <a:schemeClr val="accent1"/>
          </a:solidFill>
          <a:ln w="28575" cap="rnd">
            <a:solidFill>
              <a:schemeClr val="accent1"/>
            </a:solidFill>
            <a:round/>
          </a:ln>
          <a:effectLst/>
        </c:spPr>
        <c:marker>
          <c:symbol val="none"/>
        </c:marker>
      </c:pivotFmt>
      <c:pivotFmt>
        <c:idx val="46"/>
        <c:spPr>
          <a:solidFill>
            <a:schemeClr val="accent1"/>
          </a:solidFill>
          <a:ln w="28575" cap="rnd">
            <a:solidFill>
              <a:schemeClr val="accent1"/>
            </a:solidFill>
            <a:round/>
          </a:ln>
          <a:effectLst/>
        </c:spPr>
        <c:marker>
          <c:symbol val="none"/>
        </c:marker>
      </c:pivotFmt>
      <c:pivotFmt>
        <c:idx val="47"/>
        <c:spPr>
          <a:solidFill>
            <a:schemeClr val="accent1"/>
          </a:solidFill>
          <a:ln w="28575" cap="rnd">
            <a:solidFill>
              <a:schemeClr val="accent1"/>
            </a:solidFill>
            <a:round/>
          </a:ln>
          <a:effectLst/>
        </c:spPr>
        <c:marker>
          <c:symbol val="none"/>
        </c:marker>
      </c:pivotFmt>
      <c:pivotFmt>
        <c:idx val="48"/>
        <c:spPr>
          <a:solidFill>
            <a:schemeClr val="accent1"/>
          </a:solidFill>
          <a:ln w="28575" cap="rnd">
            <a:solidFill>
              <a:schemeClr val="accent1"/>
            </a:solidFill>
            <a:round/>
          </a:ln>
          <a:effectLst/>
        </c:spPr>
        <c:marker>
          <c:symbol val="none"/>
        </c:marker>
      </c:pivotFmt>
      <c:pivotFmt>
        <c:idx val="49"/>
        <c:spPr>
          <a:solidFill>
            <a:schemeClr val="accent1"/>
          </a:solidFill>
          <a:ln w="28575" cap="rnd">
            <a:solidFill>
              <a:schemeClr val="accent1"/>
            </a:solidFill>
            <a:round/>
          </a:ln>
          <a:effectLst/>
        </c:spPr>
        <c:marker>
          <c:symbol val="none"/>
        </c:marker>
      </c:pivotFmt>
      <c:pivotFmt>
        <c:idx val="50"/>
        <c:spPr>
          <a:solidFill>
            <a:schemeClr val="accent1"/>
          </a:solidFill>
          <a:ln w="28575" cap="rnd">
            <a:solidFill>
              <a:schemeClr val="accent1"/>
            </a:solidFill>
            <a:round/>
          </a:ln>
          <a:effectLst/>
        </c:spPr>
        <c:marker>
          <c:symbol val="none"/>
        </c:marker>
      </c:pivotFmt>
      <c:pivotFmt>
        <c:idx val="51"/>
        <c:spPr>
          <a:solidFill>
            <a:schemeClr val="accent1"/>
          </a:solidFill>
          <a:ln w="28575" cap="rnd">
            <a:solidFill>
              <a:schemeClr val="accent1"/>
            </a:solidFill>
            <a:round/>
          </a:ln>
          <a:effectLst/>
        </c:spPr>
        <c:marker>
          <c:symbol val="none"/>
        </c:marker>
      </c:pivotFmt>
      <c:pivotFmt>
        <c:idx val="52"/>
        <c:spPr>
          <a:solidFill>
            <a:schemeClr val="accent1"/>
          </a:solidFill>
          <a:ln w="28575" cap="rnd">
            <a:solidFill>
              <a:schemeClr val="accent1"/>
            </a:solidFill>
            <a:round/>
          </a:ln>
          <a:effectLst/>
        </c:spPr>
        <c:marker>
          <c:symbol val="none"/>
        </c:marker>
      </c:pivotFmt>
      <c:pivotFmt>
        <c:idx val="53"/>
        <c:spPr>
          <a:solidFill>
            <a:schemeClr val="accent1"/>
          </a:solidFill>
          <a:ln w="28575" cap="rnd">
            <a:solidFill>
              <a:schemeClr val="accent1"/>
            </a:solidFill>
            <a:round/>
          </a:ln>
          <a:effectLst/>
        </c:spPr>
        <c:marker>
          <c:symbol val="none"/>
        </c:marker>
      </c:pivotFmt>
      <c:pivotFmt>
        <c:idx val="54"/>
        <c:spPr>
          <a:solidFill>
            <a:schemeClr val="accent1"/>
          </a:solidFill>
          <a:ln w="28575" cap="rnd">
            <a:solidFill>
              <a:schemeClr val="accent1"/>
            </a:solidFill>
            <a:round/>
          </a:ln>
          <a:effectLst/>
        </c:spPr>
        <c:marker>
          <c:symbol val="none"/>
        </c:marker>
      </c:pivotFmt>
      <c:pivotFmt>
        <c:idx val="55"/>
        <c:spPr>
          <a:solidFill>
            <a:schemeClr val="accent1"/>
          </a:solidFill>
          <a:ln w="28575" cap="rnd">
            <a:solidFill>
              <a:schemeClr val="accent1"/>
            </a:solidFill>
            <a:round/>
          </a:ln>
          <a:effectLst/>
        </c:spPr>
        <c:marker>
          <c:symbol val="none"/>
        </c:marker>
      </c:pivotFmt>
      <c:pivotFmt>
        <c:idx val="56"/>
        <c:spPr>
          <a:solidFill>
            <a:schemeClr val="accent1"/>
          </a:solidFill>
          <a:ln w="28575" cap="rnd">
            <a:solidFill>
              <a:schemeClr val="accent1"/>
            </a:solidFill>
            <a:round/>
          </a:ln>
          <a:effectLst/>
        </c:spPr>
        <c:marker>
          <c:symbol val="none"/>
        </c:marker>
      </c:pivotFmt>
      <c:pivotFmt>
        <c:idx val="57"/>
        <c:spPr>
          <a:solidFill>
            <a:schemeClr val="accent1"/>
          </a:solidFill>
          <a:ln w="28575" cap="rnd">
            <a:solidFill>
              <a:schemeClr val="accent1"/>
            </a:solidFill>
            <a:round/>
          </a:ln>
          <a:effectLst/>
        </c:spPr>
        <c:marker>
          <c:symbol val="none"/>
        </c:marker>
      </c:pivotFmt>
      <c:pivotFmt>
        <c:idx val="58"/>
        <c:spPr>
          <a:solidFill>
            <a:schemeClr val="accent1"/>
          </a:solidFill>
          <a:ln w="28575" cap="rnd">
            <a:solidFill>
              <a:schemeClr val="accent1"/>
            </a:solidFill>
            <a:round/>
          </a:ln>
          <a:effectLst/>
        </c:spPr>
        <c:marker>
          <c:symbol val="none"/>
        </c:marker>
      </c:pivotFmt>
      <c:pivotFmt>
        <c:idx val="59"/>
        <c:spPr>
          <a:solidFill>
            <a:schemeClr val="accent1"/>
          </a:solidFill>
          <a:ln w="28575" cap="rnd">
            <a:solidFill>
              <a:schemeClr val="accent1"/>
            </a:solidFill>
            <a:round/>
          </a:ln>
          <a:effectLst/>
        </c:spPr>
        <c:marker>
          <c:symbol val="none"/>
        </c:marker>
      </c:pivotFmt>
      <c:pivotFmt>
        <c:idx val="60"/>
        <c:spPr>
          <a:solidFill>
            <a:schemeClr val="accent1"/>
          </a:solidFill>
          <a:ln w="28575" cap="rnd">
            <a:solidFill>
              <a:schemeClr val="accent1"/>
            </a:solidFill>
            <a:round/>
          </a:ln>
          <a:effectLst/>
        </c:spPr>
        <c:marker>
          <c:symbol val="none"/>
        </c:marker>
      </c:pivotFmt>
      <c:pivotFmt>
        <c:idx val="61"/>
        <c:spPr>
          <a:solidFill>
            <a:schemeClr val="accent1"/>
          </a:solidFill>
          <a:ln w="28575" cap="rnd">
            <a:solidFill>
              <a:schemeClr val="accent1"/>
            </a:solidFill>
            <a:round/>
          </a:ln>
          <a:effectLst/>
        </c:spPr>
        <c:marker>
          <c:symbol val="none"/>
        </c:marker>
      </c:pivotFmt>
      <c:pivotFmt>
        <c:idx val="62"/>
        <c:spPr>
          <a:solidFill>
            <a:schemeClr val="accent1"/>
          </a:solidFill>
          <a:ln w="28575" cap="rnd">
            <a:solidFill>
              <a:schemeClr val="accent1"/>
            </a:solidFill>
            <a:round/>
          </a:ln>
          <a:effectLst/>
        </c:spPr>
        <c:marker>
          <c:symbol val="none"/>
        </c:marker>
      </c:pivotFmt>
      <c:pivotFmt>
        <c:idx val="63"/>
        <c:spPr>
          <a:solidFill>
            <a:schemeClr val="accent1"/>
          </a:solidFill>
          <a:ln w="28575" cap="rnd">
            <a:solidFill>
              <a:schemeClr val="accent1"/>
            </a:solidFill>
            <a:round/>
          </a:ln>
          <a:effectLst/>
        </c:spPr>
        <c:marker>
          <c:symbol val="none"/>
        </c:marker>
      </c:pivotFmt>
      <c:pivotFmt>
        <c:idx val="64"/>
        <c:spPr>
          <a:solidFill>
            <a:schemeClr val="accent1"/>
          </a:solidFill>
          <a:ln w="28575" cap="rnd">
            <a:solidFill>
              <a:schemeClr val="accent1"/>
            </a:solidFill>
            <a:round/>
          </a:ln>
          <a:effectLst/>
        </c:spPr>
        <c:marker>
          <c:symbol val="none"/>
        </c:marker>
      </c:pivotFmt>
      <c:pivotFmt>
        <c:idx val="65"/>
        <c:spPr>
          <a:solidFill>
            <a:schemeClr val="accent1"/>
          </a:solidFill>
          <a:ln w="28575" cap="rnd">
            <a:solidFill>
              <a:schemeClr val="accent1"/>
            </a:solidFill>
            <a:round/>
          </a:ln>
          <a:effectLst/>
        </c:spPr>
        <c:marker>
          <c:symbol val="none"/>
        </c:marker>
      </c:pivotFmt>
      <c:pivotFmt>
        <c:idx val="66"/>
        <c:spPr>
          <a:solidFill>
            <a:schemeClr val="accent1"/>
          </a:solidFill>
          <a:ln w="28575" cap="rnd">
            <a:solidFill>
              <a:schemeClr val="accent1"/>
            </a:solidFill>
            <a:round/>
          </a:ln>
          <a:effectLst/>
        </c:spPr>
        <c:marker>
          <c:symbol val="none"/>
        </c:marker>
      </c:pivotFmt>
      <c:pivotFmt>
        <c:idx val="67"/>
        <c:spPr>
          <a:solidFill>
            <a:schemeClr val="accent1"/>
          </a:solidFill>
          <a:ln w="28575" cap="rnd">
            <a:solidFill>
              <a:schemeClr val="accent1"/>
            </a:solidFill>
            <a:round/>
          </a:ln>
          <a:effectLst/>
        </c:spPr>
        <c:marker>
          <c:symbol val="none"/>
        </c:marker>
      </c:pivotFmt>
      <c:pivotFmt>
        <c:idx val="68"/>
        <c:spPr>
          <a:solidFill>
            <a:schemeClr val="accent1"/>
          </a:solidFill>
          <a:ln w="28575" cap="rnd">
            <a:solidFill>
              <a:schemeClr val="accent1"/>
            </a:solidFill>
            <a:round/>
          </a:ln>
          <a:effectLst/>
        </c:spPr>
        <c:marker>
          <c:symbol val="none"/>
        </c:marker>
      </c:pivotFmt>
      <c:pivotFmt>
        <c:idx val="69"/>
        <c:spPr>
          <a:solidFill>
            <a:schemeClr val="accent1"/>
          </a:solidFill>
          <a:ln w="28575" cap="rnd">
            <a:solidFill>
              <a:schemeClr val="accent1"/>
            </a:solidFill>
            <a:round/>
          </a:ln>
          <a:effectLst/>
        </c:spPr>
        <c:marker>
          <c:symbol val="none"/>
        </c:marker>
      </c:pivotFmt>
      <c:pivotFmt>
        <c:idx val="70"/>
        <c:spPr>
          <a:solidFill>
            <a:schemeClr val="accent1"/>
          </a:solidFill>
          <a:ln w="28575" cap="rnd">
            <a:solidFill>
              <a:schemeClr val="accent1"/>
            </a:solidFill>
            <a:round/>
          </a:ln>
          <a:effectLst/>
        </c:spPr>
        <c:marker>
          <c:symbol val="none"/>
        </c:marker>
      </c:pivotFmt>
      <c:pivotFmt>
        <c:idx val="71"/>
        <c:spPr>
          <a:solidFill>
            <a:schemeClr val="accent1"/>
          </a:solidFill>
          <a:ln w="28575" cap="rnd">
            <a:solidFill>
              <a:schemeClr val="accent1"/>
            </a:solidFill>
            <a:round/>
          </a:ln>
          <a:effectLst/>
        </c:spPr>
        <c:marker>
          <c:symbol val="none"/>
        </c:marker>
      </c:pivotFmt>
      <c:pivotFmt>
        <c:idx val="72"/>
        <c:spPr>
          <a:solidFill>
            <a:schemeClr val="accent1"/>
          </a:solidFill>
          <a:ln w="28575" cap="rnd">
            <a:solidFill>
              <a:schemeClr val="accent1"/>
            </a:solidFill>
            <a:round/>
          </a:ln>
          <a:effectLst/>
        </c:spPr>
        <c:marker>
          <c:symbol val="none"/>
        </c:marker>
      </c:pivotFmt>
      <c:pivotFmt>
        <c:idx val="73"/>
        <c:spPr>
          <a:solidFill>
            <a:schemeClr val="accent1"/>
          </a:solidFill>
          <a:ln w="28575" cap="rnd">
            <a:solidFill>
              <a:schemeClr val="accent1"/>
            </a:solidFill>
            <a:round/>
          </a:ln>
          <a:effectLst/>
        </c:spPr>
        <c:marker>
          <c:symbol val="none"/>
        </c:marker>
      </c:pivotFmt>
      <c:pivotFmt>
        <c:idx val="74"/>
        <c:spPr>
          <a:solidFill>
            <a:schemeClr val="accent1"/>
          </a:solidFill>
          <a:ln w="28575" cap="rnd">
            <a:solidFill>
              <a:schemeClr val="accent1"/>
            </a:solidFill>
            <a:round/>
          </a:ln>
          <a:effectLst/>
        </c:spPr>
        <c:marker>
          <c:symbol val="none"/>
        </c:marker>
      </c:pivotFmt>
      <c:pivotFmt>
        <c:idx val="75"/>
        <c:spPr>
          <a:solidFill>
            <a:schemeClr val="accent1"/>
          </a:solidFill>
          <a:ln w="28575" cap="rnd">
            <a:solidFill>
              <a:schemeClr val="accent1"/>
            </a:solidFill>
            <a:round/>
          </a:ln>
          <a:effectLst/>
        </c:spPr>
        <c:marker>
          <c:symbol val="none"/>
        </c:marker>
      </c:pivotFmt>
      <c:pivotFmt>
        <c:idx val="76"/>
        <c:spPr>
          <a:solidFill>
            <a:schemeClr val="accent1"/>
          </a:solidFill>
          <a:ln w="28575" cap="rnd">
            <a:solidFill>
              <a:schemeClr val="accent1"/>
            </a:solidFill>
            <a:round/>
          </a:ln>
          <a:effectLst/>
        </c:spPr>
        <c:marker>
          <c:symbol val="none"/>
        </c:marker>
      </c:pivotFmt>
      <c:pivotFmt>
        <c:idx val="77"/>
        <c:spPr>
          <a:solidFill>
            <a:schemeClr val="accent1"/>
          </a:solidFill>
          <a:ln w="28575" cap="rnd">
            <a:solidFill>
              <a:schemeClr val="accent1"/>
            </a:solidFill>
            <a:round/>
          </a:ln>
          <a:effectLst/>
        </c:spPr>
        <c:marker>
          <c:symbol val="none"/>
        </c:marker>
      </c:pivotFmt>
      <c:pivotFmt>
        <c:idx val="78"/>
        <c:spPr>
          <a:solidFill>
            <a:schemeClr val="accent1"/>
          </a:solidFill>
          <a:ln w="28575" cap="rnd">
            <a:solidFill>
              <a:schemeClr val="accent1"/>
            </a:solidFill>
            <a:round/>
          </a:ln>
          <a:effectLst/>
        </c:spPr>
        <c:marker>
          <c:symbol val="none"/>
        </c:marker>
      </c:pivotFmt>
      <c:pivotFmt>
        <c:idx val="79"/>
        <c:spPr>
          <a:solidFill>
            <a:schemeClr val="accent1"/>
          </a:solidFill>
          <a:ln w="28575" cap="rnd">
            <a:solidFill>
              <a:schemeClr val="accent1"/>
            </a:solidFill>
            <a:round/>
          </a:ln>
          <a:effectLst/>
        </c:spPr>
        <c:marker>
          <c:symbol val="none"/>
        </c:marker>
      </c:pivotFmt>
      <c:pivotFmt>
        <c:idx val="80"/>
        <c:spPr>
          <a:solidFill>
            <a:schemeClr val="accent1"/>
          </a:solidFill>
          <a:ln w="28575" cap="rnd">
            <a:solidFill>
              <a:schemeClr val="accent1"/>
            </a:solidFill>
            <a:round/>
          </a:ln>
          <a:effectLst/>
        </c:spPr>
        <c:marker>
          <c:symbol val="none"/>
        </c:marker>
      </c:pivotFmt>
      <c:pivotFmt>
        <c:idx val="81"/>
        <c:spPr>
          <a:solidFill>
            <a:schemeClr val="accent1"/>
          </a:solidFill>
          <a:ln w="28575" cap="rnd">
            <a:solidFill>
              <a:schemeClr val="accent1"/>
            </a:solidFill>
            <a:round/>
          </a:ln>
          <a:effectLst/>
        </c:spPr>
        <c:marker>
          <c:symbol val="none"/>
        </c:marker>
      </c:pivotFmt>
      <c:pivotFmt>
        <c:idx val="82"/>
        <c:spPr>
          <a:solidFill>
            <a:schemeClr val="accent1"/>
          </a:solidFill>
          <a:ln w="28575" cap="rnd">
            <a:solidFill>
              <a:schemeClr val="accent1"/>
            </a:solidFill>
            <a:round/>
          </a:ln>
          <a:effectLst/>
        </c:spPr>
        <c:marker>
          <c:symbol val="none"/>
        </c:marker>
      </c:pivotFmt>
      <c:pivotFmt>
        <c:idx val="83"/>
        <c:spPr>
          <a:solidFill>
            <a:schemeClr val="accent1"/>
          </a:solidFill>
          <a:ln w="28575" cap="rnd">
            <a:solidFill>
              <a:schemeClr val="accent1"/>
            </a:solidFill>
            <a:round/>
          </a:ln>
          <a:effectLst/>
        </c:spPr>
        <c:marker>
          <c:symbol val="none"/>
        </c:marker>
      </c:pivotFmt>
      <c:pivotFmt>
        <c:idx val="84"/>
        <c:spPr>
          <a:solidFill>
            <a:schemeClr val="accent1"/>
          </a:solidFill>
          <a:ln w="28575" cap="rnd">
            <a:solidFill>
              <a:schemeClr val="accent1"/>
            </a:solidFill>
            <a:round/>
          </a:ln>
          <a:effectLst/>
        </c:spPr>
        <c:marker>
          <c:symbol val="none"/>
        </c:marker>
      </c:pivotFmt>
      <c:pivotFmt>
        <c:idx val="85"/>
        <c:spPr>
          <a:solidFill>
            <a:schemeClr val="accent1"/>
          </a:solidFill>
          <a:ln w="28575" cap="rnd">
            <a:solidFill>
              <a:schemeClr val="accent1"/>
            </a:solidFill>
            <a:round/>
          </a:ln>
          <a:effectLst/>
        </c:spPr>
        <c:marker>
          <c:symbol val="none"/>
        </c:marker>
      </c:pivotFmt>
      <c:pivotFmt>
        <c:idx val="86"/>
        <c:spPr>
          <a:solidFill>
            <a:schemeClr val="accent1"/>
          </a:solidFill>
          <a:ln w="28575" cap="rnd">
            <a:solidFill>
              <a:schemeClr val="accent1"/>
            </a:solidFill>
            <a:round/>
          </a:ln>
          <a:effectLst/>
        </c:spPr>
        <c:marker>
          <c:symbol val="none"/>
        </c:marker>
      </c:pivotFmt>
      <c:pivotFmt>
        <c:idx val="87"/>
        <c:spPr>
          <a:solidFill>
            <a:schemeClr val="accent1"/>
          </a:solidFill>
          <a:ln w="28575" cap="rnd">
            <a:solidFill>
              <a:schemeClr val="accent1"/>
            </a:solidFill>
            <a:round/>
          </a:ln>
          <a:effectLst/>
        </c:spPr>
        <c:marker>
          <c:symbol val="none"/>
        </c:marker>
      </c:pivotFmt>
      <c:pivotFmt>
        <c:idx val="88"/>
        <c:spPr>
          <a:solidFill>
            <a:schemeClr val="accent1"/>
          </a:solidFill>
          <a:ln w="28575" cap="rnd">
            <a:solidFill>
              <a:schemeClr val="accent1"/>
            </a:solidFill>
            <a:round/>
          </a:ln>
          <a:effectLst/>
        </c:spPr>
        <c:marker>
          <c:symbol val="none"/>
        </c:marker>
      </c:pivotFmt>
      <c:pivotFmt>
        <c:idx val="89"/>
        <c:spPr>
          <a:solidFill>
            <a:schemeClr val="accent1"/>
          </a:solidFill>
          <a:ln w="28575" cap="rnd">
            <a:solidFill>
              <a:schemeClr val="accent1"/>
            </a:solidFill>
            <a:round/>
          </a:ln>
          <a:effectLst/>
        </c:spPr>
        <c:marker>
          <c:symbol val="none"/>
        </c:marker>
      </c:pivotFmt>
      <c:pivotFmt>
        <c:idx val="90"/>
        <c:spPr>
          <a:solidFill>
            <a:schemeClr val="accent1"/>
          </a:solidFill>
          <a:ln w="28575" cap="rnd">
            <a:solidFill>
              <a:schemeClr val="accent1"/>
            </a:solidFill>
            <a:round/>
          </a:ln>
          <a:effectLst/>
        </c:spPr>
        <c:marker>
          <c:symbol val="none"/>
        </c:marker>
      </c:pivotFmt>
      <c:pivotFmt>
        <c:idx val="91"/>
        <c:spPr>
          <a:solidFill>
            <a:schemeClr val="accent1"/>
          </a:solidFill>
          <a:ln w="28575" cap="rnd">
            <a:solidFill>
              <a:schemeClr val="accent1"/>
            </a:solidFill>
            <a:round/>
          </a:ln>
          <a:effectLst/>
        </c:spPr>
        <c:marker>
          <c:symbol val="none"/>
        </c:marker>
      </c:pivotFmt>
      <c:pivotFmt>
        <c:idx val="92"/>
        <c:spPr>
          <a:solidFill>
            <a:schemeClr val="accent1"/>
          </a:solidFill>
          <a:ln w="28575" cap="rnd">
            <a:solidFill>
              <a:schemeClr val="accent1"/>
            </a:solidFill>
            <a:round/>
          </a:ln>
          <a:effectLst/>
        </c:spPr>
        <c:marker>
          <c:symbol val="none"/>
        </c:marker>
      </c:pivotFmt>
      <c:pivotFmt>
        <c:idx val="93"/>
        <c:spPr>
          <a:solidFill>
            <a:schemeClr val="accent1"/>
          </a:solidFill>
          <a:ln w="28575" cap="rnd">
            <a:solidFill>
              <a:schemeClr val="accent1"/>
            </a:solidFill>
            <a:round/>
          </a:ln>
          <a:effectLst/>
        </c:spPr>
        <c:marker>
          <c:symbol val="none"/>
        </c:marker>
      </c:pivotFmt>
      <c:pivotFmt>
        <c:idx val="94"/>
        <c:spPr>
          <a:solidFill>
            <a:schemeClr val="accent1"/>
          </a:solidFill>
          <a:ln w="28575" cap="rnd">
            <a:solidFill>
              <a:schemeClr val="accent1"/>
            </a:solidFill>
            <a:round/>
          </a:ln>
          <a:effectLst/>
        </c:spPr>
        <c:marker>
          <c:symbol val="none"/>
        </c:marker>
      </c:pivotFmt>
      <c:pivotFmt>
        <c:idx val="95"/>
        <c:spPr>
          <a:solidFill>
            <a:schemeClr val="accent1"/>
          </a:solidFill>
          <a:ln w="28575" cap="rnd">
            <a:solidFill>
              <a:schemeClr val="accent1"/>
            </a:solidFill>
            <a:round/>
          </a:ln>
          <a:effectLst/>
        </c:spPr>
        <c:marker>
          <c:symbol val="none"/>
        </c:marker>
      </c:pivotFmt>
      <c:pivotFmt>
        <c:idx val="96"/>
        <c:spPr>
          <a:solidFill>
            <a:schemeClr val="accent1"/>
          </a:solidFill>
          <a:ln w="28575" cap="rnd">
            <a:solidFill>
              <a:schemeClr val="accent1"/>
            </a:solidFill>
            <a:round/>
          </a:ln>
          <a:effectLst/>
        </c:spPr>
        <c:marker>
          <c:symbol val="none"/>
        </c:marker>
      </c:pivotFmt>
      <c:pivotFmt>
        <c:idx val="97"/>
        <c:spPr>
          <a:solidFill>
            <a:schemeClr val="accent1"/>
          </a:solidFill>
          <a:ln w="28575" cap="rnd">
            <a:solidFill>
              <a:schemeClr val="accent1"/>
            </a:solidFill>
            <a:round/>
          </a:ln>
          <a:effectLst/>
        </c:spPr>
        <c:marker>
          <c:symbol val="none"/>
        </c:marker>
      </c:pivotFmt>
      <c:pivotFmt>
        <c:idx val="98"/>
        <c:spPr>
          <a:solidFill>
            <a:schemeClr val="accent1"/>
          </a:solidFill>
          <a:ln w="28575" cap="rnd">
            <a:solidFill>
              <a:schemeClr val="accent1"/>
            </a:solidFill>
            <a:round/>
          </a:ln>
          <a:effectLst/>
        </c:spPr>
        <c:marker>
          <c:symbol val="none"/>
        </c:marker>
      </c:pivotFmt>
      <c:pivotFmt>
        <c:idx val="99"/>
        <c:spPr>
          <a:solidFill>
            <a:schemeClr val="accent1"/>
          </a:solidFill>
          <a:ln w="28575" cap="rnd">
            <a:solidFill>
              <a:schemeClr val="accent1"/>
            </a:solidFill>
            <a:round/>
          </a:ln>
          <a:effectLst/>
        </c:spPr>
        <c:marker>
          <c:symbol val="none"/>
        </c:marker>
      </c:pivotFmt>
      <c:pivotFmt>
        <c:idx val="100"/>
        <c:spPr>
          <a:solidFill>
            <a:schemeClr val="accent1"/>
          </a:solidFill>
          <a:ln w="28575" cap="rnd">
            <a:solidFill>
              <a:schemeClr val="accent1"/>
            </a:solidFill>
            <a:round/>
          </a:ln>
          <a:effectLst/>
        </c:spPr>
        <c:marker>
          <c:symbol val="none"/>
        </c:marker>
      </c:pivotFmt>
      <c:pivotFmt>
        <c:idx val="101"/>
        <c:spPr>
          <a:solidFill>
            <a:schemeClr val="accent1"/>
          </a:solidFill>
          <a:ln w="28575" cap="rnd">
            <a:solidFill>
              <a:schemeClr val="accent1"/>
            </a:solidFill>
            <a:round/>
          </a:ln>
          <a:effectLst/>
        </c:spPr>
        <c:marker>
          <c:symbol val="none"/>
        </c:marker>
      </c:pivotFmt>
      <c:pivotFmt>
        <c:idx val="102"/>
        <c:spPr>
          <a:solidFill>
            <a:schemeClr val="accent1"/>
          </a:solidFill>
          <a:ln w="28575" cap="rnd">
            <a:solidFill>
              <a:schemeClr val="accent1"/>
            </a:solidFill>
            <a:round/>
          </a:ln>
          <a:effectLst/>
        </c:spPr>
        <c:marker>
          <c:symbol val="none"/>
        </c:marker>
      </c:pivotFmt>
      <c:pivotFmt>
        <c:idx val="103"/>
        <c:spPr>
          <a:solidFill>
            <a:schemeClr val="accent1"/>
          </a:solidFill>
          <a:ln w="28575" cap="rnd">
            <a:solidFill>
              <a:schemeClr val="accent1"/>
            </a:solidFill>
            <a:round/>
          </a:ln>
          <a:effectLst/>
        </c:spPr>
        <c:marker>
          <c:symbol val="none"/>
        </c:marker>
      </c:pivotFmt>
      <c:pivotFmt>
        <c:idx val="104"/>
        <c:spPr>
          <a:solidFill>
            <a:schemeClr val="accent1"/>
          </a:solidFill>
          <a:ln w="28575" cap="rnd">
            <a:solidFill>
              <a:schemeClr val="accent1"/>
            </a:solidFill>
            <a:round/>
          </a:ln>
          <a:effectLst/>
        </c:spPr>
        <c:marker>
          <c:symbol val="none"/>
        </c:marker>
      </c:pivotFmt>
      <c:pivotFmt>
        <c:idx val="105"/>
        <c:spPr>
          <a:solidFill>
            <a:schemeClr val="accent1"/>
          </a:solidFill>
          <a:ln w="28575" cap="rnd">
            <a:solidFill>
              <a:schemeClr val="accent1"/>
            </a:solidFill>
            <a:round/>
          </a:ln>
          <a:effectLst/>
        </c:spPr>
        <c:marker>
          <c:symbol val="none"/>
        </c:marker>
      </c:pivotFmt>
      <c:pivotFmt>
        <c:idx val="106"/>
        <c:spPr>
          <a:solidFill>
            <a:schemeClr val="accent1"/>
          </a:solidFill>
          <a:ln w="28575" cap="rnd">
            <a:solidFill>
              <a:schemeClr val="accent1"/>
            </a:solidFill>
            <a:round/>
          </a:ln>
          <a:effectLst/>
        </c:spPr>
        <c:marker>
          <c:symbol val="none"/>
        </c:marker>
      </c:pivotFmt>
      <c:pivotFmt>
        <c:idx val="107"/>
        <c:spPr>
          <a:solidFill>
            <a:schemeClr val="accent1"/>
          </a:solidFill>
          <a:ln w="28575" cap="rnd">
            <a:solidFill>
              <a:schemeClr val="accent1"/>
            </a:solidFill>
            <a:round/>
          </a:ln>
          <a:effectLst/>
        </c:spPr>
        <c:marker>
          <c:symbol val="none"/>
        </c:marker>
      </c:pivotFmt>
      <c:pivotFmt>
        <c:idx val="108"/>
        <c:spPr>
          <a:solidFill>
            <a:schemeClr val="accent1"/>
          </a:solidFill>
          <a:ln w="28575" cap="rnd">
            <a:solidFill>
              <a:schemeClr val="accent1"/>
            </a:solidFill>
            <a:round/>
          </a:ln>
          <a:effectLst/>
        </c:spPr>
        <c:marker>
          <c:symbol val="none"/>
        </c:marker>
      </c:pivotFmt>
      <c:pivotFmt>
        <c:idx val="109"/>
        <c:spPr>
          <a:solidFill>
            <a:schemeClr val="accent1"/>
          </a:solidFill>
          <a:ln w="28575" cap="rnd">
            <a:solidFill>
              <a:schemeClr val="accent1"/>
            </a:solidFill>
            <a:round/>
          </a:ln>
          <a:effectLst/>
        </c:spPr>
        <c:marker>
          <c:symbol val="none"/>
        </c:marker>
      </c:pivotFmt>
      <c:pivotFmt>
        <c:idx val="110"/>
        <c:spPr>
          <a:solidFill>
            <a:schemeClr val="accent1"/>
          </a:solidFill>
          <a:ln w="28575" cap="rnd">
            <a:solidFill>
              <a:schemeClr val="accent1"/>
            </a:solidFill>
            <a:round/>
          </a:ln>
          <a:effectLst/>
        </c:spPr>
        <c:marker>
          <c:symbol val="none"/>
        </c:marker>
      </c:pivotFmt>
      <c:pivotFmt>
        <c:idx val="111"/>
        <c:spPr>
          <a:solidFill>
            <a:schemeClr val="accent1"/>
          </a:solidFill>
          <a:ln w="28575" cap="rnd">
            <a:solidFill>
              <a:schemeClr val="accent1"/>
            </a:solidFill>
            <a:round/>
          </a:ln>
          <a:effectLst/>
        </c:spPr>
        <c:marker>
          <c:symbol val="none"/>
        </c:marker>
      </c:pivotFmt>
      <c:pivotFmt>
        <c:idx val="112"/>
        <c:spPr>
          <a:solidFill>
            <a:schemeClr val="accent1"/>
          </a:solidFill>
          <a:ln w="28575" cap="rnd">
            <a:solidFill>
              <a:schemeClr val="accent1"/>
            </a:solidFill>
            <a:round/>
          </a:ln>
          <a:effectLst/>
        </c:spPr>
        <c:marker>
          <c:symbol val="none"/>
        </c:marker>
      </c:pivotFmt>
      <c:pivotFmt>
        <c:idx val="113"/>
        <c:spPr>
          <a:solidFill>
            <a:schemeClr val="accent1"/>
          </a:solidFill>
          <a:ln w="28575" cap="rnd">
            <a:solidFill>
              <a:schemeClr val="accent1"/>
            </a:solidFill>
            <a:round/>
          </a:ln>
          <a:effectLst/>
        </c:spPr>
        <c:marker>
          <c:symbol val="none"/>
        </c:marker>
      </c:pivotFmt>
      <c:pivotFmt>
        <c:idx val="114"/>
        <c:spPr>
          <a:solidFill>
            <a:schemeClr val="accent1"/>
          </a:solidFill>
          <a:ln w="28575" cap="rnd">
            <a:solidFill>
              <a:schemeClr val="accent1"/>
            </a:solidFill>
            <a:round/>
          </a:ln>
          <a:effectLst/>
        </c:spPr>
        <c:marker>
          <c:symbol val="none"/>
        </c:marker>
      </c:pivotFmt>
      <c:pivotFmt>
        <c:idx val="115"/>
        <c:spPr>
          <a:solidFill>
            <a:schemeClr val="accent1"/>
          </a:solidFill>
          <a:ln w="28575" cap="rnd">
            <a:solidFill>
              <a:schemeClr val="accent1"/>
            </a:solidFill>
            <a:round/>
          </a:ln>
          <a:effectLst/>
        </c:spPr>
        <c:marker>
          <c:symbol val="none"/>
        </c:marker>
      </c:pivotFmt>
      <c:pivotFmt>
        <c:idx val="116"/>
        <c:spPr>
          <a:solidFill>
            <a:schemeClr val="accent1"/>
          </a:solidFill>
          <a:ln w="28575" cap="rnd">
            <a:solidFill>
              <a:schemeClr val="accent1"/>
            </a:solidFill>
            <a:round/>
          </a:ln>
          <a:effectLst/>
        </c:spPr>
        <c:marker>
          <c:symbol val="none"/>
        </c:marker>
      </c:pivotFmt>
      <c:pivotFmt>
        <c:idx val="117"/>
        <c:spPr>
          <a:solidFill>
            <a:schemeClr val="accent1"/>
          </a:solidFill>
          <a:ln w="28575" cap="rnd">
            <a:solidFill>
              <a:schemeClr val="accent1"/>
            </a:solidFill>
            <a:round/>
          </a:ln>
          <a:effectLst/>
        </c:spPr>
        <c:marker>
          <c:symbol val="none"/>
        </c:marker>
      </c:pivotFmt>
      <c:pivotFmt>
        <c:idx val="118"/>
        <c:spPr>
          <a:solidFill>
            <a:schemeClr val="accent1"/>
          </a:solidFill>
          <a:ln w="28575" cap="rnd">
            <a:solidFill>
              <a:schemeClr val="accent1"/>
            </a:solidFill>
            <a:round/>
          </a:ln>
          <a:effectLst/>
        </c:spPr>
        <c:marker>
          <c:symbol val="none"/>
        </c:marker>
      </c:pivotFmt>
      <c:pivotFmt>
        <c:idx val="119"/>
        <c:spPr>
          <a:solidFill>
            <a:schemeClr val="accent1"/>
          </a:solidFill>
          <a:ln w="28575" cap="rnd">
            <a:solidFill>
              <a:schemeClr val="accent1"/>
            </a:solidFill>
            <a:round/>
          </a:ln>
          <a:effectLst/>
        </c:spPr>
        <c:marker>
          <c:symbol val="none"/>
        </c:marker>
      </c:pivotFmt>
      <c:pivotFmt>
        <c:idx val="120"/>
        <c:spPr>
          <a:solidFill>
            <a:schemeClr val="accent1"/>
          </a:solidFill>
          <a:ln w="28575" cap="rnd">
            <a:solidFill>
              <a:schemeClr val="accent1"/>
            </a:solidFill>
            <a:round/>
          </a:ln>
          <a:effectLst/>
        </c:spPr>
        <c:marker>
          <c:symbol val="none"/>
        </c:marker>
      </c:pivotFmt>
      <c:pivotFmt>
        <c:idx val="121"/>
        <c:spPr>
          <a:solidFill>
            <a:schemeClr val="accent1"/>
          </a:solidFill>
          <a:ln w="28575" cap="rnd">
            <a:solidFill>
              <a:schemeClr val="accent1"/>
            </a:solidFill>
            <a:round/>
          </a:ln>
          <a:effectLst/>
        </c:spPr>
        <c:marker>
          <c:symbol val="none"/>
        </c:marker>
      </c:pivotFmt>
      <c:pivotFmt>
        <c:idx val="122"/>
        <c:spPr>
          <a:solidFill>
            <a:schemeClr val="accent1"/>
          </a:solidFill>
          <a:ln w="28575" cap="rnd">
            <a:solidFill>
              <a:schemeClr val="accent1"/>
            </a:solidFill>
            <a:round/>
          </a:ln>
          <a:effectLst/>
        </c:spPr>
        <c:marker>
          <c:symbol val="none"/>
        </c:marker>
      </c:pivotFmt>
      <c:pivotFmt>
        <c:idx val="123"/>
        <c:spPr>
          <a:solidFill>
            <a:schemeClr val="accent1"/>
          </a:solidFill>
          <a:ln w="28575" cap="rnd">
            <a:solidFill>
              <a:schemeClr val="accent1"/>
            </a:solidFill>
            <a:round/>
          </a:ln>
          <a:effectLst/>
        </c:spPr>
        <c:marker>
          <c:symbol val="none"/>
        </c:marker>
      </c:pivotFmt>
      <c:pivotFmt>
        <c:idx val="124"/>
        <c:spPr>
          <a:solidFill>
            <a:schemeClr val="accent1"/>
          </a:solidFill>
          <a:ln w="28575" cap="rnd">
            <a:solidFill>
              <a:schemeClr val="accent1"/>
            </a:solidFill>
            <a:round/>
          </a:ln>
          <a:effectLst/>
        </c:spPr>
        <c:marker>
          <c:symbol val="none"/>
        </c:marker>
      </c:pivotFmt>
      <c:pivotFmt>
        <c:idx val="125"/>
        <c:spPr>
          <a:solidFill>
            <a:schemeClr val="accent1"/>
          </a:solidFill>
          <a:ln w="28575" cap="rnd">
            <a:solidFill>
              <a:schemeClr val="accent1"/>
            </a:solidFill>
            <a:round/>
          </a:ln>
          <a:effectLst/>
        </c:spPr>
        <c:marker>
          <c:symbol val="none"/>
        </c:marker>
      </c:pivotFmt>
      <c:pivotFmt>
        <c:idx val="126"/>
        <c:spPr>
          <a:solidFill>
            <a:schemeClr val="accent1"/>
          </a:solidFill>
          <a:ln w="28575" cap="rnd">
            <a:solidFill>
              <a:schemeClr val="accent1"/>
            </a:solidFill>
            <a:round/>
          </a:ln>
          <a:effectLst/>
        </c:spPr>
        <c:marker>
          <c:symbol val="none"/>
        </c:marker>
      </c:pivotFmt>
      <c:pivotFmt>
        <c:idx val="127"/>
        <c:spPr>
          <a:solidFill>
            <a:schemeClr val="accent1"/>
          </a:solidFill>
          <a:ln w="28575" cap="rnd">
            <a:solidFill>
              <a:schemeClr val="accent1"/>
            </a:solidFill>
            <a:round/>
          </a:ln>
          <a:effectLst/>
        </c:spPr>
        <c:marker>
          <c:symbol val="none"/>
        </c:marker>
      </c:pivotFmt>
      <c:pivotFmt>
        <c:idx val="128"/>
        <c:spPr>
          <a:solidFill>
            <a:schemeClr val="accent1"/>
          </a:solidFill>
          <a:ln w="28575" cap="rnd">
            <a:solidFill>
              <a:schemeClr val="accent1"/>
            </a:solidFill>
            <a:round/>
          </a:ln>
          <a:effectLst/>
        </c:spPr>
        <c:marker>
          <c:symbol val="none"/>
        </c:marker>
      </c:pivotFmt>
      <c:pivotFmt>
        <c:idx val="129"/>
        <c:spPr>
          <a:solidFill>
            <a:schemeClr val="accent1"/>
          </a:solidFill>
          <a:ln w="28575" cap="rnd">
            <a:solidFill>
              <a:schemeClr val="accent1"/>
            </a:solidFill>
            <a:round/>
          </a:ln>
          <a:effectLst/>
        </c:spPr>
        <c:marker>
          <c:symbol val="none"/>
        </c:marker>
      </c:pivotFmt>
      <c:pivotFmt>
        <c:idx val="130"/>
        <c:spPr>
          <a:solidFill>
            <a:schemeClr val="accent1"/>
          </a:solidFill>
          <a:ln w="28575" cap="rnd">
            <a:solidFill>
              <a:schemeClr val="accent1"/>
            </a:solidFill>
            <a:round/>
          </a:ln>
          <a:effectLst/>
        </c:spPr>
        <c:marker>
          <c:symbol val="none"/>
        </c:marker>
      </c:pivotFmt>
      <c:pivotFmt>
        <c:idx val="131"/>
        <c:spPr>
          <a:solidFill>
            <a:schemeClr val="accent1"/>
          </a:solidFill>
          <a:ln w="28575" cap="rnd">
            <a:solidFill>
              <a:schemeClr val="accent1"/>
            </a:solidFill>
            <a:round/>
          </a:ln>
          <a:effectLst/>
        </c:spPr>
        <c:marker>
          <c:symbol val="none"/>
        </c:marker>
      </c:pivotFmt>
      <c:pivotFmt>
        <c:idx val="132"/>
        <c:spPr>
          <a:solidFill>
            <a:schemeClr val="accent1"/>
          </a:solidFill>
          <a:ln w="28575" cap="rnd">
            <a:solidFill>
              <a:schemeClr val="accent1"/>
            </a:solidFill>
            <a:round/>
          </a:ln>
          <a:effectLst/>
        </c:spPr>
        <c:marker>
          <c:symbol val="none"/>
        </c:marker>
      </c:pivotFmt>
      <c:pivotFmt>
        <c:idx val="133"/>
        <c:spPr>
          <a:solidFill>
            <a:schemeClr val="accent1"/>
          </a:solidFill>
          <a:ln w="28575" cap="rnd">
            <a:solidFill>
              <a:schemeClr val="accent1"/>
            </a:solidFill>
            <a:round/>
          </a:ln>
          <a:effectLst/>
        </c:spPr>
        <c:marker>
          <c:symbol val="none"/>
        </c:marker>
      </c:pivotFmt>
      <c:pivotFmt>
        <c:idx val="134"/>
        <c:spPr>
          <a:solidFill>
            <a:schemeClr val="accent1"/>
          </a:solidFill>
          <a:ln w="28575" cap="rnd">
            <a:solidFill>
              <a:schemeClr val="accent1"/>
            </a:solidFill>
            <a:round/>
          </a:ln>
          <a:effectLst/>
        </c:spPr>
        <c:marker>
          <c:symbol val="none"/>
        </c:marker>
      </c:pivotFmt>
      <c:pivotFmt>
        <c:idx val="135"/>
        <c:spPr>
          <a:solidFill>
            <a:schemeClr val="accent1"/>
          </a:solidFill>
          <a:ln w="28575" cap="rnd">
            <a:solidFill>
              <a:schemeClr val="accent1"/>
            </a:solidFill>
            <a:round/>
          </a:ln>
          <a:effectLst/>
        </c:spPr>
        <c:marker>
          <c:symbol val="none"/>
        </c:marker>
      </c:pivotFmt>
      <c:pivotFmt>
        <c:idx val="136"/>
        <c:spPr>
          <a:solidFill>
            <a:schemeClr val="accent1"/>
          </a:solidFill>
          <a:ln w="28575" cap="rnd">
            <a:solidFill>
              <a:schemeClr val="accent1"/>
            </a:solidFill>
            <a:round/>
          </a:ln>
          <a:effectLst/>
        </c:spPr>
        <c:marker>
          <c:symbol val="none"/>
        </c:marker>
      </c:pivotFmt>
      <c:pivotFmt>
        <c:idx val="137"/>
        <c:spPr>
          <a:solidFill>
            <a:schemeClr val="accent1"/>
          </a:solidFill>
          <a:ln w="28575" cap="rnd">
            <a:solidFill>
              <a:schemeClr val="accent1"/>
            </a:solidFill>
            <a:round/>
          </a:ln>
          <a:effectLst/>
        </c:spPr>
        <c:marker>
          <c:symbol val="none"/>
        </c:marker>
      </c:pivotFmt>
      <c:pivotFmt>
        <c:idx val="138"/>
        <c:spPr>
          <a:solidFill>
            <a:schemeClr val="accent1"/>
          </a:solidFill>
          <a:ln w="28575" cap="rnd">
            <a:solidFill>
              <a:schemeClr val="accent1"/>
            </a:solidFill>
            <a:round/>
          </a:ln>
          <a:effectLst/>
        </c:spPr>
        <c:marker>
          <c:symbol val="none"/>
        </c:marker>
      </c:pivotFmt>
      <c:pivotFmt>
        <c:idx val="139"/>
        <c:spPr>
          <a:solidFill>
            <a:schemeClr val="accent1"/>
          </a:solidFill>
          <a:ln w="28575" cap="rnd">
            <a:solidFill>
              <a:schemeClr val="accent1"/>
            </a:solidFill>
            <a:round/>
          </a:ln>
          <a:effectLst/>
        </c:spPr>
        <c:marker>
          <c:symbol val="none"/>
        </c:marker>
      </c:pivotFmt>
      <c:pivotFmt>
        <c:idx val="140"/>
        <c:spPr>
          <a:solidFill>
            <a:schemeClr val="accent1"/>
          </a:solidFill>
          <a:ln w="28575" cap="rnd">
            <a:solidFill>
              <a:schemeClr val="accent1"/>
            </a:solidFill>
            <a:round/>
          </a:ln>
          <a:effectLst/>
        </c:spPr>
        <c:marker>
          <c:symbol val="none"/>
        </c:marker>
      </c:pivotFmt>
      <c:pivotFmt>
        <c:idx val="141"/>
        <c:spPr>
          <a:solidFill>
            <a:schemeClr val="accent1"/>
          </a:solidFill>
          <a:ln w="28575" cap="rnd">
            <a:solidFill>
              <a:schemeClr val="accent1"/>
            </a:solidFill>
            <a:round/>
          </a:ln>
          <a:effectLst/>
        </c:spPr>
        <c:marker>
          <c:symbol val="none"/>
        </c:marker>
      </c:pivotFmt>
      <c:pivotFmt>
        <c:idx val="142"/>
        <c:spPr>
          <a:solidFill>
            <a:schemeClr val="accent1"/>
          </a:solidFill>
          <a:ln w="28575" cap="rnd">
            <a:solidFill>
              <a:schemeClr val="accent1"/>
            </a:solidFill>
            <a:round/>
          </a:ln>
          <a:effectLst/>
        </c:spPr>
        <c:marker>
          <c:symbol val="none"/>
        </c:marker>
      </c:pivotFmt>
      <c:pivotFmt>
        <c:idx val="143"/>
        <c:spPr>
          <a:solidFill>
            <a:schemeClr val="accent1"/>
          </a:solidFill>
          <a:ln w="28575" cap="rnd">
            <a:solidFill>
              <a:schemeClr val="accent1"/>
            </a:solidFill>
            <a:round/>
          </a:ln>
          <a:effectLst/>
        </c:spPr>
        <c:marker>
          <c:symbol val="none"/>
        </c:marker>
      </c:pivotFmt>
      <c:pivotFmt>
        <c:idx val="144"/>
        <c:spPr>
          <a:solidFill>
            <a:schemeClr val="accent1"/>
          </a:solidFill>
          <a:ln w="28575" cap="rnd">
            <a:solidFill>
              <a:schemeClr val="accent1"/>
            </a:solidFill>
            <a:round/>
          </a:ln>
          <a:effectLst/>
        </c:spPr>
        <c:marker>
          <c:symbol val="none"/>
        </c:marker>
      </c:pivotFmt>
      <c:pivotFmt>
        <c:idx val="145"/>
        <c:spPr>
          <a:solidFill>
            <a:schemeClr val="accent1"/>
          </a:solidFill>
          <a:ln w="28575" cap="rnd">
            <a:solidFill>
              <a:schemeClr val="accent1"/>
            </a:solidFill>
            <a:round/>
          </a:ln>
          <a:effectLst/>
        </c:spPr>
        <c:marker>
          <c:symbol val="none"/>
        </c:marker>
      </c:pivotFmt>
      <c:pivotFmt>
        <c:idx val="146"/>
        <c:spPr>
          <a:solidFill>
            <a:schemeClr val="accent1"/>
          </a:solidFill>
          <a:ln w="28575" cap="rnd">
            <a:solidFill>
              <a:schemeClr val="accent1"/>
            </a:solidFill>
            <a:round/>
          </a:ln>
          <a:effectLst/>
        </c:spPr>
        <c:marker>
          <c:symbol val="none"/>
        </c:marker>
      </c:pivotFmt>
      <c:pivotFmt>
        <c:idx val="147"/>
        <c:spPr>
          <a:solidFill>
            <a:schemeClr val="accent1"/>
          </a:solidFill>
          <a:ln w="28575" cap="rnd">
            <a:solidFill>
              <a:schemeClr val="accent1"/>
            </a:solidFill>
            <a:round/>
          </a:ln>
          <a:effectLst/>
        </c:spPr>
        <c:marker>
          <c:symbol val="none"/>
        </c:marker>
      </c:pivotFmt>
      <c:pivotFmt>
        <c:idx val="148"/>
        <c:spPr>
          <a:solidFill>
            <a:schemeClr val="accent1"/>
          </a:solidFill>
          <a:ln w="28575" cap="rnd">
            <a:solidFill>
              <a:schemeClr val="accent1"/>
            </a:solidFill>
            <a:round/>
          </a:ln>
          <a:effectLst/>
        </c:spPr>
        <c:marker>
          <c:symbol val="none"/>
        </c:marker>
      </c:pivotFmt>
      <c:pivotFmt>
        <c:idx val="149"/>
        <c:spPr>
          <a:solidFill>
            <a:schemeClr val="accent1"/>
          </a:solidFill>
          <a:ln w="28575" cap="rnd">
            <a:solidFill>
              <a:schemeClr val="accent1"/>
            </a:solidFill>
            <a:round/>
          </a:ln>
          <a:effectLst/>
        </c:spPr>
        <c:marker>
          <c:symbol val="none"/>
        </c:marker>
      </c:pivotFmt>
      <c:pivotFmt>
        <c:idx val="150"/>
        <c:spPr>
          <a:solidFill>
            <a:schemeClr val="accent1"/>
          </a:solidFill>
          <a:ln w="28575" cap="rnd">
            <a:solidFill>
              <a:schemeClr val="accent1"/>
            </a:solidFill>
            <a:round/>
          </a:ln>
          <a:effectLst/>
        </c:spPr>
        <c:marker>
          <c:symbol val="none"/>
        </c:marker>
      </c:pivotFmt>
      <c:pivotFmt>
        <c:idx val="151"/>
        <c:spPr>
          <a:solidFill>
            <a:schemeClr val="accent1"/>
          </a:solidFill>
          <a:ln w="28575" cap="rnd">
            <a:solidFill>
              <a:schemeClr val="accent1"/>
            </a:solidFill>
            <a:round/>
          </a:ln>
          <a:effectLst/>
        </c:spPr>
        <c:marker>
          <c:symbol val="none"/>
        </c:marker>
      </c:pivotFmt>
      <c:pivotFmt>
        <c:idx val="152"/>
        <c:spPr>
          <a:solidFill>
            <a:schemeClr val="accent1"/>
          </a:solidFill>
          <a:ln w="28575" cap="rnd">
            <a:solidFill>
              <a:schemeClr val="accent1"/>
            </a:solidFill>
            <a:round/>
          </a:ln>
          <a:effectLst/>
        </c:spPr>
        <c:marker>
          <c:symbol val="none"/>
        </c:marker>
      </c:pivotFmt>
      <c:pivotFmt>
        <c:idx val="153"/>
        <c:spPr>
          <a:solidFill>
            <a:schemeClr val="accent1"/>
          </a:solidFill>
          <a:ln w="28575" cap="rnd">
            <a:solidFill>
              <a:schemeClr val="accent1"/>
            </a:solidFill>
            <a:round/>
          </a:ln>
          <a:effectLst/>
        </c:spPr>
        <c:marker>
          <c:symbol val="none"/>
        </c:marker>
      </c:pivotFmt>
      <c:pivotFmt>
        <c:idx val="154"/>
        <c:spPr>
          <a:solidFill>
            <a:schemeClr val="accent1"/>
          </a:solidFill>
          <a:ln w="28575" cap="rnd">
            <a:solidFill>
              <a:schemeClr val="accent1"/>
            </a:solidFill>
            <a:round/>
          </a:ln>
          <a:effectLst/>
        </c:spPr>
        <c:marker>
          <c:symbol val="none"/>
        </c:marker>
      </c:pivotFmt>
      <c:pivotFmt>
        <c:idx val="155"/>
        <c:spPr>
          <a:solidFill>
            <a:schemeClr val="accent1"/>
          </a:solidFill>
          <a:ln w="28575" cap="rnd">
            <a:solidFill>
              <a:schemeClr val="accent1"/>
            </a:solidFill>
            <a:round/>
          </a:ln>
          <a:effectLst/>
        </c:spPr>
        <c:marker>
          <c:symbol val="none"/>
        </c:marker>
      </c:pivotFmt>
      <c:pivotFmt>
        <c:idx val="156"/>
        <c:spPr>
          <a:solidFill>
            <a:schemeClr val="accent1"/>
          </a:solidFill>
          <a:ln w="28575" cap="rnd">
            <a:solidFill>
              <a:schemeClr val="accent1"/>
            </a:solidFill>
            <a:round/>
          </a:ln>
          <a:effectLst/>
        </c:spPr>
        <c:marker>
          <c:symbol val="none"/>
        </c:marker>
      </c:pivotFmt>
      <c:pivotFmt>
        <c:idx val="157"/>
        <c:spPr>
          <a:solidFill>
            <a:schemeClr val="accent1"/>
          </a:solidFill>
          <a:ln w="28575" cap="rnd">
            <a:solidFill>
              <a:schemeClr val="accent1"/>
            </a:solidFill>
            <a:round/>
          </a:ln>
          <a:effectLst/>
        </c:spPr>
        <c:marker>
          <c:symbol val="none"/>
        </c:marker>
      </c:pivotFmt>
      <c:pivotFmt>
        <c:idx val="158"/>
        <c:spPr>
          <a:solidFill>
            <a:schemeClr val="accent1"/>
          </a:solidFill>
          <a:ln w="28575" cap="rnd">
            <a:solidFill>
              <a:schemeClr val="accent1"/>
            </a:solidFill>
            <a:round/>
          </a:ln>
          <a:effectLst/>
        </c:spPr>
        <c:marker>
          <c:symbol val="none"/>
        </c:marker>
      </c:pivotFmt>
      <c:pivotFmt>
        <c:idx val="159"/>
        <c:spPr>
          <a:solidFill>
            <a:schemeClr val="accent1"/>
          </a:solidFill>
          <a:ln w="28575" cap="rnd">
            <a:solidFill>
              <a:schemeClr val="accent1"/>
            </a:solidFill>
            <a:round/>
          </a:ln>
          <a:effectLst/>
        </c:spPr>
        <c:marker>
          <c:symbol val="none"/>
        </c:marker>
      </c:pivotFmt>
      <c:pivotFmt>
        <c:idx val="160"/>
        <c:spPr>
          <a:solidFill>
            <a:schemeClr val="accent1"/>
          </a:solidFill>
          <a:ln w="28575" cap="rnd">
            <a:solidFill>
              <a:schemeClr val="accent1"/>
            </a:solidFill>
            <a:round/>
          </a:ln>
          <a:effectLst/>
        </c:spPr>
        <c:marker>
          <c:symbol val="none"/>
        </c:marker>
      </c:pivotFmt>
      <c:pivotFmt>
        <c:idx val="161"/>
        <c:spPr>
          <a:solidFill>
            <a:schemeClr val="accent1"/>
          </a:solidFill>
          <a:ln w="28575" cap="rnd">
            <a:solidFill>
              <a:schemeClr val="accent1"/>
            </a:solidFill>
            <a:round/>
          </a:ln>
          <a:effectLst/>
        </c:spPr>
        <c:marker>
          <c:symbol val="none"/>
        </c:marker>
      </c:pivotFmt>
      <c:pivotFmt>
        <c:idx val="162"/>
        <c:spPr>
          <a:solidFill>
            <a:schemeClr val="accent1"/>
          </a:solidFill>
          <a:ln w="28575" cap="rnd">
            <a:solidFill>
              <a:schemeClr val="accent1"/>
            </a:solidFill>
            <a:round/>
          </a:ln>
          <a:effectLst/>
        </c:spPr>
        <c:marker>
          <c:symbol val="none"/>
        </c:marker>
      </c:pivotFmt>
      <c:pivotFmt>
        <c:idx val="163"/>
        <c:spPr>
          <a:solidFill>
            <a:schemeClr val="accent1"/>
          </a:solidFill>
          <a:ln w="28575" cap="rnd">
            <a:solidFill>
              <a:schemeClr val="accent1"/>
            </a:solidFill>
            <a:round/>
          </a:ln>
          <a:effectLst/>
        </c:spPr>
        <c:marker>
          <c:symbol val="none"/>
        </c:marker>
      </c:pivotFmt>
      <c:pivotFmt>
        <c:idx val="164"/>
        <c:spPr>
          <a:solidFill>
            <a:schemeClr val="accent1"/>
          </a:solidFill>
          <a:ln w="28575" cap="rnd">
            <a:solidFill>
              <a:schemeClr val="accent1"/>
            </a:solidFill>
            <a:round/>
          </a:ln>
          <a:effectLst/>
        </c:spPr>
        <c:marker>
          <c:symbol val="none"/>
        </c:marker>
      </c:pivotFmt>
      <c:pivotFmt>
        <c:idx val="165"/>
        <c:spPr>
          <a:solidFill>
            <a:schemeClr val="accent1"/>
          </a:solidFill>
          <a:ln w="28575" cap="rnd">
            <a:solidFill>
              <a:schemeClr val="accent1"/>
            </a:solidFill>
            <a:round/>
          </a:ln>
          <a:effectLst/>
        </c:spPr>
        <c:marker>
          <c:symbol val="none"/>
        </c:marker>
      </c:pivotFmt>
      <c:pivotFmt>
        <c:idx val="166"/>
        <c:spPr>
          <a:solidFill>
            <a:schemeClr val="accent1"/>
          </a:solidFill>
          <a:ln w="28575" cap="rnd">
            <a:solidFill>
              <a:schemeClr val="accent1"/>
            </a:solidFill>
            <a:round/>
          </a:ln>
          <a:effectLst/>
        </c:spPr>
        <c:marker>
          <c:symbol val="none"/>
        </c:marker>
      </c:pivotFmt>
      <c:pivotFmt>
        <c:idx val="167"/>
        <c:spPr>
          <a:solidFill>
            <a:schemeClr val="accent1"/>
          </a:solidFill>
          <a:ln w="28575" cap="rnd">
            <a:solidFill>
              <a:schemeClr val="accent1"/>
            </a:solidFill>
            <a:round/>
          </a:ln>
          <a:effectLst/>
        </c:spPr>
        <c:marker>
          <c:symbol val="none"/>
        </c:marker>
      </c:pivotFmt>
      <c:pivotFmt>
        <c:idx val="168"/>
        <c:spPr>
          <a:solidFill>
            <a:schemeClr val="accent1"/>
          </a:solidFill>
          <a:ln w="28575" cap="rnd">
            <a:solidFill>
              <a:schemeClr val="accent1"/>
            </a:solidFill>
            <a:round/>
          </a:ln>
          <a:effectLst/>
        </c:spPr>
        <c:marker>
          <c:symbol val="none"/>
        </c:marker>
      </c:pivotFmt>
      <c:pivotFmt>
        <c:idx val="169"/>
        <c:spPr>
          <a:solidFill>
            <a:schemeClr val="accent1"/>
          </a:solidFill>
          <a:ln w="28575" cap="rnd">
            <a:solidFill>
              <a:schemeClr val="accent1"/>
            </a:solidFill>
            <a:round/>
          </a:ln>
          <a:effectLst/>
        </c:spPr>
        <c:marker>
          <c:symbol val="none"/>
        </c:marker>
      </c:pivotFmt>
      <c:pivotFmt>
        <c:idx val="170"/>
        <c:spPr>
          <a:solidFill>
            <a:schemeClr val="accent1"/>
          </a:solidFill>
          <a:ln w="28575" cap="rnd">
            <a:solidFill>
              <a:schemeClr val="accent1"/>
            </a:solidFill>
            <a:round/>
          </a:ln>
          <a:effectLst/>
        </c:spPr>
        <c:marker>
          <c:symbol val="none"/>
        </c:marker>
      </c:pivotFmt>
      <c:pivotFmt>
        <c:idx val="171"/>
        <c:spPr>
          <a:solidFill>
            <a:schemeClr val="accent1"/>
          </a:solidFill>
          <a:ln w="28575" cap="rnd">
            <a:solidFill>
              <a:schemeClr val="accent1"/>
            </a:solidFill>
            <a:round/>
          </a:ln>
          <a:effectLst/>
        </c:spPr>
        <c:marker>
          <c:symbol val="none"/>
        </c:marker>
      </c:pivotFmt>
      <c:pivotFmt>
        <c:idx val="172"/>
        <c:spPr>
          <a:solidFill>
            <a:schemeClr val="accent1"/>
          </a:solidFill>
          <a:ln w="28575" cap="rnd">
            <a:solidFill>
              <a:schemeClr val="accent1"/>
            </a:solidFill>
            <a:round/>
          </a:ln>
          <a:effectLst/>
        </c:spPr>
        <c:marker>
          <c:symbol val="none"/>
        </c:marker>
      </c:pivotFmt>
      <c:pivotFmt>
        <c:idx val="173"/>
        <c:spPr>
          <a:solidFill>
            <a:schemeClr val="accent1"/>
          </a:solidFill>
          <a:ln w="28575" cap="rnd">
            <a:solidFill>
              <a:schemeClr val="accent1"/>
            </a:solidFill>
            <a:round/>
          </a:ln>
          <a:effectLst/>
        </c:spPr>
        <c:marker>
          <c:symbol val="none"/>
        </c:marker>
      </c:pivotFmt>
      <c:pivotFmt>
        <c:idx val="174"/>
        <c:spPr>
          <a:solidFill>
            <a:schemeClr val="accent1"/>
          </a:solidFill>
          <a:ln w="28575" cap="rnd">
            <a:solidFill>
              <a:schemeClr val="accent1"/>
            </a:solidFill>
            <a:round/>
          </a:ln>
          <a:effectLst/>
        </c:spPr>
        <c:marker>
          <c:symbol val="none"/>
        </c:marker>
      </c:pivotFmt>
      <c:pivotFmt>
        <c:idx val="175"/>
        <c:spPr>
          <a:solidFill>
            <a:schemeClr val="accent1"/>
          </a:solidFill>
          <a:ln w="28575" cap="rnd">
            <a:solidFill>
              <a:schemeClr val="accent1"/>
            </a:solidFill>
            <a:round/>
          </a:ln>
          <a:effectLst/>
        </c:spPr>
        <c:marker>
          <c:symbol val="none"/>
        </c:marker>
      </c:pivotFmt>
      <c:pivotFmt>
        <c:idx val="176"/>
        <c:spPr>
          <a:solidFill>
            <a:schemeClr val="accent1"/>
          </a:solidFill>
          <a:ln w="28575" cap="rnd">
            <a:solidFill>
              <a:schemeClr val="accent1"/>
            </a:solidFill>
            <a:round/>
          </a:ln>
          <a:effectLst/>
        </c:spPr>
        <c:marker>
          <c:symbol val="none"/>
        </c:marker>
      </c:pivotFmt>
      <c:pivotFmt>
        <c:idx val="177"/>
        <c:spPr>
          <a:solidFill>
            <a:schemeClr val="accent1"/>
          </a:solidFill>
          <a:ln w="28575" cap="rnd">
            <a:solidFill>
              <a:schemeClr val="accent1"/>
            </a:solidFill>
            <a:round/>
          </a:ln>
          <a:effectLst/>
        </c:spPr>
        <c:marker>
          <c:symbol val="none"/>
        </c:marker>
      </c:pivotFmt>
      <c:pivotFmt>
        <c:idx val="178"/>
        <c:spPr>
          <a:solidFill>
            <a:schemeClr val="accent1"/>
          </a:solidFill>
          <a:ln w="28575" cap="rnd">
            <a:solidFill>
              <a:schemeClr val="accent1"/>
            </a:solidFill>
            <a:round/>
          </a:ln>
          <a:effectLst/>
        </c:spPr>
        <c:marker>
          <c:symbol val="none"/>
        </c:marker>
      </c:pivotFmt>
      <c:pivotFmt>
        <c:idx val="179"/>
        <c:spPr>
          <a:solidFill>
            <a:schemeClr val="accent1"/>
          </a:solidFill>
          <a:ln w="28575" cap="rnd">
            <a:solidFill>
              <a:schemeClr val="accent1"/>
            </a:solidFill>
            <a:round/>
          </a:ln>
          <a:effectLst/>
        </c:spPr>
        <c:marker>
          <c:symbol val="none"/>
        </c:marker>
      </c:pivotFmt>
      <c:pivotFmt>
        <c:idx val="180"/>
        <c:spPr>
          <a:solidFill>
            <a:schemeClr val="accent1"/>
          </a:solidFill>
          <a:ln w="28575" cap="rnd">
            <a:solidFill>
              <a:schemeClr val="accent1"/>
            </a:solidFill>
            <a:round/>
          </a:ln>
          <a:effectLst/>
        </c:spPr>
        <c:marker>
          <c:symbol val="none"/>
        </c:marker>
      </c:pivotFmt>
      <c:pivotFmt>
        <c:idx val="181"/>
        <c:spPr>
          <a:solidFill>
            <a:schemeClr val="accent1"/>
          </a:solidFill>
          <a:ln w="28575" cap="rnd">
            <a:solidFill>
              <a:schemeClr val="accent1"/>
            </a:solidFill>
            <a:round/>
          </a:ln>
          <a:effectLst/>
        </c:spPr>
        <c:marker>
          <c:symbol val="none"/>
        </c:marker>
      </c:pivotFmt>
      <c:pivotFmt>
        <c:idx val="182"/>
        <c:spPr>
          <a:solidFill>
            <a:schemeClr val="accent1"/>
          </a:solidFill>
          <a:ln w="28575" cap="rnd">
            <a:solidFill>
              <a:schemeClr val="accent1"/>
            </a:solidFill>
            <a:round/>
          </a:ln>
          <a:effectLst/>
        </c:spPr>
        <c:marker>
          <c:symbol val="none"/>
        </c:marker>
      </c:pivotFmt>
      <c:pivotFmt>
        <c:idx val="183"/>
        <c:spPr>
          <a:solidFill>
            <a:schemeClr val="accent1"/>
          </a:solidFill>
          <a:ln w="28575" cap="rnd">
            <a:solidFill>
              <a:schemeClr val="accent1"/>
            </a:solidFill>
            <a:round/>
          </a:ln>
          <a:effectLst/>
        </c:spPr>
        <c:marker>
          <c:symbol val="none"/>
        </c:marker>
      </c:pivotFmt>
      <c:pivotFmt>
        <c:idx val="184"/>
        <c:spPr>
          <a:solidFill>
            <a:schemeClr val="accent1"/>
          </a:solidFill>
          <a:ln w="28575" cap="rnd">
            <a:solidFill>
              <a:schemeClr val="accent1"/>
            </a:solidFill>
            <a:round/>
          </a:ln>
          <a:effectLst/>
        </c:spPr>
        <c:marker>
          <c:symbol val="none"/>
        </c:marker>
      </c:pivotFmt>
      <c:pivotFmt>
        <c:idx val="185"/>
        <c:spPr>
          <a:solidFill>
            <a:schemeClr val="accent1"/>
          </a:solidFill>
          <a:ln w="28575" cap="rnd">
            <a:solidFill>
              <a:schemeClr val="accent1"/>
            </a:solidFill>
            <a:round/>
          </a:ln>
          <a:effectLst/>
        </c:spPr>
        <c:marker>
          <c:symbol val="none"/>
        </c:marker>
      </c:pivotFmt>
      <c:pivotFmt>
        <c:idx val="186"/>
        <c:spPr>
          <a:solidFill>
            <a:schemeClr val="accent1"/>
          </a:solidFill>
          <a:ln w="28575" cap="rnd">
            <a:solidFill>
              <a:schemeClr val="accent1"/>
            </a:solidFill>
            <a:round/>
          </a:ln>
          <a:effectLst/>
        </c:spPr>
        <c:marker>
          <c:symbol val="none"/>
        </c:marker>
      </c:pivotFmt>
      <c:pivotFmt>
        <c:idx val="187"/>
        <c:spPr>
          <a:solidFill>
            <a:schemeClr val="accent1"/>
          </a:solidFill>
          <a:ln w="28575" cap="rnd">
            <a:solidFill>
              <a:schemeClr val="accent1"/>
            </a:solidFill>
            <a:round/>
          </a:ln>
          <a:effectLst/>
        </c:spPr>
        <c:marker>
          <c:symbol val="none"/>
        </c:marker>
      </c:pivotFmt>
      <c:pivotFmt>
        <c:idx val="188"/>
        <c:spPr>
          <a:solidFill>
            <a:schemeClr val="accent1"/>
          </a:solidFill>
          <a:ln w="28575" cap="rnd">
            <a:solidFill>
              <a:schemeClr val="accent1"/>
            </a:solidFill>
            <a:round/>
          </a:ln>
          <a:effectLst/>
        </c:spPr>
        <c:marker>
          <c:symbol val="none"/>
        </c:marker>
      </c:pivotFmt>
      <c:pivotFmt>
        <c:idx val="189"/>
        <c:spPr>
          <a:solidFill>
            <a:schemeClr val="accent1"/>
          </a:solidFill>
          <a:ln w="28575" cap="rnd">
            <a:solidFill>
              <a:schemeClr val="accent1"/>
            </a:solidFill>
            <a:round/>
          </a:ln>
          <a:effectLst/>
        </c:spPr>
        <c:marker>
          <c:symbol val="none"/>
        </c:marker>
      </c:pivotFmt>
      <c:pivotFmt>
        <c:idx val="190"/>
        <c:spPr>
          <a:solidFill>
            <a:schemeClr val="accent1"/>
          </a:solidFill>
          <a:ln w="28575" cap="rnd">
            <a:solidFill>
              <a:schemeClr val="accent1"/>
            </a:solidFill>
            <a:round/>
          </a:ln>
          <a:effectLst/>
        </c:spPr>
        <c:marker>
          <c:symbol val="none"/>
        </c:marker>
      </c:pivotFmt>
      <c:pivotFmt>
        <c:idx val="191"/>
        <c:spPr>
          <a:solidFill>
            <a:schemeClr val="accent1"/>
          </a:solidFill>
          <a:ln w="28575" cap="rnd">
            <a:solidFill>
              <a:schemeClr val="accent1"/>
            </a:solidFill>
            <a:round/>
          </a:ln>
          <a:effectLst/>
        </c:spPr>
        <c:marker>
          <c:symbol val="none"/>
        </c:marker>
      </c:pivotFmt>
      <c:pivotFmt>
        <c:idx val="192"/>
        <c:spPr>
          <a:solidFill>
            <a:schemeClr val="accent1"/>
          </a:solidFill>
          <a:ln w="28575" cap="rnd">
            <a:solidFill>
              <a:schemeClr val="accent1"/>
            </a:solidFill>
            <a:round/>
          </a:ln>
          <a:effectLst/>
        </c:spPr>
        <c:marker>
          <c:symbol val="none"/>
        </c:marker>
      </c:pivotFmt>
      <c:pivotFmt>
        <c:idx val="193"/>
        <c:spPr>
          <a:solidFill>
            <a:schemeClr val="accent1"/>
          </a:solidFill>
          <a:ln w="28575" cap="rnd">
            <a:solidFill>
              <a:schemeClr val="accent1"/>
            </a:solidFill>
            <a:round/>
          </a:ln>
          <a:effectLst/>
        </c:spPr>
        <c:marker>
          <c:symbol val="none"/>
        </c:marker>
      </c:pivotFmt>
      <c:pivotFmt>
        <c:idx val="194"/>
        <c:spPr>
          <a:solidFill>
            <a:schemeClr val="accent1"/>
          </a:solidFill>
          <a:ln w="28575" cap="rnd">
            <a:solidFill>
              <a:schemeClr val="accent1"/>
            </a:solidFill>
            <a:round/>
          </a:ln>
          <a:effectLst/>
        </c:spPr>
        <c:marker>
          <c:symbol val="none"/>
        </c:marker>
      </c:pivotFmt>
      <c:pivotFmt>
        <c:idx val="195"/>
        <c:spPr>
          <a:solidFill>
            <a:schemeClr val="accent1"/>
          </a:solidFill>
          <a:ln w="28575" cap="rnd">
            <a:solidFill>
              <a:schemeClr val="accent1"/>
            </a:solidFill>
            <a:round/>
          </a:ln>
          <a:effectLst/>
        </c:spPr>
        <c:marker>
          <c:symbol val="none"/>
        </c:marker>
      </c:pivotFmt>
      <c:pivotFmt>
        <c:idx val="196"/>
        <c:spPr>
          <a:solidFill>
            <a:schemeClr val="accent1"/>
          </a:solidFill>
          <a:ln w="28575" cap="rnd">
            <a:solidFill>
              <a:schemeClr val="accent1"/>
            </a:solidFill>
            <a:round/>
          </a:ln>
          <a:effectLst/>
        </c:spPr>
        <c:marker>
          <c:symbol val="none"/>
        </c:marker>
      </c:pivotFmt>
      <c:pivotFmt>
        <c:idx val="197"/>
        <c:spPr>
          <a:solidFill>
            <a:schemeClr val="accent1"/>
          </a:solidFill>
          <a:ln w="28575" cap="rnd">
            <a:solidFill>
              <a:schemeClr val="accent1"/>
            </a:solidFill>
            <a:round/>
          </a:ln>
          <a:effectLst/>
        </c:spPr>
        <c:marker>
          <c:symbol val="none"/>
        </c:marker>
      </c:pivotFmt>
      <c:pivotFmt>
        <c:idx val="198"/>
        <c:spPr>
          <a:solidFill>
            <a:schemeClr val="accent1"/>
          </a:solidFill>
          <a:ln w="28575" cap="rnd">
            <a:solidFill>
              <a:schemeClr val="accent1"/>
            </a:solidFill>
            <a:round/>
          </a:ln>
          <a:effectLst/>
        </c:spPr>
        <c:marker>
          <c:symbol val="none"/>
        </c:marker>
      </c:pivotFmt>
      <c:pivotFmt>
        <c:idx val="199"/>
        <c:spPr>
          <a:solidFill>
            <a:schemeClr val="accent1"/>
          </a:solidFill>
          <a:ln w="28575" cap="rnd">
            <a:solidFill>
              <a:schemeClr val="accent1"/>
            </a:solidFill>
            <a:round/>
          </a:ln>
          <a:effectLst/>
        </c:spPr>
        <c:marker>
          <c:symbol val="none"/>
        </c:marker>
      </c:pivotFmt>
      <c:pivotFmt>
        <c:idx val="200"/>
        <c:spPr>
          <a:solidFill>
            <a:schemeClr val="accent1"/>
          </a:solidFill>
          <a:ln w="28575" cap="rnd">
            <a:solidFill>
              <a:schemeClr val="accent1"/>
            </a:solidFill>
            <a:round/>
          </a:ln>
          <a:effectLst/>
        </c:spPr>
        <c:marker>
          <c:symbol val="none"/>
        </c:marker>
      </c:pivotFmt>
      <c:pivotFmt>
        <c:idx val="201"/>
        <c:spPr>
          <a:solidFill>
            <a:schemeClr val="accent1"/>
          </a:solidFill>
          <a:ln w="28575" cap="rnd">
            <a:solidFill>
              <a:schemeClr val="accent1"/>
            </a:solidFill>
            <a:round/>
          </a:ln>
          <a:effectLst/>
        </c:spPr>
        <c:marker>
          <c:symbol val="none"/>
        </c:marker>
      </c:pivotFmt>
      <c:pivotFmt>
        <c:idx val="202"/>
        <c:spPr>
          <a:solidFill>
            <a:schemeClr val="accent1"/>
          </a:solidFill>
          <a:ln w="28575" cap="rnd">
            <a:solidFill>
              <a:schemeClr val="accent1"/>
            </a:solidFill>
            <a:round/>
          </a:ln>
          <a:effectLst/>
        </c:spPr>
        <c:marker>
          <c:symbol val="none"/>
        </c:marker>
      </c:pivotFmt>
      <c:pivotFmt>
        <c:idx val="203"/>
        <c:spPr>
          <a:solidFill>
            <a:schemeClr val="accent1"/>
          </a:solidFill>
          <a:ln w="28575" cap="rnd">
            <a:solidFill>
              <a:schemeClr val="accent1"/>
            </a:solidFill>
            <a:round/>
          </a:ln>
          <a:effectLst/>
        </c:spPr>
        <c:marker>
          <c:symbol val="none"/>
        </c:marker>
      </c:pivotFmt>
      <c:pivotFmt>
        <c:idx val="204"/>
        <c:spPr>
          <a:solidFill>
            <a:schemeClr val="accent1"/>
          </a:solidFill>
          <a:ln w="28575" cap="rnd">
            <a:solidFill>
              <a:schemeClr val="accent1"/>
            </a:solidFill>
            <a:round/>
          </a:ln>
          <a:effectLst/>
        </c:spPr>
        <c:marker>
          <c:symbol val="none"/>
        </c:marker>
      </c:pivotFmt>
      <c:pivotFmt>
        <c:idx val="205"/>
        <c:spPr>
          <a:solidFill>
            <a:schemeClr val="accent1"/>
          </a:solidFill>
          <a:ln w="28575" cap="rnd">
            <a:solidFill>
              <a:schemeClr val="accent1"/>
            </a:solidFill>
            <a:round/>
          </a:ln>
          <a:effectLst/>
        </c:spPr>
        <c:marker>
          <c:symbol val="none"/>
        </c:marker>
      </c:pivotFmt>
      <c:pivotFmt>
        <c:idx val="206"/>
        <c:spPr>
          <a:solidFill>
            <a:schemeClr val="accent1"/>
          </a:solidFill>
          <a:ln w="28575" cap="rnd">
            <a:solidFill>
              <a:schemeClr val="accent1"/>
            </a:solidFill>
            <a:round/>
          </a:ln>
          <a:effectLst/>
        </c:spPr>
        <c:marker>
          <c:symbol val="none"/>
        </c:marker>
      </c:pivotFmt>
      <c:pivotFmt>
        <c:idx val="207"/>
        <c:spPr>
          <a:solidFill>
            <a:schemeClr val="accent1"/>
          </a:solidFill>
          <a:ln w="28575" cap="rnd">
            <a:solidFill>
              <a:schemeClr val="accent1"/>
            </a:solidFill>
            <a:round/>
          </a:ln>
          <a:effectLst/>
        </c:spPr>
        <c:marker>
          <c:symbol val="none"/>
        </c:marker>
      </c:pivotFmt>
      <c:pivotFmt>
        <c:idx val="208"/>
        <c:spPr>
          <a:solidFill>
            <a:schemeClr val="accent1"/>
          </a:solidFill>
          <a:ln w="28575" cap="rnd">
            <a:solidFill>
              <a:schemeClr val="accent1"/>
            </a:solidFill>
            <a:round/>
          </a:ln>
          <a:effectLst/>
        </c:spPr>
        <c:marker>
          <c:symbol val="none"/>
        </c:marker>
      </c:pivotFmt>
      <c:pivotFmt>
        <c:idx val="209"/>
        <c:spPr>
          <a:solidFill>
            <a:schemeClr val="accent1"/>
          </a:solidFill>
          <a:ln w="28575" cap="rnd">
            <a:solidFill>
              <a:schemeClr val="accent1"/>
            </a:solidFill>
            <a:round/>
          </a:ln>
          <a:effectLst/>
        </c:spPr>
        <c:marker>
          <c:symbol val="none"/>
        </c:marker>
      </c:pivotFmt>
      <c:pivotFmt>
        <c:idx val="210"/>
        <c:spPr>
          <a:solidFill>
            <a:schemeClr val="accent1"/>
          </a:solidFill>
          <a:ln w="28575" cap="rnd">
            <a:solidFill>
              <a:schemeClr val="accent1"/>
            </a:solidFill>
            <a:round/>
          </a:ln>
          <a:effectLst/>
        </c:spPr>
        <c:marker>
          <c:symbol val="none"/>
        </c:marker>
      </c:pivotFmt>
      <c:pivotFmt>
        <c:idx val="211"/>
        <c:spPr>
          <a:solidFill>
            <a:schemeClr val="accent1"/>
          </a:solidFill>
          <a:ln w="28575" cap="rnd">
            <a:solidFill>
              <a:schemeClr val="accent1"/>
            </a:solidFill>
            <a:round/>
          </a:ln>
          <a:effectLst/>
        </c:spPr>
        <c:marker>
          <c:symbol val="none"/>
        </c:marker>
      </c:pivotFmt>
      <c:pivotFmt>
        <c:idx val="212"/>
        <c:spPr>
          <a:solidFill>
            <a:schemeClr val="accent1"/>
          </a:solidFill>
          <a:ln w="28575" cap="rnd">
            <a:solidFill>
              <a:schemeClr val="accent1"/>
            </a:solidFill>
            <a:round/>
          </a:ln>
          <a:effectLst/>
        </c:spPr>
        <c:marker>
          <c:symbol val="none"/>
        </c:marker>
      </c:pivotFmt>
      <c:pivotFmt>
        <c:idx val="213"/>
        <c:spPr>
          <a:solidFill>
            <a:schemeClr val="accent1"/>
          </a:solidFill>
          <a:ln w="28575" cap="rnd">
            <a:solidFill>
              <a:schemeClr val="accent1"/>
            </a:solidFill>
            <a:round/>
          </a:ln>
          <a:effectLst/>
        </c:spPr>
        <c:marker>
          <c:symbol val="none"/>
        </c:marker>
      </c:pivotFmt>
      <c:pivotFmt>
        <c:idx val="214"/>
        <c:spPr>
          <a:solidFill>
            <a:schemeClr val="accent1"/>
          </a:solidFill>
          <a:ln w="28575" cap="rnd">
            <a:solidFill>
              <a:schemeClr val="accent1"/>
            </a:solidFill>
            <a:round/>
          </a:ln>
          <a:effectLst/>
        </c:spPr>
        <c:marker>
          <c:symbol val="none"/>
        </c:marker>
      </c:pivotFmt>
      <c:pivotFmt>
        <c:idx val="215"/>
        <c:spPr>
          <a:solidFill>
            <a:schemeClr val="accent1"/>
          </a:solidFill>
          <a:ln w="28575" cap="rnd">
            <a:solidFill>
              <a:schemeClr val="accent1"/>
            </a:solidFill>
            <a:round/>
          </a:ln>
          <a:effectLst/>
        </c:spPr>
        <c:marker>
          <c:symbol val="none"/>
        </c:marker>
      </c:pivotFmt>
      <c:pivotFmt>
        <c:idx val="216"/>
        <c:spPr>
          <a:solidFill>
            <a:schemeClr val="accent1"/>
          </a:solidFill>
          <a:ln w="28575" cap="rnd">
            <a:solidFill>
              <a:schemeClr val="accent1"/>
            </a:solidFill>
            <a:round/>
          </a:ln>
          <a:effectLst/>
        </c:spPr>
        <c:marker>
          <c:symbol val="none"/>
        </c:marker>
      </c:pivotFmt>
      <c:pivotFmt>
        <c:idx val="217"/>
        <c:spPr>
          <a:solidFill>
            <a:schemeClr val="accent1"/>
          </a:solidFill>
          <a:ln w="28575" cap="rnd">
            <a:solidFill>
              <a:schemeClr val="accent1"/>
            </a:solidFill>
            <a:round/>
          </a:ln>
          <a:effectLst/>
        </c:spPr>
        <c:marker>
          <c:symbol val="none"/>
        </c:marker>
      </c:pivotFmt>
      <c:pivotFmt>
        <c:idx val="218"/>
        <c:spPr>
          <a:solidFill>
            <a:schemeClr val="accent1"/>
          </a:solidFill>
          <a:ln w="28575" cap="rnd">
            <a:solidFill>
              <a:schemeClr val="accent1"/>
            </a:solidFill>
            <a:round/>
          </a:ln>
          <a:effectLst/>
        </c:spPr>
        <c:marker>
          <c:symbol val="none"/>
        </c:marker>
      </c:pivotFmt>
      <c:pivotFmt>
        <c:idx val="219"/>
        <c:spPr>
          <a:solidFill>
            <a:schemeClr val="accent1"/>
          </a:solidFill>
          <a:ln w="28575" cap="rnd">
            <a:solidFill>
              <a:schemeClr val="accent1"/>
            </a:solidFill>
            <a:round/>
          </a:ln>
          <a:effectLst/>
        </c:spPr>
        <c:marker>
          <c:symbol val="none"/>
        </c:marker>
      </c:pivotFmt>
      <c:pivotFmt>
        <c:idx val="220"/>
        <c:spPr>
          <a:solidFill>
            <a:schemeClr val="accent1"/>
          </a:solidFill>
          <a:ln w="28575" cap="rnd">
            <a:solidFill>
              <a:schemeClr val="accent1"/>
            </a:solidFill>
            <a:round/>
          </a:ln>
          <a:effectLst/>
        </c:spPr>
        <c:marker>
          <c:symbol val="none"/>
        </c:marker>
      </c:pivotFmt>
      <c:pivotFmt>
        <c:idx val="221"/>
        <c:spPr>
          <a:solidFill>
            <a:schemeClr val="accent1"/>
          </a:solidFill>
          <a:ln w="28575" cap="rnd">
            <a:solidFill>
              <a:schemeClr val="accent1"/>
            </a:solidFill>
            <a:round/>
          </a:ln>
          <a:effectLst/>
        </c:spPr>
        <c:marker>
          <c:symbol val="none"/>
        </c:marker>
      </c:pivotFmt>
      <c:pivotFmt>
        <c:idx val="222"/>
        <c:spPr>
          <a:solidFill>
            <a:schemeClr val="accent1"/>
          </a:solidFill>
          <a:ln w="28575" cap="rnd">
            <a:solidFill>
              <a:schemeClr val="accent1"/>
            </a:solidFill>
            <a:round/>
          </a:ln>
          <a:effectLst/>
        </c:spPr>
        <c:marker>
          <c:symbol val="none"/>
        </c:marker>
      </c:pivotFmt>
      <c:pivotFmt>
        <c:idx val="223"/>
        <c:spPr>
          <a:solidFill>
            <a:schemeClr val="accent1"/>
          </a:solidFill>
          <a:ln w="28575" cap="rnd">
            <a:solidFill>
              <a:schemeClr val="accent1"/>
            </a:solidFill>
            <a:round/>
          </a:ln>
          <a:effectLst/>
        </c:spPr>
        <c:marker>
          <c:symbol val="none"/>
        </c:marker>
      </c:pivotFmt>
      <c:pivotFmt>
        <c:idx val="224"/>
        <c:spPr>
          <a:solidFill>
            <a:schemeClr val="accent1"/>
          </a:solidFill>
          <a:ln w="28575" cap="rnd">
            <a:solidFill>
              <a:schemeClr val="accent1"/>
            </a:solidFill>
            <a:round/>
          </a:ln>
          <a:effectLst/>
        </c:spPr>
        <c:marker>
          <c:symbol val="none"/>
        </c:marker>
      </c:pivotFmt>
      <c:pivotFmt>
        <c:idx val="225"/>
        <c:spPr>
          <a:solidFill>
            <a:schemeClr val="accent1"/>
          </a:solidFill>
          <a:ln w="28575" cap="rnd">
            <a:solidFill>
              <a:schemeClr val="accent1"/>
            </a:solidFill>
            <a:round/>
          </a:ln>
          <a:effectLst/>
        </c:spPr>
        <c:marker>
          <c:symbol val="none"/>
        </c:marker>
      </c:pivotFmt>
      <c:pivotFmt>
        <c:idx val="226"/>
        <c:spPr>
          <a:solidFill>
            <a:schemeClr val="accent1"/>
          </a:solidFill>
          <a:ln w="28575" cap="rnd">
            <a:solidFill>
              <a:schemeClr val="accent1"/>
            </a:solidFill>
            <a:round/>
          </a:ln>
          <a:effectLst/>
        </c:spPr>
        <c:marker>
          <c:symbol val="none"/>
        </c:marker>
      </c:pivotFmt>
      <c:pivotFmt>
        <c:idx val="227"/>
        <c:spPr>
          <a:solidFill>
            <a:schemeClr val="accent1"/>
          </a:solidFill>
          <a:ln w="28575" cap="rnd">
            <a:solidFill>
              <a:schemeClr val="accent1"/>
            </a:solidFill>
            <a:round/>
          </a:ln>
          <a:effectLst/>
        </c:spPr>
        <c:marker>
          <c:symbol val="none"/>
        </c:marker>
      </c:pivotFmt>
      <c:pivotFmt>
        <c:idx val="228"/>
        <c:spPr>
          <a:solidFill>
            <a:schemeClr val="accent1"/>
          </a:solidFill>
          <a:ln w="28575" cap="rnd">
            <a:solidFill>
              <a:schemeClr val="accent1"/>
            </a:solidFill>
            <a:round/>
          </a:ln>
          <a:effectLst/>
        </c:spPr>
        <c:marker>
          <c:symbol val="none"/>
        </c:marker>
      </c:pivotFmt>
      <c:pivotFmt>
        <c:idx val="229"/>
        <c:spPr>
          <a:solidFill>
            <a:schemeClr val="accent1"/>
          </a:solidFill>
          <a:ln w="28575" cap="rnd">
            <a:solidFill>
              <a:schemeClr val="accent1"/>
            </a:solidFill>
            <a:round/>
          </a:ln>
          <a:effectLst/>
        </c:spPr>
        <c:marker>
          <c:symbol val="none"/>
        </c:marker>
      </c:pivotFmt>
      <c:pivotFmt>
        <c:idx val="230"/>
        <c:spPr>
          <a:solidFill>
            <a:schemeClr val="accent1"/>
          </a:solidFill>
          <a:ln w="28575" cap="rnd">
            <a:solidFill>
              <a:schemeClr val="accent1"/>
            </a:solidFill>
            <a:round/>
          </a:ln>
          <a:effectLst/>
        </c:spPr>
        <c:marker>
          <c:symbol val="none"/>
        </c:marker>
      </c:pivotFmt>
      <c:pivotFmt>
        <c:idx val="231"/>
        <c:spPr>
          <a:solidFill>
            <a:schemeClr val="accent1"/>
          </a:solidFill>
          <a:ln w="28575" cap="rnd">
            <a:solidFill>
              <a:schemeClr val="accent1"/>
            </a:solidFill>
            <a:round/>
          </a:ln>
          <a:effectLst/>
        </c:spPr>
        <c:marker>
          <c:symbol val="none"/>
        </c:marker>
      </c:pivotFmt>
      <c:pivotFmt>
        <c:idx val="232"/>
        <c:spPr>
          <a:solidFill>
            <a:schemeClr val="accent1"/>
          </a:solidFill>
          <a:ln w="28575" cap="rnd">
            <a:solidFill>
              <a:schemeClr val="accent1"/>
            </a:solidFill>
            <a:round/>
          </a:ln>
          <a:effectLst/>
        </c:spPr>
        <c:marker>
          <c:symbol val="none"/>
        </c:marker>
      </c:pivotFmt>
      <c:pivotFmt>
        <c:idx val="233"/>
        <c:spPr>
          <a:solidFill>
            <a:schemeClr val="accent1"/>
          </a:solidFill>
          <a:ln w="28575" cap="rnd">
            <a:solidFill>
              <a:schemeClr val="accent1"/>
            </a:solidFill>
            <a:round/>
          </a:ln>
          <a:effectLst/>
        </c:spPr>
        <c:marker>
          <c:symbol val="none"/>
        </c:marker>
      </c:pivotFmt>
      <c:pivotFmt>
        <c:idx val="234"/>
        <c:spPr>
          <a:solidFill>
            <a:schemeClr val="accent1"/>
          </a:solidFill>
          <a:ln w="28575" cap="rnd">
            <a:solidFill>
              <a:schemeClr val="accent1"/>
            </a:solidFill>
            <a:round/>
          </a:ln>
          <a:effectLst/>
        </c:spPr>
        <c:marker>
          <c:symbol val="none"/>
        </c:marker>
      </c:pivotFmt>
      <c:pivotFmt>
        <c:idx val="235"/>
        <c:spPr>
          <a:solidFill>
            <a:schemeClr val="accent1"/>
          </a:solidFill>
          <a:ln w="28575" cap="rnd">
            <a:solidFill>
              <a:schemeClr val="accent1"/>
            </a:solidFill>
            <a:round/>
          </a:ln>
          <a:effectLst/>
        </c:spPr>
        <c:marker>
          <c:symbol val="none"/>
        </c:marker>
      </c:pivotFmt>
      <c:pivotFmt>
        <c:idx val="236"/>
        <c:spPr>
          <a:solidFill>
            <a:schemeClr val="accent1"/>
          </a:solidFill>
          <a:ln w="28575" cap="rnd">
            <a:solidFill>
              <a:schemeClr val="accent1"/>
            </a:solidFill>
            <a:round/>
          </a:ln>
          <a:effectLst/>
        </c:spPr>
        <c:marker>
          <c:symbol val="none"/>
        </c:marker>
      </c:pivotFmt>
      <c:pivotFmt>
        <c:idx val="237"/>
        <c:spPr>
          <a:solidFill>
            <a:schemeClr val="accent1"/>
          </a:solidFill>
          <a:ln w="28575" cap="rnd">
            <a:solidFill>
              <a:schemeClr val="accent1"/>
            </a:solidFill>
            <a:round/>
          </a:ln>
          <a:effectLst/>
        </c:spPr>
        <c:marker>
          <c:symbol val="none"/>
        </c:marker>
      </c:pivotFmt>
      <c:pivotFmt>
        <c:idx val="238"/>
        <c:spPr>
          <a:solidFill>
            <a:schemeClr val="accent1"/>
          </a:solidFill>
          <a:ln w="28575" cap="rnd">
            <a:solidFill>
              <a:schemeClr val="accent1"/>
            </a:solidFill>
            <a:round/>
          </a:ln>
          <a:effectLst/>
        </c:spPr>
        <c:marker>
          <c:symbol val="none"/>
        </c:marker>
      </c:pivotFmt>
      <c:pivotFmt>
        <c:idx val="239"/>
        <c:spPr>
          <a:solidFill>
            <a:schemeClr val="accent1"/>
          </a:solidFill>
          <a:ln w="28575" cap="rnd">
            <a:solidFill>
              <a:schemeClr val="accent1"/>
            </a:solidFill>
            <a:round/>
          </a:ln>
          <a:effectLst/>
        </c:spPr>
        <c:marker>
          <c:symbol val="none"/>
        </c:marker>
      </c:pivotFmt>
      <c:pivotFmt>
        <c:idx val="240"/>
        <c:spPr>
          <a:solidFill>
            <a:schemeClr val="accent1"/>
          </a:solidFill>
          <a:ln w="28575" cap="rnd">
            <a:solidFill>
              <a:schemeClr val="accent1"/>
            </a:solidFill>
            <a:round/>
          </a:ln>
          <a:effectLst/>
        </c:spPr>
        <c:marker>
          <c:symbol val="none"/>
        </c:marker>
      </c:pivotFmt>
      <c:pivotFmt>
        <c:idx val="241"/>
        <c:spPr>
          <a:solidFill>
            <a:schemeClr val="accent1"/>
          </a:solidFill>
          <a:ln w="28575" cap="rnd">
            <a:solidFill>
              <a:schemeClr val="accent1"/>
            </a:solidFill>
            <a:round/>
          </a:ln>
          <a:effectLst/>
        </c:spPr>
        <c:marker>
          <c:symbol val="none"/>
        </c:marker>
      </c:pivotFmt>
      <c:pivotFmt>
        <c:idx val="242"/>
        <c:spPr>
          <a:solidFill>
            <a:schemeClr val="accent1"/>
          </a:solidFill>
          <a:ln w="28575" cap="rnd">
            <a:solidFill>
              <a:schemeClr val="accent1"/>
            </a:solidFill>
            <a:round/>
          </a:ln>
          <a:effectLst/>
        </c:spPr>
        <c:marker>
          <c:symbol val="none"/>
        </c:marker>
      </c:pivotFmt>
      <c:pivotFmt>
        <c:idx val="243"/>
        <c:spPr>
          <a:solidFill>
            <a:schemeClr val="accent1"/>
          </a:solidFill>
          <a:ln w="28575" cap="rnd">
            <a:solidFill>
              <a:schemeClr val="accent1"/>
            </a:solidFill>
            <a:round/>
          </a:ln>
          <a:effectLst/>
        </c:spPr>
        <c:marker>
          <c:symbol val="none"/>
        </c:marker>
      </c:pivotFmt>
      <c:pivotFmt>
        <c:idx val="244"/>
        <c:spPr>
          <a:solidFill>
            <a:schemeClr val="accent1"/>
          </a:solidFill>
          <a:ln w="28575" cap="rnd">
            <a:solidFill>
              <a:schemeClr val="accent1"/>
            </a:solidFill>
            <a:round/>
          </a:ln>
          <a:effectLst/>
        </c:spPr>
        <c:marker>
          <c:symbol val="none"/>
        </c:marker>
      </c:pivotFmt>
      <c:pivotFmt>
        <c:idx val="245"/>
        <c:spPr>
          <a:solidFill>
            <a:schemeClr val="accent1"/>
          </a:solidFill>
          <a:ln w="28575" cap="rnd">
            <a:solidFill>
              <a:schemeClr val="accent1"/>
            </a:solidFill>
            <a:round/>
          </a:ln>
          <a:effectLst/>
        </c:spPr>
        <c:marker>
          <c:symbol val="none"/>
        </c:marker>
      </c:pivotFmt>
      <c:pivotFmt>
        <c:idx val="246"/>
        <c:spPr>
          <a:solidFill>
            <a:schemeClr val="accent1"/>
          </a:solidFill>
          <a:ln w="28575" cap="rnd">
            <a:solidFill>
              <a:schemeClr val="accent1"/>
            </a:solidFill>
            <a:round/>
          </a:ln>
          <a:effectLst/>
        </c:spPr>
        <c:marker>
          <c:symbol val="none"/>
        </c:marker>
      </c:pivotFmt>
      <c:pivotFmt>
        <c:idx val="247"/>
        <c:spPr>
          <a:solidFill>
            <a:schemeClr val="accent1"/>
          </a:solidFill>
          <a:ln w="28575" cap="rnd">
            <a:solidFill>
              <a:schemeClr val="accent1"/>
            </a:solidFill>
            <a:round/>
          </a:ln>
          <a:effectLst/>
        </c:spPr>
        <c:marker>
          <c:symbol val="none"/>
        </c:marker>
      </c:pivotFmt>
      <c:pivotFmt>
        <c:idx val="248"/>
        <c:spPr>
          <a:solidFill>
            <a:schemeClr val="accent1"/>
          </a:solidFill>
          <a:ln w="28575" cap="rnd">
            <a:solidFill>
              <a:schemeClr val="accent1"/>
            </a:solidFill>
            <a:round/>
          </a:ln>
          <a:effectLst/>
        </c:spPr>
        <c:marker>
          <c:symbol val="none"/>
        </c:marker>
      </c:pivotFmt>
      <c:pivotFmt>
        <c:idx val="249"/>
        <c:spPr>
          <a:solidFill>
            <a:schemeClr val="accent1"/>
          </a:solidFill>
          <a:ln w="28575" cap="rnd">
            <a:solidFill>
              <a:schemeClr val="accent1"/>
            </a:solidFill>
            <a:round/>
          </a:ln>
          <a:effectLst/>
        </c:spPr>
        <c:marker>
          <c:symbol val="none"/>
        </c:marker>
      </c:pivotFmt>
      <c:pivotFmt>
        <c:idx val="250"/>
        <c:spPr>
          <a:solidFill>
            <a:schemeClr val="accent1"/>
          </a:solidFill>
          <a:ln w="28575" cap="rnd">
            <a:solidFill>
              <a:schemeClr val="accent1"/>
            </a:solidFill>
            <a:round/>
          </a:ln>
          <a:effectLst/>
        </c:spPr>
        <c:marker>
          <c:symbol val="none"/>
        </c:marker>
      </c:pivotFmt>
      <c:pivotFmt>
        <c:idx val="251"/>
        <c:spPr>
          <a:solidFill>
            <a:schemeClr val="accent1"/>
          </a:solidFill>
          <a:ln w="28575" cap="rnd">
            <a:solidFill>
              <a:schemeClr val="accent1"/>
            </a:solidFill>
            <a:round/>
          </a:ln>
          <a:effectLst/>
        </c:spPr>
        <c:marker>
          <c:symbol val="none"/>
        </c:marker>
      </c:pivotFmt>
      <c:pivotFmt>
        <c:idx val="252"/>
        <c:spPr>
          <a:solidFill>
            <a:schemeClr val="accent1"/>
          </a:solidFill>
          <a:ln w="28575" cap="rnd">
            <a:solidFill>
              <a:schemeClr val="accent1"/>
            </a:solidFill>
            <a:round/>
          </a:ln>
          <a:effectLst/>
        </c:spPr>
        <c:marker>
          <c:symbol val="none"/>
        </c:marker>
      </c:pivotFmt>
      <c:pivotFmt>
        <c:idx val="253"/>
        <c:spPr>
          <a:solidFill>
            <a:schemeClr val="accent1"/>
          </a:solidFill>
          <a:ln w="28575" cap="rnd">
            <a:solidFill>
              <a:schemeClr val="accent1"/>
            </a:solidFill>
            <a:round/>
          </a:ln>
          <a:effectLst/>
        </c:spPr>
        <c:marker>
          <c:symbol val="none"/>
        </c:marker>
      </c:pivotFmt>
      <c:pivotFmt>
        <c:idx val="254"/>
        <c:spPr>
          <a:solidFill>
            <a:schemeClr val="accent1"/>
          </a:solidFill>
          <a:ln w="28575" cap="rnd">
            <a:solidFill>
              <a:schemeClr val="accent1"/>
            </a:solidFill>
            <a:round/>
          </a:ln>
          <a:effectLst/>
        </c:spPr>
        <c:marker>
          <c:symbol val="none"/>
        </c:marker>
      </c:pivotFmt>
      <c:pivotFmt>
        <c:idx val="255"/>
        <c:spPr>
          <a:solidFill>
            <a:schemeClr val="accent1"/>
          </a:solidFill>
          <a:ln w="28575" cap="rnd">
            <a:solidFill>
              <a:schemeClr val="accent1"/>
            </a:solidFill>
            <a:round/>
          </a:ln>
          <a:effectLst/>
        </c:spPr>
        <c:marker>
          <c:symbol val="none"/>
        </c:marker>
      </c:pivotFmt>
      <c:pivotFmt>
        <c:idx val="256"/>
        <c:spPr>
          <a:solidFill>
            <a:schemeClr val="accent1"/>
          </a:solidFill>
          <a:ln w="28575" cap="rnd">
            <a:solidFill>
              <a:schemeClr val="accent1"/>
            </a:solidFill>
            <a:round/>
          </a:ln>
          <a:effectLst/>
        </c:spPr>
        <c:marker>
          <c:symbol val="none"/>
        </c:marker>
      </c:pivotFmt>
      <c:pivotFmt>
        <c:idx val="257"/>
        <c:spPr>
          <a:solidFill>
            <a:schemeClr val="accent1"/>
          </a:solidFill>
          <a:ln w="28575" cap="rnd">
            <a:solidFill>
              <a:schemeClr val="accent1"/>
            </a:solidFill>
            <a:round/>
          </a:ln>
          <a:effectLst/>
        </c:spPr>
        <c:marker>
          <c:symbol val="none"/>
        </c:marker>
      </c:pivotFmt>
      <c:pivotFmt>
        <c:idx val="258"/>
        <c:spPr>
          <a:solidFill>
            <a:schemeClr val="accent1"/>
          </a:solidFill>
          <a:ln w="28575" cap="rnd">
            <a:solidFill>
              <a:schemeClr val="accent1"/>
            </a:solidFill>
            <a:round/>
          </a:ln>
          <a:effectLst/>
        </c:spPr>
        <c:marker>
          <c:symbol val="none"/>
        </c:marker>
      </c:pivotFmt>
      <c:pivotFmt>
        <c:idx val="259"/>
        <c:spPr>
          <a:solidFill>
            <a:schemeClr val="accent1"/>
          </a:solidFill>
          <a:ln w="28575" cap="rnd">
            <a:solidFill>
              <a:schemeClr val="accent1"/>
            </a:solidFill>
            <a:round/>
          </a:ln>
          <a:effectLst/>
        </c:spPr>
        <c:marker>
          <c:symbol val="none"/>
        </c:marker>
      </c:pivotFmt>
      <c:pivotFmt>
        <c:idx val="260"/>
        <c:spPr>
          <a:solidFill>
            <a:schemeClr val="accent1"/>
          </a:solidFill>
          <a:ln w="28575" cap="rnd">
            <a:solidFill>
              <a:schemeClr val="accent1"/>
            </a:solidFill>
            <a:round/>
          </a:ln>
          <a:effectLst/>
        </c:spPr>
        <c:marker>
          <c:symbol val="none"/>
        </c:marker>
      </c:pivotFmt>
      <c:pivotFmt>
        <c:idx val="261"/>
        <c:spPr>
          <a:solidFill>
            <a:schemeClr val="accent1"/>
          </a:solidFill>
          <a:ln w="28575" cap="rnd">
            <a:solidFill>
              <a:schemeClr val="accent1"/>
            </a:solidFill>
            <a:round/>
          </a:ln>
          <a:effectLst/>
        </c:spPr>
        <c:marker>
          <c:symbol val="none"/>
        </c:marker>
      </c:pivotFmt>
      <c:pivotFmt>
        <c:idx val="262"/>
        <c:spPr>
          <a:solidFill>
            <a:schemeClr val="accent1"/>
          </a:solidFill>
          <a:ln w="28575" cap="rnd">
            <a:solidFill>
              <a:schemeClr val="accent1"/>
            </a:solidFill>
            <a:round/>
          </a:ln>
          <a:effectLst/>
        </c:spPr>
        <c:marker>
          <c:symbol val="none"/>
        </c:marker>
      </c:pivotFmt>
      <c:pivotFmt>
        <c:idx val="263"/>
        <c:spPr>
          <a:solidFill>
            <a:schemeClr val="accent1"/>
          </a:solidFill>
          <a:ln w="28575" cap="rnd">
            <a:solidFill>
              <a:schemeClr val="accent1"/>
            </a:solidFill>
            <a:round/>
          </a:ln>
          <a:effectLst/>
        </c:spPr>
        <c:marker>
          <c:symbol val="none"/>
        </c:marker>
      </c:pivotFmt>
      <c:pivotFmt>
        <c:idx val="264"/>
        <c:spPr>
          <a:solidFill>
            <a:schemeClr val="accent1"/>
          </a:solidFill>
          <a:ln w="28575" cap="rnd">
            <a:solidFill>
              <a:schemeClr val="accent1"/>
            </a:solidFill>
            <a:round/>
          </a:ln>
          <a:effectLst/>
        </c:spPr>
        <c:marker>
          <c:symbol val="none"/>
        </c:marker>
      </c:pivotFmt>
      <c:pivotFmt>
        <c:idx val="265"/>
        <c:spPr>
          <a:solidFill>
            <a:schemeClr val="accent1"/>
          </a:solidFill>
          <a:ln w="28575" cap="rnd">
            <a:solidFill>
              <a:schemeClr val="accent1"/>
            </a:solidFill>
            <a:round/>
          </a:ln>
          <a:effectLst/>
        </c:spPr>
        <c:marker>
          <c:symbol val="none"/>
        </c:marker>
      </c:pivotFmt>
      <c:pivotFmt>
        <c:idx val="266"/>
        <c:spPr>
          <a:solidFill>
            <a:schemeClr val="accent1"/>
          </a:solidFill>
          <a:ln w="28575" cap="rnd">
            <a:solidFill>
              <a:schemeClr val="accent1"/>
            </a:solidFill>
            <a:round/>
          </a:ln>
          <a:effectLst/>
        </c:spPr>
        <c:marker>
          <c:symbol val="none"/>
        </c:marker>
      </c:pivotFmt>
      <c:pivotFmt>
        <c:idx val="267"/>
        <c:spPr>
          <a:solidFill>
            <a:schemeClr val="accent1"/>
          </a:solidFill>
          <a:ln w="28575" cap="rnd">
            <a:solidFill>
              <a:schemeClr val="accent1"/>
            </a:solidFill>
            <a:round/>
          </a:ln>
          <a:effectLst/>
        </c:spPr>
        <c:marker>
          <c:symbol val="none"/>
        </c:marker>
      </c:pivotFmt>
      <c:pivotFmt>
        <c:idx val="268"/>
        <c:spPr>
          <a:solidFill>
            <a:schemeClr val="accent1"/>
          </a:solidFill>
          <a:ln w="28575" cap="rnd">
            <a:solidFill>
              <a:schemeClr val="accent1"/>
            </a:solidFill>
            <a:round/>
          </a:ln>
          <a:effectLst/>
        </c:spPr>
        <c:marker>
          <c:symbol val="none"/>
        </c:marker>
      </c:pivotFmt>
      <c:pivotFmt>
        <c:idx val="269"/>
        <c:spPr>
          <a:solidFill>
            <a:schemeClr val="accent1"/>
          </a:solidFill>
          <a:ln w="28575" cap="rnd">
            <a:solidFill>
              <a:schemeClr val="accent1"/>
            </a:solidFill>
            <a:round/>
          </a:ln>
          <a:effectLst/>
        </c:spPr>
        <c:marker>
          <c:symbol val="none"/>
        </c:marker>
      </c:pivotFmt>
      <c:pivotFmt>
        <c:idx val="270"/>
        <c:spPr>
          <a:solidFill>
            <a:schemeClr val="accent1"/>
          </a:solidFill>
          <a:ln w="28575" cap="rnd">
            <a:solidFill>
              <a:schemeClr val="accent1"/>
            </a:solidFill>
            <a:round/>
          </a:ln>
          <a:effectLst/>
        </c:spPr>
        <c:marker>
          <c:symbol val="none"/>
        </c:marker>
      </c:pivotFmt>
      <c:pivotFmt>
        <c:idx val="271"/>
        <c:spPr>
          <a:solidFill>
            <a:schemeClr val="accent1"/>
          </a:solidFill>
          <a:ln w="28575" cap="rnd">
            <a:solidFill>
              <a:schemeClr val="accent1"/>
            </a:solidFill>
            <a:round/>
          </a:ln>
          <a:effectLst/>
        </c:spPr>
        <c:marker>
          <c:symbol val="none"/>
        </c:marker>
      </c:pivotFmt>
      <c:pivotFmt>
        <c:idx val="272"/>
        <c:spPr>
          <a:solidFill>
            <a:schemeClr val="accent1"/>
          </a:solidFill>
          <a:ln w="28575" cap="rnd">
            <a:solidFill>
              <a:schemeClr val="accent1"/>
            </a:solidFill>
            <a:round/>
          </a:ln>
          <a:effectLst/>
        </c:spPr>
        <c:marker>
          <c:symbol val="none"/>
        </c:marker>
      </c:pivotFmt>
      <c:pivotFmt>
        <c:idx val="273"/>
        <c:spPr>
          <a:solidFill>
            <a:schemeClr val="accent1"/>
          </a:solidFill>
          <a:ln w="28575" cap="rnd">
            <a:solidFill>
              <a:schemeClr val="accent1"/>
            </a:solidFill>
            <a:round/>
          </a:ln>
          <a:effectLst/>
        </c:spPr>
        <c:marker>
          <c:symbol val="none"/>
        </c:marker>
      </c:pivotFmt>
      <c:pivotFmt>
        <c:idx val="274"/>
        <c:spPr>
          <a:solidFill>
            <a:schemeClr val="accent1"/>
          </a:solidFill>
          <a:ln w="28575" cap="rnd">
            <a:solidFill>
              <a:schemeClr val="accent1"/>
            </a:solidFill>
            <a:round/>
          </a:ln>
          <a:effectLst/>
        </c:spPr>
        <c:marker>
          <c:symbol val="none"/>
        </c:marker>
      </c:pivotFmt>
      <c:pivotFmt>
        <c:idx val="275"/>
        <c:spPr>
          <a:solidFill>
            <a:schemeClr val="accent1"/>
          </a:solidFill>
          <a:ln w="28575" cap="rnd">
            <a:solidFill>
              <a:schemeClr val="accent1"/>
            </a:solidFill>
            <a:round/>
          </a:ln>
          <a:effectLst/>
        </c:spPr>
        <c:marker>
          <c:symbol val="none"/>
        </c:marker>
      </c:pivotFmt>
      <c:pivotFmt>
        <c:idx val="276"/>
        <c:spPr>
          <a:solidFill>
            <a:schemeClr val="accent1"/>
          </a:solidFill>
          <a:ln w="28575" cap="rnd">
            <a:solidFill>
              <a:schemeClr val="accent1"/>
            </a:solidFill>
            <a:round/>
          </a:ln>
          <a:effectLst/>
        </c:spPr>
        <c:marker>
          <c:symbol val="none"/>
        </c:marker>
      </c:pivotFmt>
      <c:pivotFmt>
        <c:idx val="277"/>
        <c:spPr>
          <a:solidFill>
            <a:schemeClr val="accent1"/>
          </a:solidFill>
          <a:ln w="28575" cap="rnd">
            <a:solidFill>
              <a:schemeClr val="accent1"/>
            </a:solidFill>
            <a:round/>
          </a:ln>
          <a:effectLst/>
        </c:spPr>
        <c:marker>
          <c:symbol val="none"/>
        </c:marker>
      </c:pivotFmt>
      <c:pivotFmt>
        <c:idx val="278"/>
        <c:spPr>
          <a:solidFill>
            <a:schemeClr val="accent1"/>
          </a:solidFill>
          <a:ln w="28575" cap="rnd">
            <a:solidFill>
              <a:schemeClr val="accent1"/>
            </a:solidFill>
            <a:round/>
          </a:ln>
          <a:effectLst/>
        </c:spPr>
        <c:marker>
          <c:symbol val="none"/>
        </c:marker>
      </c:pivotFmt>
      <c:pivotFmt>
        <c:idx val="279"/>
        <c:spPr>
          <a:solidFill>
            <a:schemeClr val="accent1"/>
          </a:solidFill>
          <a:ln w="28575" cap="rnd">
            <a:solidFill>
              <a:schemeClr val="accent1"/>
            </a:solidFill>
            <a:round/>
          </a:ln>
          <a:effectLst/>
        </c:spPr>
        <c:marker>
          <c:symbol val="none"/>
        </c:marker>
      </c:pivotFmt>
      <c:pivotFmt>
        <c:idx val="280"/>
        <c:spPr>
          <a:solidFill>
            <a:schemeClr val="accent1"/>
          </a:solidFill>
          <a:ln w="28575" cap="rnd">
            <a:solidFill>
              <a:schemeClr val="accent1"/>
            </a:solidFill>
            <a:round/>
          </a:ln>
          <a:effectLst/>
        </c:spPr>
        <c:marker>
          <c:symbol val="none"/>
        </c:marker>
      </c:pivotFmt>
      <c:pivotFmt>
        <c:idx val="281"/>
        <c:spPr>
          <a:solidFill>
            <a:schemeClr val="accent1"/>
          </a:solidFill>
          <a:ln w="28575" cap="rnd">
            <a:solidFill>
              <a:schemeClr val="accent1"/>
            </a:solidFill>
            <a:round/>
          </a:ln>
          <a:effectLst/>
        </c:spPr>
        <c:marker>
          <c:symbol val="none"/>
        </c:marker>
      </c:pivotFmt>
      <c:pivotFmt>
        <c:idx val="282"/>
        <c:spPr>
          <a:solidFill>
            <a:schemeClr val="accent1"/>
          </a:solidFill>
          <a:ln w="28575" cap="rnd">
            <a:solidFill>
              <a:schemeClr val="accent1"/>
            </a:solidFill>
            <a:round/>
          </a:ln>
          <a:effectLst/>
        </c:spPr>
        <c:marker>
          <c:symbol val="none"/>
        </c:marker>
      </c:pivotFmt>
      <c:pivotFmt>
        <c:idx val="283"/>
        <c:spPr>
          <a:solidFill>
            <a:schemeClr val="accent1"/>
          </a:solidFill>
          <a:ln w="28575" cap="rnd">
            <a:solidFill>
              <a:schemeClr val="accent1"/>
            </a:solidFill>
            <a:round/>
          </a:ln>
          <a:effectLst/>
        </c:spPr>
        <c:marker>
          <c:symbol val="none"/>
        </c:marker>
      </c:pivotFmt>
      <c:pivotFmt>
        <c:idx val="284"/>
        <c:spPr>
          <a:solidFill>
            <a:schemeClr val="accent1"/>
          </a:solidFill>
          <a:ln w="28575" cap="rnd">
            <a:solidFill>
              <a:schemeClr val="accent1"/>
            </a:solidFill>
            <a:round/>
          </a:ln>
          <a:effectLst/>
        </c:spPr>
        <c:marker>
          <c:symbol val="none"/>
        </c:marker>
      </c:pivotFmt>
      <c:pivotFmt>
        <c:idx val="285"/>
        <c:spPr>
          <a:solidFill>
            <a:schemeClr val="accent1"/>
          </a:solidFill>
          <a:ln w="28575" cap="rnd">
            <a:solidFill>
              <a:schemeClr val="accent1"/>
            </a:solidFill>
            <a:round/>
          </a:ln>
          <a:effectLst/>
        </c:spPr>
        <c:marker>
          <c:symbol val="none"/>
        </c:marker>
      </c:pivotFmt>
      <c:pivotFmt>
        <c:idx val="286"/>
        <c:spPr>
          <a:solidFill>
            <a:schemeClr val="accent1"/>
          </a:solidFill>
          <a:ln w="28575" cap="rnd">
            <a:solidFill>
              <a:schemeClr val="accent1"/>
            </a:solidFill>
            <a:round/>
          </a:ln>
          <a:effectLst/>
        </c:spPr>
        <c:marker>
          <c:symbol val="none"/>
        </c:marker>
      </c:pivotFmt>
      <c:pivotFmt>
        <c:idx val="287"/>
        <c:spPr>
          <a:solidFill>
            <a:schemeClr val="accent1"/>
          </a:solidFill>
          <a:ln w="28575" cap="rnd">
            <a:solidFill>
              <a:schemeClr val="accent1"/>
            </a:solidFill>
            <a:round/>
          </a:ln>
          <a:effectLst/>
        </c:spPr>
        <c:marker>
          <c:symbol val="none"/>
        </c:marker>
      </c:pivotFmt>
      <c:pivotFmt>
        <c:idx val="288"/>
        <c:spPr>
          <a:solidFill>
            <a:schemeClr val="accent1"/>
          </a:solidFill>
          <a:ln w="28575" cap="rnd">
            <a:solidFill>
              <a:schemeClr val="accent1"/>
            </a:solidFill>
            <a:round/>
          </a:ln>
          <a:effectLst/>
        </c:spPr>
        <c:marker>
          <c:symbol val="none"/>
        </c:marker>
      </c:pivotFmt>
      <c:pivotFmt>
        <c:idx val="289"/>
        <c:spPr>
          <a:solidFill>
            <a:schemeClr val="accent1"/>
          </a:solidFill>
          <a:ln w="28575" cap="rnd">
            <a:solidFill>
              <a:schemeClr val="accent1"/>
            </a:solidFill>
            <a:round/>
          </a:ln>
          <a:effectLst/>
        </c:spPr>
        <c:marker>
          <c:symbol val="none"/>
        </c:marker>
      </c:pivotFmt>
      <c:pivotFmt>
        <c:idx val="290"/>
        <c:spPr>
          <a:solidFill>
            <a:schemeClr val="accent1"/>
          </a:solidFill>
          <a:ln w="28575" cap="rnd">
            <a:solidFill>
              <a:schemeClr val="accent1"/>
            </a:solidFill>
            <a:round/>
          </a:ln>
          <a:effectLst/>
        </c:spPr>
        <c:marker>
          <c:symbol val="none"/>
        </c:marker>
      </c:pivotFmt>
      <c:pivotFmt>
        <c:idx val="291"/>
        <c:spPr>
          <a:solidFill>
            <a:schemeClr val="accent1"/>
          </a:solidFill>
          <a:ln w="28575" cap="rnd">
            <a:solidFill>
              <a:schemeClr val="accent1"/>
            </a:solidFill>
            <a:round/>
          </a:ln>
          <a:effectLst/>
        </c:spPr>
        <c:marker>
          <c:symbol val="none"/>
        </c:marker>
      </c:pivotFmt>
      <c:pivotFmt>
        <c:idx val="292"/>
        <c:spPr>
          <a:solidFill>
            <a:schemeClr val="accent1"/>
          </a:solidFill>
          <a:ln w="28575" cap="rnd">
            <a:solidFill>
              <a:schemeClr val="accent1"/>
            </a:solidFill>
            <a:round/>
          </a:ln>
          <a:effectLst/>
        </c:spPr>
        <c:marker>
          <c:symbol val="none"/>
        </c:marker>
      </c:pivotFmt>
      <c:pivotFmt>
        <c:idx val="293"/>
        <c:spPr>
          <a:solidFill>
            <a:schemeClr val="accent1"/>
          </a:solidFill>
          <a:ln w="28575" cap="rnd">
            <a:solidFill>
              <a:schemeClr val="accent1"/>
            </a:solidFill>
            <a:round/>
          </a:ln>
          <a:effectLst/>
        </c:spPr>
        <c:marker>
          <c:symbol val="none"/>
        </c:marker>
      </c:pivotFmt>
      <c:pivotFmt>
        <c:idx val="294"/>
        <c:spPr>
          <a:solidFill>
            <a:schemeClr val="accent1"/>
          </a:solidFill>
          <a:ln w="28575" cap="rnd">
            <a:solidFill>
              <a:schemeClr val="accent1"/>
            </a:solidFill>
            <a:round/>
          </a:ln>
          <a:effectLst/>
        </c:spPr>
        <c:marker>
          <c:symbol val="none"/>
        </c:marker>
      </c:pivotFmt>
      <c:pivotFmt>
        <c:idx val="295"/>
        <c:spPr>
          <a:solidFill>
            <a:schemeClr val="accent1"/>
          </a:solidFill>
          <a:ln w="28575" cap="rnd">
            <a:solidFill>
              <a:schemeClr val="accent1"/>
            </a:solidFill>
            <a:round/>
          </a:ln>
          <a:effectLst/>
        </c:spPr>
        <c:marker>
          <c:symbol val="none"/>
        </c:marker>
      </c:pivotFmt>
      <c:pivotFmt>
        <c:idx val="296"/>
        <c:spPr>
          <a:solidFill>
            <a:schemeClr val="accent1"/>
          </a:solidFill>
          <a:ln w="28575" cap="rnd">
            <a:solidFill>
              <a:schemeClr val="accent1"/>
            </a:solidFill>
            <a:round/>
          </a:ln>
          <a:effectLst/>
        </c:spPr>
        <c:marker>
          <c:symbol val="none"/>
        </c:marker>
      </c:pivotFmt>
      <c:pivotFmt>
        <c:idx val="297"/>
        <c:spPr>
          <a:solidFill>
            <a:schemeClr val="accent1"/>
          </a:solidFill>
          <a:ln w="28575" cap="rnd">
            <a:solidFill>
              <a:schemeClr val="accent1"/>
            </a:solidFill>
            <a:round/>
          </a:ln>
          <a:effectLst/>
        </c:spPr>
        <c:marker>
          <c:symbol val="none"/>
        </c:marker>
      </c:pivotFmt>
      <c:pivotFmt>
        <c:idx val="298"/>
        <c:spPr>
          <a:solidFill>
            <a:schemeClr val="accent1"/>
          </a:solidFill>
          <a:ln w="28575" cap="rnd">
            <a:solidFill>
              <a:schemeClr val="accent1"/>
            </a:solidFill>
            <a:round/>
          </a:ln>
          <a:effectLst/>
        </c:spPr>
        <c:marker>
          <c:symbol val="none"/>
        </c:marker>
      </c:pivotFmt>
      <c:pivotFmt>
        <c:idx val="299"/>
        <c:spPr>
          <a:solidFill>
            <a:schemeClr val="accent1"/>
          </a:solidFill>
          <a:ln w="28575" cap="rnd">
            <a:solidFill>
              <a:schemeClr val="accent1"/>
            </a:solidFill>
            <a:round/>
          </a:ln>
          <a:effectLst/>
        </c:spPr>
        <c:marker>
          <c:symbol val="none"/>
        </c:marker>
      </c:pivotFmt>
      <c:pivotFmt>
        <c:idx val="300"/>
        <c:spPr>
          <a:solidFill>
            <a:schemeClr val="accent1"/>
          </a:solidFill>
          <a:ln w="28575" cap="rnd">
            <a:solidFill>
              <a:schemeClr val="accent1"/>
            </a:solidFill>
            <a:round/>
          </a:ln>
          <a:effectLst/>
        </c:spPr>
        <c:marker>
          <c:symbol val="none"/>
        </c:marker>
      </c:pivotFmt>
      <c:pivotFmt>
        <c:idx val="301"/>
        <c:spPr>
          <a:solidFill>
            <a:schemeClr val="accent1"/>
          </a:solidFill>
          <a:ln w="28575" cap="rnd">
            <a:solidFill>
              <a:schemeClr val="accent1"/>
            </a:solidFill>
            <a:round/>
          </a:ln>
          <a:effectLst/>
        </c:spPr>
        <c:marker>
          <c:symbol val="none"/>
        </c:marker>
      </c:pivotFmt>
      <c:pivotFmt>
        <c:idx val="302"/>
        <c:spPr>
          <a:solidFill>
            <a:schemeClr val="accent1"/>
          </a:solidFill>
          <a:ln w="28575" cap="rnd">
            <a:solidFill>
              <a:schemeClr val="accent1"/>
            </a:solidFill>
            <a:round/>
          </a:ln>
          <a:effectLst/>
        </c:spPr>
        <c:marker>
          <c:symbol val="none"/>
        </c:marker>
      </c:pivotFmt>
      <c:pivotFmt>
        <c:idx val="303"/>
        <c:spPr>
          <a:solidFill>
            <a:schemeClr val="accent1"/>
          </a:solidFill>
          <a:ln w="28575" cap="rnd">
            <a:solidFill>
              <a:schemeClr val="accent1"/>
            </a:solidFill>
            <a:round/>
          </a:ln>
          <a:effectLst/>
        </c:spPr>
        <c:marker>
          <c:symbol val="none"/>
        </c:marker>
      </c:pivotFmt>
      <c:pivotFmt>
        <c:idx val="304"/>
        <c:spPr>
          <a:solidFill>
            <a:schemeClr val="accent1"/>
          </a:solidFill>
          <a:ln w="28575" cap="rnd">
            <a:solidFill>
              <a:schemeClr val="accent1"/>
            </a:solidFill>
            <a:round/>
          </a:ln>
          <a:effectLst/>
        </c:spPr>
        <c:marker>
          <c:symbol val="none"/>
        </c:marker>
      </c:pivotFmt>
      <c:pivotFmt>
        <c:idx val="305"/>
        <c:spPr>
          <a:solidFill>
            <a:schemeClr val="accent1"/>
          </a:solidFill>
          <a:ln w="28575" cap="rnd">
            <a:solidFill>
              <a:schemeClr val="accent1"/>
            </a:solidFill>
            <a:round/>
          </a:ln>
          <a:effectLst/>
        </c:spPr>
        <c:marker>
          <c:symbol val="none"/>
        </c:marker>
      </c:pivotFmt>
      <c:pivotFmt>
        <c:idx val="306"/>
        <c:spPr>
          <a:solidFill>
            <a:schemeClr val="accent1"/>
          </a:solidFill>
          <a:ln w="28575" cap="rnd">
            <a:solidFill>
              <a:schemeClr val="accent1"/>
            </a:solidFill>
            <a:round/>
          </a:ln>
          <a:effectLst/>
        </c:spPr>
        <c:marker>
          <c:symbol val="none"/>
        </c:marker>
      </c:pivotFmt>
      <c:pivotFmt>
        <c:idx val="307"/>
        <c:spPr>
          <a:solidFill>
            <a:schemeClr val="accent1"/>
          </a:solidFill>
          <a:ln w="28575" cap="rnd">
            <a:solidFill>
              <a:schemeClr val="accent1"/>
            </a:solidFill>
            <a:round/>
          </a:ln>
          <a:effectLst/>
        </c:spPr>
        <c:marker>
          <c:symbol val="none"/>
        </c:marker>
      </c:pivotFmt>
      <c:pivotFmt>
        <c:idx val="308"/>
        <c:spPr>
          <a:solidFill>
            <a:schemeClr val="accent1"/>
          </a:solidFill>
          <a:ln w="28575" cap="rnd">
            <a:solidFill>
              <a:schemeClr val="accent1"/>
            </a:solidFill>
            <a:round/>
          </a:ln>
          <a:effectLst/>
        </c:spPr>
        <c:marker>
          <c:symbol val="none"/>
        </c:marker>
      </c:pivotFmt>
      <c:pivotFmt>
        <c:idx val="309"/>
        <c:spPr>
          <a:solidFill>
            <a:schemeClr val="accent1"/>
          </a:solidFill>
          <a:ln w="28575" cap="rnd">
            <a:solidFill>
              <a:schemeClr val="accent1"/>
            </a:solidFill>
            <a:round/>
          </a:ln>
          <a:effectLst/>
        </c:spPr>
        <c:marker>
          <c:symbol val="none"/>
        </c:marker>
      </c:pivotFmt>
      <c:pivotFmt>
        <c:idx val="310"/>
        <c:spPr>
          <a:solidFill>
            <a:schemeClr val="accent1"/>
          </a:solidFill>
          <a:ln w="28575" cap="rnd">
            <a:solidFill>
              <a:schemeClr val="accent1"/>
            </a:solidFill>
            <a:round/>
          </a:ln>
          <a:effectLst/>
        </c:spPr>
        <c:marker>
          <c:symbol val="none"/>
        </c:marker>
      </c:pivotFmt>
      <c:pivotFmt>
        <c:idx val="311"/>
        <c:spPr>
          <a:solidFill>
            <a:schemeClr val="accent1"/>
          </a:solidFill>
          <a:ln w="28575" cap="rnd">
            <a:solidFill>
              <a:schemeClr val="accent1"/>
            </a:solidFill>
            <a:round/>
          </a:ln>
          <a:effectLst/>
        </c:spPr>
        <c:marker>
          <c:symbol val="none"/>
        </c:marker>
      </c:pivotFmt>
      <c:pivotFmt>
        <c:idx val="312"/>
        <c:spPr>
          <a:solidFill>
            <a:schemeClr val="accent1"/>
          </a:solidFill>
          <a:ln w="28575" cap="rnd">
            <a:solidFill>
              <a:schemeClr val="accent1"/>
            </a:solidFill>
            <a:round/>
          </a:ln>
          <a:effectLst/>
        </c:spPr>
        <c:marker>
          <c:symbol val="none"/>
        </c:marker>
      </c:pivotFmt>
      <c:pivotFmt>
        <c:idx val="313"/>
        <c:spPr>
          <a:solidFill>
            <a:schemeClr val="accent1"/>
          </a:solidFill>
          <a:ln w="28575" cap="rnd">
            <a:solidFill>
              <a:schemeClr val="accent1"/>
            </a:solidFill>
            <a:round/>
          </a:ln>
          <a:effectLst/>
        </c:spPr>
        <c:marker>
          <c:symbol val="none"/>
        </c:marker>
      </c:pivotFmt>
      <c:pivotFmt>
        <c:idx val="314"/>
        <c:spPr>
          <a:solidFill>
            <a:schemeClr val="accent1"/>
          </a:solidFill>
          <a:ln w="28575" cap="rnd">
            <a:solidFill>
              <a:schemeClr val="accent1"/>
            </a:solidFill>
            <a:round/>
          </a:ln>
          <a:effectLst/>
        </c:spPr>
        <c:marker>
          <c:symbol val="none"/>
        </c:marker>
      </c:pivotFmt>
      <c:pivotFmt>
        <c:idx val="315"/>
        <c:spPr>
          <a:solidFill>
            <a:schemeClr val="accent1"/>
          </a:solidFill>
          <a:ln w="28575" cap="rnd">
            <a:solidFill>
              <a:schemeClr val="accent1"/>
            </a:solidFill>
            <a:round/>
          </a:ln>
          <a:effectLst/>
        </c:spPr>
        <c:marker>
          <c:symbol val="none"/>
        </c:marker>
      </c:pivotFmt>
      <c:pivotFmt>
        <c:idx val="316"/>
        <c:spPr>
          <a:solidFill>
            <a:schemeClr val="accent1"/>
          </a:solidFill>
          <a:ln w="28575" cap="rnd">
            <a:solidFill>
              <a:schemeClr val="accent1"/>
            </a:solidFill>
            <a:round/>
          </a:ln>
          <a:effectLst/>
        </c:spPr>
        <c:marker>
          <c:symbol val="none"/>
        </c:marker>
      </c:pivotFmt>
      <c:pivotFmt>
        <c:idx val="317"/>
        <c:spPr>
          <a:solidFill>
            <a:schemeClr val="accent1"/>
          </a:solidFill>
          <a:ln w="28575" cap="rnd">
            <a:solidFill>
              <a:schemeClr val="accent1"/>
            </a:solidFill>
            <a:round/>
          </a:ln>
          <a:effectLst/>
        </c:spPr>
        <c:marker>
          <c:symbol val="none"/>
        </c:marker>
      </c:pivotFmt>
      <c:pivotFmt>
        <c:idx val="318"/>
        <c:spPr>
          <a:solidFill>
            <a:schemeClr val="accent1"/>
          </a:solidFill>
          <a:ln w="28575" cap="rnd">
            <a:solidFill>
              <a:schemeClr val="accent1"/>
            </a:solidFill>
            <a:round/>
          </a:ln>
          <a:effectLst/>
        </c:spPr>
        <c:marker>
          <c:symbol val="none"/>
        </c:marker>
      </c:pivotFmt>
      <c:pivotFmt>
        <c:idx val="319"/>
        <c:spPr>
          <a:solidFill>
            <a:schemeClr val="accent1"/>
          </a:solidFill>
          <a:ln w="28575" cap="rnd">
            <a:solidFill>
              <a:schemeClr val="accent1"/>
            </a:solidFill>
            <a:round/>
          </a:ln>
          <a:effectLst/>
        </c:spPr>
        <c:marker>
          <c:symbol val="none"/>
        </c:marker>
      </c:pivotFmt>
      <c:pivotFmt>
        <c:idx val="320"/>
        <c:spPr>
          <a:solidFill>
            <a:schemeClr val="accent1"/>
          </a:solidFill>
          <a:ln w="28575" cap="rnd">
            <a:solidFill>
              <a:schemeClr val="accent1"/>
            </a:solidFill>
            <a:round/>
          </a:ln>
          <a:effectLst/>
        </c:spPr>
        <c:marker>
          <c:symbol val="none"/>
        </c:marker>
      </c:pivotFmt>
      <c:pivotFmt>
        <c:idx val="321"/>
        <c:spPr>
          <a:solidFill>
            <a:schemeClr val="accent1"/>
          </a:solidFill>
          <a:ln w="28575" cap="rnd">
            <a:solidFill>
              <a:schemeClr val="accent1"/>
            </a:solidFill>
            <a:round/>
          </a:ln>
          <a:effectLst/>
        </c:spPr>
        <c:marker>
          <c:symbol val="none"/>
        </c:marker>
      </c:pivotFmt>
      <c:pivotFmt>
        <c:idx val="322"/>
        <c:spPr>
          <a:solidFill>
            <a:schemeClr val="accent1"/>
          </a:solidFill>
          <a:ln w="28575" cap="rnd">
            <a:solidFill>
              <a:schemeClr val="accent1"/>
            </a:solidFill>
            <a:round/>
          </a:ln>
          <a:effectLst/>
        </c:spPr>
        <c:marker>
          <c:symbol val="none"/>
        </c:marker>
      </c:pivotFmt>
      <c:pivotFmt>
        <c:idx val="323"/>
        <c:spPr>
          <a:solidFill>
            <a:schemeClr val="accent1"/>
          </a:solidFill>
          <a:ln w="28575" cap="rnd">
            <a:solidFill>
              <a:schemeClr val="accent1"/>
            </a:solidFill>
            <a:round/>
          </a:ln>
          <a:effectLst/>
        </c:spPr>
        <c:marker>
          <c:symbol val="none"/>
        </c:marker>
      </c:pivotFmt>
      <c:pivotFmt>
        <c:idx val="324"/>
        <c:spPr>
          <a:solidFill>
            <a:schemeClr val="accent1"/>
          </a:solidFill>
          <a:ln w="28575" cap="rnd">
            <a:solidFill>
              <a:schemeClr val="accent1"/>
            </a:solidFill>
            <a:round/>
          </a:ln>
          <a:effectLst/>
        </c:spPr>
        <c:marker>
          <c:symbol val="none"/>
        </c:marker>
      </c:pivotFmt>
      <c:pivotFmt>
        <c:idx val="325"/>
        <c:spPr>
          <a:solidFill>
            <a:schemeClr val="accent1"/>
          </a:solidFill>
          <a:ln w="28575" cap="rnd">
            <a:solidFill>
              <a:schemeClr val="accent1"/>
            </a:solidFill>
            <a:round/>
          </a:ln>
          <a:effectLst/>
        </c:spPr>
        <c:marker>
          <c:symbol val="none"/>
        </c:marker>
      </c:pivotFmt>
      <c:pivotFmt>
        <c:idx val="326"/>
        <c:spPr>
          <a:solidFill>
            <a:schemeClr val="accent1"/>
          </a:solidFill>
          <a:ln w="28575" cap="rnd">
            <a:solidFill>
              <a:schemeClr val="accent1"/>
            </a:solidFill>
            <a:round/>
          </a:ln>
          <a:effectLst/>
        </c:spPr>
        <c:marker>
          <c:symbol val="none"/>
        </c:marker>
      </c:pivotFmt>
      <c:pivotFmt>
        <c:idx val="327"/>
        <c:spPr>
          <a:solidFill>
            <a:schemeClr val="accent1"/>
          </a:solidFill>
          <a:ln w="28575" cap="rnd">
            <a:solidFill>
              <a:schemeClr val="accent1"/>
            </a:solidFill>
            <a:round/>
          </a:ln>
          <a:effectLst/>
        </c:spPr>
        <c:marker>
          <c:symbol val="none"/>
        </c:marker>
      </c:pivotFmt>
      <c:pivotFmt>
        <c:idx val="328"/>
        <c:spPr>
          <a:solidFill>
            <a:schemeClr val="accent1"/>
          </a:solidFill>
          <a:ln w="28575" cap="rnd">
            <a:solidFill>
              <a:schemeClr val="accent1"/>
            </a:solidFill>
            <a:round/>
          </a:ln>
          <a:effectLst/>
        </c:spPr>
        <c:marker>
          <c:symbol val="none"/>
        </c:marker>
      </c:pivotFmt>
      <c:pivotFmt>
        <c:idx val="329"/>
        <c:spPr>
          <a:solidFill>
            <a:schemeClr val="accent1"/>
          </a:solidFill>
          <a:ln w="28575" cap="rnd">
            <a:solidFill>
              <a:schemeClr val="accent1"/>
            </a:solidFill>
            <a:round/>
          </a:ln>
          <a:effectLst/>
        </c:spPr>
        <c:marker>
          <c:symbol val="none"/>
        </c:marker>
      </c:pivotFmt>
      <c:pivotFmt>
        <c:idx val="330"/>
        <c:spPr>
          <a:solidFill>
            <a:schemeClr val="accent1"/>
          </a:solidFill>
          <a:ln w="28575" cap="rnd">
            <a:solidFill>
              <a:schemeClr val="accent1"/>
            </a:solidFill>
            <a:round/>
          </a:ln>
          <a:effectLst/>
        </c:spPr>
        <c:marker>
          <c:symbol val="none"/>
        </c:marker>
      </c:pivotFmt>
      <c:pivotFmt>
        <c:idx val="331"/>
        <c:spPr>
          <a:solidFill>
            <a:schemeClr val="accent1"/>
          </a:solidFill>
          <a:ln w="28575" cap="rnd">
            <a:solidFill>
              <a:schemeClr val="accent1"/>
            </a:solidFill>
            <a:round/>
          </a:ln>
          <a:effectLst/>
        </c:spPr>
        <c:marker>
          <c:symbol val="none"/>
        </c:marker>
      </c:pivotFmt>
      <c:pivotFmt>
        <c:idx val="332"/>
        <c:spPr>
          <a:solidFill>
            <a:schemeClr val="accent1"/>
          </a:solidFill>
          <a:ln w="28575" cap="rnd">
            <a:solidFill>
              <a:schemeClr val="accent1"/>
            </a:solidFill>
            <a:round/>
          </a:ln>
          <a:effectLst/>
        </c:spPr>
        <c:marker>
          <c:symbol val="none"/>
        </c:marker>
      </c:pivotFmt>
      <c:pivotFmt>
        <c:idx val="333"/>
        <c:spPr>
          <a:solidFill>
            <a:schemeClr val="accent1"/>
          </a:solidFill>
          <a:ln w="28575" cap="rnd">
            <a:solidFill>
              <a:schemeClr val="accent1"/>
            </a:solidFill>
            <a:round/>
          </a:ln>
          <a:effectLst/>
        </c:spPr>
        <c:marker>
          <c:symbol val="none"/>
        </c:marker>
      </c:pivotFmt>
      <c:pivotFmt>
        <c:idx val="334"/>
        <c:spPr>
          <a:solidFill>
            <a:schemeClr val="accent1"/>
          </a:solidFill>
          <a:ln w="28575" cap="rnd">
            <a:solidFill>
              <a:schemeClr val="accent1"/>
            </a:solidFill>
            <a:round/>
          </a:ln>
          <a:effectLst/>
        </c:spPr>
        <c:marker>
          <c:symbol val="none"/>
        </c:marker>
      </c:pivotFmt>
      <c:pivotFmt>
        <c:idx val="335"/>
        <c:spPr>
          <a:solidFill>
            <a:schemeClr val="accent1"/>
          </a:solidFill>
          <a:ln w="28575" cap="rnd">
            <a:solidFill>
              <a:schemeClr val="accent1"/>
            </a:solidFill>
            <a:round/>
          </a:ln>
          <a:effectLst/>
        </c:spPr>
        <c:marker>
          <c:symbol val="none"/>
        </c:marker>
      </c:pivotFmt>
      <c:pivotFmt>
        <c:idx val="336"/>
        <c:spPr>
          <a:solidFill>
            <a:schemeClr val="accent1"/>
          </a:solidFill>
          <a:ln w="28575" cap="rnd">
            <a:solidFill>
              <a:schemeClr val="accent1"/>
            </a:solidFill>
            <a:round/>
          </a:ln>
          <a:effectLst/>
        </c:spPr>
        <c:marker>
          <c:symbol val="none"/>
        </c:marker>
      </c:pivotFmt>
      <c:pivotFmt>
        <c:idx val="337"/>
        <c:spPr>
          <a:solidFill>
            <a:schemeClr val="accent1"/>
          </a:solidFill>
          <a:ln w="28575" cap="rnd">
            <a:solidFill>
              <a:schemeClr val="accent1"/>
            </a:solidFill>
            <a:round/>
          </a:ln>
          <a:effectLst/>
        </c:spPr>
        <c:marker>
          <c:symbol val="none"/>
        </c:marker>
      </c:pivotFmt>
      <c:pivotFmt>
        <c:idx val="338"/>
        <c:spPr>
          <a:solidFill>
            <a:schemeClr val="accent1"/>
          </a:solidFill>
          <a:ln w="28575" cap="rnd">
            <a:solidFill>
              <a:schemeClr val="accent1"/>
            </a:solidFill>
            <a:round/>
          </a:ln>
          <a:effectLst/>
        </c:spPr>
        <c:marker>
          <c:symbol val="none"/>
        </c:marker>
      </c:pivotFmt>
      <c:pivotFmt>
        <c:idx val="339"/>
        <c:spPr>
          <a:solidFill>
            <a:schemeClr val="accent1"/>
          </a:solidFill>
          <a:ln w="28575" cap="rnd">
            <a:solidFill>
              <a:schemeClr val="accent1"/>
            </a:solidFill>
            <a:round/>
          </a:ln>
          <a:effectLst/>
        </c:spPr>
        <c:marker>
          <c:symbol val="none"/>
        </c:marker>
      </c:pivotFmt>
      <c:pivotFmt>
        <c:idx val="340"/>
        <c:spPr>
          <a:solidFill>
            <a:schemeClr val="accent1"/>
          </a:solidFill>
          <a:ln w="28575" cap="rnd">
            <a:solidFill>
              <a:schemeClr val="accent1"/>
            </a:solidFill>
            <a:round/>
          </a:ln>
          <a:effectLst/>
        </c:spPr>
        <c:marker>
          <c:symbol val="none"/>
        </c:marker>
      </c:pivotFmt>
      <c:pivotFmt>
        <c:idx val="341"/>
        <c:spPr>
          <a:solidFill>
            <a:schemeClr val="accent1"/>
          </a:solidFill>
          <a:ln w="28575" cap="rnd">
            <a:solidFill>
              <a:schemeClr val="accent1"/>
            </a:solidFill>
            <a:round/>
          </a:ln>
          <a:effectLst/>
        </c:spPr>
        <c:marker>
          <c:symbol val="none"/>
        </c:marker>
      </c:pivotFmt>
      <c:pivotFmt>
        <c:idx val="342"/>
        <c:spPr>
          <a:solidFill>
            <a:schemeClr val="accent1"/>
          </a:solidFill>
          <a:ln w="28575" cap="rnd">
            <a:solidFill>
              <a:schemeClr val="accent1"/>
            </a:solidFill>
            <a:round/>
          </a:ln>
          <a:effectLst/>
        </c:spPr>
        <c:marker>
          <c:symbol val="none"/>
        </c:marker>
      </c:pivotFmt>
      <c:pivotFmt>
        <c:idx val="343"/>
        <c:spPr>
          <a:solidFill>
            <a:schemeClr val="accent1"/>
          </a:solidFill>
          <a:ln w="28575" cap="rnd">
            <a:solidFill>
              <a:schemeClr val="accent1"/>
            </a:solidFill>
            <a:round/>
          </a:ln>
          <a:effectLst/>
        </c:spPr>
        <c:marker>
          <c:symbol val="none"/>
        </c:marker>
      </c:pivotFmt>
      <c:pivotFmt>
        <c:idx val="344"/>
        <c:spPr>
          <a:solidFill>
            <a:schemeClr val="accent1"/>
          </a:solidFill>
          <a:ln w="28575" cap="rnd">
            <a:solidFill>
              <a:schemeClr val="accent1"/>
            </a:solidFill>
            <a:round/>
          </a:ln>
          <a:effectLst/>
        </c:spPr>
        <c:marker>
          <c:symbol val="none"/>
        </c:marker>
      </c:pivotFmt>
      <c:pivotFmt>
        <c:idx val="345"/>
        <c:spPr>
          <a:solidFill>
            <a:schemeClr val="accent1"/>
          </a:solidFill>
          <a:ln w="28575" cap="rnd">
            <a:solidFill>
              <a:schemeClr val="accent1"/>
            </a:solidFill>
            <a:round/>
          </a:ln>
          <a:effectLst/>
        </c:spPr>
        <c:marker>
          <c:symbol val="none"/>
        </c:marker>
      </c:pivotFmt>
      <c:pivotFmt>
        <c:idx val="346"/>
        <c:spPr>
          <a:solidFill>
            <a:schemeClr val="accent1"/>
          </a:solidFill>
          <a:ln w="28575" cap="rnd">
            <a:solidFill>
              <a:schemeClr val="accent1"/>
            </a:solidFill>
            <a:round/>
          </a:ln>
          <a:effectLst/>
        </c:spPr>
        <c:marker>
          <c:symbol val="none"/>
        </c:marker>
      </c:pivotFmt>
      <c:pivotFmt>
        <c:idx val="347"/>
        <c:spPr>
          <a:solidFill>
            <a:schemeClr val="accent1"/>
          </a:solidFill>
          <a:ln w="28575" cap="rnd">
            <a:solidFill>
              <a:schemeClr val="accent1"/>
            </a:solidFill>
            <a:round/>
          </a:ln>
          <a:effectLst/>
        </c:spPr>
        <c:marker>
          <c:symbol val="none"/>
        </c:marker>
      </c:pivotFmt>
      <c:pivotFmt>
        <c:idx val="348"/>
        <c:spPr>
          <a:solidFill>
            <a:schemeClr val="accent1"/>
          </a:solidFill>
          <a:ln w="28575" cap="rnd">
            <a:solidFill>
              <a:schemeClr val="accent1"/>
            </a:solidFill>
            <a:round/>
          </a:ln>
          <a:effectLst/>
        </c:spPr>
        <c:marker>
          <c:symbol val="none"/>
        </c:marker>
      </c:pivotFmt>
      <c:pivotFmt>
        <c:idx val="349"/>
        <c:spPr>
          <a:solidFill>
            <a:schemeClr val="accent1"/>
          </a:solidFill>
          <a:ln w="28575" cap="rnd">
            <a:solidFill>
              <a:schemeClr val="accent1"/>
            </a:solidFill>
            <a:round/>
          </a:ln>
          <a:effectLst/>
        </c:spPr>
        <c:marker>
          <c:symbol val="none"/>
        </c:marker>
      </c:pivotFmt>
      <c:pivotFmt>
        <c:idx val="350"/>
        <c:spPr>
          <a:solidFill>
            <a:schemeClr val="accent1"/>
          </a:solidFill>
          <a:ln w="28575" cap="rnd">
            <a:solidFill>
              <a:schemeClr val="accent1"/>
            </a:solidFill>
            <a:round/>
          </a:ln>
          <a:effectLst/>
        </c:spPr>
        <c:marker>
          <c:symbol val="none"/>
        </c:marker>
      </c:pivotFmt>
      <c:pivotFmt>
        <c:idx val="351"/>
        <c:spPr>
          <a:solidFill>
            <a:schemeClr val="accent1"/>
          </a:solidFill>
          <a:ln w="28575" cap="rnd">
            <a:solidFill>
              <a:schemeClr val="accent1"/>
            </a:solidFill>
            <a:round/>
          </a:ln>
          <a:effectLst/>
        </c:spPr>
        <c:marker>
          <c:symbol val="none"/>
        </c:marker>
      </c:pivotFmt>
      <c:pivotFmt>
        <c:idx val="352"/>
        <c:spPr>
          <a:solidFill>
            <a:schemeClr val="accent1"/>
          </a:solidFill>
          <a:ln w="28575" cap="rnd">
            <a:solidFill>
              <a:schemeClr val="accent1"/>
            </a:solidFill>
            <a:round/>
          </a:ln>
          <a:effectLst/>
        </c:spPr>
        <c:marker>
          <c:symbol val="none"/>
        </c:marker>
      </c:pivotFmt>
      <c:pivotFmt>
        <c:idx val="353"/>
        <c:spPr>
          <a:solidFill>
            <a:schemeClr val="accent1"/>
          </a:solidFill>
          <a:ln w="28575" cap="rnd">
            <a:solidFill>
              <a:schemeClr val="accent1"/>
            </a:solidFill>
            <a:round/>
          </a:ln>
          <a:effectLst/>
        </c:spPr>
        <c:marker>
          <c:symbol val="none"/>
        </c:marker>
      </c:pivotFmt>
      <c:pivotFmt>
        <c:idx val="354"/>
        <c:spPr>
          <a:solidFill>
            <a:schemeClr val="accent1"/>
          </a:solidFill>
          <a:ln w="28575" cap="rnd">
            <a:solidFill>
              <a:schemeClr val="accent1"/>
            </a:solidFill>
            <a:round/>
          </a:ln>
          <a:effectLst/>
        </c:spPr>
        <c:marker>
          <c:symbol val="none"/>
        </c:marker>
      </c:pivotFmt>
      <c:pivotFmt>
        <c:idx val="355"/>
        <c:spPr>
          <a:solidFill>
            <a:schemeClr val="accent1"/>
          </a:solidFill>
          <a:ln w="28575" cap="rnd">
            <a:solidFill>
              <a:schemeClr val="accent1"/>
            </a:solidFill>
            <a:round/>
          </a:ln>
          <a:effectLst/>
        </c:spPr>
        <c:marker>
          <c:symbol val="none"/>
        </c:marker>
      </c:pivotFmt>
      <c:pivotFmt>
        <c:idx val="356"/>
        <c:spPr>
          <a:solidFill>
            <a:schemeClr val="accent1"/>
          </a:solidFill>
          <a:ln w="28575" cap="rnd">
            <a:solidFill>
              <a:schemeClr val="accent1"/>
            </a:solidFill>
            <a:round/>
          </a:ln>
          <a:effectLst/>
        </c:spPr>
        <c:marker>
          <c:symbol val="none"/>
        </c:marker>
      </c:pivotFmt>
      <c:pivotFmt>
        <c:idx val="357"/>
        <c:spPr>
          <a:solidFill>
            <a:schemeClr val="accent1"/>
          </a:solidFill>
          <a:ln w="28575" cap="rnd">
            <a:solidFill>
              <a:schemeClr val="accent1"/>
            </a:solidFill>
            <a:round/>
          </a:ln>
          <a:effectLst/>
        </c:spPr>
        <c:marker>
          <c:symbol val="none"/>
        </c:marker>
      </c:pivotFmt>
      <c:pivotFmt>
        <c:idx val="358"/>
        <c:spPr>
          <a:solidFill>
            <a:schemeClr val="accent1"/>
          </a:solidFill>
          <a:ln w="28575" cap="rnd">
            <a:solidFill>
              <a:schemeClr val="accent1"/>
            </a:solidFill>
            <a:round/>
          </a:ln>
          <a:effectLst/>
        </c:spPr>
        <c:marker>
          <c:symbol val="none"/>
        </c:marker>
      </c:pivotFmt>
      <c:pivotFmt>
        <c:idx val="359"/>
        <c:spPr>
          <a:solidFill>
            <a:schemeClr val="accent1"/>
          </a:solidFill>
          <a:ln w="28575" cap="rnd">
            <a:solidFill>
              <a:schemeClr val="accent1"/>
            </a:solidFill>
            <a:round/>
          </a:ln>
          <a:effectLst/>
        </c:spPr>
        <c:marker>
          <c:symbol val="none"/>
        </c:marker>
      </c:pivotFmt>
      <c:pivotFmt>
        <c:idx val="360"/>
        <c:spPr>
          <a:solidFill>
            <a:schemeClr val="accent1"/>
          </a:solidFill>
          <a:ln w="28575" cap="rnd">
            <a:solidFill>
              <a:schemeClr val="accent1"/>
            </a:solidFill>
            <a:round/>
          </a:ln>
          <a:effectLst/>
        </c:spPr>
        <c:marker>
          <c:symbol val="none"/>
        </c:marker>
      </c:pivotFmt>
      <c:pivotFmt>
        <c:idx val="361"/>
        <c:spPr>
          <a:solidFill>
            <a:schemeClr val="accent1"/>
          </a:solidFill>
          <a:ln w="28575" cap="rnd">
            <a:solidFill>
              <a:schemeClr val="accent1"/>
            </a:solidFill>
            <a:round/>
          </a:ln>
          <a:effectLst/>
        </c:spPr>
        <c:marker>
          <c:symbol val="none"/>
        </c:marker>
      </c:pivotFmt>
      <c:pivotFmt>
        <c:idx val="362"/>
        <c:spPr>
          <a:solidFill>
            <a:schemeClr val="accent1"/>
          </a:solidFill>
          <a:ln w="28575" cap="rnd">
            <a:solidFill>
              <a:schemeClr val="accent1"/>
            </a:solidFill>
            <a:round/>
          </a:ln>
          <a:effectLst/>
        </c:spPr>
        <c:marker>
          <c:symbol val="none"/>
        </c:marker>
      </c:pivotFmt>
      <c:pivotFmt>
        <c:idx val="363"/>
        <c:spPr>
          <a:solidFill>
            <a:schemeClr val="accent1"/>
          </a:solidFill>
          <a:ln w="28575" cap="rnd">
            <a:solidFill>
              <a:schemeClr val="accent1"/>
            </a:solidFill>
            <a:round/>
          </a:ln>
          <a:effectLst/>
        </c:spPr>
        <c:marker>
          <c:symbol val="none"/>
        </c:marker>
      </c:pivotFmt>
      <c:pivotFmt>
        <c:idx val="364"/>
        <c:spPr>
          <a:solidFill>
            <a:schemeClr val="accent1"/>
          </a:solidFill>
          <a:ln w="28575" cap="rnd">
            <a:solidFill>
              <a:schemeClr val="accent1"/>
            </a:solidFill>
            <a:round/>
          </a:ln>
          <a:effectLst/>
        </c:spPr>
        <c:marker>
          <c:symbol val="none"/>
        </c:marker>
      </c:pivotFmt>
      <c:pivotFmt>
        <c:idx val="365"/>
        <c:spPr>
          <a:solidFill>
            <a:schemeClr val="accent1"/>
          </a:solidFill>
          <a:ln w="28575" cap="rnd">
            <a:solidFill>
              <a:schemeClr val="accent1"/>
            </a:solidFill>
            <a:round/>
          </a:ln>
          <a:effectLst/>
        </c:spPr>
        <c:marker>
          <c:symbol val="none"/>
        </c:marker>
      </c:pivotFmt>
      <c:pivotFmt>
        <c:idx val="366"/>
        <c:spPr>
          <a:solidFill>
            <a:schemeClr val="accent1"/>
          </a:solidFill>
          <a:ln w="28575" cap="rnd">
            <a:solidFill>
              <a:schemeClr val="accent1"/>
            </a:solidFill>
            <a:round/>
          </a:ln>
          <a:effectLst/>
        </c:spPr>
        <c:marker>
          <c:symbol val="none"/>
        </c:marker>
      </c:pivotFmt>
      <c:pivotFmt>
        <c:idx val="367"/>
        <c:spPr>
          <a:solidFill>
            <a:schemeClr val="accent1"/>
          </a:solidFill>
          <a:ln w="28575" cap="rnd">
            <a:solidFill>
              <a:schemeClr val="accent1"/>
            </a:solidFill>
            <a:round/>
          </a:ln>
          <a:effectLst/>
        </c:spPr>
        <c:marker>
          <c:symbol val="none"/>
        </c:marker>
      </c:pivotFmt>
      <c:pivotFmt>
        <c:idx val="368"/>
        <c:spPr>
          <a:solidFill>
            <a:schemeClr val="accent1"/>
          </a:solidFill>
          <a:ln w="28575" cap="rnd">
            <a:solidFill>
              <a:schemeClr val="accent1"/>
            </a:solidFill>
            <a:round/>
          </a:ln>
          <a:effectLst/>
        </c:spPr>
        <c:marker>
          <c:symbol val="none"/>
        </c:marker>
      </c:pivotFmt>
      <c:pivotFmt>
        <c:idx val="369"/>
        <c:spPr>
          <a:solidFill>
            <a:schemeClr val="accent1"/>
          </a:solidFill>
          <a:ln w="28575" cap="rnd">
            <a:solidFill>
              <a:schemeClr val="accent1"/>
            </a:solidFill>
            <a:round/>
          </a:ln>
          <a:effectLst/>
        </c:spPr>
        <c:marker>
          <c:symbol val="none"/>
        </c:marker>
      </c:pivotFmt>
      <c:pivotFmt>
        <c:idx val="370"/>
        <c:spPr>
          <a:solidFill>
            <a:schemeClr val="accent1"/>
          </a:solidFill>
          <a:ln w="28575" cap="rnd">
            <a:solidFill>
              <a:schemeClr val="accent1"/>
            </a:solidFill>
            <a:round/>
          </a:ln>
          <a:effectLst/>
        </c:spPr>
        <c:marker>
          <c:symbol val="none"/>
        </c:marker>
      </c:pivotFmt>
      <c:pivotFmt>
        <c:idx val="371"/>
        <c:spPr>
          <a:solidFill>
            <a:schemeClr val="accent1"/>
          </a:solidFill>
          <a:ln w="28575" cap="rnd">
            <a:solidFill>
              <a:schemeClr val="accent1"/>
            </a:solidFill>
            <a:round/>
          </a:ln>
          <a:effectLst/>
        </c:spPr>
        <c:marker>
          <c:symbol val="none"/>
        </c:marker>
      </c:pivotFmt>
      <c:pivotFmt>
        <c:idx val="372"/>
        <c:spPr>
          <a:solidFill>
            <a:schemeClr val="accent1"/>
          </a:solidFill>
          <a:ln w="28575" cap="rnd">
            <a:solidFill>
              <a:schemeClr val="accent1"/>
            </a:solidFill>
            <a:round/>
          </a:ln>
          <a:effectLst/>
        </c:spPr>
        <c:marker>
          <c:symbol val="none"/>
        </c:marker>
      </c:pivotFmt>
      <c:pivotFmt>
        <c:idx val="373"/>
        <c:spPr>
          <a:solidFill>
            <a:schemeClr val="accent1"/>
          </a:solidFill>
          <a:ln w="28575" cap="rnd">
            <a:solidFill>
              <a:schemeClr val="accent1"/>
            </a:solidFill>
            <a:round/>
          </a:ln>
          <a:effectLst/>
        </c:spPr>
        <c:marker>
          <c:symbol val="none"/>
        </c:marker>
      </c:pivotFmt>
      <c:pivotFmt>
        <c:idx val="374"/>
        <c:spPr>
          <a:solidFill>
            <a:schemeClr val="accent1"/>
          </a:solidFill>
          <a:ln w="28575" cap="rnd">
            <a:solidFill>
              <a:schemeClr val="accent1"/>
            </a:solidFill>
            <a:round/>
          </a:ln>
          <a:effectLst/>
        </c:spPr>
        <c:marker>
          <c:symbol val="none"/>
        </c:marker>
      </c:pivotFmt>
      <c:pivotFmt>
        <c:idx val="375"/>
        <c:spPr>
          <a:solidFill>
            <a:schemeClr val="accent1"/>
          </a:solidFill>
          <a:ln w="28575" cap="rnd">
            <a:solidFill>
              <a:schemeClr val="accent1"/>
            </a:solidFill>
            <a:round/>
          </a:ln>
          <a:effectLst/>
        </c:spPr>
        <c:marker>
          <c:symbol val="none"/>
        </c:marker>
      </c:pivotFmt>
      <c:pivotFmt>
        <c:idx val="376"/>
        <c:spPr>
          <a:solidFill>
            <a:schemeClr val="accent1"/>
          </a:solidFill>
          <a:ln w="28575" cap="rnd">
            <a:solidFill>
              <a:schemeClr val="accent1"/>
            </a:solidFill>
            <a:round/>
          </a:ln>
          <a:effectLst/>
        </c:spPr>
        <c:marker>
          <c:symbol val="none"/>
        </c:marker>
      </c:pivotFmt>
      <c:pivotFmt>
        <c:idx val="377"/>
        <c:spPr>
          <a:solidFill>
            <a:schemeClr val="accent1"/>
          </a:solidFill>
          <a:ln w="28575" cap="rnd">
            <a:solidFill>
              <a:schemeClr val="accent1"/>
            </a:solidFill>
            <a:round/>
          </a:ln>
          <a:effectLst/>
        </c:spPr>
        <c:marker>
          <c:symbol val="none"/>
        </c:marker>
      </c:pivotFmt>
      <c:pivotFmt>
        <c:idx val="378"/>
        <c:spPr>
          <a:solidFill>
            <a:schemeClr val="accent1"/>
          </a:solidFill>
          <a:ln w="28575" cap="rnd">
            <a:solidFill>
              <a:schemeClr val="accent1"/>
            </a:solidFill>
            <a:round/>
          </a:ln>
          <a:effectLst/>
        </c:spPr>
        <c:marker>
          <c:symbol val="none"/>
        </c:marker>
      </c:pivotFmt>
      <c:pivotFmt>
        <c:idx val="379"/>
        <c:spPr>
          <a:solidFill>
            <a:schemeClr val="accent1"/>
          </a:solidFill>
          <a:ln w="28575" cap="rnd">
            <a:solidFill>
              <a:schemeClr val="accent1"/>
            </a:solidFill>
            <a:round/>
          </a:ln>
          <a:effectLst/>
        </c:spPr>
        <c:marker>
          <c:symbol val="none"/>
        </c:marker>
      </c:pivotFmt>
      <c:pivotFmt>
        <c:idx val="380"/>
        <c:spPr>
          <a:solidFill>
            <a:schemeClr val="accent1"/>
          </a:solidFill>
          <a:ln w="28575" cap="rnd">
            <a:solidFill>
              <a:schemeClr val="accent1"/>
            </a:solidFill>
            <a:round/>
          </a:ln>
          <a:effectLst/>
        </c:spPr>
        <c:marker>
          <c:symbol val="none"/>
        </c:marker>
      </c:pivotFmt>
      <c:pivotFmt>
        <c:idx val="381"/>
        <c:spPr>
          <a:solidFill>
            <a:schemeClr val="accent1"/>
          </a:solidFill>
          <a:ln w="28575" cap="rnd">
            <a:solidFill>
              <a:schemeClr val="accent1"/>
            </a:solidFill>
            <a:round/>
          </a:ln>
          <a:effectLst/>
        </c:spPr>
        <c:marker>
          <c:symbol val="none"/>
        </c:marker>
      </c:pivotFmt>
      <c:pivotFmt>
        <c:idx val="382"/>
        <c:spPr>
          <a:solidFill>
            <a:schemeClr val="accent1"/>
          </a:solidFill>
          <a:ln w="28575" cap="rnd">
            <a:solidFill>
              <a:schemeClr val="accent1"/>
            </a:solidFill>
            <a:round/>
          </a:ln>
          <a:effectLst/>
        </c:spPr>
        <c:marker>
          <c:symbol val="none"/>
        </c:marker>
      </c:pivotFmt>
      <c:pivotFmt>
        <c:idx val="383"/>
        <c:spPr>
          <a:solidFill>
            <a:schemeClr val="accent1"/>
          </a:solidFill>
          <a:ln w="28575" cap="rnd">
            <a:solidFill>
              <a:schemeClr val="accent1"/>
            </a:solidFill>
            <a:round/>
          </a:ln>
          <a:effectLst/>
        </c:spPr>
        <c:marker>
          <c:symbol val="none"/>
        </c:marker>
      </c:pivotFmt>
      <c:pivotFmt>
        <c:idx val="384"/>
        <c:spPr>
          <a:solidFill>
            <a:schemeClr val="accent1"/>
          </a:solidFill>
          <a:ln w="28575" cap="rnd">
            <a:solidFill>
              <a:schemeClr val="accent1"/>
            </a:solidFill>
            <a:round/>
          </a:ln>
          <a:effectLst/>
        </c:spPr>
        <c:marker>
          <c:symbol val="none"/>
        </c:marker>
      </c:pivotFmt>
      <c:pivotFmt>
        <c:idx val="385"/>
        <c:spPr>
          <a:solidFill>
            <a:schemeClr val="accent1"/>
          </a:solidFill>
          <a:ln w="28575" cap="rnd">
            <a:solidFill>
              <a:schemeClr val="accent1"/>
            </a:solidFill>
            <a:round/>
          </a:ln>
          <a:effectLst/>
        </c:spPr>
        <c:marker>
          <c:symbol val="none"/>
        </c:marker>
      </c:pivotFmt>
      <c:pivotFmt>
        <c:idx val="386"/>
        <c:spPr>
          <a:solidFill>
            <a:schemeClr val="accent1"/>
          </a:solidFill>
          <a:ln w="28575" cap="rnd">
            <a:solidFill>
              <a:schemeClr val="accent1"/>
            </a:solidFill>
            <a:round/>
          </a:ln>
          <a:effectLst/>
        </c:spPr>
        <c:marker>
          <c:symbol val="none"/>
        </c:marker>
      </c:pivotFmt>
      <c:pivotFmt>
        <c:idx val="387"/>
        <c:spPr>
          <a:solidFill>
            <a:schemeClr val="accent1"/>
          </a:solidFill>
          <a:ln w="28575" cap="rnd">
            <a:solidFill>
              <a:schemeClr val="accent1"/>
            </a:solidFill>
            <a:round/>
          </a:ln>
          <a:effectLst/>
        </c:spPr>
        <c:marker>
          <c:symbol val="none"/>
        </c:marker>
      </c:pivotFmt>
      <c:pivotFmt>
        <c:idx val="388"/>
        <c:spPr>
          <a:solidFill>
            <a:schemeClr val="accent1"/>
          </a:solidFill>
          <a:ln w="28575" cap="rnd">
            <a:solidFill>
              <a:schemeClr val="accent1"/>
            </a:solidFill>
            <a:round/>
          </a:ln>
          <a:effectLst/>
        </c:spPr>
        <c:marker>
          <c:symbol val="none"/>
        </c:marker>
      </c:pivotFmt>
      <c:pivotFmt>
        <c:idx val="389"/>
        <c:spPr>
          <a:solidFill>
            <a:schemeClr val="accent1"/>
          </a:solidFill>
          <a:ln w="28575" cap="rnd">
            <a:solidFill>
              <a:schemeClr val="accent1"/>
            </a:solidFill>
            <a:round/>
          </a:ln>
          <a:effectLst/>
        </c:spPr>
        <c:marker>
          <c:symbol val="none"/>
        </c:marker>
      </c:pivotFmt>
      <c:pivotFmt>
        <c:idx val="390"/>
        <c:spPr>
          <a:solidFill>
            <a:schemeClr val="accent1"/>
          </a:solidFill>
          <a:ln w="28575" cap="rnd">
            <a:solidFill>
              <a:schemeClr val="accent1"/>
            </a:solidFill>
            <a:round/>
          </a:ln>
          <a:effectLst/>
        </c:spPr>
        <c:marker>
          <c:symbol val="none"/>
        </c:marker>
      </c:pivotFmt>
      <c:pivotFmt>
        <c:idx val="391"/>
        <c:spPr>
          <a:solidFill>
            <a:schemeClr val="accent1"/>
          </a:solidFill>
          <a:ln w="28575" cap="rnd">
            <a:solidFill>
              <a:schemeClr val="accent1"/>
            </a:solidFill>
            <a:round/>
          </a:ln>
          <a:effectLst/>
        </c:spPr>
        <c:marker>
          <c:symbol val="none"/>
        </c:marker>
      </c:pivotFmt>
      <c:pivotFmt>
        <c:idx val="392"/>
        <c:spPr>
          <a:solidFill>
            <a:schemeClr val="accent1"/>
          </a:solidFill>
          <a:ln w="28575" cap="rnd">
            <a:solidFill>
              <a:schemeClr val="accent1"/>
            </a:solidFill>
            <a:round/>
          </a:ln>
          <a:effectLst/>
        </c:spPr>
        <c:marker>
          <c:symbol val="none"/>
        </c:marker>
      </c:pivotFmt>
      <c:pivotFmt>
        <c:idx val="393"/>
        <c:spPr>
          <a:solidFill>
            <a:schemeClr val="accent1"/>
          </a:solidFill>
          <a:ln w="28575" cap="rnd">
            <a:solidFill>
              <a:schemeClr val="accent1"/>
            </a:solidFill>
            <a:round/>
          </a:ln>
          <a:effectLst/>
        </c:spPr>
        <c:marker>
          <c:symbol val="none"/>
        </c:marker>
      </c:pivotFmt>
      <c:pivotFmt>
        <c:idx val="394"/>
        <c:spPr>
          <a:solidFill>
            <a:schemeClr val="accent1"/>
          </a:solidFill>
          <a:ln w="28575" cap="rnd">
            <a:solidFill>
              <a:schemeClr val="accent1"/>
            </a:solidFill>
            <a:round/>
          </a:ln>
          <a:effectLst/>
        </c:spPr>
        <c:marker>
          <c:symbol val="none"/>
        </c:marker>
      </c:pivotFmt>
      <c:pivotFmt>
        <c:idx val="395"/>
        <c:spPr>
          <a:solidFill>
            <a:schemeClr val="accent1"/>
          </a:solidFill>
          <a:ln w="28575" cap="rnd">
            <a:solidFill>
              <a:schemeClr val="accent1"/>
            </a:solidFill>
            <a:round/>
          </a:ln>
          <a:effectLst/>
        </c:spPr>
        <c:marker>
          <c:symbol val="none"/>
        </c:marker>
      </c:pivotFmt>
      <c:pivotFmt>
        <c:idx val="396"/>
        <c:spPr>
          <a:solidFill>
            <a:schemeClr val="accent1"/>
          </a:solidFill>
          <a:ln w="28575" cap="rnd">
            <a:solidFill>
              <a:schemeClr val="accent1"/>
            </a:solidFill>
            <a:round/>
          </a:ln>
          <a:effectLst/>
        </c:spPr>
        <c:marker>
          <c:symbol val="none"/>
        </c:marker>
      </c:pivotFmt>
      <c:pivotFmt>
        <c:idx val="397"/>
        <c:spPr>
          <a:solidFill>
            <a:schemeClr val="accent1"/>
          </a:solidFill>
          <a:ln w="28575" cap="rnd">
            <a:solidFill>
              <a:schemeClr val="accent1"/>
            </a:solidFill>
            <a:round/>
          </a:ln>
          <a:effectLst/>
        </c:spPr>
        <c:marker>
          <c:symbol val="none"/>
        </c:marker>
      </c:pivotFmt>
      <c:pivotFmt>
        <c:idx val="398"/>
        <c:spPr>
          <a:solidFill>
            <a:schemeClr val="accent1"/>
          </a:solidFill>
          <a:ln w="28575" cap="rnd">
            <a:solidFill>
              <a:schemeClr val="accent1"/>
            </a:solidFill>
            <a:round/>
          </a:ln>
          <a:effectLst/>
        </c:spPr>
        <c:marker>
          <c:symbol val="none"/>
        </c:marker>
      </c:pivotFmt>
      <c:pivotFmt>
        <c:idx val="399"/>
        <c:spPr>
          <a:solidFill>
            <a:schemeClr val="accent1"/>
          </a:solidFill>
          <a:ln w="28575" cap="rnd">
            <a:solidFill>
              <a:schemeClr val="accent1"/>
            </a:solidFill>
            <a:round/>
          </a:ln>
          <a:effectLst/>
        </c:spPr>
        <c:marker>
          <c:symbol val="none"/>
        </c:marker>
      </c:pivotFmt>
      <c:pivotFmt>
        <c:idx val="400"/>
        <c:spPr>
          <a:solidFill>
            <a:schemeClr val="accent1"/>
          </a:solidFill>
          <a:ln w="28575" cap="rnd">
            <a:solidFill>
              <a:schemeClr val="accent1"/>
            </a:solidFill>
            <a:round/>
          </a:ln>
          <a:effectLst/>
        </c:spPr>
        <c:marker>
          <c:symbol val="none"/>
        </c:marker>
      </c:pivotFmt>
      <c:pivotFmt>
        <c:idx val="401"/>
        <c:spPr>
          <a:solidFill>
            <a:schemeClr val="accent1"/>
          </a:solidFill>
          <a:ln w="28575" cap="rnd">
            <a:solidFill>
              <a:schemeClr val="accent1"/>
            </a:solidFill>
            <a:round/>
          </a:ln>
          <a:effectLst/>
        </c:spPr>
        <c:marker>
          <c:symbol val="none"/>
        </c:marker>
      </c:pivotFmt>
      <c:pivotFmt>
        <c:idx val="402"/>
        <c:spPr>
          <a:solidFill>
            <a:schemeClr val="accent1"/>
          </a:solidFill>
          <a:ln w="28575" cap="rnd">
            <a:solidFill>
              <a:schemeClr val="accent1"/>
            </a:solidFill>
            <a:round/>
          </a:ln>
          <a:effectLst/>
        </c:spPr>
        <c:marker>
          <c:symbol val="none"/>
        </c:marker>
      </c:pivotFmt>
      <c:pivotFmt>
        <c:idx val="403"/>
        <c:spPr>
          <a:solidFill>
            <a:schemeClr val="accent1"/>
          </a:solidFill>
          <a:ln w="28575" cap="rnd">
            <a:solidFill>
              <a:schemeClr val="accent1"/>
            </a:solidFill>
            <a:round/>
          </a:ln>
          <a:effectLst/>
        </c:spPr>
        <c:marker>
          <c:symbol val="none"/>
        </c:marker>
      </c:pivotFmt>
      <c:pivotFmt>
        <c:idx val="404"/>
        <c:spPr>
          <a:solidFill>
            <a:schemeClr val="accent1"/>
          </a:solidFill>
          <a:ln w="28575" cap="rnd">
            <a:solidFill>
              <a:schemeClr val="accent1"/>
            </a:solidFill>
            <a:round/>
          </a:ln>
          <a:effectLst/>
        </c:spPr>
        <c:marker>
          <c:symbol val="none"/>
        </c:marker>
      </c:pivotFmt>
      <c:pivotFmt>
        <c:idx val="405"/>
        <c:spPr>
          <a:solidFill>
            <a:schemeClr val="accent1"/>
          </a:solidFill>
          <a:ln w="28575" cap="rnd">
            <a:solidFill>
              <a:schemeClr val="accent1"/>
            </a:solidFill>
            <a:round/>
          </a:ln>
          <a:effectLst/>
        </c:spPr>
        <c:marker>
          <c:symbol val="none"/>
        </c:marker>
      </c:pivotFmt>
      <c:pivotFmt>
        <c:idx val="406"/>
        <c:spPr>
          <a:solidFill>
            <a:schemeClr val="accent1"/>
          </a:solidFill>
          <a:ln w="28575" cap="rnd">
            <a:solidFill>
              <a:schemeClr val="accent1"/>
            </a:solidFill>
            <a:round/>
          </a:ln>
          <a:effectLst/>
        </c:spPr>
        <c:marker>
          <c:symbol val="none"/>
        </c:marker>
      </c:pivotFmt>
      <c:pivotFmt>
        <c:idx val="407"/>
        <c:spPr>
          <a:solidFill>
            <a:schemeClr val="accent1"/>
          </a:solidFill>
          <a:ln w="28575" cap="rnd">
            <a:solidFill>
              <a:schemeClr val="accent1"/>
            </a:solidFill>
            <a:round/>
          </a:ln>
          <a:effectLst/>
        </c:spPr>
        <c:marker>
          <c:symbol val="none"/>
        </c:marker>
      </c:pivotFmt>
      <c:pivotFmt>
        <c:idx val="408"/>
        <c:spPr>
          <a:solidFill>
            <a:schemeClr val="accent1"/>
          </a:solidFill>
          <a:ln w="28575" cap="rnd">
            <a:solidFill>
              <a:schemeClr val="accent1"/>
            </a:solidFill>
            <a:round/>
          </a:ln>
          <a:effectLst/>
        </c:spPr>
        <c:marker>
          <c:symbol val="none"/>
        </c:marker>
      </c:pivotFmt>
      <c:pivotFmt>
        <c:idx val="409"/>
        <c:spPr>
          <a:solidFill>
            <a:schemeClr val="accent1"/>
          </a:solidFill>
          <a:ln w="28575" cap="rnd">
            <a:solidFill>
              <a:schemeClr val="accent1"/>
            </a:solidFill>
            <a:round/>
          </a:ln>
          <a:effectLst/>
        </c:spPr>
        <c:marker>
          <c:symbol val="none"/>
        </c:marker>
      </c:pivotFmt>
      <c:pivotFmt>
        <c:idx val="410"/>
        <c:spPr>
          <a:solidFill>
            <a:schemeClr val="accent1"/>
          </a:solidFill>
          <a:ln w="28575" cap="rnd">
            <a:solidFill>
              <a:schemeClr val="accent1"/>
            </a:solidFill>
            <a:round/>
          </a:ln>
          <a:effectLst/>
        </c:spPr>
        <c:marker>
          <c:symbol val="none"/>
        </c:marker>
      </c:pivotFmt>
      <c:pivotFmt>
        <c:idx val="411"/>
        <c:spPr>
          <a:solidFill>
            <a:schemeClr val="accent1"/>
          </a:solidFill>
          <a:ln w="28575" cap="rnd">
            <a:solidFill>
              <a:schemeClr val="accent1"/>
            </a:solidFill>
            <a:round/>
          </a:ln>
          <a:effectLst/>
        </c:spPr>
        <c:marker>
          <c:symbol val="none"/>
        </c:marker>
      </c:pivotFmt>
      <c:pivotFmt>
        <c:idx val="412"/>
        <c:spPr>
          <a:solidFill>
            <a:schemeClr val="accent1"/>
          </a:solidFill>
          <a:ln w="28575" cap="rnd">
            <a:solidFill>
              <a:schemeClr val="accent1"/>
            </a:solidFill>
            <a:round/>
          </a:ln>
          <a:effectLst/>
        </c:spPr>
        <c:marker>
          <c:symbol val="none"/>
        </c:marker>
      </c:pivotFmt>
      <c:pivotFmt>
        <c:idx val="413"/>
        <c:spPr>
          <a:solidFill>
            <a:schemeClr val="accent1"/>
          </a:solidFill>
          <a:ln w="28575" cap="rnd">
            <a:solidFill>
              <a:schemeClr val="accent1"/>
            </a:solidFill>
            <a:round/>
          </a:ln>
          <a:effectLst/>
        </c:spPr>
        <c:marker>
          <c:symbol val="none"/>
        </c:marker>
      </c:pivotFmt>
      <c:pivotFmt>
        <c:idx val="414"/>
        <c:spPr>
          <a:solidFill>
            <a:schemeClr val="accent1"/>
          </a:solidFill>
          <a:ln w="28575" cap="rnd">
            <a:solidFill>
              <a:schemeClr val="accent1"/>
            </a:solidFill>
            <a:round/>
          </a:ln>
          <a:effectLst/>
        </c:spPr>
        <c:marker>
          <c:symbol val="none"/>
        </c:marker>
      </c:pivotFmt>
      <c:pivotFmt>
        <c:idx val="415"/>
        <c:spPr>
          <a:solidFill>
            <a:schemeClr val="accent1"/>
          </a:solidFill>
          <a:ln w="28575" cap="rnd">
            <a:solidFill>
              <a:schemeClr val="accent1"/>
            </a:solidFill>
            <a:round/>
          </a:ln>
          <a:effectLst/>
        </c:spPr>
        <c:marker>
          <c:symbol val="none"/>
        </c:marker>
      </c:pivotFmt>
      <c:pivotFmt>
        <c:idx val="416"/>
        <c:spPr>
          <a:solidFill>
            <a:schemeClr val="accent1"/>
          </a:solidFill>
          <a:ln w="28575" cap="rnd">
            <a:solidFill>
              <a:schemeClr val="accent1"/>
            </a:solidFill>
            <a:round/>
          </a:ln>
          <a:effectLst/>
        </c:spPr>
        <c:marker>
          <c:symbol val="none"/>
        </c:marker>
      </c:pivotFmt>
      <c:pivotFmt>
        <c:idx val="417"/>
        <c:spPr>
          <a:solidFill>
            <a:schemeClr val="accent1"/>
          </a:solidFill>
          <a:ln w="28575" cap="rnd">
            <a:solidFill>
              <a:schemeClr val="accent1"/>
            </a:solidFill>
            <a:round/>
          </a:ln>
          <a:effectLst/>
        </c:spPr>
        <c:marker>
          <c:symbol val="none"/>
        </c:marker>
      </c:pivotFmt>
      <c:pivotFmt>
        <c:idx val="418"/>
        <c:spPr>
          <a:solidFill>
            <a:schemeClr val="accent1"/>
          </a:solidFill>
          <a:ln w="28575" cap="rnd">
            <a:solidFill>
              <a:schemeClr val="accent1"/>
            </a:solidFill>
            <a:round/>
          </a:ln>
          <a:effectLst/>
        </c:spPr>
        <c:marker>
          <c:symbol val="none"/>
        </c:marker>
      </c:pivotFmt>
      <c:pivotFmt>
        <c:idx val="419"/>
        <c:spPr>
          <a:solidFill>
            <a:schemeClr val="accent1"/>
          </a:solidFill>
          <a:ln w="28575" cap="rnd">
            <a:solidFill>
              <a:schemeClr val="accent1"/>
            </a:solidFill>
            <a:round/>
          </a:ln>
          <a:effectLst/>
        </c:spPr>
        <c:marker>
          <c:symbol val="none"/>
        </c:marker>
      </c:pivotFmt>
      <c:pivotFmt>
        <c:idx val="420"/>
        <c:spPr>
          <a:solidFill>
            <a:schemeClr val="accent1"/>
          </a:solidFill>
          <a:ln w="28575" cap="rnd">
            <a:solidFill>
              <a:schemeClr val="accent1"/>
            </a:solidFill>
            <a:round/>
          </a:ln>
          <a:effectLst/>
        </c:spPr>
        <c:marker>
          <c:symbol val="none"/>
        </c:marker>
      </c:pivotFmt>
      <c:pivotFmt>
        <c:idx val="421"/>
        <c:spPr>
          <a:solidFill>
            <a:schemeClr val="accent1"/>
          </a:solidFill>
          <a:ln w="28575" cap="rnd">
            <a:solidFill>
              <a:schemeClr val="accent1"/>
            </a:solidFill>
            <a:round/>
          </a:ln>
          <a:effectLst/>
        </c:spPr>
        <c:marker>
          <c:symbol val="none"/>
        </c:marker>
      </c:pivotFmt>
      <c:pivotFmt>
        <c:idx val="422"/>
        <c:spPr>
          <a:solidFill>
            <a:schemeClr val="accent1"/>
          </a:solidFill>
          <a:ln w="28575" cap="rnd">
            <a:solidFill>
              <a:schemeClr val="accent1"/>
            </a:solidFill>
            <a:round/>
          </a:ln>
          <a:effectLst/>
        </c:spPr>
        <c:marker>
          <c:symbol val="none"/>
        </c:marker>
      </c:pivotFmt>
      <c:pivotFmt>
        <c:idx val="423"/>
        <c:spPr>
          <a:solidFill>
            <a:schemeClr val="accent1"/>
          </a:solidFill>
          <a:ln w="28575" cap="rnd">
            <a:solidFill>
              <a:schemeClr val="accent1"/>
            </a:solidFill>
            <a:round/>
          </a:ln>
          <a:effectLst/>
        </c:spPr>
        <c:marker>
          <c:symbol val="none"/>
        </c:marker>
      </c:pivotFmt>
      <c:pivotFmt>
        <c:idx val="424"/>
        <c:spPr>
          <a:solidFill>
            <a:schemeClr val="accent1"/>
          </a:solidFill>
          <a:ln w="28575" cap="rnd">
            <a:solidFill>
              <a:schemeClr val="accent1"/>
            </a:solidFill>
            <a:round/>
          </a:ln>
          <a:effectLst/>
        </c:spPr>
        <c:marker>
          <c:symbol val="none"/>
        </c:marker>
      </c:pivotFmt>
      <c:pivotFmt>
        <c:idx val="425"/>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426"/>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427"/>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428"/>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429"/>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430"/>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431"/>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432"/>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433"/>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434"/>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435"/>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436"/>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437"/>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438"/>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439"/>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3.7454545752697743E-2"/>
          <c:y val="9.8328447364395E-2"/>
          <c:w val="0.71516447980663034"/>
          <c:h val="0.77896446363457861"/>
        </c:manualLayout>
      </c:layout>
      <c:lineChart>
        <c:grouping val="standard"/>
        <c:varyColors val="0"/>
        <c:ser>
          <c:idx val="0"/>
          <c:order val="0"/>
          <c:tx>
            <c:strRef>
              <c:f>'Otros coliformes'!$B$52:$B$53</c:f>
              <c:strCache>
                <c:ptCount val="1"/>
                <c:pt idx="0">
                  <c:v>CONV</c:v>
                </c:pt>
              </c:strCache>
            </c:strRef>
          </c:tx>
          <c:spPr>
            <a:ln w="28575" cap="rnd">
              <a:solidFill>
                <a:schemeClr val="accent1"/>
              </a:solidFill>
              <a:round/>
            </a:ln>
            <a:effectLst/>
          </c:spPr>
          <c:marker>
            <c:symbol val="none"/>
          </c:marker>
          <c:cat>
            <c:strRef>
              <c:f>'Otros coliformes'!$A$54:$A$66</c:f>
              <c:strCache>
                <c:ptCount val="12"/>
                <c:pt idx="0">
                  <c:v>ene-19</c:v>
                </c:pt>
                <c:pt idx="1">
                  <c:v>feb-19</c:v>
                </c:pt>
                <c:pt idx="2">
                  <c:v>mar-19</c:v>
                </c:pt>
                <c:pt idx="3">
                  <c:v>abr-19</c:v>
                </c:pt>
                <c:pt idx="4">
                  <c:v>may-19</c:v>
                </c:pt>
                <c:pt idx="5">
                  <c:v>jun-19</c:v>
                </c:pt>
                <c:pt idx="6">
                  <c:v>jul-19</c:v>
                </c:pt>
                <c:pt idx="7">
                  <c:v>ago-19</c:v>
                </c:pt>
                <c:pt idx="8">
                  <c:v>sep-19</c:v>
                </c:pt>
                <c:pt idx="9">
                  <c:v>oct-19</c:v>
                </c:pt>
                <c:pt idx="10">
                  <c:v>nov-19</c:v>
                </c:pt>
                <c:pt idx="11">
                  <c:v>dic-19</c:v>
                </c:pt>
              </c:strCache>
            </c:strRef>
          </c:cat>
          <c:val>
            <c:numRef>
              <c:f>'Otros coliformes'!$B$54:$B$66</c:f>
              <c:numCache>
                <c:formatCode>General</c:formatCode>
                <c:ptCount val="12"/>
                <c:pt idx="3">
                  <c:v>183.33333333333331</c:v>
                </c:pt>
                <c:pt idx="5">
                  <c:v>288.88888888888886</c:v>
                </c:pt>
                <c:pt idx="6">
                  <c:v>633.33333333333326</c:v>
                </c:pt>
                <c:pt idx="7">
                  <c:v>566.66666666666674</c:v>
                </c:pt>
                <c:pt idx="10">
                  <c:v>800</c:v>
                </c:pt>
              </c:numCache>
            </c:numRef>
          </c:val>
          <c:smooth val="0"/>
          <c:extLst>
            <c:ext xmlns:c16="http://schemas.microsoft.com/office/drawing/2014/chart" uri="{C3380CC4-5D6E-409C-BE32-E72D297353CC}">
              <c16:uniqueId val="{00000000-0E55-46AF-A40C-708079827178}"/>
            </c:ext>
          </c:extLst>
        </c:ser>
        <c:ser>
          <c:idx val="1"/>
          <c:order val="1"/>
          <c:tx>
            <c:strRef>
              <c:f>'Otros coliformes'!$C$52:$C$53</c:f>
              <c:strCache>
                <c:ptCount val="1"/>
                <c:pt idx="0">
                  <c:v>HARG2</c:v>
                </c:pt>
              </c:strCache>
            </c:strRef>
          </c:tx>
          <c:spPr>
            <a:ln w="28575" cap="rnd">
              <a:solidFill>
                <a:schemeClr val="accent2"/>
              </a:solidFill>
              <a:round/>
            </a:ln>
            <a:effectLst/>
          </c:spPr>
          <c:marker>
            <c:symbol val="none"/>
          </c:marker>
          <c:cat>
            <c:strRef>
              <c:f>'Otros coliformes'!$A$54:$A$66</c:f>
              <c:strCache>
                <c:ptCount val="12"/>
                <c:pt idx="0">
                  <c:v>ene-19</c:v>
                </c:pt>
                <c:pt idx="1">
                  <c:v>feb-19</c:v>
                </c:pt>
                <c:pt idx="2">
                  <c:v>mar-19</c:v>
                </c:pt>
                <c:pt idx="3">
                  <c:v>abr-19</c:v>
                </c:pt>
                <c:pt idx="4">
                  <c:v>may-19</c:v>
                </c:pt>
                <c:pt idx="5">
                  <c:v>jun-19</c:v>
                </c:pt>
                <c:pt idx="6">
                  <c:v>jul-19</c:v>
                </c:pt>
                <c:pt idx="7">
                  <c:v>ago-19</c:v>
                </c:pt>
                <c:pt idx="8">
                  <c:v>sep-19</c:v>
                </c:pt>
                <c:pt idx="9">
                  <c:v>oct-19</c:v>
                </c:pt>
                <c:pt idx="10">
                  <c:v>nov-19</c:v>
                </c:pt>
                <c:pt idx="11">
                  <c:v>dic-19</c:v>
                </c:pt>
              </c:strCache>
            </c:strRef>
          </c:cat>
          <c:val>
            <c:numRef>
              <c:f>'Otros coliformes'!$C$54:$C$66</c:f>
              <c:numCache>
                <c:formatCode>General</c:formatCode>
                <c:ptCount val="12"/>
                <c:pt idx="0">
                  <c:v>1516.6666666666665</c:v>
                </c:pt>
                <c:pt idx="1">
                  <c:v>5466.6666666666661</c:v>
                </c:pt>
                <c:pt idx="2">
                  <c:v>12500</c:v>
                </c:pt>
                <c:pt idx="3">
                  <c:v>350</c:v>
                </c:pt>
                <c:pt idx="4">
                  <c:v>333.33333333333337</c:v>
                </c:pt>
                <c:pt idx="5">
                  <c:v>16466.666666666664</c:v>
                </c:pt>
                <c:pt idx="6">
                  <c:v>6950</c:v>
                </c:pt>
                <c:pt idx="7">
                  <c:v>3633.3333333333335</c:v>
                </c:pt>
                <c:pt idx="8">
                  <c:v>583.33333333333326</c:v>
                </c:pt>
                <c:pt idx="9">
                  <c:v>3233.3333333333335</c:v>
                </c:pt>
                <c:pt idx="10">
                  <c:v>300</c:v>
                </c:pt>
                <c:pt idx="11">
                  <c:v>1333.3333333333335</c:v>
                </c:pt>
              </c:numCache>
            </c:numRef>
          </c:val>
          <c:smooth val="0"/>
          <c:extLst>
            <c:ext xmlns:c16="http://schemas.microsoft.com/office/drawing/2014/chart" uri="{C3380CC4-5D6E-409C-BE32-E72D297353CC}">
              <c16:uniqueId val="{00000001-0E55-46AF-A40C-708079827178}"/>
            </c:ext>
          </c:extLst>
        </c:ser>
        <c:ser>
          <c:idx val="2"/>
          <c:order val="2"/>
          <c:tx>
            <c:strRef>
              <c:f>'Otros coliformes'!$D$52:$D$53</c:f>
              <c:strCache>
                <c:ptCount val="1"/>
                <c:pt idx="0">
                  <c:v>HASL2</c:v>
                </c:pt>
              </c:strCache>
            </c:strRef>
          </c:tx>
          <c:spPr>
            <a:ln w="28575" cap="rnd">
              <a:solidFill>
                <a:schemeClr val="accent3"/>
              </a:solidFill>
              <a:round/>
            </a:ln>
            <a:effectLst/>
          </c:spPr>
          <c:marker>
            <c:symbol val="none"/>
          </c:marker>
          <c:cat>
            <c:strRef>
              <c:f>'Otros coliformes'!$A$54:$A$66</c:f>
              <c:strCache>
                <c:ptCount val="12"/>
                <c:pt idx="0">
                  <c:v>ene-19</c:v>
                </c:pt>
                <c:pt idx="1">
                  <c:v>feb-19</c:v>
                </c:pt>
                <c:pt idx="2">
                  <c:v>mar-19</c:v>
                </c:pt>
                <c:pt idx="3">
                  <c:v>abr-19</c:v>
                </c:pt>
                <c:pt idx="4">
                  <c:v>may-19</c:v>
                </c:pt>
                <c:pt idx="5">
                  <c:v>jun-19</c:v>
                </c:pt>
                <c:pt idx="6">
                  <c:v>jul-19</c:v>
                </c:pt>
                <c:pt idx="7">
                  <c:v>ago-19</c:v>
                </c:pt>
                <c:pt idx="8">
                  <c:v>sep-19</c:v>
                </c:pt>
                <c:pt idx="9">
                  <c:v>oct-19</c:v>
                </c:pt>
                <c:pt idx="10">
                  <c:v>nov-19</c:v>
                </c:pt>
                <c:pt idx="11">
                  <c:v>dic-19</c:v>
                </c:pt>
              </c:strCache>
            </c:strRef>
          </c:cat>
          <c:val>
            <c:numRef>
              <c:f>'Otros coliformes'!$D$54:$D$66</c:f>
              <c:numCache>
                <c:formatCode>General</c:formatCode>
                <c:ptCount val="12"/>
                <c:pt idx="0">
                  <c:v>5733.3333333333339</c:v>
                </c:pt>
                <c:pt idx="1">
                  <c:v>1350</c:v>
                </c:pt>
                <c:pt idx="2">
                  <c:v>12500</c:v>
                </c:pt>
                <c:pt idx="3">
                  <c:v>6533.333333333333</c:v>
                </c:pt>
                <c:pt idx="4">
                  <c:v>3066.666666666667</c:v>
                </c:pt>
                <c:pt idx="5">
                  <c:v>14700</c:v>
                </c:pt>
                <c:pt idx="6">
                  <c:v>#N/A</c:v>
                </c:pt>
                <c:pt idx="7">
                  <c:v>#N/A</c:v>
                </c:pt>
                <c:pt idx="8">
                  <c:v>#N/A</c:v>
                </c:pt>
                <c:pt idx="9">
                  <c:v>#N/A</c:v>
                </c:pt>
                <c:pt idx="10">
                  <c:v>#N/A</c:v>
                </c:pt>
                <c:pt idx="11">
                  <c:v>#N/A</c:v>
                </c:pt>
              </c:numCache>
            </c:numRef>
          </c:val>
          <c:smooth val="0"/>
          <c:extLst>
            <c:ext xmlns:c16="http://schemas.microsoft.com/office/drawing/2014/chart" uri="{C3380CC4-5D6E-409C-BE32-E72D297353CC}">
              <c16:uniqueId val="{00000002-0E55-46AF-A40C-708079827178}"/>
            </c:ext>
          </c:extLst>
        </c:ser>
        <c:ser>
          <c:idx val="3"/>
          <c:order val="3"/>
          <c:tx>
            <c:strRef>
              <c:f>'Otros coliformes'!$E$52:$E$53</c:f>
              <c:strCache>
                <c:ptCount val="1"/>
                <c:pt idx="0">
                  <c:v>HASL3</c:v>
                </c:pt>
              </c:strCache>
            </c:strRef>
          </c:tx>
          <c:spPr>
            <a:ln w="28575" cap="rnd">
              <a:solidFill>
                <a:schemeClr val="accent4"/>
              </a:solidFill>
              <a:round/>
            </a:ln>
            <a:effectLst/>
          </c:spPr>
          <c:marker>
            <c:symbol val="none"/>
          </c:marker>
          <c:cat>
            <c:strRef>
              <c:f>'Otros coliformes'!$A$54:$A$66</c:f>
              <c:strCache>
                <c:ptCount val="12"/>
                <c:pt idx="0">
                  <c:v>ene-19</c:v>
                </c:pt>
                <c:pt idx="1">
                  <c:v>feb-19</c:v>
                </c:pt>
                <c:pt idx="2">
                  <c:v>mar-19</c:v>
                </c:pt>
                <c:pt idx="3">
                  <c:v>abr-19</c:v>
                </c:pt>
                <c:pt idx="4">
                  <c:v>may-19</c:v>
                </c:pt>
                <c:pt idx="5">
                  <c:v>jun-19</c:v>
                </c:pt>
                <c:pt idx="6">
                  <c:v>jul-19</c:v>
                </c:pt>
                <c:pt idx="7">
                  <c:v>ago-19</c:v>
                </c:pt>
                <c:pt idx="8">
                  <c:v>sep-19</c:v>
                </c:pt>
                <c:pt idx="9">
                  <c:v>oct-19</c:v>
                </c:pt>
                <c:pt idx="10">
                  <c:v>nov-19</c:v>
                </c:pt>
                <c:pt idx="11">
                  <c:v>dic-19</c:v>
                </c:pt>
              </c:strCache>
            </c:strRef>
          </c:cat>
          <c:val>
            <c:numRef>
              <c:f>'Otros coliformes'!$E$54:$E$66</c:f>
              <c:numCache>
                <c:formatCode>General</c:formatCode>
                <c:ptCount val="12"/>
                <c:pt idx="4">
                  <c:v>3850</c:v>
                </c:pt>
                <c:pt idx="5">
                  <c:v>#N/A</c:v>
                </c:pt>
                <c:pt idx="6">
                  <c:v>6177.7777777777783</c:v>
                </c:pt>
                <c:pt idx="7">
                  <c:v>8088.8888888888878</c:v>
                </c:pt>
                <c:pt idx="8">
                  <c:v>2833.333333333333</c:v>
                </c:pt>
                <c:pt idx="9">
                  <c:v>10983.333333333332</c:v>
                </c:pt>
                <c:pt idx="10">
                  <c:v>1766.6666666666667</c:v>
                </c:pt>
                <c:pt idx="11">
                  <c:v>100</c:v>
                </c:pt>
              </c:numCache>
            </c:numRef>
          </c:val>
          <c:smooth val="0"/>
          <c:extLst>
            <c:ext xmlns:c16="http://schemas.microsoft.com/office/drawing/2014/chart" uri="{C3380CC4-5D6E-409C-BE32-E72D297353CC}">
              <c16:uniqueId val="{00000003-0E55-46AF-A40C-708079827178}"/>
            </c:ext>
          </c:extLst>
        </c:ser>
        <c:ser>
          <c:idx val="4"/>
          <c:order val="4"/>
          <c:tx>
            <c:strRef>
              <c:f>'Otros coliformes'!$F$52:$F$53</c:f>
              <c:strCache>
                <c:ptCount val="1"/>
                <c:pt idx="0">
                  <c:v>HOSP1</c:v>
                </c:pt>
              </c:strCache>
            </c:strRef>
          </c:tx>
          <c:spPr>
            <a:ln w="28575" cap="rnd">
              <a:solidFill>
                <a:schemeClr val="accent5"/>
              </a:solidFill>
              <a:round/>
            </a:ln>
            <a:effectLst/>
          </c:spPr>
          <c:marker>
            <c:symbol val="none"/>
          </c:marker>
          <c:cat>
            <c:strRef>
              <c:f>'Otros coliformes'!$A$54:$A$66</c:f>
              <c:strCache>
                <c:ptCount val="12"/>
                <c:pt idx="0">
                  <c:v>ene-19</c:v>
                </c:pt>
                <c:pt idx="1">
                  <c:v>feb-19</c:v>
                </c:pt>
                <c:pt idx="2">
                  <c:v>mar-19</c:v>
                </c:pt>
                <c:pt idx="3">
                  <c:v>abr-19</c:v>
                </c:pt>
                <c:pt idx="4">
                  <c:v>may-19</c:v>
                </c:pt>
                <c:pt idx="5">
                  <c:v>jun-19</c:v>
                </c:pt>
                <c:pt idx="6">
                  <c:v>jul-19</c:v>
                </c:pt>
                <c:pt idx="7">
                  <c:v>ago-19</c:v>
                </c:pt>
                <c:pt idx="8">
                  <c:v>sep-19</c:v>
                </c:pt>
                <c:pt idx="9">
                  <c:v>oct-19</c:v>
                </c:pt>
                <c:pt idx="10">
                  <c:v>nov-19</c:v>
                </c:pt>
                <c:pt idx="11">
                  <c:v>dic-19</c:v>
                </c:pt>
              </c:strCache>
            </c:strRef>
          </c:cat>
          <c:val>
            <c:numRef>
              <c:f>'Otros coliformes'!$F$54:$F$66</c:f>
              <c:numCache>
                <c:formatCode>General</c:formatCode>
                <c:ptCount val="12"/>
                <c:pt idx="0">
                  <c:v>533.33333333333326</c:v>
                </c:pt>
                <c:pt idx="1">
                  <c:v>3316.6666666666665</c:v>
                </c:pt>
                <c:pt idx="2">
                  <c:v>300</c:v>
                </c:pt>
                <c:pt idx="3">
                  <c:v>2733.333333333333</c:v>
                </c:pt>
                <c:pt idx="4">
                  <c:v>1650</c:v>
                </c:pt>
                <c:pt idx="5">
                  <c:v>1716.6666666666667</c:v>
                </c:pt>
                <c:pt idx="6">
                  <c:v>3333.3333333333335</c:v>
                </c:pt>
                <c:pt idx="7">
                  <c:v>266.66666666666663</c:v>
                </c:pt>
                <c:pt idx="8">
                  <c:v>633.33333333333326</c:v>
                </c:pt>
                <c:pt idx="9">
                  <c:v>5033.3333333333339</c:v>
                </c:pt>
                <c:pt idx="10">
                  <c:v>333.33333333333337</c:v>
                </c:pt>
                <c:pt idx="11">
                  <c:v>2000</c:v>
                </c:pt>
              </c:numCache>
            </c:numRef>
          </c:val>
          <c:smooth val="0"/>
          <c:extLst>
            <c:ext xmlns:c16="http://schemas.microsoft.com/office/drawing/2014/chart" uri="{C3380CC4-5D6E-409C-BE32-E72D297353CC}">
              <c16:uniqueId val="{00000004-0E55-46AF-A40C-708079827178}"/>
            </c:ext>
          </c:extLst>
        </c:ser>
        <c:ser>
          <c:idx val="5"/>
          <c:order val="5"/>
          <c:tx>
            <c:strRef>
              <c:f>'Otros coliformes'!$G$52:$G$53</c:f>
              <c:strCache>
                <c:ptCount val="1"/>
                <c:pt idx="0">
                  <c:v>MAAB2</c:v>
                </c:pt>
              </c:strCache>
            </c:strRef>
          </c:tx>
          <c:spPr>
            <a:ln w="28575" cap="rnd">
              <a:solidFill>
                <a:schemeClr val="accent6"/>
              </a:solidFill>
              <a:round/>
            </a:ln>
            <a:effectLst/>
          </c:spPr>
          <c:marker>
            <c:symbol val="none"/>
          </c:marker>
          <c:cat>
            <c:strRef>
              <c:f>'Otros coliformes'!$A$54:$A$66</c:f>
              <c:strCache>
                <c:ptCount val="12"/>
                <c:pt idx="0">
                  <c:v>ene-19</c:v>
                </c:pt>
                <c:pt idx="1">
                  <c:v>feb-19</c:v>
                </c:pt>
                <c:pt idx="2">
                  <c:v>mar-19</c:v>
                </c:pt>
                <c:pt idx="3">
                  <c:v>abr-19</c:v>
                </c:pt>
                <c:pt idx="4">
                  <c:v>may-19</c:v>
                </c:pt>
                <c:pt idx="5">
                  <c:v>jun-19</c:v>
                </c:pt>
                <c:pt idx="6">
                  <c:v>jul-19</c:v>
                </c:pt>
                <c:pt idx="7">
                  <c:v>ago-19</c:v>
                </c:pt>
                <c:pt idx="8">
                  <c:v>sep-19</c:v>
                </c:pt>
                <c:pt idx="9">
                  <c:v>oct-19</c:v>
                </c:pt>
                <c:pt idx="10">
                  <c:v>nov-19</c:v>
                </c:pt>
                <c:pt idx="11">
                  <c:v>dic-19</c:v>
                </c:pt>
              </c:strCache>
            </c:strRef>
          </c:cat>
          <c:val>
            <c:numRef>
              <c:f>'Otros coliformes'!$G$54:$G$66</c:f>
              <c:numCache>
                <c:formatCode>General</c:formatCode>
                <c:ptCount val="12"/>
                <c:pt idx="0">
                  <c:v>2616.666666666667</c:v>
                </c:pt>
                <c:pt idx="1">
                  <c:v>2283.333333333333</c:v>
                </c:pt>
                <c:pt idx="2">
                  <c:v>1033.3333333333335</c:v>
                </c:pt>
                <c:pt idx="3">
                  <c:v>816.66666666666663</c:v>
                </c:pt>
                <c:pt idx="4">
                  <c:v>233.33333333333334</c:v>
                </c:pt>
                <c:pt idx="5">
                  <c:v>0</c:v>
                </c:pt>
                <c:pt idx="6">
                  <c:v>1850</c:v>
                </c:pt>
                <c:pt idx="7">
                  <c:v>722.22222222222229</c:v>
                </c:pt>
                <c:pt idx="8">
                  <c:v>83.333333333333343</c:v>
                </c:pt>
                <c:pt idx="9">
                  <c:v>783.33333333333326</c:v>
                </c:pt>
                <c:pt idx="10">
                  <c:v>333.33333333333337</c:v>
                </c:pt>
                <c:pt idx="11">
                  <c:v>500</c:v>
                </c:pt>
              </c:numCache>
            </c:numRef>
          </c:val>
          <c:smooth val="0"/>
          <c:extLst>
            <c:ext xmlns:c16="http://schemas.microsoft.com/office/drawing/2014/chart" uri="{C3380CC4-5D6E-409C-BE32-E72D297353CC}">
              <c16:uniqueId val="{00000005-0E55-46AF-A40C-708079827178}"/>
            </c:ext>
          </c:extLst>
        </c:ser>
        <c:ser>
          <c:idx val="6"/>
          <c:order val="6"/>
          <c:tx>
            <c:strRef>
              <c:f>'Otros coliformes'!$H$52:$H$53</c:f>
              <c:strCache>
                <c:ptCount val="1"/>
                <c:pt idx="0">
                  <c:v>MACA2</c:v>
                </c:pt>
              </c:strCache>
            </c:strRef>
          </c:tx>
          <c:spPr>
            <a:ln w="28575" cap="rnd">
              <a:solidFill>
                <a:schemeClr val="accent1">
                  <a:lumMod val="60000"/>
                </a:schemeClr>
              </a:solidFill>
              <a:round/>
            </a:ln>
            <a:effectLst/>
          </c:spPr>
          <c:marker>
            <c:symbol val="none"/>
          </c:marker>
          <c:cat>
            <c:strRef>
              <c:f>'Otros coliformes'!$A$54:$A$66</c:f>
              <c:strCache>
                <c:ptCount val="12"/>
                <c:pt idx="0">
                  <c:v>ene-19</c:v>
                </c:pt>
                <c:pt idx="1">
                  <c:v>feb-19</c:v>
                </c:pt>
                <c:pt idx="2">
                  <c:v>mar-19</c:v>
                </c:pt>
                <c:pt idx="3">
                  <c:v>abr-19</c:v>
                </c:pt>
                <c:pt idx="4">
                  <c:v>may-19</c:v>
                </c:pt>
                <c:pt idx="5">
                  <c:v>jun-19</c:v>
                </c:pt>
                <c:pt idx="6">
                  <c:v>jul-19</c:v>
                </c:pt>
                <c:pt idx="7">
                  <c:v>ago-19</c:v>
                </c:pt>
                <c:pt idx="8">
                  <c:v>sep-19</c:v>
                </c:pt>
                <c:pt idx="9">
                  <c:v>oct-19</c:v>
                </c:pt>
                <c:pt idx="10">
                  <c:v>nov-19</c:v>
                </c:pt>
                <c:pt idx="11">
                  <c:v>dic-19</c:v>
                </c:pt>
              </c:strCache>
            </c:strRef>
          </c:cat>
          <c:val>
            <c:numRef>
              <c:f>'Otros coliformes'!$H$54:$H$66</c:f>
              <c:numCache>
                <c:formatCode>General</c:formatCode>
                <c:ptCount val="12"/>
                <c:pt idx="0">
                  <c:v>833.33333333333337</c:v>
                </c:pt>
                <c:pt idx="1">
                  <c:v>33.333333333333329</c:v>
                </c:pt>
                <c:pt idx="2">
                  <c:v>1233.3333333333335</c:v>
                </c:pt>
                <c:pt idx="3">
                  <c:v>811.11111111111097</c:v>
                </c:pt>
                <c:pt idx="4">
                  <c:v>55.555555555555564</c:v>
                </c:pt>
                <c:pt idx="5">
                  <c:v>66.666666666666657</c:v>
                </c:pt>
                <c:pt idx="6">
                  <c:v>2083.333333333333</c:v>
                </c:pt>
                <c:pt idx="7">
                  <c:v>155.55555555555557</c:v>
                </c:pt>
                <c:pt idx="8">
                  <c:v>1533.3333333333333</c:v>
                </c:pt>
                <c:pt idx="9">
                  <c:v>344.44444444444451</c:v>
                </c:pt>
                <c:pt idx="10">
                  <c:v>0</c:v>
                </c:pt>
                <c:pt idx="11">
                  <c:v>11.111111111111109</c:v>
                </c:pt>
              </c:numCache>
            </c:numRef>
          </c:val>
          <c:smooth val="0"/>
          <c:extLst>
            <c:ext xmlns:c16="http://schemas.microsoft.com/office/drawing/2014/chart" uri="{C3380CC4-5D6E-409C-BE32-E72D297353CC}">
              <c16:uniqueId val="{00000006-0E55-46AF-A40C-708079827178}"/>
            </c:ext>
          </c:extLst>
        </c:ser>
        <c:ser>
          <c:idx val="7"/>
          <c:order val="7"/>
          <c:tx>
            <c:strRef>
              <c:f>'Otros coliformes'!$I$52:$I$53</c:f>
              <c:strCache>
                <c:ptCount val="1"/>
                <c:pt idx="0">
                  <c:v>PAPO2</c:v>
                </c:pt>
              </c:strCache>
            </c:strRef>
          </c:tx>
          <c:spPr>
            <a:ln w="28575" cap="rnd">
              <a:solidFill>
                <a:schemeClr val="accent2">
                  <a:lumMod val="60000"/>
                </a:schemeClr>
              </a:solidFill>
              <a:round/>
            </a:ln>
            <a:effectLst/>
          </c:spPr>
          <c:marker>
            <c:symbol val="none"/>
          </c:marker>
          <c:cat>
            <c:strRef>
              <c:f>'Otros coliformes'!$A$54:$A$66</c:f>
              <c:strCache>
                <c:ptCount val="12"/>
                <c:pt idx="0">
                  <c:v>ene-19</c:v>
                </c:pt>
                <c:pt idx="1">
                  <c:v>feb-19</c:v>
                </c:pt>
                <c:pt idx="2">
                  <c:v>mar-19</c:v>
                </c:pt>
                <c:pt idx="3">
                  <c:v>abr-19</c:v>
                </c:pt>
                <c:pt idx="4">
                  <c:v>may-19</c:v>
                </c:pt>
                <c:pt idx="5">
                  <c:v>jun-19</c:v>
                </c:pt>
                <c:pt idx="6">
                  <c:v>jul-19</c:v>
                </c:pt>
                <c:pt idx="7">
                  <c:v>ago-19</c:v>
                </c:pt>
                <c:pt idx="8">
                  <c:v>sep-19</c:v>
                </c:pt>
                <c:pt idx="9">
                  <c:v>oct-19</c:v>
                </c:pt>
                <c:pt idx="10">
                  <c:v>nov-19</c:v>
                </c:pt>
                <c:pt idx="11">
                  <c:v>dic-19</c:v>
                </c:pt>
              </c:strCache>
            </c:strRef>
          </c:cat>
          <c:val>
            <c:numRef>
              <c:f>'Otros coliformes'!$I$54:$I$66</c:f>
              <c:numCache>
                <c:formatCode>General</c:formatCode>
                <c:ptCount val="12"/>
                <c:pt idx="0">
                  <c:v>433.33333333333331</c:v>
                </c:pt>
                <c:pt idx="1">
                  <c:v>350</c:v>
                </c:pt>
                <c:pt idx="2">
                  <c:v>5450</c:v>
                </c:pt>
                <c:pt idx="3">
                  <c:v>1250</c:v>
                </c:pt>
                <c:pt idx="4">
                  <c:v>816.66666666666663</c:v>
                </c:pt>
                <c:pt idx="5">
                  <c:v>9433.3333333333321</c:v>
                </c:pt>
                <c:pt idx="6">
                  <c:v>1316.6666666666665</c:v>
                </c:pt>
                <c:pt idx="7">
                  <c:v>883.33333333333337</c:v>
                </c:pt>
                <c:pt idx="8">
                  <c:v>733.33333333333326</c:v>
                </c:pt>
                <c:pt idx="9">
                  <c:v>2633.333333333333</c:v>
                </c:pt>
                <c:pt idx="10">
                  <c:v>255.55555555555557</c:v>
                </c:pt>
                <c:pt idx="11">
                  <c:v>350</c:v>
                </c:pt>
              </c:numCache>
            </c:numRef>
          </c:val>
          <c:smooth val="0"/>
          <c:extLst>
            <c:ext xmlns:c16="http://schemas.microsoft.com/office/drawing/2014/chart" uri="{C3380CC4-5D6E-409C-BE32-E72D297353CC}">
              <c16:uniqueId val="{00000007-0E55-46AF-A40C-708079827178}"/>
            </c:ext>
          </c:extLst>
        </c:ser>
        <c:ser>
          <c:idx val="8"/>
          <c:order val="8"/>
          <c:tx>
            <c:strRef>
              <c:f>'Otros coliformes'!$J$52:$J$53</c:f>
              <c:strCache>
                <c:ptCount val="1"/>
                <c:pt idx="0">
                  <c:v>PAPR1</c:v>
                </c:pt>
              </c:strCache>
            </c:strRef>
          </c:tx>
          <c:spPr>
            <a:ln w="28575" cap="rnd">
              <a:solidFill>
                <a:schemeClr val="accent3">
                  <a:lumMod val="60000"/>
                </a:schemeClr>
              </a:solidFill>
              <a:round/>
            </a:ln>
            <a:effectLst/>
          </c:spPr>
          <c:marker>
            <c:symbol val="none"/>
          </c:marker>
          <c:cat>
            <c:strRef>
              <c:f>'Otros coliformes'!$A$54:$A$66</c:f>
              <c:strCache>
                <c:ptCount val="12"/>
                <c:pt idx="0">
                  <c:v>ene-19</c:v>
                </c:pt>
                <c:pt idx="1">
                  <c:v>feb-19</c:v>
                </c:pt>
                <c:pt idx="2">
                  <c:v>mar-19</c:v>
                </c:pt>
                <c:pt idx="3">
                  <c:v>abr-19</c:v>
                </c:pt>
                <c:pt idx="4">
                  <c:v>may-19</c:v>
                </c:pt>
                <c:pt idx="5">
                  <c:v>jun-19</c:v>
                </c:pt>
                <c:pt idx="6">
                  <c:v>jul-19</c:v>
                </c:pt>
                <c:pt idx="7">
                  <c:v>ago-19</c:v>
                </c:pt>
                <c:pt idx="8">
                  <c:v>sep-19</c:v>
                </c:pt>
                <c:pt idx="9">
                  <c:v>oct-19</c:v>
                </c:pt>
                <c:pt idx="10">
                  <c:v>nov-19</c:v>
                </c:pt>
                <c:pt idx="11">
                  <c:v>dic-19</c:v>
                </c:pt>
              </c:strCache>
            </c:strRef>
          </c:cat>
          <c:val>
            <c:numRef>
              <c:f>'Otros coliformes'!$J$54:$J$66</c:f>
              <c:numCache>
                <c:formatCode>General</c:formatCode>
                <c:ptCount val="12"/>
                <c:pt idx="0">
                  <c:v>#N/A</c:v>
                </c:pt>
                <c:pt idx="1">
                  <c:v>#N/A</c:v>
                </c:pt>
                <c:pt idx="2">
                  <c:v>#N/A</c:v>
                </c:pt>
                <c:pt idx="3">
                  <c:v>#N/A</c:v>
                </c:pt>
                <c:pt idx="4">
                  <c:v>#N/A</c:v>
                </c:pt>
                <c:pt idx="5">
                  <c:v>#N/A</c:v>
                </c:pt>
                <c:pt idx="6">
                  <c:v>1077.7777777777778</c:v>
                </c:pt>
                <c:pt idx="7">
                  <c:v>#N/A</c:v>
                </c:pt>
                <c:pt idx="8">
                  <c:v>#N/A</c:v>
                </c:pt>
                <c:pt idx="9">
                  <c:v>#N/A</c:v>
                </c:pt>
                <c:pt idx="10">
                  <c:v>#N/A</c:v>
                </c:pt>
                <c:pt idx="11">
                  <c:v>#N/A</c:v>
                </c:pt>
              </c:numCache>
            </c:numRef>
          </c:val>
          <c:smooth val="0"/>
          <c:extLst>
            <c:ext xmlns:c16="http://schemas.microsoft.com/office/drawing/2014/chart" uri="{C3380CC4-5D6E-409C-BE32-E72D297353CC}">
              <c16:uniqueId val="{00000008-0E55-46AF-A40C-708079827178}"/>
            </c:ext>
          </c:extLst>
        </c:ser>
        <c:ser>
          <c:idx val="9"/>
          <c:order val="9"/>
          <c:tx>
            <c:strRef>
              <c:f>'Otros coliformes'!$K$52:$K$53</c:f>
              <c:strCache>
                <c:ptCount val="1"/>
                <c:pt idx="0">
                  <c:v>PAPR2</c:v>
                </c:pt>
              </c:strCache>
            </c:strRef>
          </c:tx>
          <c:spPr>
            <a:ln w="28575" cap="rnd">
              <a:solidFill>
                <a:schemeClr val="accent4">
                  <a:lumMod val="60000"/>
                </a:schemeClr>
              </a:solidFill>
              <a:round/>
            </a:ln>
            <a:effectLst/>
          </c:spPr>
          <c:marker>
            <c:symbol val="none"/>
          </c:marker>
          <c:cat>
            <c:strRef>
              <c:f>'Otros coliformes'!$A$54:$A$66</c:f>
              <c:strCache>
                <c:ptCount val="12"/>
                <c:pt idx="0">
                  <c:v>ene-19</c:v>
                </c:pt>
                <c:pt idx="1">
                  <c:v>feb-19</c:v>
                </c:pt>
                <c:pt idx="2">
                  <c:v>mar-19</c:v>
                </c:pt>
                <c:pt idx="3">
                  <c:v>abr-19</c:v>
                </c:pt>
                <c:pt idx="4">
                  <c:v>may-19</c:v>
                </c:pt>
                <c:pt idx="5">
                  <c:v>jun-19</c:v>
                </c:pt>
                <c:pt idx="6">
                  <c:v>jul-19</c:v>
                </c:pt>
                <c:pt idx="7">
                  <c:v>ago-19</c:v>
                </c:pt>
                <c:pt idx="8">
                  <c:v>sep-19</c:v>
                </c:pt>
                <c:pt idx="9">
                  <c:v>oct-19</c:v>
                </c:pt>
                <c:pt idx="10">
                  <c:v>nov-19</c:v>
                </c:pt>
                <c:pt idx="11">
                  <c:v>dic-19</c:v>
                </c:pt>
              </c:strCache>
            </c:strRef>
          </c:cat>
          <c:val>
            <c:numRef>
              <c:f>'Otros coliformes'!$K$54:$K$66</c:f>
              <c:numCache>
                <c:formatCode>General</c:formatCode>
                <c:ptCount val="12"/>
                <c:pt idx="0">
                  <c:v>1550</c:v>
                </c:pt>
                <c:pt idx="1">
                  <c:v>9350</c:v>
                </c:pt>
                <c:pt idx="2">
                  <c:v>6816.666666666667</c:v>
                </c:pt>
                <c:pt idx="3">
                  <c:v>616.66666666666674</c:v>
                </c:pt>
                <c:pt idx="4">
                  <c:v>333.33333333333337</c:v>
                </c:pt>
                <c:pt idx="5">
                  <c:v>4150</c:v>
                </c:pt>
                <c:pt idx="6">
                  <c:v>816.66666666666663</c:v>
                </c:pt>
                <c:pt idx="7">
                  <c:v>4550</c:v>
                </c:pt>
                <c:pt idx="8">
                  <c:v>2016.6666666666667</c:v>
                </c:pt>
                <c:pt idx="9">
                  <c:v>0</c:v>
                </c:pt>
                <c:pt idx="10">
                  <c:v>800</c:v>
                </c:pt>
                <c:pt idx="11">
                  <c:v>200</c:v>
                </c:pt>
              </c:numCache>
            </c:numRef>
          </c:val>
          <c:smooth val="0"/>
          <c:extLst>
            <c:ext xmlns:c16="http://schemas.microsoft.com/office/drawing/2014/chart" uri="{C3380CC4-5D6E-409C-BE32-E72D297353CC}">
              <c16:uniqueId val="{00000009-0E55-46AF-A40C-708079827178}"/>
            </c:ext>
          </c:extLst>
        </c:ser>
        <c:ser>
          <c:idx val="10"/>
          <c:order val="10"/>
          <c:tx>
            <c:strRef>
              <c:f>'Otros coliformes'!$L$52:$L$53</c:f>
              <c:strCache>
                <c:ptCount val="1"/>
                <c:pt idx="0">
                  <c:v>PAPR3</c:v>
                </c:pt>
              </c:strCache>
            </c:strRef>
          </c:tx>
          <c:spPr>
            <a:ln w="28575" cap="rnd">
              <a:solidFill>
                <a:schemeClr val="accent5">
                  <a:lumMod val="60000"/>
                </a:schemeClr>
              </a:solidFill>
              <a:round/>
            </a:ln>
            <a:effectLst/>
          </c:spPr>
          <c:marker>
            <c:symbol val="none"/>
          </c:marker>
          <c:cat>
            <c:strRef>
              <c:f>'Otros coliformes'!$A$54:$A$66</c:f>
              <c:strCache>
                <c:ptCount val="12"/>
                <c:pt idx="0">
                  <c:v>ene-19</c:v>
                </c:pt>
                <c:pt idx="1">
                  <c:v>feb-19</c:v>
                </c:pt>
                <c:pt idx="2">
                  <c:v>mar-19</c:v>
                </c:pt>
                <c:pt idx="3">
                  <c:v>abr-19</c:v>
                </c:pt>
                <c:pt idx="4">
                  <c:v>may-19</c:v>
                </c:pt>
                <c:pt idx="5">
                  <c:v>jun-19</c:v>
                </c:pt>
                <c:pt idx="6">
                  <c:v>jul-19</c:v>
                </c:pt>
                <c:pt idx="7">
                  <c:v>ago-19</c:v>
                </c:pt>
                <c:pt idx="8">
                  <c:v>sep-19</c:v>
                </c:pt>
                <c:pt idx="9">
                  <c:v>oct-19</c:v>
                </c:pt>
                <c:pt idx="10">
                  <c:v>nov-19</c:v>
                </c:pt>
                <c:pt idx="11">
                  <c:v>dic-19</c:v>
                </c:pt>
              </c:strCache>
            </c:strRef>
          </c:cat>
          <c:val>
            <c:numRef>
              <c:f>'Otros coliformes'!$L$54:$L$66</c:f>
              <c:numCache>
                <c:formatCode>General</c:formatCode>
                <c:ptCount val="12"/>
                <c:pt idx="4">
                  <c:v>#N/A</c:v>
                </c:pt>
                <c:pt idx="5">
                  <c:v>6700</c:v>
                </c:pt>
              </c:numCache>
            </c:numRef>
          </c:val>
          <c:smooth val="0"/>
          <c:extLst>
            <c:ext xmlns:c16="http://schemas.microsoft.com/office/drawing/2014/chart" uri="{C3380CC4-5D6E-409C-BE32-E72D297353CC}">
              <c16:uniqueId val="{0000000A-0E55-46AF-A40C-708079827178}"/>
            </c:ext>
          </c:extLst>
        </c:ser>
        <c:ser>
          <c:idx val="11"/>
          <c:order val="11"/>
          <c:tx>
            <c:strRef>
              <c:f>'Otros coliformes'!$M$52:$M$53</c:f>
              <c:strCache>
                <c:ptCount val="1"/>
                <c:pt idx="0">
                  <c:v>PLTR1</c:v>
                </c:pt>
              </c:strCache>
            </c:strRef>
          </c:tx>
          <c:spPr>
            <a:ln w="28575" cap="rnd">
              <a:solidFill>
                <a:schemeClr val="accent6">
                  <a:lumMod val="60000"/>
                </a:schemeClr>
              </a:solidFill>
              <a:round/>
            </a:ln>
            <a:effectLst/>
          </c:spPr>
          <c:marker>
            <c:symbol val="none"/>
          </c:marker>
          <c:cat>
            <c:strRef>
              <c:f>'Otros coliformes'!$A$54:$A$66</c:f>
              <c:strCache>
                <c:ptCount val="12"/>
                <c:pt idx="0">
                  <c:v>ene-19</c:v>
                </c:pt>
                <c:pt idx="1">
                  <c:v>feb-19</c:v>
                </c:pt>
                <c:pt idx="2">
                  <c:v>mar-19</c:v>
                </c:pt>
                <c:pt idx="3">
                  <c:v>abr-19</c:v>
                </c:pt>
                <c:pt idx="4">
                  <c:v>may-19</c:v>
                </c:pt>
                <c:pt idx="5">
                  <c:v>jun-19</c:v>
                </c:pt>
                <c:pt idx="6">
                  <c:v>jul-19</c:v>
                </c:pt>
                <c:pt idx="7">
                  <c:v>ago-19</c:v>
                </c:pt>
                <c:pt idx="8">
                  <c:v>sep-19</c:v>
                </c:pt>
                <c:pt idx="9">
                  <c:v>oct-19</c:v>
                </c:pt>
                <c:pt idx="10">
                  <c:v>nov-19</c:v>
                </c:pt>
                <c:pt idx="11">
                  <c:v>dic-19</c:v>
                </c:pt>
              </c:strCache>
            </c:strRef>
          </c:cat>
          <c:val>
            <c:numRef>
              <c:f>'Otros coliformes'!$M$54:$M$66</c:f>
              <c:numCache>
                <c:formatCode>General</c:formatCode>
                <c:ptCount val="12"/>
                <c:pt idx="0">
                  <c:v>3400</c:v>
                </c:pt>
                <c:pt idx="1">
                  <c:v>500</c:v>
                </c:pt>
                <c:pt idx="2">
                  <c:v>466.66666666666669</c:v>
                </c:pt>
                <c:pt idx="3">
                  <c:v>4150</c:v>
                </c:pt>
                <c:pt idx="4">
                  <c:v>2033.3333333333333</c:v>
                </c:pt>
                <c:pt idx="5">
                  <c:v>18716.666666666664</c:v>
                </c:pt>
                <c:pt idx="6">
                  <c:v>8866.6666666666661</c:v>
                </c:pt>
                <c:pt idx="7">
                  <c:v>5316.666666666667</c:v>
                </c:pt>
                <c:pt idx="8">
                  <c:v>3400</c:v>
                </c:pt>
                <c:pt idx="9">
                  <c:v>27966.666666666668</c:v>
                </c:pt>
                <c:pt idx="10">
                  <c:v>1200</c:v>
                </c:pt>
                <c:pt idx="11">
                  <c:v>5300</c:v>
                </c:pt>
              </c:numCache>
            </c:numRef>
          </c:val>
          <c:smooth val="0"/>
          <c:extLst>
            <c:ext xmlns:c16="http://schemas.microsoft.com/office/drawing/2014/chart" uri="{C3380CC4-5D6E-409C-BE32-E72D297353CC}">
              <c16:uniqueId val="{0000000B-0E55-46AF-A40C-708079827178}"/>
            </c:ext>
          </c:extLst>
        </c:ser>
        <c:ser>
          <c:idx val="12"/>
          <c:order val="12"/>
          <c:tx>
            <c:strRef>
              <c:f>'Otros coliformes'!$N$52:$N$53</c:f>
              <c:strCache>
                <c:ptCount val="1"/>
                <c:pt idx="0">
                  <c:v>PLTR2</c:v>
                </c:pt>
              </c:strCache>
            </c:strRef>
          </c:tx>
          <c:spPr>
            <a:ln w="28575" cap="rnd">
              <a:solidFill>
                <a:schemeClr val="accent1">
                  <a:lumMod val="80000"/>
                  <a:lumOff val="20000"/>
                </a:schemeClr>
              </a:solidFill>
              <a:round/>
            </a:ln>
            <a:effectLst/>
          </c:spPr>
          <c:marker>
            <c:symbol val="none"/>
          </c:marker>
          <c:cat>
            <c:strRef>
              <c:f>'Otros coliformes'!$A$54:$A$66</c:f>
              <c:strCache>
                <c:ptCount val="12"/>
                <c:pt idx="0">
                  <c:v>ene-19</c:v>
                </c:pt>
                <c:pt idx="1">
                  <c:v>feb-19</c:v>
                </c:pt>
                <c:pt idx="2">
                  <c:v>mar-19</c:v>
                </c:pt>
                <c:pt idx="3">
                  <c:v>abr-19</c:v>
                </c:pt>
                <c:pt idx="4">
                  <c:v>may-19</c:v>
                </c:pt>
                <c:pt idx="5">
                  <c:v>jun-19</c:v>
                </c:pt>
                <c:pt idx="6">
                  <c:v>jul-19</c:v>
                </c:pt>
                <c:pt idx="7">
                  <c:v>ago-19</c:v>
                </c:pt>
                <c:pt idx="8">
                  <c:v>sep-19</c:v>
                </c:pt>
                <c:pt idx="9">
                  <c:v>oct-19</c:v>
                </c:pt>
                <c:pt idx="10">
                  <c:v>nov-19</c:v>
                </c:pt>
                <c:pt idx="11">
                  <c:v>dic-19</c:v>
                </c:pt>
              </c:strCache>
            </c:strRef>
          </c:cat>
          <c:val>
            <c:numRef>
              <c:f>'Otros coliformes'!$N$54:$N$66</c:f>
              <c:numCache>
                <c:formatCode>General</c:formatCode>
                <c:ptCount val="12"/>
                <c:pt idx="0">
                  <c:v>466.66666666666669</c:v>
                </c:pt>
                <c:pt idx="1">
                  <c:v>166.66666666666669</c:v>
                </c:pt>
                <c:pt idx="2">
                  <c:v>3666.6666666666665</c:v>
                </c:pt>
                <c:pt idx="3">
                  <c:v>13333.333333333334</c:v>
                </c:pt>
                <c:pt idx="4">
                  <c:v>25000</c:v>
                </c:pt>
                <c:pt idx="5">
                  <c:v>26066.666666666664</c:v>
                </c:pt>
                <c:pt idx="6">
                  <c:v>13250</c:v>
                </c:pt>
                <c:pt idx="7">
                  <c:v>9100</c:v>
                </c:pt>
                <c:pt idx="8">
                  <c:v>2566.666666666667</c:v>
                </c:pt>
                <c:pt idx="9">
                  <c:v>19633.333333333336</c:v>
                </c:pt>
                <c:pt idx="10">
                  <c:v>2150</c:v>
                </c:pt>
                <c:pt idx="11">
                  <c:v>11600</c:v>
                </c:pt>
              </c:numCache>
            </c:numRef>
          </c:val>
          <c:smooth val="0"/>
          <c:extLst>
            <c:ext xmlns:c16="http://schemas.microsoft.com/office/drawing/2014/chart" uri="{C3380CC4-5D6E-409C-BE32-E72D297353CC}">
              <c16:uniqueId val="{0000000C-0E55-46AF-A40C-708079827178}"/>
            </c:ext>
          </c:extLst>
        </c:ser>
        <c:ser>
          <c:idx val="13"/>
          <c:order val="13"/>
          <c:tx>
            <c:strRef>
              <c:f>'Otros coliformes'!$O$52:$O$53</c:f>
              <c:strCache>
                <c:ptCount val="1"/>
                <c:pt idx="0">
                  <c:v>RECO</c:v>
                </c:pt>
              </c:strCache>
            </c:strRef>
          </c:tx>
          <c:spPr>
            <a:ln w="28575" cap="rnd">
              <a:solidFill>
                <a:schemeClr val="accent2">
                  <a:lumMod val="80000"/>
                  <a:lumOff val="20000"/>
                </a:schemeClr>
              </a:solidFill>
              <a:round/>
            </a:ln>
            <a:effectLst/>
          </c:spPr>
          <c:marker>
            <c:symbol val="none"/>
          </c:marker>
          <c:cat>
            <c:strRef>
              <c:f>'Otros coliformes'!$A$54:$A$66</c:f>
              <c:strCache>
                <c:ptCount val="12"/>
                <c:pt idx="0">
                  <c:v>ene-19</c:v>
                </c:pt>
                <c:pt idx="1">
                  <c:v>feb-19</c:v>
                </c:pt>
                <c:pt idx="2">
                  <c:v>mar-19</c:v>
                </c:pt>
                <c:pt idx="3">
                  <c:v>abr-19</c:v>
                </c:pt>
                <c:pt idx="4">
                  <c:v>may-19</c:v>
                </c:pt>
                <c:pt idx="5">
                  <c:v>jun-19</c:v>
                </c:pt>
                <c:pt idx="6">
                  <c:v>jul-19</c:v>
                </c:pt>
                <c:pt idx="7">
                  <c:v>ago-19</c:v>
                </c:pt>
                <c:pt idx="8">
                  <c:v>sep-19</c:v>
                </c:pt>
                <c:pt idx="9">
                  <c:v>oct-19</c:v>
                </c:pt>
                <c:pt idx="10">
                  <c:v>nov-19</c:v>
                </c:pt>
                <c:pt idx="11">
                  <c:v>dic-19</c:v>
                </c:pt>
              </c:strCache>
            </c:strRef>
          </c:cat>
          <c:val>
            <c:numRef>
              <c:f>'Otros coliformes'!$O$54:$O$66</c:f>
              <c:numCache>
                <c:formatCode>General</c:formatCode>
                <c:ptCount val="12"/>
                <c:pt idx="0">
                  <c:v>6000</c:v>
                </c:pt>
                <c:pt idx="1">
                  <c:v>10500</c:v>
                </c:pt>
                <c:pt idx="2">
                  <c:v>2100</c:v>
                </c:pt>
                <c:pt idx="3">
                  <c:v>5966.6666666666661</c:v>
                </c:pt>
                <c:pt idx="4">
                  <c:v>3700</c:v>
                </c:pt>
                <c:pt idx="5">
                  <c:v>4283.3333333333339</c:v>
                </c:pt>
                <c:pt idx="6">
                  <c:v>1766.6666666666667</c:v>
                </c:pt>
                <c:pt idx="7">
                  <c:v>2600</c:v>
                </c:pt>
                <c:pt idx="8">
                  <c:v>433.33333333333331</c:v>
                </c:pt>
                <c:pt idx="9">
                  <c:v>8333.3333333333321</c:v>
                </c:pt>
                <c:pt idx="10">
                  <c:v>333.33333333333337</c:v>
                </c:pt>
                <c:pt idx="11">
                  <c:v>633.33333333333326</c:v>
                </c:pt>
              </c:numCache>
            </c:numRef>
          </c:val>
          <c:smooth val="0"/>
          <c:extLst>
            <c:ext xmlns:c16="http://schemas.microsoft.com/office/drawing/2014/chart" uri="{C3380CC4-5D6E-409C-BE32-E72D297353CC}">
              <c16:uniqueId val="{0000000D-0E55-46AF-A40C-708079827178}"/>
            </c:ext>
          </c:extLst>
        </c:ser>
        <c:ser>
          <c:idx val="14"/>
          <c:order val="14"/>
          <c:tx>
            <c:strRef>
              <c:f>'Otros coliformes'!$P$52:$P$53</c:f>
              <c:strCache>
                <c:ptCount val="1"/>
                <c:pt idx="0">
                  <c:v>SALT</c:v>
                </c:pt>
              </c:strCache>
            </c:strRef>
          </c:tx>
          <c:spPr>
            <a:ln w="28575" cap="rnd">
              <a:solidFill>
                <a:schemeClr val="accent3">
                  <a:lumMod val="80000"/>
                  <a:lumOff val="20000"/>
                </a:schemeClr>
              </a:solidFill>
              <a:round/>
            </a:ln>
            <a:effectLst/>
          </c:spPr>
          <c:marker>
            <c:symbol val="none"/>
          </c:marker>
          <c:cat>
            <c:strRef>
              <c:f>'Otros coliformes'!$A$54:$A$66</c:f>
              <c:strCache>
                <c:ptCount val="12"/>
                <c:pt idx="0">
                  <c:v>ene-19</c:v>
                </c:pt>
                <c:pt idx="1">
                  <c:v>feb-19</c:v>
                </c:pt>
                <c:pt idx="2">
                  <c:v>mar-19</c:v>
                </c:pt>
                <c:pt idx="3">
                  <c:v>abr-19</c:v>
                </c:pt>
                <c:pt idx="4">
                  <c:v>may-19</c:v>
                </c:pt>
                <c:pt idx="5">
                  <c:v>jun-19</c:v>
                </c:pt>
                <c:pt idx="6">
                  <c:v>jul-19</c:v>
                </c:pt>
                <c:pt idx="7">
                  <c:v>ago-19</c:v>
                </c:pt>
                <c:pt idx="8">
                  <c:v>sep-19</c:v>
                </c:pt>
                <c:pt idx="9">
                  <c:v>oct-19</c:v>
                </c:pt>
                <c:pt idx="10">
                  <c:v>nov-19</c:v>
                </c:pt>
                <c:pt idx="11">
                  <c:v>dic-19</c:v>
                </c:pt>
              </c:strCache>
            </c:strRef>
          </c:cat>
          <c:val>
            <c:numRef>
              <c:f>'Otros coliformes'!$P$54:$P$66</c:f>
              <c:numCache>
                <c:formatCode>General</c:formatCode>
                <c:ptCount val="12"/>
                <c:pt idx="0">
                  <c:v>3400</c:v>
                </c:pt>
                <c:pt idx="3">
                  <c:v>2833.333333333333</c:v>
                </c:pt>
                <c:pt idx="5">
                  <c:v>12500</c:v>
                </c:pt>
                <c:pt idx="6">
                  <c:v>1566.6666666666665</c:v>
                </c:pt>
                <c:pt idx="10">
                  <c:v>1233.3333333333335</c:v>
                </c:pt>
              </c:numCache>
            </c:numRef>
          </c:val>
          <c:smooth val="0"/>
          <c:extLst>
            <c:ext xmlns:c16="http://schemas.microsoft.com/office/drawing/2014/chart" uri="{C3380CC4-5D6E-409C-BE32-E72D297353CC}">
              <c16:uniqueId val="{0000000E-0E55-46AF-A40C-708079827178}"/>
            </c:ext>
          </c:extLst>
        </c:ser>
        <c:dLbls>
          <c:showLegendKey val="0"/>
          <c:showVal val="0"/>
          <c:showCatName val="0"/>
          <c:showSerName val="0"/>
          <c:showPercent val="0"/>
          <c:showBubbleSize val="0"/>
        </c:dLbls>
        <c:smooth val="0"/>
        <c:axId val="991096480"/>
        <c:axId val="991077784"/>
      </c:lineChart>
      <c:catAx>
        <c:axId val="991096480"/>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Mes del muestreo</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MX"/>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991077784"/>
        <c:crosses val="autoZero"/>
        <c:auto val="1"/>
        <c:lblAlgn val="ctr"/>
        <c:lblOffset val="100"/>
        <c:noMultiLvlLbl val="0"/>
      </c:catAx>
      <c:valAx>
        <c:axId val="991077784"/>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UFC</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MX"/>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991096480"/>
        <c:crosses val="autoZero"/>
        <c:crossBetween val="between"/>
      </c:valAx>
      <c:spPr>
        <a:noFill/>
        <a:ln>
          <a:noFill/>
        </a:ln>
        <a:effectLst/>
      </c:spPr>
    </c:plotArea>
    <c:legend>
      <c:legendPos val="r"/>
      <c:layout>
        <c:manualLayout>
          <c:xMode val="edge"/>
          <c:yMode val="edge"/>
          <c:x val="0.78281663418421776"/>
          <c:y val="6.8580917653719112E-2"/>
          <c:w val="0.21093558472097754"/>
          <c:h val="0.862838164692561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legend>
    <c:plotVisOnly val="1"/>
    <c:dispBlanksAs val="gap"/>
    <c:showDLblsOverMax val="0"/>
  </c:chart>
  <c:spPr>
    <a:solidFill>
      <a:schemeClr val="bg1"/>
    </a:solidFill>
    <a:ln w="9525" cap="flat" cmpd="sng" algn="ctr">
      <a:noFill/>
      <a:round/>
    </a:ln>
    <a:effectLst/>
  </c:spPr>
  <c:txPr>
    <a:bodyPr/>
    <a:lstStyle/>
    <a:p>
      <a:pPr>
        <a:defRPr/>
      </a:pPr>
      <a:endParaRPr lang="es-MX"/>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1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r>
              <a:rPr lang="en-US" sz="1200" b="1"/>
              <a:t>Otros coliformes</a:t>
            </a:r>
          </a:p>
        </c:rich>
      </c:tx>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es-MX"/>
        </a:p>
      </c:txPr>
    </c:title>
    <c:autoTitleDeleted val="0"/>
    <c:plotArea>
      <c:layout/>
      <c:stockChart>
        <c:ser>
          <c:idx val="0"/>
          <c:order val="0"/>
          <c:tx>
            <c:strRef>
              <c:f>'Otros coliformes'!$A$117</c:f>
              <c:strCache>
                <c:ptCount val="1"/>
                <c:pt idx="0">
                  <c:v>PROMEDIO</c:v>
                </c:pt>
              </c:strCache>
            </c:strRef>
          </c:tx>
          <c:spPr>
            <a:ln w="28575" cap="rnd">
              <a:noFill/>
              <a:round/>
            </a:ln>
            <a:effectLst/>
          </c:spPr>
          <c:marker>
            <c:symbol val="circle"/>
            <c:size val="5"/>
            <c:spPr>
              <a:solidFill>
                <a:schemeClr val="accent1"/>
              </a:solidFill>
              <a:ln w="9525">
                <a:solidFill>
                  <a:schemeClr val="accent1"/>
                </a:solidFill>
              </a:ln>
              <a:effectLst/>
            </c:spPr>
          </c:marker>
          <c:dPt>
            <c:idx val="0"/>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0-C917-4307-99B9-724E3DB4211C}"/>
              </c:ext>
            </c:extLst>
          </c:dPt>
          <c:dPt>
            <c:idx val="1"/>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1-C917-4307-99B9-724E3DB4211C}"/>
              </c:ext>
            </c:extLst>
          </c:dPt>
          <c:dPt>
            <c:idx val="2"/>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2-C917-4307-99B9-724E3DB4211C}"/>
              </c:ext>
            </c:extLst>
          </c:dPt>
          <c:dPt>
            <c:idx val="3"/>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3-C917-4307-99B9-724E3DB4211C}"/>
              </c:ext>
            </c:extLst>
          </c:dPt>
          <c:dPt>
            <c:idx val="4"/>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4-C917-4307-99B9-724E3DB4211C}"/>
              </c:ext>
            </c:extLst>
          </c:dPt>
          <c:dPt>
            <c:idx val="5"/>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5-C917-4307-99B9-724E3DB4211C}"/>
              </c:ext>
            </c:extLst>
          </c:dPt>
          <c:dPt>
            <c:idx val="6"/>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6-C917-4307-99B9-724E3DB4211C}"/>
              </c:ext>
            </c:extLst>
          </c:dPt>
          <c:dPt>
            <c:idx val="7"/>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7-C917-4307-99B9-724E3DB4211C}"/>
              </c:ext>
            </c:extLst>
          </c:dPt>
          <c:dPt>
            <c:idx val="8"/>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8-C917-4307-99B9-724E3DB4211C}"/>
              </c:ext>
            </c:extLst>
          </c:dPt>
          <c:dPt>
            <c:idx val="9"/>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9-C917-4307-99B9-724E3DB4211C}"/>
              </c:ext>
            </c:extLst>
          </c:dPt>
          <c:dPt>
            <c:idx val="10"/>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A-C917-4307-99B9-724E3DB4211C}"/>
              </c:ext>
            </c:extLst>
          </c:dPt>
          <c:dPt>
            <c:idx val="11"/>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B-C917-4307-99B9-724E3DB4211C}"/>
              </c:ext>
            </c:extLst>
          </c:dPt>
          <c:dPt>
            <c:idx val="12"/>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C-C917-4307-99B9-724E3DB4211C}"/>
              </c:ext>
            </c:extLst>
          </c:dPt>
          <c:dPt>
            <c:idx val="13"/>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D-C917-4307-99B9-724E3DB4211C}"/>
              </c:ext>
            </c:extLst>
          </c:dPt>
          <c:dPt>
            <c:idx val="14"/>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E-C917-4307-99B9-724E3DB4211C}"/>
              </c:ext>
            </c:extLst>
          </c:dPt>
          <c:dPt>
            <c:idx val="15"/>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F-C917-4307-99B9-724E3DB4211C}"/>
              </c:ext>
            </c:extLst>
          </c:dPt>
          <c:dPt>
            <c:idx val="16"/>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10-C917-4307-99B9-724E3DB4211C}"/>
              </c:ext>
            </c:extLst>
          </c:dPt>
          <c:dPt>
            <c:idx val="17"/>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11-C917-4307-99B9-724E3DB4211C}"/>
              </c:ext>
            </c:extLst>
          </c:dPt>
          <c:dPt>
            <c:idx val="18"/>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12-C917-4307-99B9-724E3DB4211C}"/>
              </c:ext>
            </c:extLst>
          </c:dPt>
          <c:dPt>
            <c:idx val="19"/>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13-C917-4307-99B9-724E3DB4211C}"/>
              </c:ext>
            </c:extLst>
          </c:dPt>
          <c:dPt>
            <c:idx val="20"/>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14-C917-4307-99B9-724E3DB4211C}"/>
              </c:ext>
            </c:extLst>
          </c:dPt>
          <c:cat>
            <c:strRef>
              <c:f>'Otros coliformes'!$B$116:$O$116</c:f>
              <c:strCache>
                <c:ptCount val="14"/>
                <c:pt idx="0">
                  <c:v>HARG2</c:v>
                </c:pt>
                <c:pt idx="1">
                  <c:v>HASL2</c:v>
                </c:pt>
                <c:pt idx="2">
                  <c:v>HOSP1</c:v>
                </c:pt>
                <c:pt idx="3">
                  <c:v>HOSP2</c:v>
                </c:pt>
                <c:pt idx="4">
                  <c:v>HUMH</c:v>
                </c:pt>
                <c:pt idx="5">
                  <c:v>MAAB2</c:v>
                </c:pt>
                <c:pt idx="6">
                  <c:v>MACA2</c:v>
                </c:pt>
                <c:pt idx="7">
                  <c:v>MSP</c:v>
                </c:pt>
                <c:pt idx="8">
                  <c:v>PAPO2</c:v>
                </c:pt>
                <c:pt idx="9">
                  <c:v>PAPR2</c:v>
                </c:pt>
                <c:pt idx="10">
                  <c:v>PLTR1</c:v>
                </c:pt>
                <c:pt idx="11">
                  <c:v>PLTR2</c:v>
                </c:pt>
                <c:pt idx="12">
                  <c:v>RECO</c:v>
                </c:pt>
                <c:pt idx="13">
                  <c:v>Total general</c:v>
                </c:pt>
              </c:strCache>
            </c:strRef>
          </c:cat>
          <c:val>
            <c:numRef>
              <c:f>'Otros coliformes'!$B$117:$O$117</c:f>
              <c:numCache>
                <c:formatCode>0.00</c:formatCode>
                <c:ptCount val="14"/>
                <c:pt idx="0">
                  <c:v>978.78787878787853</c:v>
                </c:pt>
                <c:pt idx="1">
                  <c:v>1113.6363636363637</c:v>
                </c:pt>
                <c:pt idx="2">
                  <c:v>6433.333333333333</c:v>
                </c:pt>
                <c:pt idx="3">
                  <c:v>2759.9999999999995</c:v>
                </c:pt>
                <c:pt idx="4">
                  <c:v>3896.6666666666665</c:v>
                </c:pt>
                <c:pt idx="5">
                  <c:v>1034.848484848485</c:v>
                </c:pt>
                <c:pt idx="6">
                  <c:v>1040.4040404040404</c:v>
                </c:pt>
                <c:pt idx="7">
                  <c:v>0</c:v>
                </c:pt>
                <c:pt idx="8">
                  <c:v>2167.1717171717173</c:v>
                </c:pt>
                <c:pt idx="9">
                  <c:v>3272.7272727272725</c:v>
                </c:pt>
                <c:pt idx="10">
                  <c:v>3048.4848484848485</c:v>
                </c:pt>
                <c:pt idx="11">
                  <c:v>2715.1515151515155</c:v>
                </c:pt>
                <c:pt idx="12">
                  <c:v>1494.4444444444446</c:v>
                </c:pt>
                <c:pt idx="13">
                  <c:v>2160.3581267217637</c:v>
                </c:pt>
              </c:numCache>
            </c:numRef>
          </c:val>
          <c:smooth val="0"/>
          <c:extLst>
            <c:ext xmlns:c16="http://schemas.microsoft.com/office/drawing/2014/chart" uri="{C3380CC4-5D6E-409C-BE32-E72D297353CC}">
              <c16:uniqueId val="{00000015-C917-4307-99B9-724E3DB4211C}"/>
            </c:ext>
          </c:extLst>
        </c:ser>
        <c:ser>
          <c:idx val="1"/>
          <c:order val="1"/>
          <c:tx>
            <c:strRef>
              <c:f>'Otros coliformes'!$A$118</c:f>
              <c:strCache>
                <c:ptCount val="1"/>
                <c:pt idx="0">
                  <c:v>MIN</c:v>
                </c:pt>
              </c:strCache>
            </c:strRef>
          </c:tx>
          <c:spPr>
            <a:ln w="28575" cap="rnd">
              <a:noFill/>
              <a:round/>
            </a:ln>
            <a:effectLst/>
          </c:spPr>
          <c:marker>
            <c:symbol val="none"/>
          </c:marker>
          <c:dPt>
            <c:idx val="9"/>
            <c:marker>
              <c:symbol val="none"/>
            </c:marker>
            <c:bubble3D val="0"/>
            <c:extLst>
              <c:ext xmlns:c16="http://schemas.microsoft.com/office/drawing/2014/chart" uri="{C3380CC4-5D6E-409C-BE32-E72D297353CC}">
                <c16:uniqueId val="{00000016-C917-4307-99B9-724E3DB4211C}"/>
              </c:ext>
            </c:extLst>
          </c:dPt>
          <c:cat>
            <c:strRef>
              <c:f>'Otros coliformes'!$B$116:$O$116</c:f>
              <c:strCache>
                <c:ptCount val="14"/>
                <c:pt idx="0">
                  <c:v>HARG2</c:v>
                </c:pt>
                <c:pt idx="1">
                  <c:v>HASL2</c:v>
                </c:pt>
                <c:pt idx="2">
                  <c:v>HOSP1</c:v>
                </c:pt>
                <c:pt idx="3">
                  <c:v>HOSP2</c:v>
                </c:pt>
                <c:pt idx="4">
                  <c:v>HUMH</c:v>
                </c:pt>
                <c:pt idx="5">
                  <c:v>MAAB2</c:v>
                </c:pt>
                <c:pt idx="6">
                  <c:v>MACA2</c:v>
                </c:pt>
                <c:pt idx="7">
                  <c:v>MSP</c:v>
                </c:pt>
                <c:pt idx="8">
                  <c:v>PAPO2</c:v>
                </c:pt>
                <c:pt idx="9">
                  <c:v>PAPR2</c:v>
                </c:pt>
                <c:pt idx="10">
                  <c:v>PLTR1</c:v>
                </c:pt>
                <c:pt idx="11">
                  <c:v>PLTR2</c:v>
                </c:pt>
                <c:pt idx="12">
                  <c:v>RECO</c:v>
                </c:pt>
                <c:pt idx="13">
                  <c:v>Total general</c:v>
                </c:pt>
              </c:strCache>
            </c:strRef>
          </c:cat>
          <c:val>
            <c:numRef>
              <c:f>'Otros coliformes'!$B$118:$O$118</c:f>
              <c:numCache>
                <c:formatCode>0.00</c:formatCode>
                <c:ptCount val="14"/>
                <c:pt idx="0">
                  <c:v>0</c:v>
                </c:pt>
                <c:pt idx="1">
                  <c:v>83.333333333333343</c:v>
                </c:pt>
                <c:pt idx="2">
                  <c:v>6433.333333333333</c:v>
                </c:pt>
                <c:pt idx="3">
                  <c:v>66.666666666666657</c:v>
                </c:pt>
                <c:pt idx="4">
                  <c:v>0</c:v>
                </c:pt>
                <c:pt idx="5">
                  <c:v>0</c:v>
                </c:pt>
                <c:pt idx="6">
                  <c:v>0</c:v>
                </c:pt>
                <c:pt idx="7">
                  <c:v>0</c:v>
                </c:pt>
                <c:pt idx="8">
                  <c:v>0</c:v>
                </c:pt>
                <c:pt idx="9">
                  <c:v>0</c:v>
                </c:pt>
                <c:pt idx="10">
                  <c:v>0</c:v>
                </c:pt>
                <c:pt idx="11">
                  <c:v>233.33333333333334</c:v>
                </c:pt>
                <c:pt idx="12">
                  <c:v>0</c:v>
                </c:pt>
                <c:pt idx="13">
                  <c:v>209.44444444444443</c:v>
                </c:pt>
              </c:numCache>
            </c:numRef>
          </c:val>
          <c:smooth val="0"/>
          <c:extLst>
            <c:ext xmlns:c16="http://schemas.microsoft.com/office/drawing/2014/chart" uri="{C3380CC4-5D6E-409C-BE32-E72D297353CC}">
              <c16:uniqueId val="{00000017-C917-4307-99B9-724E3DB4211C}"/>
            </c:ext>
          </c:extLst>
        </c:ser>
        <c:ser>
          <c:idx val="2"/>
          <c:order val="2"/>
          <c:tx>
            <c:strRef>
              <c:f>'Otros coliformes'!$A$119</c:f>
              <c:strCache>
                <c:ptCount val="1"/>
                <c:pt idx="0">
                  <c:v>MAX</c:v>
                </c:pt>
              </c:strCache>
            </c:strRef>
          </c:tx>
          <c:spPr>
            <a:ln w="28575" cap="rnd">
              <a:noFill/>
              <a:round/>
            </a:ln>
            <a:effectLst/>
          </c:spPr>
          <c:marker>
            <c:symbol val="none"/>
          </c:marker>
          <c:cat>
            <c:strRef>
              <c:f>'Otros coliformes'!$B$116:$O$116</c:f>
              <c:strCache>
                <c:ptCount val="14"/>
                <c:pt idx="0">
                  <c:v>HARG2</c:v>
                </c:pt>
                <c:pt idx="1">
                  <c:v>HASL2</c:v>
                </c:pt>
                <c:pt idx="2">
                  <c:v>HOSP1</c:v>
                </c:pt>
                <c:pt idx="3">
                  <c:v>HOSP2</c:v>
                </c:pt>
                <c:pt idx="4">
                  <c:v>HUMH</c:v>
                </c:pt>
                <c:pt idx="5">
                  <c:v>MAAB2</c:v>
                </c:pt>
                <c:pt idx="6">
                  <c:v>MACA2</c:v>
                </c:pt>
                <c:pt idx="7">
                  <c:v>MSP</c:v>
                </c:pt>
                <c:pt idx="8">
                  <c:v>PAPO2</c:v>
                </c:pt>
                <c:pt idx="9">
                  <c:v>PAPR2</c:v>
                </c:pt>
                <c:pt idx="10">
                  <c:v>PLTR1</c:v>
                </c:pt>
                <c:pt idx="11">
                  <c:v>PLTR2</c:v>
                </c:pt>
                <c:pt idx="12">
                  <c:v>RECO</c:v>
                </c:pt>
                <c:pt idx="13">
                  <c:v>Total general</c:v>
                </c:pt>
              </c:strCache>
            </c:strRef>
          </c:cat>
          <c:val>
            <c:numRef>
              <c:f>'Otros coliformes'!$B$119:$O$119</c:f>
              <c:numCache>
                <c:formatCode>0.00</c:formatCode>
                <c:ptCount val="14"/>
                <c:pt idx="0">
                  <c:v>3366.6666666666665</c:v>
                </c:pt>
                <c:pt idx="1">
                  <c:v>2666.666666666667</c:v>
                </c:pt>
                <c:pt idx="2">
                  <c:v>6433.333333333333</c:v>
                </c:pt>
                <c:pt idx="3">
                  <c:v>8533.3333333333321</c:v>
                </c:pt>
                <c:pt idx="4">
                  <c:v>12500</c:v>
                </c:pt>
                <c:pt idx="5">
                  <c:v>4116.6666666666661</c:v>
                </c:pt>
                <c:pt idx="6">
                  <c:v>4716.6666666666661</c:v>
                </c:pt>
                <c:pt idx="7">
                  <c:v>0</c:v>
                </c:pt>
                <c:pt idx="8">
                  <c:v>12066.666666666668</c:v>
                </c:pt>
                <c:pt idx="9">
                  <c:v>9850</c:v>
                </c:pt>
                <c:pt idx="10">
                  <c:v>13566.666666666666</c:v>
                </c:pt>
                <c:pt idx="11">
                  <c:v>10466.666666666668</c:v>
                </c:pt>
                <c:pt idx="12">
                  <c:v>5400</c:v>
                </c:pt>
                <c:pt idx="13">
                  <c:v>7796.666666666667</c:v>
                </c:pt>
              </c:numCache>
            </c:numRef>
          </c:val>
          <c:smooth val="0"/>
          <c:extLst>
            <c:ext xmlns:c16="http://schemas.microsoft.com/office/drawing/2014/chart" uri="{C3380CC4-5D6E-409C-BE32-E72D297353CC}">
              <c16:uniqueId val="{00000018-C917-4307-99B9-724E3DB4211C}"/>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axId val="949124304"/>
        <c:axId val="949129552"/>
      </c:stockChart>
      <c:catAx>
        <c:axId val="9491243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s-MX"/>
          </a:p>
        </c:txPr>
        <c:crossAx val="949129552"/>
        <c:crosses val="autoZero"/>
        <c:auto val="1"/>
        <c:lblAlgn val="ctr"/>
        <c:lblOffset val="100"/>
        <c:noMultiLvlLbl val="0"/>
      </c:catAx>
      <c:valAx>
        <c:axId val="949129552"/>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9491243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legend>
    <c:plotVisOnly val="1"/>
    <c:dispBlanksAs val="gap"/>
    <c:showDLblsOverMax val="0"/>
  </c:chart>
  <c:spPr>
    <a:solidFill>
      <a:schemeClr val="bg1"/>
    </a:solidFill>
    <a:ln w="9525" cap="flat" cmpd="sng" algn="ctr">
      <a:noFill/>
      <a:round/>
    </a:ln>
    <a:effectLst/>
  </c:spPr>
  <c:txPr>
    <a:bodyPr/>
    <a:lstStyle/>
    <a:p>
      <a:pPr>
        <a:defRPr/>
      </a:pPr>
      <a:endParaRPr lang="es-MX"/>
    </a:p>
  </c:txPr>
  <c:printSettings>
    <c:headerFooter/>
    <c:pageMargins b="0.75" l="0.7" r="0.7" t="0.75" header="0.3" footer="0.3"/>
    <c:pageSetup/>
  </c:printSettings>
</c:chartSpace>
</file>

<file path=xl/charts/chart1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[BANCO DE DATOS DEL MONITOREO ABRIL 2023.xlsx]Otros coliformes!TablaDinámica7</c:name>
    <c:fmtId val="22"/>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Otros coliformes</a:t>
            </a:r>
          </a:p>
        </c:rich>
      </c:tx>
      <c:overlay val="0"/>
      <c:spPr>
        <a:noFill/>
        <a:ln>
          <a:solidFill>
            <a:schemeClr val="accent3"/>
          </a:solidFill>
          <a:round/>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MX"/>
        </a:p>
      </c:txPr>
    </c:title>
    <c:autoTitleDeleted val="0"/>
    <c:pivotFmts>
      <c:pivotFmt>
        <c:idx val="0"/>
        <c:spPr>
          <a:solidFill>
            <a:schemeClr val="accent1"/>
          </a:solidFill>
          <a:ln w="28575" cap="rnd">
            <a:solidFill>
              <a:schemeClr val="accent1"/>
            </a:solidFill>
            <a:round/>
          </a:ln>
          <a:effectLst/>
        </c:spPr>
        <c:marker>
          <c:symbol val="none"/>
        </c:marker>
      </c:pivotFmt>
      <c:pivotFmt>
        <c:idx val="1"/>
        <c:spPr>
          <a:solidFill>
            <a:schemeClr val="accent1"/>
          </a:solidFill>
          <a:ln w="28575" cap="rnd">
            <a:solidFill>
              <a:schemeClr val="accent1"/>
            </a:solidFill>
            <a:round/>
          </a:ln>
          <a:effectLst/>
        </c:spPr>
        <c:marker>
          <c:symbol val="none"/>
        </c:marker>
      </c:pivotFmt>
      <c:pivotFmt>
        <c:idx val="2"/>
        <c:spPr>
          <a:solidFill>
            <a:schemeClr val="accent1"/>
          </a:solidFill>
          <a:ln w="28575" cap="rnd">
            <a:solidFill>
              <a:schemeClr val="accent1"/>
            </a:solidFill>
            <a:round/>
          </a:ln>
          <a:effectLst/>
        </c:spPr>
        <c:marker>
          <c:symbol val="none"/>
        </c:marker>
      </c:pivotFmt>
      <c:pivotFmt>
        <c:idx val="3"/>
        <c:spPr>
          <a:solidFill>
            <a:schemeClr val="accent1"/>
          </a:solidFill>
          <a:ln w="28575" cap="rnd">
            <a:solidFill>
              <a:schemeClr val="accent1"/>
            </a:solidFill>
            <a:round/>
          </a:ln>
          <a:effectLst/>
        </c:spPr>
        <c:marker>
          <c:symbol val="none"/>
        </c:marker>
      </c:pivotFmt>
      <c:pivotFmt>
        <c:idx val="4"/>
        <c:spPr>
          <a:solidFill>
            <a:schemeClr val="accent1"/>
          </a:solidFill>
          <a:ln w="28575" cap="rnd">
            <a:solidFill>
              <a:schemeClr val="accent1"/>
            </a:solidFill>
            <a:round/>
          </a:ln>
          <a:effectLst/>
        </c:spPr>
        <c:marker>
          <c:symbol val="none"/>
        </c:marker>
      </c:pivotFmt>
      <c:pivotFmt>
        <c:idx val="5"/>
        <c:spPr>
          <a:solidFill>
            <a:schemeClr val="accent1"/>
          </a:solidFill>
          <a:ln w="28575" cap="rnd">
            <a:solidFill>
              <a:schemeClr val="accent1"/>
            </a:solidFill>
            <a:round/>
          </a:ln>
          <a:effectLst/>
        </c:spPr>
        <c:marker>
          <c:symbol val="none"/>
        </c:marker>
      </c:pivotFmt>
      <c:pivotFmt>
        <c:idx val="6"/>
        <c:spPr>
          <a:solidFill>
            <a:schemeClr val="accent1"/>
          </a:solidFill>
          <a:ln w="28575" cap="rnd">
            <a:solidFill>
              <a:schemeClr val="accent1"/>
            </a:solidFill>
            <a:round/>
          </a:ln>
          <a:effectLst/>
        </c:spPr>
        <c:marker>
          <c:symbol val="none"/>
        </c:marker>
      </c:pivotFmt>
      <c:pivotFmt>
        <c:idx val="7"/>
        <c:spPr>
          <a:solidFill>
            <a:schemeClr val="accent1"/>
          </a:solidFill>
          <a:ln w="28575" cap="rnd">
            <a:solidFill>
              <a:schemeClr val="accent1"/>
            </a:solidFill>
            <a:round/>
          </a:ln>
          <a:effectLst/>
        </c:spPr>
        <c:marker>
          <c:symbol val="none"/>
        </c:marker>
      </c:pivotFmt>
      <c:pivotFmt>
        <c:idx val="8"/>
        <c:spPr>
          <a:solidFill>
            <a:schemeClr val="accent1"/>
          </a:solidFill>
          <a:ln w="28575" cap="rnd">
            <a:solidFill>
              <a:schemeClr val="accent1"/>
            </a:solidFill>
            <a:round/>
          </a:ln>
          <a:effectLst/>
        </c:spPr>
        <c:marker>
          <c:symbol val="none"/>
        </c:marker>
      </c:pivotFmt>
      <c:pivotFmt>
        <c:idx val="9"/>
        <c:spPr>
          <a:solidFill>
            <a:schemeClr val="accent1"/>
          </a:solidFill>
          <a:ln w="28575" cap="rnd">
            <a:solidFill>
              <a:schemeClr val="accent1"/>
            </a:solidFill>
            <a:round/>
          </a:ln>
          <a:effectLst/>
        </c:spPr>
        <c:marker>
          <c:symbol val="none"/>
        </c:marker>
      </c:pivotFmt>
      <c:pivotFmt>
        <c:idx val="10"/>
        <c:spPr>
          <a:solidFill>
            <a:schemeClr val="accent1"/>
          </a:solidFill>
          <a:ln w="28575" cap="rnd">
            <a:solidFill>
              <a:schemeClr val="accent1"/>
            </a:solidFill>
            <a:round/>
          </a:ln>
          <a:effectLst/>
        </c:spPr>
        <c:marker>
          <c:symbol val="none"/>
        </c:marker>
      </c:pivotFmt>
      <c:pivotFmt>
        <c:idx val="11"/>
        <c:spPr>
          <a:solidFill>
            <a:schemeClr val="accent1"/>
          </a:solidFill>
          <a:ln w="28575" cap="rnd">
            <a:solidFill>
              <a:schemeClr val="accent1"/>
            </a:solidFill>
            <a:round/>
          </a:ln>
          <a:effectLst/>
        </c:spPr>
        <c:marker>
          <c:symbol val="none"/>
        </c:marker>
      </c:pivotFmt>
      <c:pivotFmt>
        <c:idx val="12"/>
        <c:spPr>
          <a:solidFill>
            <a:schemeClr val="accent1"/>
          </a:solidFill>
          <a:ln w="28575" cap="rnd">
            <a:solidFill>
              <a:schemeClr val="accent1"/>
            </a:solidFill>
            <a:round/>
          </a:ln>
          <a:effectLst/>
        </c:spPr>
        <c:marker>
          <c:symbol val="none"/>
        </c:marker>
      </c:pivotFmt>
      <c:pivotFmt>
        <c:idx val="13"/>
        <c:spPr>
          <a:solidFill>
            <a:schemeClr val="accent1"/>
          </a:solidFill>
          <a:ln w="28575" cap="rnd">
            <a:solidFill>
              <a:schemeClr val="accent1"/>
            </a:solidFill>
            <a:round/>
          </a:ln>
          <a:effectLst/>
        </c:spPr>
        <c:marker>
          <c:symbol val="none"/>
        </c:marker>
      </c:pivotFmt>
      <c:pivotFmt>
        <c:idx val="14"/>
        <c:spPr>
          <a:solidFill>
            <a:schemeClr val="accent1"/>
          </a:solidFill>
          <a:ln w="28575" cap="rnd">
            <a:solidFill>
              <a:schemeClr val="accent1"/>
            </a:solidFill>
            <a:round/>
          </a:ln>
          <a:effectLst/>
        </c:spPr>
        <c:marker>
          <c:symbol val="none"/>
        </c:marker>
      </c:pivotFmt>
      <c:pivotFmt>
        <c:idx val="15"/>
        <c:spPr>
          <a:solidFill>
            <a:schemeClr val="accent1"/>
          </a:solidFill>
          <a:ln w="28575" cap="rnd">
            <a:solidFill>
              <a:schemeClr val="accent1"/>
            </a:solidFill>
            <a:round/>
          </a:ln>
          <a:effectLst/>
        </c:spPr>
        <c:marker>
          <c:symbol val="none"/>
        </c:marker>
      </c:pivotFmt>
      <c:pivotFmt>
        <c:idx val="16"/>
        <c:spPr>
          <a:solidFill>
            <a:schemeClr val="accent1"/>
          </a:solidFill>
          <a:ln w="28575" cap="rnd">
            <a:solidFill>
              <a:schemeClr val="accent1"/>
            </a:solidFill>
            <a:round/>
          </a:ln>
          <a:effectLst/>
        </c:spPr>
        <c:marker>
          <c:symbol val="none"/>
        </c:marker>
      </c:pivotFmt>
      <c:pivotFmt>
        <c:idx val="17"/>
        <c:spPr>
          <a:solidFill>
            <a:schemeClr val="accent1"/>
          </a:solidFill>
          <a:ln w="28575" cap="rnd">
            <a:solidFill>
              <a:schemeClr val="accent1"/>
            </a:solidFill>
            <a:round/>
          </a:ln>
          <a:effectLst/>
        </c:spPr>
        <c:marker>
          <c:symbol val="none"/>
        </c:marker>
      </c:pivotFmt>
      <c:pivotFmt>
        <c:idx val="18"/>
        <c:spPr>
          <a:solidFill>
            <a:schemeClr val="accent1"/>
          </a:solidFill>
          <a:ln w="28575" cap="rnd">
            <a:solidFill>
              <a:schemeClr val="accent1"/>
            </a:solidFill>
            <a:round/>
          </a:ln>
          <a:effectLst/>
        </c:spPr>
        <c:marker>
          <c:symbol val="none"/>
        </c:marker>
      </c:pivotFmt>
      <c:pivotFmt>
        <c:idx val="19"/>
        <c:spPr>
          <a:solidFill>
            <a:schemeClr val="accent1"/>
          </a:solidFill>
          <a:ln w="28575" cap="rnd">
            <a:solidFill>
              <a:schemeClr val="accent1"/>
            </a:solidFill>
            <a:round/>
          </a:ln>
          <a:effectLst/>
        </c:spPr>
        <c:marker>
          <c:symbol val="none"/>
        </c:marker>
      </c:pivotFmt>
      <c:pivotFmt>
        <c:idx val="20"/>
        <c:spPr>
          <a:solidFill>
            <a:schemeClr val="accent1"/>
          </a:solidFill>
          <a:ln w="28575" cap="rnd">
            <a:solidFill>
              <a:schemeClr val="accent1"/>
            </a:solidFill>
            <a:round/>
          </a:ln>
          <a:effectLst/>
        </c:spPr>
        <c:marker>
          <c:symbol val="none"/>
        </c:marker>
      </c:pivotFmt>
      <c:pivotFmt>
        <c:idx val="21"/>
        <c:spPr>
          <a:solidFill>
            <a:schemeClr val="accent1"/>
          </a:solidFill>
          <a:ln w="28575" cap="rnd">
            <a:solidFill>
              <a:schemeClr val="accent1"/>
            </a:solidFill>
            <a:round/>
          </a:ln>
          <a:effectLst/>
        </c:spPr>
        <c:marker>
          <c:symbol val="none"/>
        </c:marker>
      </c:pivotFmt>
      <c:pivotFmt>
        <c:idx val="22"/>
        <c:spPr>
          <a:solidFill>
            <a:schemeClr val="accent1"/>
          </a:solidFill>
          <a:ln w="28575" cap="rnd">
            <a:solidFill>
              <a:schemeClr val="accent1"/>
            </a:solidFill>
            <a:round/>
          </a:ln>
          <a:effectLst/>
        </c:spPr>
        <c:marker>
          <c:symbol val="none"/>
        </c:marker>
      </c:pivotFmt>
      <c:pivotFmt>
        <c:idx val="23"/>
        <c:spPr>
          <a:solidFill>
            <a:schemeClr val="accent1"/>
          </a:solidFill>
          <a:ln w="28575" cap="rnd">
            <a:solidFill>
              <a:schemeClr val="accent1"/>
            </a:solidFill>
            <a:round/>
          </a:ln>
          <a:effectLst/>
        </c:spPr>
        <c:marker>
          <c:symbol val="none"/>
        </c:marker>
      </c:pivotFmt>
      <c:pivotFmt>
        <c:idx val="24"/>
        <c:spPr>
          <a:solidFill>
            <a:schemeClr val="accent1"/>
          </a:solidFill>
          <a:ln w="28575" cap="rnd">
            <a:solidFill>
              <a:schemeClr val="accent1"/>
            </a:solidFill>
            <a:round/>
          </a:ln>
          <a:effectLst/>
        </c:spPr>
        <c:marker>
          <c:symbol val="none"/>
        </c:marker>
      </c:pivotFmt>
      <c:pivotFmt>
        <c:idx val="25"/>
        <c:spPr>
          <a:solidFill>
            <a:schemeClr val="accent1"/>
          </a:solidFill>
          <a:ln w="28575" cap="rnd">
            <a:solidFill>
              <a:schemeClr val="accent1"/>
            </a:solidFill>
            <a:round/>
          </a:ln>
          <a:effectLst/>
        </c:spPr>
        <c:marker>
          <c:symbol val="none"/>
        </c:marker>
      </c:pivotFmt>
      <c:pivotFmt>
        <c:idx val="26"/>
        <c:spPr>
          <a:solidFill>
            <a:schemeClr val="accent1"/>
          </a:solidFill>
          <a:ln w="28575" cap="rnd">
            <a:solidFill>
              <a:schemeClr val="accent1"/>
            </a:solidFill>
            <a:round/>
          </a:ln>
          <a:effectLst/>
        </c:spPr>
        <c:marker>
          <c:symbol val="none"/>
        </c:marker>
      </c:pivotFmt>
      <c:pivotFmt>
        <c:idx val="27"/>
        <c:spPr>
          <a:solidFill>
            <a:schemeClr val="accent1"/>
          </a:solidFill>
          <a:ln w="28575" cap="rnd">
            <a:solidFill>
              <a:schemeClr val="accent1"/>
            </a:solidFill>
            <a:round/>
          </a:ln>
          <a:effectLst/>
        </c:spPr>
        <c:marker>
          <c:symbol val="none"/>
        </c:marker>
      </c:pivotFmt>
      <c:pivotFmt>
        <c:idx val="28"/>
        <c:spPr>
          <a:solidFill>
            <a:schemeClr val="accent1"/>
          </a:solidFill>
          <a:ln w="28575" cap="rnd">
            <a:solidFill>
              <a:schemeClr val="accent1"/>
            </a:solidFill>
            <a:round/>
          </a:ln>
          <a:effectLst/>
        </c:spPr>
        <c:marker>
          <c:symbol val="none"/>
        </c:marker>
      </c:pivotFmt>
      <c:pivotFmt>
        <c:idx val="29"/>
        <c:spPr>
          <a:solidFill>
            <a:schemeClr val="accent1"/>
          </a:solidFill>
          <a:ln w="28575" cap="rnd">
            <a:solidFill>
              <a:schemeClr val="accent1"/>
            </a:solidFill>
            <a:round/>
          </a:ln>
          <a:effectLst/>
        </c:spPr>
        <c:marker>
          <c:symbol val="none"/>
        </c:marker>
      </c:pivotFmt>
      <c:pivotFmt>
        <c:idx val="30"/>
        <c:spPr>
          <a:solidFill>
            <a:schemeClr val="accent1"/>
          </a:solidFill>
          <a:ln w="28575" cap="rnd">
            <a:solidFill>
              <a:schemeClr val="accent1"/>
            </a:solidFill>
            <a:round/>
          </a:ln>
          <a:effectLst/>
        </c:spPr>
        <c:marker>
          <c:symbol val="none"/>
        </c:marker>
      </c:pivotFmt>
      <c:pivotFmt>
        <c:idx val="31"/>
        <c:spPr>
          <a:solidFill>
            <a:schemeClr val="accent1"/>
          </a:solidFill>
          <a:ln w="28575" cap="rnd">
            <a:solidFill>
              <a:schemeClr val="accent1"/>
            </a:solidFill>
            <a:round/>
          </a:ln>
          <a:effectLst/>
        </c:spPr>
        <c:marker>
          <c:symbol val="none"/>
        </c:marker>
      </c:pivotFmt>
      <c:pivotFmt>
        <c:idx val="32"/>
        <c:spPr>
          <a:solidFill>
            <a:schemeClr val="accent1"/>
          </a:solidFill>
          <a:ln w="28575" cap="rnd">
            <a:solidFill>
              <a:schemeClr val="accent1"/>
            </a:solidFill>
            <a:round/>
          </a:ln>
          <a:effectLst/>
        </c:spPr>
        <c:marker>
          <c:symbol val="none"/>
        </c:marker>
      </c:pivotFmt>
      <c:pivotFmt>
        <c:idx val="33"/>
        <c:spPr>
          <a:solidFill>
            <a:schemeClr val="accent1"/>
          </a:solidFill>
          <a:ln w="28575" cap="rnd">
            <a:solidFill>
              <a:schemeClr val="accent1"/>
            </a:solidFill>
            <a:round/>
          </a:ln>
          <a:effectLst/>
        </c:spPr>
        <c:marker>
          <c:symbol val="none"/>
        </c:marker>
      </c:pivotFmt>
      <c:pivotFmt>
        <c:idx val="34"/>
        <c:spPr>
          <a:solidFill>
            <a:schemeClr val="accent1"/>
          </a:solidFill>
          <a:ln w="28575" cap="rnd">
            <a:solidFill>
              <a:schemeClr val="accent1"/>
            </a:solidFill>
            <a:round/>
          </a:ln>
          <a:effectLst/>
        </c:spPr>
        <c:marker>
          <c:symbol val="none"/>
        </c:marker>
      </c:pivotFmt>
      <c:pivotFmt>
        <c:idx val="35"/>
        <c:spPr>
          <a:solidFill>
            <a:schemeClr val="accent1"/>
          </a:solidFill>
          <a:ln w="28575" cap="rnd">
            <a:solidFill>
              <a:schemeClr val="accent1"/>
            </a:solidFill>
            <a:round/>
          </a:ln>
          <a:effectLst/>
        </c:spPr>
        <c:marker>
          <c:symbol val="none"/>
        </c:marker>
      </c:pivotFmt>
      <c:pivotFmt>
        <c:idx val="36"/>
        <c:spPr>
          <a:solidFill>
            <a:schemeClr val="accent1"/>
          </a:solidFill>
          <a:ln w="28575" cap="rnd">
            <a:solidFill>
              <a:schemeClr val="accent1"/>
            </a:solidFill>
            <a:round/>
          </a:ln>
          <a:effectLst/>
        </c:spPr>
        <c:marker>
          <c:symbol val="none"/>
        </c:marker>
      </c:pivotFmt>
      <c:pivotFmt>
        <c:idx val="37"/>
        <c:spPr>
          <a:solidFill>
            <a:schemeClr val="accent1"/>
          </a:solidFill>
          <a:ln w="28575" cap="rnd">
            <a:solidFill>
              <a:schemeClr val="accent1"/>
            </a:solidFill>
            <a:round/>
          </a:ln>
          <a:effectLst/>
        </c:spPr>
        <c:marker>
          <c:symbol val="none"/>
        </c:marker>
      </c:pivotFmt>
      <c:pivotFmt>
        <c:idx val="38"/>
        <c:spPr>
          <a:solidFill>
            <a:schemeClr val="accent1"/>
          </a:solidFill>
          <a:ln w="28575" cap="rnd">
            <a:solidFill>
              <a:schemeClr val="accent1"/>
            </a:solidFill>
            <a:round/>
          </a:ln>
          <a:effectLst/>
        </c:spPr>
        <c:marker>
          <c:symbol val="none"/>
        </c:marker>
      </c:pivotFmt>
      <c:pivotFmt>
        <c:idx val="39"/>
        <c:spPr>
          <a:solidFill>
            <a:schemeClr val="accent1"/>
          </a:solidFill>
          <a:ln w="28575" cap="rnd">
            <a:solidFill>
              <a:schemeClr val="accent1"/>
            </a:solidFill>
            <a:round/>
          </a:ln>
          <a:effectLst/>
        </c:spPr>
        <c:marker>
          <c:symbol val="none"/>
        </c:marker>
      </c:pivotFmt>
      <c:pivotFmt>
        <c:idx val="40"/>
        <c:spPr>
          <a:solidFill>
            <a:schemeClr val="accent1"/>
          </a:solidFill>
          <a:ln w="28575" cap="rnd">
            <a:solidFill>
              <a:schemeClr val="accent1"/>
            </a:solidFill>
            <a:round/>
          </a:ln>
          <a:effectLst/>
        </c:spPr>
        <c:marker>
          <c:symbol val="none"/>
        </c:marker>
      </c:pivotFmt>
      <c:pivotFmt>
        <c:idx val="41"/>
        <c:spPr>
          <a:solidFill>
            <a:schemeClr val="accent1"/>
          </a:solidFill>
          <a:ln w="28575" cap="rnd">
            <a:solidFill>
              <a:schemeClr val="accent1"/>
            </a:solidFill>
            <a:round/>
          </a:ln>
          <a:effectLst/>
        </c:spPr>
        <c:marker>
          <c:symbol val="none"/>
        </c:marker>
      </c:pivotFmt>
      <c:pivotFmt>
        <c:idx val="42"/>
        <c:spPr>
          <a:solidFill>
            <a:schemeClr val="accent1"/>
          </a:solidFill>
          <a:ln w="28575" cap="rnd">
            <a:solidFill>
              <a:schemeClr val="accent1"/>
            </a:solidFill>
            <a:round/>
          </a:ln>
          <a:effectLst/>
        </c:spPr>
        <c:marker>
          <c:symbol val="none"/>
        </c:marker>
      </c:pivotFmt>
      <c:pivotFmt>
        <c:idx val="43"/>
        <c:spPr>
          <a:solidFill>
            <a:schemeClr val="accent1"/>
          </a:solidFill>
          <a:ln w="28575" cap="rnd">
            <a:solidFill>
              <a:schemeClr val="accent1"/>
            </a:solidFill>
            <a:round/>
          </a:ln>
          <a:effectLst/>
        </c:spPr>
        <c:marker>
          <c:symbol val="none"/>
        </c:marker>
      </c:pivotFmt>
      <c:pivotFmt>
        <c:idx val="44"/>
        <c:spPr>
          <a:solidFill>
            <a:schemeClr val="accent1"/>
          </a:solidFill>
          <a:ln w="28575" cap="rnd">
            <a:solidFill>
              <a:schemeClr val="accent1"/>
            </a:solidFill>
            <a:round/>
          </a:ln>
          <a:effectLst/>
        </c:spPr>
        <c:marker>
          <c:symbol val="none"/>
        </c:marker>
      </c:pivotFmt>
      <c:pivotFmt>
        <c:idx val="45"/>
        <c:spPr>
          <a:solidFill>
            <a:schemeClr val="accent1"/>
          </a:solidFill>
          <a:ln w="28575" cap="rnd">
            <a:solidFill>
              <a:schemeClr val="accent1"/>
            </a:solidFill>
            <a:round/>
          </a:ln>
          <a:effectLst/>
        </c:spPr>
        <c:marker>
          <c:symbol val="none"/>
        </c:marker>
      </c:pivotFmt>
      <c:pivotFmt>
        <c:idx val="46"/>
        <c:spPr>
          <a:solidFill>
            <a:schemeClr val="accent1"/>
          </a:solidFill>
          <a:ln w="28575" cap="rnd">
            <a:solidFill>
              <a:schemeClr val="accent1"/>
            </a:solidFill>
            <a:round/>
          </a:ln>
          <a:effectLst/>
        </c:spPr>
        <c:marker>
          <c:symbol val="none"/>
        </c:marker>
      </c:pivotFmt>
      <c:pivotFmt>
        <c:idx val="47"/>
        <c:spPr>
          <a:solidFill>
            <a:schemeClr val="accent1"/>
          </a:solidFill>
          <a:ln w="28575" cap="rnd">
            <a:solidFill>
              <a:schemeClr val="accent1"/>
            </a:solidFill>
            <a:round/>
          </a:ln>
          <a:effectLst/>
        </c:spPr>
        <c:marker>
          <c:symbol val="none"/>
        </c:marker>
      </c:pivotFmt>
      <c:pivotFmt>
        <c:idx val="48"/>
        <c:spPr>
          <a:solidFill>
            <a:schemeClr val="accent1"/>
          </a:solidFill>
          <a:ln w="28575" cap="rnd">
            <a:solidFill>
              <a:schemeClr val="accent1"/>
            </a:solidFill>
            <a:round/>
          </a:ln>
          <a:effectLst/>
        </c:spPr>
        <c:marker>
          <c:symbol val="none"/>
        </c:marker>
      </c:pivotFmt>
      <c:pivotFmt>
        <c:idx val="49"/>
        <c:spPr>
          <a:solidFill>
            <a:schemeClr val="accent1"/>
          </a:solidFill>
          <a:ln w="28575" cap="rnd">
            <a:solidFill>
              <a:schemeClr val="accent1"/>
            </a:solidFill>
            <a:round/>
          </a:ln>
          <a:effectLst/>
        </c:spPr>
        <c:marker>
          <c:symbol val="none"/>
        </c:marker>
      </c:pivotFmt>
      <c:pivotFmt>
        <c:idx val="50"/>
        <c:spPr>
          <a:solidFill>
            <a:schemeClr val="accent1"/>
          </a:solidFill>
          <a:ln w="28575" cap="rnd">
            <a:solidFill>
              <a:schemeClr val="accent1"/>
            </a:solidFill>
            <a:round/>
          </a:ln>
          <a:effectLst/>
        </c:spPr>
        <c:marker>
          <c:symbol val="none"/>
        </c:marker>
      </c:pivotFmt>
      <c:pivotFmt>
        <c:idx val="51"/>
        <c:spPr>
          <a:solidFill>
            <a:schemeClr val="accent1"/>
          </a:solidFill>
          <a:ln w="28575" cap="rnd">
            <a:solidFill>
              <a:schemeClr val="accent1"/>
            </a:solidFill>
            <a:round/>
          </a:ln>
          <a:effectLst/>
        </c:spPr>
        <c:marker>
          <c:symbol val="none"/>
        </c:marker>
      </c:pivotFmt>
      <c:pivotFmt>
        <c:idx val="52"/>
        <c:spPr>
          <a:solidFill>
            <a:schemeClr val="accent1"/>
          </a:solidFill>
          <a:ln w="28575" cap="rnd">
            <a:solidFill>
              <a:schemeClr val="accent1"/>
            </a:solidFill>
            <a:round/>
          </a:ln>
          <a:effectLst/>
        </c:spPr>
        <c:marker>
          <c:symbol val="none"/>
        </c:marker>
      </c:pivotFmt>
      <c:pivotFmt>
        <c:idx val="53"/>
        <c:spPr>
          <a:solidFill>
            <a:schemeClr val="accent1"/>
          </a:solidFill>
          <a:ln w="28575" cap="rnd">
            <a:solidFill>
              <a:schemeClr val="accent1"/>
            </a:solidFill>
            <a:round/>
          </a:ln>
          <a:effectLst/>
        </c:spPr>
        <c:marker>
          <c:symbol val="none"/>
        </c:marker>
      </c:pivotFmt>
      <c:pivotFmt>
        <c:idx val="54"/>
        <c:spPr>
          <a:solidFill>
            <a:schemeClr val="accent1"/>
          </a:solidFill>
          <a:ln w="28575" cap="rnd">
            <a:solidFill>
              <a:schemeClr val="accent1"/>
            </a:solidFill>
            <a:round/>
          </a:ln>
          <a:effectLst/>
        </c:spPr>
        <c:marker>
          <c:symbol val="none"/>
        </c:marker>
      </c:pivotFmt>
      <c:pivotFmt>
        <c:idx val="55"/>
        <c:spPr>
          <a:solidFill>
            <a:schemeClr val="accent1"/>
          </a:solidFill>
          <a:ln w="28575" cap="rnd">
            <a:solidFill>
              <a:schemeClr val="accent1"/>
            </a:solidFill>
            <a:round/>
          </a:ln>
          <a:effectLst/>
        </c:spPr>
        <c:marker>
          <c:symbol val="none"/>
        </c:marker>
      </c:pivotFmt>
      <c:pivotFmt>
        <c:idx val="56"/>
        <c:spPr>
          <a:solidFill>
            <a:schemeClr val="accent1"/>
          </a:solidFill>
          <a:ln w="28575" cap="rnd">
            <a:solidFill>
              <a:schemeClr val="accent1"/>
            </a:solidFill>
            <a:round/>
          </a:ln>
          <a:effectLst/>
        </c:spPr>
        <c:marker>
          <c:symbol val="none"/>
        </c:marker>
      </c:pivotFmt>
      <c:pivotFmt>
        <c:idx val="57"/>
        <c:spPr>
          <a:solidFill>
            <a:schemeClr val="accent1"/>
          </a:solidFill>
          <a:ln w="28575" cap="rnd">
            <a:solidFill>
              <a:schemeClr val="accent1"/>
            </a:solidFill>
            <a:round/>
          </a:ln>
          <a:effectLst/>
        </c:spPr>
        <c:marker>
          <c:symbol val="none"/>
        </c:marker>
      </c:pivotFmt>
      <c:pivotFmt>
        <c:idx val="58"/>
        <c:spPr>
          <a:solidFill>
            <a:schemeClr val="accent1"/>
          </a:solidFill>
          <a:ln w="28575" cap="rnd">
            <a:solidFill>
              <a:schemeClr val="accent1"/>
            </a:solidFill>
            <a:round/>
          </a:ln>
          <a:effectLst/>
        </c:spPr>
        <c:marker>
          <c:symbol val="none"/>
        </c:marker>
      </c:pivotFmt>
      <c:pivotFmt>
        <c:idx val="59"/>
        <c:spPr>
          <a:solidFill>
            <a:schemeClr val="accent1"/>
          </a:solidFill>
          <a:ln w="28575" cap="rnd">
            <a:solidFill>
              <a:schemeClr val="accent1"/>
            </a:solidFill>
            <a:round/>
          </a:ln>
          <a:effectLst/>
        </c:spPr>
        <c:marker>
          <c:symbol val="none"/>
        </c:marker>
      </c:pivotFmt>
      <c:pivotFmt>
        <c:idx val="60"/>
        <c:spPr>
          <a:solidFill>
            <a:schemeClr val="accent1"/>
          </a:solidFill>
          <a:ln w="28575" cap="rnd">
            <a:solidFill>
              <a:schemeClr val="accent1"/>
            </a:solidFill>
            <a:round/>
          </a:ln>
          <a:effectLst/>
        </c:spPr>
        <c:marker>
          <c:symbol val="none"/>
        </c:marker>
      </c:pivotFmt>
      <c:pivotFmt>
        <c:idx val="61"/>
        <c:spPr>
          <a:solidFill>
            <a:schemeClr val="accent1"/>
          </a:solidFill>
          <a:ln w="28575" cap="rnd">
            <a:solidFill>
              <a:schemeClr val="accent1"/>
            </a:solidFill>
            <a:round/>
          </a:ln>
          <a:effectLst/>
        </c:spPr>
        <c:marker>
          <c:symbol val="none"/>
        </c:marker>
      </c:pivotFmt>
      <c:pivotFmt>
        <c:idx val="62"/>
        <c:spPr>
          <a:solidFill>
            <a:schemeClr val="accent1"/>
          </a:solidFill>
          <a:ln w="28575" cap="rnd">
            <a:solidFill>
              <a:schemeClr val="accent1"/>
            </a:solidFill>
            <a:round/>
          </a:ln>
          <a:effectLst/>
        </c:spPr>
        <c:marker>
          <c:symbol val="none"/>
        </c:marker>
      </c:pivotFmt>
      <c:pivotFmt>
        <c:idx val="63"/>
        <c:spPr>
          <a:solidFill>
            <a:schemeClr val="accent1"/>
          </a:solidFill>
          <a:ln w="28575" cap="rnd">
            <a:solidFill>
              <a:schemeClr val="accent1"/>
            </a:solidFill>
            <a:round/>
          </a:ln>
          <a:effectLst/>
        </c:spPr>
        <c:marker>
          <c:symbol val="none"/>
        </c:marker>
      </c:pivotFmt>
      <c:pivotFmt>
        <c:idx val="64"/>
        <c:spPr>
          <a:solidFill>
            <a:schemeClr val="accent1"/>
          </a:solidFill>
          <a:ln w="28575" cap="rnd">
            <a:solidFill>
              <a:schemeClr val="accent1"/>
            </a:solidFill>
            <a:round/>
          </a:ln>
          <a:effectLst/>
        </c:spPr>
        <c:marker>
          <c:symbol val="none"/>
        </c:marker>
      </c:pivotFmt>
      <c:pivotFmt>
        <c:idx val="65"/>
        <c:spPr>
          <a:solidFill>
            <a:schemeClr val="accent1"/>
          </a:solidFill>
          <a:ln w="28575" cap="rnd">
            <a:solidFill>
              <a:schemeClr val="accent1"/>
            </a:solidFill>
            <a:round/>
          </a:ln>
          <a:effectLst/>
        </c:spPr>
        <c:marker>
          <c:symbol val="none"/>
        </c:marker>
      </c:pivotFmt>
      <c:pivotFmt>
        <c:idx val="66"/>
        <c:spPr>
          <a:solidFill>
            <a:schemeClr val="accent1"/>
          </a:solidFill>
          <a:ln w="28575" cap="rnd">
            <a:solidFill>
              <a:schemeClr val="accent1"/>
            </a:solidFill>
            <a:round/>
          </a:ln>
          <a:effectLst/>
        </c:spPr>
        <c:marker>
          <c:symbol val="none"/>
        </c:marker>
      </c:pivotFmt>
      <c:pivotFmt>
        <c:idx val="67"/>
        <c:spPr>
          <a:solidFill>
            <a:schemeClr val="accent1"/>
          </a:solidFill>
          <a:ln w="28575" cap="rnd">
            <a:solidFill>
              <a:schemeClr val="accent1"/>
            </a:solidFill>
            <a:round/>
          </a:ln>
          <a:effectLst/>
        </c:spPr>
        <c:marker>
          <c:symbol val="none"/>
        </c:marker>
      </c:pivotFmt>
      <c:pivotFmt>
        <c:idx val="68"/>
        <c:spPr>
          <a:solidFill>
            <a:schemeClr val="accent1"/>
          </a:solidFill>
          <a:ln w="28575" cap="rnd">
            <a:solidFill>
              <a:schemeClr val="accent1"/>
            </a:solidFill>
            <a:round/>
          </a:ln>
          <a:effectLst/>
        </c:spPr>
        <c:marker>
          <c:symbol val="none"/>
        </c:marker>
      </c:pivotFmt>
      <c:pivotFmt>
        <c:idx val="69"/>
        <c:spPr>
          <a:solidFill>
            <a:schemeClr val="accent1"/>
          </a:solidFill>
          <a:ln w="28575" cap="rnd">
            <a:solidFill>
              <a:schemeClr val="accent1"/>
            </a:solidFill>
            <a:round/>
          </a:ln>
          <a:effectLst/>
        </c:spPr>
        <c:marker>
          <c:symbol val="none"/>
        </c:marker>
      </c:pivotFmt>
      <c:pivotFmt>
        <c:idx val="70"/>
        <c:spPr>
          <a:solidFill>
            <a:schemeClr val="accent1"/>
          </a:solidFill>
          <a:ln w="28575" cap="rnd">
            <a:solidFill>
              <a:schemeClr val="accent1"/>
            </a:solidFill>
            <a:round/>
          </a:ln>
          <a:effectLst/>
        </c:spPr>
        <c:marker>
          <c:symbol val="none"/>
        </c:marker>
      </c:pivotFmt>
      <c:pivotFmt>
        <c:idx val="71"/>
        <c:spPr>
          <a:solidFill>
            <a:schemeClr val="accent1"/>
          </a:solidFill>
          <a:ln w="28575" cap="rnd">
            <a:solidFill>
              <a:schemeClr val="accent1"/>
            </a:solidFill>
            <a:round/>
          </a:ln>
          <a:effectLst/>
        </c:spPr>
        <c:marker>
          <c:symbol val="none"/>
        </c:marker>
      </c:pivotFmt>
      <c:pivotFmt>
        <c:idx val="72"/>
        <c:spPr>
          <a:solidFill>
            <a:schemeClr val="accent1"/>
          </a:solidFill>
          <a:ln w="28575" cap="rnd">
            <a:solidFill>
              <a:schemeClr val="accent1"/>
            </a:solidFill>
            <a:round/>
          </a:ln>
          <a:effectLst/>
        </c:spPr>
        <c:marker>
          <c:symbol val="none"/>
        </c:marker>
      </c:pivotFmt>
      <c:pivotFmt>
        <c:idx val="73"/>
        <c:spPr>
          <a:solidFill>
            <a:schemeClr val="accent1"/>
          </a:solidFill>
          <a:ln w="28575" cap="rnd">
            <a:solidFill>
              <a:schemeClr val="accent1"/>
            </a:solidFill>
            <a:round/>
          </a:ln>
          <a:effectLst/>
        </c:spPr>
        <c:marker>
          <c:symbol val="none"/>
        </c:marker>
      </c:pivotFmt>
      <c:pivotFmt>
        <c:idx val="74"/>
        <c:spPr>
          <a:solidFill>
            <a:schemeClr val="accent1"/>
          </a:solidFill>
          <a:ln w="28575" cap="rnd">
            <a:solidFill>
              <a:schemeClr val="accent1"/>
            </a:solidFill>
            <a:round/>
          </a:ln>
          <a:effectLst/>
        </c:spPr>
        <c:marker>
          <c:symbol val="none"/>
        </c:marker>
      </c:pivotFmt>
      <c:pivotFmt>
        <c:idx val="75"/>
        <c:spPr>
          <a:solidFill>
            <a:schemeClr val="accent1"/>
          </a:solidFill>
          <a:ln w="28575" cap="rnd">
            <a:solidFill>
              <a:schemeClr val="accent1"/>
            </a:solidFill>
            <a:round/>
          </a:ln>
          <a:effectLst/>
        </c:spPr>
        <c:marker>
          <c:symbol val="none"/>
        </c:marker>
      </c:pivotFmt>
      <c:pivotFmt>
        <c:idx val="76"/>
        <c:spPr>
          <a:solidFill>
            <a:schemeClr val="accent1"/>
          </a:solidFill>
          <a:ln w="28575" cap="rnd">
            <a:solidFill>
              <a:schemeClr val="accent1"/>
            </a:solidFill>
            <a:round/>
          </a:ln>
          <a:effectLst/>
        </c:spPr>
        <c:marker>
          <c:symbol val="none"/>
        </c:marker>
      </c:pivotFmt>
      <c:pivotFmt>
        <c:idx val="77"/>
        <c:spPr>
          <a:solidFill>
            <a:schemeClr val="accent1"/>
          </a:solidFill>
          <a:ln w="28575" cap="rnd">
            <a:solidFill>
              <a:schemeClr val="accent1"/>
            </a:solidFill>
            <a:round/>
          </a:ln>
          <a:effectLst/>
        </c:spPr>
        <c:marker>
          <c:symbol val="none"/>
        </c:marker>
      </c:pivotFmt>
      <c:pivotFmt>
        <c:idx val="78"/>
        <c:spPr>
          <a:solidFill>
            <a:schemeClr val="accent1"/>
          </a:solidFill>
          <a:ln w="28575" cap="rnd">
            <a:solidFill>
              <a:schemeClr val="accent1"/>
            </a:solidFill>
            <a:round/>
          </a:ln>
          <a:effectLst/>
        </c:spPr>
        <c:marker>
          <c:symbol val="none"/>
        </c:marker>
      </c:pivotFmt>
      <c:pivotFmt>
        <c:idx val="79"/>
        <c:spPr>
          <a:solidFill>
            <a:schemeClr val="accent1"/>
          </a:solidFill>
          <a:ln w="28575" cap="rnd">
            <a:solidFill>
              <a:schemeClr val="accent1"/>
            </a:solidFill>
            <a:round/>
          </a:ln>
          <a:effectLst/>
        </c:spPr>
        <c:marker>
          <c:symbol val="none"/>
        </c:marker>
      </c:pivotFmt>
      <c:pivotFmt>
        <c:idx val="80"/>
        <c:spPr>
          <a:solidFill>
            <a:schemeClr val="accent1"/>
          </a:solidFill>
          <a:ln w="28575" cap="rnd">
            <a:solidFill>
              <a:schemeClr val="accent1"/>
            </a:solidFill>
            <a:round/>
          </a:ln>
          <a:effectLst/>
        </c:spPr>
        <c:marker>
          <c:symbol val="none"/>
        </c:marker>
      </c:pivotFmt>
      <c:pivotFmt>
        <c:idx val="81"/>
        <c:spPr>
          <a:solidFill>
            <a:schemeClr val="accent1"/>
          </a:solidFill>
          <a:ln w="28575" cap="rnd">
            <a:solidFill>
              <a:schemeClr val="accent1"/>
            </a:solidFill>
            <a:round/>
          </a:ln>
          <a:effectLst/>
        </c:spPr>
        <c:marker>
          <c:symbol val="none"/>
        </c:marker>
      </c:pivotFmt>
      <c:pivotFmt>
        <c:idx val="82"/>
        <c:spPr>
          <a:solidFill>
            <a:schemeClr val="accent1"/>
          </a:solidFill>
          <a:ln w="28575" cap="rnd">
            <a:solidFill>
              <a:schemeClr val="accent1"/>
            </a:solidFill>
            <a:round/>
          </a:ln>
          <a:effectLst/>
        </c:spPr>
        <c:marker>
          <c:symbol val="none"/>
        </c:marker>
      </c:pivotFmt>
      <c:pivotFmt>
        <c:idx val="83"/>
        <c:spPr>
          <a:solidFill>
            <a:schemeClr val="accent1"/>
          </a:solidFill>
          <a:ln w="28575" cap="rnd">
            <a:solidFill>
              <a:schemeClr val="accent1"/>
            </a:solidFill>
            <a:round/>
          </a:ln>
          <a:effectLst/>
        </c:spPr>
        <c:marker>
          <c:symbol val="none"/>
        </c:marker>
      </c:pivotFmt>
      <c:pivotFmt>
        <c:idx val="84"/>
        <c:spPr>
          <a:solidFill>
            <a:schemeClr val="accent1"/>
          </a:solidFill>
          <a:ln w="28575" cap="rnd">
            <a:solidFill>
              <a:schemeClr val="accent1"/>
            </a:solidFill>
            <a:round/>
          </a:ln>
          <a:effectLst/>
        </c:spPr>
        <c:marker>
          <c:symbol val="none"/>
        </c:marker>
      </c:pivotFmt>
      <c:pivotFmt>
        <c:idx val="85"/>
        <c:spPr>
          <a:solidFill>
            <a:schemeClr val="accent1"/>
          </a:solidFill>
          <a:ln w="28575" cap="rnd">
            <a:solidFill>
              <a:schemeClr val="accent1"/>
            </a:solidFill>
            <a:round/>
          </a:ln>
          <a:effectLst/>
        </c:spPr>
        <c:marker>
          <c:symbol val="none"/>
        </c:marker>
      </c:pivotFmt>
      <c:pivotFmt>
        <c:idx val="86"/>
        <c:spPr>
          <a:solidFill>
            <a:schemeClr val="accent1"/>
          </a:solidFill>
          <a:ln w="28575" cap="rnd">
            <a:solidFill>
              <a:schemeClr val="accent1"/>
            </a:solidFill>
            <a:round/>
          </a:ln>
          <a:effectLst/>
        </c:spPr>
        <c:marker>
          <c:symbol val="none"/>
        </c:marker>
      </c:pivotFmt>
      <c:pivotFmt>
        <c:idx val="87"/>
        <c:spPr>
          <a:solidFill>
            <a:schemeClr val="accent1"/>
          </a:solidFill>
          <a:ln w="28575" cap="rnd">
            <a:solidFill>
              <a:schemeClr val="accent1"/>
            </a:solidFill>
            <a:round/>
          </a:ln>
          <a:effectLst/>
        </c:spPr>
        <c:marker>
          <c:symbol val="none"/>
        </c:marker>
      </c:pivotFmt>
      <c:pivotFmt>
        <c:idx val="88"/>
        <c:spPr>
          <a:solidFill>
            <a:schemeClr val="accent1"/>
          </a:solidFill>
          <a:ln w="28575" cap="rnd">
            <a:solidFill>
              <a:schemeClr val="accent1"/>
            </a:solidFill>
            <a:round/>
          </a:ln>
          <a:effectLst/>
        </c:spPr>
        <c:marker>
          <c:symbol val="none"/>
        </c:marker>
      </c:pivotFmt>
      <c:pivotFmt>
        <c:idx val="89"/>
        <c:spPr>
          <a:solidFill>
            <a:schemeClr val="accent1"/>
          </a:solidFill>
          <a:ln w="28575" cap="rnd">
            <a:solidFill>
              <a:schemeClr val="accent1"/>
            </a:solidFill>
            <a:round/>
          </a:ln>
          <a:effectLst/>
        </c:spPr>
        <c:marker>
          <c:symbol val="none"/>
        </c:marker>
      </c:pivotFmt>
      <c:pivotFmt>
        <c:idx val="90"/>
        <c:spPr>
          <a:solidFill>
            <a:schemeClr val="accent1"/>
          </a:solidFill>
          <a:ln w="28575" cap="rnd">
            <a:solidFill>
              <a:schemeClr val="accent1"/>
            </a:solidFill>
            <a:round/>
          </a:ln>
          <a:effectLst/>
        </c:spPr>
        <c:marker>
          <c:symbol val="none"/>
        </c:marker>
      </c:pivotFmt>
      <c:pivotFmt>
        <c:idx val="91"/>
        <c:spPr>
          <a:solidFill>
            <a:schemeClr val="accent1"/>
          </a:solidFill>
          <a:ln w="28575" cap="rnd">
            <a:solidFill>
              <a:schemeClr val="accent1"/>
            </a:solidFill>
            <a:round/>
          </a:ln>
          <a:effectLst/>
        </c:spPr>
        <c:marker>
          <c:symbol val="none"/>
        </c:marker>
      </c:pivotFmt>
      <c:pivotFmt>
        <c:idx val="92"/>
        <c:spPr>
          <a:solidFill>
            <a:schemeClr val="accent1"/>
          </a:solidFill>
          <a:ln w="28575" cap="rnd">
            <a:solidFill>
              <a:schemeClr val="accent1"/>
            </a:solidFill>
            <a:round/>
          </a:ln>
          <a:effectLst/>
        </c:spPr>
        <c:marker>
          <c:symbol val="none"/>
        </c:marker>
      </c:pivotFmt>
      <c:pivotFmt>
        <c:idx val="93"/>
        <c:spPr>
          <a:solidFill>
            <a:schemeClr val="accent1"/>
          </a:solidFill>
          <a:ln w="28575" cap="rnd">
            <a:solidFill>
              <a:schemeClr val="accent1"/>
            </a:solidFill>
            <a:round/>
          </a:ln>
          <a:effectLst/>
        </c:spPr>
        <c:marker>
          <c:symbol val="none"/>
        </c:marker>
      </c:pivotFmt>
      <c:pivotFmt>
        <c:idx val="94"/>
        <c:spPr>
          <a:solidFill>
            <a:schemeClr val="accent1"/>
          </a:solidFill>
          <a:ln w="28575" cap="rnd">
            <a:solidFill>
              <a:schemeClr val="accent1"/>
            </a:solidFill>
            <a:round/>
          </a:ln>
          <a:effectLst/>
        </c:spPr>
        <c:marker>
          <c:symbol val="none"/>
        </c:marker>
      </c:pivotFmt>
      <c:pivotFmt>
        <c:idx val="95"/>
        <c:spPr>
          <a:solidFill>
            <a:schemeClr val="accent1"/>
          </a:solidFill>
          <a:ln w="28575" cap="rnd">
            <a:solidFill>
              <a:schemeClr val="accent1"/>
            </a:solidFill>
            <a:round/>
          </a:ln>
          <a:effectLst/>
        </c:spPr>
        <c:marker>
          <c:symbol val="none"/>
        </c:marker>
      </c:pivotFmt>
      <c:pivotFmt>
        <c:idx val="96"/>
        <c:spPr>
          <a:solidFill>
            <a:schemeClr val="accent1"/>
          </a:solidFill>
          <a:ln w="28575" cap="rnd">
            <a:solidFill>
              <a:schemeClr val="accent1"/>
            </a:solidFill>
            <a:round/>
          </a:ln>
          <a:effectLst/>
        </c:spPr>
        <c:marker>
          <c:symbol val="none"/>
        </c:marker>
      </c:pivotFmt>
      <c:pivotFmt>
        <c:idx val="97"/>
        <c:spPr>
          <a:solidFill>
            <a:schemeClr val="accent1"/>
          </a:solidFill>
          <a:ln w="28575" cap="rnd">
            <a:solidFill>
              <a:schemeClr val="accent1"/>
            </a:solidFill>
            <a:round/>
          </a:ln>
          <a:effectLst/>
        </c:spPr>
        <c:marker>
          <c:symbol val="none"/>
        </c:marker>
      </c:pivotFmt>
      <c:pivotFmt>
        <c:idx val="98"/>
        <c:spPr>
          <a:solidFill>
            <a:schemeClr val="accent1"/>
          </a:solidFill>
          <a:ln w="28575" cap="rnd">
            <a:solidFill>
              <a:schemeClr val="accent1"/>
            </a:solidFill>
            <a:round/>
          </a:ln>
          <a:effectLst/>
        </c:spPr>
        <c:marker>
          <c:symbol val="none"/>
        </c:marker>
      </c:pivotFmt>
      <c:pivotFmt>
        <c:idx val="99"/>
        <c:spPr>
          <a:solidFill>
            <a:schemeClr val="accent1"/>
          </a:solidFill>
          <a:ln w="28575" cap="rnd">
            <a:solidFill>
              <a:schemeClr val="accent1"/>
            </a:solidFill>
            <a:round/>
          </a:ln>
          <a:effectLst/>
        </c:spPr>
        <c:marker>
          <c:symbol val="none"/>
        </c:marker>
      </c:pivotFmt>
      <c:pivotFmt>
        <c:idx val="100"/>
        <c:spPr>
          <a:solidFill>
            <a:schemeClr val="accent1"/>
          </a:solidFill>
          <a:ln w="28575" cap="rnd">
            <a:solidFill>
              <a:schemeClr val="accent1"/>
            </a:solidFill>
            <a:round/>
          </a:ln>
          <a:effectLst/>
        </c:spPr>
        <c:marker>
          <c:symbol val="none"/>
        </c:marker>
      </c:pivotFmt>
      <c:pivotFmt>
        <c:idx val="101"/>
        <c:spPr>
          <a:solidFill>
            <a:schemeClr val="accent1"/>
          </a:solidFill>
          <a:ln w="28575" cap="rnd">
            <a:solidFill>
              <a:schemeClr val="accent1"/>
            </a:solidFill>
            <a:round/>
          </a:ln>
          <a:effectLst/>
        </c:spPr>
        <c:marker>
          <c:symbol val="none"/>
        </c:marker>
      </c:pivotFmt>
      <c:pivotFmt>
        <c:idx val="102"/>
        <c:spPr>
          <a:solidFill>
            <a:schemeClr val="accent1"/>
          </a:solidFill>
          <a:ln w="28575" cap="rnd">
            <a:solidFill>
              <a:schemeClr val="accent1"/>
            </a:solidFill>
            <a:round/>
          </a:ln>
          <a:effectLst/>
        </c:spPr>
        <c:marker>
          <c:symbol val="none"/>
        </c:marker>
      </c:pivotFmt>
      <c:pivotFmt>
        <c:idx val="103"/>
        <c:spPr>
          <a:solidFill>
            <a:schemeClr val="accent1"/>
          </a:solidFill>
          <a:ln w="28575" cap="rnd">
            <a:solidFill>
              <a:schemeClr val="accent1"/>
            </a:solidFill>
            <a:round/>
          </a:ln>
          <a:effectLst/>
        </c:spPr>
        <c:marker>
          <c:symbol val="none"/>
        </c:marker>
      </c:pivotFmt>
      <c:pivotFmt>
        <c:idx val="104"/>
        <c:spPr>
          <a:solidFill>
            <a:schemeClr val="accent1"/>
          </a:solidFill>
          <a:ln w="28575" cap="rnd">
            <a:solidFill>
              <a:schemeClr val="accent1"/>
            </a:solidFill>
            <a:round/>
          </a:ln>
          <a:effectLst/>
        </c:spPr>
        <c:marker>
          <c:symbol val="none"/>
        </c:marker>
      </c:pivotFmt>
      <c:pivotFmt>
        <c:idx val="105"/>
        <c:spPr>
          <a:solidFill>
            <a:schemeClr val="accent1"/>
          </a:solidFill>
          <a:ln w="28575" cap="rnd">
            <a:solidFill>
              <a:schemeClr val="accent1"/>
            </a:solidFill>
            <a:round/>
          </a:ln>
          <a:effectLst/>
        </c:spPr>
        <c:marker>
          <c:symbol val="none"/>
        </c:marker>
      </c:pivotFmt>
      <c:pivotFmt>
        <c:idx val="106"/>
        <c:spPr>
          <a:solidFill>
            <a:schemeClr val="accent1"/>
          </a:solidFill>
          <a:ln w="28575" cap="rnd">
            <a:solidFill>
              <a:schemeClr val="accent1"/>
            </a:solidFill>
            <a:round/>
          </a:ln>
          <a:effectLst/>
        </c:spPr>
        <c:marker>
          <c:symbol val="none"/>
        </c:marker>
      </c:pivotFmt>
      <c:pivotFmt>
        <c:idx val="107"/>
        <c:spPr>
          <a:solidFill>
            <a:schemeClr val="accent1"/>
          </a:solidFill>
          <a:ln w="28575" cap="rnd">
            <a:solidFill>
              <a:schemeClr val="accent1"/>
            </a:solidFill>
            <a:round/>
          </a:ln>
          <a:effectLst/>
        </c:spPr>
        <c:marker>
          <c:symbol val="none"/>
        </c:marker>
      </c:pivotFmt>
      <c:pivotFmt>
        <c:idx val="108"/>
        <c:spPr>
          <a:solidFill>
            <a:schemeClr val="accent1"/>
          </a:solidFill>
          <a:ln w="28575" cap="rnd">
            <a:solidFill>
              <a:schemeClr val="accent1"/>
            </a:solidFill>
            <a:round/>
          </a:ln>
          <a:effectLst/>
        </c:spPr>
        <c:marker>
          <c:symbol val="none"/>
        </c:marker>
      </c:pivotFmt>
      <c:pivotFmt>
        <c:idx val="109"/>
        <c:spPr>
          <a:solidFill>
            <a:schemeClr val="accent1"/>
          </a:solidFill>
          <a:ln w="28575" cap="rnd">
            <a:solidFill>
              <a:schemeClr val="accent1"/>
            </a:solidFill>
            <a:round/>
          </a:ln>
          <a:effectLst/>
        </c:spPr>
        <c:marker>
          <c:symbol val="none"/>
        </c:marker>
      </c:pivotFmt>
      <c:pivotFmt>
        <c:idx val="110"/>
        <c:spPr>
          <a:solidFill>
            <a:schemeClr val="accent1"/>
          </a:solidFill>
          <a:ln w="28575" cap="rnd">
            <a:solidFill>
              <a:schemeClr val="accent1"/>
            </a:solidFill>
            <a:round/>
          </a:ln>
          <a:effectLst/>
        </c:spPr>
        <c:marker>
          <c:symbol val="none"/>
        </c:marker>
      </c:pivotFmt>
      <c:pivotFmt>
        <c:idx val="111"/>
        <c:spPr>
          <a:solidFill>
            <a:schemeClr val="accent1"/>
          </a:solidFill>
          <a:ln w="28575" cap="rnd">
            <a:solidFill>
              <a:schemeClr val="accent1"/>
            </a:solidFill>
            <a:round/>
          </a:ln>
          <a:effectLst/>
        </c:spPr>
        <c:marker>
          <c:symbol val="none"/>
        </c:marker>
      </c:pivotFmt>
      <c:pivotFmt>
        <c:idx val="112"/>
        <c:spPr>
          <a:solidFill>
            <a:schemeClr val="accent1"/>
          </a:solidFill>
          <a:ln w="28575" cap="rnd">
            <a:solidFill>
              <a:schemeClr val="accent1"/>
            </a:solidFill>
            <a:round/>
          </a:ln>
          <a:effectLst/>
        </c:spPr>
        <c:marker>
          <c:symbol val="none"/>
        </c:marker>
      </c:pivotFmt>
      <c:pivotFmt>
        <c:idx val="113"/>
        <c:spPr>
          <a:solidFill>
            <a:schemeClr val="accent1"/>
          </a:solidFill>
          <a:ln w="28575" cap="rnd">
            <a:solidFill>
              <a:schemeClr val="accent1"/>
            </a:solidFill>
            <a:round/>
          </a:ln>
          <a:effectLst/>
        </c:spPr>
        <c:marker>
          <c:symbol val="none"/>
        </c:marker>
      </c:pivotFmt>
      <c:pivotFmt>
        <c:idx val="114"/>
        <c:spPr>
          <a:solidFill>
            <a:schemeClr val="accent1"/>
          </a:solidFill>
          <a:ln w="28575" cap="rnd">
            <a:solidFill>
              <a:schemeClr val="accent1"/>
            </a:solidFill>
            <a:round/>
          </a:ln>
          <a:effectLst/>
        </c:spPr>
        <c:marker>
          <c:symbol val="none"/>
        </c:marker>
      </c:pivotFmt>
      <c:pivotFmt>
        <c:idx val="115"/>
        <c:spPr>
          <a:solidFill>
            <a:schemeClr val="accent1"/>
          </a:solidFill>
          <a:ln w="28575" cap="rnd">
            <a:solidFill>
              <a:schemeClr val="accent1"/>
            </a:solidFill>
            <a:round/>
          </a:ln>
          <a:effectLst/>
        </c:spPr>
        <c:marker>
          <c:symbol val="none"/>
        </c:marker>
      </c:pivotFmt>
      <c:pivotFmt>
        <c:idx val="116"/>
        <c:spPr>
          <a:solidFill>
            <a:schemeClr val="accent1"/>
          </a:solidFill>
          <a:ln w="28575" cap="rnd">
            <a:solidFill>
              <a:schemeClr val="accent1"/>
            </a:solidFill>
            <a:round/>
          </a:ln>
          <a:effectLst/>
        </c:spPr>
        <c:marker>
          <c:symbol val="none"/>
        </c:marker>
      </c:pivotFmt>
      <c:pivotFmt>
        <c:idx val="117"/>
        <c:spPr>
          <a:solidFill>
            <a:schemeClr val="accent1"/>
          </a:solidFill>
          <a:ln w="28575" cap="rnd">
            <a:solidFill>
              <a:schemeClr val="accent1"/>
            </a:solidFill>
            <a:round/>
          </a:ln>
          <a:effectLst/>
        </c:spPr>
        <c:marker>
          <c:symbol val="none"/>
        </c:marker>
      </c:pivotFmt>
      <c:pivotFmt>
        <c:idx val="118"/>
        <c:spPr>
          <a:solidFill>
            <a:schemeClr val="accent1"/>
          </a:solidFill>
          <a:ln w="28575" cap="rnd">
            <a:solidFill>
              <a:schemeClr val="accent1"/>
            </a:solidFill>
            <a:round/>
          </a:ln>
          <a:effectLst/>
        </c:spPr>
        <c:marker>
          <c:symbol val="none"/>
        </c:marker>
      </c:pivotFmt>
      <c:pivotFmt>
        <c:idx val="119"/>
        <c:spPr>
          <a:solidFill>
            <a:schemeClr val="accent1"/>
          </a:solidFill>
          <a:ln w="28575" cap="rnd">
            <a:solidFill>
              <a:schemeClr val="accent1"/>
            </a:solidFill>
            <a:round/>
          </a:ln>
          <a:effectLst/>
        </c:spPr>
        <c:marker>
          <c:symbol val="none"/>
        </c:marker>
      </c:pivotFmt>
      <c:pivotFmt>
        <c:idx val="120"/>
        <c:spPr>
          <a:solidFill>
            <a:schemeClr val="accent1"/>
          </a:solidFill>
          <a:ln w="28575" cap="rnd">
            <a:solidFill>
              <a:schemeClr val="accent1"/>
            </a:solidFill>
            <a:round/>
          </a:ln>
          <a:effectLst/>
        </c:spPr>
        <c:marker>
          <c:symbol val="none"/>
        </c:marker>
      </c:pivotFmt>
      <c:pivotFmt>
        <c:idx val="121"/>
        <c:spPr>
          <a:solidFill>
            <a:schemeClr val="accent1"/>
          </a:solidFill>
          <a:ln w="28575" cap="rnd">
            <a:solidFill>
              <a:schemeClr val="accent1"/>
            </a:solidFill>
            <a:round/>
          </a:ln>
          <a:effectLst/>
        </c:spPr>
        <c:marker>
          <c:symbol val="none"/>
        </c:marker>
      </c:pivotFmt>
      <c:pivotFmt>
        <c:idx val="122"/>
        <c:spPr>
          <a:solidFill>
            <a:schemeClr val="accent1"/>
          </a:solidFill>
          <a:ln w="28575" cap="rnd">
            <a:solidFill>
              <a:schemeClr val="accent1"/>
            </a:solidFill>
            <a:round/>
          </a:ln>
          <a:effectLst/>
        </c:spPr>
        <c:marker>
          <c:symbol val="none"/>
        </c:marker>
      </c:pivotFmt>
      <c:pivotFmt>
        <c:idx val="123"/>
        <c:spPr>
          <a:solidFill>
            <a:schemeClr val="accent1"/>
          </a:solidFill>
          <a:ln w="28575" cap="rnd">
            <a:solidFill>
              <a:schemeClr val="accent1"/>
            </a:solidFill>
            <a:round/>
          </a:ln>
          <a:effectLst/>
        </c:spPr>
        <c:marker>
          <c:symbol val="none"/>
        </c:marker>
      </c:pivotFmt>
      <c:pivotFmt>
        <c:idx val="124"/>
        <c:spPr>
          <a:solidFill>
            <a:schemeClr val="accent1"/>
          </a:solidFill>
          <a:ln w="28575" cap="rnd">
            <a:solidFill>
              <a:schemeClr val="accent1"/>
            </a:solidFill>
            <a:round/>
          </a:ln>
          <a:effectLst/>
        </c:spPr>
        <c:marker>
          <c:symbol val="none"/>
        </c:marker>
      </c:pivotFmt>
      <c:pivotFmt>
        <c:idx val="125"/>
        <c:spPr>
          <a:solidFill>
            <a:schemeClr val="accent1"/>
          </a:solidFill>
          <a:ln w="28575" cap="rnd">
            <a:solidFill>
              <a:schemeClr val="accent1"/>
            </a:solidFill>
            <a:round/>
          </a:ln>
          <a:effectLst/>
        </c:spPr>
        <c:marker>
          <c:symbol val="none"/>
        </c:marker>
      </c:pivotFmt>
      <c:pivotFmt>
        <c:idx val="126"/>
        <c:spPr>
          <a:solidFill>
            <a:schemeClr val="accent1"/>
          </a:solidFill>
          <a:ln w="28575" cap="rnd">
            <a:solidFill>
              <a:schemeClr val="accent1"/>
            </a:solidFill>
            <a:round/>
          </a:ln>
          <a:effectLst/>
        </c:spPr>
        <c:marker>
          <c:symbol val="none"/>
        </c:marker>
      </c:pivotFmt>
      <c:pivotFmt>
        <c:idx val="127"/>
        <c:spPr>
          <a:solidFill>
            <a:schemeClr val="accent1"/>
          </a:solidFill>
          <a:ln w="28575" cap="rnd">
            <a:solidFill>
              <a:schemeClr val="accent1"/>
            </a:solidFill>
            <a:round/>
          </a:ln>
          <a:effectLst/>
        </c:spPr>
        <c:marker>
          <c:symbol val="none"/>
        </c:marker>
      </c:pivotFmt>
      <c:pivotFmt>
        <c:idx val="128"/>
        <c:spPr>
          <a:solidFill>
            <a:schemeClr val="accent1"/>
          </a:solidFill>
          <a:ln w="28575" cap="rnd">
            <a:solidFill>
              <a:schemeClr val="accent1"/>
            </a:solidFill>
            <a:round/>
          </a:ln>
          <a:effectLst/>
        </c:spPr>
        <c:marker>
          <c:symbol val="none"/>
        </c:marker>
      </c:pivotFmt>
      <c:pivotFmt>
        <c:idx val="129"/>
        <c:spPr>
          <a:solidFill>
            <a:schemeClr val="accent1"/>
          </a:solidFill>
          <a:ln w="28575" cap="rnd">
            <a:solidFill>
              <a:schemeClr val="accent1"/>
            </a:solidFill>
            <a:round/>
          </a:ln>
          <a:effectLst/>
        </c:spPr>
        <c:marker>
          <c:symbol val="none"/>
        </c:marker>
      </c:pivotFmt>
      <c:pivotFmt>
        <c:idx val="130"/>
        <c:spPr>
          <a:solidFill>
            <a:schemeClr val="accent1"/>
          </a:solidFill>
          <a:ln w="28575" cap="rnd">
            <a:solidFill>
              <a:schemeClr val="accent1"/>
            </a:solidFill>
            <a:round/>
          </a:ln>
          <a:effectLst/>
        </c:spPr>
        <c:marker>
          <c:symbol val="none"/>
        </c:marker>
      </c:pivotFmt>
      <c:pivotFmt>
        <c:idx val="131"/>
        <c:spPr>
          <a:solidFill>
            <a:schemeClr val="accent1"/>
          </a:solidFill>
          <a:ln w="28575" cap="rnd">
            <a:solidFill>
              <a:schemeClr val="accent1"/>
            </a:solidFill>
            <a:round/>
          </a:ln>
          <a:effectLst/>
        </c:spPr>
        <c:marker>
          <c:symbol val="none"/>
        </c:marker>
      </c:pivotFmt>
      <c:pivotFmt>
        <c:idx val="132"/>
        <c:spPr>
          <a:solidFill>
            <a:schemeClr val="accent1"/>
          </a:solidFill>
          <a:ln w="28575" cap="rnd">
            <a:solidFill>
              <a:schemeClr val="accent1"/>
            </a:solidFill>
            <a:round/>
          </a:ln>
          <a:effectLst/>
        </c:spPr>
        <c:marker>
          <c:symbol val="none"/>
        </c:marker>
      </c:pivotFmt>
      <c:pivotFmt>
        <c:idx val="133"/>
        <c:spPr>
          <a:solidFill>
            <a:schemeClr val="accent1"/>
          </a:solidFill>
          <a:ln w="28575" cap="rnd">
            <a:solidFill>
              <a:schemeClr val="accent1"/>
            </a:solidFill>
            <a:round/>
          </a:ln>
          <a:effectLst/>
        </c:spPr>
        <c:marker>
          <c:symbol val="none"/>
        </c:marker>
      </c:pivotFmt>
      <c:pivotFmt>
        <c:idx val="134"/>
        <c:spPr>
          <a:solidFill>
            <a:schemeClr val="accent1"/>
          </a:solidFill>
          <a:ln w="28575" cap="rnd">
            <a:solidFill>
              <a:schemeClr val="accent1"/>
            </a:solidFill>
            <a:round/>
          </a:ln>
          <a:effectLst/>
        </c:spPr>
        <c:marker>
          <c:symbol val="none"/>
        </c:marker>
      </c:pivotFmt>
      <c:pivotFmt>
        <c:idx val="135"/>
        <c:spPr>
          <a:solidFill>
            <a:schemeClr val="accent1"/>
          </a:solidFill>
          <a:ln w="28575" cap="rnd">
            <a:solidFill>
              <a:schemeClr val="accent1"/>
            </a:solidFill>
            <a:round/>
          </a:ln>
          <a:effectLst/>
        </c:spPr>
        <c:marker>
          <c:symbol val="none"/>
        </c:marker>
      </c:pivotFmt>
      <c:pivotFmt>
        <c:idx val="136"/>
        <c:spPr>
          <a:solidFill>
            <a:schemeClr val="accent1"/>
          </a:solidFill>
          <a:ln w="28575" cap="rnd">
            <a:solidFill>
              <a:schemeClr val="accent1"/>
            </a:solidFill>
            <a:round/>
          </a:ln>
          <a:effectLst/>
        </c:spPr>
        <c:marker>
          <c:symbol val="none"/>
        </c:marker>
      </c:pivotFmt>
      <c:pivotFmt>
        <c:idx val="137"/>
        <c:spPr>
          <a:solidFill>
            <a:schemeClr val="accent1"/>
          </a:solidFill>
          <a:ln w="28575" cap="rnd">
            <a:solidFill>
              <a:schemeClr val="accent1"/>
            </a:solidFill>
            <a:round/>
          </a:ln>
          <a:effectLst/>
        </c:spPr>
        <c:marker>
          <c:symbol val="none"/>
        </c:marker>
      </c:pivotFmt>
      <c:pivotFmt>
        <c:idx val="138"/>
        <c:spPr>
          <a:solidFill>
            <a:schemeClr val="accent1"/>
          </a:solidFill>
          <a:ln w="28575" cap="rnd">
            <a:solidFill>
              <a:schemeClr val="accent1"/>
            </a:solidFill>
            <a:round/>
          </a:ln>
          <a:effectLst/>
        </c:spPr>
        <c:marker>
          <c:symbol val="none"/>
        </c:marker>
      </c:pivotFmt>
      <c:pivotFmt>
        <c:idx val="139"/>
        <c:spPr>
          <a:solidFill>
            <a:schemeClr val="accent1"/>
          </a:solidFill>
          <a:ln w="28575" cap="rnd">
            <a:solidFill>
              <a:schemeClr val="accent1"/>
            </a:solidFill>
            <a:round/>
          </a:ln>
          <a:effectLst/>
        </c:spPr>
        <c:marker>
          <c:symbol val="none"/>
        </c:marker>
      </c:pivotFmt>
      <c:pivotFmt>
        <c:idx val="140"/>
        <c:spPr>
          <a:solidFill>
            <a:schemeClr val="accent1"/>
          </a:solidFill>
          <a:ln w="28575" cap="rnd">
            <a:solidFill>
              <a:schemeClr val="accent1"/>
            </a:solidFill>
            <a:round/>
          </a:ln>
          <a:effectLst/>
        </c:spPr>
        <c:marker>
          <c:symbol val="none"/>
        </c:marker>
      </c:pivotFmt>
      <c:pivotFmt>
        <c:idx val="141"/>
        <c:spPr>
          <a:solidFill>
            <a:schemeClr val="accent1"/>
          </a:solidFill>
          <a:ln w="28575" cap="rnd">
            <a:solidFill>
              <a:schemeClr val="accent1"/>
            </a:solidFill>
            <a:round/>
          </a:ln>
          <a:effectLst/>
        </c:spPr>
        <c:marker>
          <c:symbol val="none"/>
        </c:marker>
      </c:pivotFmt>
      <c:pivotFmt>
        <c:idx val="142"/>
        <c:spPr>
          <a:solidFill>
            <a:schemeClr val="accent1"/>
          </a:solidFill>
          <a:ln w="28575" cap="rnd">
            <a:solidFill>
              <a:schemeClr val="accent1"/>
            </a:solidFill>
            <a:round/>
          </a:ln>
          <a:effectLst/>
        </c:spPr>
        <c:marker>
          <c:symbol val="none"/>
        </c:marker>
      </c:pivotFmt>
      <c:pivotFmt>
        <c:idx val="143"/>
        <c:spPr>
          <a:solidFill>
            <a:schemeClr val="accent1"/>
          </a:solidFill>
          <a:ln w="28575" cap="rnd">
            <a:solidFill>
              <a:schemeClr val="accent1"/>
            </a:solidFill>
            <a:round/>
          </a:ln>
          <a:effectLst/>
        </c:spPr>
        <c:marker>
          <c:symbol val="none"/>
        </c:marker>
      </c:pivotFmt>
      <c:pivotFmt>
        <c:idx val="144"/>
        <c:spPr>
          <a:solidFill>
            <a:schemeClr val="accent1"/>
          </a:solidFill>
          <a:ln w="28575" cap="rnd">
            <a:solidFill>
              <a:schemeClr val="accent1"/>
            </a:solidFill>
            <a:round/>
          </a:ln>
          <a:effectLst/>
        </c:spPr>
        <c:marker>
          <c:symbol val="none"/>
        </c:marker>
      </c:pivotFmt>
      <c:pivotFmt>
        <c:idx val="145"/>
        <c:spPr>
          <a:solidFill>
            <a:schemeClr val="accent1"/>
          </a:solidFill>
          <a:ln w="28575" cap="rnd">
            <a:solidFill>
              <a:schemeClr val="accent1"/>
            </a:solidFill>
            <a:round/>
          </a:ln>
          <a:effectLst/>
        </c:spPr>
        <c:marker>
          <c:symbol val="none"/>
        </c:marker>
      </c:pivotFmt>
      <c:pivotFmt>
        <c:idx val="146"/>
        <c:spPr>
          <a:solidFill>
            <a:schemeClr val="accent1"/>
          </a:solidFill>
          <a:ln w="28575" cap="rnd">
            <a:solidFill>
              <a:schemeClr val="accent1"/>
            </a:solidFill>
            <a:round/>
          </a:ln>
          <a:effectLst/>
        </c:spPr>
        <c:marker>
          <c:symbol val="none"/>
        </c:marker>
      </c:pivotFmt>
      <c:pivotFmt>
        <c:idx val="147"/>
        <c:spPr>
          <a:solidFill>
            <a:schemeClr val="accent1"/>
          </a:solidFill>
          <a:ln w="28575" cap="rnd">
            <a:solidFill>
              <a:schemeClr val="accent1"/>
            </a:solidFill>
            <a:round/>
          </a:ln>
          <a:effectLst/>
        </c:spPr>
        <c:marker>
          <c:symbol val="none"/>
        </c:marker>
      </c:pivotFmt>
      <c:pivotFmt>
        <c:idx val="148"/>
        <c:spPr>
          <a:solidFill>
            <a:schemeClr val="accent1"/>
          </a:solidFill>
          <a:ln w="28575" cap="rnd">
            <a:solidFill>
              <a:schemeClr val="accent1"/>
            </a:solidFill>
            <a:round/>
          </a:ln>
          <a:effectLst/>
        </c:spPr>
        <c:marker>
          <c:symbol val="none"/>
        </c:marker>
      </c:pivotFmt>
      <c:pivotFmt>
        <c:idx val="149"/>
        <c:spPr>
          <a:solidFill>
            <a:schemeClr val="accent1"/>
          </a:solidFill>
          <a:ln w="28575" cap="rnd">
            <a:solidFill>
              <a:schemeClr val="accent1"/>
            </a:solidFill>
            <a:round/>
          </a:ln>
          <a:effectLst/>
        </c:spPr>
        <c:marker>
          <c:symbol val="none"/>
        </c:marker>
      </c:pivotFmt>
      <c:pivotFmt>
        <c:idx val="150"/>
        <c:spPr>
          <a:solidFill>
            <a:schemeClr val="accent1"/>
          </a:solidFill>
          <a:ln w="28575" cap="rnd">
            <a:solidFill>
              <a:schemeClr val="accent1"/>
            </a:solidFill>
            <a:round/>
          </a:ln>
          <a:effectLst/>
        </c:spPr>
        <c:marker>
          <c:symbol val="none"/>
        </c:marker>
      </c:pivotFmt>
      <c:pivotFmt>
        <c:idx val="151"/>
        <c:spPr>
          <a:solidFill>
            <a:schemeClr val="accent1"/>
          </a:solidFill>
          <a:ln w="28575" cap="rnd">
            <a:solidFill>
              <a:schemeClr val="accent1"/>
            </a:solidFill>
            <a:round/>
          </a:ln>
          <a:effectLst/>
        </c:spPr>
        <c:marker>
          <c:symbol val="none"/>
        </c:marker>
      </c:pivotFmt>
      <c:pivotFmt>
        <c:idx val="152"/>
        <c:spPr>
          <a:solidFill>
            <a:schemeClr val="accent1"/>
          </a:solidFill>
          <a:ln w="28575" cap="rnd">
            <a:solidFill>
              <a:schemeClr val="accent1"/>
            </a:solidFill>
            <a:round/>
          </a:ln>
          <a:effectLst/>
        </c:spPr>
        <c:marker>
          <c:symbol val="none"/>
        </c:marker>
      </c:pivotFmt>
      <c:pivotFmt>
        <c:idx val="153"/>
        <c:spPr>
          <a:solidFill>
            <a:schemeClr val="accent1"/>
          </a:solidFill>
          <a:ln w="28575" cap="rnd">
            <a:solidFill>
              <a:schemeClr val="accent1"/>
            </a:solidFill>
            <a:round/>
          </a:ln>
          <a:effectLst/>
        </c:spPr>
        <c:marker>
          <c:symbol val="none"/>
        </c:marker>
      </c:pivotFmt>
      <c:pivotFmt>
        <c:idx val="154"/>
        <c:spPr>
          <a:solidFill>
            <a:schemeClr val="accent1"/>
          </a:solidFill>
          <a:ln w="28575" cap="rnd">
            <a:solidFill>
              <a:schemeClr val="accent1"/>
            </a:solidFill>
            <a:round/>
          </a:ln>
          <a:effectLst/>
        </c:spPr>
        <c:marker>
          <c:symbol val="none"/>
        </c:marker>
      </c:pivotFmt>
      <c:pivotFmt>
        <c:idx val="155"/>
        <c:spPr>
          <a:solidFill>
            <a:schemeClr val="accent1"/>
          </a:solidFill>
          <a:ln w="28575" cap="rnd">
            <a:solidFill>
              <a:schemeClr val="accent1"/>
            </a:solidFill>
            <a:round/>
          </a:ln>
          <a:effectLst/>
        </c:spPr>
        <c:marker>
          <c:symbol val="none"/>
        </c:marker>
      </c:pivotFmt>
      <c:pivotFmt>
        <c:idx val="156"/>
        <c:spPr>
          <a:solidFill>
            <a:schemeClr val="accent1"/>
          </a:solidFill>
          <a:ln w="28575" cap="rnd">
            <a:solidFill>
              <a:schemeClr val="accent1"/>
            </a:solidFill>
            <a:round/>
          </a:ln>
          <a:effectLst/>
        </c:spPr>
        <c:marker>
          <c:symbol val="none"/>
        </c:marker>
      </c:pivotFmt>
      <c:pivotFmt>
        <c:idx val="157"/>
        <c:spPr>
          <a:solidFill>
            <a:schemeClr val="accent1"/>
          </a:solidFill>
          <a:ln w="28575" cap="rnd">
            <a:solidFill>
              <a:schemeClr val="accent1"/>
            </a:solidFill>
            <a:round/>
          </a:ln>
          <a:effectLst/>
        </c:spPr>
        <c:marker>
          <c:symbol val="none"/>
        </c:marker>
      </c:pivotFmt>
      <c:pivotFmt>
        <c:idx val="158"/>
        <c:spPr>
          <a:solidFill>
            <a:schemeClr val="accent1"/>
          </a:solidFill>
          <a:ln w="28575" cap="rnd">
            <a:solidFill>
              <a:schemeClr val="accent1"/>
            </a:solidFill>
            <a:round/>
          </a:ln>
          <a:effectLst/>
        </c:spPr>
        <c:marker>
          <c:symbol val="none"/>
        </c:marker>
      </c:pivotFmt>
      <c:pivotFmt>
        <c:idx val="159"/>
        <c:spPr>
          <a:solidFill>
            <a:schemeClr val="accent1"/>
          </a:solidFill>
          <a:ln w="28575" cap="rnd">
            <a:solidFill>
              <a:schemeClr val="accent1"/>
            </a:solidFill>
            <a:round/>
          </a:ln>
          <a:effectLst/>
        </c:spPr>
        <c:marker>
          <c:symbol val="none"/>
        </c:marker>
      </c:pivotFmt>
      <c:pivotFmt>
        <c:idx val="160"/>
        <c:spPr>
          <a:solidFill>
            <a:schemeClr val="accent1"/>
          </a:solidFill>
          <a:ln w="28575" cap="rnd">
            <a:solidFill>
              <a:schemeClr val="accent1"/>
            </a:solidFill>
            <a:round/>
          </a:ln>
          <a:effectLst/>
        </c:spPr>
        <c:marker>
          <c:symbol val="none"/>
        </c:marker>
      </c:pivotFmt>
      <c:pivotFmt>
        <c:idx val="161"/>
        <c:spPr>
          <a:solidFill>
            <a:schemeClr val="accent1"/>
          </a:solidFill>
          <a:ln w="28575" cap="rnd">
            <a:solidFill>
              <a:schemeClr val="accent1"/>
            </a:solidFill>
            <a:round/>
          </a:ln>
          <a:effectLst/>
        </c:spPr>
        <c:marker>
          <c:symbol val="none"/>
        </c:marker>
      </c:pivotFmt>
      <c:pivotFmt>
        <c:idx val="162"/>
        <c:spPr>
          <a:solidFill>
            <a:schemeClr val="accent1"/>
          </a:solidFill>
          <a:ln w="28575" cap="rnd">
            <a:solidFill>
              <a:schemeClr val="accent1"/>
            </a:solidFill>
            <a:round/>
          </a:ln>
          <a:effectLst/>
        </c:spPr>
        <c:marker>
          <c:symbol val="none"/>
        </c:marker>
      </c:pivotFmt>
      <c:pivotFmt>
        <c:idx val="163"/>
        <c:spPr>
          <a:solidFill>
            <a:schemeClr val="accent1"/>
          </a:solidFill>
          <a:ln w="28575" cap="rnd">
            <a:solidFill>
              <a:schemeClr val="accent1"/>
            </a:solidFill>
            <a:round/>
          </a:ln>
          <a:effectLst/>
        </c:spPr>
        <c:marker>
          <c:symbol val="none"/>
        </c:marker>
      </c:pivotFmt>
      <c:pivotFmt>
        <c:idx val="164"/>
        <c:spPr>
          <a:solidFill>
            <a:schemeClr val="accent1"/>
          </a:solidFill>
          <a:ln w="28575" cap="rnd">
            <a:solidFill>
              <a:schemeClr val="accent1"/>
            </a:solidFill>
            <a:round/>
          </a:ln>
          <a:effectLst/>
        </c:spPr>
        <c:marker>
          <c:symbol val="none"/>
        </c:marker>
      </c:pivotFmt>
      <c:pivotFmt>
        <c:idx val="165"/>
        <c:spPr>
          <a:solidFill>
            <a:schemeClr val="accent1"/>
          </a:solidFill>
          <a:ln w="28575" cap="rnd">
            <a:solidFill>
              <a:schemeClr val="accent1"/>
            </a:solidFill>
            <a:round/>
          </a:ln>
          <a:effectLst/>
        </c:spPr>
        <c:marker>
          <c:symbol val="none"/>
        </c:marker>
      </c:pivotFmt>
      <c:pivotFmt>
        <c:idx val="166"/>
        <c:spPr>
          <a:solidFill>
            <a:schemeClr val="accent1"/>
          </a:solidFill>
          <a:ln w="28575" cap="rnd">
            <a:solidFill>
              <a:schemeClr val="accent1"/>
            </a:solidFill>
            <a:round/>
          </a:ln>
          <a:effectLst/>
        </c:spPr>
        <c:marker>
          <c:symbol val="none"/>
        </c:marker>
      </c:pivotFmt>
      <c:pivotFmt>
        <c:idx val="167"/>
        <c:spPr>
          <a:solidFill>
            <a:schemeClr val="accent1"/>
          </a:solidFill>
          <a:ln w="28575" cap="rnd">
            <a:solidFill>
              <a:schemeClr val="accent1"/>
            </a:solidFill>
            <a:round/>
          </a:ln>
          <a:effectLst/>
        </c:spPr>
        <c:marker>
          <c:symbol val="none"/>
        </c:marker>
      </c:pivotFmt>
      <c:pivotFmt>
        <c:idx val="168"/>
        <c:spPr>
          <a:solidFill>
            <a:schemeClr val="accent1"/>
          </a:solidFill>
          <a:ln w="28575" cap="rnd">
            <a:solidFill>
              <a:schemeClr val="accent1"/>
            </a:solidFill>
            <a:round/>
          </a:ln>
          <a:effectLst/>
        </c:spPr>
        <c:marker>
          <c:symbol val="none"/>
        </c:marker>
      </c:pivotFmt>
      <c:pivotFmt>
        <c:idx val="169"/>
        <c:spPr>
          <a:solidFill>
            <a:schemeClr val="accent1"/>
          </a:solidFill>
          <a:ln w="28575" cap="rnd">
            <a:solidFill>
              <a:schemeClr val="accent1"/>
            </a:solidFill>
            <a:round/>
          </a:ln>
          <a:effectLst/>
        </c:spPr>
        <c:marker>
          <c:symbol val="none"/>
        </c:marker>
      </c:pivotFmt>
      <c:pivotFmt>
        <c:idx val="170"/>
        <c:spPr>
          <a:solidFill>
            <a:schemeClr val="accent1"/>
          </a:solidFill>
          <a:ln w="28575" cap="rnd">
            <a:solidFill>
              <a:schemeClr val="accent1"/>
            </a:solidFill>
            <a:round/>
          </a:ln>
          <a:effectLst/>
        </c:spPr>
        <c:marker>
          <c:symbol val="none"/>
        </c:marker>
      </c:pivotFmt>
      <c:pivotFmt>
        <c:idx val="171"/>
        <c:spPr>
          <a:solidFill>
            <a:schemeClr val="accent1"/>
          </a:solidFill>
          <a:ln w="28575" cap="rnd">
            <a:solidFill>
              <a:schemeClr val="accent1"/>
            </a:solidFill>
            <a:round/>
          </a:ln>
          <a:effectLst/>
        </c:spPr>
        <c:marker>
          <c:symbol val="none"/>
        </c:marker>
      </c:pivotFmt>
      <c:pivotFmt>
        <c:idx val="172"/>
        <c:spPr>
          <a:solidFill>
            <a:schemeClr val="accent1"/>
          </a:solidFill>
          <a:ln w="28575" cap="rnd">
            <a:solidFill>
              <a:schemeClr val="accent1"/>
            </a:solidFill>
            <a:round/>
          </a:ln>
          <a:effectLst/>
        </c:spPr>
        <c:marker>
          <c:symbol val="none"/>
        </c:marker>
      </c:pivotFmt>
      <c:pivotFmt>
        <c:idx val="173"/>
        <c:spPr>
          <a:solidFill>
            <a:schemeClr val="accent1"/>
          </a:solidFill>
          <a:ln w="28575" cap="rnd">
            <a:solidFill>
              <a:schemeClr val="accent1"/>
            </a:solidFill>
            <a:round/>
          </a:ln>
          <a:effectLst/>
        </c:spPr>
        <c:marker>
          <c:symbol val="none"/>
        </c:marker>
      </c:pivotFmt>
      <c:pivotFmt>
        <c:idx val="174"/>
        <c:spPr>
          <a:solidFill>
            <a:schemeClr val="accent1"/>
          </a:solidFill>
          <a:ln w="28575" cap="rnd">
            <a:solidFill>
              <a:schemeClr val="accent1"/>
            </a:solidFill>
            <a:round/>
          </a:ln>
          <a:effectLst/>
        </c:spPr>
        <c:marker>
          <c:symbol val="none"/>
        </c:marker>
      </c:pivotFmt>
      <c:pivotFmt>
        <c:idx val="175"/>
        <c:spPr>
          <a:solidFill>
            <a:schemeClr val="accent1"/>
          </a:solidFill>
          <a:ln w="28575" cap="rnd">
            <a:solidFill>
              <a:schemeClr val="accent1"/>
            </a:solidFill>
            <a:round/>
          </a:ln>
          <a:effectLst/>
        </c:spPr>
        <c:marker>
          <c:symbol val="none"/>
        </c:marker>
      </c:pivotFmt>
      <c:pivotFmt>
        <c:idx val="176"/>
        <c:spPr>
          <a:solidFill>
            <a:schemeClr val="accent1"/>
          </a:solidFill>
          <a:ln w="28575" cap="rnd">
            <a:solidFill>
              <a:schemeClr val="accent1"/>
            </a:solidFill>
            <a:round/>
          </a:ln>
          <a:effectLst/>
        </c:spPr>
        <c:marker>
          <c:symbol val="none"/>
        </c:marker>
      </c:pivotFmt>
      <c:pivotFmt>
        <c:idx val="177"/>
        <c:spPr>
          <a:solidFill>
            <a:schemeClr val="accent1"/>
          </a:solidFill>
          <a:ln w="28575" cap="rnd">
            <a:solidFill>
              <a:schemeClr val="accent1"/>
            </a:solidFill>
            <a:round/>
          </a:ln>
          <a:effectLst/>
        </c:spPr>
        <c:marker>
          <c:symbol val="none"/>
        </c:marker>
      </c:pivotFmt>
      <c:pivotFmt>
        <c:idx val="178"/>
        <c:spPr>
          <a:solidFill>
            <a:schemeClr val="accent1"/>
          </a:solidFill>
          <a:ln w="28575" cap="rnd">
            <a:solidFill>
              <a:schemeClr val="accent1"/>
            </a:solidFill>
            <a:round/>
          </a:ln>
          <a:effectLst/>
        </c:spPr>
        <c:marker>
          <c:symbol val="none"/>
        </c:marker>
      </c:pivotFmt>
      <c:pivotFmt>
        <c:idx val="179"/>
        <c:spPr>
          <a:solidFill>
            <a:schemeClr val="accent1"/>
          </a:solidFill>
          <a:ln w="28575" cap="rnd">
            <a:solidFill>
              <a:schemeClr val="accent1"/>
            </a:solidFill>
            <a:round/>
          </a:ln>
          <a:effectLst/>
        </c:spPr>
        <c:marker>
          <c:symbol val="none"/>
        </c:marker>
      </c:pivotFmt>
      <c:pivotFmt>
        <c:idx val="180"/>
        <c:spPr>
          <a:solidFill>
            <a:schemeClr val="accent1"/>
          </a:solidFill>
          <a:ln w="28575" cap="rnd">
            <a:solidFill>
              <a:schemeClr val="accent1"/>
            </a:solidFill>
            <a:round/>
          </a:ln>
          <a:effectLst/>
        </c:spPr>
        <c:marker>
          <c:symbol val="none"/>
        </c:marker>
      </c:pivotFmt>
      <c:pivotFmt>
        <c:idx val="181"/>
        <c:spPr>
          <a:solidFill>
            <a:schemeClr val="accent1"/>
          </a:solidFill>
          <a:ln w="28575" cap="rnd">
            <a:solidFill>
              <a:schemeClr val="accent1"/>
            </a:solidFill>
            <a:round/>
          </a:ln>
          <a:effectLst/>
        </c:spPr>
        <c:marker>
          <c:symbol val="none"/>
        </c:marker>
      </c:pivotFmt>
      <c:pivotFmt>
        <c:idx val="182"/>
        <c:spPr>
          <a:solidFill>
            <a:schemeClr val="accent1"/>
          </a:solidFill>
          <a:ln w="28575" cap="rnd">
            <a:solidFill>
              <a:schemeClr val="accent1"/>
            </a:solidFill>
            <a:round/>
          </a:ln>
          <a:effectLst/>
        </c:spPr>
        <c:marker>
          <c:symbol val="none"/>
        </c:marker>
      </c:pivotFmt>
      <c:pivotFmt>
        <c:idx val="183"/>
        <c:spPr>
          <a:solidFill>
            <a:schemeClr val="accent1"/>
          </a:solidFill>
          <a:ln w="28575" cap="rnd">
            <a:solidFill>
              <a:schemeClr val="accent1"/>
            </a:solidFill>
            <a:round/>
          </a:ln>
          <a:effectLst/>
        </c:spPr>
        <c:marker>
          <c:symbol val="none"/>
        </c:marker>
      </c:pivotFmt>
      <c:pivotFmt>
        <c:idx val="184"/>
        <c:spPr>
          <a:solidFill>
            <a:schemeClr val="accent1"/>
          </a:solidFill>
          <a:ln w="28575" cap="rnd">
            <a:solidFill>
              <a:schemeClr val="accent1"/>
            </a:solidFill>
            <a:round/>
          </a:ln>
          <a:effectLst/>
        </c:spPr>
        <c:marker>
          <c:symbol val="none"/>
        </c:marker>
      </c:pivotFmt>
      <c:pivotFmt>
        <c:idx val="185"/>
        <c:spPr>
          <a:solidFill>
            <a:schemeClr val="accent1"/>
          </a:solidFill>
          <a:ln w="28575" cap="rnd">
            <a:solidFill>
              <a:schemeClr val="accent1"/>
            </a:solidFill>
            <a:round/>
          </a:ln>
          <a:effectLst/>
        </c:spPr>
        <c:marker>
          <c:symbol val="none"/>
        </c:marker>
      </c:pivotFmt>
      <c:pivotFmt>
        <c:idx val="186"/>
        <c:spPr>
          <a:solidFill>
            <a:schemeClr val="accent1"/>
          </a:solidFill>
          <a:ln w="28575" cap="rnd">
            <a:solidFill>
              <a:schemeClr val="accent1"/>
            </a:solidFill>
            <a:round/>
          </a:ln>
          <a:effectLst/>
        </c:spPr>
        <c:marker>
          <c:symbol val="none"/>
        </c:marker>
      </c:pivotFmt>
      <c:pivotFmt>
        <c:idx val="187"/>
        <c:spPr>
          <a:solidFill>
            <a:schemeClr val="accent1"/>
          </a:solidFill>
          <a:ln w="28575" cap="rnd">
            <a:solidFill>
              <a:schemeClr val="accent1"/>
            </a:solidFill>
            <a:round/>
          </a:ln>
          <a:effectLst/>
        </c:spPr>
        <c:marker>
          <c:symbol val="none"/>
        </c:marker>
      </c:pivotFmt>
      <c:pivotFmt>
        <c:idx val="188"/>
        <c:spPr>
          <a:solidFill>
            <a:schemeClr val="accent1"/>
          </a:solidFill>
          <a:ln w="28575" cap="rnd">
            <a:solidFill>
              <a:schemeClr val="accent1"/>
            </a:solidFill>
            <a:round/>
          </a:ln>
          <a:effectLst/>
        </c:spPr>
        <c:marker>
          <c:symbol val="none"/>
        </c:marker>
      </c:pivotFmt>
      <c:pivotFmt>
        <c:idx val="189"/>
        <c:spPr>
          <a:solidFill>
            <a:schemeClr val="accent1"/>
          </a:solidFill>
          <a:ln w="28575" cap="rnd">
            <a:solidFill>
              <a:schemeClr val="accent1"/>
            </a:solidFill>
            <a:round/>
          </a:ln>
          <a:effectLst/>
        </c:spPr>
        <c:marker>
          <c:symbol val="none"/>
        </c:marker>
      </c:pivotFmt>
      <c:pivotFmt>
        <c:idx val="190"/>
        <c:spPr>
          <a:solidFill>
            <a:schemeClr val="accent1"/>
          </a:solidFill>
          <a:ln w="28575" cap="rnd">
            <a:solidFill>
              <a:schemeClr val="accent1"/>
            </a:solidFill>
            <a:round/>
          </a:ln>
          <a:effectLst/>
        </c:spPr>
        <c:marker>
          <c:symbol val="none"/>
        </c:marker>
      </c:pivotFmt>
      <c:pivotFmt>
        <c:idx val="191"/>
        <c:spPr>
          <a:solidFill>
            <a:schemeClr val="accent1"/>
          </a:solidFill>
          <a:ln w="28575" cap="rnd">
            <a:solidFill>
              <a:schemeClr val="accent1"/>
            </a:solidFill>
            <a:round/>
          </a:ln>
          <a:effectLst/>
        </c:spPr>
        <c:marker>
          <c:symbol val="none"/>
        </c:marker>
      </c:pivotFmt>
      <c:pivotFmt>
        <c:idx val="192"/>
        <c:spPr>
          <a:solidFill>
            <a:schemeClr val="accent1"/>
          </a:solidFill>
          <a:ln w="28575" cap="rnd">
            <a:solidFill>
              <a:schemeClr val="accent1"/>
            </a:solidFill>
            <a:round/>
          </a:ln>
          <a:effectLst/>
        </c:spPr>
        <c:marker>
          <c:symbol val="none"/>
        </c:marker>
      </c:pivotFmt>
      <c:pivotFmt>
        <c:idx val="193"/>
        <c:spPr>
          <a:solidFill>
            <a:schemeClr val="accent1"/>
          </a:solidFill>
          <a:ln w="28575" cap="rnd">
            <a:solidFill>
              <a:schemeClr val="accent1"/>
            </a:solidFill>
            <a:round/>
          </a:ln>
          <a:effectLst/>
        </c:spPr>
        <c:marker>
          <c:symbol val="none"/>
        </c:marker>
      </c:pivotFmt>
      <c:pivotFmt>
        <c:idx val="194"/>
        <c:spPr>
          <a:solidFill>
            <a:schemeClr val="accent1"/>
          </a:solidFill>
          <a:ln w="28575" cap="rnd">
            <a:solidFill>
              <a:schemeClr val="accent1"/>
            </a:solidFill>
            <a:round/>
          </a:ln>
          <a:effectLst/>
        </c:spPr>
        <c:marker>
          <c:symbol val="none"/>
        </c:marker>
      </c:pivotFmt>
      <c:pivotFmt>
        <c:idx val="195"/>
        <c:spPr>
          <a:solidFill>
            <a:schemeClr val="accent1"/>
          </a:solidFill>
          <a:ln w="28575" cap="rnd">
            <a:solidFill>
              <a:schemeClr val="accent1"/>
            </a:solidFill>
            <a:round/>
          </a:ln>
          <a:effectLst/>
        </c:spPr>
        <c:marker>
          <c:symbol val="none"/>
        </c:marker>
      </c:pivotFmt>
      <c:pivotFmt>
        <c:idx val="196"/>
        <c:spPr>
          <a:solidFill>
            <a:schemeClr val="accent1"/>
          </a:solidFill>
          <a:ln w="28575" cap="rnd">
            <a:solidFill>
              <a:schemeClr val="accent1"/>
            </a:solidFill>
            <a:round/>
          </a:ln>
          <a:effectLst/>
        </c:spPr>
        <c:marker>
          <c:symbol val="none"/>
        </c:marker>
      </c:pivotFmt>
      <c:pivotFmt>
        <c:idx val="197"/>
        <c:spPr>
          <a:solidFill>
            <a:schemeClr val="accent1"/>
          </a:solidFill>
          <a:ln w="28575" cap="rnd">
            <a:solidFill>
              <a:schemeClr val="accent1"/>
            </a:solidFill>
            <a:round/>
          </a:ln>
          <a:effectLst/>
        </c:spPr>
        <c:marker>
          <c:symbol val="none"/>
        </c:marker>
      </c:pivotFmt>
      <c:pivotFmt>
        <c:idx val="198"/>
        <c:spPr>
          <a:solidFill>
            <a:schemeClr val="accent1"/>
          </a:solidFill>
          <a:ln w="28575" cap="rnd">
            <a:solidFill>
              <a:schemeClr val="accent1"/>
            </a:solidFill>
            <a:round/>
          </a:ln>
          <a:effectLst/>
        </c:spPr>
        <c:marker>
          <c:symbol val="none"/>
        </c:marker>
      </c:pivotFmt>
      <c:pivotFmt>
        <c:idx val="199"/>
        <c:spPr>
          <a:solidFill>
            <a:schemeClr val="accent1"/>
          </a:solidFill>
          <a:ln w="28575" cap="rnd">
            <a:solidFill>
              <a:schemeClr val="accent1"/>
            </a:solidFill>
            <a:round/>
          </a:ln>
          <a:effectLst/>
        </c:spPr>
        <c:marker>
          <c:symbol val="none"/>
        </c:marker>
      </c:pivotFmt>
      <c:pivotFmt>
        <c:idx val="200"/>
        <c:spPr>
          <a:solidFill>
            <a:schemeClr val="accent1"/>
          </a:solidFill>
          <a:ln w="28575" cap="rnd">
            <a:solidFill>
              <a:schemeClr val="accent1"/>
            </a:solidFill>
            <a:round/>
          </a:ln>
          <a:effectLst/>
        </c:spPr>
        <c:marker>
          <c:symbol val="none"/>
        </c:marker>
      </c:pivotFmt>
      <c:pivotFmt>
        <c:idx val="201"/>
        <c:spPr>
          <a:solidFill>
            <a:schemeClr val="accent1"/>
          </a:solidFill>
          <a:ln w="28575" cap="rnd">
            <a:solidFill>
              <a:schemeClr val="accent1"/>
            </a:solidFill>
            <a:round/>
          </a:ln>
          <a:effectLst/>
        </c:spPr>
        <c:marker>
          <c:symbol val="none"/>
        </c:marker>
      </c:pivotFmt>
      <c:pivotFmt>
        <c:idx val="202"/>
        <c:spPr>
          <a:solidFill>
            <a:schemeClr val="accent1"/>
          </a:solidFill>
          <a:ln w="28575" cap="rnd">
            <a:solidFill>
              <a:schemeClr val="accent1"/>
            </a:solidFill>
            <a:round/>
          </a:ln>
          <a:effectLst/>
        </c:spPr>
        <c:marker>
          <c:symbol val="none"/>
        </c:marker>
      </c:pivotFmt>
      <c:pivotFmt>
        <c:idx val="203"/>
        <c:spPr>
          <a:solidFill>
            <a:schemeClr val="accent1"/>
          </a:solidFill>
          <a:ln w="28575" cap="rnd">
            <a:solidFill>
              <a:schemeClr val="accent1"/>
            </a:solidFill>
            <a:round/>
          </a:ln>
          <a:effectLst/>
        </c:spPr>
        <c:marker>
          <c:symbol val="none"/>
        </c:marker>
      </c:pivotFmt>
      <c:pivotFmt>
        <c:idx val="204"/>
        <c:spPr>
          <a:solidFill>
            <a:schemeClr val="accent1"/>
          </a:solidFill>
          <a:ln w="28575" cap="rnd">
            <a:solidFill>
              <a:schemeClr val="accent1"/>
            </a:solidFill>
            <a:round/>
          </a:ln>
          <a:effectLst/>
        </c:spPr>
        <c:marker>
          <c:symbol val="none"/>
        </c:marker>
      </c:pivotFmt>
      <c:pivotFmt>
        <c:idx val="205"/>
        <c:spPr>
          <a:solidFill>
            <a:schemeClr val="accent1"/>
          </a:solidFill>
          <a:ln w="28575" cap="rnd">
            <a:solidFill>
              <a:schemeClr val="accent1"/>
            </a:solidFill>
            <a:round/>
          </a:ln>
          <a:effectLst/>
        </c:spPr>
        <c:marker>
          <c:symbol val="none"/>
        </c:marker>
      </c:pivotFmt>
      <c:pivotFmt>
        <c:idx val="206"/>
        <c:spPr>
          <a:solidFill>
            <a:schemeClr val="accent1"/>
          </a:solidFill>
          <a:ln w="28575" cap="rnd">
            <a:solidFill>
              <a:schemeClr val="accent1"/>
            </a:solidFill>
            <a:round/>
          </a:ln>
          <a:effectLst/>
        </c:spPr>
        <c:marker>
          <c:symbol val="none"/>
        </c:marker>
      </c:pivotFmt>
      <c:pivotFmt>
        <c:idx val="207"/>
        <c:spPr>
          <a:solidFill>
            <a:schemeClr val="accent1"/>
          </a:solidFill>
          <a:ln w="28575" cap="rnd">
            <a:solidFill>
              <a:schemeClr val="accent1"/>
            </a:solidFill>
            <a:round/>
          </a:ln>
          <a:effectLst/>
        </c:spPr>
        <c:marker>
          <c:symbol val="none"/>
        </c:marker>
      </c:pivotFmt>
      <c:pivotFmt>
        <c:idx val="208"/>
        <c:spPr>
          <a:solidFill>
            <a:schemeClr val="accent1"/>
          </a:solidFill>
          <a:ln w="28575" cap="rnd">
            <a:solidFill>
              <a:schemeClr val="accent1"/>
            </a:solidFill>
            <a:round/>
          </a:ln>
          <a:effectLst/>
        </c:spPr>
        <c:marker>
          <c:symbol val="none"/>
        </c:marker>
      </c:pivotFmt>
      <c:pivotFmt>
        <c:idx val="209"/>
        <c:spPr>
          <a:solidFill>
            <a:schemeClr val="accent1"/>
          </a:solidFill>
          <a:ln w="28575" cap="rnd">
            <a:solidFill>
              <a:schemeClr val="accent1"/>
            </a:solidFill>
            <a:round/>
          </a:ln>
          <a:effectLst/>
        </c:spPr>
        <c:marker>
          <c:symbol val="none"/>
        </c:marker>
      </c:pivotFmt>
      <c:pivotFmt>
        <c:idx val="210"/>
        <c:spPr>
          <a:solidFill>
            <a:schemeClr val="accent1"/>
          </a:solidFill>
          <a:ln w="28575" cap="rnd">
            <a:solidFill>
              <a:schemeClr val="accent1"/>
            </a:solidFill>
            <a:round/>
          </a:ln>
          <a:effectLst/>
        </c:spPr>
        <c:marker>
          <c:symbol val="none"/>
        </c:marker>
      </c:pivotFmt>
      <c:pivotFmt>
        <c:idx val="211"/>
        <c:spPr>
          <a:solidFill>
            <a:schemeClr val="accent1"/>
          </a:solidFill>
          <a:ln w="28575" cap="rnd">
            <a:solidFill>
              <a:schemeClr val="accent1"/>
            </a:solidFill>
            <a:round/>
          </a:ln>
          <a:effectLst/>
        </c:spPr>
        <c:marker>
          <c:symbol val="none"/>
        </c:marker>
      </c:pivotFmt>
      <c:pivotFmt>
        <c:idx val="212"/>
        <c:spPr>
          <a:solidFill>
            <a:schemeClr val="accent1"/>
          </a:solidFill>
          <a:ln w="28575" cap="rnd">
            <a:solidFill>
              <a:schemeClr val="accent1"/>
            </a:solidFill>
            <a:round/>
          </a:ln>
          <a:effectLst/>
        </c:spPr>
        <c:marker>
          <c:symbol val="none"/>
        </c:marker>
      </c:pivotFmt>
      <c:pivotFmt>
        <c:idx val="213"/>
        <c:spPr>
          <a:solidFill>
            <a:schemeClr val="accent1"/>
          </a:solidFill>
          <a:ln w="28575" cap="rnd">
            <a:solidFill>
              <a:schemeClr val="accent1"/>
            </a:solidFill>
            <a:round/>
          </a:ln>
          <a:effectLst/>
        </c:spPr>
        <c:marker>
          <c:symbol val="none"/>
        </c:marker>
      </c:pivotFmt>
      <c:pivotFmt>
        <c:idx val="214"/>
        <c:spPr>
          <a:solidFill>
            <a:schemeClr val="accent1"/>
          </a:solidFill>
          <a:ln w="28575" cap="rnd">
            <a:solidFill>
              <a:schemeClr val="accent1"/>
            </a:solidFill>
            <a:round/>
          </a:ln>
          <a:effectLst/>
        </c:spPr>
        <c:marker>
          <c:symbol val="none"/>
        </c:marker>
      </c:pivotFmt>
      <c:pivotFmt>
        <c:idx val="215"/>
        <c:spPr>
          <a:solidFill>
            <a:schemeClr val="accent1"/>
          </a:solidFill>
          <a:ln w="28575" cap="rnd">
            <a:solidFill>
              <a:schemeClr val="accent1"/>
            </a:solidFill>
            <a:round/>
          </a:ln>
          <a:effectLst/>
        </c:spPr>
        <c:marker>
          <c:symbol val="none"/>
        </c:marker>
      </c:pivotFmt>
      <c:pivotFmt>
        <c:idx val="216"/>
        <c:spPr>
          <a:solidFill>
            <a:schemeClr val="accent1"/>
          </a:solidFill>
          <a:ln w="28575" cap="rnd">
            <a:solidFill>
              <a:schemeClr val="accent1"/>
            </a:solidFill>
            <a:round/>
          </a:ln>
          <a:effectLst/>
        </c:spPr>
        <c:marker>
          <c:symbol val="none"/>
        </c:marker>
      </c:pivotFmt>
      <c:pivotFmt>
        <c:idx val="217"/>
        <c:spPr>
          <a:solidFill>
            <a:schemeClr val="accent1"/>
          </a:solidFill>
          <a:ln w="28575" cap="rnd">
            <a:solidFill>
              <a:schemeClr val="accent1"/>
            </a:solidFill>
            <a:round/>
          </a:ln>
          <a:effectLst/>
        </c:spPr>
        <c:marker>
          <c:symbol val="none"/>
        </c:marker>
      </c:pivotFmt>
      <c:pivotFmt>
        <c:idx val="218"/>
        <c:spPr>
          <a:solidFill>
            <a:schemeClr val="accent1"/>
          </a:solidFill>
          <a:ln w="28575" cap="rnd">
            <a:solidFill>
              <a:schemeClr val="accent1"/>
            </a:solidFill>
            <a:round/>
          </a:ln>
          <a:effectLst/>
        </c:spPr>
        <c:marker>
          <c:symbol val="none"/>
        </c:marker>
      </c:pivotFmt>
      <c:pivotFmt>
        <c:idx val="219"/>
        <c:spPr>
          <a:solidFill>
            <a:schemeClr val="accent1"/>
          </a:solidFill>
          <a:ln w="28575" cap="rnd">
            <a:solidFill>
              <a:schemeClr val="accent1"/>
            </a:solidFill>
            <a:round/>
          </a:ln>
          <a:effectLst/>
        </c:spPr>
        <c:marker>
          <c:symbol val="none"/>
        </c:marker>
      </c:pivotFmt>
      <c:pivotFmt>
        <c:idx val="220"/>
        <c:spPr>
          <a:solidFill>
            <a:schemeClr val="accent1"/>
          </a:solidFill>
          <a:ln w="28575" cap="rnd">
            <a:solidFill>
              <a:schemeClr val="accent1"/>
            </a:solidFill>
            <a:round/>
          </a:ln>
          <a:effectLst/>
        </c:spPr>
        <c:marker>
          <c:symbol val="none"/>
        </c:marker>
      </c:pivotFmt>
      <c:pivotFmt>
        <c:idx val="221"/>
        <c:spPr>
          <a:solidFill>
            <a:schemeClr val="accent1"/>
          </a:solidFill>
          <a:ln w="28575" cap="rnd">
            <a:solidFill>
              <a:schemeClr val="accent1"/>
            </a:solidFill>
            <a:round/>
          </a:ln>
          <a:effectLst/>
        </c:spPr>
        <c:marker>
          <c:symbol val="none"/>
        </c:marker>
      </c:pivotFmt>
      <c:pivotFmt>
        <c:idx val="222"/>
        <c:spPr>
          <a:solidFill>
            <a:schemeClr val="accent1"/>
          </a:solidFill>
          <a:ln w="28575" cap="rnd">
            <a:solidFill>
              <a:schemeClr val="accent1"/>
            </a:solidFill>
            <a:round/>
          </a:ln>
          <a:effectLst/>
        </c:spPr>
        <c:marker>
          <c:symbol val="none"/>
        </c:marker>
      </c:pivotFmt>
      <c:pivotFmt>
        <c:idx val="223"/>
        <c:spPr>
          <a:solidFill>
            <a:schemeClr val="accent1"/>
          </a:solidFill>
          <a:ln w="28575" cap="rnd">
            <a:solidFill>
              <a:schemeClr val="accent1"/>
            </a:solidFill>
            <a:round/>
          </a:ln>
          <a:effectLst/>
        </c:spPr>
        <c:marker>
          <c:symbol val="none"/>
        </c:marker>
      </c:pivotFmt>
      <c:pivotFmt>
        <c:idx val="224"/>
        <c:spPr>
          <a:solidFill>
            <a:schemeClr val="accent1"/>
          </a:solidFill>
          <a:ln w="28575" cap="rnd">
            <a:solidFill>
              <a:schemeClr val="accent1"/>
            </a:solidFill>
            <a:round/>
          </a:ln>
          <a:effectLst/>
        </c:spPr>
        <c:marker>
          <c:symbol val="none"/>
        </c:marker>
      </c:pivotFmt>
      <c:pivotFmt>
        <c:idx val="225"/>
        <c:spPr>
          <a:solidFill>
            <a:schemeClr val="accent1"/>
          </a:solidFill>
          <a:ln w="28575" cap="rnd">
            <a:solidFill>
              <a:schemeClr val="accent1"/>
            </a:solidFill>
            <a:round/>
          </a:ln>
          <a:effectLst/>
        </c:spPr>
        <c:marker>
          <c:symbol val="none"/>
        </c:marker>
      </c:pivotFmt>
      <c:pivotFmt>
        <c:idx val="226"/>
        <c:spPr>
          <a:solidFill>
            <a:schemeClr val="accent1"/>
          </a:solidFill>
          <a:ln w="28575" cap="rnd">
            <a:solidFill>
              <a:schemeClr val="accent1"/>
            </a:solidFill>
            <a:round/>
          </a:ln>
          <a:effectLst/>
        </c:spPr>
        <c:marker>
          <c:symbol val="none"/>
        </c:marker>
      </c:pivotFmt>
      <c:pivotFmt>
        <c:idx val="227"/>
        <c:spPr>
          <a:solidFill>
            <a:schemeClr val="accent1"/>
          </a:solidFill>
          <a:ln w="28575" cap="rnd">
            <a:solidFill>
              <a:schemeClr val="accent1"/>
            </a:solidFill>
            <a:round/>
          </a:ln>
          <a:effectLst/>
        </c:spPr>
        <c:marker>
          <c:symbol val="none"/>
        </c:marker>
      </c:pivotFmt>
      <c:pivotFmt>
        <c:idx val="228"/>
        <c:spPr>
          <a:solidFill>
            <a:schemeClr val="accent1"/>
          </a:solidFill>
          <a:ln w="28575" cap="rnd">
            <a:solidFill>
              <a:schemeClr val="accent1"/>
            </a:solidFill>
            <a:round/>
          </a:ln>
          <a:effectLst/>
        </c:spPr>
        <c:marker>
          <c:symbol val="none"/>
        </c:marker>
      </c:pivotFmt>
      <c:pivotFmt>
        <c:idx val="229"/>
        <c:spPr>
          <a:solidFill>
            <a:schemeClr val="accent1"/>
          </a:solidFill>
          <a:ln w="28575" cap="rnd">
            <a:solidFill>
              <a:schemeClr val="accent1"/>
            </a:solidFill>
            <a:round/>
          </a:ln>
          <a:effectLst/>
        </c:spPr>
        <c:marker>
          <c:symbol val="none"/>
        </c:marker>
      </c:pivotFmt>
      <c:pivotFmt>
        <c:idx val="230"/>
        <c:spPr>
          <a:solidFill>
            <a:schemeClr val="accent1"/>
          </a:solidFill>
          <a:ln w="28575" cap="rnd">
            <a:solidFill>
              <a:schemeClr val="accent1"/>
            </a:solidFill>
            <a:round/>
          </a:ln>
          <a:effectLst/>
        </c:spPr>
        <c:marker>
          <c:symbol val="none"/>
        </c:marker>
      </c:pivotFmt>
      <c:pivotFmt>
        <c:idx val="231"/>
        <c:spPr>
          <a:solidFill>
            <a:schemeClr val="accent1"/>
          </a:solidFill>
          <a:ln w="28575" cap="rnd">
            <a:solidFill>
              <a:schemeClr val="accent1"/>
            </a:solidFill>
            <a:round/>
          </a:ln>
          <a:effectLst/>
        </c:spPr>
        <c:marker>
          <c:symbol val="none"/>
        </c:marker>
      </c:pivotFmt>
      <c:pivotFmt>
        <c:idx val="232"/>
        <c:spPr>
          <a:solidFill>
            <a:schemeClr val="accent1"/>
          </a:solidFill>
          <a:ln w="28575" cap="rnd">
            <a:solidFill>
              <a:schemeClr val="accent1"/>
            </a:solidFill>
            <a:round/>
          </a:ln>
          <a:effectLst/>
        </c:spPr>
        <c:marker>
          <c:symbol val="none"/>
        </c:marker>
      </c:pivotFmt>
      <c:pivotFmt>
        <c:idx val="233"/>
        <c:spPr>
          <a:solidFill>
            <a:schemeClr val="accent1"/>
          </a:solidFill>
          <a:ln w="28575" cap="rnd">
            <a:solidFill>
              <a:schemeClr val="accent1"/>
            </a:solidFill>
            <a:round/>
          </a:ln>
          <a:effectLst/>
        </c:spPr>
        <c:marker>
          <c:symbol val="none"/>
        </c:marker>
      </c:pivotFmt>
      <c:pivotFmt>
        <c:idx val="234"/>
        <c:spPr>
          <a:solidFill>
            <a:schemeClr val="accent1"/>
          </a:solidFill>
          <a:ln w="28575" cap="rnd">
            <a:solidFill>
              <a:schemeClr val="accent1"/>
            </a:solidFill>
            <a:round/>
          </a:ln>
          <a:effectLst/>
        </c:spPr>
        <c:marker>
          <c:symbol val="none"/>
        </c:marker>
      </c:pivotFmt>
      <c:pivotFmt>
        <c:idx val="235"/>
        <c:spPr>
          <a:solidFill>
            <a:schemeClr val="accent1"/>
          </a:solidFill>
          <a:ln w="28575" cap="rnd">
            <a:solidFill>
              <a:schemeClr val="accent1"/>
            </a:solidFill>
            <a:round/>
          </a:ln>
          <a:effectLst/>
        </c:spPr>
        <c:marker>
          <c:symbol val="none"/>
        </c:marker>
      </c:pivotFmt>
      <c:pivotFmt>
        <c:idx val="236"/>
        <c:spPr>
          <a:solidFill>
            <a:schemeClr val="accent1"/>
          </a:solidFill>
          <a:ln w="28575" cap="rnd">
            <a:solidFill>
              <a:schemeClr val="accent1"/>
            </a:solidFill>
            <a:round/>
          </a:ln>
          <a:effectLst/>
        </c:spPr>
        <c:marker>
          <c:symbol val="none"/>
        </c:marker>
      </c:pivotFmt>
      <c:pivotFmt>
        <c:idx val="237"/>
        <c:spPr>
          <a:solidFill>
            <a:schemeClr val="accent1"/>
          </a:solidFill>
          <a:ln w="28575" cap="rnd">
            <a:solidFill>
              <a:schemeClr val="accent1"/>
            </a:solidFill>
            <a:round/>
          </a:ln>
          <a:effectLst/>
        </c:spPr>
        <c:marker>
          <c:symbol val="none"/>
        </c:marker>
      </c:pivotFmt>
      <c:pivotFmt>
        <c:idx val="238"/>
        <c:spPr>
          <a:solidFill>
            <a:schemeClr val="accent1"/>
          </a:solidFill>
          <a:ln w="28575" cap="rnd">
            <a:solidFill>
              <a:schemeClr val="accent1"/>
            </a:solidFill>
            <a:round/>
          </a:ln>
          <a:effectLst/>
        </c:spPr>
        <c:marker>
          <c:symbol val="none"/>
        </c:marker>
      </c:pivotFmt>
      <c:pivotFmt>
        <c:idx val="239"/>
        <c:spPr>
          <a:solidFill>
            <a:schemeClr val="accent1"/>
          </a:solidFill>
          <a:ln w="28575" cap="rnd">
            <a:solidFill>
              <a:schemeClr val="accent1"/>
            </a:solidFill>
            <a:round/>
          </a:ln>
          <a:effectLst/>
        </c:spPr>
        <c:marker>
          <c:symbol val="none"/>
        </c:marker>
      </c:pivotFmt>
      <c:pivotFmt>
        <c:idx val="240"/>
        <c:spPr>
          <a:solidFill>
            <a:schemeClr val="accent1"/>
          </a:solidFill>
          <a:ln w="28575" cap="rnd">
            <a:solidFill>
              <a:schemeClr val="accent1"/>
            </a:solidFill>
            <a:round/>
          </a:ln>
          <a:effectLst/>
        </c:spPr>
        <c:marker>
          <c:symbol val="none"/>
        </c:marker>
      </c:pivotFmt>
      <c:pivotFmt>
        <c:idx val="241"/>
        <c:spPr>
          <a:solidFill>
            <a:schemeClr val="accent1"/>
          </a:solidFill>
          <a:ln w="28575" cap="rnd">
            <a:solidFill>
              <a:schemeClr val="accent1"/>
            </a:solidFill>
            <a:round/>
          </a:ln>
          <a:effectLst/>
        </c:spPr>
        <c:marker>
          <c:symbol val="none"/>
        </c:marker>
      </c:pivotFmt>
      <c:pivotFmt>
        <c:idx val="242"/>
        <c:spPr>
          <a:solidFill>
            <a:schemeClr val="accent1"/>
          </a:solidFill>
          <a:ln w="28575" cap="rnd">
            <a:solidFill>
              <a:schemeClr val="accent1"/>
            </a:solidFill>
            <a:round/>
          </a:ln>
          <a:effectLst/>
        </c:spPr>
        <c:marker>
          <c:symbol val="none"/>
        </c:marker>
      </c:pivotFmt>
      <c:pivotFmt>
        <c:idx val="243"/>
        <c:spPr>
          <a:solidFill>
            <a:schemeClr val="accent1"/>
          </a:solidFill>
          <a:ln w="28575" cap="rnd">
            <a:solidFill>
              <a:schemeClr val="accent1"/>
            </a:solidFill>
            <a:round/>
          </a:ln>
          <a:effectLst/>
        </c:spPr>
        <c:marker>
          <c:symbol val="none"/>
        </c:marker>
      </c:pivotFmt>
      <c:pivotFmt>
        <c:idx val="244"/>
        <c:spPr>
          <a:solidFill>
            <a:schemeClr val="accent1"/>
          </a:solidFill>
          <a:ln w="28575" cap="rnd">
            <a:solidFill>
              <a:schemeClr val="accent1"/>
            </a:solidFill>
            <a:round/>
          </a:ln>
          <a:effectLst/>
        </c:spPr>
        <c:marker>
          <c:symbol val="none"/>
        </c:marker>
      </c:pivotFmt>
      <c:pivotFmt>
        <c:idx val="245"/>
        <c:spPr>
          <a:solidFill>
            <a:schemeClr val="accent1"/>
          </a:solidFill>
          <a:ln w="28575" cap="rnd">
            <a:solidFill>
              <a:schemeClr val="accent1"/>
            </a:solidFill>
            <a:round/>
          </a:ln>
          <a:effectLst/>
        </c:spPr>
        <c:marker>
          <c:symbol val="none"/>
        </c:marker>
      </c:pivotFmt>
      <c:pivotFmt>
        <c:idx val="246"/>
        <c:spPr>
          <a:solidFill>
            <a:schemeClr val="accent1"/>
          </a:solidFill>
          <a:ln w="28575" cap="rnd">
            <a:solidFill>
              <a:schemeClr val="accent1"/>
            </a:solidFill>
            <a:round/>
          </a:ln>
          <a:effectLst/>
        </c:spPr>
        <c:marker>
          <c:symbol val="none"/>
        </c:marker>
      </c:pivotFmt>
      <c:pivotFmt>
        <c:idx val="247"/>
        <c:spPr>
          <a:solidFill>
            <a:schemeClr val="accent1"/>
          </a:solidFill>
          <a:ln w="28575" cap="rnd">
            <a:solidFill>
              <a:schemeClr val="accent1"/>
            </a:solidFill>
            <a:round/>
          </a:ln>
          <a:effectLst/>
        </c:spPr>
        <c:marker>
          <c:symbol val="none"/>
        </c:marker>
      </c:pivotFmt>
      <c:pivotFmt>
        <c:idx val="248"/>
        <c:spPr>
          <a:solidFill>
            <a:schemeClr val="accent1"/>
          </a:solidFill>
          <a:ln w="28575" cap="rnd">
            <a:solidFill>
              <a:schemeClr val="accent1"/>
            </a:solidFill>
            <a:round/>
          </a:ln>
          <a:effectLst/>
        </c:spPr>
        <c:marker>
          <c:symbol val="none"/>
        </c:marker>
      </c:pivotFmt>
      <c:pivotFmt>
        <c:idx val="249"/>
        <c:spPr>
          <a:solidFill>
            <a:schemeClr val="accent1"/>
          </a:solidFill>
          <a:ln w="28575" cap="rnd">
            <a:solidFill>
              <a:schemeClr val="accent1"/>
            </a:solidFill>
            <a:round/>
          </a:ln>
          <a:effectLst/>
        </c:spPr>
        <c:marker>
          <c:symbol val="none"/>
        </c:marker>
      </c:pivotFmt>
      <c:pivotFmt>
        <c:idx val="250"/>
        <c:spPr>
          <a:solidFill>
            <a:schemeClr val="accent1"/>
          </a:solidFill>
          <a:ln w="28575" cap="rnd">
            <a:solidFill>
              <a:schemeClr val="accent1"/>
            </a:solidFill>
            <a:round/>
          </a:ln>
          <a:effectLst/>
        </c:spPr>
        <c:marker>
          <c:symbol val="none"/>
        </c:marker>
      </c:pivotFmt>
      <c:pivotFmt>
        <c:idx val="251"/>
        <c:spPr>
          <a:solidFill>
            <a:schemeClr val="accent1"/>
          </a:solidFill>
          <a:ln w="28575" cap="rnd">
            <a:solidFill>
              <a:schemeClr val="accent1"/>
            </a:solidFill>
            <a:round/>
          </a:ln>
          <a:effectLst/>
        </c:spPr>
        <c:marker>
          <c:symbol val="none"/>
        </c:marker>
      </c:pivotFmt>
      <c:pivotFmt>
        <c:idx val="252"/>
        <c:spPr>
          <a:solidFill>
            <a:schemeClr val="accent1"/>
          </a:solidFill>
          <a:ln w="28575" cap="rnd">
            <a:solidFill>
              <a:schemeClr val="accent1"/>
            </a:solidFill>
            <a:round/>
          </a:ln>
          <a:effectLst/>
        </c:spPr>
        <c:marker>
          <c:symbol val="none"/>
        </c:marker>
      </c:pivotFmt>
      <c:pivotFmt>
        <c:idx val="253"/>
        <c:spPr>
          <a:solidFill>
            <a:schemeClr val="accent1"/>
          </a:solidFill>
          <a:ln w="28575" cap="rnd">
            <a:solidFill>
              <a:schemeClr val="accent1"/>
            </a:solidFill>
            <a:round/>
          </a:ln>
          <a:effectLst/>
        </c:spPr>
        <c:marker>
          <c:symbol val="none"/>
        </c:marker>
      </c:pivotFmt>
      <c:pivotFmt>
        <c:idx val="254"/>
        <c:spPr>
          <a:solidFill>
            <a:schemeClr val="accent1"/>
          </a:solidFill>
          <a:ln w="28575" cap="rnd">
            <a:solidFill>
              <a:schemeClr val="accent1"/>
            </a:solidFill>
            <a:round/>
          </a:ln>
          <a:effectLst/>
        </c:spPr>
        <c:marker>
          <c:symbol val="none"/>
        </c:marker>
      </c:pivotFmt>
      <c:pivotFmt>
        <c:idx val="255"/>
        <c:spPr>
          <a:solidFill>
            <a:schemeClr val="accent1"/>
          </a:solidFill>
          <a:ln w="28575" cap="rnd">
            <a:solidFill>
              <a:schemeClr val="accent1"/>
            </a:solidFill>
            <a:round/>
          </a:ln>
          <a:effectLst/>
        </c:spPr>
        <c:marker>
          <c:symbol val="none"/>
        </c:marker>
      </c:pivotFmt>
      <c:pivotFmt>
        <c:idx val="256"/>
        <c:spPr>
          <a:solidFill>
            <a:schemeClr val="accent1"/>
          </a:solidFill>
          <a:ln w="28575" cap="rnd">
            <a:solidFill>
              <a:schemeClr val="accent1"/>
            </a:solidFill>
            <a:round/>
          </a:ln>
          <a:effectLst/>
        </c:spPr>
        <c:marker>
          <c:symbol val="none"/>
        </c:marker>
      </c:pivotFmt>
      <c:pivotFmt>
        <c:idx val="257"/>
        <c:spPr>
          <a:solidFill>
            <a:schemeClr val="accent1"/>
          </a:solidFill>
          <a:ln w="28575" cap="rnd">
            <a:solidFill>
              <a:schemeClr val="accent1"/>
            </a:solidFill>
            <a:round/>
          </a:ln>
          <a:effectLst/>
        </c:spPr>
        <c:marker>
          <c:symbol val="none"/>
        </c:marker>
      </c:pivotFmt>
      <c:pivotFmt>
        <c:idx val="258"/>
        <c:spPr>
          <a:solidFill>
            <a:schemeClr val="accent1"/>
          </a:solidFill>
          <a:ln w="28575" cap="rnd">
            <a:solidFill>
              <a:schemeClr val="accent1"/>
            </a:solidFill>
            <a:round/>
          </a:ln>
          <a:effectLst/>
        </c:spPr>
        <c:marker>
          <c:symbol val="none"/>
        </c:marker>
      </c:pivotFmt>
      <c:pivotFmt>
        <c:idx val="259"/>
        <c:spPr>
          <a:solidFill>
            <a:schemeClr val="accent1"/>
          </a:solidFill>
          <a:ln w="28575" cap="rnd">
            <a:solidFill>
              <a:schemeClr val="accent1"/>
            </a:solidFill>
            <a:round/>
          </a:ln>
          <a:effectLst/>
        </c:spPr>
        <c:marker>
          <c:symbol val="none"/>
        </c:marker>
      </c:pivotFmt>
      <c:pivotFmt>
        <c:idx val="260"/>
        <c:spPr>
          <a:solidFill>
            <a:schemeClr val="accent1"/>
          </a:solidFill>
          <a:ln w="28575" cap="rnd">
            <a:solidFill>
              <a:schemeClr val="accent1"/>
            </a:solidFill>
            <a:round/>
          </a:ln>
          <a:effectLst/>
        </c:spPr>
        <c:marker>
          <c:symbol val="none"/>
        </c:marker>
      </c:pivotFmt>
      <c:pivotFmt>
        <c:idx val="261"/>
        <c:spPr>
          <a:solidFill>
            <a:schemeClr val="accent1"/>
          </a:solidFill>
          <a:ln w="28575" cap="rnd">
            <a:solidFill>
              <a:schemeClr val="accent1"/>
            </a:solidFill>
            <a:round/>
          </a:ln>
          <a:effectLst/>
        </c:spPr>
        <c:marker>
          <c:symbol val="none"/>
        </c:marker>
      </c:pivotFmt>
      <c:pivotFmt>
        <c:idx val="262"/>
        <c:spPr>
          <a:solidFill>
            <a:schemeClr val="accent1"/>
          </a:solidFill>
          <a:ln w="28575" cap="rnd">
            <a:solidFill>
              <a:schemeClr val="accent1"/>
            </a:solidFill>
            <a:round/>
          </a:ln>
          <a:effectLst/>
        </c:spPr>
        <c:marker>
          <c:symbol val="none"/>
        </c:marker>
      </c:pivotFmt>
      <c:pivotFmt>
        <c:idx val="263"/>
        <c:spPr>
          <a:solidFill>
            <a:schemeClr val="accent1"/>
          </a:solidFill>
          <a:ln w="28575" cap="rnd">
            <a:solidFill>
              <a:schemeClr val="accent1"/>
            </a:solidFill>
            <a:round/>
          </a:ln>
          <a:effectLst/>
        </c:spPr>
        <c:marker>
          <c:symbol val="none"/>
        </c:marker>
      </c:pivotFmt>
      <c:pivotFmt>
        <c:idx val="264"/>
        <c:spPr>
          <a:solidFill>
            <a:schemeClr val="accent1"/>
          </a:solidFill>
          <a:ln w="28575" cap="rnd">
            <a:solidFill>
              <a:schemeClr val="accent1"/>
            </a:solidFill>
            <a:round/>
          </a:ln>
          <a:effectLst/>
        </c:spPr>
        <c:marker>
          <c:symbol val="none"/>
        </c:marker>
      </c:pivotFmt>
      <c:pivotFmt>
        <c:idx val="265"/>
        <c:spPr>
          <a:solidFill>
            <a:schemeClr val="accent1"/>
          </a:solidFill>
          <a:ln w="28575" cap="rnd">
            <a:solidFill>
              <a:schemeClr val="accent1"/>
            </a:solidFill>
            <a:round/>
          </a:ln>
          <a:effectLst/>
        </c:spPr>
        <c:marker>
          <c:symbol val="none"/>
        </c:marker>
      </c:pivotFmt>
      <c:pivotFmt>
        <c:idx val="266"/>
        <c:spPr>
          <a:solidFill>
            <a:schemeClr val="accent1"/>
          </a:solidFill>
          <a:ln w="28575" cap="rnd">
            <a:solidFill>
              <a:schemeClr val="accent1"/>
            </a:solidFill>
            <a:round/>
          </a:ln>
          <a:effectLst/>
        </c:spPr>
        <c:marker>
          <c:symbol val="none"/>
        </c:marker>
      </c:pivotFmt>
      <c:pivotFmt>
        <c:idx val="267"/>
        <c:spPr>
          <a:solidFill>
            <a:schemeClr val="accent1"/>
          </a:solidFill>
          <a:ln w="28575" cap="rnd">
            <a:solidFill>
              <a:schemeClr val="accent1"/>
            </a:solidFill>
            <a:round/>
          </a:ln>
          <a:effectLst/>
        </c:spPr>
        <c:marker>
          <c:symbol val="none"/>
        </c:marker>
      </c:pivotFmt>
      <c:pivotFmt>
        <c:idx val="268"/>
        <c:spPr>
          <a:solidFill>
            <a:schemeClr val="accent1"/>
          </a:solidFill>
          <a:ln w="28575" cap="rnd">
            <a:solidFill>
              <a:schemeClr val="accent1"/>
            </a:solidFill>
            <a:round/>
          </a:ln>
          <a:effectLst/>
        </c:spPr>
        <c:marker>
          <c:symbol val="none"/>
        </c:marker>
      </c:pivotFmt>
      <c:pivotFmt>
        <c:idx val="269"/>
        <c:spPr>
          <a:solidFill>
            <a:schemeClr val="accent1"/>
          </a:solidFill>
          <a:ln w="28575" cap="rnd">
            <a:solidFill>
              <a:schemeClr val="accent1"/>
            </a:solidFill>
            <a:round/>
          </a:ln>
          <a:effectLst/>
        </c:spPr>
        <c:marker>
          <c:symbol val="none"/>
        </c:marker>
      </c:pivotFmt>
      <c:pivotFmt>
        <c:idx val="270"/>
        <c:spPr>
          <a:solidFill>
            <a:schemeClr val="accent1"/>
          </a:solidFill>
          <a:ln w="28575" cap="rnd">
            <a:solidFill>
              <a:schemeClr val="accent1"/>
            </a:solidFill>
            <a:round/>
          </a:ln>
          <a:effectLst/>
        </c:spPr>
        <c:marker>
          <c:symbol val="none"/>
        </c:marker>
      </c:pivotFmt>
      <c:pivotFmt>
        <c:idx val="271"/>
        <c:spPr>
          <a:solidFill>
            <a:schemeClr val="accent1"/>
          </a:solidFill>
          <a:ln w="28575" cap="rnd">
            <a:solidFill>
              <a:schemeClr val="accent1"/>
            </a:solidFill>
            <a:round/>
          </a:ln>
          <a:effectLst/>
        </c:spPr>
        <c:marker>
          <c:symbol val="none"/>
        </c:marker>
      </c:pivotFmt>
      <c:pivotFmt>
        <c:idx val="272"/>
        <c:spPr>
          <a:solidFill>
            <a:schemeClr val="accent1"/>
          </a:solidFill>
          <a:ln w="28575" cap="rnd">
            <a:solidFill>
              <a:schemeClr val="accent1"/>
            </a:solidFill>
            <a:round/>
          </a:ln>
          <a:effectLst/>
        </c:spPr>
        <c:marker>
          <c:symbol val="none"/>
        </c:marker>
      </c:pivotFmt>
      <c:pivotFmt>
        <c:idx val="273"/>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274"/>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275"/>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276"/>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277"/>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278"/>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279"/>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280"/>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281"/>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282"/>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283"/>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284"/>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285"/>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5.7380099653456251E-2"/>
          <c:y val="0.14991205007814765"/>
          <c:w val="0.74247485785045264"/>
          <c:h val="0.67061664241028929"/>
        </c:manualLayout>
      </c:layout>
      <c:lineChart>
        <c:grouping val="standard"/>
        <c:varyColors val="0"/>
        <c:ser>
          <c:idx val="0"/>
          <c:order val="0"/>
          <c:tx>
            <c:strRef>
              <c:f>'Otros coliformes'!$B$100:$B$101</c:f>
              <c:strCache>
                <c:ptCount val="1"/>
                <c:pt idx="0">
                  <c:v>HARG2</c:v>
                </c:pt>
              </c:strCache>
            </c:strRef>
          </c:tx>
          <c:spPr>
            <a:ln w="28575" cap="rnd">
              <a:solidFill>
                <a:schemeClr val="accent1"/>
              </a:solidFill>
              <a:round/>
            </a:ln>
            <a:effectLst/>
          </c:spPr>
          <c:marker>
            <c:symbol val="none"/>
          </c:marker>
          <c:cat>
            <c:strRef>
              <c:f>'Otros coliformes'!$A$102:$A$114</c:f>
              <c:strCache>
                <c:ptCount val="12"/>
                <c:pt idx="0">
                  <c:v>ene-20</c:v>
                </c:pt>
                <c:pt idx="1">
                  <c:v>feb-20</c:v>
                </c:pt>
                <c:pt idx="2">
                  <c:v>mar-20</c:v>
                </c:pt>
                <c:pt idx="3">
                  <c:v>abr-20</c:v>
                </c:pt>
                <c:pt idx="4">
                  <c:v>may-20</c:v>
                </c:pt>
                <c:pt idx="5">
                  <c:v>jun-20</c:v>
                </c:pt>
                <c:pt idx="6">
                  <c:v>jul-20</c:v>
                </c:pt>
                <c:pt idx="7">
                  <c:v>ago-20</c:v>
                </c:pt>
                <c:pt idx="8">
                  <c:v>sep-20</c:v>
                </c:pt>
                <c:pt idx="9">
                  <c:v>oct-20</c:v>
                </c:pt>
                <c:pt idx="10">
                  <c:v>nov-20</c:v>
                </c:pt>
                <c:pt idx="11">
                  <c:v>dic-20</c:v>
                </c:pt>
              </c:strCache>
            </c:strRef>
          </c:cat>
          <c:val>
            <c:numRef>
              <c:f>'Otros coliformes'!$B$102:$B$114</c:f>
              <c:numCache>
                <c:formatCode>General</c:formatCode>
                <c:ptCount val="12"/>
                <c:pt idx="0">
                  <c:v>0</c:v>
                </c:pt>
                <c:pt idx="1">
                  <c:v>116.66666666666667</c:v>
                </c:pt>
                <c:pt idx="2">
                  <c:v>616.66666666666674</c:v>
                </c:pt>
                <c:pt idx="3">
                  <c:v>0</c:v>
                </c:pt>
                <c:pt idx="4">
                  <c:v>600</c:v>
                </c:pt>
                <c:pt idx="5">
                  <c:v>1416.6666666666665</c:v>
                </c:pt>
                <c:pt idx="6">
                  <c:v>3033.333333333333</c:v>
                </c:pt>
                <c:pt idx="7">
                  <c:v>333.33333333333337</c:v>
                </c:pt>
                <c:pt idx="8">
                  <c:v>3366.6666666666665</c:v>
                </c:pt>
                <c:pt idx="9">
                  <c:v>366.66666666666663</c:v>
                </c:pt>
                <c:pt idx="10">
                  <c:v>916.66666666666663</c:v>
                </c:pt>
                <c:pt idx="11">
                  <c:v>633.33333333333326</c:v>
                </c:pt>
              </c:numCache>
            </c:numRef>
          </c:val>
          <c:smooth val="0"/>
          <c:extLst>
            <c:ext xmlns:c16="http://schemas.microsoft.com/office/drawing/2014/chart" uri="{C3380CC4-5D6E-409C-BE32-E72D297353CC}">
              <c16:uniqueId val="{00000000-69BD-435B-A1BC-38598F1D724C}"/>
            </c:ext>
          </c:extLst>
        </c:ser>
        <c:ser>
          <c:idx val="1"/>
          <c:order val="1"/>
          <c:tx>
            <c:strRef>
              <c:f>'Otros coliformes'!$C$100:$C$101</c:f>
              <c:strCache>
                <c:ptCount val="1"/>
                <c:pt idx="0">
                  <c:v>HASL2</c:v>
                </c:pt>
              </c:strCache>
            </c:strRef>
          </c:tx>
          <c:spPr>
            <a:ln w="28575" cap="rnd">
              <a:solidFill>
                <a:schemeClr val="accent2"/>
              </a:solidFill>
              <a:round/>
            </a:ln>
            <a:effectLst/>
          </c:spPr>
          <c:marker>
            <c:symbol val="none"/>
          </c:marker>
          <c:cat>
            <c:strRef>
              <c:f>'Otros coliformes'!$A$102:$A$114</c:f>
              <c:strCache>
                <c:ptCount val="12"/>
                <c:pt idx="0">
                  <c:v>ene-20</c:v>
                </c:pt>
                <c:pt idx="1">
                  <c:v>feb-20</c:v>
                </c:pt>
                <c:pt idx="2">
                  <c:v>mar-20</c:v>
                </c:pt>
                <c:pt idx="3">
                  <c:v>abr-20</c:v>
                </c:pt>
                <c:pt idx="4">
                  <c:v>may-20</c:v>
                </c:pt>
                <c:pt idx="5">
                  <c:v>jun-20</c:v>
                </c:pt>
                <c:pt idx="6">
                  <c:v>jul-20</c:v>
                </c:pt>
                <c:pt idx="7">
                  <c:v>ago-20</c:v>
                </c:pt>
                <c:pt idx="8">
                  <c:v>sep-20</c:v>
                </c:pt>
                <c:pt idx="9">
                  <c:v>oct-20</c:v>
                </c:pt>
                <c:pt idx="10">
                  <c:v>nov-20</c:v>
                </c:pt>
                <c:pt idx="11">
                  <c:v>dic-20</c:v>
                </c:pt>
              </c:strCache>
            </c:strRef>
          </c:cat>
          <c:val>
            <c:numRef>
              <c:f>'Otros coliformes'!$C$102:$C$114</c:f>
              <c:numCache>
                <c:formatCode>General</c:formatCode>
                <c:ptCount val="12"/>
                <c:pt idx="0">
                  <c:v>433.33333333333331</c:v>
                </c:pt>
                <c:pt idx="1">
                  <c:v>1183.3333333333335</c:v>
                </c:pt>
                <c:pt idx="2">
                  <c:v>250</c:v>
                </c:pt>
                <c:pt idx="3">
                  <c:v>83.333333333333343</c:v>
                </c:pt>
                <c:pt idx="4">
                  <c:v>200</c:v>
                </c:pt>
                <c:pt idx="5">
                  <c:v>2316.666666666667</c:v>
                </c:pt>
                <c:pt idx="6">
                  <c:v>2666.666666666667</c:v>
                </c:pt>
                <c:pt idx="7">
                  <c:v>2016.6666666666667</c:v>
                </c:pt>
                <c:pt idx="8">
                  <c:v>2050</c:v>
                </c:pt>
                <c:pt idx="9">
                  <c:v>533.33333333333326</c:v>
                </c:pt>
                <c:pt idx="10">
                  <c:v>516.66666666666674</c:v>
                </c:pt>
                <c:pt idx="11">
                  <c:v>2966.666666666667</c:v>
                </c:pt>
              </c:numCache>
            </c:numRef>
          </c:val>
          <c:smooth val="0"/>
          <c:extLst>
            <c:ext xmlns:c16="http://schemas.microsoft.com/office/drawing/2014/chart" uri="{C3380CC4-5D6E-409C-BE32-E72D297353CC}">
              <c16:uniqueId val="{00000001-69BD-435B-A1BC-38598F1D724C}"/>
            </c:ext>
          </c:extLst>
        </c:ser>
        <c:ser>
          <c:idx val="2"/>
          <c:order val="2"/>
          <c:tx>
            <c:strRef>
              <c:f>'Otros coliformes'!$D$100:$D$101</c:f>
              <c:strCache>
                <c:ptCount val="1"/>
                <c:pt idx="0">
                  <c:v>HOSP1</c:v>
                </c:pt>
              </c:strCache>
            </c:strRef>
          </c:tx>
          <c:spPr>
            <a:ln w="28575" cap="rnd">
              <a:solidFill>
                <a:schemeClr val="accent3"/>
              </a:solidFill>
              <a:round/>
            </a:ln>
            <a:effectLst/>
          </c:spPr>
          <c:marker>
            <c:symbol val="none"/>
          </c:marker>
          <c:cat>
            <c:strRef>
              <c:f>'Otros coliformes'!$A$102:$A$114</c:f>
              <c:strCache>
                <c:ptCount val="12"/>
                <c:pt idx="0">
                  <c:v>ene-20</c:v>
                </c:pt>
                <c:pt idx="1">
                  <c:v>feb-20</c:v>
                </c:pt>
                <c:pt idx="2">
                  <c:v>mar-20</c:v>
                </c:pt>
                <c:pt idx="3">
                  <c:v>abr-20</c:v>
                </c:pt>
                <c:pt idx="4">
                  <c:v>may-20</c:v>
                </c:pt>
                <c:pt idx="5">
                  <c:v>jun-20</c:v>
                </c:pt>
                <c:pt idx="6">
                  <c:v>jul-20</c:v>
                </c:pt>
                <c:pt idx="7">
                  <c:v>ago-20</c:v>
                </c:pt>
                <c:pt idx="8">
                  <c:v>sep-20</c:v>
                </c:pt>
                <c:pt idx="9">
                  <c:v>oct-20</c:v>
                </c:pt>
                <c:pt idx="10">
                  <c:v>nov-20</c:v>
                </c:pt>
                <c:pt idx="11">
                  <c:v>dic-20</c:v>
                </c:pt>
              </c:strCache>
            </c:strRef>
          </c:cat>
          <c:val>
            <c:numRef>
              <c:f>'Otros coliformes'!$D$102:$D$114</c:f>
              <c:numCache>
                <c:formatCode>General</c:formatCode>
                <c:ptCount val="12"/>
                <c:pt idx="2">
                  <c:v>6433.333333333333</c:v>
                </c:pt>
              </c:numCache>
            </c:numRef>
          </c:val>
          <c:smooth val="0"/>
          <c:extLst>
            <c:ext xmlns:c16="http://schemas.microsoft.com/office/drawing/2014/chart" uri="{C3380CC4-5D6E-409C-BE32-E72D297353CC}">
              <c16:uniqueId val="{00000002-69BD-435B-A1BC-38598F1D724C}"/>
            </c:ext>
          </c:extLst>
        </c:ser>
        <c:ser>
          <c:idx val="3"/>
          <c:order val="3"/>
          <c:tx>
            <c:strRef>
              <c:f>'Otros coliformes'!$E$100:$E$101</c:f>
              <c:strCache>
                <c:ptCount val="1"/>
                <c:pt idx="0">
                  <c:v>HOSP2</c:v>
                </c:pt>
              </c:strCache>
            </c:strRef>
          </c:tx>
          <c:spPr>
            <a:ln w="28575" cap="rnd">
              <a:solidFill>
                <a:schemeClr val="accent4"/>
              </a:solidFill>
              <a:round/>
            </a:ln>
            <a:effectLst/>
          </c:spPr>
          <c:marker>
            <c:symbol val="none"/>
          </c:marker>
          <c:cat>
            <c:strRef>
              <c:f>'Otros coliformes'!$A$102:$A$114</c:f>
              <c:strCache>
                <c:ptCount val="12"/>
                <c:pt idx="0">
                  <c:v>ene-20</c:v>
                </c:pt>
                <c:pt idx="1">
                  <c:v>feb-20</c:v>
                </c:pt>
                <c:pt idx="2">
                  <c:v>mar-20</c:v>
                </c:pt>
                <c:pt idx="3">
                  <c:v>abr-20</c:v>
                </c:pt>
                <c:pt idx="4">
                  <c:v>may-20</c:v>
                </c:pt>
                <c:pt idx="5">
                  <c:v>jun-20</c:v>
                </c:pt>
                <c:pt idx="6">
                  <c:v>jul-20</c:v>
                </c:pt>
                <c:pt idx="7">
                  <c:v>ago-20</c:v>
                </c:pt>
                <c:pt idx="8">
                  <c:v>sep-20</c:v>
                </c:pt>
                <c:pt idx="9">
                  <c:v>oct-20</c:v>
                </c:pt>
                <c:pt idx="10">
                  <c:v>nov-20</c:v>
                </c:pt>
                <c:pt idx="11">
                  <c:v>dic-20</c:v>
                </c:pt>
              </c:strCache>
            </c:strRef>
          </c:cat>
          <c:val>
            <c:numRef>
              <c:f>'Otros coliformes'!$E$102:$E$114</c:f>
              <c:numCache>
                <c:formatCode>General</c:formatCode>
                <c:ptCount val="12"/>
                <c:pt idx="1">
                  <c:v>566.66666666666674</c:v>
                </c:pt>
                <c:pt idx="2">
                  <c:v>2933.333333333333</c:v>
                </c:pt>
                <c:pt idx="3">
                  <c:v>66.666666666666657</c:v>
                </c:pt>
                <c:pt idx="6">
                  <c:v>8533.3333333333321</c:v>
                </c:pt>
                <c:pt idx="7">
                  <c:v>1700</c:v>
                </c:pt>
              </c:numCache>
            </c:numRef>
          </c:val>
          <c:smooth val="0"/>
          <c:extLst>
            <c:ext xmlns:c16="http://schemas.microsoft.com/office/drawing/2014/chart" uri="{C3380CC4-5D6E-409C-BE32-E72D297353CC}">
              <c16:uniqueId val="{00000003-69BD-435B-A1BC-38598F1D724C}"/>
            </c:ext>
          </c:extLst>
        </c:ser>
        <c:ser>
          <c:idx val="4"/>
          <c:order val="4"/>
          <c:tx>
            <c:strRef>
              <c:f>'Otros coliformes'!$F$100:$F$101</c:f>
              <c:strCache>
                <c:ptCount val="1"/>
                <c:pt idx="0">
                  <c:v>HUMH</c:v>
                </c:pt>
              </c:strCache>
            </c:strRef>
          </c:tx>
          <c:spPr>
            <a:ln w="28575" cap="rnd">
              <a:solidFill>
                <a:schemeClr val="accent5"/>
              </a:solidFill>
              <a:round/>
            </a:ln>
            <a:effectLst/>
          </c:spPr>
          <c:marker>
            <c:symbol val="none"/>
          </c:marker>
          <c:cat>
            <c:strRef>
              <c:f>'Otros coliformes'!$A$102:$A$114</c:f>
              <c:strCache>
                <c:ptCount val="12"/>
                <c:pt idx="0">
                  <c:v>ene-20</c:v>
                </c:pt>
                <c:pt idx="1">
                  <c:v>feb-20</c:v>
                </c:pt>
                <c:pt idx="2">
                  <c:v>mar-20</c:v>
                </c:pt>
                <c:pt idx="3">
                  <c:v>abr-20</c:v>
                </c:pt>
                <c:pt idx="4">
                  <c:v>may-20</c:v>
                </c:pt>
                <c:pt idx="5">
                  <c:v>jun-20</c:v>
                </c:pt>
                <c:pt idx="6">
                  <c:v>jul-20</c:v>
                </c:pt>
                <c:pt idx="7">
                  <c:v>ago-20</c:v>
                </c:pt>
                <c:pt idx="8">
                  <c:v>sep-20</c:v>
                </c:pt>
                <c:pt idx="9">
                  <c:v>oct-20</c:v>
                </c:pt>
                <c:pt idx="10">
                  <c:v>nov-20</c:v>
                </c:pt>
                <c:pt idx="11">
                  <c:v>dic-20</c:v>
                </c:pt>
              </c:strCache>
            </c:strRef>
          </c:cat>
          <c:val>
            <c:numRef>
              <c:f>'Otros coliformes'!$F$102:$F$114</c:f>
              <c:numCache>
                <c:formatCode>General</c:formatCode>
                <c:ptCount val="12"/>
                <c:pt idx="0">
                  <c:v>0</c:v>
                </c:pt>
                <c:pt idx="1">
                  <c:v>266.66666666666669</c:v>
                </c:pt>
                <c:pt idx="2">
                  <c:v>2566.666666666667</c:v>
                </c:pt>
                <c:pt idx="3">
                  <c:v>66.666666666666657</c:v>
                </c:pt>
                <c:pt idx="4">
                  <c:v>1600</c:v>
                </c:pt>
                <c:pt idx="5">
                  <c:v>8300</c:v>
                </c:pt>
                <c:pt idx="6">
                  <c:v>12500</c:v>
                </c:pt>
                <c:pt idx="8">
                  <c:v>12000</c:v>
                </c:pt>
                <c:pt idx="9">
                  <c:v>700</c:v>
                </c:pt>
                <c:pt idx="10">
                  <c:v>966.66666666666663</c:v>
                </c:pt>
                <c:pt idx="11">
                  <c:v>466.66666666666669</c:v>
                </c:pt>
              </c:numCache>
            </c:numRef>
          </c:val>
          <c:smooth val="0"/>
          <c:extLst>
            <c:ext xmlns:c16="http://schemas.microsoft.com/office/drawing/2014/chart" uri="{C3380CC4-5D6E-409C-BE32-E72D297353CC}">
              <c16:uniqueId val="{00000004-69BD-435B-A1BC-38598F1D724C}"/>
            </c:ext>
          </c:extLst>
        </c:ser>
        <c:ser>
          <c:idx val="5"/>
          <c:order val="5"/>
          <c:tx>
            <c:strRef>
              <c:f>'Otros coliformes'!$G$100:$G$101</c:f>
              <c:strCache>
                <c:ptCount val="1"/>
                <c:pt idx="0">
                  <c:v>MAAB2</c:v>
                </c:pt>
              </c:strCache>
            </c:strRef>
          </c:tx>
          <c:spPr>
            <a:ln w="28575" cap="rnd">
              <a:solidFill>
                <a:schemeClr val="accent6"/>
              </a:solidFill>
              <a:round/>
            </a:ln>
            <a:effectLst/>
          </c:spPr>
          <c:marker>
            <c:symbol val="none"/>
          </c:marker>
          <c:cat>
            <c:strRef>
              <c:f>'Otros coliformes'!$A$102:$A$114</c:f>
              <c:strCache>
                <c:ptCount val="12"/>
                <c:pt idx="0">
                  <c:v>ene-20</c:v>
                </c:pt>
                <c:pt idx="1">
                  <c:v>feb-20</c:v>
                </c:pt>
                <c:pt idx="2">
                  <c:v>mar-20</c:v>
                </c:pt>
                <c:pt idx="3">
                  <c:v>abr-20</c:v>
                </c:pt>
                <c:pt idx="4">
                  <c:v>may-20</c:v>
                </c:pt>
                <c:pt idx="5">
                  <c:v>jun-20</c:v>
                </c:pt>
                <c:pt idx="6">
                  <c:v>jul-20</c:v>
                </c:pt>
                <c:pt idx="7">
                  <c:v>ago-20</c:v>
                </c:pt>
                <c:pt idx="8">
                  <c:v>sep-20</c:v>
                </c:pt>
                <c:pt idx="9">
                  <c:v>oct-20</c:v>
                </c:pt>
                <c:pt idx="10">
                  <c:v>nov-20</c:v>
                </c:pt>
                <c:pt idx="11">
                  <c:v>dic-20</c:v>
                </c:pt>
              </c:strCache>
            </c:strRef>
          </c:cat>
          <c:val>
            <c:numRef>
              <c:f>'Otros coliformes'!$G$102:$G$114</c:f>
              <c:numCache>
                <c:formatCode>General</c:formatCode>
                <c:ptCount val="12"/>
                <c:pt idx="0">
                  <c:v>0</c:v>
                </c:pt>
                <c:pt idx="1">
                  <c:v>50</c:v>
                </c:pt>
                <c:pt idx="2">
                  <c:v>233.33333333333334</c:v>
                </c:pt>
                <c:pt idx="3">
                  <c:v>0</c:v>
                </c:pt>
                <c:pt idx="4">
                  <c:v>50</c:v>
                </c:pt>
                <c:pt idx="5">
                  <c:v>0</c:v>
                </c:pt>
                <c:pt idx="6">
                  <c:v>2400</c:v>
                </c:pt>
                <c:pt idx="7">
                  <c:v>4116.6666666666661</c:v>
                </c:pt>
                <c:pt idx="8">
                  <c:v>3550</c:v>
                </c:pt>
                <c:pt idx="9">
                  <c:v>700</c:v>
                </c:pt>
                <c:pt idx="10">
                  <c:v>283.33333333333337</c:v>
                </c:pt>
                <c:pt idx="11">
                  <c:v>900</c:v>
                </c:pt>
              </c:numCache>
            </c:numRef>
          </c:val>
          <c:smooth val="0"/>
          <c:extLst>
            <c:ext xmlns:c16="http://schemas.microsoft.com/office/drawing/2014/chart" uri="{C3380CC4-5D6E-409C-BE32-E72D297353CC}">
              <c16:uniqueId val="{00000005-69BD-435B-A1BC-38598F1D724C}"/>
            </c:ext>
          </c:extLst>
        </c:ser>
        <c:ser>
          <c:idx val="6"/>
          <c:order val="6"/>
          <c:tx>
            <c:strRef>
              <c:f>'Otros coliformes'!$H$100:$H$101</c:f>
              <c:strCache>
                <c:ptCount val="1"/>
                <c:pt idx="0">
                  <c:v>MACA2</c:v>
                </c:pt>
              </c:strCache>
            </c:strRef>
          </c:tx>
          <c:spPr>
            <a:ln w="28575" cap="rnd">
              <a:solidFill>
                <a:schemeClr val="accent1">
                  <a:lumMod val="60000"/>
                </a:schemeClr>
              </a:solidFill>
              <a:round/>
            </a:ln>
            <a:effectLst/>
          </c:spPr>
          <c:marker>
            <c:symbol val="none"/>
          </c:marker>
          <c:cat>
            <c:strRef>
              <c:f>'Otros coliformes'!$A$102:$A$114</c:f>
              <c:strCache>
                <c:ptCount val="12"/>
                <c:pt idx="0">
                  <c:v>ene-20</c:v>
                </c:pt>
                <c:pt idx="1">
                  <c:v>feb-20</c:v>
                </c:pt>
                <c:pt idx="2">
                  <c:v>mar-20</c:v>
                </c:pt>
                <c:pt idx="3">
                  <c:v>abr-20</c:v>
                </c:pt>
                <c:pt idx="4">
                  <c:v>may-20</c:v>
                </c:pt>
                <c:pt idx="5">
                  <c:v>jun-20</c:v>
                </c:pt>
                <c:pt idx="6">
                  <c:v>jul-20</c:v>
                </c:pt>
                <c:pt idx="7">
                  <c:v>ago-20</c:v>
                </c:pt>
                <c:pt idx="8">
                  <c:v>sep-20</c:v>
                </c:pt>
                <c:pt idx="9">
                  <c:v>oct-20</c:v>
                </c:pt>
                <c:pt idx="10">
                  <c:v>nov-20</c:v>
                </c:pt>
                <c:pt idx="11">
                  <c:v>dic-20</c:v>
                </c:pt>
              </c:strCache>
            </c:strRef>
          </c:cat>
          <c:val>
            <c:numRef>
              <c:f>'Otros coliformes'!$H$102:$H$114</c:f>
              <c:numCache>
                <c:formatCode>General</c:formatCode>
                <c:ptCount val="12"/>
                <c:pt idx="0">
                  <c:v>0</c:v>
                </c:pt>
                <c:pt idx="1">
                  <c:v>16.666666666666664</c:v>
                </c:pt>
                <c:pt idx="2">
                  <c:v>133.33333333333331</c:v>
                </c:pt>
                <c:pt idx="3">
                  <c:v>11.111111111111109</c:v>
                </c:pt>
                <c:pt idx="4">
                  <c:v>100</c:v>
                </c:pt>
                <c:pt idx="5">
                  <c:v>166.66666666666669</c:v>
                </c:pt>
                <c:pt idx="6">
                  <c:v>3033.333333333333</c:v>
                </c:pt>
                <c:pt idx="7">
                  <c:v>2383.333333333333</c:v>
                </c:pt>
                <c:pt idx="8">
                  <c:v>4716.6666666666661</c:v>
                </c:pt>
                <c:pt idx="9">
                  <c:v>683.33333333333326</c:v>
                </c:pt>
                <c:pt idx="10">
                  <c:v>200</c:v>
                </c:pt>
                <c:pt idx="11">
                  <c:v>350</c:v>
                </c:pt>
              </c:numCache>
            </c:numRef>
          </c:val>
          <c:smooth val="0"/>
          <c:extLst>
            <c:ext xmlns:c16="http://schemas.microsoft.com/office/drawing/2014/chart" uri="{C3380CC4-5D6E-409C-BE32-E72D297353CC}">
              <c16:uniqueId val="{00000006-69BD-435B-A1BC-38598F1D724C}"/>
            </c:ext>
          </c:extLst>
        </c:ser>
        <c:ser>
          <c:idx val="7"/>
          <c:order val="7"/>
          <c:tx>
            <c:strRef>
              <c:f>'Otros coliformes'!$I$100:$I$101</c:f>
              <c:strCache>
                <c:ptCount val="1"/>
                <c:pt idx="0">
                  <c:v>MSP</c:v>
                </c:pt>
              </c:strCache>
            </c:strRef>
          </c:tx>
          <c:spPr>
            <a:ln w="28575" cap="rnd">
              <a:solidFill>
                <a:schemeClr val="accent2">
                  <a:lumMod val="60000"/>
                </a:schemeClr>
              </a:solidFill>
              <a:round/>
            </a:ln>
            <a:effectLst/>
          </c:spPr>
          <c:marker>
            <c:symbol val="none"/>
          </c:marker>
          <c:cat>
            <c:strRef>
              <c:f>'Otros coliformes'!$A$102:$A$114</c:f>
              <c:strCache>
                <c:ptCount val="12"/>
                <c:pt idx="0">
                  <c:v>ene-20</c:v>
                </c:pt>
                <c:pt idx="1">
                  <c:v>feb-20</c:v>
                </c:pt>
                <c:pt idx="2">
                  <c:v>mar-20</c:v>
                </c:pt>
                <c:pt idx="3">
                  <c:v>abr-20</c:v>
                </c:pt>
                <c:pt idx="4">
                  <c:v>may-20</c:v>
                </c:pt>
                <c:pt idx="5">
                  <c:v>jun-20</c:v>
                </c:pt>
                <c:pt idx="6">
                  <c:v>jul-20</c:v>
                </c:pt>
                <c:pt idx="7">
                  <c:v>ago-20</c:v>
                </c:pt>
                <c:pt idx="8">
                  <c:v>sep-20</c:v>
                </c:pt>
                <c:pt idx="9">
                  <c:v>oct-20</c:v>
                </c:pt>
                <c:pt idx="10">
                  <c:v>nov-20</c:v>
                </c:pt>
                <c:pt idx="11">
                  <c:v>dic-20</c:v>
                </c:pt>
              </c:strCache>
            </c:strRef>
          </c:cat>
          <c:val>
            <c:numRef>
              <c:f>'Otros coliformes'!$I$102:$I$114</c:f>
              <c:numCache>
                <c:formatCode>General</c:formatCode>
                <c:ptCount val="12"/>
                <c:pt idx="10">
                  <c:v>0</c:v>
                </c:pt>
                <c:pt idx="11">
                  <c:v>1700</c:v>
                </c:pt>
              </c:numCache>
            </c:numRef>
          </c:val>
          <c:smooth val="0"/>
          <c:extLst>
            <c:ext xmlns:c16="http://schemas.microsoft.com/office/drawing/2014/chart" uri="{C3380CC4-5D6E-409C-BE32-E72D297353CC}">
              <c16:uniqueId val="{00000007-69BD-435B-A1BC-38598F1D724C}"/>
            </c:ext>
          </c:extLst>
        </c:ser>
        <c:ser>
          <c:idx val="8"/>
          <c:order val="8"/>
          <c:tx>
            <c:strRef>
              <c:f>'Otros coliformes'!$J$100:$J$101</c:f>
              <c:strCache>
                <c:ptCount val="1"/>
                <c:pt idx="0">
                  <c:v>PAPO2</c:v>
                </c:pt>
              </c:strCache>
            </c:strRef>
          </c:tx>
          <c:spPr>
            <a:ln w="28575" cap="rnd">
              <a:solidFill>
                <a:schemeClr val="accent3">
                  <a:lumMod val="60000"/>
                </a:schemeClr>
              </a:solidFill>
              <a:round/>
            </a:ln>
            <a:effectLst/>
          </c:spPr>
          <c:marker>
            <c:symbol val="none"/>
          </c:marker>
          <c:cat>
            <c:strRef>
              <c:f>'Otros coliformes'!$A$102:$A$114</c:f>
              <c:strCache>
                <c:ptCount val="12"/>
                <c:pt idx="0">
                  <c:v>ene-20</c:v>
                </c:pt>
                <c:pt idx="1">
                  <c:v>feb-20</c:v>
                </c:pt>
                <c:pt idx="2">
                  <c:v>mar-20</c:v>
                </c:pt>
                <c:pt idx="3">
                  <c:v>abr-20</c:v>
                </c:pt>
                <c:pt idx="4">
                  <c:v>may-20</c:v>
                </c:pt>
                <c:pt idx="5">
                  <c:v>jun-20</c:v>
                </c:pt>
                <c:pt idx="6">
                  <c:v>jul-20</c:v>
                </c:pt>
                <c:pt idx="7">
                  <c:v>ago-20</c:v>
                </c:pt>
                <c:pt idx="8">
                  <c:v>sep-20</c:v>
                </c:pt>
                <c:pt idx="9">
                  <c:v>oct-20</c:v>
                </c:pt>
                <c:pt idx="10">
                  <c:v>nov-20</c:v>
                </c:pt>
                <c:pt idx="11">
                  <c:v>dic-20</c:v>
                </c:pt>
              </c:strCache>
            </c:strRef>
          </c:cat>
          <c:val>
            <c:numRef>
              <c:f>'Otros coliformes'!$J$102:$J$114</c:f>
              <c:numCache>
                <c:formatCode>General</c:formatCode>
                <c:ptCount val="12"/>
                <c:pt idx="0">
                  <c:v>55.555555555555564</c:v>
                </c:pt>
                <c:pt idx="1">
                  <c:v>250</c:v>
                </c:pt>
                <c:pt idx="2">
                  <c:v>416.66666666666669</c:v>
                </c:pt>
                <c:pt idx="3">
                  <c:v>0</c:v>
                </c:pt>
                <c:pt idx="4">
                  <c:v>1716.6666666666667</c:v>
                </c:pt>
                <c:pt idx="5">
                  <c:v>2200</c:v>
                </c:pt>
                <c:pt idx="6">
                  <c:v>12066.666666666668</c:v>
                </c:pt>
                <c:pt idx="7">
                  <c:v>3050</c:v>
                </c:pt>
                <c:pt idx="8">
                  <c:v>766.66666666666674</c:v>
                </c:pt>
                <c:pt idx="9">
                  <c:v>1400</c:v>
                </c:pt>
                <c:pt idx="10">
                  <c:v>1916.6666666666667</c:v>
                </c:pt>
                <c:pt idx="11">
                  <c:v>1583.3333333333335</c:v>
                </c:pt>
              </c:numCache>
            </c:numRef>
          </c:val>
          <c:smooth val="0"/>
          <c:extLst>
            <c:ext xmlns:c16="http://schemas.microsoft.com/office/drawing/2014/chart" uri="{C3380CC4-5D6E-409C-BE32-E72D297353CC}">
              <c16:uniqueId val="{00000008-69BD-435B-A1BC-38598F1D724C}"/>
            </c:ext>
          </c:extLst>
        </c:ser>
        <c:ser>
          <c:idx val="9"/>
          <c:order val="9"/>
          <c:tx>
            <c:strRef>
              <c:f>'Otros coliformes'!$K$100:$K$101</c:f>
              <c:strCache>
                <c:ptCount val="1"/>
                <c:pt idx="0">
                  <c:v>PAPR2</c:v>
                </c:pt>
              </c:strCache>
            </c:strRef>
          </c:tx>
          <c:spPr>
            <a:ln w="28575" cap="rnd">
              <a:solidFill>
                <a:schemeClr val="accent4">
                  <a:lumMod val="60000"/>
                </a:schemeClr>
              </a:solidFill>
              <a:round/>
            </a:ln>
            <a:effectLst/>
          </c:spPr>
          <c:marker>
            <c:symbol val="none"/>
          </c:marker>
          <c:cat>
            <c:strRef>
              <c:f>'Otros coliformes'!$A$102:$A$114</c:f>
              <c:strCache>
                <c:ptCount val="12"/>
                <c:pt idx="0">
                  <c:v>ene-20</c:v>
                </c:pt>
                <c:pt idx="1">
                  <c:v>feb-20</c:v>
                </c:pt>
                <c:pt idx="2">
                  <c:v>mar-20</c:v>
                </c:pt>
                <c:pt idx="3">
                  <c:v>abr-20</c:v>
                </c:pt>
                <c:pt idx="4">
                  <c:v>may-20</c:v>
                </c:pt>
                <c:pt idx="5">
                  <c:v>jun-20</c:v>
                </c:pt>
                <c:pt idx="6">
                  <c:v>jul-20</c:v>
                </c:pt>
                <c:pt idx="7">
                  <c:v>ago-20</c:v>
                </c:pt>
                <c:pt idx="8">
                  <c:v>sep-20</c:v>
                </c:pt>
                <c:pt idx="9">
                  <c:v>oct-20</c:v>
                </c:pt>
                <c:pt idx="10">
                  <c:v>nov-20</c:v>
                </c:pt>
                <c:pt idx="11">
                  <c:v>dic-20</c:v>
                </c:pt>
              </c:strCache>
            </c:strRef>
          </c:cat>
          <c:val>
            <c:numRef>
              <c:f>'Otros coliformes'!$K$102:$K$114</c:f>
              <c:numCache>
                <c:formatCode>General</c:formatCode>
                <c:ptCount val="12"/>
                <c:pt idx="0">
                  <c:v>316.66666666666663</c:v>
                </c:pt>
                <c:pt idx="1">
                  <c:v>500</c:v>
                </c:pt>
                <c:pt idx="2">
                  <c:v>9850</c:v>
                </c:pt>
                <c:pt idx="3">
                  <c:v>0</c:v>
                </c:pt>
                <c:pt idx="4">
                  <c:v>200</c:v>
                </c:pt>
                <c:pt idx="5">
                  <c:v>8533.3333333333321</c:v>
                </c:pt>
                <c:pt idx="6">
                  <c:v>9700</c:v>
                </c:pt>
                <c:pt idx="7">
                  <c:v>2583.333333333333</c:v>
                </c:pt>
                <c:pt idx="8">
                  <c:v>3716.6666666666665</c:v>
                </c:pt>
                <c:pt idx="9">
                  <c:v>366.66666666666663</c:v>
                </c:pt>
                <c:pt idx="10">
                  <c:v>233.33333333333334</c:v>
                </c:pt>
                <c:pt idx="11">
                  <c:v>366.66666666666663</c:v>
                </c:pt>
              </c:numCache>
            </c:numRef>
          </c:val>
          <c:smooth val="0"/>
          <c:extLst>
            <c:ext xmlns:c16="http://schemas.microsoft.com/office/drawing/2014/chart" uri="{C3380CC4-5D6E-409C-BE32-E72D297353CC}">
              <c16:uniqueId val="{00000009-69BD-435B-A1BC-38598F1D724C}"/>
            </c:ext>
          </c:extLst>
        </c:ser>
        <c:ser>
          <c:idx val="10"/>
          <c:order val="10"/>
          <c:tx>
            <c:strRef>
              <c:f>'Otros coliformes'!$L$100:$L$101</c:f>
              <c:strCache>
                <c:ptCount val="1"/>
                <c:pt idx="0">
                  <c:v>PLTR1</c:v>
                </c:pt>
              </c:strCache>
            </c:strRef>
          </c:tx>
          <c:spPr>
            <a:ln w="28575" cap="rnd">
              <a:solidFill>
                <a:schemeClr val="accent5">
                  <a:lumMod val="60000"/>
                </a:schemeClr>
              </a:solidFill>
              <a:round/>
            </a:ln>
            <a:effectLst/>
          </c:spPr>
          <c:marker>
            <c:symbol val="none"/>
          </c:marker>
          <c:cat>
            <c:strRef>
              <c:f>'Otros coliformes'!$A$102:$A$114</c:f>
              <c:strCache>
                <c:ptCount val="12"/>
                <c:pt idx="0">
                  <c:v>ene-20</c:v>
                </c:pt>
                <c:pt idx="1">
                  <c:v>feb-20</c:v>
                </c:pt>
                <c:pt idx="2">
                  <c:v>mar-20</c:v>
                </c:pt>
                <c:pt idx="3">
                  <c:v>abr-20</c:v>
                </c:pt>
                <c:pt idx="4">
                  <c:v>may-20</c:v>
                </c:pt>
                <c:pt idx="5">
                  <c:v>jun-20</c:v>
                </c:pt>
                <c:pt idx="6">
                  <c:v>jul-20</c:v>
                </c:pt>
                <c:pt idx="7">
                  <c:v>ago-20</c:v>
                </c:pt>
                <c:pt idx="8">
                  <c:v>sep-20</c:v>
                </c:pt>
                <c:pt idx="9">
                  <c:v>oct-20</c:v>
                </c:pt>
                <c:pt idx="10">
                  <c:v>nov-20</c:v>
                </c:pt>
                <c:pt idx="11">
                  <c:v>dic-20</c:v>
                </c:pt>
              </c:strCache>
            </c:strRef>
          </c:cat>
          <c:val>
            <c:numRef>
              <c:f>'Otros coliformes'!$L$102:$L$114</c:f>
              <c:numCache>
                <c:formatCode>General</c:formatCode>
                <c:ptCount val="12"/>
                <c:pt idx="0">
                  <c:v>0</c:v>
                </c:pt>
                <c:pt idx="1">
                  <c:v>300</c:v>
                </c:pt>
                <c:pt idx="2">
                  <c:v>1300</c:v>
                </c:pt>
                <c:pt idx="3">
                  <c:v>1633.3333333333333</c:v>
                </c:pt>
                <c:pt idx="4">
                  <c:v>2733.333333333333</c:v>
                </c:pt>
                <c:pt idx="5">
                  <c:v>1666.6666666666667</c:v>
                </c:pt>
                <c:pt idx="6">
                  <c:v>13566.666666666666</c:v>
                </c:pt>
                <c:pt idx="7">
                  <c:v>7666.666666666667</c:v>
                </c:pt>
                <c:pt idx="8">
                  <c:v>3033.333333333333</c:v>
                </c:pt>
                <c:pt idx="9">
                  <c:v>866.66666666666663</c:v>
                </c:pt>
                <c:pt idx="10">
                  <c:v>766.66666666666674</c:v>
                </c:pt>
                <c:pt idx="11">
                  <c:v>1133.3333333333335</c:v>
                </c:pt>
              </c:numCache>
            </c:numRef>
          </c:val>
          <c:smooth val="0"/>
          <c:extLst>
            <c:ext xmlns:c16="http://schemas.microsoft.com/office/drawing/2014/chart" uri="{C3380CC4-5D6E-409C-BE32-E72D297353CC}">
              <c16:uniqueId val="{0000000A-69BD-435B-A1BC-38598F1D724C}"/>
            </c:ext>
          </c:extLst>
        </c:ser>
        <c:ser>
          <c:idx val="11"/>
          <c:order val="11"/>
          <c:tx>
            <c:strRef>
              <c:f>'Otros coliformes'!$M$100:$M$101</c:f>
              <c:strCache>
                <c:ptCount val="1"/>
                <c:pt idx="0">
                  <c:v>PLTR2</c:v>
                </c:pt>
              </c:strCache>
            </c:strRef>
          </c:tx>
          <c:spPr>
            <a:ln w="28575" cap="rnd">
              <a:solidFill>
                <a:schemeClr val="accent6">
                  <a:lumMod val="60000"/>
                </a:schemeClr>
              </a:solidFill>
              <a:round/>
            </a:ln>
            <a:effectLst/>
          </c:spPr>
          <c:marker>
            <c:symbol val="none"/>
          </c:marker>
          <c:cat>
            <c:strRef>
              <c:f>'Otros coliformes'!$A$102:$A$114</c:f>
              <c:strCache>
                <c:ptCount val="12"/>
                <c:pt idx="0">
                  <c:v>ene-20</c:v>
                </c:pt>
                <c:pt idx="1">
                  <c:v>feb-20</c:v>
                </c:pt>
                <c:pt idx="2">
                  <c:v>mar-20</c:v>
                </c:pt>
                <c:pt idx="3">
                  <c:v>abr-20</c:v>
                </c:pt>
                <c:pt idx="4">
                  <c:v>may-20</c:v>
                </c:pt>
                <c:pt idx="5">
                  <c:v>jun-20</c:v>
                </c:pt>
                <c:pt idx="6">
                  <c:v>jul-20</c:v>
                </c:pt>
                <c:pt idx="7">
                  <c:v>ago-20</c:v>
                </c:pt>
                <c:pt idx="8">
                  <c:v>sep-20</c:v>
                </c:pt>
                <c:pt idx="9">
                  <c:v>oct-20</c:v>
                </c:pt>
                <c:pt idx="10">
                  <c:v>nov-20</c:v>
                </c:pt>
                <c:pt idx="11">
                  <c:v>dic-20</c:v>
                </c:pt>
              </c:strCache>
            </c:strRef>
          </c:cat>
          <c:val>
            <c:numRef>
              <c:f>'Otros coliformes'!$M$102:$M$114</c:f>
              <c:numCache>
                <c:formatCode>General</c:formatCode>
                <c:ptCount val="12"/>
                <c:pt idx="0">
                  <c:v>2533.333333333333</c:v>
                </c:pt>
                <c:pt idx="1">
                  <c:v>633.33333333333326</c:v>
                </c:pt>
                <c:pt idx="2">
                  <c:v>2600</c:v>
                </c:pt>
                <c:pt idx="3">
                  <c:v>233.33333333333334</c:v>
                </c:pt>
                <c:pt idx="4">
                  <c:v>1100</c:v>
                </c:pt>
                <c:pt idx="5">
                  <c:v>1566.6666666666665</c:v>
                </c:pt>
                <c:pt idx="6">
                  <c:v>10466.666666666668</c:v>
                </c:pt>
                <c:pt idx="7">
                  <c:v>3300</c:v>
                </c:pt>
                <c:pt idx="8">
                  <c:v>2800</c:v>
                </c:pt>
                <c:pt idx="9">
                  <c:v>3700</c:v>
                </c:pt>
                <c:pt idx="10">
                  <c:v>933.33333333333337</c:v>
                </c:pt>
                <c:pt idx="11">
                  <c:v>2300</c:v>
                </c:pt>
              </c:numCache>
            </c:numRef>
          </c:val>
          <c:smooth val="0"/>
          <c:extLst>
            <c:ext xmlns:c16="http://schemas.microsoft.com/office/drawing/2014/chart" uri="{C3380CC4-5D6E-409C-BE32-E72D297353CC}">
              <c16:uniqueId val="{0000000B-69BD-435B-A1BC-38598F1D724C}"/>
            </c:ext>
          </c:extLst>
        </c:ser>
        <c:ser>
          <c:idx val="12"/>
          <c:order val="12"/>
          <c:tx>
            <c:strRef>
              <c:f>'Otros coliformes'!$N$100:$N$101</c:f>
              <c:strCache>
                <c:ptCount val="1"/>
                <c:pt idx="0">
                  <c:v>RECO</c:v>
                </c:pt>
              </c:strCache>
            </c:strRef>
          </c:tx>
          <c:spPr>
            <a:ln w="28575" cap="rnd">
              <a:solidFill>
                <a:schemeClr val="accent1">
                  <a:lumMod val="80000"/>
                  <a:lumOff val="20000"/>
                </a:schemeClr>
              </a:solidFill>
              <a:round/>
            </a:ln>
            <a:effectLst/>
          </c:spPr>
          <c:marker>
            <c:symbol val="none"/>
          </c:marker>
          <c:cat>
            <c:strRef>
              <c:f>'Otros coliformes'!$A$102:$A$114</c:f>
              <c:strCache>
                <c:ptCount val="12"/>
                <c:pt idx="0">
                  <c:v>ene-20</c:v>
                </c:pt>
                <c:pt idx="1">
                  <c:v>feb-20</c:v>
                </c:pt>
                <c:pt idx="2">
                  <c:v>mar-20</c:v>
                </c:pt>
                <c:pt idx="3">
                  <c:v>abr-20</c:v>
                </c:pt>
                <c:pt idx="4">
                  <c:v>may-20</c:v>
                </c:pt>
                <c:pt idx="5">
                  <c:v>jun-20</c:v>
                </c:pt>
                <c:pt idx="6">
                  <c:v>jul-20</c:v>
                </c:pt>
                <c:pt idx="7">
                  <c:v>ago-20</c:v>
                </c:pt>
                <c:pt idx="8">
                  <c:v>sep-20</c:v>
                </c:pt>
                <c:pt idx="9">
                  <c:v>oct-20</c:v>
                </c:pt>
                <c:pt idx="10">
                  <c:v>nov-20</c:v>
                </c:pt>
                <c:pt idx="11">
                  <c:v>dic-20</c:v>
                </c:pt>
              </c:strCache>
            </c:strRef>
          </c:cat>
          <c:val>
            <c:numRef>
              <c:f>'Otros coliformes'!$N$102:$N$114</c:f>
              <c:numCache>
                <c:formatCode>General</c:formatCode>
                <c:ptCount val="12"/>
                <c:pt idx="0">
                  <c:v>0</c:v>
                </c:pt>
                <c:pt idx="4">
                  <c:v>200</c:v>
                </c:pt>
                <c:pt idx="5">
                  <c:v>1666.6666666666667</c:v>
                </c:pt>
                <c:pt idx="8">
                  <c:v>5400</c:v>
                </c:pt>
                <c:pt idx="9">
                  <c:v>1100</c:v>
                </c:pt>
                <c:pt idx="10">
                  <c:v>600</c:v>
                </c:pt>
                <c:pt idx="11">
                  <c:v>1033.3333333333335</c:v>
                </c:pt>
              </c:numCache>
            </c:numRef>
          </c:val>
          <c:smooth val="0"/>
          <c:extLst>
            <c:ext xmlns:c16="http://schemas.microsoft.com/office/drawing/2014/chart" uri="{C3380CC4-5D6E-409C-BE32-E72D297353CC}">
              <c16:uniqueId val="{0000000C-69BD-435B-A1BC-38598F1D724C}"/>
            </c:ext>
          </c:extLst>
        </c:ser>
        <c:dLbls>
          <c:showLegendKey val="0"/>
          <c:showVal val="0"/>
          <c:showCatName val="0"/>
          <c:showSerName val="0"/>
          <c:showPercent val="0"/>
          <c:showBubbleSize val="0"/>
        </c:dLbls>
        <c:smooth val="0"/>
        <c:axId val="960665008"/>
        <c:axId val="960661072"/>
      </c:lineChart>
      <c:catAx>
        <c:axId val="960665008"/>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Mes del muestreo</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MX"/>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960661072"/>
        <c:crosses val="autoZero"/>
        <c:auto val="1"/>
        <c:lblAlgn val="ctr"/>
        <c:lblOffset val="100"/>
        <c:noMultiLvlLbl val="0"/>
      </c:catAx>
      <c:valAx>
        <c:axId val="960661072"/>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960665008"/>
        <c:crosses val="autoZero"/>
        <c:crossBetween val="between"/>
      </c:valAx>
      <c:spPr>
        <a:noFill/>
        <a:ln>
          <a:noFill/>
        </a:ln>
        <a:effectLst/>
      </c:spPr>
    </c:plotArea>
    <c:legend>
      <c:legendPos val="r"/>
      <c:layout>
        <c:manualLayout>
          <c:xMode val="edge"/>
          <c:yMode val="edge"/>
          <c:x val="0.8227185036399145"/>
          <c:y val="6.0375942553599793E-2"/>
          <c:w val="0.1696603143147502"/>
          <c:h val="0.867486344449893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1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r>
              <a:rPr lang="en-US" sz="1200" b="1"/>
              <a:t>Otros coliformes</a:t>
            </a:r>
          </a:p>
        </c:rich>
      </c:tx>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es-MX"/>
        </a:p>
      </c:txPr>
    </c:title>
    <c:autoTitleDeleted val="0"/>
    <c:plotArea>
      <c:layout/>
      <c:stockChart>
        <c:ser>
          <c:idx val="0"/>
          <c:order val="0"/>
          <c:tx>
            <c:strRef>
              <c:f>'Otros coliformes'!$A$239</c:f>
              <c:strCache>
                <c:ptCount val="1"/>
                <c:pt idx="0">
                  <c:v>PROMEDIO</c:v>
                </c:pt>
              </c:strCache>
            </c:strRef>
          </c:tx>
          <c:spPr>
            <a:ln w="28575" cap="rnd">
              <a:noFill/>
              <a:round/>
            </a:ln>
            <a:effectLst/>
          </c:spPr>
          <c:marker>
            <c:symbol val="circle"/>
            <c:size val="5"/>
            <c:spPr>
              <a:solidFill>
                <a:schemeClr val="accent1"/>
              </a:solidFill>
              <a:ln w="9525">
                <a:solidFill>
                  <a:schemeClr val="accent1"/>
                </a:solidFill>
              </a:ln>
              <a:effectLst/>
            </c:spPr>
          </c:marker>
          <c:dPt>
            <c:idx val="0"/>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0-9060-448F-8C96-42B8D2910828}"/>
              </c:ext>
            </c:extLst>
          </c:dPt>
          <c:dPt>
            <c:idx val="1"/>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1-9060-448F-8C96-42B8D2910828}"/>
              </c:ext>
            </c:extLst>
          </c:dPt>
          <c:dPt>
            <c:idx val="2"/>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2-9060-448F-8C96-42B8D2910828}"/>
              </c:ext>
            </c:extLst>
          </c:dPt>
          <c:dPt>
            <c:idx val="3"/>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3-9060-448F-8C96-42B8D2910828}"/>
              </c:ext>
            </c:extLst>
          </c:dPt>
          <c:dPt>
            <c:idx val="4"/>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4-9060-448F-8C96-42B8D2910828}"/>
              </c:ext>
            </c:extLst>
          </c:dPt>
          <c:dPt>
            <c:idx val="5"/>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5-9060-448F-8C96-42B8D2910828}"/>
              </c:ext>
            </c:extLst>
          </c:dPt>
          <c:dPt>
            <c:idx val="6"/>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6-9060-448F-8C96-42B8D2910828}"/>
              </c:ext>
            </c:extLst>
          </c:dPt>
          <c:dPt>
            <c:idx val="7"/>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7-9060-448F-8C96-42B8D2910828}"/>
              </c:ext>
            </c:extLst>
          </c:dPt>
          <c:dPt>
            <c:idx val="8"/>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8-9060-448F-8C96-42B8D2910828}"/>
              </c:ext>
            </c:extLst>
          </c:dPt>
          <c:dPt>
            <c:idx val="9"/>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9-9060-448F-8C96-42B8D2910828}"/>
              </c:ext>
            </c:extLst>
          </c:dPt>
          <c:dPt>
            <c:idx val="10"/>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A-9060-448F-8C96-42B8D2910828}"/>
              </c:ext>
            </c:extLst>
          </c:dPt>
          <c:dPt>
            <c:idx val="11"/>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B-9060-448F-8C96-42B8D2910828}"/>
              </c:ext>
            </c:extLst>
          </c:dPt>
          <c:dPt>
            <c:idx val="12"/>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C-9060-448F-8C96-42B8D2910828}"/>
              </c:ext>
            </c:extLst>
          </c:dPt>
          <c:dPt>
            <c:idx val="13"/>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D-9060-448F-8C96-42B8D2910828}"/>
              </c:ext>
            </c:extLst>
          </c:dPt>
          <c:dPt>
            <c:idx val="14"/>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E-9060-448F-8C96-42B8D2910828}"/>
              </c:ext>
            </c:extLst>
          </c:dPt>
          <c:dPt>
            <c:idx val="15"/>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F-9060-448F-8C96-42B8D2910828}"/>
              </c:ext>
            </c:extLst>
          </c:dPt>
          <c:dPt>
            <c:idx val="16"/>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10-9060-448F-8C96-42B8D2910828}"/>
              </c:ext>
            </c:extLst>
          </c:dPt>
          <c:dPt>
            <c:idx val="17"/>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11-9060-448F-8C96-42B8D2910828}"/>
              </c:ext>
            </c:extLst>
          </c:dPt>
          <c:dPt>
            <c:idx val="18"/>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12-9060-448F-8C96-42B8D2910828}"/>
              </c:ext>
            </c:extLst>
          </c:dPt>
          <c:dPt>
            <c:idx val="19"/>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13-9060-448F-8C96-42B8D2910828}"/>
              </c:ext>
            </c:extLst>
          </c:dPt>
          <c:dPt>
            <c:idx val="20"/>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14-9060-448F-8C96-42B8D2910828}"/>
              </c:ext>
            </c:extLst>
          </c:dPt>
          <c:cat>
            <c:strRef>
              <c:f>'Otros coliformes'!$B$238:$S$238</c:f>
              <c:strCache>
                <c:ptCount val="18"/>
                <c:pt idx="0">
                  <c:v>CONV</c:v>
                </c:pt>
                <c:pt idx="1">
                  <c:v>HARG2</c:v>
                </c:pt>
                <c:pt idx="2">
                  <c:v>HASL2</c:v>
                </c:pt>
                <c:pt idx="3">
                  <c:v>HASL3</c:v>
                </c:pt>
                <c:pt idx="4">
                  <c:v>HOSP1</c:v>
                </c:pt>
                <c:pt idx="5">
                  <c:v>HOSP2</c:v>
                </c:pt>
                <c:pt idx="6">
                  <c:v>HUMH</c:v>
                </c:pt>
                <c:pt idx="7">
                  <c:v>MAAB2</c:v>
                </c:pt>
                <c:pt idx="8">
                  <c:v>MACA2</c:v>
                </c:pt>
                <c:pt idx="9">
                  <c:v>MSP</c:v>
                </c:pt>
                <c:pt idx="10">
                  <c:v>PAPO2</c:v>
                </c:pt>
                <c:pt idx="11">
                  <c:v>PAPR2</c:v>
                </c:pt>
                <c:pt idx="12">
                  <c:v>PAPR3</c:v>
                </c:pt>
                <c:pt idx="13">
                  <c:v>PLTR1</c:v>
                </c:pt>
                <c:pt idx="14">
                  <c:v>PLTR2</c:v>
                </c:pt>
                <c:pt idx="15">
                  <c:v>RECO</c:v>
                </c:pt>
                <c:pt idx="16">
                  <c:v>SALT</c:v>
                </c:pt>
                <c:pt idx="17">
                  <c:v>Total general</c:v>
                </c:pt>
              </c:strCache>
            </c:strRef>
          </c:cat>
          <c:val>
            <c:numRef>
              <c:f>'Otros coliformes'!$B$239:$S$239</c:f>
              <c:numCache>
                <c:formatCode>0.00</c:formatCode>
                <c:ptCount val="18"/>
                <c:pt idx="0">
                  <c:v>611.1111111111112</c:v>
                </c:pt>
                <c:pt idx="1">
                  <c:v>2359.25925925926</c:v>
                </c:pt>
                <c:pt idx="2">
                  <c:v>0</c:v>
                </c:pt>
                <c:pt idx="3">
                  <c:v>0</c:v>
                </c:pt>
                <c:pt idx="4">
                  <c:v>2175.6410256410254</c:v>
                </c:pt>
                <c:pt idx="5">
                  <c:v>2759.9999999999995</c:v>
                </c:pt>
                <c:pt idx="6">
                  <c:v>3392.8571428571422</c:v>
                </c:pt>
                <c:pt idx="7">
                  <c:v>1253.0864197530861</c:v>
                </c:pt>
                <c:pt idx="8">
                  <c:v>752.16049382716039</c:v>
                </c:pt>
                <c:pt idx="9">
                  <c:v>2933.333333333333</c:v>
                </c:pt>
                <c:pt idx="10">
                  <c:v>2493.8271604938277</c:v>
                </c:pt>
                <c:pt idx="11">
                  <c:v>2393.6728395061732</c:v>
                </c:pt>
                <c:pt idx="12">
                  <c:v>0</c:v>
                </c:pt>
                <c:pt idx="13">
                  <c:v>5489.3518518518504</c:v>
                </c:pt>
                <c:pt idx="14">
                  <c:v>6584.7222222222226</c:v>
                </c:pt>
                <c:pt idx="15">
                  <c:v>2866.1290322580649</c:v>
                </c:pt>
                <c:pt idx="16">
                  <c:v>5211.9047619047615</c:v>
                </c:pt>
                <c:pt idx="17">
                  <c:v>3304.6540625012844</c:v>
                </c:pt>
              </c:numCache>
            </c:numRef>
          </c:val>
          <c:smooth val="0"/>
          <c:extLst>
            <c:ext xmlns:c16="http://schemas.microsoft.com/office/drawing/2014/chart" uri="{C3380CC4-5D6E-409C-BE32-E72D297353CC}">
              <c16:uniqueId val="{00000015-9060-448F-8C96-42B8D2910828}"/>
            </c:ext>
          </c:extLst>
        </c:ser>
        <c:ser>
          <c:idx val="1"/>
          <c:order val="1"/>
          <c:tx>
            <c:strRef>
              <c:f>'Otros coliformes'!$A$240</c:f>
              <c:strCache>
                <c:ptCount val="1"/>
                <c:pt idx="0">
                  <c:v>MIN</c:v>
                </c:pt>
              </c:strCache>
            </c:strRef>
          </c:tx>
          <c:spPr>
            <a:ln w="28575" cap="rnd">
              <a:noFill/>
              <a:round/>
            </a:ln>
            <a:effectLst/>
          </c:spPr>
          <c:marker>
            <c:symbol val="none"/>
          </c:marker>
          <c:dPt>
            <c:idx val="9"/>
            <c:marker>
              <c:symbol val="none"/>
            </c:marker>
            <c:bubble3D val="0"/>
            <c:extLst>
              <c:ext xmlns:c16="http://schemas.microsoft.com/office/drawing/2014/chart" uri="{C3380CC4-5D6E-409C-BE32-E72D297353CC}">
                <c16:uniqueId val="{00000016-9060-448F-8C96-42B8D2910828}"/>
              </c:ext>
            </c:extLst>
          </c:dPt>
          <c:cat>
            <c:strRef>
              <c:f>'Otros coliformes'!$B$238:$S$238</c:f>
              <c:strCache>
                <c:ptCount val="18"/>
                <c:pt idx="0">
                  <c:v>CONV</c:v>
                </c:pt>
                <c:pt idx="1">
                  <c:v>HARG2</c:v>
                </c:pt>
                <c:pt idx="2">
                  <c:v>HASL2</c:v>
                </c:pt>
                <c:pt idx="3">
                  <c:v>HASL3</c:v>
                </c:pt>
                <c:pt idx="4">
                  <c:v>HOSP1</c:v>
                </c:pt>
                <c:pt idx="5">
                  <c:v>HOSP2</c:v>
                </c:pt>
                <c:pt idx="6">
                  <c:v>HUMH</c:v>
                </c:pt>
                <c:pt idx="7">
                  <c:v>MAAB2</c:v>
                </c:pt>
                <c:pt idx="8">
                  <c:v>MACA2</c:v>
                </c:pt>
                <c:pt idx="9">
                  <c:v>MSP</c:v>
                </c:pt>
                <c:pt idx="10">
                  <c:v>PAPO2</c:v>
                </c:pt>
                <c:pt idx="11">
                  <c:v>PAPR2</c:v>
                </c:pt>
                <c:pt idx="12">
                  <c:v>PAPR3</c:v>
                </c:pt>
                <c:pt idx="13">
                  <c:v>PLTR1</c:v>
                </c:pt>
                <c:pt idx="14">
                  <c:v>PLTR2</c:v>
                </c:pt>
                <c:pt idx="15">
                  <c:v>RECO</c:v>
                </c:pt>
                <c:pt idx="16">
                  <c:v>SALT</c:v>
                </c:pt>
                <c:pt idx="17">
                  <c:v>Total general</c:v>
                </c:pt>
              </c:strCache>
            </c:strRef>
          </c:cat>
          <c:val>
            <c:numRef>
              <c:f>'Otros coliformes'!$B$240:$S$240</c:f>
              <c:numCache>
                <c:formatCode>0.00</c:formatCode>
                <c:ptCount val="18"/>
                <c:pt idx="0">
                  <c:v>183.33333333333331</c:v>
                </c:pt>
                <c:pt idx="1">
                  <c:v>0</c:v>
                </c:pt>
                <c:pt idx="2">
                  <c:v>0</c:v>
                </c:pt>
                <c:pt idx="3">
                  <c:v>0</c:v>
                </c:pt>
                <c:pt idx="4">
                  <c:v>266.66666666666663</c:v>
                </c:pt>
                <c:pt idx="5">
                  <c:v>66.666666666666657</c:v>
                </c:pt>
                <c:pt idx="6">
                  <c:v>0</c:v>
                </c:pt>
                <c:pt idx="7">
                  <c:v>0</c:v>
                </c:pt>
                <c:pt idx="8">
                  <c:v>0</c:v>
                </c:pt>
                <c:pt idx="9">
                  <c:v>0</c:v>
                </c:pt>
                <c:pt idx="10">
                  <c:v>0</c:v>
                </c:pt>
                <c:pt idx="11">
                  <c:v>0</c:v>
                </c:pt>
                <c:pt idx="12">
                  <c:v>0</c:v>
                </c:pt>
                <c:pt idx="13">
                  <c:v>0</c:v>
                </c:pt>
                <c:pt idx="14">
                  <c:v>166.66666666666669</c:v>
                </c:pt>
                <c:pt idx="15">
                  <c:v>0</c:v>
                </c:pt>
                <c:pt idx="16">
                  <c:v>300</c:v>
                </c:pt>
                <c:pt idx="17">
                  <c:v>209.44444444444443</c:v>
                </c:pt>
              </c:numCache>
            </c:numRef>
          </c:val>
          <c:smooth val="0"/>
          <c:extLst>
            <c:ext xmlns:c16="http://schemas.microsoft.com/office/drawing/2014/chart" uri="{C3380CC4-5D6E-409C-BE32-E72D297353CC}">
              <c16:uniqueId val="{00000017-9060-448F-8C96-42B8D2910828}"/>
            </c:ext>
          </c:extLst>
        </c:ser>
        <c:ser>
          <c:idx val="2"/>
          <c:order val="2"/>
          <c:tx>
            <c:strRef>
              <c:f>'Otros coliformes'!$A$241</c:f>
              <c:strCache>
                <c:ptCount val="1"/>
                <c:pt idx="0">
                  <c:v>MAX</c:v>
                </c:pt>
              </c:strCache>
            </c:strRef>
          </c:tx>
          <c:spPr>
            <a:ln w="28575" cap="rnd">
              <a:noFill/>
              <a:round/>
            </a:ln>
            <a:effectLst/>
          </c:spPr>
          <c:marker>
            <c:symbol val="none"/>
          </c:marker>
          <c:cat>
            <c:strRef>
              <c:f>'Otros coliformes'!$B$238:$S$238</c:f>
              <c:strCache>
                <c:ptCount val="18"/>
                <c:pt idx="0">
                  <c:v>CONV</c:v>
                </c:pt>
                <c:pt idx="1">
                  <c:v>HARG2</c:v>
                </c:pt>
                <c:pt idx="2">
                  <c:v>HASL2</c:v>
                </c:pt>
                <c:pt idx="3">
                  <c:v>HASL3</c:v>
                </c:pt>
                <c:pt idx="4">
                  <c:v>HOSP1</c:v>
                </c:pt>
                <c:pt idx="5">
                  <c:v>HOSP2</c:v>
                </c:pt>
                <c:pt idx="6">
                  <c:v>HUMH</c:v>
                </c:pt>
                <c:pt idx="7">
                  <c:v>MAAB2</c:v>
                </c:pt>
                <c:pt idx="8">
                  <c:v>MACA2</c:v>
                </c:pt>
                <c:pt idx="9">
                  <c:v>MSP</c:v>
                </c:pt>
                <c:pt idx="10">
                  <c:v>PAPO2</c:v>
                </c:pt>
                <c:pt idx="11">
                  <c:v>PAPR2</c:v>
                </c:pt>
                <c:pt idx="12">
                  <c:v>PAPR3</c:v>
                </c:pt>
                <c:pt idx="13">
                  <c:v>PLTR1</c:v>
                </c:pt>
                <c:pt idx="14">
                  <c:v>PLTR2</c:v>
                </c:pt>
                <c:pt idx="15">
                  <c:v>RECO</c:v>
                </c:pt>
                <c:pt idx="16">
                  <c:v>SALT</c:v>
                </c:pt>
                <c:pt idx="17">
                  <c:v>Total general</c:v>
                </c:pt>
              </c:strCache>
            </c:strRef>
          </c:cat>
          <c:val>
            <c:numRef>
              <c:f>'Otros coliformes'!$B$241:$S$241</c:f>
              <c:numCache>
                <c:formatCode>0.00</c:formatCode>
                <c:ptCount val="18"/>
                <c:pt idx="0">
                  <c:v>1650</c:v>
                </c:pt>
                <c:pt idx="1">
                  <c:v>16466.666666666664</c:v>
                </c:pt>
                <c:pt idx="2">
                  <c:v>0</c:v>
                </c:pt>
                <c:pt idx="3">
                  <c:v>0</c:v>
                </c:pt>
                <c:pt idx="4">
                  <c:v>6433.333333333333</c:v>
                </c:pt>
                <c:pt idx="5">
                  <c:v>8533.3333333333321</c:v>
                </c:pt>
                <c:pt idx="6">
                  <c:v>12500</c:v>
                </c:pt>
                <c:pt idx="7">
                  <c:v>7600</c:v>
                </c:pt>
                <c:pt idx="8">
                  <c:v>4716.6666666666661</c:v>
                </c:pt>
                <c:pt idx="9">
                  <c:v>12133.333333333332</c:v>
                </c:pt>
                <c:pt idx="10">
                  <c:v>12066.666666666668</c:v>
                </c:pt>
                <c:pt idx="11">
                  <c:v>9850</c:v>
                </c:pt>
                <c:pt idx="12">
                  <c:v>0</c:v>
                </c:pt>
                <c:pt idx="13">
                  <c:v>27966.666666666668</c:v>
                </c:pt>
                <c:pt idx="14">
                  <c:v>26066.666666666664</c:v>
                </c:pt>
                <c:pt idx="15">
                  <c:v>10500</c:v>
                </c:pt>
                <c:pt idx="16">
                  <c:v>25000</c:v>
                </c:pt>
                <c:pt idx="17">
                  <c:v>10658.148148148148</c:v>
                </c:pt>
              </c:numCache>
            </c:numRef>
          </c:val>
          <c:smooth val="0"/>
          <c:extLst>
            <c:ext xmlns:c16="http://schemas.microsoft.com/office/drawing/2014/chart" uri="{C3380CC4-5D6E-409C-BE32-E72D297353CC}">
              <c16:uniqueId val="{00000018-9060-448F-8C96-42B8D2910828}"/>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axId val="949124304"/>
        <c:axId val="949129552"/>
      </c:stockChart>
      <c:catAx>
        <c:axId val="9491243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s-MX"/>
          </a:p>
        </c:txPr>
        <c:crossAx val="949129552"/>
        <c:crosses val="autoZero"/>
        <c:auto val="1"/>
        <c:lblAlgn val="ctr"/>
        <c:lblOffset val="100"/>
        <c:noMultiLvlLbl val="0"/>
      </c:catAx>
      <c:valAx>
        <c:axId val="949129552"/>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UFC</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MX"/>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9491243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legend>
    <c:plotVisOnly val="1"/>
    <c:dispBlanksAs val="gap"/>
    <c:showDLblsOverMax val="0"/>
  </c:chart>
  <c:spPr>
    <a:solidFill>
      <a:schemeClr val="bg1"/>
    </a:solidFill>
    <a:ln w="9525" cap="flat" cmpd="sng" algn="ctr">
      <a:noFill/>
      <a:round/>
    </a:ln>
    <a:effectLst/>
  </c:spPr>
  <c:txPr>
    <a:bodyPr/>
    <a:lstStyle/>
    <a:p>
      <a:pPr>
        <a:defRPr/>
      </a:pPr>
      <a:endParaRPr lang="es-MX"/>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1" i="0" u="none" strike="noStrike" kern="1200" spc="0" baseline="0">
                <a:solidFill>
                  <a:schemeClr val="tx1">
                    <a:lumMod val="65000"/>
                    <a:lumOff val="35000"/>
                  </a:schemeClr>
                </a:solidFill>
                <a:latin typeface="+mn-lt"/>
                <a:ea typeface="+mn-ea"/>
                <a:cs typeface="+mn-cs"/>
              </a:defRPr>
            </a:pPr>
            <a:r>
              <a:rPr lang="es-MX" sz="2000" b="1"/>
              <a:t>Temperatura</a:t>
            </a:r>
            <a:r>
              <a:rPr lang="es-MX" sz="2000" b="1" baseline="0"/>
              <a:t> del agua</a:t>
            </a:r>
            <a:endParaRPr lang="es-MX" sz="2000" b="1"/>
          </a:p>
        </c:rich>
      </c:tx>
      <c:overlay val="0"/>
      <c:spPr>
        <a:noFill/>
        <a:ln>
          <a:noFill/>
        </a:ln>
        <a:effectLst/>
      </c:spPr>
      <c:txPr>
        <a:bodyPr rot="0" spcFirstLastPara="1" vertOverflow="ellipsis" vert="horz" wrap="square" anchor="ctr" anchorCtr="1"/>
        <a:lstStyle/>
        <a:p>
          <a:pPr>
            <a:defRPr sz="2000" b="1" i="0" u="none" strike="noStrike" kern="1200" spc="0" baseline="0">
              <a:solidFill>
                <a:schemeClr val="tx1">
                  <a:lumMod val="65000"/>
                  <a:lumOff val="35000"/>
                </a:schemeClr>
              </a:solidFill>
              <a:latin typeface="+mn-lt"/>
              <a:ea typeface="+mn-ea"/>
              <a:cs typeface="+mn-cs"/>
            </a:defRPr>
          </a:pPr>
          <a:endParaRPr lang="es-MX"/>
        </a:p>
      </c:txPr>
    </c:title>
    <c:autoTitleDeleted val="0"/>
    <c:plotArea>
      <c:layout/>
      <c:stockChart>
        <c:ser>
          <c:idx val="0"/>
          <c:order val="0"/>
          <c:tx>
            <c:strRef>
              <c:f>'Temp. agua'!$A$162</c:f>
              <c:strCache>
                <c:ptCount val="1"/>
                <c:pt idx="0">
                  <c:v>PROMEDIO</c:v>
                </c:pt>
              </c:strCache>
            </c:strRef>
          </c:tx>
          <c:spPr>
            <a:ln w="28575" cap="rnd">
              <a:noFill/>
              <a:round/>
            </a:ln>
            <a:effectLst/>
          </c:spPr>
          <c:marker>
            <c:symbol val="circle"/>
            <c:size val="7"/>
            <c:spPr>
              <a:solidFill>
                <a:srgbClr val="00B0F0"/>
              </a:solidFill>
              <a:ln w="31750">
                <a:noFill/>
              </a:ln>
              <a:effectLst/>
            </c:spPr>
          </c:marker>
          <c:dPt>
            <c:idx val="0"/>
            <c:marker>
              <c:symbol val="circle"/>
              <c:size val="7"/>
              <c:spPr>
                <a:solidFill>
                  <a:srgbClr val="00B0F0"/>
                </a:solidFill>
                <a:ln w="31750">
                  <a:noFill/>
                </a:ln>
                <a:effectLst/>
              </c:spPr>
            </c:marker>
            <c:bubble3D val="0"/>
            <c:extLst>
              <c:ext xmlns:c16="http://schemas.microsoft.com/office/drawing/2014/chart" uri="{C3380CC4-5D6E-409C-BE32-E72D297353CC}">
                <c16:uniqueId val="{00000000-5DDE-4B56-BEBF-FEDCA2AB5BB9}"/>
              </c:ext>
            </c:extLst>
          </c:dPt>
          <c:dPt>
            <c:idx val="1"/>
            <c:marker>
              <c:symbol val="circle"/>
              <c:size val="7"/>
              <c:spPr>
                <a:solidFill>
                  <a:srgbClr val="00B0F0"/>
                </a:solidFill>
                <a:ln w="31750">
                  <a:noFill/>
                </a:ln>
                <a:effectLst/>
              </c:spPr>
            </c:marker>
            <c:bubble3D val="0"/>
            <c:extLst>
              <c:ext xmlns:c16="http://schemas.microsoft.com/office/drawing/2014/chart" uri="{C3380CC4-5D6E-409C-BE32-E72D297353CC}">
                <c16:uniqueId val="{00000001-5DDE-4B56-BEBF-FEDCA2AB5BB9}"/>
              </c:ext>
            </c:extLst>
          </c:dPt>
          <c:dPt>
            <c:idx val="2"/>
            <c:marker>
              <c:symbol val="circle"/>
              <c:size val="7"/>
              <c:spPr>
                <a:solidFill>
                  <a:srgbClr val="00B0F0"/>
                </a:solidFill>
                <a:ln w="31750">
                  <a:noFill/>
                </a:ln>
                <a:effectLst/>
              </c:spPr>
            </c:marker>
            <c:bubble3D val="0"/>
            <c:extLst>
              <c:ext xmlns:c16="http://schemas.microsoft.com/office/drawing/2014/chart" uri="{C3380CC4-5D6E-409C-BE32-E72D297353CC}">
                <c16:uniqueId val="{00000002-5DDE-4B56-BEBF-FEDCA2AB5BB9}"/>
              </c:ext>
            </c:extLst>
          </c:dPt>
          <c:dPt>
            <c:idx val="3"/>
            <c:marker>
              <c:symbol val="circle"/>
              <c:size val="7"/>
              <c:spPr>
                <a:solidFill>
                  <a:srgbClr val="00B0F0"/>
                </a:solidFill>
                <a:ln w="31750">
                  <a:noFill/>
                </a:ln>
                <a:effectLst/>
              </c:spPr>
            </c:marker>
            <c:bubble3D val="0"/>
            <c:extLst>
              <c:ext xmlns:c16="http://schemas.microsoft.com/office/drawing/2014/chart" uri="{C3380CC4-5D6E-409C-BE32-E72D297353CC}">
                <c16:uniqueId val="{00000003-5DDE-4B56-BEBF-FEDCA2AB5BB9}"/>
              </c:ext>
            </c:extLst>
          </c:dPt>
          <c:dPt>
            <c:idx val="4"/>
            <c:marker>
              <c:symbol val="circle"/>
              <c:size val="7"/>
              <c:spPr>
                <a:solidFill>
                  <a:srgbClr val="00B0F0"/>
                </a:solidFill>
                <a:ln w="31750">
                  <a:noFill/>
                </a:ln>
                <a:effectLst/>
              </c:spPr>
            </c:marker>
            <c:bubble3D val="0"/>
            <c:extLst>
              <c:ext xmlns:c16="http://schemas.microsoft.com/office/drawing/2014/chart" uri="{C3380CC4-5D6E-409C-BE32-E72D297353CC}">
                <c16:uniqueId val="{00000004-5DDE-4B56-BEBF-FEDCA2AB5BB9}"/>
              </c:ext>
            </c:extLst>
          </c:dPt>
          <c:dPt>
            <c:idx val="5"/>
            <c:marker>
              <c:symbol val="circle"/>
              <c:size val="7"/>
              <c:spPr>
                <a:solidFill>
                  <a:srgbClr val="00B0F0"/>
                </a:solidFill>
                <a:ln w="31750">
                  <a:noFill/>
                </a:ln>
                <a:effectLst/>
              </c:spPr>
            </c:marker>
            <c:bubble3D val="0"/>
            <c:extLst>
              <c:ext xmlns:c16="http://schemas.microsoft.com/office/drawing/2014/chart" uri="{C3380CC4-5D6E-409C-BE32-E72D297353CC}">
                <c16:uniqueId val="{00000005-5DDE-4B56-BEBF-FEDCA2AB5BB9}"/>
              </c:ext>
            </c:extLst>
          </c:dPt>
          <c:dPt>
            <c:idx val="6"/>
            <c:marker>
              <c:symbol val="circle"/>
              <c:size val="7"/>
              <c:spPr>
                <a:solidFill>
                  <a:srgbClr val="00B0F0"/>
                </a:solidFill>
                <a:ln w="31750">
                  <a:noFill/>
                </a:ln>
                <a:effectLst/>
              </c:spPr>
            </c:marker>
            <c:bubble3D val="0"/>
            <c:extLst>
              <c:ext xmlns:c16="http://schemas.microsoft.com/office/drawing/2014/chart" uri="{C3380CC4-5D6E-409C-BE32-E72D297353CC}">
                <c16:uniqueId val="{00000006-5DDE-4B56-BEBF-FEDCA2AB5BB9}"/>
              </c:ext>
            </c:extLst>
          </c:dPt>
          <c:dPt>
            <c:idx val="7"/>
            <c:marker>
              <c:symbol val="circle"/>
              <c:size val="7"/>
              <c:spPr>
                <a:solidFill>
                  <a:srgbClr val="00B0F0"/>
                </a:solidFill>
                <a:ln w="31750">
                  <a:noFill/>
                </a:ln>
                <a:effectLst/>
              </c:spPr>
            </c:marker>
            <c:bubble3D val="0"/>
            <c:extLst>
              <c:ext xmlns:c16="http://schemas.microsoft.com/office/drawing/2014/chart" uri="{C3380CC4-5D6E-409C-BE32-E72D297353CC}">
                <c16:uniqueId val="{00000007-5DDE-4B56-BEBF-FEDCA2AB5BB9}"/>
              </c:ext>
            </c:extLst>
          </c:dPt>
          <c:dPt>
            <c:idx val="8"/>
            <c:marker>
              <c:symbol val="circle"/>
              <c:size val="7"/>
              <c:spPr>
                <a:solidFill>
                  <a:srgbClr val="00B0F0"/>
                </a:solidFill>
                <a:ln w="31750">
                  <a:noFill/>
                </a:ln>
                <a:effectLst/>
              </c:spPr>
            </c:marker>
            <c:bubble3D val="0"/>
            <c:extLst>
              <c:ext xmlns:c16="http://schemas.microsoft.com/office/drawing/2014/chart" uri="{C3380CC4-5D6E-409C-BE32-E72D297353CC}">
                <c16:uniqueId val="{00000008-5DDE-4B56-BEBF-FEDCA2AB5BB9}"/>
              </c:ext>
            </c:extLst>
          </c:dPt>
          <c:dPt>
            <c:idx val="9"/>
            <c:marker>
              <c:symbol val="circle"/>
              <c:size val="7"/>
              <c:spPr>
                <a:solidFill>
                  <a:srgbClr val="00B0F0"/>
                </a:solidFill>
                <a:ln w="31750">
                  <a:noFill/>
                </a:ln>
                <a:effectLst/>
              </c:spPr>
            </c:marker>
            <c:bubble3D val="0"/>
            <c:extLst>
              <c:ext xmlns:c16="http://schemas.microsoft.com/office/drawing/2014/chart" uri="{C3380CC4-5D6E-409C-BE32-E72D297353CC}">
                <c16:uniqueId val="{00000009-5DDE-4B56-BEBF-FEDCA2AB5BB9}"/>
              </c:ext>
            </c:extLst>
          </c:dPt>
          <c:dPt>
            <c:idx val="10"/>
            <c:marker>
              <c:symbol val="circle"/>
              <c:size val="7"/>
              <c:spPr>
                <a:solidFill>
                  <a:srgbClr val="00B0F0"/>
                </a:solidFill>
                <a:ln w="31750">
                  <a:noFill/>
                </a:ln>
                <a:effectLst/>
              </c:spPr>
            </c:marker>
            <c:bubble3D val="0"/>
            <c:extLst>
              <c:ext xmlns:c16="http://schemas.microsoft.com/office/drawing/2014/chart" uri="{C3380CC4-5D6E-409C-BE32-E72D297353CC}">
                <c16:uniqueId val="{0000000A-5DDE-4B56-BEBF-FEDCA2AB5BB9}"/>
              </c:ext>
            </c:extLst>
          </c:dPt>
          <c:dPt>
            <c:idx val="11"/>
            <c:marker>
              <c:symbol val="circle"/>
              <c:size val="7"/>
              <c:spPr>
                <a:solidFill>
                  <a:srgbClr val="00B0F0"/>
                </a:solidFill>
                <a:ln w="31750">
                  <a:noFill/>
                </a:ln>
                <a:effectLst/>
              </c:spPr>
            </c:marker>
            <c:bubble3D val="0"/>
            <c:extLst>
              <c:ext xmlns:c16="http://schemas.microsoft.com/office/drawing/2014/chart" uri="{C3380CC4-5D6E-409C-BE32-E72D297353CC}">
                <c16:uniqueId val="{0000000B-5DDE-4B56-BEBF-FEDCA2AB5BB9}"/>
              </c:ext>
            </c:extLst>
          </c:dPt>
          <c:dPt>
            <c:idx val="12"/>
            <c:marker>
              <c:symbol val="circle"/>
              <c:size val="7"/>
              <c:spPr>
                <a:solidFill>
                  <a:srgbClr val="00B0F0"/>
                </a:solidFill>
                <a:ln w="31750">
                  <a:noFill/>
                </a:ln>
                <a:effectLst/>
              </c:spPr>
            </c:marker>
            <c:bubble3D val="0"/>
            <c:extLst>
              <c:ext xmlns:c16="http://schemas.microsoft.com/office/drawing/2014/chart" uri="{C3380CC4-5D6E-409C-BE32-E72D297353CC}">
                <c16:uniqueId val="{0000000C-5DDE-4B56-BEBF-FEDCA2AB5BB9}"/>
              </c:ext>
            </c:extLst>
          </c:dPt>
          <c:dPt>
            <c:idx val="13"/>
            <c:marker>
              <c:symbol val="circle"/>
              <c:size val="7"/>
              <c:spPr>
                <a:solidFill>
                  <a:srgbClr val="00B0F0"/>
                </a:solidFill>
                <a:ln w="31750">
                  <a:noFill/>
                </a:ln>
                <a:effectLst/>
              </c:spPr>
            </c:marker>
            <c:bubble3D val="0"/>
            <c:extLst>
              <c:ext xmlns:c16="http://schemas.microsoft.com/office/drawing/2014/chart" uri="{C3380CC4-5D6E-409C-BE32-E72D297353CC}">
                <c16:uniqueId val="{0000000D-5DDE-4B56-BEBF-FEDCA2AB5BB9}"/>
              </c:ext>
            </c:extLst>
          </c:dPt>
          <c:dPt>
            <c:idx val="14"/>
            <c:marker>
              <c:symbol val="circle"/>
              <c:size val="7"/>
              <c:spPr>
                <a:solidFill>
                  <a:srgbClr val="00B0F0"/>
                </a:solidFill>
                <a:ln w="31750">
                  <a:noFill/>
                </a:ln>
                <a:effectLst/>
              </c:spPr>
            </c:marker>
            <c:bubble3D val="0"/>
            <c:extLst>
              <c:ext xmlns:c16="http://schemas.microsoft.com/office/drawing/2014/chart" uri="{C3380CC4-5D6E-409C-BE32-E72D297353CC}">
                <c16:uniqueId val="{0000000E-5DDE-4B56-BEBF-FEDCA2AB5BB9}"/>
              </c:ext>
            </c:extLst>
          </c:dPt>
          <c:dPt>
            <c:idx val="15"/>
            <c:marker>
              <c:symbol val="circle"/>
              <c:size val="7"/>
              <c:spPr>
                <a:solidFill>
                  <a:srgbClr val="00B0F0"/>
                </a:solidFill>
                <a:ln w="31750">
                  <a:noFill/>
                </a:ln>
                <a:effectLst/>
              </c:spPr>
            </c:marker>
            <c:bubble3D val="0"/>
            <c:extLst>
              <c:ext xmlns:c16="http://schemas.microsoft.com/office/drawing/2014/chart" uri="{C3380CC4-5D6E-409C-BE32-E72D297353CC}">
                <c16:uniqueId val="{0000000F-5DDE-4B56-BEBF-FEDCA2AB5BB9}"/>
              </c:ext>
            </c:extLst>
          </c:dPt>
          <c:dPt>
            <c:idx val="16"/>
            <c:marker>
              <c:symbol val="circle"/>
              <c:size val="7"/>
              <c:spPr>
                <a:solidFill>
                  <a:srgbClr val="00B0F0"/>
                </a:solidFill>
                <a:ln w="31750">
                  <a:noFill/>
                </a:ln>
                <a:effectLst/>
              </c:spPr>
            </c:marker>
            <c:bubble3D val="0"/>
            <c:extLst>
              <c:ext xmlns:c16="http://schemas.microsoft.com/office/drawing/2014/chart" uri="{C3380CC4-5D6E-409C-BE32-E72D297353CC}">
                <c16:uniqueId val="{00000010-5DDE-4B56-BEBF-FEDCA2AB5BB9}"/>
              </c:ext>
            </c:extLst>
          </c:dPt>
          <c:dPt>
            <c:idx val="17"/>
            <c:marker>
              <c:symbol val="circle"/>
              <c:size val="7"/>
              <c:spPr>
                <a:solidFill>
                  <a:srgbClr val="00B0F0"/>
                </a:solidFill>
                <a:ln w="31750">
                  <a:noFill/>
                </a:ln>
                <a:effectLst/>
              </c:spPr>
            </c:marker>
            <c:bubble3D val="0"/>
            <c:extLst>
              <c:ext xmlns:c16="http://schemas.microsoft.com/office/drawing/2014/chart" uri="{C3380CC4-5D6E-409C-BE32-E72D297353CC}">
                <c16:uniqueId val="{00000011-5DDE-4B56-BEBF-FEDCA2AB5BB9}"/>
              </c:ext>
            </c:extLst>
          </c:dPt>
          <c:dPt>
            <c:idx val="18"/>
            <c:marker>
              <c:symbol val="circle"/>
              <c:size val="7"/>
              <c:spPr>
                <a:solidFill>
                  <a:srgbClr val="00B0F0"/>
                </a:solidFill>
                <a:ln w="31750">
                  <a:noFill/>
                </a:ln>
                <a:effectLst/>
              </c:spPr>
            </c:marker>
            <c:bubble3D val="0"/>
            <c:extLst>
              <c:ext xmlns:c16="http://schemas.microsoft.com/office/drawing/2014/chart" uri="{C3380CC4-5D6E-409C-BE32-E72D297353CC}">
                <c16:uniqueId val="{00000012-5DDE-4B56-BEBF-FEDCA2AB5BB9}"/>
              </c:ext>
            </c:extLst>
          </c:dPt>
          <c:dPt>
            <c:idx val="19"/>
            <c:marker>
              <c:symbol val="circle"/>
              <c:size val="7"/>
              <c:spPr>
                <a:solidFill>
                  <a:srgbClr val="00B0F0"/>
                </a:solidFill>
                <a:ln w="31750">
                  <a:noFill/>
                </a:ln>
                <a:effectLst/>
              </c:spPr>
            </c:marker>
            <c:bubble3D val="0"/>
            <c:extLst>
              <c:ext xmlns:c16="http://schemas.microsoft.com/office/drawing/2014/chart" uri="{C3380CC4-5D6E-409C-BE32-E72D297353CC}">
                <c16:uniqueId val="{00000013-5DDE-4B56-BEBF-FEDCA2AB5BB9}"/>
              </c:ext>
            </c:extLst>
          </c:dPt>
          <c:dPt>
            <c:idx val="20"/>
            <c:marker>
              <c:symbol val="circle"/>
              <c:size val="7"/>
              <c:spPr>
                <a:solidFill>
                  <a:srgbClr val="00B0F0"/>
                </a:solidFill>
                <a:ln w="31750">
                  <a:noFill/>
                </a:ln>
                <a:effectLst/>
              </c:spPr>
            </c:marker>
            <c:bubble3D val="0"/>
            <c:extLst>
              <c:ext xmlns:c16="http://schemas.microsoft.com/office/drawing/2014/chart" uri="{C3380CC4-5D6E-409C-BE32-E72D297353CC}">
                <c16:uniqueId val="{00000014-5DDE-4B56-BEBF-FEDCA2AB5BB9}"/>
              </c:ext>
            </c:extLst>
          </c:dPt>
          <c:cat>
            <c:strRef>
              <c:f>'Temp. agua'!$B$161:$M$161</c:f>
              <c:strCache>
                <c:ptCount val="12"/>
                <c:pt idx="0">
                  <c:v>HARG2</c:v>
                </c:pt>
                <c:pt idx="1">
                  <c:v>HASL2</c:v>
                </c:pt>
                <c:pt idx="2">
                  <c:v>HUMH</c:v>
                </c:pt>
                <c:pt idx="3">
                  <c:v>MAAB2</c:v>
                </c:pt>
                <c:pt idx="4">
                  <c:v>MACA2</c:v>
                </c:pt>
                <c:pt idx="5">
                  <c:v>MSP</c:v>
                </c:pt>
                <c:pt idx="6">
                  <c:v>PAPO2</c:v>
                </c:pt>
                <c:pt idx="7">
                  <c:v>PAPR2</c:v>
                </c:pt>
                <c:pt idx="8">
                  <c:v>PLTR1</c:v>
                </c:pt>
                <c:pt idx="9">
                  <c:v>PLTR2</c:v>
                </c:pt>
                <c:pt idx="10">
                  <c:v>RECO</c:v>
                </c:pt>
                <c:pt idx="11">
                  <c:v>Total general</c:v>
                </c:pt>
              </c:strCache>
            </c:strRef>
          </c:cat>
          <c:val>
            <c:numRef>
              <c:f>'Temp. agua'!$B$162:$M$162</c:f>
              <c:numCache>
                <c:formatCode>0.00</c:formatCode>
                <c:ptCount val="12"/>
                <c:pt idx="0">
                  <c:v>12.333333333333334</c:v>
                </c:pt>
                <c:pt idx="1">
                  <c:v>12.666666666666666</c:v>
                </c:pt>
                <c:pt idx="2">
                  <c:v>11.666666666666666</c:v>
                </c:pt>
                <c:pt idx="3">
                  <c:v>12.333333333333334</c:v>
                </c:pt>
                <c:pt idx="4">
                  <c:v>14.666666666666666</c:v>
                </c:pt>
                <c:pt idx="5">
                  <c:v>13</c:v>
                </c:pt>
                <c:pt idx="6">
                  <c:v>13</c:v>
                </c:pt>
                <c:pt idx="7">
                  <c:v>15.333333333333334</c:v>
                </c:pt>
                <c:pt idx="8">
                  <c:v>12.333333333333334</c:v>
                </c:pt>
                <c:pt idx="9">
                  <c:v>13.333333333333334</c:v>
                </c:pt>
                <c:pt idx="10">
                  <c:v>16.333333333333332</c:v>
                </c:pt>
                <c:pt idx="11">
                  <c:v>13.363636363636365</c:v>
                </c:pt>
              </c:numCache>
            </c:numRef>
          </c:val>
          <c:smooth val="0"/>
          <c:extLst>
            <c:ext xmlns:c16="http://schemas.microsoft.com/office/drawing/2014/chart" uri="{C3380CC4-5D6E-409C-BE32-E72D297353CC}">
              <c16:uniqueId val="{00000015-5DDE-4B56-BEBF-FEDCA2AB5BB9}"/>
            </c:ext>
          </c:extLst>
        </c:ser>
        <c:ser>
          <c:idx val="1"/>
          <c:order val="1"/>
          <c:tx>
            <c:strRef>
              <c:f>'Temp. agua'!$A$163</c:f>
              <c:strCache>
                <c:ptCount val="1"/>
                <c:pt idx="0">
                  <c:v>MIN</c:v>
                </c:pt>
              </c:strCache>
            </c:strRef>
          </c:tx>
          <c:spPr>
            <a:ln w="28575" cap="rnd">
              <a:noFill/>
              <a:round/>
            </a:ln>
            <a:effectLst/>
          </c:spPr>
          <c:marker>
            <c:symbol val="none"/>
          </c:marker>
          <c:dPt>
            <c:idx val="9"/>
            <c:marker>
              <c:symbol val="none"/>
            </c:marker>
            <c:bubble3D val="0"/>
            <c:extLst>
              <c:ext xmlns:c16="http://schemas.microsoft.com/office/drawing/2014/chart" uri="{C3380CC4-5D6E-409C-BE32-E72D297353CC}">
                <c16:uniqueId val="{00000016-5DDE-4B56-BEBF-FEDCA2AB5BB9}"/>
              </c:ext>
            </c:extLst>
          </c:dPt>
          <c:cat>
            <c:strRef>
              <c:f>'Temp. agua'!$B$161:$M$161</c:f>
              <c:strCache>
                <c:ptCount val="12"/>
                <c:pt idx="0">
                  <c:v>HARG2</c:v>
                </c:pt>
                <c:pt idx="1">
                  <c:v>HASL2</c:v>
                </c:pt>
                <c:pt idx="2">
                  <c:v>HUMH</c:v>
                </c:pt>
                <c:pt idx="3">
                  <c:v>MAAB2</c:v>
                </c:pt>
                <c:pt idx="4">
                  <c:v>MACA2</c:v>
                </c:pt>
                <c:pt idx="5">
                  <c:v>MSP</c:v>
                </c:pt>
                <c:pt idx="6">
                  <c:v>PAPO2</c:v>
                </c:pt>
                <c:pt idx="7">
                  <c:v>PAPR2</c:v>
                </c:pt>
                <c:pt idx="8">
                  <c:v>PLTR1</c:v>
                </c:pt>
                <c:pt idx="9">
                  <c:v>PLTR2</c:v>
                </c:pt>
                <c:pt idx="10">
                  <c:v>RECO</c:v>
                </c:pt>
                <c:pt idx="11">
                  <c:v>Total general</c:v>
                </c:pt>
              </c:strCache>
            </c:strRef>
          </c:cat>
          <c:val>
            <c:numRef>
              <c:f>'Temp. agua'!$B$163:$M$163</c:f>
              <c:numCache>
                <c:formatCode>0.00</c:formatCode>
                <c:ptCount val="12"/>
                <c:pt idx="0">
                  <c:v>10</c:v>
                </c:pt>
                <c:pt idx="1">
                  <c:v>12</c:v>
                </c:pt>
                <c:pt idx="2">
                  <c:v>9</c:v>
                </c:pt>
                <c:pt idx="3">
                  <c:v>12</c:v>
                </c:pt>
                <c:pt idx="4">
                  <c:v>11</c:v>
                </c:pt>
                <c:pt idx="5">
                  <c:v>12</c:v>
                </c:pt>
                <c:pt idx="6">
                  <c:v>9</c:v>
                </c:pt>
                <c:pt idx="7">
                  <c:v>13</c:v>
                </c:pt>
                <c:pt idx="8">
                  <c:v>11</c:v>
                </c:pt>
                <c:pt idx="9">
                  <c:v>12</c:v>
                </c:pt>
                <c:pt idx="10">
                  <c:v>14</c:v>
                </c:pt>
                <c:pt idx="11">
                  <c:v>12.545454545454545</c:v>
                </c:pt>
              </c:numCache>
            </c:numRef>
          </c:val>
          <c:smooth val="0"/>
          <c:extLst>
            <c:ext xmlns:c16="http://schemas.microsoft.com/office/drawing/2014/chart" uri="{C3380CC4-5D6E-409C-BE32-E72D297353CC}">
              <c16:uniqueId val="{00000017-5DDE-4B56-BEBF-FEDCA2AB5BB9}"/>
            </c:ext>
          </c:extLst>
        </c:ser>
        <c:ser>
          <c:idx val="2"/>
          <c:order val="2"/>
          <c:tx>
            <c:strRef>
              <c:f>'Temp. agua'!$A$164</c:f>
              <c:strCache>
                <c:ptCount val="1"/>
                <c:pt idx="0">
                  <c:v>MAX</c:v>
                </c:pt>
              </c:strCache>
            </c:strRef>
          </c:tx>
          <c:spPr>
            <a:ln w="28575" cap="rnd">
              <a:noFill/>
              <a:round/>
            </a:ln>
            <a:effectLst/>
          </c:spPr>
          <c:marker>
            <c:symbol val="none"/>
          </c:marker>
          <c:cat>
            <c:strRef>
              <c:f>'Temp. agua'!$B$161:$M$161</c:f>
              <c:strCache>
                <c:ptCount val="12"/>
                <c:pt idx="0">
                  <c:v>HARG2</c:v>
                </c:pt>
                <c:pt idx="1">
                  <c:v>HASL2</c:v>
                </c:pt>
                <c:pt idx="2">
                  <c:v>HUMH</c:v>
                </c:pt>
                <c:pt idx="3">
                  <c:v>MAAB2</c:v>
                </c:pt>
                <c:pt idx="4">
                  <c:v>MACA2</c:v>
                </c:pt>
                <c:pt idx="5">
                  <c:v>MSP</c:v>
                </c:pt>
                <c:pt idx="6">
                  <c:v>PAPO2</c:v>
                </c:pt>
                <c:pt idx="7">
                  <c:v>PAPR2</c:v>
                </c:pt>
                <c:pt idx="8">
                  <c:v>PLTR1</c:v>
                </c:pt>
                <c:pt idx="9">
                  <c:v>PLTR2</c:v>
                </c:pt>
                <c:pt idx="10">
                  <c:v>RECO</c:v>
                </c:pt>
                <c:pt idx="11">
                  <c:v>Total general</c:v>
                </c:pt>
              </c:strCache>
            </c:strRef>
          </c:cat>
          <c:val>
            <c:numRef>
              <c:f>'Temp. agua'!$B$164:$M$164</c:f>
              <c:numCache>
                <c:formatCode>0.00</c:formatCode>
                <c:ptCount val="12"/>
                <c:pt idx="0">
                  <c:v>15</c:v>
                </c:pt>
                <c:pt idx="1">
                  <c:v>13</c:v>
                </c:pt>
                <c:pt idx="2">
                  <c:v>15</c:v>
                </c:pt>
                <c:pt idx="3">
                  <c:v>13</c:v>
                </c:pt>
                <c:pt idx="4">
                  <c:v>19</c:v>
                </c:pt>
                <c:pt idx="5">
                  <c:v>15</c:v>
                </c:pt>
                <c:pt idx="6">
                  <c:v>18</c:v>
                </c:pt>
                <c:pt idx="7">
                  <c:v>18</c:v>
                </c:pt>
                <c:pt idx="8">
                  <c:v>14</c:v>
                </c:pt>
                <c:pt idx="9">
                  <c:v>15</c:v>
                </c:pt>
                <c:pt idx="10">
                  <c:v>19</c:v>
                </c:pt>
                <c:pt idx="11">
                  <c:v>14.545454545454545</c:v>
                </c:pt>
              </c:numCache>
            </c:numRef>
          </c:val>
          <c:smooth val="0"/>
          <c:extLst>
            <c:ext xmlns:c16="http://schemas.microsoft.com/office/drawing/2014/chart" uri="{C3380CC4-5D6E-409C-BE32-E72D297353CC}">
              <c16:uniqueId val="{00000018-5DDE-4B56-BEBF-FEDCA2AB5BB9}"/>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axId val="949124304"/>
        <c:axId val="949129552"/>
      </c:stockChart>
      <c:catAx>
        <c:axId val="9491243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MX"/>
          </a:p>
        </c:txPr>
        <c:crossAx val="949129552"/>
        <c:crosses val="autoZero"/>
        <c:auto val="1"/>
        <c:lblAlgn val="ctr"/>
        <c:lblOffset val="100"/>
        <c:noMultiLvlLbl val="0"/>
      </c:catAx>
      <c:valAx>
        <c:axId val="94912955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r>
                  <a:rPr lang="es-MX" sz="1400"/>
                  <a:t>°C</a:t>
                </a:r>
              </a:p>
            </c:rich>
          </c:tx>
          <c:overlay val="0"/>
          <c:spPr>
            <a:noFill/>
            <a:ln>
              <a:noFill/>
            </a:ln>
            <a:effectLst/>
          </c:spPr>
          <c:txPr>
            <a:bodyPr rot="-54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MX"/>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MX"/>
          </a:p>
        </c:txPr>
        <c:crossAx val="9491243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MX"/>
        </a:p>
      </c:txPr>
    </c:legend>
    <c:plotVisOnly val="1"/>
    <c:dispBlanksAs val="gap"/>
    <c:showDLblsOverMax val="0"/>
  </c:chart>
  <c:spPr>
    <a:solidFill>
      <a:schemeClr val="bg1"/>
    </a:solidFill>
    <a:ln w="9525" cap="flat" cmpd="sng" algn="ctr">
      <a:noFill/>
      <a:round/>
    </a:ln>
    <a:effectLst/>
  </c:spPr>
  <c:txPr>
    <a:bodyPr/>
    <a:lstStyle/>
    <a:p>
      <a:pPr>
        <a:defRPr/>
      </a:pPr>
      <a:endParaRPr lang="es-MX"/>
    </a:p>
  </c:txPr>
  <c:printSettings>
    <c:headerFooter/>
    <c:pageMargins b="0.75" l="0.7" r="0.7" t="0.75" header="0.3" footer="0.3"/>
    <c:pageSetup/>
  </c:printSettings>
</c:chartSpace>
</file>

<file path=xl/charts/chart1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[BANCO DE DATOS DEL MONITOREO ABRIL 2023.xlsx]Otros coliformes!TablaDinámica8</c:name>
    <c:fmtId val="23"/>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Otros coliformes</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s-MX"/>
        </a:p>
      </c:txPr>
    </c:title>
    <c:autoTitleDeleted val="0"/>
    <c:pivotFmts>
      <c:pivotFmt>
        <c:idx val="0"/>
        <c:spPr>
          <a:solidFill>
            <a:schemeClr val="accent1"/>
          </a:solidFill>
          <a:ln w="28575" cap="rnd">
            <a:solidFill>
              <a:schemeClr val="accent1"/>
            </a:solidFill>
            <a:round/>
          </a:ln>
          <a:effectLst/>
        </c:spPr>
        <c:marker>
          <c:symbol val="none"/>
        </c:marker>
      </c:pivotFmt>
      <c:pivotFmt>
        <c:idx val="1"/>
        <c:spPr>
          <a:solidFill>
            <a:schemeClr val="accent1"/>
          </a:solidFill>
          <a:ln w="28575" cap="rnd">
            <a:solidFill>
              <a:schemeClr val="accent1"/>
            </a:solidFill>
            <a:round/>
          </a:ln>
          <a:effectLst/>
        </c:spPr>
        <c:marker>
          <c:symbol val="none"/>
        </c:marker>
      </c:pivotFmt>
      <c:pivotFmt>
        <c:idx val="2"/>
        <c:spPr>
          <a:solidFill>
            <a:schemeClr val="accent1"/>
          </a:solidFill>
          <a:ln w="28575" cap="rnd">
            <a:solidFill>
              <a:schemeClr val="accent1"/>
            </a:solidFill>
            <a:round/>
          </a:ln>
          <a:effectLst/>
        </c:spPr>
        <c:marker>
          <c:symbol val="none"/>
        </c:marker>
      </c:pivotFmt>
      <c:pivotFmt>
        <c:idx val="3"/>
        <c:spPr>
          <a:solidFill>
            <a:schemeClr val="accent1"/>
          </a:solidFill>
          <a:ln w="28575" cap="rnd">
            <a:solidFill>
              <a:schemeClr val="accent1"/>
            </a:solidFill>
            <a:round/>
          </a:ln>
          <a:effectLst/>
        </c:spPr>
        <c:marker>
          <c:symbol val="none"/>
        </c:marker>
      </c:pivotFmt>
      <c:pivotFmt>
        <c:idx val="4"/>
        <c:spPr>
          <a:solidFill>
            <a:schemeClr val="accent1"/>
          </a:solidFill>
          <a:ln w="28575" cap="rnd">
            <a:solidFill>
              <a:schemeClr val="accent1"/>
            </a:solidFill>
            <a:round/>
          </a:ln>
          <a:effectLst/>
        </c:spPr>
        <c:marker>
          <c:symbol val="none"/>
        </c:marker>
      </c:pivotFmt>
      <c:pivotFmt>
        <c:idx val="5"/>
        <c:spPr>
          <a:solidFill>
            <a:schemeClr val="accent1"/>
          </a:solidFill>
          <a:ln w="28575" cap="rnd">
            <a:solidFill>
              <a:schemeClr val="accent1"/>
            </a:solidFill>
            <a:round/>
          </a:ln>
          <a:effectLst/>
        </c:spPr>
        <c:marker>
          <c:symbol val="none"/>
        </c:marker>
      </c:pivotFmt>
      <c:pivotFmt>
        <c:idx val="6"/>
        <c:spPr>
          <a:solidFill>
            <a:schemeClr val="accent1"/>
          </a:solidFill>
          <a:ln w="28575" cap="rnd">
            <a:solidFill>
              <a:schemeClr val="accent1"/>
            </a:solidFill>
            <a:round/>
          </a:ln>
          <a:effectLst/>
        </c:spPr>
        <c:marker>
          <c:symbol val="none"/>
        </c:marker>
      </c:pivotFmt>
      <c:pivotFmt>
        <c:idx val="7"/>
        <c:spPr>
          <a:solidFill>
            <a:schemeClr val="accent1"/>
          </a:solidFill>
          <a:ln w="28575" cap="rnd">
            <a:solidFill>
              <a:schemeClr val="accent1"/>
            </a:solidFill>
            <a:round/>
          </a:ln>
          <a:effectLst/>
        </c:spPr>
        <c:marker>
          <c:symbol val="none"/>
        </c:marker>
      </c:pivotFmt>
      <c:pivotFmt>
        <c:idx val="8"/>
        <c:spPr>
          <a:solidFill>
            <a:schemeClr val="accent1"/>
          </a:solidFill>
          <a:ln w="28575" cap="rnd">
            <a:solidFill>
              <a:schemeClr val="accent1"/>
            </a:solidFill>
            <a:round/>
          </a:ln>
          <a:effectLst/>
        </c:spPr>
        <c:marker>
          <c:symbol val="none"/>
        </c:marker>
      </c:pivotFmt>
      <c:pivotFmt>
        <c:idx val="9"/>
        <c:spPr>
          <a:solidFill>
            <a:schemeClr val="accent1"/>
          </a:solidFill>
          <a:ln w="28575" cap="rnd">
            <a:solidFill>
              <a:schemeClr val="accent1"/>
            </a:solidFill>
            <a:round/>
          </a:ln>
          <a:effectLst/>
        </c:spPr>
        <c:marker>
          <c:symbol val="none"/>
        </c:marker>
      </c:pivotFmt>
      <c:pivotFmt>
        <c:idx val="10"/>
        <c:spPr>
          <a:solidFill>
            <a:schemeClr val="accent1"/>
          </a:solidFill>
          <a:ln w="28575" cap="rnd">
            <a:solidFill>
              <a:schemeClr val="accent1"/>
            </a:solidFill>
            <a:round/>
          </a:ln>
          <a:effectLst/>
        </c:spPr>
        <c:marker>
          <c:symbol val="none"/>
        </c:marker>
      </c:pivotFmt>
      <c:pivotFmt>
        <c:idx val="11"/>
        <c:spPr>
          <a:solidFill>
            <a:schemeClr val="accent1"/>
          </a:solidFill>
          <a:ln w="28575" cap="rnd">
            <a:solidFill>
              <a:schemeClr val="accent1"/>
            </a:solidFill>
            <a:round/>
          </a:ln>
          <a:effectLst/>
        </c:spPr>
        <c:marker>
          <c:symbol val="none"/>
        </c:marker>
      </c:pivotFmt>
      <c:pivotFmt>
        <c:idx val="12"/>
        <c:spPr>
          <a:solidFill>
            <a:schemeClr val="accent1"/>
          </a:solidFill>
          <a:ln w="28575" cap="rnd">
            <a:solidFill>
              <a:schemeClr val="accent1"/>
            </a:solidFill>
            <a:round/>
          </a:ln>
          <a:effectLst/>
        </c:spPr>
        <c:marker>
          <c:symbol val="none"/>
        </c:marker>
      </c:pivotFmt>
      <c:pivotFmt>
        <c:idx val="13"/>
        <c:spPr>
          <a:solidFill>
            <a:schemeClr val="accent1"/>
          </a:solidFill>
          <a:ln w="28575" cap="rnd">
            <a:solidFill>
              <a:schemeClr val="accent1"/>
            </a:solidFill>
            <a:round/>
          </a:ln>
          <a:effectLst/>
        </c:spPr>
        <c:marker>
          <c:symbol val="none"/>
        </c:marker>
      </c:pivotFmt>
      <c:pivotFmt>
        <c:idx val="14"/>
        <c:spPr>
          <a:solidFill>
            <a:schemeClr val="accent1"/>
          </a:solidFill>
          <a:ln w="28575" cap="rnd">
            <a:solidFill>
              <a:schemeClr val="accent1"/>
            </a:solidFill>
            <a:round/>
          </a:ln>
          <a:effectLst/>
        </c:spPr>
        <c:marker>
          <c:symbol val="none"/>
        </c:marker>
      </c:pivotFmt>
      <c:pivotFmt>
        <c:idx val="15"/>
        <c:spPr>
          <a:solidFill>
            <a:schemeClr val="accent1"/>
          </a:solidFill>
          <a:ln w="28575" cap="rnd">
            <a:solidFill>
              <a:schemeClr val="accent1"/>
            </a:solidFill>
            <a:round/>
          </a:ln>
          <a:effectLst/>
        </c:spPr>
        <c:marker>
          <c:symbol val="none"/>
        </c:marker>
      </c:pivotFmt>
      <c:pivotFmt>
        <c:idx val="16"/>
        <c:spPr>
          <a:solidFill>
            <a:schemeClr val="accent1"/>
          </a:solidFill>
          <a:ln w="28575" cap="rnd">
            <a:solidFill>
              <a:schemeClr val="accent1"/>
            </a:solidFill>
            <a:round/>
          </a:ln>
          <a:effectLst/>
        </c:spPr>
        <c:marker>
          <c:symbol val="none"/>
        </c:marker>
      </c:pivotFmt>
      <c:pivotFmt>
        <c:idx val="17"/>
        <c:spPr>
          <a:solidFill>
            <a:schemeClr val="accent1"/>
          </a:solidFill>
          <a:ln w="28575" cap="rnd">
            <a:solidFill>
              <a:schemeClr val="accent1"/>
            </a:solidFill>
            <a:round/>
          </a:ln>
          <a:effectLst/>
        </c:spPr>
        <c:marker>
          <c:symbol val="none"/>
        </c:marker>
      </c:pivotFmt>
      <c:pivotFmt>
        <c:idx val="18"/>
        <c:spPr>
          <a:solidFill>
            <a:schemeClr val="accent1"/>
          </a:solidFill>
          <a:ln w="28575" cap="rnd">
            <a:solidFill>
              <a:schemeClr val="accent1"/>
            </a:solidFill>
            <a:round/>
          </a:ln>
          <a:effectLst/>
        </c:spPr>
        <c:marker>
          <c:symbol val="none"/>
        </c:marker>
      </c:pivotFmt>
      <c:pivotFmt>
        <c:idx val="19"/>
        <c:spPr>
          <a:solidFill>
            <a:schemeClr val="accent1"/>
          </a:solidFill>
          <a:ln w="28575" cap="rnd">
            <a:solidFill>
              <a:schemeClr val="accent1"/>
            </a:solidFill>
            <a:round/>
          </a:ln>
          <a:effectLst/>
        </c:spPr>
        <c:marker>
          <c:symbol val="none"/>
        </c:marker>
      </c:pivotFmt>
      <c:pivotFmt>
        <c:idx val="20"/>
        <c:spPr>
          <a:solidFill>
            <a:schemeClr val="accent1"/>
          </a:solidFill>
          <a:ln w="28575" cap="rnd">
            <a:solidFill>
              <a:schemeClr val="accent1"/>
            </a:solidFill>
            <a:round/>
          </a:ln>
          <a:effectLst/>
        </c:spPr>
        <c:marker>
          <c:symbol val="none"/>
        </c:marker>
      </c:pivotFmt>
      <c:pivotFmt>
        <c:idx val="21"/>
        <c:spPr>
          <a:solidFill>
            <a:schemeClr val="accent1"/>
          </a:solidFill>
          <a:ln w="28575" cap="rnd">
            <a:solidFill>
              <a:schemeClr val="accent1"/>
            </a:solidFill>
            <a:round/>
          </a:ln>
          <a:effectLst/>
        </c:spPr>
        <c:marker>
          <c:symbol val="none"/>
        </c:marker>
      </c:pivotFmt>
      <c:pivotFmt>
        <c:idx val="22"/>
        <c:spPr>
          <a:solidFill>
            <a:schemeClr val="accent1"/>
          </a:solidFill>
          <a:ln w="28575" cap="rnd">
            <a:solidFill>
              <a:schemeClr val="accent1"/>
            </a:solidFill>
            <a:round/>
          </a:ln>
          <a:effectLst/>
        </c:spPr>
        <c:marker>
          <c:symbol val="none"/>
        </c:marker>
      </c:pivotFmt>
      <c:pivotFmt>
        <c:idx val="23"/>
        <c:spPr>
          <a:solidFill>
            <a:schemeClr val="accent1"/>
          </a:solidFill>
          <a:ln w="28575" cap="rnd">
            <a:solidFill>
              <a:schemeClr val="accent1"/>
            </a:solidFill>
            <a:round/>
          </a:ln>
          <a:effectLst/>
        </c:spPr>
        <c:marker>
          <c:symbol val="none"/>
        </c:marker>
      </c:pivotFmt>
      <c:pivotFmt>
        <c:idx val="24"/>
        <c:spPr>
          <a:solidFill>
            <a:schemeClr val="accent1"/>
          </a:solidFill>
          <a:ln w="28575" cap="rnd">
            <a:solidFill>
              <a:schemeClr val="accent1"/>
            </a:solidFill>
            <a:round/>
          </a:ln>
          <a:effectLst/>
        </c:spPr>
        <c:marker>
          <c:symbol val="none"/>
        </c:marker>
      </c:pivotFmt>
      <c:pivotFmt>
        <c:idx val="25"/>
        <c:spPr>
          <a:solidFill>
            <a:schemeClr val="accent1"/>
          </a:solidFill>
          <a:ln w="28575" cap="rnd">
            <a:solidFill>
              <a:schemeClr val="accent1"/>
            </a:solidFill>
            <a:round/>
          </a:ln>
          <a:effectLst/>
        </c:spPr>
        <c:marker>
          <c:symbol val="none"/>
        </c:marker>
      </c:pivotFmt>
      <c:pivotFmt>
        <c:idx val="26"/>
        <c:spPr>
          <a:solidFill>
            <a:schemeClr val="accent1"/>
          </a:solidFill>
          <a:ln w="28575" cap="rnd">
            <a:solidFill>
              <a:schemeClr val="accent1"/>
            </a:solidFill>
            <a:round/>
          </a:ln>
          <a:effectLst/>
        </c:spPr>
        <c:marker>
          <c:symbol val="none"/>
        </c:marker>
      </c:pivotFmt>
      <c:pivotFmt>
        <c:idx val="27"/>
        <c:spPr>
          <a:solidFill>
            <a:schemeClr val="accent1"/>
          </a:solidFill>
          <a:ln w="28575" cap="rnd">
            <a:solidFill>
              <a:schemeClr val="accent1"/>
            </a:solidFill>
            <a:round/>
          </a:ln>
          <a:effectLst/>
        </c:spPr>
        <c:marker>
          <c:symbol val="none"/>
        </c:marker>
      </c:pivotFmt>
      <c:pivotFmt>
        <c:idx val="28"/>
        <c:spPr>
          <a:solidFill>
            <a:schemeClr val="accent1"/>
          </a:solidFill>
          <a:ln w="28575" cap="rnd">
            <a:solidFill>
              <a:schemeClr val="accent1"/>
            </a:solidFill>
            <a:round/>
          </a:ln>
          <a:effectLst/>
        </c:spPr>
        <c:marker>
          <c:symbol val="none"/>
        </c:marker>
      </c:pivotFmt>
      <c:pivotFmt>
        <c:idx val="29"/>
        <c:spPr>
          <a:solidFill>
            <a:schemeClr val="accent1"/>
          </a:solidFill>
          <a:ln w="28575" cap="rnd">
            <a:solidFill>
              <a:schemeClr val="accent1"/>
            </a:solidFill>
            <a:round/>
          </a:ln>
          <a:effectLst/>
        </c:spPr>
        <c:marker>
          <c:symbol val="none"/>
        </c:marker>
      </c:pivotFmt>
      <c:pivotFmt>
        <c:idx val="30"/>
        <c:spPr>
          <a:solidFill>
            <a:schemeClr val="accent1"/>
          </a:solidFill>
          <a:ln w="28575" cap="rnd">
            <a:solidFill>
              <a:schemeClr val="accent1"/>
            </a:solidFill>
            <a:round/>
          </a:ln>
          <a:effectLst/>
        </c:spPr>
        <c:marker>
          <c:symbol val="none"/>
        </c:marker>
      </c:pivotFmt>
      <c:pivotFmt>
        <c:idx val="31"/>
        <c:spPr>
          <a:solidFill>
            <a:schemeClr val="accent1"/>
          </a:solidFill>
          <a:ln w="28575" cap="rnd">
            <a:solidFill>
              <a:schemeClr val="accent1"/>
            </a:solidFill>
            <a:round/>
          </a:ln>
          <a:effectLst/>
        </c:spPr>
        <c:marker>
          <c:symbol val="none"/>
        </c:marker>
      </c:pivotFmt>
      <c:pivotFmt>
        <c:idx val="32"/>
        <c:spPr>
          <a:solidFill>
            <a:schemeClr val="accent1"/>
          </a:solidFill>
          <a:ln w="28575" cap="rnd">
            <a:solidFill>
              <a:schemeClr val="accent1"/>
            </a:solidFill>
            <a:round/>
          </a:ln>
          <a:effectLst/>
        </c:spPr>
        <c:marker>
          <c:symbol val="none"/>
        </c:marker>
      </c:pivotFmt>
      <c:pivotFmt>
        <c:idx val="33"/>
        <c:spPr>
          <a:solidFill>
            <a:schemeClr val="accent1"/>
          </a:solidFill>
          <a:ln w="28575" cap="rnd">
            <a:solidFill>
              <a:schemeClr val="accent1"/>
            </a:solidFill>
            <a:round/>
          </a:ln>
          <a:effectLst/>
        </c:spPr>
        <c:marker>
          <c:symbol val="none"/>
        </c:marker>
      </c:pivotFmt>
      <c:pivotFmt>
        <c:idx val="34"/>
        <c:spPr>
          <a:solidFill>
            <a:schemeClr val="accent1"/>
          </a:solidFill>
          <a:ln w="28575" cap="rnd">
            <a:solidFill>
              <a:schemeClr val="accent1"/>
            </a:solidFill>
            <a:round/>
          </a:ln>
          <a:effectLst/>
        </c:spPr>
        <c:marker>
          <c:symbol val="none"/>
        </c:marker>
      </c:pivotFmt>
      <c:pivotFmt>
        <c:idx val="35"/>
        <c:spPr>
          <a:solidFill>
            <a:schemeClr val="accent1"/>
          </a:solidFill>
          <a:ln w="28575" cap="rnd">
            <a:solidFill>
              <a:schemeClr val="accent1"/>
            </a:solidFill>
            <a:round/>
          </a:ln>
          <a:effectLst/>
        </c:spPr>
        <c:marker>
          <c:symbol val="none"/>
        </c:marker>
      </c:pivotFmt>
      <c:pivotFmt>
        <c:idx val="36"/>
        <c:spPr>
          <a:solidFill>
            <a:schemeClr val="accent1"/>
          </a:solidFill>
          <a:ln w="28575" cap="rnd">
            <a:solidFill>
              <a:schemeClr val="accent1"/>
            </a:solidFill>
            <a:round/>
          </a:ln>
          <a:effectLst/>
        </c:spPr>
        <c:marker>
          <c:symbol val="none"/>
        </c:marker>
      </c:pivotFmt>
      <c:pivotFmt>
        <c:idx val="37"/>
        <c:spPr>
          <a:solidFill>
            <a:schemeClr val="accent1"/>
          </a:solidFill>
          <a:ln w="28575" cap="rnd">
            <a:solidFill>
              <a:schemeClr val="accent1"/>
            </a:solidFill>
            <a:round/>
          </a:ln>
          <a:effectLst/>
        </c:spPr>
        <c:marker>
          <c:symbol val="none"/>
        </c:marker>
      </c:pivotFmt>
      <c:pivotFmt>
        <c:idx val="38"/>
        <c:spPr>
          <a:solidFill>
            <a:schemeClr val="accent1"/>
          </a:solidFill>
          <a:ln w="28575" cap="rnd">
            <a:solidFill>
              <a:schemeClr val="accent1"/>
            </a:solidFill>
            <a:round/>
          </a:ln>
          <a:effectLst/>
        </c:spPr>
        <c:marker>
          <c:symbol val="none"/>
        </c:marker>
      </c:pivotFmt>
      <c:pivotFmt>
        <c:idx val="39"/>
        <c:spPr>
          <a:solidFill>
            <a:schemeClr val="accent1"/>
          </a:solidFill>
          <a:ln w="28575" cap="rnd">
            <a:solidFill>
              <a:schemeClr val="accent1"/>
            </a:solidFill>
            <a:round/>
          </a:ln>
          <a:effectLst/>
        </c:spPr>
        <c:marker>
          <c:symbol val="none"/>
        </c:marker>
      </c:pivotFmt>
      <c:pivotFmt>
        <c:idx val="40"/>
        <c:spPr>
          <a:solidFill>
            <a:schemeClr val="accent1"/>
          </a:solidFill>
          <a:ln w="28575" cap="rnd">
            <a:solidFill>
              <a:schemeClr val="accent1"/>
            </a:solidFill>
            <a:round/>
          </a:ln>
          <a:effectLst/>
        </c:spPr>
        <c:marker>
          <c:symbol val="none"/>
        </c:marker>
      </c:pivotFmt>
      <c:pivotFmt>
        <c:idx val="41"/>
        <c:spPr>
          <a:solidFill>
            <a:schemeClr val="accent1"/>
          </a:solidFill>
          <a:ln w="28575" cap="rnd">
            <a:solidFill>
              <a:schemeClr val="accent1"/>
            </a:solidFill>
            <a:round/>
          </a:ln>
          <a:effectLst/>
        </c:spPr>
        <c:marker>
          <c:symbol val="none"/>
        </c:marker>
      </c:pivotFmt>
      <c:pivotFmt>
        <c:idx val="42"/>
        <c:spPr>
          <a:solidFill>
            <a:schemeClr val="accent1"/>
          </a:solidFill>
          <a:ln w="28575" cap="rnd">
            <a:solidFill>
              <a:schemeClr val="accent1"/>
            </a:solidFill>
            <a:round/>
          </a:ln>
          <a:effectLst/>
        </c:spPr>
        <c:marker>
          <c:symbol val="none"/>
        </c:marker>
      </c:pivotFmt>
      <c:pivotFmt>
        <c:idx val="43"/>
        <c:spPr>
          <a:solidFill>
            <a:schemeClr val="accent1"/>
          </a:solidFill>
          <a:ln w="28575" cap="rnd">
            <a:solidFill>
              <a:schemeClr val="accent1"/>
            </a:solidFill>
            <a:round/>
          </a:ln>
          <a:effectLst/>
        </c:spPr>
        <c:marker>
          <c:symbol val="none"/>
        </c:marker>
      </c:pivotFmt>
      <c:pivotFmt>
        <c:idx val="44"/>
        <c:spPr>
          <a:solidFill>
            <a:schemeClr val="accent1"/>
          </a:solidFill>
          <a:ln w="28575" cap="rnd">
            <a:solidFill>
              <a:schemeClr val="accent1"/>
            </a:solidFill>
            <a:round/>
          </a:ln>
          <a:effectLst/>
        </c:spPr>
        <c:marker>
          <c:symbol val="none"/>
        </c:marker>
      </c:pivotFmt>
      <c:pivotFmt>
        <c:idx val="45"/>
        <c:spPr>
          <a:solidFill>
            <a:schemeClr val="accent1"/>
          </a:solidFill>
          <a:ln w="28575" cap="rnd">
            <a:solidFill>
              <a:schemeClr val="accent1"/>
            </a:solidFill>
            <a:round/>
          </a:ln>
          <a:effectLst/>
        </c:spPr>
        <c:marker>
          <c:symbol val="none"/>
        </c:marker>
      </c:pivotFmt>
      <c:pivotFmt>
        <c:idx val="46"/>
        <c:spPr>
          <a:solidFill>
            <a:schemeClr val="accent1"/>
          </a:solidFill>
          <a:ln w="28575" cap="rnd">
            <a:solidFill>
              <a:schemeClr val="accent1"/>
            </a:solidFill>
            <a:round/>
          </a:ln>
          <a:effectLst/>
        </c:spPr>
        <c:marker>
          <c:symbol val="none"/>
        </c:marker>
      </c:pivotFmt>
      <c:pivotFmt>
        <c:idx val="47"/>
        <c:spPr>
          <a:solidFill>
            <a:schemeClr val="accent1"/>
          </a:solidFill>
          <a:ln w="28575" cap="rnd">
            <a:solidFill>
              <a:schemeClr val="accent1"/>
            </a:solidFill>
            <a:round/>
          </a:ln>
          <a:effectLst/>
        </c:spPr>
        <c:marker>
          <c:symbol val="none"/>
        </c:marker>
      </c:pivotFmt>
      <c:pivotFmt>
        <c:idx val="48"/>
        <c:spPr>
          <a:solidFill>
            <a:schemeClr val="accent1"/>
          </a:solidFill>
          <a:ln w="28575" cap="rnd">
            <a:solidFill>
              <a:schemeClr val="accent1"/>
            </a:solidFill>
            <a:round/>
          </a:ln>
          <a:effectLst/>
        </c:spPr>
        <c:marker>
          <c:symbol val="none"/>
        </c:marker>
      </c:pivotFmt>
      <c:pivotFmt>
        <c:idx val="49"/>
        <c:spPr>
          <a:solidFill>
            <a:schemeClr val="accent1"/>
          </a:solidFill>
          <a:ln w="28575" cap="rnd">
            <a:solidFill>
              <a:schemeClr val="accent1"/>
            </a:solidFill>
            <a:round/>
          </a:ln>
          <a:effectLst/>
        </c:spPr>
        <c:marker>
          <c:symbol val="none"/>
        </c:marker>
      </c:pivotFmt>
      <c:pivotFmt>
        <c:idx val="50"/>
        <c:spPr>
          <a:solidFill>
            <a:schemeClr val="accent1"/>
          </a:solidFill>
          <a:ln w="28575" cap="rnd">
            <a:solidFill>
              <a:schemeClr val="accent1"/>
            </a:solidFill>
            <a:round/>
          </a:ln>
          <a:effectLst/>
        </c:spPr>
        <c:marker>
          <c:symbol val="none"/>
        </c:marker>
      </c:pivotFmt>
      <c:pivotFmt>
        <c:idx val="51"/>
        <c:spPr>
          <a:solidFill>
            <a:schemeClr val="accent1"/>
          </a:solidFill>
          <a:ln w="28575" cap="rnd">
            <a:solidFill>
              <a:schemeClr val="accent1"/>
            </a:solidFill>
            <a:round/>
          </a:ln>
          <a:effectLst/>
        </c:spPr>
        <c:marker>
          <c:symbol val="none"/>
        </c:marker>
      </c:pivotFmt>
      <c:pivotFmt>
        <c:idx val="52"/>
        <c:spPr>
          <a:solidFill>
            <a:schemeClr val="accent1"/>
          </a:solidFill>
          <a:ln w="28575" cap="rnd">
            <a:solidFill>
              <a:schemeClr val="accent1"/>
            </a:solidFill>
            <a:round/>
          </a:ln>
          <a:effectLst/>
        </c:spPr>
        <c:marker>
          <c:symbol val="none"/>
        </c:marker>
      </c:pivotFmt>
      <c:pivotFmt>
        <c:idx val="53"/>
        <c:spPr>
          <a:solidFill>
            <a:schemeClr val="accent1"/>
          </a:solidFill>
          <a:ln w="28575" cap="rnd">
            <a:solidFill>
              <a:schemeClr val="accent1"/>
            </a:solidFill>
            <a:round/>
          </a:ln>
          <a:effectLst/>
        </c:spPr>
        <c:marker>
          <c:symbol val="none"/>
        </c:marker>
      </c:pivotFmt>
      <c:pivotFmt>
        <c:idx val="54"/>
        <c:spPr>
          <a:solidFill>
            <a:schemeClr val="accent1"/>
          </a:solidFill>
          <a:ln w="28575" cap="rnd">
            <a:solidFill>
              <a:schemeClr val="accent1"/>
            </a:solidFill>
            <a:round/>
          </a:ln>
          <a:effectLst/>
        </c:spPr>
        <c:marker>
          <c:symbol val="none"/>
        </c:marker>
      </c:pivotFmt>
      <c:pivotFmt>
        <c:idx val="55"/>
        <c:spPr>
          <a:solidFill>
            <a:schemeClr val="accent1"/>
          </a:solidFill>
          <a:ln w="28575" cap="rnd">
            <a:solidFill>
              <a:schemeClr val="accent1"/>
            </a:solidFill>
            <a:round/>
          </a:ln>
          <a:effectLst/>
        </c:spPr>
        <c:marker>
          <c:symbol val="none"/>
        </c:marker>
      </c:pivotFmt>
      <c:pivotFmt>
        <c:idx val="56"/>
        <c:spPr>
          <a:solidFill>
            <a:schemeClr val="accent1"/>
          </a:solidFill>
          <a:ln w="28575" cap="rnd">
            <a:solidFill>
              <a:schemeClr val="accent1"/>
            </a:solidFill>
            <a:round/>
          </a:ln>
          <a:effectLst/>
        </c:spPr>
        <c:marker>
          <c:symbol val="none"/>
        </c:marker>
      </c:pivotFmt>
      <c:pivotFmt>
        <c:idx val="57"/>
        <c:spPr>
          <a:solidFill>
            <a:schemeClr val="accent1"/>
          </a:solidFill>
          <a:ln w="28575" cap="rnd">
            <a:solidFill>
              <a:schemeClr val="accent1"/>
            </a:solidFill>
            <a:round/>
          </a:ln>
          <a:effectLst/>
        </c:spPr>
        <c:marker>
          <c:symbol val="none"/>
        </c:marker>
      </c:pivotFmt>
      <c:pivotFmt>
        <c:idx val="58"/>
        <c:spPr>
          <a:solidFill>
            <a:schemeClr val="accent1"/>
          </a:solidFill>
          <a:ln w="28575" cap="rnd">
            <a:solidFill>
              <a:schemeClr val="accent1"/>
            </a:solidFill>
            <a:round/>
          </a:ln>
          <a:effectLst/>
        </c:spPr>
        <c:marker>
          <c:symbol val="none"/>
        </c:marker>
      </c:pivotFmt>
      <c:pivotFmt>
        <c:idx val="59"/>
        <c:spPr>
          <a:solidFill>
            <a:schemeClr val="accent1"/>
          </a:solidFill>
          <a:ln w="28575" cap="rnd">
            <a:solidFill>
              <a:schemeClr val="accent1"/>
            </a:solidFill>
            <a:round/>
          </a:ln>
          <a:effectLst/>
        </c:spPr>
        <c:marker>
          <c:symbol val="none"/>
        </c:marker>
      </c:pivotFmt>
      <c:pivotFmt>
        <c:idx val="60"/>
        <c:spPr>
          <a:solidFill>
            <a:schemeClr val="accent1"/>
          </a:solidFill>
          <a:ln w="28575" cap="rnd">
            <a:solidFill>
              <a:schemeClr val="accent1"/>
            </a:solidFill>
            <a:round/>
          </a:ln>
          <a:effectLst/>
        </c:spPr>
        <c:marker>
          <c:symbol val="none"/>
        </c:marker>
      </c:pivotFmt>
      <c:pivotFmt>
        <c:idx val="61"/>
        <c:spPr>
          <a:solidFill>
            <a:schemeClr val="accent1"/>
          </a:solidFill>
          <a:ln w="28575" cap="rnd">
            <a:solidFill>
              <a:schemeClr val="accent1"/>
            </a:solidFill>
            <a:round/>
          </a:ln>
          <a:effectLst/>
        </c:spPr>
        <c:marker>
          <c:symbol val="none"/>
        </c:marker>
      </c:pivotFmt>
      <c:pivotFmt>
        <c:idx val="62"/>
        <c:spPr>
          <a:solidFill>
            <a:schemeClr val="accent1"/>
          </a:solidFill>
          <a:ln w="28575" cap="rnd">
            <a:solidFill>
              <a:schemeClr val="accent1"/>
            </a:solidFill>
            <a:round/>
          </a:ln>
          <a:effectLst/>
        </c:spPr>
        <c:marker>
          <c:symbol val="none"/>
        </c:marker>
      </c:pivotFmt>
      <c:pivotFmt>
        <c:idx val="63"/>
        <c:spPr>
          <a:solidFill>
            <a:schemeClr val="accent1"/>
          </a:solidFill>
          <a:ln w="28575" cap="rnd">
            <a:solidFill>
              <a:schemeClr val="accent1"/>
            </a:solidFill>
            <a:round/>
          </a:ln>
          <a:effectLst/>
        </c:spPr>
        <c:marker>
          <c:symbol val="none"/>
        </c:marker>
      </c:pivotFmt>
      <c:pivotFmt>
        <c:idx val="64"/>
        <c:spPr>
          <a:solidFill>
            <a:schemeClr val="accent1"/>
          </a:solidFill>
          <a:ln w="28575" cap="rnd">
            <a:solidFill>
              <a:schemeClr val="accent1"/>
            </a:solidFill>
            <a:round/>
          </a:ln>
          <a:effectLst/>
        </c:spPr>
        <c:marker>
          <c:symbol val="none"/>
        </c:marker>
      </c:pivotFmt>
      <c:pivotFmt>
        <c:idx val="65"/>
        <c:spPr>
          <a:solidFill>
            <a:schemeClr val="accent1"/>
          </a:solidFill>
          <a:ln w="28575" cap="rnd">
            <a:solidFill>
              <a:schemeClr val="accent1"/>
            </a:solidFill>
            <a:round/>
          </a:ln>
          <a:effectLst/>
        </c:spPr>
        <c:marker>
          <c:symbol val="none"/>
        </c:marker>
      </c:pivotFmt>
      <c:pivotFmt>
        <c:idx val="66"/>
        <c:spPr>
          <a:solidFill>
            <a:schemeClr val="accent1"/>
          </a:solidFill>
          <a:ln w="28575" cap="rnd">
            <a:solidFill>
              <a:schemeClr val="accent1"/>
            </a:solidFill>
            <a:round/>
          </a:ln>
          <a:effectLst/>
        </c:spPr>
        <c:marker>
          <c:symbol val="none"/>
        </c:marker>
      </c:pivotFmt>
      <c:pivotFmt>
        <c:idx val="67"/>
        <c:spPr>
          <a:solidFill>
            <a:schemeClr val="accent1"/>
          </a:solidFill>
          <a:ln w="28575" cap="rnd">
            <a:solidFill>
              <a:schemeClr val="accent1"/>
            </a:solidFill>
            <a:round/>
          </a:ln>
          <a:effectLst/>
        </c:spPr>
        <c:marker>
          <c:symbol val="none"/>
        </c:marker>
      </c:pivotFmt>
      <c:pivotFmt>
        <c:idx val="68"/>
        <c:spPr>
          <a:solidFill>
            <a:schemeClr val="accent1"/>
          </a:solidFill>
          <a:ln w="28575" cap="rnd">
            <a:solidFill>
              <a:schemeClr val="accent1"/>
            </a:solidFill>
            <a:round/>
          </a:ln>
          <a:effectLst/>
        </c:spPr>
        <c:marker>
          <c:symbol val="none"/>
        </c:marker>
      </c:pivotFmt>
      <c:pivotFmt>
        <c:idx val="69"/>
        <c:spPr>
          <a:solidFill>
            <a:schemeClr val="accent1"/>
          </a:solidFill>
          <a:ln w="28575" cap="rnd">
            <a:solidFill>
              <a:schemeClr val="accent1"/>
            </a:solidFill>
            <a:round/>
          </a:ln>
          <a:effectLst/>
        </c:spPr>
        <c:marker>
          <c:symbol val="none"/>
        </c:marker>
      </c:pivotFmt>
      <c:pivotFmt>
        <c:idx val="70"/>
        <c:spPr>
          <a:solidFill>
            <a:schemeClr val="accent1"/>
          </a:solidFill>
          <a:ln w="28575" cap="rnd">
            <a:solidFill>
              <a:schemeClr val="accent1"/>
            </a:solidFill>
            <a:round/>
          </a:ln>
          <a:effectLst/>
        </c:spPr>
        <c:marker>
          <c:symbol val="none"/>
        </c:marker>
      </c:pivotFmt>
      <c:pivotFmt>
        <c:idx val="71"/>
        <c:spPr>
          <a:solidFill>
            <a:schemeClr val="accent1"/>
          </a:solidFill>
          <a:ln w="28575" cap="rnd">
            <a:solidFill>
              <a:schemeClr val="accent1"/>
            </a:solidFill>
            <a:round/>
          </a:ln>
          <a:effectLst/>
        </c:spPr>
        <c:marker>
          <c:symbol val="none"/>
        </c:marker>
      </c:pivotFmt>
      <c:pivotFmt>
        <c:idx val="72"/>
        <c:spPr>
          <a:solidFill>
            <a:schemeClr val="accent1"/>
          </a:solidFill>
          <a:ln w="28575" cap="rnd">
            <a:solidFill>
              <a:schemeClr val="accent1"/>
            </a:solidFill>
            <a:round/>
          </a:ln>
          <a:effectLst/>
        </c:spPr>
        <c:marker>
          <c:symbol val="none"/>
        </c:marker>
      </c:pivotFmt>
      <c:pivotFmt>
        <c:idx val="73"/>
        <c:spPr>
          <a:solidFill>
            <a:schemeClr val="accent1"/>
          </a:solidFill>
          <a:ln w="28575" cap="rnd">
            <a:solidFill>
              <a:schemeClr val="accent1"/>
            </a:solidFill>
            <a:round/>
          </a:ln>
          <a:effectLst/>
        </c:spPr>
        <c:marker>
          <c:symbol val="none"/>
        </c:marker>
      </c:pivotFmt>
      <c:pivotFmt>
        <c:idx val="74"/>
        <c:spPr>
          <a:solidFill>
            <a:schemeClr val="accent1"/>
          </a:solidFill>
          <a:ln w="28575" cap="rnd">
            <a:solidFill>
              <a:schemeClr val="accent1"/>
            </a:solidFill>
            <a:round/>
          </a:ln>
          <a:effectLst/>
        </c:spPr>
        <c:marker>
          <c:symbol val="none"/>
        </c:marker>
      </c:pivotFmt>
      <c:pivotFmt>
        <c:idx val="75"/>
        <c:spPr>
          <a:solidFill>
            <a:schemeClr val="accent1"/>
          </a:solidFill>
          <a:ln w="28575" cap="rnd">
            <a:solidFill>
              <a:schemeClr val="accent1"/>
            </a:solidFill>
            <a:round/>
          </a:ln>
          <a:effectLst/>
        </c:spPr>
        <c:marker>
          <c:symbol val="none"/>
        </c:marker>
      </c:pivotFmt>
      <c:pivotFmt>
        <c:idx val="76"/>
        <c:spPr>
          <a:solidFill>
            <a:schemeClr val="accent1"/>
          </a:solidFill>
          <a:ln w="28575" cap="rnd">
            <a:solidFill>
              <a:schemeClr val="accent1"/>
            </a:solidFill>
            <a:round/>
          </a:ln>
          <a:effectLst/>
        </c:spPr>
        <c:marker>
          <c:symbol val="none"/>
        </c:marker>
      </c:pivotFmt>
      <c:pivotFmt>
        <c:idx val="77"/>
        <c:spPr>
          <a:solidFill>
            <a:schemeClr val="accent1"/>
          </a:solidFill>
          <a:ln w="28575" cap="rnd">
            <a:solidFill>
              <a:schemeClr val="accent1"/>
            </a:solidFill>
            <a:round/>
          </a:ln>
          <a:effectLst/>
        </c:spPr>
        <c:marker>
          <c:symbol val="none"/>
        </c:marker>
      </c:pivotFmt>
      <c:pivotFmt>
        <c:idx val="78"/>
        <c:spPr>
          <a:solidFill>
            <a:schemeClr val="accent1"/>
          </a:solidFill>
          <a:ln w="28575" cap="rnd">
            <a:solidFill>
              <a:schemeClr val="accent1"/>
            </a:solidFill>
            <a:round/>
          </a:ln>
          <a:effectLst/>
        </c:spPr>
        <c:marker>
          <c:symbol val="none"/>
        </c:marker>
      </c:pivotFmt>
      <c:pivotFmt>
        <c:idx val="79"/>
        <c:spPr>
          <a:solidFill>
            <a:schemeClr val="accent1"/>
          </a:solidFill>
          <a:ln w="28575" cap="rnd">
            <a:solidFill>
              <a:schemeClr val="accent1"/>
            </a:solidFill>
            <a:round/>
          </a:ln>
          <a:effectLst/>
        </c:spPr>
        <c:marker>
          <c:symbol val="none"/>
        </c:marker>
      </c:pivotFmt>
      <c:pivotFmt>
        <c:idx val="80"/>
        <c:spPr>
          <a:solidFill>
            <a:schemeClr val="accent1"/>
          </a:solidFill>
          <a:ln w="28575" cap="rnd">
            <a:solidFill>
              <a:schemeClr val="accent1"/>
            </a:solidFill>
            <a:round/>
          </a:ln>
          <a:effectLst/>
        </c:spPr>
        <c:marker>
          <c:symbol val="none"/>
        </c:marker>
      </c:pivotFmt>
      <c:pivotFmt>
        <c:idx val="81"/>
        <c:spPr>
          <a:solidFill>
            <a:schemeClr val="accent1"/>
          </a:solidFill>
          <a:ln w="28575" cap="rnd">
            <a:solidFill>
              <a:schemeClr val="accent1"/>
            </a:solidFill>
            <a:round/>
          </a:ln>
          <a:effectLst/>
        </c:spPr>
        <c:marker>
          <c:symbol val="none"/>
        </c:marker>
      </c:pivotFmt>
      <c:pivotFmt>
        <c:idx val="82"/>
        <c:spPr>
          <a:solidFill>
            <a:schemeClr val="accent1"/>
          </a:solidFill>
          <a:ln w="28575" cap="rnd">
            <a:solidFill>
              <a:schemeClr val="accent1"/>
            </a:solidFill>
            <a:round/>
          </a:ln>
          <a:effectLst/>
        </c:spPr>
        <c:marker>
          <c:symbol val="none"/>
        </c:marker>
      </c:pivotFmt>
      <c:pivotFmt>
        <c:idx val="83"/>
        <c:spPr>
          <a:solidFill>
            <a:schemeClr val="accent1"/>
          </a:solidFill>
          <a:ln w="28575" cap="rnd">
            <a:solidFill>
              <a:schemeClr val="accent1"/>
            </a:solidFill>
            <a:round/>
          </a:ln>
          <a:effectLst/>
        </c:spPr>
        <c:marker>
          <c:symbol val="none"/>
        </c:marker>
      </c:pivotFmt>
      <c:pivotFmt>
        <c:idx val="84"/>
        <c:spPr>
          <a:solidFill>
            <a:schemeClr val="accent1"/>
          </a:solidFill>
          <a:ln w="28575" cap="rnd">
            <a:solidFill>
              <a:schemeClr val="accent1"/>
            </a:solidFill>
            <a:round/>
          </a:ln>
          <a:effectLst/>
        </c:spPr>
        <c:marker>
          <c:symbol val="none"/>
        </c:marker>
      </c:pivotFmt>
      <c:pivotFmt>
        <c:idx val="85"/>
        <c:spPr>
          <a:solidFill>
            <a:schemeClr val="accent1"/>
          </a:solidFill>
          <a:ln w="28575" cap="rnd">
            <a:solidFill>
              <a:schemeClr val="accent1"/>
            </a:solidFill>
            <a:round/>
          </a:ln>
          <a:effectLst/>
        </c:spPr>
        <c:marker>
          <c:symbol val="none"/>
        </c:marker>
      </c:pivotFmt>
      <c:pivotFmt>
        <c:idx val="86"/>
        <c:spPr>
          <a:solidFill>
            <a:schemeClr val="accent1"/>
          </a:solidFill>
          <a:ln w="28575" cap="rnd">
            <a:solidFill>
              <a:schemeClr val="accent1"/>
            </a:solidFill>
            <a:round/>
          </a:ln>
          <a:effectLst/>
        </c:spPr>
        <c:marker>
          <c:symbol val="none"/>
        </c:marker>
      </c:pivotFmt>
      <c:pivotFmt>
        <c:idx val="87"/>
        <c:spPr>
          <a:solidFill>
            <a:schemeClr val="accent1"/>
          </a:solidFill>
          <a:ln w="28575" cap="rnd">
            <a:solidFill>
              <a:schemeClr val="accent1"/>
            </a:solidFill>
            <a:round/>
          </a:ln>
          <a:effectLst/>
        </c:spPr>
        <c:marker>
          <c:symbol val="none"/>
        </c:marker>
      </c:pivotFmt>
      <c:pivotFmt>
        <c:idx val="88"/>
        <c:spPr>
          <a:solidFill>
            <a:schemeClr val="accent1"/>
          </a:solidFill>
          <a:ln w="28575" cap="rnd">
            <a:solidFill>
              <a:schemeClr val="accent1"/>
            </a:solidFill>
            <a:round/>
          </a:ln>
          <a:effectLst/>
        </c:spPr>
        <c:marker>
          <c:symbol val="none"/>
        </c:marker>
      </c:pivotFmt>
      <c:pivotFmt>
        <c:idx val="89"/>
        <c:spPr>
          <a:solidFill>
            <a:schemeClr val="accent1"/>
          </a:solidFill>
          <a:ln w="28575" cap="rnd">
            <a:solidFill>
              <a:schemeClr val="accent1"/>
            </a:solidFill>
            <a:round/>
          </a:ln>
          <a:effectLst/>
        </c:spPr>
        <c:marker>
          <c:symbol val="none"/>
        </c:marker>
      </c:pivotFmt>
      <c:pivotFmt>
        <c:idx val="90"/>
        <c:spPr>
          <a:solidFill>
            <a:schemeClr val="accent1"/>
          </a:solidFill>
          <a:ln w="28575" cap="rnd">
            <a:solidFill>
              <a:schemeClr val="accent1"/>
            </a:solidFill>
            <a:round/>
          </a:ln>
          <a:effectLst/>
        </c:spPr>
        <c:marker>
          <c:symbol val="none"/>
        </c:marker>
      </c:pivotFmt>
      <c:pivotFmt>
        <c:idx val="91"/>
        <c:spPr>
          <a:solidFill>
            <a:schemeClr val="accent1"/>
          </a:solidFill>
          <a:ln w="28575" cap="rnd">
            <a:solidFill>
              <a:schemeClr val="accent1"/>
            </a:solidFill>
            <a:round/>
          </a:ln>
          <a:effectLst/>
        </c:spPr>
        <c:marker>
          <c:symbol val="none"/>
        </c:marker>
      </c:pivotFmt>
      <c:pivotFmt>
        <c:idx val="92"/>
        <c:spPr>
          <a:solidFill>
            <a:schemeClr val="accent1"/>
          </a:solidFill>
          <a:ln w="28575" cap="rnd">
            <a:solidFill>
              <a:schemeClr val="accent1"/>
            </a:solidFill>
            <a:round/>
          </a:ln>
          <a:effectLst/>
        </c:spPr>
        <c:marker>
          <c:symbol val="none"/>
        </c:marker>
      </c:pivotFmt>
      <c:pivotFmt>
        <c:idx val="93"/>
        <c:spPr>
          <a:solidFill>
            <a:schemeClr val="accent1"/>
          </a:solidFill>
          <a:ln w="28575" cap="rnd">
            <a:solidFill>
              <a:schemeClr val="accent1"/>
            </a:solidFill>
            <a:round/>
          </a:ln>
          <a:effectLst/>
        </c:spPr>
        <c:marker>
          <c:symbol val="none"/>
        </c:marker>
      </c:pivotFmt>
      <c:pivotFmt>
        <c:idx val="94"/>
        <c:spPr>
          <a:solidFill>
            <a:schemeClr val="accent1"/>
          </a:solidFill>
          <a:ln w="28575" cap="rnd">
            <a:solidFill>
              <a:schemeClr val="accent1"/>
            </a:solidFill>
            <a:round/>
          </a:ln>
          <a:effectLst/>
        </c:spPr>
        <c:marker>
          <c:symbol val="none"/>
        </c:marker>
      </c:pivotFmt>
      <c:pivotFmt>
        <c:idx val="95"/>
        <c:spPr>
          <a:solidFill>
            <a:schemeClr val="accent1"/>
          </a:solidFill>
          <a:ln w="28575" cap="rnd">
            <a:solidFill>
              <a:schemeClr val="accent1"/>
            </a:solidFill>
            <a:round/>
          </a:ln>
          <a:effectLst/>
        </c:spPr>
        <c:marker>
          <c:symbol val="none"/>
        </c:marker>
      </c:pivotFmt>
      <c:pivotFmt>
        <c:idx val="96"/>
        <c:spPr>
          <a:solidFill>
            <a:schemeClr val="accent1"/>
          </a:solidFill>
          <a:ln w="28575" cap="rnd">
            <a:solidFill>
              <a:schemeClr val="accent1"/>
            </a:solidFill>
            <a:round/>
          </a:ln>
          <a:effectLst/>
        </c:spPr>
        <c:marker>
          <c:symbol val="none"/>
        </c:marker>
      </c:pivotFmt>
      <c:pivotFmt>
        <c:idx val="97"/>
        <c:spPr>
          <a:solidFill>
            <a:schemeClr val="accent1"/>
          </a:solidFill>
          <a:ln w="28575" cap="rnd">
            <a:solidFill>
              <a:schemeClr val="accent1"/>
            </a:solidFill>
            <a:round/>
          </a:ln>
          <a:effectLst/>
        </c:spPr>
        <c:marker>
          <c:symbol val="none"/>
        </c:marker>
      </c:pivotFmt>
      <c:pivotFmt>
        <c:idx val="98"/>
        <c:spPr>
          <a:solidFill>
            <a:schemeClr val="accent1"/>
          </a:solidFill>
          <a:ln w="28575" cap="rnd">
            <a:solidFill>
              <a:schemeClr val="accent1"/>
            </a:solidFill>
            <a:round/>
          </a:ln>
          <a:effectLst/>
        </c:spPr>
        <c:marker>
          <c:symbol val="none"/>
        </c:marker>
      </c:pivotFmt>
      <c:pivotFmt>
        <c:idx val="99"/>
        <c:spPr>
          <a:solidFill>
            <a:schemeClr val="accent1"/>
          </a:solidFill>
          <a:ln w="28575" cap="rnd">
            <a:solidFill>
              <a:schemeClr val="accent1"/>
            </a:solidFill>
            <a:round/>
          </a:ln>
          <a:effectLst/>
        </c:spPr>
        <c:marker>
          <c:symbol val="none"/>
        </c:marker>
      </c:pivotFmt>
      <c:pivotFmt>
        <c:idx val="100"/>
        <c:spPr>
          <a:solidFill>
            <a:schemeClr val="accent1"/>
          </a:solidFill>
          <a:ln w="28575" cap="rnd">
            <a:solidFill>
              <a:schemeClr val="accent1"/>
            </a:solidFill>
            <a:round/>
          </a:ln>
          <a:effectLst/>
        </c:spPr>
        <c:marker>
          <c:symbol val="none"/>
        </c:marker>
      </c:pivotFmt>
      <c:pivotFmt>
        <c:idx val="101"/>
        <c:spPr>
          <a:solidFill>
            <a:schemeClr val="accent1"/>
          </a:solidFill>
          <a:ln w="28575" cap="rnd">
            <a:solidFill>
              <a:schemeClr val="accent1"/>
            </a:solidFill>
            <a:round/>
          </a:ln>
          <a:effectLst/>
        </c:spPr>
        <c:marker>
          <c:symbol val="none"/>
        </c:marker>
      </c:pivotFmt>
      <c:pivotFmt>
        <c:idx val="102"/>
        <c:spPr>
          <a:solidFill>
            <a:schemeClr val="accent1"/>
          </a:solidFill>
          <a:ln w="28575" cap="rnd">
            <a:solidFill>
              <a:schemeClr val="accent1"/>
            </a:solidFill>
            <a:round/>
          </a:ln>
          <a:effectLst/>
        </c:spPr>
        <c:marker>
          <c:symbol val="none"/>
        </c:marker>
      </c:pivotFmt>
      <c:pivotFmt>
        <c:idx val="103"/>
        <c:spPr>
          <a:solidFill>
            <a:schemeClr val="accent1"/>
          </a:solidFill>
          <a:ln w="28575" cap="rnd">
            <a:solidFill>
              <a:schemeClr val="accent1"/>
            </a:solidFill>
            <a:round/>
          </a:ln>
          <a:effectLst/>
        </c:spPr>
        <c:marker>
          <c:symbol val="none"/>
        </c:marker>
      </c:pivotFmt>
      <c:pivotFmt>
        <c:idx val="104"/>
        <c:spPr>
          <a:solidFill>
            <a:schemeClr val="accent1"/>
          </a:solidFill>
          <a:ln w="28575" cap="rnd">
            <a:solidFill>
              <a:schemeClr val="accent1"/>
            </a:solidFill>
            <a:round/>
          </a:ln>
          <a:effectLst/>
        </c:spPr>
        <c:marker>
          <c:symbol val="none"/>
        </c:marker>
      </c:pivotFmt>
      <c:pivotFmt>
        <c:idx val="105"/>
        <c:spPr>
          <a:solidFill>
            <a:schemeClr val="accent1"/>
          </a:solidFill>
          <a:ln w="28575" cap="rnd">
            <a:solidFill>
              <a:schemeClr val="accent1"/>
            </a:solidFill>
            <a:round/>
          </a:ln>
          <a:effectLst/>
        </c:spPr>
        <c:marker>
          <c:symbol val="none"/>
        </c:marker>
      </c:pivotFmt>
      <c:pivotFmt>
        <c:idx val="106"/>
        <c:spPr>
          <a:solidFill>
            <a:schemeClr val="accent1"/>
          </a:solidFill>
          <a:ln w="28575" cap="rnd">
            <a:solidFill>
              <a:schemeClr val="accent1"/>
            </a:solidFill>
            <a:round/>
          </a:ln>
          <a:effectLst/>
        </c:spPr>
        <c:marker>
          <c:symbol val="none"/>
        </c:marker>
      </c:pivotFmt>
      <c:pivotFmt>
        <c:idx val="107"/>
        <c:spPr>
          <a:solidFill>
            <a:schemeClr val="accent1"/>
          </a:solidFill>
          <a:ln w="28575" cap="rnd">
            <a:solidFill>
              <a:schemeClr val="accent1"/>
            </a:solidFill>
            <a:round/>
          </a:ln>
          <a:effectLst/>
        </c:spPr>
        <c:marker>
          <c:symbol val="none"/>
        </c:marker>
      </c:pivotFmt>
      <c:pivotFmt>
        <c:idx val="108"/>
        <c:spPr>
          <a:solidFill>
            <a:schemeClr val="accent1"/>
          </a:solidFill>
          <a:ln w="28575" cap="rnd">
            <a:solidFill>
              <a:schemeClr val="accent1"/>
            </a:solidFill>
            <a:round/>
          </a:ln>
          <a:effectLst/>
        </c:spPr>
        <c:marker>
          <c:symbol val="none"/>
        </c:marker>
      </c:pivotFmt>
      <c:pivotFmt>
        <c:idx val="109"/>
        <c:spPr>
          <a:solidFill>
            <a:schemeClr val="accent1"/>
          </a:solidFill>
          <a:ln w="28575" cap="rnd">
            <a:solidFill>
              <a:schemeClr val="accent1"/>
            </a:solidFill>
            <a:round/>
          </a:ln>
          <a:effectLst/>
        </c:spPr>
        <c:marker>
          <c:symbol val="none"/>
        </c:marker>
      </c:pivotFmt>
      <c:pivotFmt>
        <c:idx val="110"/>
        <c:spPr>
          <a:solidFill>
            <a:schemeClr val="accent1"/>
          </a:solidFill>
          <a:ln w="28575" cap="rnd">
            <a:solidFill>
              <a:schemeClr val="accent1"/>
            </a:solidFill>
            <a:round/>
          </a:ln>
          <a:effectLst/>
        </c:spPr>
        <c:marker>
          <c:symbol val="none"/>
        </c:marker>
      </c:pivotFmt>
      <c:pivotFmt>
        <c:idx val="111"/>
        <c:spPr>
          <a:solidFill>
            <a:schemeClr val="accent1"/>
          </a:solidFill>
          <a:ln w="28575" cap="rnd">
            <a:solidFill>
              <a:schemeClr val="accent1"/>
            </a:solidFill>
            <a:round/>
          </a:ln>
          <a:effectLst/>
        </c:spPr>
        <c:marker>
          <c:symbol val="none"/>
        </c:marker>
      </c:pivotFmt>
      <c:pivotFmt>
        <c:idx val="112"/>
        <c:spPr>
          <a:solidFill>
            <a:schemeClr val="accent1"/>
          </a:solidFill>
          <a:ln w="28575" cap="rnd">
            <a:solidFill>
              <a:schemeClr val="accent1"/>
            </a:solidFill>
            <a:round/>
          </a:ln>
          <a:effectLst/>
        </c:spPr>
        <c:marker>
          <c:symbol val="none"/>
        </c:marker>
      </c:pivotFmt>
      <c:pivotFmt>
        <c:idx val="113"/>
        <c:spPr>
          <a:solidFill>
            <a:schemeClr val="accent1"/>
          </a:solidFill>
          <a:ln w="28575" cap="rnd">
            <a:solidFill>
              <a:schemeClr val="accent1"/>
            </a:solidFill>
            <a:round/>
          </a:ln>
          <a:effectLst/>
        </c:spPr>
        <c:marker>
          <c:symbol val="none"/>
        </c:marker>
      </c:pivotFmt>
      <c:pivotFmt>
        <c:idx val="114"/>
        <c:spPr>
          <a:solidFill>
            <a:schemeClr val="accent1"/>
          </a:solidFill>
          <a:ln w="28575" cap="rnd">
            <a:solidFill>
              <a:schemeClr val="accent1"/>
            </a:solidFill>
            <a:round/>
          </a:ln>
          <a:effectLst/>
        </c:spPr>
        <c:marker>
          <c:symbol val="none"/>
        </c:marker>
      </c:pivotFmt>
      <c:pivotFmt>
        <c:idx val="115"/>
        <c:spPr>
          <a:solidFill>
            <a:schemeClr val="accent1"/>
          </a:solidFill>
          <a:ln w="28575" cap="rnd">
            <a:solidFill>
              <a:schemeClr val="accent1"/>
            </a:solidFill>
            <a:round/>
          </a:ln>
          <a:effectLst/>
        </c:spPr>
        <c:marker>
          <c:symbol val="none"/>
        </c:marker>
      </c:pivotFmt>
      <c:pivotFmt>
        <c:idx val="116"/>
        <c:spPr>
          <a:solidFill>
            <a:schemeClr val="accent1"/>
          </a:solidFill>
          <a:ln w="28575" cap="rnd">
            <a:solidFill>
              <a:schemeClr val="accent1"/>
            </a:solidFill>
            <a:round/>
          </a:ln>
          <a:effectLst/>
        </c:spPr>
        <c:marker>
          <c:symbol val="none"/>
        </c:marker>
      </c:pivotFmt>
      <c:pivotFmt>
        <c:idx val="117"/>
        <c:spPr>
          <a:solidFill>
            <a:schemeClr val="accent1"/>
          </a:solidFill>
          <a:ln w="28575" cap="rnd">
            <a:solidFill>
              <a:schemeClr val="accent1"/>
            </a:solidFill>
            <a:round/>
          </a:ln>
          <a:effectLst/>
        </c:spPr>
        <c:marker>
          <c:symbol val="none"/>
        </c:marker>
      </c:pivotFmt>
      <c:pivotFmt>
        <c:idx val="118"/>
        <c:spPr>
          <a:solidFill>
            <a:schemeClr val="accent1"/>
          </a:solidFill>
          <a:ln w="28575" cap="rnd">
            <a:solidFill>
              <a:schemeClr val="accent1"/>
            </a:solidFill>
            <a:round/>
          </a:ln>
          <a:effectLst/>
        </c:spPr>
        <c:marker>
          <c:symbol val="none"/>
        </c:marker>
      </c:pivotFmt>
      <c:pivotFmt>
        <c:idx val="119"/>
        <c:spPr>
          <a:solidFill>
            <a:schemeClr val="accent1"/>
          </a:solidFill>
          <a:ln w="28575" cap="rnd">
            <a:solidFill>
              <a:schemeClr val="accent1"/>
            </a:solidFill>
            <a:round/>
          </a:ln>
          <a:effectLst/>
        </c:spPr>
        <c:marker>
          <c:symbol val="none"/>
        </c:marker>
      </c:pivotFmt>
      <c:pivotFmt>
        <c:idx val="120"/>
        <c:spPr>
          <a:solidFill>
            <a:schemeClr val="accent1"/>
          </a:solidFill>
          <a:ln w="28575" cap="rnd">
            <a:solidFill>
              <a:schemeClr val="accent1"/>
            </a:solidFill>
            <a:round/>
          </a:ln>
          <a:effectLst/>
        </c:spPr>
        <c:marker>
          <c:symbol val="none"/>
        </c:marker>
      </c:pivotFmt>
      <c:pivotFmt>
        <c:idx val="121"/>
        <c:spPr>
          <a:solidFill>
            <a:schemeClr val="accent1"/>
          </a:solidFill>
          <a:ln w="28575" cap="rnd">
            <a:solidFill>
              <a:schemeClr val="accent1"/>
            </a:solidFill>
            <a:round/>
          </a:ln>
          <a:effectLst/>
        </c:spPr>
        <c:marker>
          <c:symbol val="none"/>
        </c:marker>
      </c:pivotFmt>
      <c:pivotFmt>
        <c:idx val="122"/>
        <c:spPr>
          <a:solidFill>
            <a:schemeClr val="accent1"/>
          </a:solidFill>
          <a:ln w="28575" cap="rnd">
            <a:solidFill>
              <a:schemeClr val="accent1"/>
            </a:solidFill>
            <a:round/>
          </a:ln>
          <a:effectLst/>
        </c:spPr>
        <c:marker>
          <c:symbol val="none"/>
        </c:marker>
      </c:pivotFmt>
      <c:pivotFmt>
        <c:idx val="123"/>
        <c:spPr>
          <a:solidFill>
            <a:schemeClr val="accent1"/>
          </a:solidFill>
          <a:ln w="28575" cap="rnd">
            <a:solidFill>
              <a:schemeClr val="accent1"/>
            </a:solidFill>
            <a:round/>
          </a:ln>
          <a:effectLst/>
        </c:spPr>
        <c:marker>
          <c:symbol val="none"/>
        </c:marker>
      </c:pivotFmt>
      <c:pivotFmt>
        <c:idx val="124"/>
        <c:spPr>
          <a:solidFill>
            <a:schemeClr val="accent1"/>
          </a:solidFill>
          <a:ln w="28575" cap="rnd">
            <a:solidFill>
              <a:schemeClr val="accent1"/>
            </a:solidFill>
            <a:round/>
          </a:ln>
          <a:effectLst/>
        </c:spPr>
        <c:marker>
          <c:symbol val="none"/>
        </c:marker>
      </c:pivotFmt>
      <c:pivotFmt>
        <c:idx val="125"/>
        <c:spPr>
          <a:solidFill>
            <a:schemeClr val="accent1"/>
          </a:solidFill>
          <a:ln w="28575" cap="rnd">
            <a:solidFill>
              <a:schemeClr val="accent1"/>
            </a:solidFill>
            <a:round/>
          </a:ln>
          <a:effectLst/>
        </c:spPr>
        <c:marker>
          <c:symbol val="none"/>
        </c:marker>
      </c:pivotFmt>
      <c:pivotFmt>
        <c:idx val="126"/>
        <c:spPr>
          <a:solidFill>
            <a:schemeClr val="accent1"/>
          </a:solidFill>
          <a:ln w="28575" cap="rnd">
            <a:solidFill>
              <a:schemeClr val="accent1"/>
            </a:solidFill>
            <a:round/>
          </a:ln>
          <a:effectLst/>
        </c:spPr>
        <c:marker>
          <c:symbol val="none"/>
        </c:marker>
      </c:pivotFmt>
      <c:pivotFmt>
        <c:idx val="127"/>
        <c:spPr>
          <a:solidFill>
            <a:schemeClr val="accent1"/>
          </a:solidFill>
          <a:ln w="28575" cap="rnd">
            <a:solidFill>
              <a:schemeClr val="accent1"/>
            </a:solidFill>
            <a:round/>
          </a:ln>
          <a:effectLst/>
        </c:spPr>
        <c:marker>
          <c:symbol val="none"/>
        </c:marker>
      </c:pivotFmt>
      <c:pivotFmt>
        <c:idx val="128"/>
        <c:spPr>
          <a:solidFill>
            <a:schemeClr val="accent1"/>
          </a:solidFill>
          <a:ln w="28575" cap="rnd">
            <a:solidFill>
              <a:schemeClr val="accent1"/>
            </a:solidFill>
            <a:round/>
          </a:ln>
          <a:effectLst/>
        </c:spPr>
        <c:marker>
          <c:symbol val="none"/>
        </c:marker>
      </c:pivotFmt>
      <c:pivotFmt>
        <c:idx val="129"/>
        <c:spPr>
          <a:solidFill>
            <a:schemeClr val="accent1"/>
          </a:solidFill>
          <a:ln w="28575" cap="rnd">
            <a:solidFill>
              <a:schemeClr val="accent1"/>
            </a:solidFill>
            <a:round/>
          </a:ln>
          <a:effectLst/>
        </c:spPr>
        <c:marker>
          <c:symbol val="none"/>
        </c:marker>
      </c:pivotFmt>
      <c:pivotFmt>
        <c:idx val="130"/>
        <c:spPr>
          <a:solidFill>
            <a:schemeClr val="accent1"/>
          </a:solidFill>
          <a:ln w="28575" cap="rnd">
            <a:solidFill>
              <a:schemeClr val="accent1"/>
            </a:solidFill>
            <a:round/>
          </a:ln>
          <a:effectLst/>
        </c:spPr>
        <c:marker>
          <c:symbol val="none"/>
        </c:marker>
      </c:pivotFmt>
      <c:pivotFmt>
        <c:idx val="131"/>
        <c:spPr>
          <a:solidFill>
            <a:schemeClr val="accent1"/>
          </a:solidFill>
          <a:ln w="28575" cap="rnd">
            <a:solidFill>
              <a:schemeClr val="accent1"/>
            </a:solidFill>
            <a:round/>
          </a:ln>
          <a:effectLst/>
        </c:spPr>
        <c:marker>
          <c:symbol val="none"/>
        </c:marker>
      </c:pivotFmt>
      <c:pivotFmt>
        <c:idx val="132"/>
        <c:spPr>
          <a:solidFill>
            <a:schemeClr val="accent1"/>
          </a:solidFill>
          <a:ln w="28575" cap="rnd">
            <a:solidFill>
              <a:schemeClr val="accent1"/>
            </a:solidFill>
            <a:round/>
          </a:ln>
          <a:effectLst/>
        </c:spPr>
        <c:marker>
          <c:symbol val="none"/>
        </c:marker>
      </c:pivotFmt>
      <c:pivotFmt>
        <c:idx val="133"/>
        <c:spPr>
          <a:solidFill>
            <a:schemeClr val="accent1"/>
          </a:solidFill>
          <a:ln w="28575" cap="rnd">
            <a:solidFill>
              <a:schemeClr val="accent1"/>
            </a:solidFill>
            <a:round/>
          </a:ln>
          <a:effectLst/>
        </c:spPr>
        <c:marker>
          <c:symbol val="none"/>
        </c:marker>
      </c:pivotFmt>
      <c:pivotFmt>
        <c:idx val="134"/>
        <c:spPr>
          <a:solidFill>
            <a:schemeClr val="accent1"/>
          </a:solidFill>
          <a:ln w="28575" cap="rnd">
            <a:solidFill>
              <a:schemeClr val="accent1"/>
            </a:solidFill>
            <a:round/>
          </a:ln>
          <a:effectLst/>
        </c:spPr>
        <c:marker>
          <c:symbol val="none"/>
        </c:marker>
      </c:pivotFmt>
      <c:pivotFmt>
        <c:idx val="135"/>
        <c:spPr>
          <a:solidFill>
            <a:schemeClr val="accent1"/>
          </a:solidFill>
          <a:ln w="28575" cap="rnd">
            <a:solidFill>
              <a:schemeClr val="accent1"/>
            </a:solidFill>
            <a:round/>
          </a:ln>
          <a:effectLst/>
        </c:spPr>
        <c:marker>
          <c:symbol val="none"/>
        </c:marker>
      </c:pivotFmt>
      <c:pivotFmt>
        <c:idx val="136"/>
        <c:spPr>
          <a:solidFill>
            <a:schemeClr val="accent1"/>
          </a:solidFill>
          <a:ln w="28575" cap="rnd">
            <a:solidFill>
              <a:schemeClr val="accent1"/>
            </a:solidFill>
            <a:round/>
          </a:ln>
          <a:effectLst/>
        </c:spPr>
        <c:marker>
          <c:symbol val="none"/>
        </c:marker>
      </c:pivotFmt>
      <c:pivotFmt>
        <c:idx val="137"/>
        <c:spPr>
          <a:solidFill>
            <a:schemeClr val="accent1"/>
          </a:solidFill>
          <a:ln w="28575" cap="rnd">
            <a:solidFill>
              <a:schemeClr val="accent1"/>
            </a:solidFill>
            <a:round/>
          </a:ln>
          <a:effectLst/>
        </c:spPr>
        <c:marker>
          <c:symbol val="none"/>
        </c:marker>
      </c:pivotFmt>
      <c:pivotFmt>
        <c:idx val="138"/>
        <c:spPr>
          <a:solidFill>
            <a:schemeClr val="accent1"/>
          </a:solidFill>
          <a:ln w="28575" cap="rnd">
            <a:solidFill>
              <a:schemeClr val="accent1"/>
            </a:solidFill>
            <a:round/>
          </a:ln>
          <a:effectLst/>
        </c:spPr>
        <c:marker>
          <c:symbol val="none"/>
        </c:marker>
      </c:pivotFmt>
      <c:pivotFmt>
        <c:idx val="139"/>
        <c:spPr>
          <a:solidFill>
            <a:schemeClr val="accent1"/>
          </a:solidFill>
          <a:ln w="28575" cap="rnd">
            <a:solidFill>
              <a:schemeClr val="accent1"/>
            </a:solidFill>
            <a:round/>
          </a:ln>
          <a:effectLst/>
        </c:spPr>
        <c:marker>
          <c:symbol val="none"/>
        </c:marker>
      </c:pivotFmt>
      <c:pivotFmt>
        <c:idx val="140"/>
        <c:spPr>
          <a:solidFill>
            <a:schemeClr val="accent1"/>
          </a:solidFill>
          <a:ln w="28575" cap="rnd">
            <a:solidFill>
              <a:schemeClr val="accent1"/>
            </a:solidFill>
            <a:round/>
          </a:ln>
          <a:effectLst/>
        </c:spPr>
        <c:marker>
          <c:symbol val="none"/>
        </c:marker>
      </c:pivotFmt>
      <c:pivotFmt>
        <c:idx val="141"/>
        <c:spPr>
          <a:solidFill>
            <a:schemeClr val="accent1"/>
          </a:solidFill>
          <a:ln w="28575" cap="rnd">
            <a:solidFill>
              <a:schemeClr val="accent1"/>
            </a:solidFill>
            <a:round/>
          </a:ln>
          <a:effectLst/>
        </c:spPr>
        <c:marker>
          <c:symbol val="none"/>
        </c:marker>
      </c:pivotFmt>
      <c:pivotFmt>
        <c:idx val="142"/>
        <c:spPr>
          <a:solidFill>
            <a:schemeClr val="accent1"/>
          </a:solidFill>
          <a:ln w="28575" cap="rnd">
            <a:solidFill>
              <a:schemeClr val="accent1"/>
            </a:solidFill>
            <a:round/>
          </a:ln>
          <a:effectLst/>
        </c:spPr>
        <c:marker>
          <c:symbol val="none"/>
        </c:marker>
      </c:pivotFmt>
      <c:pivotFmt>
        <c:idx val="143"/>
        <c:spPr>
          <a:solidFill>
            <a:schemeClr val="accent1"/>
          </a:solidFill>
          <a:ln w="28575" cap="rnd">
            <a:solidFill>
              <a:schemeClr val="accent1"/>
            </a:solidFill>
            <a:round/>
          </a:ln>
          <a:effectLst/>
        </c:spPr>
        <c:marker>
          <c:symbol val="none"/>
        </c:marker>
      </c:pivotFmt>
      <c:pivotFmt>
        <c:idx val="144"/>
        <c:spPr>
          <a:solidFill>
            <a:schemeClr val="accent1"/>
          </a:solidFill>
          <a:ln w="28575" cap="rnd">
            <a:solidFill>
              <a:schemeClr val="accent1"/>
            </a:solidFill>
            <a:round/>
          </a:ln>
          <a:effectLst/>
        </c:spPr>
        <c:marker>
          <c:symbol val="none"/>
        </c:marker>
      </c:pivotFmt>
      <c:pivotFmt>
        <c:idx val="145"/>
        <c:spPr>
          <a:solidFill>
            <a:schemeClr val="accent1"/>
          </a:solidFill>
          <a:ln w="28575" cap="rnd">
            <a:solidFill>
              <a:schemeClr val="accent1"/>
            </a:solidFill>
            <a:round/>
          </a:ln>
          <a:effectLst/>
        </c:spPr>
        <c:marker>
          <c:symbol val="none"/>
        </c:marker>
      </c:pivotFmt>
      <c:pivotFmt>
        <c:idx val="146"/>
        <c:spPr>
          <a:solidFill>
            <a:schemeClr val="accent1"/>
          </a:solidFill>
          <a:ln w="28575" cap="rnd">
            <a:solidFill>
              <a:schemeClr val="accent1"/>
            </a:solidFill>
            <a:round/>
          </a:ln>
          <a:effectLst/>
        </c:spPr>
        <c:marker>
          <c:symbol val="none"/>
        </c:marker>
      </c:pivotFmt>
      <c:pivotFmt>
        <c:idx val="147"/>
        <c:spPr>
          <a:solidFill>
            <a:schemeClr val="accent1"/>
          </a:solidFill>
          <a:ln w="28575" cap="rnd">
            <a:solidFill>
              <a:schemeClr val="accent1"/>
            </a:solidFill>
            <a:round/>
          </a:ln>
          <a:effectLst/>
        </c:spPr>
        <c:marker>
          <c:symbol val="none"/>
        </c:marker>
      </c:pivotFmt>
      <c:pivotFmt>
        <c:idx val="148"/>
        <c:spPr>
          <a:solidFill>
            <a:schemeClr val="accent1"/>
          </a:solidFill>
          <a:ln w="28575" cap="rnd">
            <a:solidFill>
              <a:schemeClr val="accent1"/>
            </a:solidFill>
            <a:round/>
          </a:ln>
          <a:effectLst/>
        </c:spPr>
        <c:marker>
          <c:symbol val="none"/>
        </c:marker>
      </c:pivotFmt>
      <c:pivotFmt>
        <c:idx val="149"/>
        <c:spPr>
          <a:solidFill>
            <a:schemeClr val="accent1"/>
          </a:solidFill>
          <a:ln w="28575" cap="rnd">
            <a:solidFill>
              <a:schemeClr val="accent1"/>
            </a:solidFill>
            <a:round/>
          </a:ln>
          <a:effectLst/>
        </c:spPr>
        <c:marker>
          <c:symbol val="none"/>
        </c:marker>
      </c:pivotFmt>
      <c:pivotFmt>
        <c:idx val="150"/>
        <c:spPr>
          <a:solidFill>
            <a:schemeClr val="accent1"/>
          </a:solidFill>
          <a:ln w="28575" cap="rnd">
            <a:solidFill>
              <a:schemeClr val="accent1"/>
            </a:solidFill>
            <a:round/>
          </a:ln>
          <a:effectLst/>
        </c:spPr>
        <c:marker>
          <c:symbol val="none"/>
        </c:marker>
      </c:pivotFmt>
      <c:pivotFmt>
        <c:idx val="151"/>
        <c:spPr>
          <a:solidFill>
            <a:schemeClr val="accent1"/>
          </a:solidFill>
          <a:ln w="28575" cap="rnd">
            <a:solidFill>
              <a:schemeClr val="accent1"/>
            </a:solidFill>
            <a:round/>
          </a:ln>
          <a:effectLst/>
        </c:spPr>
        <c:marker>
          <c:symbol val="none"/>
        </c:marker>
      </c:pivotFmt>
      <c:pivotFmt>
        <c:idx val="152"/>
        <c:spPr>
          <a:solidFill>
            <a:schemeClr val="accent1"/>
          </a:solidFill>
          <a:ln w="28575" cap="rnd">
            <a:solidFill>
              <a:schemeClr val="accent1"/>
            </a:solidFill>
            <a:round/>
          </a:ln>
          <a:effectLst/>
        </c:spPr>
        <c:marker>
          <c:symbol val="none"/>
        </c:marker>
      </c:pivotFmt>
      <c:pivotFmt>
        <c:idx val="153"/>
        <c:spPr>
          <a:solidFill>
            <a:schemeClr val="accent1"/>
          </a:solidFill>
          <a:ln w="28575" cap="rnd">
            <a:solidFill>
              <a:schemeClr val="accent1"/>
            </a:solidFill>
            <a:round/>
          </a:ln>
          <a:effectLst/>
        </c:spPr>
        <c:marker>
          <c:symbol val="none"/>
        </c:marker>
      </c:pivotFmt>
      <c:pivotFmt>
        <c:idx val="154"/>
        <c:spPr>
          <a:solidFill>
            <a:schemeClr val="accent1"/>
          </a:solidFill>
          <a:ln w="28575" cap="rnd">
            <a:solidFill>
              <a:schemeClr val="accent1"/>
            </a:solidFill>
            <a:round/>
          </a:ln>
          <a:effectLst/>
        </c:spPr>
        <c:marker>
          <c:symbol val="none"/>
        </c:marker>
      </c:pivotFmt>
      <c:pivotFmt>
        <c:idx val="155"/>
        <c:spPr>
          <a:solidFill>
            <a:schemeClr val="accent1"/>
          </a:solidFill>
          <a:ln w="28575" cap="rnd">
            <a:solidFill>
              <a:schemeClr val="accent1"/>
            </a:solidFill>
            <a:round/>
          </a:ln>
          <a:effectLst/>
        </c:spPr>
        <c:marker>
          <c:symbol val="none"/>
        </c:marker>
      </c:pivotFmt>
      <c:pivotFmt>
        <c:idx val="156"/>
        <c:spPr>
          <a:solidFill>
            <a:schemeClr val="accent1"/>
          </a:solidFill>
          <a:ln w="28575" cap="rnd">
            <a:solidFill>
              <a:schemeClr val="accent1"/>
            </a:solidFill>
            <a:round/>
          </a:ln>
          <a:effectLst/>
        </c:spPr>
        <c:marker>
          <c:symbol val="none"/>
        </c:marker>
      </c:pivotFmt>
      <c:pivotFmt>
        <c:idx val="157"/>
        <c:spPr>
          <a:solidFill>
            <a:schemeClr val="accent1"/>
          </a:solidFill>
          <a:ln w="28575" cap="rnd">
            <a:solidFill>
              <a:schemeClr val="accent1"/>
            </a:solidFill>
            <a:round/>
          </a:ln>
          <a:effectLst/>
        </c:spPr>
        <c:marker>
          <c:symbol val="none"/>
        </c:marker>
      </c:pivotFmt>
      <c:pivotFmt>
        <c:idx val="158"/>
        <c:spPr>
          <a:solidFill>
            <a:schemeClr val="accent1"/>
          </a:solidFill>
          <a:ln w="28575" cap="rnd">
            <a:solidFill>
              <a:schemeClr val="accent1"/>
            </a:solidFill>
            <a:round/>
          </a:ln>
          <a:effectLst/>
        </c:spPr>
        <c:marker>
          <c:symbol val="none"/>
        </c:marker>
      </c:pivotFmt>
      <c:pivotFmt>
        <c:idx val="159"/>
        <c:spPr>
          <a:solidFill>
            <a:schemeClr val="accent1"/>
          </a:solidFill>
          <a:ln w="28575" cap="rnd">
            <a:solidFill>
              <a:schemeClr val="accent1"/>
            </a:solidFill>
            <a:round/>
          </a:ln>
          <a:effectLst/>
        </c:spPr>
        <c:marker>
          <c:symbol val="none"/>
        </c:marker>
      </c:pivotFmt>
      <c:pivotFmt>
        <c:idx val="160"/>
        <c:spPr>
          <a:solidFill>
            <a:schemeClr val="accent1"/>
          </a:solidFill>
          <a:ln w="28575" cap="rnd">
            <a:solidFill>
              <a:schemeClr val="accent1"/>
            </a:solidFill>
            <a:round/>
          </a:ln>
          <a:effectLst/>
        </c:spPr>
        <c:marker>
          <c:symbol val="none"/>
        </c:marker>
      </c:pivotFmt>
      <c:pivotFmt>
        <c:idx val="161"/>
        <c:spPr>
          <a:solidFill>
            <a:schemeClr val="accent1"/>
          </a:solidFill>
          <a:ln w="28575" cap="rnd">
            <a:solidFill>
              <a:schemeClr val="accent1"/>
            </a:solidFill>
            <a:round/>
          </a:ln>
          <a:effectLst/>
        </c:spPr>
        <c:marker>
          <c:symbol val="none"/>
        </c:marker>
      </c:pivotFmt>
      <c:pivotFmt>
        <c:idx val="162"/>
        <c:spPr>
          <a:solidFill>
            <a:schemeClr val="accent1"/>
          </a:solidFill>
          <a:ln w="28575" cap="rnd">
            <a:solidFill>
              <a:schemeClr val="accent1"/>
            </a:solidFill>
            <a:round/>
          </a:ln>
          <a:effectLst/>
        </c:spPr>
        <c:marker>
          <c:symbol val="none"/>
        </c:marker>
      </c:pivotFmt>
      <c:pivotFmt>
        <c:idx val="163"/>
        <c:spPr>
          <a:solidFill>
            <a:schemeClr val="accent1"/>
          </a:solidFill>
          <a:ln w="28575" cap="rnd">
            <a:solidFill>
              <a:schemeClr val="accent1"/>
            </a:solidFill>
            <a:round/>
          </a:ln>
          <a:effectLst/>
        </c:spPr>
        <c:marker>
          <c:symbol val="none"/>
        </c:marker>
      </c:pivotFmt>
      <c:pivotFmt>
        <c:idx val="164"/>
        <c:spPr>
          <a:solidFill>
            <a:schemeClr val="accent1"/>
          </a:solidFill>
          <a:ln w="28575" cap="rnd">
            <a:solidFill>
              <a:schemeClr val="accent1"/>
            </a:solidFill>
            <a:round/>
          </a:ln>
          <a:effectLst/>
        </c:spPr>
        <c:marker>
          <c:symbol val="none"/>
        </c:marker>
      </c:pivotFmt>
      <c:pivotFmt>
        <c:idx val="165"/>
        <c:spPr>
          <a:solidFill>
            <a:schemeClr val="accent1"/>
          </a:solidFill>
          <a:ln w="28575" cap="rnd">
            <a:solidFill>
              <a:schemeClr val="accent1"/>
            </a:solidFill>
            <a:round/>
          </a:ln>
          <a:effectLst/>
        </c:spPr>
        <c:marker>
          <c:symbol val="none"/>
        </c:marker>
      </c:pivotFmt>
      <c:pivotFmt>
        <c:idx val="166"/>
        <c:spPr>
          <a:solidFill>
            <a:schemeClr val="accent1"/>
          </a:solidFill>
          <a:ln w="28575" cap="rnd">
            <a:solidFill>
              <a:schemeClr val="accent1"/>
            </a:solidFill>
            <a:round/>
          </a:ln>
          <a:effectLst/>
        </c:spPr>
        <c:marker>
          <c:symbol val="none"/>
        </c:marker>
      </c:pivotFmt>
      <c:pivotFmt>
        <c:idx val="167"/>
        <c:spPr>
          <a:solidFill>
            <a:schemeClr val="accent1"/>
          </a:solidFill>
          <a:ln w="28575" cap="rnd">
            <a:solidFill>
              <a:schemeClr val="accent1"/>
            </a:solidFill>
            <a:round/>
          </a:ln>
          <a:effectLst/>
        </c:spPr>
        <c:marker>
          <c:symbol val="none"/>
        </c:marker>
      </c:pivotFmt>
      <c:pivotFmt>
        <c:idx val="168"/>
        <c:spPr>
          <a:solidFill>
            <a:schemeClr val="accent1"/>
          </a:solidFill>
          <a:ln w="28575" cap="rnd">
            <a:solidFill>
              <a:schemeClr val="accent1"/>
            </a:solidFill>
            <a:round/>
          </a:ln>
          <a:effectLst/>
        </c:spPr>
        <c:marker>
          <c:symbol val="none"/>
        </c:marker>
      </c:pivotFmt>
      <c:pivotFmt>
        <c:idx val="169"/>
        <c:spPr>
          <a:solidFill>
            <a:schemeClr val="accent1"/>
          </a:solidFill>
          <a:ln w="28575" cap="rnd">
            <a:solidFill>
              <a:schemeClr val="accent1"/>
            </a:solidFill>
            <a:round/>
          </a:ln>
          <a:effectLst/>
        </c:spPr>
        <c:marker>
          <c:symbol val="none"/>
        </c:marker>
      </c:pivotFmt>
      <c:pivotFmt>
        <c:idx val="170"/>
        <c:spPr>
          <a:solidFill>
            <a:schemeClr val="accent1"/>
          </a:solidFill>
          <a:ln w="28575" cap="rnd">
            <a:solidFill>
              <a:schemeClr val="accent1"/>
            </a:solidFill>
            <a:round/>
          </a:ln>
          <a:effectLst/>
        </c:spPr>
        <c:marker>
          <c:symbol val="none"/>
        </c:marker>
      </c:pivotFmt>
      <c:pivotFmt>
        <c:idx val="171"/>
        <c:spPr>
          <a:solidFill>
            <a:schemeClr val="accent1"/>
          </a:solidFill>
          <a:ln w="28575" cap="rnd">
            <a:solidFill>
              <a:schemeClr val="accent1"/>
            </a:solidFill>
            <a:round/>
          </a:ln>
          <a:effectLst/>
        </c:spPr>
        <c:marker>
          <c:symbol val="none"/>
        </c:marker>
      </c:pivotFmt>
      <c:pivotFmt>
        <c:idx val="172"/>
        <c:spPr>
          <a:solidFill>
            <a:schemeClr val="accent1"/>
          </a:solidFill>
          <a:ln w="28575" cap="rnd">
            <a:solidFill>
              <a:schemeClr val="accent1"/>
            </a:solidFill>
            <a:round/>
          </a:ln>
          <a:effectLst/>
        </c:spPr>
        <c:marker>
          <c:symbol val="none"/>
        </c:marker>
      </c:pivotFmt>
      <c:pivotFmt>
        <c:idx val="173"/>
        <c:spPr>
          <a:solidFill>
            <a:schemeClr val="accent1"/>
          </a:solidFill>
          <a:ln w="28575" cap="rnd">
            <a:solidFill>
              <a:schemeClr val="accent1"/>
            </a:solidFill>
            <a:round/>
          </a:ln>
          <a:effectLst/>
        </c:spPr>
        <c:marker>
          <c:symbol val="none"/>
        </c:marker>
      </c:pivotFmt>
      <c:pivotFmt>
        <c:idx val="174"/>
        <c:spPr>
          <a:solidFill>
            <a:schemeClr val="accent1"/>
          </a:solidFill>
          <a:ln w="28575" cap="rnd">
            <a:solidFill>
              <a:schemeClr val="accent1"/>
            </a:solidFill>
            <a:round/>
          </a:ln>
          <a:effectLst/>
        </c:spPr>
        <c:marker>
          <c:symbol val="none"/>
        </c:marker>
      </c:pivotFmt>
      <c:pivotFmt>
        <c:idx val="175"/>
        <c:spPr>
          <a:solidFill>
            <a:schemeClr val="accent1"/>
          </a:solidFill>
          <a:ln w="28575" cap="rnd">
            <a:solidFill>
              <a:schemeClr val="accent1"/>
            </a:solidFill>
            <a:round/>
          </a:ln>
          <a:effectLst/>
        </c:spPr>
        <c:marker>
          <c:symbol val="none"/>
        </c:marker>
      </c:pivotFmt>
      <c:pivotFmt>
        <c:idx val="176"/>
        <c:spPr>
          <a:solidFill>
            <a:schemeClr val="accent1"/>
          </a:solidFill>
          <a:ln w="28575" cap="rnd">
            <a:solidFill>
              <a:schemeClr val="accent1"/>
            </a:solidFill>
            <a:round/>
          </a:ln>
          <a:effectLst/>
        </c:spPr>
        <c:marker>
          <c:symbol val="none"/>
        </c:marker>
      </c:pivotFmt>
      <c:pivotFmt>
        <c:idx val="177"/>
        <c:spPr>
          <a:solidFill>
            <a:schemeClr val="accent1"/>
          </a:solidFill>
          <a:ln w="28575" cap="rnd">
            <a:solidFill>
              <a:schemeClr val="accent1"/>
            </a:solidFill>
            <a:round/>
          </a:ln>
          <a:effectLst/>
        </c:spPr>
        <c:marker>
          <c:symbol val="none"/>
        </c:marker>
      </c:pivotFmt>
      <c:pivotFmt>
        <c:idx val="178"/>
        <c:spPr>
          <a:solidFill>
            <a:schemeClr val="accent1"/>
          </a:solidFill>
          <a:ln w="28575" cap="rnd">
            <a:solidFill>
              <a:schemeClr val="accent1"/>
            </a:solidFill>
            <a:round/>
          </a:ln>
          <a:effectLst/>
        </c:spPr>
        <c:marker>
          <c:symbol val="none"/>
        </c:marker>
      </c:pivotFmt>
      <c:pivotFmt>
        <c:idx val="179"/>
        <c:spPr>
          <a:solidFill>
            <a:schemeClr val="accent1"/>
          </a:solidFill>
          <a:ln w="28575" cap="rnd">
            <a:solidFill>
              <a:schemeClr val="accent1"/>
            </a:solidFill>
            <a:round/>
          </a:ln>
          <a:effectLst/>
        </c:spPr>
        <c:marker>
          <c:symbol val="none"/>
        </c:marker>
      </c:pivotFmt>
      <c:pivotFmt>
        <c:idx val="180"/>
        <c:spPr>
          <a:solidFill>
            <a:schemeClr val="accent1"/>
          </a:solidFill>
          <a:ln w="28575" cap="rnd">
            <a:solidFill>
              <a:schemeClr val="accent1"/>
            </a:solidFill>
            <a:round/>
          </a:ln>
          <a:effectLst/>
        </c:spPr>
        <c:marker>
          <c:symbol val="none"/>
        </c:marker>
      </c:pivotFmt>
      <c:pivotFmt>
        <c:idx val="181"/>
        <c:spPr>
          <a:solidFill>
            <a:schemeClr val="accent1"/>
          </a:solidFill>
          <a:ln w="28575" cap="rnd">
            <a:solidFill>
              <a:schemeClr val="accent1"/>
            </a:solidFill>
            <a:round/>
          </a:ln>
          <a:effectLst/>
        </c:spPr>
        <c:marker>
          <c:symbol val="none"/>
        </c:marker>
      </c:pivotFmt>
      <c:pivotFmt>
        <c:idx val="182"/>
        <c:spPr>
          <a:solidFill>
            <a:schemeClr val="accent1"/>
          </a:solidFill>
          <a:ln w="28575" cap="rnd">
            <a:solidFill>
              <a:schemeClr val="accent1"/>
            </a:solidFill>
            <a:round/>
          </a:ln>
          <a:effectLst/>
        </c:spPr>
        <c:marker>
          <c:symbol val="none"/>
        </c:marker>
      </c:pivotFmt>
      <c:pivotFmt>
        <c:idx val="183"/>
        <c:spPr>
          <a:solidFill>
            <a:schemeClr val="accent1"/>
          </a:solidFill>
          <a:ln w="28575" cap="rnd">
            <a:solidFill>
              <a:schemeClr val="accent1"/>
            </a:solidFill>
            <a:round/>
          </a:ln>
          <a:effectLst/>
        </c:spPr>
        <c:marker>
          <c:symbol val="none"/>
        </c:marker>
      </c:pivotFmt>
      <c:pivotFmt>
        <c:idx val="184"/>
        <c:spPr>
          <a:solidFill>
            <a:schemeClr val="accent1"/>
          </a:solidFill>
          <a:ln w="28575" cap="rnd">
            <a:solidFill>
              <a:schemeClr val="accent1"/>
            </a:solidFill>
            <a:round/>
          </a:ln>
          <a:effectLst/>
        </c:spPr>
        <c:marker>
          <c:symbol val="none"/>
        </c:marker>
      </c:pivotFmt>
      <c:pivotFmt>
        <c:idx val="185"/>
        <c:spPr>
          <a:solidFill>
            <a:schemeClr val="accent1"/>
          </a:solidFill>
          <a:ln w="28575" cap="rnd">
            <a:solidFill>
              <a:schemeClr val="accent1"/>
            </a:solidFill>
            <a:round/>
          </a:ln>
          <a:effectLst/>
        </c:spPr>
        <c:marker>
          <c:symbol val="none"/>
        </c:marker>
      </c:pivotFmt>
      <c:pivotFmt>
        <c:idx val="186"/>
        <c:spPr>
          <a:solidFill>
            <a:schemeClr val="accent1"/>
          </a:solidFill>
          <a:ln w="28575" cap="rnd">
            <a:solidFill>
              <a:schemeClr val="accent1"/>
            </a:solidFill>
            <a:round/>
          </a:ln>
          <a:effectLst/>
        </c:spPr>
        <c:marker>
          <c:symbol val="none"/>
        </c:marker>
      </c:pivotFmt>
      <c:pivotFmt>
        <c:idx val="187"/>
        <c:spPr>
          <a:solidFill>
            <a:schemeClr val="accent1"/>
          </a:solidFill>
          <a:ln w="28575" cap="rnd">
            <a:solidFill>
              <a:schemeClr val="accent1"/>
            </a:solidFill>
            <a:round/>
          </a:ln>
          <a:effectLst/>
        </c:spPr>
        <c:marker>
          <c:symbol val="none"/>
        </c:marker>
      </c:pivotFmt>
      <c:pivotFmt>
        <c:idx val="188"/>
        <c:spPr>
          <a:solidFill>
            <a:schemeClr val="accent1"/>
          </a:solidFill>
          <a:ln w="28575" cap="rnd">
            <a:solidFill>
              <a:schemeClr val="accent1"/>
            </a:solidFill>
            <a:round/>
          </a:ln>
          <a:effectLst/>
        </c:spPr>
        <c:marker>
          <c:symbol val="none"/>
        </c:marker>
      </c:pivotFmt>
      <c:pivotFmt>
        <c:idx val="189"/>
        <c:spPr>
          <a:solidFill>
            <a:schemeClr val="accent1"/>
          </a:solidFill>
          <a:ln w="28575" cap="rnd">
            <a:solidFill>
              <a:schemeClr val="accent1"/>
            </a:solidFill>
            <a:round/>
          </a:ln>
          <a:effectLst/>
        </c:spPr>
        <c:marker>
          <c:symbol val="none"/>
        </c:marker>
      </c:pivotFmt>
      <c:pivotFmt>
        <c:idx val="190"/>
        <c:spPr>
          <a:solidFill>
            <a:schemeClr val="accent1"/>
          </a:solidFill>
          <a:ln w="28575" cap="rnd">
            <a:solidFill>
              <a:schemeClr val="accent1"/>
            </a:solidFill>
            <a:round/>
          </a:ln>
          <a:effectLst/>
        </c:spPr>
        <c:marker>
          <c:symbol val="none"/>
        </c:marker>
      </c:pivotFmt>
      <c:pivotFmt>
        <c:idx val="191"/>
        <c:spPr>
          <a:solidFill>
            <a:schemeClr val="accent1"/>
          </a:solidFill>
          <a:ln w="28575" cap="rnd">
            <a:solidFill>
              <a:schemeClr val="accent1"/>
            </a:solidFill>
            <a:round/>
          </a:ln>
          <a:effectLst/>
        </c:spPr>
        <c:marker>
          <c:symbol val="none"/>
        </c:marker>
      </c:pivotFmt>
      <c:pivotFmt>
        <c:idx val="192"/>
        <c:spPr>
          <a:solidFill>
            <a:schemeClr val="accent1"/>
          </a:solidFill>
          <a:ln w="28575" cap="rnd">
            <a:solidFill>
              <a:schemeClr val="accent1"/>
            </a:solidFill>
            <a:round/>
          </a:ln>
          <a:effectLst/>
        </c:spPr>
        <c:marker>
          <c:symbol val="none"/>
        </c:marker>
      </c:pivotFmt>
      <c:pivotFmt>
        <c:idx val="193"/>
        <c:spPr>
          <a:solidFill>
            <a:schemeClr val="accent1"/>
          </a:solidFill>
          <a:ln w="28575" cap="rnd">
            <a:solidFill>
              <a:schemeClr val="accent1"/>
            </a:solidFill>
            <a:round/>
          </a:ln>
          <a:effectLst/>
        </c:spPr>
        <c:marker>
          <c:symbol val="none"/>
        </c:marker>
      </c:pivotFmt>
      <c:pivotFmt>
        <c:idx val="194"/>
        <c:spPr>
          <a:solidFill>
            <a:schemeClr val="accent1"/>
          </a:solidFill>
          <a:ln w="28575" cap="rnd">
            <a:solidFill>
              <a:schemeClr val="accent1"/>
            </a:solidFill>
            <a:round/>
          </a:ln>
          <a:effectLst/>
        </c:spPr>
        <c:marker>
          <c:symbol val="none"/>
        </c:marker>
      </c:pivotFmt>
      <c:pivotFmt>
        <c:idx val="195"/>
        <c:spPr>
          <a:solidFill>
            <a:schemeClr val="accent1"/>
          </a:solidFill>
          <a:ln w="28575" cap="rnd">
            <a:solidFill>
              <a:schemeClr val="accent1"/>
            </a:solidFill>
            <a:round/>
          </a:ln>
          <a:effectLst/>
        </c:spPr>
        <c:marker>
          <c:symbol val="none"/>
        </c:marker>
      </c:pivotFmt>
      <c:pivotFmt>
        <c:idx val="196"/>
        <c:spPr>
          <a:solidFill>
            <a:schemeClr val="accent1"/>
          </a:solidFill>
          <a:ln w="28575" cap="rnd">
            <a:solidFill>
              <a:schemeClr val="accent1"/>
            </a:solidFill>
            <a:round/>
          </a:ln>
          <a:effectLst/>
        </c:spPr>
        <c:marker>
          <c:symbol val="none"/>
        </c:marker>
      </c:pivotFmt>
      <c:pivotFmt>
        <c:idx val="197"/>
        <c:spPr>
          <a:solidFill>
            <a:schemeClr val="accent1"/>
          </a:solidFill>
          <a:ln w="28575" cap="rnd">
            <a:solidFill>
              <a:schemeClr val="accent1"/>
            </a:solidFill>
            <a:round/>
          </a:ln>
          <a:effectLst/>
        </c:spPr>
        <c:marker>
          <c:symbol val="none"/>
        </c:marker>
      </c:pivotFmt>
      <c:pivotFmt>
        <c:idx val="198"/>
        <c:spPr>
          <a:solidFill>
            <a:schemeClr val="accent1"/>
          </a:solidFill>
          <a:ln w="28575" cap="rnd">
            <a:solidFill>
              <a:schemeClr val="accent1"/>
            </a:solidFill>
            <a:round/>
          </a:ln>
          <a:effectLst/>
        </c:spPr>
        <c:marker>
          <c:symbol val="none"/>
        </c:marker>
      </c:pivotFmt>
      <c:pivotFmt>
        <c:idx val="199"/>
        <c:spPr>
          <a:solidFill>
            <a:schemeClr val="accent1"/>
          </a:solidFill>
          <a:ln w="28575" cap="rnd">
            <a:solidFill>
              <a:schemeClr val="accent1"/>
            </a:solidFill>
            <a:round/>
          </a:ln>
          <a:effectLst/>
        </c:spPr>
        <c:marker>
          <c:symbol val="none"/>
        </c:marker>
      </c:pivotFmt>
      <c:pivotFmt>
        <c:idx val="200"/>
        <c:spPr>
          <a:solidFill>
            <a:schemeClr val="accent1"/>
          </a:solidFill>
          <a:ln w="28575" cap="rnd">
            <a:solidFill>
              <a:schemeClr val="accent1"/>
            </a:solidFill>
            <a:round/>
          </a:ln>
          <a:effectLst/>
        </c:spPr>
        <c:marker>
          <c:symbol val="none"/>
        </c:marker>
      </c:pivotFmt>
      <c:pivotFmt>
        <c:idx val="201"/>
        <c:spPr>
          <a:solidFill>
            <a:schemeClr val="accent1"/>
          </a:solidFill>
          <a:ln w="28575" cap="rnd">
            <a:solidFill>
              <a:schemeClr val="accent1"/>
            </a:solidFill>
            <a:round/>
          </a:ln>
          <a:effectLst/>
        </c:spPr>
        <c:marker>
          <c:symbol val="none"/>
        </c:marker>
      </c:pivotFmt>
      <c:pivotFmt>
        <c:idx val="202"/>
        <c:spPr>
          <a:solidFill>
            <a:schemeClr val="accent1"/>
          </a:solidFill>
          <a:ln w="28575" cap="rnd">
            <a:solidFill>
              <a:schemeClr val="accent1"/>
            </a:solidFill>
            <a:round/>
          </a:ln>
          <a:effectLst/>
        </c:spPr>
        <c:marker>
          <c:symbol val="none"/>
        </c:marker>
      </c:pivotFmt>
      <c:pivotFmt>
        <c:idx val="203"/>
        <c:spPr>
          <a:solidFill>
            <a:schemeClr val="accent1"/>
          </a:solidFill>
          <a:ln w="28575" cap="rnd">
            <a:solidFill>
              <a:schemeClr val="accent1"/>
            </a:solidFill>
            <a:round/>
          </a:ln>
          <a:effectLst/>
        </c:spPr>
        <c:marker>
          <c:symbol val="none"/>
        </c:marker>
      </c:pivotFmt>
      <c:pivotFmt>
        <c:idx val="204"/>
        <c:spPr>
          <a:solidFill>
            <a:schemeClr val="accent1"/>
          </a:solidFill>
          <a:ln w="28575" cap="rnd">
            <a:solidFill>
              <a:schemeClr val="accent1"/>
            </a:solidFill>
            <a:round/>
          </a:ln>
          <a:effectLst/>
        </c:spPr>
        <c:marker>
          <c:symbol val="none"/>
        </c:marker>
      </c:pivotFmt>
      <c:pivotFmt>
        <c:idx val="205"/>
        <c:spPr>
          <a:solidFill>
            <a:schemeClr val="accent1"/>
          </a:solidFill>
          <a:ln w="28575" cap="rnd">
            <a:solidFill>
              <a:schemeClr val="accent1"/>
            </a:solidFill>
            <a:round/>
          </a:ln>
          <a:effectLst/>
        </c:spPr>
        <c:marker>
          <c:symbol val="none"/>
        </c:marker>
      </c:pivotFmt>
      <c:pivotFmt>
        <c:idx val="206"/>
        <c:spPr>
          <a:solidFill>
            <a:schemeClr val="accent1"/>
          </a:solidFill>
          <a:ln w="28575" cap="rnd">
            <a:solidFill>
              <a:schemeClr val="accent1"/>
            </a:solidFill>
            <a:round/>
          </a:ln>
          <a:effectLst/>
        </c:spPr>
        <c:marker>
          <c:symbol val="none"/>
        </c:marker>
      </c:pivotFmt>
      <c:pivotFmt>
        <c:idx val="207"/>
        <c:spPr>
          <a:solidFill>
            <a:schemeClr val="accent1"/>
          </a:solidFill>
          <a:ln w="28575" cap="rnd">
            <a:solidFill>
              <a:schemeClr val="accent1"/>
            </a:solidFill>
            <a:round/>
          </a:ln>
          <a:effectLst/>
        </c:spPr>
        <c:marker>
          <c:symbol val="none"/>
        </c:marker>
      </c:pivotFmt>
      <c:pivotFmt>
        <c:idx val="208"/>
        <c:spPr>
          <a:solidFill>
            <a:schemeClr val="accent1"/>
          </a:solidFill>
          <a:ln w="28575" cap="rnd">
            <a:solidFill>
              <a:schemeClr val="accent1"/>
            </a:solidFill>
            <a:round/>
          </a:ln>
          <a:effectLst/>
        </c:spPr>
        <c:marker>
          <c:symbol val="none"/>
        </c:marker>
      </c:pivotFmt>
      <c:pivotFmt>
        <c:idx val="209"/>
        <c:spPr>
          <a:solidFill>
            <a:schemeClr val="accent1"/>
          </a:solidFill>
          <a:ln w="28575" cap="rnd">
            <a:solidFill>
              <a:schemeClr val="accent1"/>
            </a:solidFill>
            <a:round/>
          </a:ln>
          <a:effectLst/>
        </c:spPr>
        <c:marker>
          <c:symbol val="none"/>
        </c:marker>
      </c:pivotFmt>
      <c:pivotFmt>
        <c:idx val="210"/>
        <c:spPr>
          <a:solidFill>
            <a:schemeClr val="accent1"/>
          </a:solidFill>
          <a:ln w="28575" cap="rnd">
            <a:solidFill>
              <a:schemeClr val="accent1"/>
            </a:solidFill>
            <a:round/>
          </a:ln>
          <a:effectLst/>
        </c:spPr>
        <c:marker>
          <c:symbol val="none"/>
        </c:marker>
      </c:pivotFmt>
      <c:pivotFmt>
        <c:idx val="211"/>
        <c:spPr>
          <a:solidFill>
            <a:schemeClr val="accent1"/>
          </a:solidFill>
          <a:ln w="28575" cap="rnd">
            <a:solidFill>
              <a:schemeClr val="accent1"/>
            </a:solidFill>
            <a:round/>
          </a:ln>
          <a:effectLst/>
        </c:spPr>
        <c:marker>
          <c:symbol val="none"/>
        </c:marker>
      </c:pivotFmt>
      <c:pivotFmt>
        <c:idx val="212"/>
        <c:spPr>
          <a:solidFill>
            <a:schemeClr val="accent1"/>
          </a:solidFill>
          <a:ln w="28575" cap="rnd">
            <a:solidFill>
              <a:schemeClr val="accent1"/>
            </a:solidFill>
            <a:round/>
          </a:ln>
          <a:effectLst/>
        </c:spPr>
        <c:marker>
          <c:symbol val="none"/>
        </c:marker>
      </c:pivotFmt>
      <c:pivotFmt>
        <c:idx val="213"/>
        <c:spPr>
          <a:solidFill>
            <a:schemeClr val="accent1"/>
          </a:solidFill>
          <a:ln w="28575" cap="rnd">
            <a:solidFill>
              <a:schemeClr val="accent1"/>
            </a:solidFill>
            <a:round/>
          </a:ln>
          <a:effectLst/>
        </c:spPr>
        <c:marker>
          <c:symbol val="none"/>
        </c:marker>
      </c:pivotFmt>
      <c:pivotFmt>
        <c:idx val="214"/>
        <c:spPr>
          <a:solidFill>
            <a:schemeClr val="accent1"/>
          </a:solidFill>
          <a:ln w="28575" cap="rnd">
            <a:solidFill>
              <a:schemeClr val="accent1"/>
            </a:solidFill>
            <a:round/>
          </a:ln>
          <a:effectLst/>
        </c:spPr>
        <c:marker>
          <c:symbol val="none"/>
        </c:marker>
      </c:pivotFmt>
      <c:pivotFmt>
        <c:idx val="215"/>
        <c:spPr>
          <a:solidFill>
            <a:schemeClr val="accent1"/>
          </a:solidFill>
          <a:ln w="28575" cap="rnd">
            <a:solidFill>
              <a:schemeClr val="accent1"/>
            </a:solidFill>
            <a:round/>
          </a:ln>
          <a:effectLst/>
        </c:spPr>
        <c:marker>
          <c:symbol val="none"/>
        </c:marker>
      </c:pivotFmt>
      <c:pivotFmt>
        <c:idx val="216"/>
        <c:spPr>
          <a:solidFill>
            <a:schemeClr val="accent1"/>
          </a:solidFill>
          <a:ln w="28575" cap="rnd">
            <a:solidFill>
              <a:schemeClr val="accent1"/>
            </a:solidFill>
            <a:round/>
          </a:ln>
          <a:effectLst/>
        </c:spPr>
        <c:marker>
          <c:symbol val="none"/>
        </c:marker>
      </c:pivotFmt>
      <c:pivotFmt>
        <c:idx val="217"/>
        <c:spPr>
          <a:solidFill>
            <a:schemeClr val="accent1"/>
          </a:solidFill>
          <a:ln w="28575" cap="rnd">
            <a:solidFill>
              <a:schemeClr val="accent1"/>
            </a:solidFill>
            <a:round/>
          </a:ln>
          <a:effectLst/>
        </c:spPr>
        <c:marker>
          <c:symbol val="none"/>
        </c:marker>
      </c:pivotFmt>
      <c:pivotFmt>
        <c:idx val="218"/>
        <c:spPr>
          <a:solidFill>
            <a:schemeClr val="accent1"/>
          </a:solidFill>
          <a:ln w="28575" cap="rnd">
            <a:solidFill>
              <a:schemeClr val="accent1"/>
            </a:solidFill>
            <a:round/>
          </a:ln>
          <a:effectLst/>
        </c:spPr>
        <c:marker>
          <c:symbol val="none"/>
        </c:marker>
      </c:pivotFmt>
      <c:pivotFmt>
        <c:idx val="219"/>
        <c:spPr>
          <a:solidFill>
            <a:schemeClr val="accent1"/>
          </a:solidFill>
          <a:ln w="28575" cap="rnd">
            <a:solidFill>
              <a:schemeClr val="accent1"/>
            </a:solidFill>
            <a:round/>
          </a:ln>
          <a:effectLst/>
        </c:spPr>
        <c:marker>
          <c:symbol val="none"/>
        </c:marker>
      </c:pivotFmt>
      <c:pivotFmt>
        <c:idx val="220"/>
        <c:spPr>
          <a:solidFill>
            <a:schemeClr val="accent1"/>
          </a:solidFill>
          <a:ln w="28575" cap="rnd">
            <a:solidFill>
              <a:schemeClr val="accent1"/>
            </a:solidFill>
            <a:round/>
          </a:ln>
          <a:effectLst/>
        </c:spPr>
        <c:marker>
          <c:symbol val="none"/>
        </c:marker>
      </c:pivotFmt>
      <c:pivotFmt>
        <c:idx val="221"/>
        <c:spPr>
          <a:solidFill>
            <a:schemeClr val="accent1"/>
          </a:solidFill>
          <a:ln w="28575" cap="rnd">
            <a:solidFill>
              <a:schemeClr val="accent1"/>
            </a:solidFill>
            <a:round/>
          </a:ln>
          <a:effectLst/>
        </c:spPr>
        <c:marker>
          <c:symbol val="none"/>
        </c:marker>
      </c:pivotFmt>
      <c:pivotFmt>
        <c:idx val="222"/>
        <c:spPr>
          <a:solidFill>
            <a:schemeClr val="accent1"/>
          </a:solidFill>
          <a:ln w="28575" cap="rnd">
            <a:solidFill>
              <a:schemeClr val="accent1"/>
            </a:solidFill>
            <a:round/>
          </a:ln>
          <a:effectLst/>
        </c:spPr>
        <c:marker>
          <c:symbol val="none"/>
        </c:marker>
      </c:pivotFmt>
      <c:pivotFmt>
        <c:idx val="223"/>
        <c:spPr>
          <a:solidFill>
            <a:schemeClr val="accent1"/>
          </a:solidFill>
          <a:ln w="28575" cap="rnd">
            <a:solidFill>
              <a:schemeClr val="accent1"/>
            </a:solidFill>
            <a:round/>
          </a:ln>
          <a:effectLst/>
        </c:spPr>
        <c:marker>
          <c:symbol val="none"/>
        </c:marker>
      </c:pivotFmt>
      <c:pivotFmt>
        <c:idx val="224"/>
        <c:spPr>
          <a:solidFill>
            <a:schemeClr val="accent1"/>
          </a:solidFill>
          <a:ln w="28575" cap="rnd">
            <a:solidFill>
              <a:schemeClr val="accent1"/>
            </a:solidFill>
            <a:round/>
          </a:ln>
          <a:effectLst/>
        </c:spPr>
        <c:marker>
          <c:symbol val="none"/>
        </c:marker>
      </c:pivotFmt>
      <c:pivotFmt>
        <c:idx val="225"/>
        <c:spPr>
          <a:solidFill>
            <a:schemeClr val="accent1"/>
          </a:solidFill>
          <a:ln w="28575" cap="rnd">
            <a:solidFill>
              <a:schemeClr val="accent1"/>
            </a:solidFill>
            <a:round/>
          </a:ln>
          <a:effectLst/>
        </c:spPr>
        <c:marker>
          <c:symbol val="none"/>
        </c:marker>
      </c:pivotFmt>
      <c:pivotFmt>
        <c:idx val="226"/>
        <c:spPr>
          <a:solidFill>
            <a:schemeClr val="accent1"/>
          </a:solidFill>
          <a:ln w="28575" cap="rnd">
            <a:solidFill>
              <a:schemeClr val="accent1"/>
            </a:solidFill>
            <a:round/>
          </a:ln>
          <a:effectLst/>
        </c:spPr>
        <c:marker>
          <c:symbol val="none"/>
        </c:marker>
      </c:pivotFmt>
      <c:pivotFmt>
        <c:idx val="227"/>
        <c:spPr>
          <a:solidFill>
            <a:schemeClr val="accent1"/>
          </a:solidFill>
          <a:ln w="28575" cap="rnd">
            <a:solidFill>
              <a:schemeClr val="accent1"/>
            </a:solidFill>
            <a:round/>
          </a:ln>
          <a:effectLst/>
        </c:spPr>
        <c:marker>
          <c:symbol val="none"/>
        </c:marker>
      </c:pivotFmt>
      <c:pivotFmt>
        <c:idx val="228"/>
        <c:spPr>
          <a:solidFill>
            <a:schemeClr val="accent1"/>
          </a:solidFill>
          <a:ln w="28575" cap="rnd">
            <a:solidFill>
              <a:schemeClr val="accent1"/>
            </a:solidFill>
            <a:round/>
          </a:ln>
          <a:effectLst/>
        </c:spPr>
        <c:marker>
          <c:symbol val="none"/>
        </c:marker>
      </c:pivotFmt>
      <c:pivotFmt>
        <c:idx val="229"/>
        <c:spPr>
          <a:solidFill>
            <a:schemeClr val="accent1"/>
          </a:solidFill>
          <a:ln w="28575" cap="rnd">
            <a:solidFill>
              <a:schemeClr val="accent1"/>
            </a:solidFill>
            <a:round/>
          </a:ln>
          <a:effectLst/>
        </c:spPr>
        <c:marker>
          <c:symbol val="none"/>
        </c:marker>
      </c:pivotFmt>
      <c:pivotFmt>
        <c:idx val="230"/>
        <c:spPr>
          <a:solidFill>
            <a:schemeClr val="accent1"/>
          </a:solidFill>
          <a:ln w="28575" cap="rnd">
            <a:solidFill>
              <a:schemeClr val="accent1"/>
            </a:solidFill>
            <a:round/>
          </a:ln>
          <a:effectLst/>
        </c:spPr>
        <c:marker>
          <c:symbol val="none"/>
        </c:marker>
      </c:pivotFmt>
      <c:pivotFmt>
        <c:idx val="231"/>
        <c:spPr>
          <a:solidFill>
            <a:schemeClr val="accent1"/>
          </a:solidFill>
          <a:ln w="28575" cap="rnd">
            <a:solidFill>
              <a:schemeClr val="accent1"/>
            </a:solidFill>
            <a:round/>
          </a:ln>
          <a:effectLst/>
        </c:spPr>
        <c:marker>
          <c:symbol val="none"/>
        </c:marker>
      </c:pivotFmt>
      <c:pivotFmt>
        <c:idx val="232"/>
        <c:spPr>
          <a:solidFill>
            <a:schemeClr val="accent1"/>
          </a:solidFill>
          <a:ln w="28575" cap="rnd">
            <a:solidFill>
              <a:schemeClr val="accent1"/>
            </a:solidFill>
            <a:round/>
          </a:ln>
          <a:effectLst/>
        </c:spPr>
        <c:marker>
          <c:symbol val="none"/>
        </c:marker>
      </c:pivotFmt>
      <c:pivotFmt>
        <c:idx val="233"/>
        <c:spPr>
          <a:solidFill>
            <a:schemeClr val="accent1"/>
          </a:solidFill>
          <a:ln w="28575" cap="rnd">
            <a:solidFill>
              <a:schemeClr val="accent1"/>
            </a:solidFill>
            <a:round/>
          </a:ln>
          <a:effectLst/>
        </c:spPr>
        <c:marker>
          <c:symbol val="none"/>
        </c:marker>
      </c:pivotFmt>
      <c:pivotFmt>
        <c:idx val="234"/>
        <c:spPr>
          <a:solidFill>
            <a:schemeClr val="accent1"/>
          </a:solidFill>
          <a:ln w="28575" cap="rnd">
            <a:solidFill>
              <a:schemeClr val="accent1"/>
            </a:solidFill>
            <a:round/>
          </a:ln>
          <a:effectLst/>
        </c:spPr>
        <c:marker>
          <c:symbol val="none"/>
        </c:marker>
      </c:pivotFmt>
      <c:pivotFmt>
        <c:idx val="235"/>
        <c:spPr>
          <a:solidFill>
            <a:schemeClr val="accent1"/>
          </a:solidFill>
          <a:ln w="28575" cap="rnd">
            <a:solidFill>
              <a:schemeClr val="accent1"/>
            </a:solidFill>
            <a:round/>
          </a:ln>
          <a:effectLst/>
        </c:spPr>
        <c:marker>
          <c:symbol val="none"/>
        </c:marker>
      </c:pivotFmt>
      <c:pivotFmt>
        <c:idx val="236"/>
        <c:spPr>
          <a:solidFill>
            <a:schemeClr val="accent1"/>
          </a:solidFill>
          <a:ln w="28575" cap="rnd">
            <a:solidFill>
              <a:schemeClr val="accent1"/>
            </a:solidFill>
            <a:round/>
          </a:ln>
          <a:effectLst/>
        </c:spPr>
        <c:marker>
          <c:symbol val="none"/>
        </c:marker>
      </c:pivotFmt>
      <c:pivotFmt>
        <c:idx val="237"/>
        <c:spPr>
          <a:solidFill>
            <a:schemeClr val="accent1"/>
          </a:solidFill>
          <a:ln w="28575" cap="rnd">
            <a:solidFill>
              <a:schemeClr val="accent1"/>
            </a:solidFill>
            <a:round/>
          </a:ln>
          <a:effectLst/>
        </c:spPr>
        <c:marker>
          <c:symbol val="none"/>
        </c:marker>
      </c:pivotFmt>
      <c:pivotFmt>
        <c:idx val="238"/>
        <c:spPr>
          <a:solidFill>
            <a:schemeClr val="accent1"/>
          </a:solidFill>
          <a:ln w="28575" cap="rnd">
            <a:solidFill>
              <a:schemeClr val="accent1"/>
            </a:solidFill>
            <a:round/>
          </a:ln>
          <a:effectLst/>
        </c:spPr>
        <c:marker>
          <c:symbol val="none"/>
        </c:marker>
      </c:pivotFmt>
      <c:pivotFmt>
        <c:idx val="239"/>
        <c:spPr>
          <a:solidFill>
            <a:schemeClr val="accent1"/>
          </a:solidFill>
          <a:ln w="28575" cap="rnd">
            <a:solidFill>
              <a:schemeClr val="accent1"/>
            </a:solidFill>
            <a:round/>
          </a:ln>
          <a:effectLst/>
        </c:spPr>
        <c:marker>
          <c:symbol val="none"/>
        </c:marker>
      </c:pivotFmt>
      <c:pivotFmt>
        <c:idx val="240"/>
        <c:spPr>
          <a:solidFill>
            <a:schemeClr val="accent1"/>
          </a:solidFill>
          <a:ln w="28575" cap="rnd">
            <a:solidFill>
              <a:schemeClr val="accent1"/>
            </a:solidFill>
            <a:round/>
          </a:ln>
          <a:effectLst/>
        </c:spPr>
        <c:marker>
          <c:symbol val="none"/>
        </c:marker>
      </c:pivotFmt>
      <c:pivotFmt>
        <c:idx val="241"/>
        <c:spPr>
          <a:solidFill>
            <a:schemeClr val="accent1"/>
          </a:solidFill>
          <a:ln w="28575" cap="rnd">
            <a:solidFill>
              <a:schemeClr val="accent1"/>
            </a:solidFill>
            <a:round/>
          </a:ln>
          <a:effectLst/>
        </c:spPr>
        <c:marker>
          <c:symbol val="none"/>
        </c:marker>
      </c:pivotFmt>
      <c:pivotFmt>
        <c:idx val="242"/>
        <c:spPr>
          <a:solidFill>
            <a:schemeClr val="accent1"/>
          </a:solidFill>
          <a:ln w="28575" cap="rnd">
            <a:solidFill>
              <a:schemeClr val="accent1"/>
            </a:solidFill>
            <a:round/>
          </a:ln>
          <a:effectLst/>
        </c:spPr>
        <c:marker>
          <c:symbol val="none"/>
        </c:marker>
      </c:pivotFmt>
      <c:pivotFmt>
        <c:idx val="243"/>
        <c:spPr>
          <a:solidFill>
            <a:schemeClr val="accent1"/>
          </a:solidFill>
          <a:ln w="28575" cap="rnd">
            <a:solidFill>
              <a:schemeClr val="accent1"/>
            </a:solidFill>
            <a:round/>
          </a:ln>
          <a:effectLst/>
        </c:spPr>
        <c:marker>
          <c:symbol val="none"/>
        </c:marker>
      </c:pivotFmt>
      <c:pivotFmt>
        <c:idx val="244"/>
        <c:spPr>
          <a:solidFill>
            <a:schemeClr val="accent1"/>
          </a:solidFill>
          <a:ln w="28575" cap="rnd">
            <a:solidFill>
              <a:schemeClr val="accent1"/>
            </a:solidFill>
            <a:round/>
          </a:ln>
          <a:effectLst/>
        </c:spPr>
        <c:marker>
          <c:symbol val="none"/>
        </c:marker>
      </c:pivotFmt>
      <c:pivotFmt>
        <c:idx val="245"/>
        <c:spPr>
          <a:solidFill>
            <a:schemeClr val="accent1"/>
          </a:solidFill>
          <a:ln w="28575" cap="rnd">
            <a:solidFill>
              <a:schemeClr val="accent1"/>
            </a:solidFill>
            <a:round/>
          </a:ln>
          <a:effectLst/>
        </c:spPr>
        <c:marker>
          <c:symbol val="none"/>
        </c:marker>
      </c:pivotFmt>
      <c:pivotFmt>
        <c:idx val="246"/>
        <c:spPr>
          <a:solidFill>
            <a:schemeClr val="accent1"/>
          </a:solidFill>
          <a:ln w="28575" cap="rnd">
            <a:solidFill>
              <a:schemeClr val="accent1"/>
            </a:solidFill>
            <a:round/>
          </a:ln>
          <a:effectLst/>
        </c:spPr>
        <c:marker>
          <c:symbol val="none"/>
        </c:marker>
      </c:pivotFmt>
      <c:pivotFmt>
        <c:idx val="247"/>
        <c:spPr>
          <a:solidFill>
            <a:schemeClr val="accent1"/>
          </a:solidFill>
          <a:ln w="28575" cap="rnd">
            <a:solidFill>
              <a:schemeClr val="accent1"/>
            </a:solidFill>
            <a:round/>
          </a:ln>
          <a:effectLst/>
        </c:spPr>
        <c:marker>
          <c:symbol val="none"/>
        </c:marker>
      </c:pivotFmt>
      <c:pivotFmt>
        <c:idx val="248"/>
        <c:spPr>
          <a:solidFill>
            <a:schemeClr val="accent1"/>
          </a:solidFill>
          <a:ln w="28575" cap="rnd">
            <a:solidFill>
              <a:schemeClr val="accent1"/>
            </a:solidFill>
            <a:round/>
          </a:ln>
          <a:effectLst/>
        </c:spPr>
        <c:marker>
          <c:symbol val="none"/>
        </c:marker>
      </c:pivotFmt>
      <c:pivotFmt>
        <c:idx val="249"/>
        <c:spPr>
          <a:solidFill>
            <a:schemeClr val="accent1"/>
          </a:solidFill>
          <a:ln w="28575" cap="rnd">
            <a:solidFill>
              <a:schemeClr val="accent1"/>
            </a:solidFill>
            <a:round/>
          </a:ln>
          <a:effectLst/>
        </c:spPr>
        <c:marker>
          <c:symbol val="none"/>
        </c:marker>
      </c:pivotFmt>
      <c:pivotFmt>
        <c:idx val="250"/>
        <c:spPr>
          <a:solidFill>
            <a:schemeClr val="accent1"/>
          </a:solidFill>
          <a:ln w="28575" cap="rnd">
            <a:solidFill>
              <a:schemeClr val="accent1"/>
            </a:solidFill>
            <a:round/>
          </a:ln>
          <a:effectLst/>
        </c:spPr>
        <c:marker>
          <c:symbol val="none"/>
        </c:marker>
      </c:pivotFmt>
      <c:pivotFmt>
        <c:idx val="251"/>
        <c:spPr>
          <a:solidFill>
            <a:schemeClr val="accent1"/>
          </a:solidFill>
          <a:ln w="28575" cap="rnd">
            <a:solidFill>
              <a:schemeClr val="accent1"/>
            </a:solidFill>
            <a:round/>
          </a:ln>
          <a:effectLst/>
        </c:spPr>
        <c:marker>
          <c:symbol val="none"/>
        </c:marker>
      </c:pivotFmt>
      <c:pivotFmt>
        <c:idx val="252"/>
        <c:spPr>
          <a:solidFill>
            <a:schemeClr val="accent1"/>
          </a:solidFill>
          <a:ln w="28575" cap="rnd">
            <a:solidFill>
              <a:schemeClr val="accent1"/>
            </a:solidFill>
            <a:round/>
          </a:ln>
          <a:effectLst/>
        </c:spPr>
        <c:marker>
          <c:symbol val="none"/>
        </c:marker>
      </c:pivotFmt>
      <c:pivotFmt>
        <c:idx val="253"/>
        <c:spPr>
          <a:solidFill>
            <a:schemeClr val="accent1"/>
          </a:solidFill>
          <a:ln w="28575" cap="rnd">
            <a:solidFill>
              <a:schemeClr val="accent1"/>
            </a:solidFill>
            <a:round/>
          </a:ln>
          <a:effectLst/>
        </c:spPr>
        <c:marker>
          <c:symbol val="none"/>
        </c:marker>
      </c:pivotFmt>
      <c:pivotFmt>
        <c:idx val="254"/>
        <c:spPr>
          <a:solidFill>
            <a:schemeClr val="accent1"/>
          </a:solidFill>
          <a:ln w="28575" cap="rnd">
            <a:solidFill>
              <a:schemeClr val="accent1"/>
            </a:solidFill>
            <a:round/>
          </a:ln>
          <a:effectLst/>
        </c:spPr>
        <c:marker>
          <c:symbol val="none"/>
        </c:marker>
      </c:pivotFmt>
      <c:pivotFmt>
        <c:idx val="255"/>
        <c:spPr>
          <a:solidFill>
            <a:schemeClr val="accent1"/>
          </a:solidFill>
          <a:ln w="28575" cap="rnd">
            <a:solidFill>
              <a:schemeClr val="accent1"/>
            </a:solidFill>
            <a:round/>
          </a:ln>
          <a:effectLst/>
        </c:spPr>
        <c:marker>
          <c:symbol val="none"/>
        </c:marker>
      </c:pivotFmt>
      <c:pivotFmt>
        <c:idx val="256"/>
        <c:spPr>
          <a:solidFill>
            <a:schemeClr val="accent1"/>
          </a:solidFill>
          <a:ln w="28575" cap="rnd">
            <a:solidFill>
              <a:schemeClr val="accent1"/>
            </a:solidFill>
            <a:round/>
          </a:ln>
          <a:effectLst/>
        </c:spPr>
        <c:marker>
          <c:symbol val="none"/>
        </c:marker>
      </c:pivotFmt>
      <c:pivotFmt>
        <c:idx val="257"/>
        <c:spPr>
          <a:solidFill>
            <a:schemeClr val="accent1"/>
          </a:solidFill>
          <a:ln w="28575" cap="rnd">
            <a:solidFill>
              <a:schemeClr val="accent1"/>
            </a:solidFill>
            <a:round/>
          </a:ln>
          <a:effectLst/>
        </c:spPr>
        <c:marker>
          <c:symbol val="none"/>
        </c:marker>
      </c:pivotFmt>
      <c:pivotFmt>
        <c:idx val="258"/>
        <c:spPr>
          <a:solidFill>
            <a:schemeClr val="accent1"/>
          </a:solidFill>
          <a:ln w="28575" cap="rnd">
            <a:solidFill>
              <a:schemeClr val="accent1"/>
            </a:solidFill>
            <a:round/>
          </a:ln>
          <a:effectLst/>
        </c:spPr>
        <c:marker>
          <c:symbol val="none"/>
        </c:marker>
      </c:pivotFmt>
      <c:pivotFmt>
        <c:idx val="259"/>
        <c:spPr>
          <a:solidFill>
            <a:schemeClr val="accent1"/>
          </a:solidFill>
          <a:ln w="28575" cap="rnd">
            <a:solidFill>
              <a:schemeClr val="accent1"/>
            </a:solidFill>
            <a:round/>
          </a:ln>
          <a:effectLst/>
        </c:spPr>
        <c:marker>
          <c:symbol val="none"/>
        </c:marker>
      </c:pivotFmt>
      <c:pivotFmt>
        <c:idx val="260"/>
        <c:spPr>
          <a:solidFill>
            <a:schemeClr val="accent1"/>
          </a:solidFill>
          <a:ln w="28575" cap="rnd">
            <a:solidFill>
              <a:schemeClr val="accent1"/>
            </a:solidFill>
            <a:round/>
          </a:ln>
          <a:effectLst/>
        </c:spPr>
        <c:marker>
          <c:symbol val="none"/>
        </c:marker>
      </c:pivotFmt>
      <c:pivotFmt>
        <c:idx val="261"/>
        <c:spPr>
          <a:solidFill>
            <a:schemeClr val="accent1"/>
          </a:solidFill>
          <a:ln w="28575" cap="rnd">
            <a:solidFill>
              <a:schemeClr val="accent1"/>
            </a:solidFill>
            <a:round/>
          </a:ln>
          <a:effectLst/>
        </c:spPr>
        <c:marker>
          <c:symbol val="none"/>
        </c:marker>
      </c:pivotFmt>
      <c:pivotFmt>
        <c:idx val="262"/>
        <c:spPr>
          <a:solidFill>
            <a:schemeClr val="accent1"/>
          </a:solidFill>
          <a:ln w="28575" cap="rnd">
            <a:solidFill>
              <a:schemeClr val="accent1"/>
            </a:solidFill>
            <a:round/>
          </a:ln>
          <a:effectLst/>
        </c:spPr>
        <c:marker>
          <c:symbol val="none"/>
        </c:marker>
      </c:pivotFmt>
      <c:pivotFmt>
        <c:idx val="263"/>
        <c:spPr>
          <a:solidFill>
            <a:schemeClr val="accent1"/>
          </a:solidFill>
          <a:ln w="28575" cap="rnd">
            <a:solidFill>
              <a:schemeClr val="accent1"/>
            </a:solidFill>
            <a:round/>
          </a:ln>
          <a:effectLst/>
        </c:spPr>
        <c:marker>
          <c:symbol val="none"/>
        </c:marker>
      </c:pivotFmt>
      <c:pivotFmt>
        <c:idx val="264"/>
        <c:spPr>
          <a:solidFill>
            <a:schemeClr val="accent1"/>
          </a:solidFill>
          <a:ln w="28575" cap="rnd">
            <a:solidFill>
              <a:schemeClr val="accent1"/>
            </a:solidFill>
            <a:round/>
          </a:ln>
          <a:effectLst/>
        </c:spPr>
        <c:marker>
          <c:symbol val="none"/>
        </c:marker>
      </c:pivotFmt>
      <c:pivotFmt>
        <c:idx val="265"/>
        <c:spPr>
          <a:solidFill>
            <a:schemeClr val="accent1"/>
          </a:solidFill>
          <a:ln w="28575" cap="rnd">
            <a:solidFill>
              <a:schemeClr val="accent1"/>
            </a:solidFill>
            <a:round/>
          </a:ln>
          <a:effectLst/>
        </c:spPr>
        <c:marker>
          <c:symbol val="none"/>
        </c:marker>
      </c:pivotFmt>
      <c:pivotFmt>
        <c:idx val="266"/>
        <c:spPr>
          <a:solidFill>
            <a:schemeClr val="accent1"/>
          </a:solidFill>
          <a:ln w="28575" cap="rnd">
            <a:solidFill>
              <a:schemeClr val="accent1"/>
            </a:solidFill>
            <a:round/>
          </a:ln>
          <a:effectLst/>
        </c:spPr>
        <c:marker>
          <c:symbol val="none"/>
        </c:marker>
      </c:pivotFmt>
      <c:pivotFmt>
        <c:idx val="267"/>
        <c:spPr>
          <a:solidFill>
            <a:schemeClr val="accent1"/>
          </a:solidFill>
          <a:ln w="28575" cap="rnd">
            <a:solidFill>
              <a:schemeClr val="accent1"/>
            </a:solidFill>
            <a:round/>
          </a:ln>
          <a:effectLst/>
        </c:spPr>
        <c:marker>
          <c:symbol val="none"/>
        </c:marker>
      </c:pivotFmt>
      <c:pivotFmt>
        <c:idx val="268"/>
        <c:spPr>
          <a:solidFill>
            <a:schemeClr val="accent1"/>
          </a:solidFill>
          <a:ln w="28575" cap="rnd">
            <a:solidFill>
              <a:schemeClr val="accent1"/>
            </a:solidFill>
            <a:round/>
          </a:ln>
          <a:effectLst/>
        </c:spPr>
        <c:marker>
          <c:symbol val="none"/>
        </c:marker>
      </c:pivotFmt>
      <c:pivotFmt>
        <c:idx val="269"/>
        <c:spPr>
          <a:solidFill>
            <a:schemeClr val="accent1"/>
          </a:solidFill>
          <a:ln w="28575" cap="rnd">
            <a:solidFill>
              <a:schemeClr val="accent1"/>
            </a:solidFill>
            <a:round/>
          </a:ln>
          <a:effectLst/>
        </c:spPr>
        <c:marker>
          <c:symbol val="none"/>
        </c:marker>
      </c:pivotFmt>
      <c:pivotFmt>
        <c:idx val="270"/>
        <c:spPr>
          <a:solidFill>
            <a:schemeClr val="accent1"/>
          </a:solidFill>
          <a:ln w="28575" cap="rnd">
            <a:solidFill>
              <a:schemeClr val="accent1"/>
            </a:solidFill>
            <a:round/>
          </a:ln>
          <a:effectLst/>
        </c:spPr>
        <c:marker>
          <c:symbol val="none"/>
        </c:marker>
      </c:pivotFmt>
      <c:pivotFmt>
        <c:idx val="271"/>
        <c:spPr>
          <a:solidFill>
            <a:schemeClr val="accent1"/>
          </a:solidFill>
          <a:ln w="28575" cap="rnd">
            <a:solidFill>
              <a:schemeClr val="accent1"/>
            </a:solidFill>
            <a:round/>
          </a:ln>
          <a:effectLst/>
        </c:spPr>
        <c:marker>
          <c:symbol val="none"/>
        </c:marker>
      </c:pivotFmt>
      <c:pivotFmt>
        <c:idx val="272"/>
        <c:spPr>
          <a:solidFill>
            <a:schemeClr val="accent1"/>
          </a:solidFill>
          <a:ln w="28575" cap="rnd">
            <a:solidFill>
              <a:schemeClr val="accent1"/>
            </a:solidFill>
            <a:round/>
          </a:ln>
          <a:effectLst/>
        </c:spPr>
        <c:marker>
          <c:symbol val="none"/>
        </c:marker>
      </c:pivotFmt>
      <c:pivotFmt>
        <c:idx val="273"/>
        <c:spPr>
          <a:solidFill>
            <a:schemeClr val="accent1"/>
          </a:solidFill>
          <a:ln w="28575" cap="rnd">
            <a:solidFill>
              <a:schemeClr val="accent1"/>
            </a:solidFill>
            <a:round/>
          </a:ln>
          <a:effectLst/>
        </c:spPr>
        <c:marker>
          <c:symbol val="none"/>
        </c:marker>
      </c:pivotFmt>
      <c:pivotFmt>
        <c:idx val="274"/>
        <c:spPr>
          <a:solidFill>
            <a:schemeClr val="accent1"/>
          </a:solidFill>
          <a:ln w="28575" cap="rnd">
            <a:solidFill>
              <a:schemeClr val="accent1"/>
            </a:solidFill>
            <a:round/>
          </a:ln>
          <a:effectLst/>
        </c:spPr>
        <c:marker>
          <c:symbol val="none"/>
        </c:marker>
      </c:pivotFmt>
      <c:pivotFmt>
        <c:idx val="275"/>
        <c:spPr>
          <a:solidFill>
            <a:schemeClr val="accent1"/>
          </a:solidFill>
          <a:ln w="28575" cap="rnd">
            <a:solidFill>
              <a:schemeClr val="accent1"/>
            </a:solidFill>
            <a:round/>
          </a:ln>
          <a:effectLst/>
        </c:spPr>
        <c:marker>
          <c:symbol val="none"/>
        </c:marker>
      </c:pivotFmt>
      <c:pivotFmt>
        <c:idx val="276"/>
        <c:spPr>
          <a:solidFill>
            <a:schemeClr val="accent1"/>
          </a:solidFill>
          <a:ln w="28575" cap="rnd">
            <a:solidFill>
              <a:schemeClr val="accent1"/>
            </a:solidFill>
            <a:round/>
          </a:ln>
          <a:effectLst/>
        </c:spPr>
        <c:marker>
          <c:symbol val="none"/>
        </c:marker>
      </c:pivotFmt>
      <c:pivotFmt>
        <c:idx val="277"/>
        <c:spPr>
          <a:solidFill>
            <a:schemeClr val="accent1"/>
          </a:solidFill>
          <a:ln w="28575" cap="rnd">
            <a:solidFill>
              <a:schemeClr val="accent1"/>
            </a:solidFill>
            <a:round/>
          </a:ln>
          <a:effectLst/>
        </c:spPr>
        <c:marker>
          <c:symbol val="none"/>
        </c:marker>
      </c:pivotFmt>
      <c:pivotFmt>
        <c:idx val="278"/>
        <c:spPr>
          <a:solidFill>
            <a:schemeClr val="accent1"/>
          </a:solidFill>
          <a:ln w="28575" cap="rnd">
            <a:solidFill>
              <a:schemeClr val="accent1"/>
            </a:solidFill>
            <a:round/>
          </a:ln>
          <a:effectLst/>
        </c:spPr>
        <c:marker>
          <c:symbol val="none"/>
        </c:marker>
      </c:pivotFmt>
      <c:pivotFmt>
        <c:idx val="279"/>
        <c:spPr>
          <a:solidFill>
            <a:schemeClr val="accent1"/>
          </a:solidFill>
          <a:ln w="28575" cap="rnd">
            <a:solidFill>
              <a:schemeClr val="accent1"/>
            </a:solidFill>
            <a:round/>
          </a:ln>
          <a:effectLst/>
        </c:spPr>
        <c:marker>
          <c:symbol val="none"/>
        </c:marker>
      </c:pivotFmt>
      <c:pivotFmt>
        <c:idx val="280"/>
        <c:spPr>
          <a:solidFill>
            <a:schemeClr val="accent1"/>
          </a:solidFill>
          <a:ln w="28575" cap="rnd">
            <a:solidFill>
              <a:schemeClr val="accent1"/>
            </a:solidFill>
            <a:round/>
          </a:ln>
          <a:effectLst/>
        </c:spPr>
        <c:marker>
          <c:symbol val="none"/>
        </c:marker>
      </c:pivotFmt>
      <c:pivotFmt>
        <c:idx val="281"/>
        <c:spPr>
          <a:solidFill>
            <a:schemeClr val="accent1"/>
          </a:solidFill>
          <a:ln w="28575" cap="rnd">
            <a:solidFill>
              <a:schemeClr val="accent1"/>
            </a:solidFill>
            <a:round/>
          </a:ln>
          <a:effectLst/>
        </c:spPr>
        <c:marker>
          <c:symbol val="none"/>
        </c:marker>
      </c:pivotFmt>
      <c:pivotFmt>
        <c:idx val="282"/>
        <c:spPr>
          <a:solidFill>
            <a:schemeClr val="accent1"/>
          </a:solidFill>
          <a:ln w="28575" cap="rnd">
            <a:solidFill>
              <a:schemeClr val="accent1"/>
            </a:solidFill>
            <a:round/>
          </a:ln>
          <a:effectLst/>
        </c:spPr>
        <c:marker>
          <c:symbol val="none"/>
        </c:marker>
      </c:pivotFmt>
      <c:pivotFmt>
        <c:idx val="283"/>
        <c:spPr>
          <a:solidFill>
            <a:schemeClr val="accent1"/>
          </a:solidFill>
          <a:ln w="28575" cap="rnd">
            <a:solidFill>
              <a:schemeClr val="accent1"/>
            </a:solidFill>
            <a:round/>
          </a:ln>
          <a:effectLst/>
        </c:spPr>
        <c:marker>
          <c:symbol val="none"/>
        </c:marker>
      </c:pivotFmt>
      <c:pivotFmt>
        <c:idx val="284"/>
        <c:spPr>
          <a:solidFill>
            <a:schemeClr val="accent1"/>
          </a:solidFill>
          <a:ln w="28575" cap="rnd">
            <a:solidFill>
              <a:schemeClr val="accent1"/>
            </a:solidFill>
            <a:round/>
          </a:ln>
          <a:effectLst/>
        </c:spPr>
        <c:marker>
          <c:symbol val="none"/>
        </c:marker>
      </c:pivotFmt>
      <c:pivotFmt>
        <c:idx val="285"/>
        <c:spPr>
          <a:solidFill>
            <a:schemeClr val="accent1"/>
          </a:solidFill>
          <a:ln w="28575" cap="rnd">
            <a:solidFill>
              <a:schemeClr val="accent1"/>
            </a:solidFill>
            <a:round/>
          </a:ln>
          <a:effectLst/>
        </c:spPr>
        <c:marker>
          <c:symbol val="none"/>
        </c:marker>
      </c:pivotFmt>
      <c:pivotFmt>
        <c:idx val="286"/>
        <c:spPr>
          <a:solidFill>
            <a:schemeClr val="accent1"/>
          </a:solidFill>
          <a:ln w="28575" cap="rnd">
            <a:solidFill>
              <a:schemeClr val="accent1"/>
            </a:solidFill>
            <a:round/>
          </a:ln>
          <a:effectLst/>
        </c:spPr>
        <c:marker>
          <c:symbol val="none"/>
        </c:marker>
      </c:pivotFmt>
      <c:pivotFmt>
        <c:idx val="287"/>
        <c:spPr>
          <a:solidFill>
            <a:schemeClr val="accent1"/>
          </a:solidFill>
          <a:ln w="28575" cap="rnd">
            <a:solidFill>
              <a:schemeClr val="accent1"/>
            </a:solidFill>
            <a:round/>
          </a:ln>
          <a:effectLst/>
        </c:spPr>
        <c:marker>
          <c:symbol val="none"/>
        </c:marker>
      </c:pivotFmt>
      <c:pivotFmt>
        <c:idx val="288"/>
        <c:spPr>
          <a:solidFill>
            <a:schemeClr val="accent1"/>
          </a:solidFill>
          <a:ln w="28575" cap="rnd">
            <a:solidFill>
              <a:schemeClr val="accent1"/>
            </a:solidFill>
            <a:round/>
          </a:ln>
          <a:effectLst/>
        </c:spPr>
        <c:marker>
          <c:symbol val="none"/>
        </c:marker>
      </c:pivotFmt>
      <c:pivotFmt>
        <c:idx val="289"/>
        <c:spPr>
          <a:solidFill>
            <a:schemeClr val="accent1"/>
          </a:solidFill>
          <a:ln w="28575" cap="rnd">
            <a:solidFill>
              <a:schemeClr val="accent1"/>
            </a:solidFill>
            <a:round/>
          </a:ln>
          <a:effectLst/>
        </c:spPr>
        <c:marker>
          <c:symbol val="none"/>
        </c:marker>
      </c:pivotFmt>
      <c:pivotFmt>
        <c:idx val="290"/>
        <c:spPr>
          <a:solidFill>
            <a:schemeClr val="accent1"/>
          </a:solidFill>
          <a:ln w="28575" cap="rnd">
            <a:solidFill>
              <a:schemeClr val="accent1"/>
            </a:solidFill>
            <a:round/>
          </a:ln>
          <a:effectLst/>
        </c:spPr>
        <c:marker>
          <c:symbol val="none"/>
        </c:marker>
      </c:pivotFmt>
      <c:pivotFmt>
        <c:idx val="291"/>
        <c:spPr>
          <a:solidFill>
            <a:schemeClr val="accent1"/>
          </a:solidFill>
          <a:ln w="28575" cap="rnd">
            <a:solidFill>
              <a:schemeClr val="accent1"/>
            </a:solidFill>
            <a:round/>
          </a:ln>
          <a:effectLst/>
        </c:spPr>
        <c:marker>
          <c:symbol val="none"/>
        </c:marker>
      </c:pivotFmt>
      <c:pivotFmt>
        <c:idx val="292"/>
        <c:spPr>
          <a:solidFill>
            <a:schemeClr val="accent1"/>
          </a:solidFill>
          <a:ln w="28575" cap="rnd">
            <a:solidFill>
              <a:schemeClr val="accent1"/>
            </a:solidFill>
            <a:round/>
          </a:ln>
          <a:effectLst/>
        </c:spPr>
        <c:marker>
          <c:symbol val="none"/>
        </c:marker>
      </c:pivotFmt>
      <c:pivotFmt>
        <c:idx val="293"/>
        <c:spPr>
          <a:solidFill>
            <a:schemeClr val="accent1"/>
          </a:solidFill>
          <a:ln w="28575" cap="rnd">
            <a:solidFill>
              <a:schemeClr val="accent1"/>
            </a:solidFill>
            <a:round/>
          </a:ln>
          <a:effectLst/>
        </c:spPr>
        <c:marker>
          <c:symbol val="none"/>
        </c:marker>
      </c:pivotFmt>
      <c:pivotFmt>
        <c:idx val="294"/>
        <c:spPr>
          <a:solidFill>
            <a:schemeClr val="accent1"/>
          </a:solidFill>
          <a:ln w="28575" cap="rnd">
            <a:solidFill>
              <a:schemeClr val="accent1"/>
            </a:solidFill>
            <a:round/>
          </a:ln>
          <a:effectLst/>
        </c:spPr>
        <c:marker>
          <c:symbol val="none"/>
        </c:marker>
      </c:pivotFmt>
      <c:pivotFmt>
        <c:idx val="295"/>
        <c:spPr>
          <a:solidFill>
            <a:schemeClr val="accent1"/>
          </a:solidFill>
          <a:ln w="28575" cap="rnd">
            <a:solidFill>
              <a:schemeClr val="accent1"/>
            </a:solidFill>
            <a:round/>
          </a:ln>
          <a:effectLst/>
        </c:spPr>
        <c:marker>
          <c:symbol val="none"/>
        </c:marker>
      </c:pivotFmt>
      <c:pivotFmt>
        <c:idx val="296"/>
        <c:spPr>
          <a:solidFill>
            <a:schemeClr val="accent1"/>
          </a:solidFill>
          <a:ln w="28575" cap="rnd">
            <a:solidFill>
              <a:schemeClr val="accent1"/>
            </a:solidFill>
            <a:round/>
          </a:ln>
          <a:effectLst/>
        </c:spPr>
        <c:marker>
          <c:symbol val="none"/>
        </c:marker>
      </c:pivotFmt>
      <c:pivotFmt>
        <c:idx val="297"/>
        <c:spPr>
          <a:solidFill>
            <a:schemeClr val="accent1"/>
          </a:solidFill>
          <a:ln w="28575" cap="rnd">
            <a:solidFill>
              <a:schemeClr val="accent1"/>
            </a:solidFill>
            <a:round/>
          </a:ln>
          <a:effectLst/>
        </c:spPr>
        <c:marker>
          <c:symbol val="none"/>
        </c:marker>
      </c:pivotFmt>
      <c:pivotFmt>
        <c:idx val="298"/>
        <c:spPr>
          <a:solidFill>
            <a:schemeClr val="accent1"/>
          </a:solidFill>
          <a:ln w="28575" cap="rnd">
            <a:solidFill>
              <a:schemeClr val="accent1"/>
            </a:solidFill>
            <a:round/>
          </a:ln>
          <a:effectLst/>
        </c:spPr>
        <c:marker>
          <c:symbol val="none"/>
        </c:marker>
      </c:pivotFmt>
      <c:pivotFmt>
        <c:idx val="299"/>
        <c:spPr>
          <a:solidFill>
            <a:schemeClr val="accent1"/>
          </a:solidFill>
          <a:ln w="28575" cap="rnd">
            <a:solidFill>
              <a:schemeClr val="accent1"/>
            </a:solidFill>
            <a:round/>
          </a:ln>
          <a:effectLst/>
        </c:spPr>
        <c:marker>
          <c:symbol val="none"/>
        </c:marker>
      </c:pivotFmt>
      <c:pivotFmt>
        <c:idx val="300"/>
        <c:spPr>
          <a:solidFill>
            <a:schemeClr val="accent1"/>
          </a:solidFill>
          <a:ln w="28575" cap="rnd">
            <a:solidFill>
              <a:schemeClr val="accent1"/>
            </a:solidFill>
            <a:round/>
          </a:ln>
          <a:effectLst/>
        </c:spPr>
        <c:marker>
          <c:symbol val="none"/>
        </c:marker>
      </c:pivotFmt>
      <c:pivotFmt>
        <c:idx val="301"/>
        <c:spPr>
          <a:solidFill>
            <a:schemeClr val="accent1"/>
          </a:solidFill>
          <a:ln w="28575" cap="rnd">
            <a:solidFill>
              <a:schemeClr val="accent1"/>
            </a:solidFill>
            <a:round/>
          </a:ln>
          <a:effectLst/>
        </c:spPr>
        <c:marker>
          <c:symbol val="none"/>
        </c:marker>
      </c:pivotFmt>
      <c:pivotFmt>
        <c:idx val="302"/>
        <c:spPr>
          <a:solidFill>
            <a:schemeClr val="accent1"/>
          </a:solidFill>
          <a:ln w="28575" cap="rnd">
            <a:solidFill>
              <a:schemeClr val="accent1"/>
            </a:solidFill>
            <a:round/>
          </a:ln>
          <a:effectLst/>
        </c:spPr>
        <c:marker>
          <c:symbol val="none"/>
        </c:marker>
      </c:pivotFmt>
      <c:pivotFmt>
        <c:idx val="303"/>
        <c:spPr>
          <a:solidFill>
            <a:schemeClr val="accent1"/>
          </a:solidFill>
          <a:ln w="28575" cap="rnd">
            <a:solidFill>
              <a:schemeClr val="accent1"/>
            </a:solidFill>
            <a:round/>
          </a:ln>
          <a:effectLst/>
        </c:spPr>
        <c:marker>
          <c:symbol val="none"/>
        </c:marker>
      </c:pivotFmt>
      <c:pivotFmt>
        <c:idx val="304"/>
        <c:spPr>
          <a:solidFill>
            <a:schemeClr val="accent1"/>
          </a:solidFill>
          <a:ln w="28575" cap="rnd">
            <a:solidFill>
              <a:schemeClr val="accent1"/>
            </a:solidFill>
            <a:round/>
          </a:ln>
          <a:effectLst/>
        </c:spPr>
        <c:marker>
          <c:symbol val="none"/>
        </c:marker>
      </c:pivotFmt>
      <c:pivotFmt>
        <c:idx val="305"/>
        <c:spPr>
          <a:solidFill>
            <a:schemeClr val="accent1"/>
          </a:solidFill>
          <a:ln w="28575" cap="rnd">
            <a:solidFill>
              <a:schemeClr val="accent1"/>
            </a:solidFill>
            <a:round/>
          </a:ln>
          <a:effectLst/>
        </c:spPr>
        <c:marker>
          <c:symbol val="none"/>
        </c:marker>
      </c:pivotFmt>
      <c:pivotFmt>
        <c:idx val="306"/>
        <c:spPr>
          <a:solidFill>
            <a:schemeClr val="accent1"/>
          </a:solidFill>
          <a:ln w="28575" cap="rnd">
            <a:solidFill>
              <a:schemeClr val="accent1"/>
            </a:solidFill>
            <a:round/>
          </a:ln>
          <a:effectLst/>
        </c:spPr>
        <c:marker>
          <c:symbol val="none"/>
        </c:marker>
      </c:pivotFmt>
      <c:pivotFmt>
        <c:idx val="307"/>
        <c:spPr>
          <a:solidFill>
            <a:schemeClr val="accent1"/>
          </a:solidFill>
          <a:ln w="28575" cap="rnd">
            <a:solidFill>
              <a:schemeClr val="accent1"/>
            </a:solidFill>
            <a:round/>
          </a:ln>
          <a:effectLst/>
        </c:spPr>
        <c:marker>
          <c:symbol val="none"/>
        </c:marker>
      </c:pivotFmt>
      <c:pivotFmt>
        <c:idx val="308"/>
        <c:spPr>
          <a:solidFill>
            <a:schemeClr val="accent1"/>
          </a:solidFill>
          <a:ln w="28575" cap="rnd">
            <a:solidFill>
              <a:schemeClr val="accent1"/>
            </a:solidFill>
            <a:round/>
          </a:ln>
          <a:effectLst/>
        </c:spPr>
        <c:marker>
          <c:symbol val="none"/>
        </c:marker>
      </c:pivotFmt>
      <c:pivotFmt>
        <c:idx val="309"/>
        <c:spPr>
          <a:solidFill>
            <a:schemeClr val="accent1"/>
          </a:solidFill>
          <a:ln w="28575" cap="rnd">
            <a:solidFill>
              <a:schemeClr val="accent1"/>
            </a:solidFill>
            <a:round/>
          </a:ln>
          <a:effectLst/>
        </c:spPr>
        <c:marker>
          <c:symbol val="none"/>
        </c:marker>
      </c:pivotFmt>
      <c:pivotFmt>
        <c:idx val="310"/>
        <c:spPr>
          <a:solidFill>
            <a:schemeClr val="accent1"/>
          </a:solidFill>
          <a:ln w="28575" cap="rnd">
            <a:solidFill>
              <a:schemeClr val="accent1"/>
            </a:solidFill>
            <a:round/>
          </a:ln>
          <a:effectLst/>
        </c:spPr>
        <c:marker>
          <c:symbol val="none"/>
        </c:marker>
      </c:pivotFmt>
      <c:pivotFmt>
        <c:idx val="311"/>
        <c:spPr>
          <a:solidFill>
            <a:schemeClr val="accent1"/>
          </a:solidFill>
          <a:ln w="28575" cap="rnd">
            <a:solidFill>
              <a:schemeClr val="accent1"/>
            </a:solidFill>
            <a:round/>
          </a:ln>
          <a:effectLst/>
        </c:spPr>
        <c:marker>
          <c:symbol val="none"/>
        </c:marker>
      </c:pivotFmt>
      <c:pivotFmt>
        <c:idx val="312"/>
        <c:spPr>
          <a:solidFill>
            <a:schemeClr val="accent1"/>
          </a:solidFill>
          <a:ln w="28575" cap="rnd">
            <a:solidFill>
              <a:schemeClr val="accent1"/>
            </a:solidFill>
            <a:round/>
          </a:ln>
          <a:effectLst/>
        </c:spPr>
        <c:marker>
          <c:symbol val="none"/>
        </c:marker>
      </c:pivotFmt>
      <c:pivotFmt>
        <c:idx val="313"/>
        <c:spPr>
          <a:solidFill>
            <a:schemeClr val="accent1"/>
          </a:solidFill>
          <a:ln w="28575" cap="rnd">
            <a:solidFill>
              <a:schemeClr val="accent1"/>
            </a:solidFill>
            <a:round/>
          </a:ln>
          <a:effectLst/>
        </c:spPr>
        <c:marker>
          <c:symbol val="none"/>
        </c:marker>
      </c:pivotFmt>
      <c:pivotFmt>
        <c:idx val="314"/>
        <c:spPr>
          <a:solidFill>
            <a:schemeClr val="accent1"/>
          </a:solidFill>
          <a:ln w="28575" cap="rnd">
            <a:solidFill>
              <a:schemeClr val="accent1"/>
            </a:solidFill>
            <a:round/>
          </a:ln>
          <a:effectLst/>
        </c:spPr>
        <c:marker>
          <c:symbol val="none"/>
        </c:marker>
      </c:pivotFmt>
      <c:pivotFmt>
        <c:idx val="315"/>
        <c:spPr>
          <a:solidFill>
            <a:schemeClr val="accent1"/>
          </a:solidFill>
          <a:ln w="28575" cap="rnd">
            <a:solidFill>
              <a:schemeClr val="accent1"/>
            </a:solidFill>
            <a:round/>
          </a:ln>
          <a:effectLst/>
        </c:spPr>
        <c:marker>
          <c:symbol val="none"/>
        </c:marker>
      </c:pivotFmt>
      <c:pivotFmt>
        <c:idx val="316"/>
        <c:spPr>
          <a:solidFill>
            <a:schemeClr val="accent1"/>
          </a:solidFill>
          <a:ln w="28575" cap="rnd">
            <a:solidFill>
              <a:schemeClr val="accent1"/>
            </a:solidFill>
            <a:round/>
          </a:ln>
          <a:effectLst/>
        </c:spPr>
        <c:marker>
          <c:symbol val="none"/>
        </c:marker>
      </c:pivotFmt>
      <c:pivotFmt>
        <c:idx val="317"/>
        <c:spPr>
          <a:solidFill>
            <a:schemeClr val="accent1"/>
          </a:solidFill>
          <a:ln w="28575" cap="rnd">
            <a:solidFill>
              <a:schemeClr val="accent1"/>
            </a:solidFill>
            <a:round/>
          </a:ln>
          <a:effectLst/>
        </c:spPr>
        <c:marker>
          <c:symbol val="none"/>
        </c:marker>
      </c:pivotFmt>
      <c:pivotFmt>
        <c:idx val="318"/>
        <c:spPr>
          <a:solidFill>
            <a:schemeClr val="accent1"/>
          </a:solidFill>
          <a:ln w="28575" cap="rnd">
            <a:solidFill>
              <a:schemeClr val="accent1"/>
            </a:solidFill>
            <a:round/>
          </a:ln>
          <a:effectLst/>
        </c:spPr>
        <c:marker>
          <c:symbol val="none"/>
        </c:marker>
      </c:pivotFmt>
      <c:pivotFmt>
        <c:idx val="319"/>
        <c:spPr>
          <a:solidFill>
            <a:schemeClr val="accent1"/>
          </a:solidFill>
          <a:ln w="28575" cap="rnd">
            <a:solidFill>
              <a:schemeClr val="accent1"/>
            </a:solidFill>
            <a:round/>
          </a:ln>
          <a:effectLst/>
        </c:spPr>
        <c:marker>
          <c:symbol val="none"/>
        </c:marker>
      </c:pivotFmt>
      <c:pivotFmt>
        <c:idx val="320"/>
        <c:spPr>
          <a:solidFill>
            <a:schemeClr val="accent1"/>
          </a:solidFill>
          <a:ln w="28575" cap="rnd">
            <a:solidFill>
              <a:schemeClr val="accent1"/>
            </a:solidFill>
            <a:round/>
          </a:ln>
          <a:effectLst/>
        </c:spPr>
        <c:marker>
          <c:symbol val="none"/>
        </c:marker>
      </c:pivotFmt>
      <c:pivotFmt>
        <c:idx val="321"/>
        <c:spPr>
          <a:solidFill>
            <a:schemeClr val="accent1"/>
          </a:solidFill>
          <a:ln w="28575" cap="rnd">
            <a:solidFill>
              <a:schemeClr val="accent1"/>
            </a:solidFill>
            <a:round/>
          </a:ln>
          <a:effectLst/>
        </c:spPr>
        <c:marker>
          <c:symbol val="none"/>
        </c:marker>
      </c:pivotFmt>
      <c:pivotFmt>
        <c:idx val="322"/>
        <c:spPr>
          <a:solidFill>
            <a:schemeClr val="accent1"/>
          </a:solidFill>
          <a:ln w="28575" cap="rnd">
            <a:solidFill>
              <a:schemeClr val="accent1"/>
            </a:solidFill>
            <a:round/>
          </a:ln>
          <a:effectLst/>
        </c:spPr>
        <c:marker>
          <c:symbol val="none"/>
        </c:marker>
      </c:pivotFmt>
      <c:pivotFmt>
        <c:idx val="323"/>
        <c:spPr>
          <a:solidFill>
            <a:schemeClr val="accent1"/>
          </a:solidFill>
          <a:ln w="28575" cap="rnd">
            <a:solidFill>
              <a:schemeClr val="accent1"/>
            </a:solidFill>
            <a:round/>
          </a:ln>
          <a:effectLst/>
        </c:spPr>
        <c:marker>
          <c:symbol val="none"/>
        </c:marker>
      </c:pivotFmt>
      <c:pivotFmt>
        <c:idx val="324"/>
        <c:spPr>
          <a:solidFill>
            <a:schemeClr val="accent1"/>
          </a:solidFill>
          <a:ln w="28575" cap="rnd">
            <a:solidFill>
              <a:schemeClr val="accent1"/>
            </a:solidFill>
            <a:round/>
          </a:ln>
          <a:effectLst/>
        </c:spPr>
        <c:marker>
          <c:symbol val="none"/>
        </c:marker>
      </c:pivotFmt>
      <c:pivotFmt>
        <c:idx val="325"/>
        <c:spPr>
          <a:solidFill>
            <a:schemeClr val="accent1"/>
          </a:solidFill>
          <a:ln w="28575" cap="rnd">
            <a:solidFill>
              <a:schemeClr val="accent1"/>
            </a:solidFill>
            <a:round/>
          </a:ln>
          <a:effectLst/>
        </c:spPr>
        <c:marker>
          <c:symbol val="none"/>
        </c:marker>
      </c:pivotFmt>
      <c:pivotFmt>
        <c:idx val="326"/>
        <c:spPr>
          <a:solidFill>
            <a:schemeClr val="accent1"/>
          </a:solidFill>
          <a:ln w="28575" cap="rnd">
            <a:solidFill>
              <a:schemeClr val="accent1"/>
            </a:solidFill>
            <a:round/>
          </a:ln>
          <a:effectLst/>
        </c:spPr>
        <c:marker>
          <c:symbol val="none"/>
        </c:marker>
      </c:pivotFmt>
      <c:pivotFmt>
        <c:idx val="327"/>
        <c:spPr>
          <a:solidFill>
            <a:schemeClr val="accent1"/>
          </a:solidFill>
          <a:ln w="28575" cap="rnd">
            <a:solidFill>
              <a:schemeClr val="accent1"/>
            </a:solidFill>
            <a:round/>
          </a:ln>
          <a:effectLst/>
        </c:spPr>
        <c:marker>
          <c:symbol val="none"/>
        </c:marker>
      </c:pivotFmt>
      <c:pivotFmt>
        <c:idx val="328"/>
        <c:spPr>
          <a:solidFill>
            <a:schemeClr val="accent1"/>
          </a:solidFill>
          <a:ln w="28575" cap="rnd">
            <a:solidFill>
              <a:schemeClr val="accent1"/>
            </a:solidFill>
            <a:round/>
          </a:ln>
          <a:effectLst/>
        </c:spPr>
        <c:marker>
          <c:symbol val="none"/>
        </c:marker>
      </c:pivotFmt>
      <c:pivotFmt>
        <c:idx val="329"/>
        <c:spPr>
          <a:solidFill>
            <a:schemeClr val="accent1"/>
          </a:solidFill>
          <a:ln w="28575" cap="rnd">
            <a:solidFill>
              <a:schemeClr val="accent1"/>
            </a:solidFill>
            <a:round/>
          </a:ln>
          <a:effectLst/>
        </c:spPr>
        <c:marker>
          <c:symbol val="none"/>
        </c:marker>
      </c:pivotFmt>
      <c:pivotFmt>
        <c:idx val="330"/>
        <c:spPr>
          <a:solidFill>
            <a:schemeClr val="accent1"/>
          </a:solidFill>
          <a:ln w="28575" cap="rnd">
            <a:solidFill>
              <a:schemeClr val="accent1"/>
            </a:solidFill>
            <a:round/>
          </a:ln>
          <a:effectLst/>
        </c:spPr>
        <c:marker>
          <c:symbol val="none"/>
        </c:marker>
      </c:pivotFmt>
      <c:pivotFmt>
        <c:idx val="331"/>
        <c:spPr>
          <a:solidFill>
            <a:schemeClr val="accent1"/>
          </a:solidFill>
          <a:ln w="28575" cap="rnd">
            <a:solidFill>
              <a:schemeClr val="accent1"/>
            </a:solidFill>
            <a:round/>
          </a:ln>
          <a:effectLst/>
        </c:spPr>
        <c:marker>
          <c:symbol val="none"/>
        </c:marker>
      </c:pivotFmt>
      <c:pivotFmt>
        <c:idx val="332"/>
        <c:spPr>
          <a:solidFill>
            <a:schemeClr val="accent1"/>
          </a:solidFill>
          <a:ln w="28575" cap="rnd">
            <a:solidFill>
              <a:schemeClr val="accent1"/>
            </a:solidFill>
            <a:round/>
          </a:ln>
          <a:effectLst/>
        </c:spPr>
        <c:marker>
          <c:symbol val="none"/>
        </c:marker>
      </c:pivotFmt>
      <c:pivotFmt>
        <c:idx val="333"/>
        <c:spPr>
          <a:solidFill>
            <a:schemeClr val="accent1"/>
          </a:solidFill>
          <a:ln w="28575" cap="rnd">
            <a:solidFill>
              <a:schemeClr val="accent1"/>
            </a:solidFill>
            <a:round/>
          </a:ln>
          <a:effectLst/>
        </c:spPr>
        <c:marker>
          <c:symbol val="none"/>
        </c:marker>
      </c:pivotFmt>
      <c:pivotFmt>
        <c:idx val="334"/>
        <c:spPr>
          <a:solidFill>
            <a:schemeClr val="accent1"/>
          </a:solidFill>
          <a:ln w="28575" cap="rnd">
            <a:solidFill>
              <a:schemeClr val="accent1"/>
            </a:solidFill>
            <a:round/>
          </a:ln>
          <a:effectLst/>
        </c:spPr>
        <c:marker>
          <c:symbol val="none"/>
        </c:marker>
      </c:pivotFmt>
      <c:pivotFmt>
        <c:idx val="335"/>
        <c:spPr>
          <a:solidFill>
            <a:schemeClr val="accent1"/>
          </a:solidFill>
          <a:ln w="28575" cap="rnd">
            <a:solidFill>
              <a:schemeClr val="accent1"/>
            </a:solidFill>
            <a:round/>
          </a:ln>
          <a:effectLst/>
        </c:spPr>
        <c:marker>
          <c:symbol val="none"/>
        </c:marker>
      </c:pivotFmt>
      <c:pivotFmt>
        <c:idx val="336"/>
        <c:spPr>
          <a:solidFill>
            <a:schemeClr val="accent1"/>
          </a:solidFill>
          <a:ln w="28575" cap="rnd">
            <a:solidFill>
              <a:schemeClr val="accent1"/>
            </a:solidFill>
            <a:round/>
          </a:ln>
          <a:effectLst/>
        </c:spPr>
        <c:marker>
          <c:symbol val="none"/>
        </c:marker>
      </c:pivotFmt>
      <c:pivotFmt>
        <c:idx val="337"/>
        <c:spPr>
          <a:solidFill>
            <a:schemeClr val="accent1"/>
          </a:solidFill>
          <a:ln w="28575" cap="rnd">
            <a:solidFill>
              <a:schemeClr val="accent1"/>
            </a:solidFill>
            <a:round/>
          </a:ln>
          <a:effectLst/>
        </c:spPr>
        <c:marker>
          <c:symbol val="none"/>
        </c:marker>
      </c:pivotFmt>
      <c:pivotFmt>
        <c:idx val="338"/>
        <c:spPr>
          <a:solidFill>
            <a:schemeClr val="accent1"/>
          </a:solidFill>
          <a:ln w="28575" cap="rnd">
            <a:solidFill>
              <a:schemeClr val="accent1"/>
            </a:solidFill>
            <a:round/>
          </a:ln>
          <a:effectLst/>
        </c:spPr>
        <c:marker>
          <c:symbol val="none"/>
        </c:marker>
      </c:pivotFmt>
      <c:pivotFmt>
        <c:idx val="339"/>
        <c:spPr>
          <a:solidFill>
            <a:schemeClr val="accent1"/>
          </a:solidFill>
          <a:ln w="28575" cap="rnd">
            <a:solidFill>
              <a:schemeClr val="accent1"/>
            </a:solidFill>
            <a:round/>
          </a:ln>
          <a:effectLst/>
        </c:spPr>
        <c:marker>
          <c:symbol val="none"/>
        </c:marker>
      </c:pivotFmt>
      <c:pivotFmt>
        <c:idx val="340"/>
        <c:spPr>
          <a:solidFill>
            <a:schemeClr val="accent1"/>
          </a:solidFill>
          <a:ln w="28575" cap="rnd">
            <a:solidFill>
              <a:schemeClr val="accent1"/>
            </a:solidFill>
            <a:round/>
          </a:ln>
          <a:effectLst/>
        </c:spPr>
        <c:marker>
          <c:symbol val="none"/>
        </c:marker>
      </c:pivotFmt>
      <c:pivotFmt>
        <c:idx val="341"/>
        <c:spPr>
          <a:solidFill>
            <a:schemeClr val="accent1"/>
          </a:solidFill>
          <a:ln w="28575" cap="rnd">
            <a:solidFill>
              <a:schemeClr val="accent1"/>
            </a:solidFill>
            <a:round/>
          </a:ln>
          <a:effectLst/>
        </c:spPr>
        <c:marker>
          <c:symbol val="none"/>
        </c:marker>
      </c:pivotFmt>
      <c:pivotFmt>
        <c:idx val="342"/>
        <c:spPr>
          <a:solidFill>
            <a:schemeClr val="accent1"/>
          </a:solidFill>
          <a:ln w="28575" cap="rnd">
            <a:solidFill>
              <a:schemeClr val="accent1"/>
            </a:solidFill>
            <a:round/>
          </a:ln>
          <a:effectLst/>
        </c:spPr>
        <c:marker>
          <c:symbol val="none"/>
        </c:marker>
      </c:pivotFmt>
      <c:pivotFmt>
        <c:idx val="343"/>
        <c:spPr>
          <a:solidFill>
            <a:schemeClr val="accent1"/>
          </a:solidFill>
          <a:ln w="28575" cap="rnd">
            <a:solidFill>
              <a:schemeClr val="accent1"/>
            </a:solidFill>
            <a:round/>
          </a:ln>
          <a:effectLst/>
        </c:spPr>
        <c:marker>
          <c:symbol val="none"/>
        </c:marker>
      </c:pivotFmt>
      <c:pivotFmt>
        <c:idx val="344"/>
        <c:spPr>
          <a:solidFill>
            <a:schemeClr val="accent1"/>
          </a:solidFill>
          <a:ln w="28575" cap="rnd">
            <a:solidFill>
              <a:schemeClr val="accent1"/>
            </a:solidFill>
            <a:round/>
          </a:ln>
          <a:effectLst/>
        </c:spPr>
        <c:marker>
          <c:symbol val="none"/>
        </c:marker>
      </c:pivotFmt>
      <c:pivotFmt>
        <c:idx val="345"/>
        <c:spPr>
          <a:solidFill>
            <a:schemeClr val="accent1"/>
          </a:solidFill>
          <a:ln w="28575" cap="rnd">
            <a:solidFill>
              <a:schemeClr val="accent1"/>
            </a:solidFill>
            <a:round/>
          </a:ln>
          <a:effectLst/>
        </c:spPr>
        <c:marker>
          <c:symbol val="none"/>
        </c:marker>
      </c:pivotFmt>
      <c:pivotFmt>
        <c:idx val="346"/>
        <c:spPr>
          <a:solidFill>
            <a:schemeClr val="accent1"/>
          </a:solidFill>
          <a:ln w="28575" cap="rnd">
            <a:solidFill>
              <a:schemeClr val="accent1"/>
            </a:solidFill>
            <a:round/>
          </a:ln>
          <a:effectLst/>
        </c:spPr>
        <c:marker>
          <c:symbol val="none"/>
        </c:marker>
      </c:pivotFmt>
      <c:pivotFmt>
        <c:idx val="347"/>
        <c:spPr>
          <a:solidFill>
            <a:schemeClr val="accent1"/>
          </a:solidFill>
          <a:ln w="28575" cap="rnd">
            <a:solidFill>
              <a:schemeClr val="accent1"/>
            </a:solidFill>
            <a:round/>
          </a:ln>
          <a:effectLst/>
        </c:spPr>
        <c:marker>
          <c:symbol val="none"/>
        </c:marker>
      </c:pivotFmt>
      <c:pivotFmt>
        <c:idx val="348"/>
        <c:spPr>
          <a:solidFill>
            <a:schemeClr val="accent1"/>
          </a:solidFill>
          <a:ln w="28575" cap="rnd">
            <a:solidFill>
              <a:schemeClr val="accent1"/>
            </a:solidFill>
            <a:round/>
          </a:ln>
          <a:effectLst/>
        </c:spPr>
        <c:marker>
          <c:symbol val="none"/>
        </c:marker>
      </c:pivotFmt>
      <c:pivotFmt>
        <c:idx val="349"/>
        <c:spPr>
          <a:solidFill>
            <a:schemeClr val="accent1"/>
          </a:solidFill>
          <a:ln w="28575" cap="rnd">
            <a:solidFill>
              <a:schemeClr val="accent1"/>
            </a:solidFill>
            <a:round/>
          </a:ln>
          <a:effectLst/>
        </c:spPr>
        <c:marker>
          <c:symbol val="none"/>
        </c:marker>
      </c:pivotFmt>
      <c:pivotFmt>
        <c:idx val="350"/>
        <c:spPr>
          <a:solidFill>
            <a:schemeClr val="accent1"/>
          </a:solidFill>
          <a:ln w="28575" cap="rnd">
            <a:solidFill>
              <a:schemeClr val="accent1"/>
            </a:solidFill>
            <a:round/>
          </a:ln>
          <a:effectLst/>
        </c:spPr>
        <c:marker>
          <c:symbol val="none"/>
        </c:marker>
      </c:pivotFmt>
      <c:pivotFmt>
        <c:idx val="351"/>
        <c:spPr>
          <a:solidFill>
            <a:schemeClr val="accent1"/>
          </a:solidFill>
          <a:ln w="28575" cap="rnd">
            <a:solidFill>
              <a:schemeClr val="accent1"/>
            </a:solidFill>
            <a:round/>
          </a:ln>
          <a:effectLst/>
        </c:spPr>
        <c:marker>
          <c:symbol val="none"/>
        </c:marker>
      </c:pivotFmt>
      <c:pivotFmt>
        <c:idx val="352"/>
        <c:spPr>
          <a:solidFill>
            <a:schemeClr val="accent1"/>
          </a:solidFill>
          <a:ln w="28575" cap="rnd">
            <a:solidFill>
              <a:schemeClr val="accent1"/>
            </a:solidFill>
            <a:round/>
          </a:ln>
          <a:effectLst/>
        </c:spPr>
        <c:marker>
          <c:symbol val="none"/>
        </c:marker>
      </c:pivotFmt>
      <c:pivotFmt>
        <c:idx val="353"/>
        <c:spPr>
          <a:solidFill>
            <a:schemeClr val="accent1"/>
          </a:solidFill>
          <a:ln w="28575" cap="rnd">
            <a:solidFill>
              <a:schemeClr val="accent1"/>
            </a:solidFill>
            <a:round/>
          </a:ln>
          <a:effectLst/>
        </c:spPr>
        <c:marker>
          <c:symbol val="none"/>
        </c:marker>
      </c:pivotFmt>
      <c:pivotFmt>
        <c:idx val="354"/>
        <c:spPr>
          <a:solidFill>
            <a:schemeClr val="accent1"/>
          </a:solidFill>
          <a:ln w="28575" cap="rnd">
            <a:solidFill>
              <a:schemeClr val="accent1"/>
            </a:solidFill>
            <a:round/>
          </a:ln>
          <a:effectLst/>
        </c:spPr>
        <c:marker>
          <c:symbol val="none"/>
        </c:marker>
      </c:pivotFmt>
      <c:pivotFmt>
        <c:idx val="355"/>
        <c:spPr>
          <a:solidFill>
            <a:schemeClr val="accent1"/>
          </a:solidFill>
          <a:ln w="28575" cap="rnd">
            <a:solidFill>
              <a:schemeClr val="accent1"/>
            </a:solidFill>
            <a:round/>
          </a:ln>
          <a:effectLst/>
        </c:spPr>
        <c:marker>
          <c:symbol val="none"/>
        </c:marker>
      </c:pivotFmt>
      <c:pivotFmt>
        <c:idx val="356"/>
        <c:spPr>
          <a:solidFill>
            <a:schemeClr val="accent1"/>
          </a:solidFill>
          <a:ln w="28575" cap="rnd">
            <a:solidFill>
              <a:schemeClr val="accent1"/>
            </a:solidFill>
            <a:round/>
          </a:ln>
          <a:effectLst/>
        </c:spPr>
        <c:marker>
          <c:symbol val="none"/>
        </c:marker>
      </c:pivotFmt>
      <c:pivotFmt>
        <c:idx val="357"/>
        <c:spPr>
          <a:solidFill>
            <a:schemeClr val="accent1"/>
          </a:solidFill>
          <a:ln w="28575" cap="rnd">
            <a:solidFill>
              <a:schemeClr val="accent1"/>
            </a:solidFill>
            <a:round/>
          </a:ln>
          <a:effectLst/>
        </c:spPr>
        <c:marker>
          <c:symbol val="none"/>
        </c:marker>
      </c:pivotFmt>
      <c:pivotFmt>
        <c:idx val="358"/>
        <c:spPr>
          <a:solidFill>
            <a:schemeClr val="accent1"/>
          </a:solidFill>
          <a:ln w="28575" cap="rnd">
            <a:solidFill>
              <a:schemeClr val="accent1"/>
            </a:solidFill>
            <a:round/>
          </a:ln>
          <a:effectLst/>
        </c:spPr>
        <c:marker>
          <c:symbol val="none"/>
        </c:marker>
      </c:pivotFmt>
      <c:pivotFmt>
        <c:idx val="359"/>
        <c:spPr>
          <a:solidFill>
            <a:schemeClr val="accent1"/>
          </a:solidFill>
          <a:ln w="28575" cap="rnd">
            <a:solidFill>
              <a:schemeClr val="accent1"/>
            </a:solidFill>
            <a:round/>
          </a:ln>
          <a:effectLst/>
        </c:spPr>
        <c:marker>
          <c:symbol val="none"/>
        </c:marker>
      </c:pivotFmt>
      <c:pivotFmt>
        <c:idx val="360"/>
        <c:spPr>
          <a:solidFill>
            <a:schemeClr val="accent1"/>
          </a:solidFill>
          <a:ln w="28575" cap="rnd">
            <a:solidFill>
              <a:schemeClr val="accent1"/>
            </a:solidFill>
            <a:round/>
          </a:ln>
          <a:effectLst/>
        </c:spPr>
        <c:marker>
          <c:symbol val="none"/>
        </c:marker>
      </c:pivotFmt>
      <c:pivotFmt>
        <c:idx val="361"/>
        <c:spPr>
          <a:solidFill>
            <a:schemeClr val="accent1"/>
          </a:solidFill>
          <a:ln w="28575" cap="rnd">
            <a:solidFill>
              <a:schemeClr val="accent1"/>
            </a:solidFill>
            <a:round/>
          </a:ln>
          <a:effectLst/>
        </c:spPr>
        <c:marker>
          <c:symbol val="none"/>
        </c:marker>
      </c:pivotFmt>
      <c:pivotFmt>
        <c:idx val="362"/>
        <c:spPr>
          <a:solidFill>
            <a:schemeClr val="accent1"/>
          </a:solidFill>
          <a:ln w="28575" cap="rnd">
            <a:solidFill>
              <a:schemeClr val="accent1"/>
            </a:solidFill>
            <a:round/>
          </a:ln>
          <a:effectLst/>
        </c:spPr>
        <c:marker>
          <c:symbol val="none"/>
        </c:marker>
      </c:pivotFmt>
      <c:pivotFmt>
        <c:idx val="363"/>
        <c:spPr>
          <a:solidFill>
            <a:schemeClr val="accent1"/>
          </a:solidFill>
          <a:ln w="28575" cap="rnd">
            <a:solidFill>
              <a:schemeClr val="accent1"/>
            </a:solidFill>
            <a:round/>
          </a:ln>
          <a:effectLst/>
        </c:spPr>
        <c:marker>
          <c:symbol val="none"/>
        </c:marker>
      </c:pivotFmt>
      <c:pivotFmt>
        <c:idx val="364"/>
        <c:spPr>
          <a:solidFill>
            <a:schemeClr val="accent1"/>
          </a:solidFill>
          <a:ln w="28575" cap="rnd">
            <a:solidFill>
              <a:schemeClr val="accent1"/>
            </a:solidFill>
            <a:round/>
          </a:ln>
          <a:effectLst/>
        </c:spPr>
        <c:marker>
          <c:symbol val="none"/>
        </c:marker>
      </c:pivotFmt>
      <c:pivotFmt>
        <c:idx val="365"/>
        <c:spPr>
          <a:solidFill>
            <a:schemeClr val="accent1"/>
          </a:solidFill>
          <a:ln w="28575" cap="rnd">
            <a:solidFill>
              <a:schemeClr val="accent1"/>
            </a:solidFill>
            <a:round/>
          </a:ln>
          <a:effectLst/>
        </c:spPr>
        <c:marker>
          <c:symbol val="none"/>
        </c:marker>
      </c:pivotFmt>
      <c:pivotFmt>
        <c:idx val="366"/>
        <c:spPr>
          <a:solidFill>
            <a:schemeClr val="accent1"/>
          </a:solidFill>
          <a:ln w="28575" cap="rnd">
            <a:solidFill>
              <a:schemeClr val="accent1"/>
            </a:solidFill>
            <a:round/>
          </a:ln>
          <a:effectLst/>
        </c:spPr>
        <c:marker>
          <c:symbol val="none"/>
        </c:marker>
      </c:pivotFmt>
      <c:pivotFmt>
        <c:idx val="367"/>
        <c:spPr>
          <a:solidFill>
            <a:schemeClr val="accent1"/>
          </a:solidFill>
          <a:ln w="28575" cap="rnd">
            <a:solidFill>
              <a:schemeClr val="accent1"/>
            </a:solidFill>
            <a:round/>
          </a:ln>
          <a:effectLst/>
        </c:spPr>
        <c:marker>
          <c:symbol val="none"/>
        </c:marker>
      </c:pivotFmt>
      <c:pivotFmt>
        <c:idx val="368"/>
        <c:spPr>
          <a:solidFill>
            <a:schemeClr val="accent1"/>
          </a:solidFill>
          <a:ln w="28575" cap="rnd">
            <a:solidFill>
              <a:schemeClr val="accent1"/>
            </a:solidFill>
            <a:round/>
          </a:ln>
          <a:effectLst/>
        </c:spPr>
        <c:marker>
          <c:symbol val="none"/>
        </c:marker>
      </c:pivotFmt>
      <c:pivotFmt>
        <c:idx val="369"/>
        <c:spPr>
          <a:solidFill>
            <a:schemeClr val="accent1"/>
          </a:solidFill>
          <a:ln w="28575" cap="rnd">
            <a:solidFill>
              <a:schemeClr val="accent1"/>
            </a:solidFill>
            <a:round/>
          </a:ln>
          <a:effectLst/>
        </c:spPr>
        <c:marker>
          <c:symbol val="none"/>
        </c:marker>
      </c:pivotFmt>
      <c:pivotFmt>
        <c:idx val="370"/>
        <c:spPr>
          <a:solidFill>
            <a:schemeClr val="accent1"/>
          </a:solidFill>
          <a:ln w="28575" cap="rnd">
            <a:solidFill>
              <a:schemeClr val="accent1"/>
            </a:solidFill>
            <a:round/>
          </a:ln>
          <a:effectLst/>
        </c:spPr>
        <c:marker>
          <c:symbol val="none"/>
        </c:marker>
      </c:pivotFmt>
      <c:pivotFmt>
        <c:idx val="371"/>
        <c:spPr>
          <a:solidFill>
            <a:schemeClr val="accent1"/>
          </a:solidFill>
          <a:ln w="28575" cap="rnd">
            <a:solidFill>
              <a:schemeClr val="accent1"/>
            </a:solidFill>
            <a:round/>
          </a:ln>
          <a:effectLst/>
        </c:spPr>
        <c:marker>
          <c:symbol val="none"/>
        </c:marker>
      </c:pivotFmt>
      <c:pivotFmt>
        <c:idx val="372"/>
        <c:spPr>
          <a:solidFill>
            <a:schemeClr val="accent1"/>
          </a:solidFill>
          <a:ln w="28575" cap="rnd">
            <a:solidFill>
              <a:schemeClr val="accent1"/>
            </a:solidFill>
            <a:round/>
          </a:ln>
          <a:effectLst/>
        </c:spPr>
        <c:marker>
          <c:symbol val="none"/>
        </c:marker>
      </c:pivotFmt>
      <c:pivotFmt>
        <c:idx val="373"/>
        <c:spPr>
          <a:solidFill>
            <a:schemeClr val="accent1"/>
          </a:solidFill>
          <a:ln w="28575" cap="rnd">
            <a:solidFill>
              <a:schemeClr val="accent1"/>
            </a:solidFill>
            <a:round/>
          </a:ln>
          <a:effectLst/>
        </c:spPr>
        <c:marker>
          <c:symbol val="none"/>
        </c:marker>
      </c:pivotFmt>
      <c:pivotFmt>
        <c:idx val="374"/>
        <c:spPr>
          <a:solidFill>
            <a:schemeClr val="accent1"/>
          </a:solidFill>
          <a:ln w="28575" cap="rnd">
            <a:solidFill>
              <a:schemeClr val="accent1"/>
            </a:solidFill>
            <a:round/>
          </a:ln>
          <a:effectLst/>
        </c:spPr>
        <c:marker>
          <c:symbol val="none"/>
        </c:marker>
      </c:pivotFmt>
      <c:pivotFmt>
        <c:idx val="375"/>
        <c:spPr>
          <a:solidFill>
            <a:schemeClr val="accent1"/>
          </a:solidFill>
          <a:ln w="28575" cap="rnd">
            <a:solidFill>
              <a:schemeClr val="accent1"/>
            </a:solidFill>
            <a:round/>
          </a:ln>
          <a:effectLst/>
        </c:spPr>
        <c:marker>
          <c:symbol val="none"/>
        </c:marker>
      </c:pivotFmt>
      <c:pivotFmt>
        <c:idx val="376"/>
        <c:spPr>
          <a:solidFill>
            <a:schemeClr val="accent1"/>
          </a:solidFill>
          <a:ln w="28575" cap="rnd">
            <a:solidFill>
              <a:schemeClr val="accent1"/>
            </a:solidFill>
            <a:round/>
          </a:ln>
          <a:effectLst/>
        </c:spPr>
        <c:marker>
          <c:symbol val="none"/>
        </c:marker>
      </c:pivotFmt>
      <c:pivotFmt>
        <c:idx val="377"/>
        <c:spPr>
          <a:solidFill>
            <a:schemeClr val="accent1"/>
          </a:solidFill>
          <a:ln w="28575" cap="rnd">
            <a:solidFill>
              <a:schemeClr val="accent1"/>
            </a:solidFill>
            <a:round/>
          </a:ln>
          <a:effectLst/>
        </c:spPr>
        <c:marker>
          <c:symbol val="none"/>
        </c:marker>
      </c:pivotFmt>
      <c:pivotFmt>
        <c:idx val="378"/>
        <c:spPr>
          <a:solidFill>
            <a:schemeClr val="accent1"/>
          </a:solidFill>
          <a:ln w="28575" cap="rnd">
            <a:solidFill>
              <a:schemeClr val="accent1"/>
            </a:solidFill>
            <a:round/>
          </a:ln>
          <a:effectLst/>
        </c:spPr>
        <c:marker>
          <c:symbol val="none"/>
        </c:marker>
      </c:pivotFmt>
      <c:pivotFmt>
        <c:idx val="379"/>
        <c:spPr>
          <a:solidFill>
            <a:schemeClr val="accent1"/>
          </a:solidFill>
          <a:ln w="28575" cap="rnd">
            <a:solidFill>
              <a:schemeClr val="accent1"/>
            </a:solidFill>
            <a:round/>
          </a:ln>
          <a:effectLst/>
        </c:spPr>
        <c:marker>
          <c:symbol val="none"/>
        </c:marker>
      </c:pivotFmt>
      <c:pivotFmt>
        <c:idx val="380"/>
        <c:spPr>
          <a:solidFill>
            <a:schemeClr val="accent1"/>
          </a:solidFill>
          <a:ln w="28575" cap="rnd">
            <a:solidFill>
              <a:schemeClr val="accent1"/>
            </a:solidFill>
            <a:round/>
          </a:ln>
          <a:effectLst/>
        </c:spPr>
        <c:marker>
          <c:symbol val="none"/>
        </c:marker>
      </c:pivotFmt>
      <c:pivotFmt>
        <c:idx val="381"/>
        <c:spPr>
          <a:solidFill>
            <a:schemeClr val="accent1"/>
          </a:solidFill>
          <a:ln w="28575" cap="rnd">
            <a:solidFill>
              <a:schemeClr val="accent1"/>
            </a:solidFill>
            <a:round/>
          </a:ln>
          <a:effectLst/>
        </c:spPr>
        <c:marker>
          <c:symbol val="none"/>
        </c:marker>
      </c:pivotFmt>
      <c:pivotFmt>
        <c:idx val="382"/>
        <c:spPr>
          <a:solidFill>
            <a:schemeClr val="accent1"/>
          </a:solidFill>
          <a:ln w="28575" cap="rnd">
            <a:solidFill>
              <a:schemeClr val="accent1"/>
            </a:solidFill>
            <a:round/>
          </a:ln>
          <a:effectLst/>
        </c:spPr>
        <c:marker>
          <c:symbol val="none"/>
        </c:marker>
      </c:pivotFmt>
      <c:pivotFmt>
        <c:idx val="383"/>
        <c:spPr>
          <a:solidFill>
            <a:schemeClr val="accent1"/>
          </a:solidFill>
          <a:ln w="28575" cap="rnd">
            <a:solidFill>
              <a:schemeClr val="accent1"/>
            </a:solidFill>
            <a:round/>
          </a:ln>
          <a:effectLst/>
        </c:spPr>
        <c:marker>
          <c:symbol val="none"/>
        </c:marker>
      </c:pivotFmt>
      <c:pivotFmt>
        <c:idx val="384"/>
        <c:spPr>
          <a:solidFill>
            <a:schemeClr val="accent1"/>
          </a:solidFill>
          <a:ln w="28575" cap="rnd">
            <a:solidFill>
              <a:schemeClr val="accent1"/>
            </a:solidFill>
            <a:round/>
          </a:ln>
          <a:effectLst/>
        </c:spPr>
        <c:marker>
          <c:symbol val="none"/>
        </c:marker>
      </c:pivotFmt>
      <c:pivotFmt>
        <c:idx val="385"/>
        <c:spPr>
          <a:solidFill>
            <a:schemeClr val="accent1"/>
          </a:solidFill>
          <a:ln w="28575" cap="rnd">
            <a:solidFill>
              <a:schemeClr val="accent1"/>
            </a:solidFill>
            <a:round/>
          </a:ln>
          <a:effectLst/>
        </c:spPr>
        <c:marker>
          <c:symbol val="none"/>
        </c:marker>
      </c:pivotFmt>
      <c:pivotFmt>
        <c:idx val="386"/>
        <c:spPr>
          <a:solidFill>
            <a:schemeClr val="accent1"/>
          </a:solidFill>
          <a:ln w="28575" cap="rnd">
            <a:solidFill>
              <a:schemeClr val="accent1"/>
            </a:solidFill>
            <a:round/>
          </a:ln>
          <a:effectLst/>
        </c:spPr>
        <c:marker>
          <c:symbol val="none"/>
        </c:marker>
      </c:pivotFmt>
      <c:pivotFmt>
        <c:idx val="387"/>
        <c:spPr>
          <a:solidFill>
            <a:schemeClr val="accent1"/>
          </a:solidFill>
          <a:ln w="28575" cap="rnd">
            <a:solidFill>
              <a:schemeClr val="accent1"/>
            </a:solidFill>
            <a:round/>
          </a:ln>
          <a:effectLst/>
        </c:spPr>
        <c:marker>
          <c:symbol val="none"/>
        </c:marker>
      </c:pivotFmt>
      <c:pivotFmt>
        <c:idx val="388"/>
        <c:spPr>
          <a:solidFill>
            <a:schemeClr val="accent1"/>
          </a:solidFill>
          <a:ln w="28575" cap="rnd">
            <a:solidFill>
              <a:schemeClr val="accent1"/>
            </a:solidFill>
            <a:round/>
          </a:ln>
          <a:effectLst/>
        </c:spPr>
        <c:marker>
          <c:symbol val="none"/>
        </c:marker>
      </c:pivotFmt>
      <c:pivotFmt>
        <c:idx val="389"/>
        <c:spPr>
          <a:solidFill>
            <a:schemeClr val="accent1"/>
          </a:solidFill>
          <a:ln w="28575" cap="rnd">
            <a:solidFill>
              <a:schemeClr val="accent1"/>
            </a:solidFill>
            <a:round/>
          </a:ln>
          <a:effectLst/>
        </c:spPr>
        <c:marker>
          <c:symbol val="none"/>
        </c:marker>
      </c:pivotFmt>
      <c:pivotFmt>
        <c:idx val="390"/>
        <c:spPr>
          <a:solidFill>
            <a:schemeClr val="accent1"/>
          </a:solidFill>
          <a:ln w="28575" cap="rnd">
            <a:solidFill>
              <a:schemeClr val="accent1"/>
            </a:solidFill>
            <a:round/>
          </a:ln>
          <a:effectLst/>
        </c:spPr>
        <c:marker>
          <c:symbol val="none"/>
        </c:marker>
      </c:pivotFmt>
      <c:pivotFmt>
        <c:idx val="391"/>
        <c:spPr>
          <a:solidFill>
            <a:schemeClr val="accent1"/>
          </a:solidFill>
          <a:ln w="28575" cap="rnd">
            <a:solidFill>
              <a:schemeClr val="accent1"/>
            </a:solidFill>
            <a:round/>
          </a:ln>
          <a:effectLst/>
        </c:spPr>
        <c:marker>
          <c:symbol val="none"/>
        </c:marker>
      </c:pivotFmt>
      <c:pivotFmt>
        <c:idx val="392"/>
        <c:spPr>
          <a:solidFill>
            <a:schemeClr val="accent1"/>
          </a:solidFill>
          <a:ln w="28575" cap="rnd">
            <a:solidFill>
              <a:schemeClr val="accent1"/>
            </a:solidFill>
            <a:round/>
          </a:ln>
          <a:effectLst/>
        </c:spPr>
        <c:marker>
          <c:symbol val="none"/>
        </c:marker>
      </c:pivotFmt>
      <c:pivotFmt>
        <c:idx val="393"/>
        <c:spPr>
          <a:solidFill>
            <a:schemeClr val="accent1"/>
          </a:solidFill>
          <a:ln w="28575" cap="rnd">
            <a:solidFill>
              <a:schemeClr val="accent1"/>
            </a:solidFill>
            <a:round/>
          </a:ln>
          <a:effectLst/>
        </c:spPr>
        <c:marker>
          <c:symbol val="none"/>
        </c:marker>
      </c:pivotFmt>
      <c:pivotFmt>
        <c:idx val="394"/>
        <c:spPr>
          <a:solidFill>
            <a:schemeClr val="accent1"/>
          </a:solidFill>
          <a:ln w="28575" cap="rnd">
            <a:solidFill>
              <a:schemeClr val="accent1"/>
            </a:solidFill>
            <a:round/>
          </a:ln>
          <a:effectLst/>
        </c:spPr>
        <c:marker>
          <c:symbol val="none"/>
        </c:marker>
      </c:pivotFmt>
      <c:pivotFmt>
        <c:idx val="395"/>
        <c:spPr>
          <a:solidFill>
            <a:schemeClr val="accent1"/>
          </a:solidFill>
          <a:ln w="28575" cap="rnd">
            <a:solidFill>
              <a:schemeClr val="accent1"/>
            </a:solidFill>
            <a:round/>
          </a:ln>
          <a:effectLst/>
        </c:spPr>
        <c:marker>
          <c:symbol val="none"/>
        </c:marker>
      </c:pivotFmt>
      <c:pivotFmt>
        <c:idx val="396"/>
        <c:spPr>
          <a:solidFill>
            <a:schemeClr val="accent1"/>
          </a:solidFill>
          <a:ln w="28575" cap="rnd">
            <a:solidFill>
              <a:schemeClr val="accent1"/>
            </a:solidFill>
            <a:round/>
          </a:ln>
          <a:effectLst/>
        </c:spPr>
        <c:marker>
          <c:symbol val="none"/>
        </c:marker>
      </c:pivotFmt>
      <c:pivotFmt>
        <c:idx val="397"/>
        <c:spPr>
          <a:solidFill>
            <a:schemeClr val="accent1"/>
          </a:solidFill>
          <a:ln w="28575" cap="rnd">
            <a:solidFill>
              <a:schemeClr val="accent1"/>
            </a:solidFill>
            <a:round/>
          </a:ln>
          <a:effectLst/>
        </c:spPr>
        <c:marker>
          <c:symbol val="none"/>
        </c:marker>
      </c:pivotFmt>
      <c:pivotFmt>
        <c:idx val="398"/>
        <c:spPr>
          <a:solidFill>
            <a:schemeClr val="accent1"/>
          </a:solidFill>
          <a:ln w="28575" cap="rnd">
            <a:solidFill>
              <a:schemeClr val="accent1"/>
            </a:solidFill>
            <a:round/>
          </a:ln>
          <a:effectLst/>
        </c:spPr>
        <c:marker>
          <c:symbol val="none"/>
        </c:marker>
      </c:pivotFmt>
      <c:pivotFmt>
        <c:idx val="399"/>
        <c:spPr>
          <a:solidFill>
            <a:schemeClr val="accent1"/>
          </a:solidFill>
          <a:ln w="28575" cap="rnd">
            <a:solidFill>
              <a:schemeClr val="accent1"/>
            </a:solidFill>
            <a:round/>
          </a:ln>
          <a:effectLst/>
        </c:spPr>
        <c:marker>
          <c:symbol val="none"/>
        </c:marker>
      </c:pivotFmt>
      <c:pivotFmt>
        <c:idx val="400"/>
        <c:spPr>
          <a:solidFill>
            <a:schemeClr val="accent1"/>
          </a:solidFill>
          <a:ln w="28575" cap="rnd">
            <a:solidFill>
              <a:schemeClr val="accent1"/>
            </a:solidFill>
            <a:round/>
          </a:ln>
          <a:effectLst/>
        </c:spPr>
        <c:marker>
          <c:symbol val="none"/>
        </c:marker>
      </c:pivotFmt>
      <c:pivotFmt>
        <c:idx val="401"/>
        <c:spPr>
          <a:solidFill>
            <a:schemeClr val="accent1"/>
          </a:solidFill>
          <a:ln w="28575" cap="rnd">
            <a:solidFill>
              <a:schemeClr val="accent1"/>
            </a:solidFill>
            <a:round/>
          </a:ln>
          <a:effectLst/>
        </c:spPr>
        <c:marker>
          <c:symbol val="none"/>
        </c:marker>
      </c:pivotFmt>
      <c:pivotFmt>
        <c:idx val="402"/>
        <c:spPr>
          <a:solidFill>
            <a:schemeClr val="accent1"/>
          </a:solidFill>
          <a:ln w="28575" cap="rnd">
            <a:solidFill>
              <a:schemeClr val="accent1"/>
            </a:solidFill>
            <a:round/>
          </a:ln>
          <a:effectLst/>
        </c:spPr>
        <c:marker>
          <c:symbol val="none"/>
        </c:marker>
      </c:pivotFmt>
      <c:pivotFmt>
        <c:idx val="403"/>
        <c:spPr>
          <a:solidFill>
            <a:schemeClr val="accent1"/>
          </a:solidFill>
          <a:ln w="28575" cap="rnd">
            <a:solidFill>
              <a:schemeClr val="accent1"/>
            </a:solidFill>
            <a:round/>
          </a:ln>
          <a:effectLst/>
        </c:spPr>
        <c:marker>
          <c:symbol val="none"/>
        </c:marker>
      </c:pivotFmt>
      <c:pivotFmt>
        <c:idx val="404"/>
        <c:spPr>
          <a:solidFill>
            <a:schemeClr val="accent1"/>
          </a:solidFill>
          <a:ln w="28575" cap="rnd">
            <a:solidFill>
              <a:schemeClr val="accent1"/>
            </a:solidFill>
            <a:round/>
          </a:ln>
          <a:effectLst/>
        </c:spPr>
        <c:marker>
          <c:symbol val="none"/>
        </c:marker>
      </c:pivotFmt>
      <c:pivotFmt>
        <c:idx val="405"/>
        <c:spPr>
          <a:solidFill>
            <a:schemeClr val="accent1"/>
          </a:solidFill>
          <a:ln w="28575" cap="rnd">
            <a:solidFill>
              <a:schemeClr val="accent1"/>
            </a:solidFill>
            <a:round/>
          </a:ln>
          <a:effectLst/>
        </c:spPr>
        <c:marker>
          <c:symbol val="none"/>
        </c:marker>
      </c:pivotFmt>
      <c:pivotFmt>
        <c:idx val="406"/>
        <c:spPr>
          <a:solidFill>
            <a:schemeClr val="accent1"/>
          </a:solidFill>
          <a:ln w="28575" cap="rnd">
            <a:solidFill>
              <a:schemeClr val="accent1"/>
            </a:solidFill>
            <a:round/>
          </a:ln>
          <a:effectLst/>
        </c:spPr>
        <c:marker>
          <c:symbol val="none"/>
        </c:marker>
      </c:pivotFmt>
      <c:pivotFmt>
        <c:idx val="407"/>
        <c:spPr>
          <a:solidFill>
            <a:schemeClr val="accent1"/>
          </a:solidFill>
          <a:ln w="28575" cap="rnd">
            <a:solidFill>
              <a:schemeClr val="accent1"/>
            </a:solidFill>
            <a:round/>
          </a:ln>
          <a:effectLst/>
        </c:spPr>
        <c:marker>
          <c:symbol val="none"/>
        </c:marker>
      </c:pivotFmt>
      <c:pivotFmt>
        <c:idx val="408"/>
        <c:spPr>
          <a:solidFill>
            <a:schemeClr val="accent1"/>
          </a:solidFill>
          <a:ln w="28575" cap="rnd">
            <a:solidFill>
              <a:schemeClr val="accent1"/>
            </a:solidFill>
            <a:round/>
          </a:ln>
          <a:effectLst/>
        </c:spPr>
        <c:marker>
          <c:symbol val="none"/>
        </c:marker>
      </c:pivotFmt>
      <c:pivotFmt>
        <c:idx val="409"/>
        <c:spPr>
          <a:solidFill>
            <a:schemeClr val="accent1"/>
          </a:solidFill>
          <a:ln w="28575" cap="rnd">
            <a:solidFill>
              <a:schemeClr val="accent1"/>
            </a:solidFill>
            <a:round/>
          </a:ln>
          <a:effectLst/>
        </c:spPr>
        <c:marker>
          <c:symbol val="none"/>
        </c:marker>
      </c:pivotFmt>
      <c:pivotFmt>
        <c:idx val="410"/>
        <c:spPr>
          <a:solidFill>
            <a:schemeClr val="accent1"/>
          </a:solidFill>
          <a:ln w="28575" cap="rnd">
            <a:solidFill>
              <a:schemeClr val="accent1"/>
            </a:solidFill>
            <a:round/>
          </a:ln>
          <a:effectLst/>
        </c:spPr>
        <c:marker>
          <c:symbol val="none"/>
        </c:marker>
      </c:pivotFmt>
      <c:pivotFmt>
        <c:idx val="411"/>
        <c:spPr>
          <a:solidFill>
            <a:schemeClr val="accent1"/>
          </a:solidFill>
          <a:ln w="28575" cap="rnd">
            <a:solidFill>
              <a:schemeClr val="accent1"/>
            </a:solidFill>
            <a:round/>
          </a:ln>
          <a:effectLst/>
        </c:spPr>
        <c:marker>
          <c:symbol val="none"/>
        </c:marker>
      </c:pivotFmt>
      <c:pivotFmt>
        <c:idx val="412"/>
        <c:spPr>
          <a:solidFill>
            <a:schemeClr val="accent1"/>
          </a:solidFill>
          <a:ln w="28575" cap="rnd">
            <a:solidFill>
              <a:schemeClr val="accent1"/>
            </a:solidFill>
            <a:round/>
          </a:ln>
          <a:effectLst/>
        </c:spPr>
        <c:marker>
          <c:symbol val="none"/>
        </c:marker>
      </c:pivotFmt>
      <c:pivotFmt>
        <c:idx val="413"/>
        <c:spPr>
          <a:solidFill>
            <a:schemeClr val="accent1"/>
          </a:solidFill>
          <a:ln w="28575" cap="rnd">
            <a:solidFill>
              <a:schemeClr val="accent1"/>
            </a:solidFill>
            <a:round/>
          </a:ln>
          <a:effectLst/>
        </c:spPr>
        <c:marker>
          <c:symbol val="none"/>
        </c:marker>
      </c:pivotFmt>
      <c:pivotFmt>
        <c:idx val="414"/>
        <c:spPr>
          <a:solidFill>
            <a:schemeClr val="accent1"/>
          </a:solidFill>
          <a:ln w="28575" cap="rnd">
            <a:solidFill>
              <a:schemeClr val="accent1"/>
            </a:solidFill>
            <a:round/>
          </a:ln>
          <a:effectLst/>
        </c:spPr>
        <c:marker>
          <c:symbol val="none"/>
        </c:marker>
      </c:pivotFmt>
      <c:pivotFmt>
        <c:idx val="415"/>
        <c:spPr>
          <a:solidFill>
            <a:schemeClr val="accent1"/>
          </a:solidFill>
          <a:ln w="28575" cap="rnd">
            <a:solidFill>
              <a:schemeClr val="accent1"/>
            </a:solidFill>
            <a:round/>
          </a:ln>
          <a:effectLst/>
        </c:spPr>
        <c:marker>
          <c:symbol val="none"/>
        </c:marker>
      </c:pivotFmt>
      <c:pivotFmt>
        <c:idx val="416"/>
        <c:spPr>
          <a:solidFill>
            <a:schemeClr val="accent1"/>
          </a:solidFill>
          <a:ln w="28575" cap="rnd">
            <a:solidFill>
              <a:schemeClr val="accent1"/>
            </a:solidFill>
            <a:round/>
          </a:ln>
          <a:effectLst/>
        </c:spPr>
        <c:marker>
          <c:symbol val="none"/>
        </c:marker>
      </c:pivotFmt>
      <c:pivotFmt>
        <c:idx val="417"/>
        <c:spPr>
          <a:solidFill>
            <a:schemeClr val="accent1"/>
          </a:solidFill>
          <a:ln w="28575" cap="rnd">
            <a:solidFill>
              <a:schemeClr val="accent1"/>
            </a:solidFill>
            <a:round/>
          </a:ln>
          <a:effectLst/>
        </c:spPr>
        <c:marker>
          <c:symbol val="none"/>
        </c:marker>
      </c:pivotFmt>
      <c:pivotFmt>
        <c:idx val="418"/>
        <c:spPr>
          <a:solidFill>
            <a:schemeClr val="accent1"/>
          </a:solidFill>
          <a:ln w="28575" cap="rnd">
            <a:solidFill>
              <a:schemeClr val="accent1"/>
            </a:solidFill>
            <a:round/>
          </a:ln>
          <a:effectLst/>
        </c:spPr>
        <c:marker>
          <c:symbol val="none"/>
        </c:marker>
      </c:pivotFmt>
      <c:pivotFmt>
        <c:idx val="419"/>
        <c:spPr>
          <a:solidFill>
            <a:schemeClr val="accent1"/>
          </a:solidFill>
          <a:ln w="28575" cap="rnd">
            <a:solidFill>
              <a:schemeClr val="accent1"/>
            </a:solidFill>
            <a:round/>
          </a:ln>
          <a:effectLst/>
        </c:spPr>
        <c:marker>
          <c:symbol val="none"/>
        </c:marker>
      </c:pivotFmt>
      <c:pivotFmt>
        <c:idx val="420"/>
        <c:spPr>
          <a:solidFill>
            <a:schemeClr val="accent1"/>
          </a:solidFill>
          <a:ln w="28575" cap="rnd">
            <a:solidFill>
              <a:schemeClr val="accent1"/>
            </a:solidFill>
            <a:round/>
          </a:ln>
          <a:effectLst/>
        </c:spPr>
        <c:marker>
          <c:symbol val="none"/>
        </c:marker>
      </c:pivotFmt>
      <c:pivotFmt>
        <c:idx val="421"/>
        <c:spPr>
          <a:solidFill>
            <a:schemeClr val="accent1"/>
          </a:solidFill>
          <a:ln w="28575" cap="rnd">
            <a:solidFill>
              <a:schemeClr val="accent1"/>
            </a:solidFill>
            <a:round/>
          </a:ln>
          <a:effectLst/>
        </c:spPr>
        <c:marker>
          <c:symbol val="none"/>
        </c:marker>
      </c:pivotFmt>
      <c:pivotFmt>
        <c:idx val="422"/>
        <c:spPr>
          <a:solidFill>
            <a:schemeClr val="accent1"/>
          </a:solidFill>
          <a:ln w="28575" cap="rnd">
            <a:solidFill>
              <a:schemeClr val="accent1"/>
            </a:solidFill>
            <a:round/>
          </a:ln>
          <a:effectLst/>
        </c:spPr>
        <c:marker>
          <c:symbol val="none"/>
        </c:marker>
      </c:pivotFmt>
      <c:pivotFmt>
        <c:idx val="423"/>
        <c:spPr>
          <a:solidFill>
            <a:schemeClr val="accent1"/>
          </a:solidFill>
          <a:ln w="28575" cap="rnd">
            <a:solidFill>
              <a:schemeClr val="accent1"/>
            </a:solidFill>
            <a:round/>
          </a:ln>
          <a:effectLst/>
        </c:spPr>
        <c:marker>
          <c:symbol val="none"/>
        </c:marker>
      </c:pivotFmt>
      <c:pivotFmt>
        <c:idx val="424"/>
        <c:spPr>
          <a:solidFill>
            <a:schemeClr val="accent1"/>
          </a:solidFill>
          <a:ln w="28575" cap="rnd">
            <a:solidFill>
              <a:schemeClr val="accent1"/>
            </a:solidFill>
            <a:round/>
          </a:ln>
          <a:effectLst/>
        </c:spPr>
        <c:marker>
          <c:symbol val="none"/>
        </c:marker>
      </c:pivotFmt>
      <c:pivotFmt>
        <c:idx val="425"/>
        <c:spPr>
          <a:solidFill>
            <a:schemeClr val="accent1"/>
          </a:solidFill>
          <a:ln w="28575" cap="rnd">
            <a:solidFill>
              <a:schemeClr val="accent1"/>
            </a:solidFill>
            <a:round/>
          </a:ln>
          <a:effectLst/>
        </c:spPr>
        <c:marker>
          <c:symbol val="none"/>
        </c:marker>
      </c:pivotFmt>
      <c:pivotFmt>
        <c:idx val="426"/>
        <c:spPr>
          <a:solidFill>
            <a:schemeClr val="accent1"/>
          </a:solidFill>
          <a:ln w="28575" cap="rnd">
            <a:solidFill>
              <a:schemeClr val="accent1"/>
            </a:solidFill>
            <a:round/>
          </a:ln>
          <a:effectLst/>
        </c:spPr>
        <c:marker>
          <c:symbol val="none"/>
        </c:marker>
      </c:pivotFmt>
      <c:pivotFmt>
        <c:idx val="427"/>
        <c:spPr>
          <a:solidFill>
            <a:schemeClr val="accent1"/>
          </a:solidFill>
          <a:ln w="28575" cap="rnd">
            <a:solidFill>
              <a:schemeClr val="accent1"/>
            </a:solidFill>
            <a:round/>
          </a:ln>
          <a:effectLst/>
        </c:spPr>
        <c:marker>
          <c:symbol val="none"/>
        </c:marker>
      </c:pivotFmt>
      <c:pivotFmt>
        <c:idx val="428"/>
        <c:spPr>
          <a:solidFill>
            <a:schemeClr val="accent1"/>
          </a:solidFill>
          <a:ln w="28575" cap="rnd">
            <a:solidFill>
              <a:schemeClr val="accent1"/>
            </a:solidFill>
            <a:round/>
          </a:ln>
          <a:effectLst/>
        </c:spPr>
        <c:marker>
          <c:symbol val="none"/>
        </c:marker>
      </c:pivotFmt>
      <c:pivotFmt>
        <c:idx val="429"/>
        <c:spPr>
          <a:solidFill>
            <a:schemeClr val="accent1"/>
          </a:solidFill>
          <a:ln w="28575" cap="rnd">
            <a:solidFill>
              <a:schemeClr val="accent1"/>
            </a:solidFill>
            <a:round/>
          </a:ln>
          <a:effectLst/>
        </c:spPr>
        <c:marker>
          <c:symbol val="none"/>
        </c:marker>
      </c:pivotFmt>
      <c:pivotFmt>
        <c:idx val="430"/>
        <c:spPr>
          <a:solidFill>
            <a:schemeClr val="accent1"/>
          </a:solidFill>
          <a:ln w="28575" cap="rnd">
            <a:solidFill>
              <a:schemeClr val="accent1"/>
            </a:solidFill>
            <a:round/>
          </a:ln>
          <a:effectLst/>
        </c:spPr>
        <c:marker>
          <c:symbol val="none"/>
        </c:marker>
      </c:pivotFmt>
      <c:pivotFmt>
        <c:idx val="431"/>
        <c:spPr>
          <a:solidFill>
            <a:schemeClr val="accent1"/>
          </a:solidFill>
          <a:ln w="28575" cap="rnd">
            <a:solidFill>
              <a:schemeClr val="accent1"/>
            </a:solidFill>
            <a:round/>
          </a:ln>
          <a:effectLst/>
        </c:spPr>
        <c:marker>
          <c:symbol val="none"/>
        </c:marker>
      </c:pivotFmt>
      <c:pivotFmt>
        <c:idx val="432"/>
        <c:spPr>
          <a:solidFill>
            <a:schemeClr val="accent1"/>
          </a:solidFill>
          <a:ln w="28575" cap="rnd">
            <a:solidFill>
              <a:schemeClr val="accent1"/>
            </a:solidFill>
            <a:round/>
          </a:ln>
          <a:effectLst/>
        </c:spPr>
        <c:marker>
          <c:symbol val="none"/>
        </c:marker>
      </c:pivotFmt>
      <c:pivotFmt>
        <c:idx val="433"/>
        <c:spPr>
          <a:solidFill>
            <a:schemeClr val="accent1"/>
          </a:solidFill>
          <a:ln w="28575" cap="rnd">
            <a:solidFill>
              <a:schemeClr val="accent1"/>
            </a:solidFill>
            <a:round/>
          </a:ln>
          <a:effectLst/>
        </c:spPr>
        <c:marker>
          <c:symbol val="none"/>
        </c:marker>
      </c:pivotFmt>
      <c:pivotFmt>
        <c:idx val="434"/>
        <c:spPr>
          <a:solidFill>
            <a:schemeClr val="accent1"/>
          </a:solidFill>
          <a:ln w="28575" cap="rnd">
            <a:solidFill>
              <a:schemeClr val="accent1"/>
            </a:solidFill>
            <a:round/>
          </a:ln>
          <a:effectLst/>
        </c:spPr>
        <c:marker>
          <c:symbol val="none"/>
        </c:marker>
      </c:pivotFmt>
      <c:pivotFmt>
        <c:idx val="435"/>
        <c:spPr>
          <a:solidFill>
            <a:schemeClr val="accent1"/>
          </a:solidFill>
          <a:ln w="28575" cap="rnd">
            <a:solidFill>
              <a:schemeClr val="accent1"/>
            </a:solidFill>
            <a:round/>
          </a:ln>
          <a:effectLst/>
        </c:spPr>
        <c:marker>
          <c:symbol val="none"/>
        </c:marker>
      </c:pivotFmt>
      <c:pivotFmt>
        <c:idx val="436"/>
        <c:spPr>
          <a:solidFill>
            <a:schemeClr val="accent1"/>
          </a:solidFill>
          <a:ln w="28575" cap="rnd">
            <a:solidFill>
              <a:schemeClr val="accent1"/>
            </a:solidFill>
            <a:round/>
          </a:ln>
          <a:effectLst/>
        </c:spPr>
        <c:marker>
          <c:symbol val="none"/>
        </c:marker>
      </c:pivotFmt>
      <c:pivotFmt>
        <c:idx val="437"/>
        <c:spPr>
          <a:solidFill>
            <a:schemeClr val="accent1"/>
          </a:solidFill>
          <a:ln w="28575" cap="rnd">
            <a:solidFill>
              <a:schemeClr val="accent1"/>
            </a:solidFill>
            <a:round/>
          </a:ln>
          <a:effectLst/>
        </c:spPr>
        <c:marker>
          <c:symbol val="none"/>
        </c:marker>
      </c:pivotFmt>
      <c:pivotFmt>
        <c:idx val="438"/>
        <c:spPr>
          <a:solidFill>
            <a:schemeClr val="accent1"/>
          </a:solidFill>
          <a:ln w="28575" cap="rnd">
            <a:solidFill>
              <a:schemeClr val="accent1"/>
            </a:solidFill>
            <a:round/>
          </a:ln>
          <a:effectLst/>
        </c:spPr>
        <c:marker>
          <c:symbol val="none"/>
        </c:marker>
      </c:pivotFmt>
      <c:pivotFmt>
        <c:idx val="439"/>
        <c:spPr>
          <a:solidFill>
            <a:schemeClr val="accent1"/>
          </a:solidFill>
          <a:ln w="28575" cap="rnd">
            <a:solidFill>
              <a:schemeClr val="accent1"/>
            </a:solidFill>
            <a:round/>
          </a:ln>
          <a:effectLst/>
        </c:spPr>
        <c:marker>
          <c:symbol val="none"/>
        </c:marker>
      </c:pivotFmt>
      <c:pivotFmt>
        <c:idx val="440"/>
        <c:spPr>
          <a:solidFill>
            <a:schemeClr val="accent1"/>
          </a:solidFill>
          <a:ln w="28575" cap="rnd">
            <a:solidFill>
              <a:schemeClr val="accent1"/>
            </a:solidFill>
            <a:round/>
          </a:ln>
          <a:effectLst/>
        </c:spPr>
        <c:marker>
          <c:symbol val="none"/>
        </c:marker>
      </c:pivotFmt>
      <c:pivotFmt>
        <c:idx val="441"/>
        <c:spPr>
          <a:solidFill>
            <a:schemeClr val="accent1"/>
          </a:solidFill>
          <a:ln w="28575" cap="rnd">
            <a:solidFill>
              <a:schemeClr val="accent1"/>
            </a:solidFill>
            <a:round/>
          </a:ln>
          <a:effectLst/>
        </c:spPr>
        <c:marker>
          <c:symbol val="none"/>
        </c:marker>
      </c:pivotFmt>
      <c:pivotFmt>
        <c:idx val="442"/>
        <c:spPr>
          <a:solidFill>
            <a:schemeClr val="accent1"/>
          </a:solidFill>
          <a:ln w="28575" cap="rnd">
            <a:solidFill>
              <a:schemeClr val="accent1"/>
            </a:solidFill>
            <a:round/>
          </a:ln>
          <a:effectLst/>
        </c:spPr>
        <c:marker>
          <c:symbol val="none"/>
        </c:marker>
      </c:pivotFmt>
      <c:pivotFmt>
        <c:idx val="443"/>
        <c:spPr>
          <a:solidFill>
            <a:schemeClr val="accent1"/>
          </a:solidFill>
          <a:ln w="28575" cap="rnd">
            <a:solidFill>
              <a:schemeClr val="accent1"/>
            </a:solidFill>
            <a:round/>
          </a:ln>
          <a:effectLst/>
        </c:spPr>
        <c:marker>
          <c:symbol val="none"/>
        </c:marker>
      </c:pivotFmt>
      <c:pivotFmt>
        <c:idx val="444"/>
        <c:spPr>
          <a:solidFill>
            <a:schemeClr val="accent1"/>
          </a:solidFill>
          <a:ln w="28575" cap="rnd">
            <a:solidFill>
              <a:schemeClr val="accent1"/>
            </a:solidFill>
            <a:round/>
          </a:ln>
          <a:effectLst/>
        </c:spPr>
        <c:marker>
          <c:symbol val="none"/>
        </c:marker>
      </c:pivotFmt>
      <c:pivotFmt>
        <c:idx val="445"/>
        <c:spPr>
          <a:solidFill>
            <a:schemeClr val="accent1"/>
          </a:solidFill>
          <a:ln w="28575" cap="rnd">
            <a:solidFill>
              <a:schemeClr val="accent1"/>
            </a:solidFill>
            <a:round/>
          </a:ln>
          <a:effectLst/>
        </c:spPr>
        <c:marker>
          <c:symbol val="none"/>
        </c:marker>
      </c:pivotFmt>
      <c:pivotFmt>
        <c:idx val="446"/>
        <c:spPr>
          <a:solidFill>
            <a:schemeClr val="accent1"/>
          </a:solidFill>
          <a:ln w="28575" cap="rnd">
            <a:solidFill>
              <a:schemeClr val="accent1"/>
            </a:solidFill>
            <a:round/>
          </a:ln>
          <a:effectLst/>
        </c:spPr>
        <c:marker>
          <c:symbol val="none"/>
        </c:marker>
      </c:pivotFmt>
      <c:pivotFmt>
        <c:idx val="447"/>
        <c:spPr>
          <a:solidFill>
            <a:schemeClr val="accent1"/>
          </a:solidFill>
          <a:ln w="28575" cap="rnd">
            <a:solidFill>
              <a:schemeClr val="accent1"/>
            </a:solidFill>
            <a:round/>
          </a:ln>
          <a:effectLst/>
        </c:spPr>
        <c:marker>
          <c:symbol val="none"/>
        </c:marker>
      </c:pivotFmt>
      <c:pivotFmt>
        <c:idx val="448"/>
        <c:spPr>
          <a:solidFill>
            <a:schemeClr val="accent1"/>
          </a:solidFill>
          <a:ln w="28575" cap="rnd">
            <a:solidFill>
              <a:schemeClr val="accent1"/>
            </a:solidFill>
            <a:round/>
          </a:ln>
          <a:effectLst/>
        </c:spPr>
        <c:marker>
          <c:symbol val="none"/>
        </c:marker>
      </c:pivotFmt>
      <c:pivotFmt>
        <c:idx val="449"/>
        <c:spPr>
          <a:solidFill>
            <a:schemeClr val="accent1"/>
          </a:solidFill>
          <a:ln w="28575" cap="rnd">
            <a:solidFill>
              <a:schemeClr val="accent1"/>
            </a:solidFill>
            <a:round/>
          </a:ln>
          <a:effectLst/>
        </c:spPr>
        <c:marker>
          <c:symbol val="none"/>
        </c:marker>
      </c:pivotFmt>
      <c:pivotFmt>
        <c:idx val="450"/>
        <c:spPr>
          <a:solidFill>
            <a:schemeClr val="accent1"/>
          </a:solidFill>
          <a:ln w="28575" cap="rnd">
            <a:solidFill>
              <a:schemeClr val="accent1"/>
            </a:solidFill>
            <a:round/>
          </a:ln>
          <a:effectLst/>
        </c:spPr>
        <c:marker>
          <c:symbol val="none"/>
        </c:marker>
      </c:pivotFmt>
      <c:pivotFmt>
        <c:idx val="451"/>
        <c:spPr>
          <a:solidFill>
            <a:schemeClr val="accent1"/>
          </a:solidFill>
          <a:ln w="28575" cap="rnd">
            <a:solidFill>
              <a:schemeClr val="accent1"/>
            </a:solidFill>
            <a:round/>
          </a:ln>
          <a:effectLst/>
        </c:spPr>
        <c:marker>
          <c:symbol val="none"/>
        </c:marker>
      </c:pivotFmt>
      <c:pivotFmt>
        <c:idx val="452"/>
        <c:spPr>
          <a:solidFill>
            <a:schemeClr val="accent1"/>
          </a:solidFill>
          <a:ln w="28575" cap="rnd">
            <a:solidFill>
              <a:schemeClr val="accent1"/>
            </a:solidFill>
            <a:round/>
          </a:ln>
          <a:effectLst/>
        </c:spPr>
        <c:marker>
          <c:symbol val="none"/>
        </c:marker>
      </c:pivotFmt>
      <c:pivotFmt>
        <c:idx val="453"/>
        <c:spPr>
          <a:solidFill>
            <a:schemeClr val="accent1"/>
          </a:solidFill>
          <a:ln w="28575" cap="rnd">
            <a:solidFill>
              <a:schemeClr val="accent1"/>
            </a:solidFill>
            <a:round/>
          </a:ln>
          <a:effectLst/>
        </c:spPr>
        <c:marker>
          <c:symbol val="none"/>
        </c:marker>
      </c:pivotFmt>
      <c:pivotFmt>
        <c:idx val="454"/>
        <c:spPr>
          <a:solidFill>
            <a:schemeClr val="accent1"/>
          </a:solidFill>
          <a:ln w="28575" cap="rnd">
            <a:solidFill>
              <a:schemeClr val="accent1"/>
            </a:solidFill>
            <a:round/>
          </a:ln>
          <a:effectLst/>
        </c:spPr>
        <c:marker>
          <c:symbol val="none"/>
        </c:marker>
      </c:pivotFmt>
      <c:pivotFmt>
        <c:idx val="455"/>
        <c:spPr>
          <a:solidFill>
            <a:schemeClr val="accent1"/>
          </a:solidFill>
          <a:ln w="28575" cap="rnd">
            <a:solidFill>
              <a:schemeClr val="accent1"/>
            </a:solidFill>
            <a:round/>
          </a:ln>
          <a:effectLst/>
        </c:spPr>
        <c:marker>
          <c:symbol val="none"/>
        </c:marker>
      </c:pivotFmt>
      <c:pivotFmt>
        <c:idx val="456"/>
        <c:spPr>
          <a:solidFill>
            <a:schemeClr val="accent1"/>
          </a:solidFill>
          <a:ln w="28575" cap="rnd">
            <a:solidFill>
              <a:schemeClr val="accent1"/>
            </a:solidFill>
            <a:round/>
          </a:ln>
          <a:effectLst/>
        </c:spPr>
        <c:marker>
          <c:symbol val="none"/>
        </c:marker>
      </c:pivotFmt>
      <c:pivotFmt>
        <c:idx val="457"/>
        <c:spPr>
          <a:solidFill>
            <a:schemeClr val="accent1"/>
          </a:solidFill>
          <a:ln w="28575" cap="rnd">
            <a:solidFill>
              <a:schemeClr val="accent1"/>
            </a:solidFill>
            <a:round/>
          </a:ln>
          <a:effectLst/>
        </c:spPr>
        <c:marker>
          <c:symbol val="none"/>
        </c:marker>
      </c:pivotFmt>
      <c:pivotFmt>
        <c:idx val="458"/>
        <c:spPr>
          <a:solidFill>
            <a:schemeClr val="accent1"/>
          </a:solidFill>
          <a:ln w="28575" cap="rnd">
            <a:solidFill>
              <a:schemeClr val="accent1"/>
            </a:solidFill>
            <a:round/>
          </a:ln>
          <a:effectLst/>
        </c:spPr>
        <c:marker>
          <c:symbol val="none"/>
        </c:marker>
      </c:pivotFmt>
      <c:pivotFmt>
        <c:idx val="459"/>
        <c:spPr>
          <a:solidFill>
            <a:schemeClr val="accent1"/>
          </a:solidFill>
          <a:ln w="28575" cap="rnd">
            <a:solidFill>
              <a:schemeClr val="accent1"/>
            </a:solidFill>
            <a:round/>
          </a:ln>
          <a:effectLst/>
        </c:spPr>
        <c:marker>
          <c:symbol val="none"/>
        </c:marker>
      </c:pivotFmt>
      <c:pivotFmt>
        <c:idx val="460"/>
        <c:spPr>
          <a:solidFill>
            <a:schemeClr val="accent1"/>
          </a:solidFill>
          <a:ln w="28575" cap="rnd">
            <a:solidFill>
              <a:schemeClr val="accent1"/>
            </a:solidFill>
            <a:round/>
          </a:ln>
          <a:effectLst/>
        </c:spPr>
        <c:marker>
          <c:symbol val="none"/>
        </c:marker>
      </c:pivotFmt>
      <c:pivotFmt>
        <c:idx val="461"/>
        <c:spPr>
          <a:solidFill>
            <a:schemeClr val="accent1"/>
          </a:solidFill>
          <a:ln w="28575" cap="rnd">
            <a:solidFill>
              <a:schemeClr val="accent1"/>
            </a:solidFill>
            <a:round/>
          </a:ln>
          <a:effectLst/>
        </c:spPr>
        <c:marker>
          <c:symbol val="none"/>
        </c:marker>
      </c:pivotFmt>
      <c:pivotFmt>
        <c:idx val="462"/>
        <c:spPr>
          <a:solidFill>
            <a:schemeClr val="accent1"/>
          </a:solidFill>
          <a:ln w="28575" cap="rnd">
            <a:solidFill>
              <a:schemeClr val="accent1"/>
            </a:solidFill>
            <a:round/>
          </a:ln>
          <a:effectLst/>
        </c:spPr>
        <c:marker>
          <c:symbol val="none"/>
        </c:marker>
      </c:pivotFmt>
      <c:pivotFmt>
        <c:idx val="463"/>
        <c:spPr>
          <a:solidFill>
            <a:schemeClr val="accent1"/>
          </a:solidFill>
          <a:ln w="28575" cap="rnd">
            <a:solidFill>
              <a:schemeClr val="accent1"/>
            </a:solidFill>
            <a:round/>
          </a:ln>
          <a:effectLst/>
        </c:spPr>
        <c:marker>
          <c:symbol val="none"/>
        </c:marker>
      </c:pivotFmt>
      <c:pivotFmt>
        <c:idx val="464"/>
        <c:spPr>
          <a:solidFill>
            <a:schemeClr val="accent1"/>
          </a:solidFill>
          <a:ln w="28575" cap="rnd">
            <a:solidFill>
              <a:schemeClr val="accent1"/>
            </a:solidFill>
            <a:round/>
          </a:ln>
          <a:effectLst/>
        </c:spPr>
        <c:marker>
          <c:symbol val="none"/>
        </c:marker>
      </c:pivotFmt>
      <c:pivotFmt>
        <c:idx val="465"/>
        <c:spPr>
          <a:solidFill>
            <a:schemeClr val="accent1"/>
          </a:solidFill>
          <a:ln w="28575" cap="rnd">
            <a:solidFill>
              <a:schemeClr val="accent1"/>
            </a:solidFill>
            <a:round/>
          </a:ln>
          <a:effectLst/>
        </c:spPr>
        <c:marker>
          <c:symbol val="none"/>
        </c:marker>
      </c:pivotFmt>
      <c:pivotFmt>
        <c:idx val="466"/>
        <c:spPr>
          <a:solidFill>
            <a:schemeClr val="accent1"/>
          </a:solidFill>
          <a:ln w="28575" cap="rnd">
            <a:solidFill>
              <a:schemeClr val="accent1"/>
            </a:solidFill>
            <a:round/>
          </a:ln>
          <a:effectLst/>
        </c:spPr>
        <c:marker>
          <c:symbol val="none"/>
        </c:marker>
      </c:pivotFmt>
      <c:pivotFmt>
        <c:idx val="467"/>
        <c:spPr>
          <a:solidFill>
            <a:schemeClr val="accent1"/>
          </a:solidFill>
          <a:ln w="28575" cap="rnd">
            <a:solidFill>
              <a:schemeClr val="accent1"/>
            </a:solidFill>
            <a:round/>
          </a:ln>
          <a:effectLst/>
        </c:spPr>
        <c:marker>
          <c:symbol val="none"/>
        </c:marker>
      </c:pivotFmt>
      <c:pivotFmt>
        <c:idx val="468"/>
        <c:spPr>
          <a:solidFill>
            <a:schemeClr val="accent1"/>
          </a:solidFill>
          <a:ln w="28575" cap="rnd">
            <a:solidFill>
              <a:schemeClr val="accent1"/>
            </a:solidFill>
            <a:round/>
          </a:ln>
          <a:effectLst/>
        </c:spPr>
        <c:marker>
          <c:symbol val="none"/>
        </c:marker>
      </c:pivotFmt>
      <c:pivotFmt>
        <c:idx val="469"/>
        <c:spPr>
          <a:solidFill>
            <a:schemeClr val="accent1"/>
          </a:solidFill>
          <a:ln w="28575" cap="rnd">
            <a:solidFill>
              <a:schemeClr val="accent1"/>
            </a:solidFill>
            <a:round/>
          </a:ln>
          <a:effectLst/>
        </c:spPr>
        <c:marker>
          <c:symbol val="none"/>
        </c:marker>
      </c:pivotFmt>
      <c:pivotFmt>
        <c:idx val="470"/>
        <c:spPr>
          <a:solidFill>
            <a:schemeClr val="accent1"/>
          </a:solidFill>
          <a:ln w="28575" cap="rnd">
            <a:solidFill>
              <a:schemeClr val="accent1"/>
            </a:solidFill>
            <a:round/>
          </a:ln>
          <a:effectLst/>
        </c:spPr>
        <c:marker>
          <c:symbol val="none"/>
        </c:marker>
      </c:pivotFmt>
      <c:pivotFmt>
        <c:idx val="471"/>
        <c:spPr>
          <a:solidFill>
            <a:schemeClr val="accent1"/>
          </a:solidFill>
          <a:ln w="28575" cap="rnd">
            <a:solidFill>
              <a:schemeClr val="accent1"/>
            </a:solidFill>
            <a:round/>
          </a:ln>
          <a:effectLst/>
        </c:spPr>
        <c:marker>
          <c:symbol val="none"/>
        </c:marker>
      </c:pivotFmt>
      <c:pivotFmt>
        <c:idx val="472"/>
        <c:spPr>
          <a:solidFill>
            <a:schemeClr val="accent1"/>
          </a:solidFill>
          <a:ln w="28575" cap="rnd">
            <a:solidFill>
              <a:schemeClr val="accent1"/>
            </a:solidFill>
            <a:round/>
          </a:ln>
          <a:effectLst/>
        </c:spPr>
        <c:marker>
          <c:symbol val="none"/>
        </c:marker>
      </c:pivotFmt>
      <c:pivotFmt>
        <c:idx val="473"/>
        <c:spPr>
          <a:solidFill>
            <a:schemeClr val="accent1"/>
          </a:solidFill>
          <a:ln w="28575" cap="rnd">
            <a:solidFill>
              <a:schemeClr val="accent1"/>
            </a:solidFill>
            <a:round/>
          </a:ln>
          <a:effectLst/>
        </c:spPr>
        <c:marker>
          <c:symbol val="none"/>
        </c:marker>
      </c:pivotFmt>
      <c:pivotFmt>
        <c:idx val="474"/>
        <c:spPr>
          <a:solidFill>
            <a:schemeClr val="accent1"/>
          </a:solidFill>
          <a:ln w="28575" cap="rnd">
            <a:solidFill>
              <a:schemeClr val="accent1"/>
            </a:solidFill>
            <a:round/>
          </a:ln>
          <a:effectLst/>
        </c:spPr>
        <c:marker>
          <c:symbol val="none"/>
        </c:marker>
      </c:pivotFmt>
      <c:pivotFmt>
        <c:idx val="475"/>
        <c:spPr>
          <a:solidFill>
            <a:schemeClr val="accent1"/>
          </a:solidFill>
          <a:ln w="28575" cap="rnd">
            <a:solidFill>
              <a:schemeClr val="accent1"/>
            </a:solidFill>
            <a:round/>
          </a:ln>
          <a:effectLst/>
        </c:spPr>
        <c:marker>
          <c:symbol val="none"/>
        </c:marker>
      </c:pivotFmt>
      <c:pivotFmt>
        <c:idx val="476"/>
        <c:spPr>
          <a:solidFill>
            <a:schemeClr val="accent1"/>
          </a:solidFill>
          <a:ln w="28575" cap="rnd">
            <a:solidFill>
              <a:schemeClr val="accent1"/>
            </a:solidFill>
            <a:round/>
          </a:ln>
          <a:effectLst/>
        </c:spPr>
        <c:marker>
          <c:symbol val="none"/>
        </c:marker>
      </c:pivotFmt>
      <c:pivotFmt>
        <c:idx val="477"/>
        <c:spPr>
          <a:solidFill>
            <a:schemeClr val="accent1"/>
          </a:solidFill>
          <a:ln w="28575" cap="rnd">
            <a:solidFill>
              <a:schemeClr val="accent1"/>
            </a:solidFill>
            <a:round/>
          </a:ln>
          <a:effectLst/>
        </c:spPr>
        <c:marker>
          <c:symbol val="none"/>
        </c:marker>
      </c:pivotFmt>
      <c:pivotFmt>
        <c:idx val="478"/>
        <c:spPr>
          <a:solidFill>
            <a:schemeClr val="accent1"/>
          </a:solidFill>
          <a:ln w="28575" cap="rnd">
            <a:solidFill>
              <a:schemeClr val="accent1"/>
            </a:solidFill>
            <a:round/>
          </a:ln>
          <a:effectLst/>
        </c:spPr>
        <c:marker>
          <c:symbol val="none"/>
        </c:marker>
      </c:pivotFmt>
      <c:pivotFmt>
        <c:idx val="479"/>
        <c:spPr>
          <a:solidFill>
            <a:schemeClr val="accent1"/>
          </a:solidFill>
          <a:ln w="28575" cap="rnd">
            <a:solidFill>
              <a:schemeClr val="accent1"/>
            </a:solidFill>
            <a:round/>
          </a:ln>
          <a:effectLst/>
        </c:spPr>
        <c:marker>
          <c:symbol val="none"/>
        </c:marker>
      </c:pivotFmt>
      <c:pivotFmt>
        <c:idx val="480"/>
        <c:spPr>
          <a:solidFill>
            <a:schemeClr val="accent1"/>
          </a:solidFill>
          <a:ln w="28575" cap="rnd">
            <a:solidFill>
              <a:schemeClr val="accent1"/>
            </a:solidFill>
            <a:round/>
          </a:ln>
          <a:effectLst/>
        </c:spPr>
        <c:marker>
          <c:symbol val="none"/>
        </c:marker>
      </c:pivotFmt>
      <c:pivotFmt>
        <c:idx val="481"/>
        <c:spPr>
          <a:solidFill>
            <a:schemeClr val="accent1"/>
          </a:solidFill>
          <a:ln w="28575" cap="rnd">
            <a:solidFill>
              <a:schemeClr val="accent1"/>
            </a:solidFill>
            <a:round/>
          </a:ln>
          <a:effectLst/>
        </c:spPr>
        <c:marker>
          <c:symbol val="none"/>
        </c:marker>
      </c:pivotFmt>
      <c:pivotFmt>
        <c:idx val="482"/>
        <c:spPr>
          <a:solidFill>
            <a:schemeClr val="accent1"/>
          </a:solidFill>
          <a:ln w="28575" cap="rnd">
            <a:solidFill>
              <a:schemeClr val="accent1"/>
            </a:solidFill>
            <a:round/>
          </a:ln>
          <a:effectLst/>
        </c:spPr>
        <c:marker>
          <c:symbol val="none"/>
        </c:marker>
      </c:pivotFmt>
      <c:pivotFmt>
        <c:idx val="483"/>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484"/>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485"/>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486"/>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487"/>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488"/>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489"/>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490"/>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491"/>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492"/>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493"/>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494"/>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495"/>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496"/>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497"/>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498"/>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499"/>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4.5336090898501907E-2"/>
          <c:y val="0.14375964604784042"/>
          <c:w val="0.78649320936933653"/>
          <c:h val="0.62137226961720393"/>
        </c:manualLayout>
      </c:layout>
      <c:lineChart>
        <c:grouping val="standard"/>
        <c:varyColors val="0"/>
        <c:ser>
          <c:idx val="0"/>
          <c:order val="0"/>
          <c:tx>
            <c:strRef>
              <c:f>'Otros coliformes'!$B$191:$B$192</c:f>
              <c:strCache>
                <c:ptCount val="1"/>
                <c:pt idx="0">
                  <c:v>CONV</c:v>
                </c:pt>
              </c:strCache>
            </c:strRef>
          </c:tx>
          <c:spPr>
            <a:ln w="28575" cap="rnd">
              <a:solidFill>
                <a:schemeClr val="accent1"/>
              </a:solidFill>
              <a:round/>
            </a:ln>
            <a:effectLst/>
          </c:spPr>
          <c:marker>
            <c:symbol val="none"/>
          </c:marker>
          <c:cat>
            <c:strRef>
              <c:f>'Otros coliformes'!$A$193:$A$230</c:f>
              <c:strCache>
                <c:ptCount val="37"/>
                <c:pt idx="0">
                  <c:v>abr-18</c:v>
                </c:pt>
                <c:pt idx="1">
                  <c:v>may-18</c:v>
                </c:pt>
                <c:pt idx="2">
                  <c:v>jun-18</c:v>
                </c:pt>
                <c:pt idx="3">
                  <c:v>jul-18</c:v>
                </c:pt>
                <c:pt idx="4">
                  <c:v>ago-18</c:v>
                </c:pt>
                <c:pt idx="5">
                  <c:v>sep-18</c:v>
                </c:pt>
                <c:pt idx="6">
                  <c:v>oct-18</c:v>
                </c:pt>
                <c:pt idx="7">
                  <c:v>nov-18</c:v>
                </c:pt>
                <c:pt idx="8">
                  <c:v>dic-18</c:v>
                </c:pt>
                <c:pt idx="9">
                  <c:v>ene-19</c:v>
                </c:pt>
                <c:pt idx="10">
                  <c:v>feb-19</c:v>
                </c:pt>
                <c:pt idx="11">
                  <c:v>mar-19</c:v>
                </c:pt>
                <c:pt idx="12">
                  <c:v>abr-19</c:v>
                </c:pt>
                <c:pt idx="13">
                  <c:v>may-19</c:v>
                </c:pt>
                <c:pt idx="14">
                  <c:v>jun-19</c:v>
                </c:pt>
                <c:pt idx="15">
                  <c:v>jul-19</c:v>
                </c:pt>
                <c:pt idx="16">
                  <c:v>ago-19</c:v>
                </c:pt>
                <c:pt idx="17">
                  <c:v>sep-19</c:v>
                </c:pt>
                <c:pt idx="18">
                  <c:v>oct-19</c:v>
                </c:pt>
                <c:pt idx="19">
                  <c:v>nov-19</c:v>
                </c:pt>
                <c:pt idx="20">
                  <c:v>dic-19</c:v>
                </c:pt>
                <c:pt idx="21">
                  <c:v>ene-20</c:v>
                </c:pt>
                <c:pt idx="22">
                  <c:v>feb-20</c:v>
                </c:pt>
                <c:pt idx="23">
                  <c:v>mar-20</c:v>
                </c:pt>
                <c:pt idx="24">
                  <c:v>abr-20</c:v>
                </c:pt>
                <c:pt idx="25">
                  <c:v>may-20</c:v>
                </c:pt>
                <c:pt idx="26">
                  <c:v>jun-20</c:v>
                </c:pt>
                <c:pt idx="27">
                  <c:v>jul-20</c:v>
                </c:pt>
                <c:pt idx="28">
                  <c:v>ago-20</c:v>
                </c:pt>
                <c:pt idx="29">
                  <c:v>sep-20</c:v>
                </c:pt>
                <c:pt idx="30">
                  <c:v>oct-20</c:v>
                </c:pt>
                <c:pt idx="31">
                  <c:v>nov-20</c:v>
                </c:pt>
                <c:pt idx="32">
                  <c:v>dic-20</c:v>
                </c:pt>
                <c:pt idx="33">
                  <c:v>ene-21</c:v>
                </c:pt>
                <c:pt idx="34">
                  <c:v>feb-21</c:v>
                </c:pt>
                <c:pt idx="35">
                  <c:v>mar-21</c:v>
                </c:pt>
                <c:pt idx="36">
                  <c:v>abr-21</c:v>
                </c:pt>
              </c:strCache>
            </c:strRef>
          </c:cat>
          <c:val>
            <c:numRef>
              <c:f>'Otros coliformes'!$B$193:$B$230</c:f>
              <c:numCache>
                <c:formatCode>General</c:formatCode>
                <c:ptCount val="37"/>
                <c:pt idx="3">
                  <c:v>383.33333333333337</c:v>
                </c:pt>
                <c:pt idx="4">
                  <c:v>383.33333333333337</c:v>
                </c:pt>
                <c:pt idx="5">
                  <c:v>1650</c:v>
                </c:pt>
                <c:pt idx="12">
                  <c:v>183.33333333333331</c:v>
                </c:pt>
                <c:pt idx="14">
                  <c:v>288.88888888888886</c:v>
                </c:pt>
                <c:pt idx="15">
                  <c:v>633.33333333333326</c:v>
                </c:pt>
                <c:pt idx="16">
                  <c:v>566.66666666666674</c:v>
                </c:pt>
                <c:pt idx="19">
                  <c:v>800</c:v>
                </c:pt>
              </c:numCache>
            </c:numRef>
          </c:val>
          <c:smooth val="0"/>
          <c:extLst>
            <c:ext xmlns:c16="http://schemas.microsoft.com/office/drawing/2014/chart" uri="{C3380CC4-5D6E-409C-BE32-E72D297353CC}">
              <c16:uniqueId val="{00000000-43DA-4EB1-ADD0-7466299A3C4B}"/>
            </c:ext>
          </c:extLst>
        </c:ser>
        <c:ser>
          <c:idx val="1"/>
          <c:order val="1"/>
          <c:tx>
            <c:strRef>
              <c:f>'Otros coliformes'!$C$191:$C$192</c:f>
              <c:strCache>
                <c:ptCount val="1"/>
                <c:pt idx="0">
                  <c:v>HARG2</c:v>
                </c:pt>
              </c:strCache>
            </c:strRef>
          </c:tx>
          <c:spPr>
            <a:ln w="28575" cap="rnd">
              <a:solidFill>
                <a:schemeClr val="accent2"/>
              </a:solidFill>
              <a:round/>
            </a:ln>
            <a:effectLst/>
          </c:spPr>
          <c:marker>
            <c:symbol val="none"/>
          </c:marker>
          <c:cat>
            <c:strRef>
              <c:f>'Otros coliformes'!$A$193:$A$230</c:f>
              <c:strCache>
                <c:ptCount val="37"/>
                <c:pt idx="0">
                  <c:v>abr-18</c:v>
                </c:pt>
                <c:pt idx="1">
                  <c:v>may-18</c:v>
                </c:pt>
                <c:pt idx="2">
                  <c:v>jun-18</c:v>
                </c:pt>
                <c:pt idx="3">
                  <c:v>jul-18</c:v>
                </c:pt>
                <c:pt idx="4">
                  <c:v>ago-18</c:v>
                </c:pt>
                <c:pt idx="5">
                  <c:v>sep-18</c:v>
                </c:pt>
                <c:pt idx="6">
                  <c:v>oct-18</c:v>
                </c:pt>
                <c:pt idx="7">
                  <c:v>nov-18</c:v>
                </c:pt>
                <c:pt idx="8">
                  <c:v>dic-18</c:v>
                </c:pt>
                <c:pt idx="9">
                  <c:v>ene-19</c:v>
                </c:pt>
                <c:pt idx="10">
                  <c:v>feb-19</c:v>
                </c:pt>
                <c:pt idx="11">
                  <c:v>mar-19</c:v>
                </c:pt>
                <c:pt idx="12">
                  <c:v>abr-19</c:v>
                </c:pt>
                <c:pt idx="13">
                  <c:v>may-19</c:v>
                </c:pt>
                <c:pt idx="14">
                  <c:v>jun-19</c:v>
                </c:pt>
                <c:pt idx="15">
                  <c:v>jul-19</c:v>
                </c:pt>
                <c:pt idx="16">
                  <c:v>ago-19</c:v>
                </c:pt>
                <c:pt idx="17">
                  <c:v>sep-19</c:v>
                </c:pt>
                <c:pt idx="18">
                  <c:v>oct-19</c:v>
                </c:pt>
                <c:pt idx="19">
                  <c:v>nov-19</c:v>
                </c:pt>
                <c:pt idx="20">
                  <c:v>dic-19</c:v>
                </c:pt>
                <c:pt idx="21">
                  <c:v>ene-20</c:v>
                </c:pt>
                <c:pt idx="22">
                  <c:v>feb-20</c:v>
                </c:pt>
                <c:pt idx="23">
                  <c:v>mar-20</c:v>
                </c:pt>
                <c:pt idx="24">
                  <c:v>abr-20</c:v>
                </c:pt>
                <c:pt idx="25">
                  <c:v>may-20</c:v>
                </c:pt>
                <c:pt idx="26">
                  <c:v>jun-20</c:v>
                </c:pt>
                <c:pt idx="27">
                  <c:v>jul-20</c:v>
                </c:pt>
                <c:pt idx="28">
                  <c:v>ago-20</c:v>
                </c:pt>
                <c:pt idx="29">
                  <c:v>sep-20</c:v>
                </c:pt>
                <c:pt idx="30">
                  <c:v>oct-20</c:v>
                </c:pt>
                <c:pt idx="31">
                  <c:v>nov-20</c:v>
                </c:pt>
                <c:pt idx="32">
                  <c:v>dic-20</c:v>
                </c:pt>
                <c:pt idx="33">
                  <c:v>ene-21</c:v>
                </c:pt>
                <c:pt idx="34">
                  <c:v>feb-21</c:v>
                </c:pt>
                <c:pt idx="35">
                  <c:v>mar-21</c:v>
                </c:pt>
                <c:pt idx="36">
                  <c:v>abr-21</c:v>
                </c:pt>
              </c:strCache>
            </c:strRef>
          </c:cat>
          <c:val>
            <c:numRef>
              <c:f>'Otros coliformes'!$C$193:$C$230</c:f>
              <c:numCache>
                <c:formatCode>General</c:formatCode>
                <c:ptCount val="37"/>
                <c:pt idx="0">
                  <c:v>444.44444444444451</c:v>
                </c:pt>
                <c:pt idx="1">
                  <c:v>544.44444444444446</c:v>
                </c:pt>
                <c:pt idx="2">
                  <c:v>800</c:v>
                </c:pt>
                <c:pt idx="3">
                  <c:v>4416.6666666666661</c:v>
                </c:pt>
                <c:pt idx="4">
                  <c:v>3566.6666666666665</c:v>
                </c:pt>
                <c:pt idx="5">
                  <c:v>350</c:v>
                </c:pt>
                <c:pt idx="6">
                  <c:v>511.11111111111114</c:v>
                </c:pt>
                <c:pt idx="7">
                  <c:v>466.66666666666669</c:v>
                </c:pt>
                <c:pt idx="8">
                  <c:v>2250</c:v>
                </c:pt>
                <c:pt idx="9">
                  <c:v>1516.6666666666665</c:v>
                </c:pt>
                <c:pt idx="10">
                  <c:v>5466.6666666666661</c:v>
                </c:pt>
                <c:pt idx="11">
                  <c:v>12500</c:v>
                </c:pt>
                <c:pt idx="12">
                  <c:v>350</c:v>
                </c:pt>
                <c:pt idx="13">
                  <c:v>333.33333333333337</c:v>
                </c:pt>
                <c:pt idx="14">
                  <c:v>16466.666666666664</c:v>
                </c:pt>
                <c:pt idx="15">
                  <c:v>6950</c:v>
                </c:pt>
                <c:pt idx="16">
                  <c:v>3633.3333333333335</c:v>
                </c:pt>
                <c:pt idx="17">
                  <c:v>583.33333333333326</c:v>
                </c:pt>
                <c:pt idx="18">
                  <c:v>3233.3333333333335</c:v>
                </c:pt>
                <c:pt idx="19">
                  <c:v>300</c:v>
                </c:pt>
                <c:pt idx="20">
                  <c:v>1333.3333333333335</c:v>
                </c:pt>
                <c:pt idx="21">
                  <c:v>0</c:v>
                </c:pt>
                <c:pt idx="22">
                  <c:v>116.66666666666667</c:v>
                </c:pt>
                <c:pt idx="23">
                  <c:v>616.66666666666674</c:v>
                </c:pt>
                <c:pt idx="24">
                  <c:v>0</c:v>
                </c:pt>
                <c:pt idx="25">
                  <c:v>600</c:v>
                </c:pt>
                <c:pt idx="26">
                  <c:v>1416.6666666666665</c:v>
                </c:pt>
                <c:pt idx="27">
                  <c:v>3033.333333333333</c:v>
                </c:pt>
                <c:pt idx="28">
                  <c:v>333.33333333333337</c:v>
                </c:pt>
                <c:pt idx="29">
                  <c:v>3366.6666666666665</c:v>
                </c:pt>
                <c:pt idx="30">
                  <c:v>366.66666666666663</c:v>
                </c:pt>
                <c:pt idx="31">
                  <c:v>916.66666666666663</c:v>
                </c:pt>
                <c:pt idx="32">
                  <c:v>633.33333333333326</c:v>
                </c:pt>
                <c:pt idx="33">
                  <c:v>1450</c:v>
                </c:pt>
                <c:pt idx="34">
                  <c:v>1516.6666666666665</c:v>
                </c:pt>
                <c:pt idx="35">
                  <c:v>4550</c:v>
                </c:pt>
                <c:pt idx="36">
                  <c:v>2300</c:v>
                </c:pt>
              </c:numCache>
            </c:numRef>
          </c:val>
          <c:smooth val="0"/>
          <c:extLst>
            <c:ext xmlns:c16="http://schemas.microsoft.com/office/drawing/2014/chart" uri="{C3380CC4-5D6E-409C-BE32-E72D297353CC}">
              <c16:uniqueId val="{00000001-43DA-4EB1-ADD0-7466299A3C4B}"/>
            </c:ext>
          </c:extLst>
        </c:ser>
        <c:ser>
          <c:idx val="2"/>
          <c:order val="2"/>
          <c:tx>
            <c:strRef>
              <c:f>'Otros coliformes'!$D$191:$D$192</c:f>
              <c:strCache>
                <c:ptCount val="1"/>
                <c:pt idx="0">
                  <c:v>HASL2</c:v>
                </c:pt>
              </c:strCache>
            </c:strRef>
          </c:tx>
          <c:spPr>
            <a:ln w="28575" cap="rnd">
              <a:solidFill>
                <a:schemeClr val="accent3"/>
              </a:solidFill>
              <a:round/>
            </a:ln>
            <a:effectLst/>
          </c:spPr>
          <c:marker>
            <c:symbol val="none"/>
          </c:marker>
          <c:cat>
            <c:strRef>
              <c:f>'Otros coliformes'!$A$193:$A$230</c:f>
              <c:strCache>
                <c:ptCount val="37"/>
                <c:pt idx="0">
                  <c:v>abr-18</c:v>
                </c:pt>
                <c:pt idx="1">
                  <c:v>may-18</c:v>
                </c:pt>
                <c:pt idx="2">
                  <c:v>jun-18</c:v>
                </c:pt>
                <c:pt idx="3">
                  <c:v>jul-18</c:v>
                </c:pt>
                <c:pt idx="4">
                  <c:v>ago-18</c:v>
                </c:pt>
                <c:pt idx="5">
                  <c:v>sep-18</c:v>
                </c:pt>
                <c:pt idx="6">
                  <c:v>oct-18</c:v>
                </c:pt>
                <c:pt idx="7">
                  <c:v>nov-18</c:v>
                </c:pt>
                <c:pt idx="8">
                  <c:v>dic-18</c:v>
                </c:pt>
                <c:pt idx="9">
                  <c:v>ene-19</c:v>
                </c:pt>
                <c:pt idx="10">
                  <c:v>feb-19</c:v>
                </c:pt>
                <c:pt idx="11">
                  <c:v>mar-19</c:v>
                </c:pt>
                <c:pt idx="12">
                  <c:v>abr-19</c:v>
                </c:pt>
                <c:pt idx="13">
                  <c:v>may-19</c:v>
                </c:pt>
                <c:pt idx="14">
                  <c:v>jun-19</c:v>
                </c:pt>
                <c:pt idx="15">
                  <c:v>jul-19</c:v>
                </c:pt>
                <c:pt idx="16">
                  <c:v>ago-19</c:v>
                </c:pt>
                <c:pt idx="17">
                  <c:v>sep-19</c:v>
                </c:pt>
                <c:pt idx="18">
                  <c:v>oct-19</c:v>
                </c:pt>
                <c:pt idx="19">
                  <c:v>nov-19</c:v>
                </c:pt>
                <c:pt idx="20">
                  <c:v>dic-19</c:v>
                </c:pt>
                <c:pt idx="21">
                  <c:v>ene-20</c:v>
                </c:pt>
                <c:pt idx="22">
                  <c:v>feb-20</c:v>
                </c:pt>
                <c:pt idx="23">
                  <c:v>mar-20</c:v>
                </c:pt>
                <c:pt idx="24">
                  <c:v>abr-20</c:v>
                </c:pt>
                <c:pt idx="25">
                  <c:v>may-20</c:v>
                </c:pt>
                <c:pt idx="26">
                  <c:v>jun-20</c:v>
                </c:pt>
                <c:pt idx="27">
                  <c:v>jul-20</c:v>
                </c:pt>
                <c:pt idx="28">
                  <c:v>ago-20</c:v>
                </c:pt>
                <c:pt idx="29">
                  <c:v>sep-20</c:v>
                </c:pt>
                <c:pt idx="30">
                  <c:v>oct-20</c:v>
                </c:pt>
                <c:pt idx="31">
                  <c:v>nov-20</c:v>
                </c:pt>
                <c:pt idx="32">
                  <c:v>dic-20</c:v>
                </c:pt>
                <c:pt idx="33">
                  <c:v>ene-21</c:v>
                </c:pt>
                <c:pt idx="34">
                  <c:v>feb-21</c:v>
                </c:pt>
                <c:pt idx="35">
                  <c:v>mar-21</c:v>
                </c:pt>
                <c:pt idx="36">
                  <c:v>abr-21</c:v>
                </c:pt>
              </c:strCache>
            </c:strRef>
          </c:cat>
          <c:val>
            <c:numRef>
              <c:f>'Otros coliformes'!$D$193:$D$230</c:f>
              <c:numCache>
                <c:formatCode>General</c:formatCode>
                <c:ptCount val="37"/>
                <c:pt idx="0">
                  <c:v>3244.4444444444439</c:v>
                </c:pt>
                <c:pt idx="1">
                  <c:v>866.66666666666663</c:v>
                </c:pt>
                <c:pt idx="2">
                  <c:v>3683.3333333333335</c:v>
                </c:pt>
                <c:pt idx="3">
                  <c:v>11183.333333333332</c:v>
                </c:pt>
                <c:pt idx="4">
                  <c:v>10100</c:v>
                </c:pt>
                <c:pt idx="5">
                  <c:v>3000</c:v>
                </c:pt>
                <c:pt idx="6">
                  <c:v>1116.6666666666665</c:v>
                </c:pt>
                <c:pt idx="7">
                  <c:v>0</c:v>
                </c:pt>
                <c:pt idx="8">
                  <c:v>3666.6666666666665</c:v>
                </c:pt>
                <c:pt idx="9">
                  <c:v>5733.3333333333339</c:v>
                </c:pt>
                <c:pt idx="10">
                  <c:v>1350</c:v>
                </c:pt>
                <c:pt idx="11">
                  <c:v>12500</c:v>
                </c:pt>
                <c:pt idx="12">
                  <c:v>6533.333333333333</c:v>
                </c:pt>
                <c:pt idx="13">
                  <c:v>3066.666666666667</c:v>
                </c:pt>
                <c:pt idx="14">
                  <c:v>14700</c:v>
                </c:pt>
                <c:pt idx="15">
                  <c:v>#N/A</c:v>
                </c:pt>
                <c:pt idx="16">
                  <c:v>#N/A</c:v>
                </c:pt>
                <c:pt idx="17">
                  <c:v>#N/A</c:v>
                </c:pt>
                <c:pt idx="18">
                  <c:v>#N/A</c:v>
                </c:pt>
                <c:pt idx="19">
                  <c:v>#N/A</c:v>
                </c:pt>
                <c:pt idx="20">
                  <c:v>#N/A</c:v>
                </c:pt>
                <c:pt idx="21">
                  <c:v>433.33333333333331</c:v>
                </c:pt>
                <c:pt idx="22">
                  <c:v>1183.3333333333335</c:v>
                </c:pt>
                <c:pt idx="23">
                  <c:v>250</c:v>
                </c:pt>
                <c:pt idx="24">
                  <c:v>83.333333333333343</c:v>
                </c:pt>
                <c:pt idx="25">
                  <c:v>200</c:v>
                </c:pt>
                <c:pt idx="26">
                  <c:v>2316.666666666667</c:v>
                </c:pt>
                <c:pt idx="27">
                  <c:v>2666.666666666667</c:v>
                </c:pt>
                <c:pt idx="28">
                  <c:v>2016.6666666666667</c:v>
                </c:pt>
                <c:pt idx="29">
                  <c:v>2050</c:v>
                </c:pt>
                <c:pt idx="30">
                  <c:v>533.33333333333326</c:v>
                </c:pt>
                <c:pt idx="31">
                  <c:v>516.66666666666674</c:v>
                </c:pt>
                <c:pt idx="32">
                  <c:v>2966.666666666667</c:v>
                </c:pt>
                <c:pt idx="33">
                  <c:v>2316.666666666667</c:v>
                </c:pt>
                <c:pt idx="34">
                  <c:v>3366.6666666666665</c:v>
                </c:pt>
                <c:pt idx="35">
                  <c:v>3350</c:v>
                </c:pt>
                <c:pt idx="36">
                  <c:v>1416.6666666666665</c:v>
                </c:pt>
              </c:numCache>
            </c:numRef>
          </c:val>
          <c:smooth val="0"/>
          <c:extLst>
            <c:ext xmlns:c16="http://schemas.microsoft.com/office/drawing/2014/chart" uri="{C3380CC4-5D6E-409C-BE32-E72D297353CC}">
              <c16:uniqueId val="{00000002-43DA-4EB1-ADD0-7466299A3C4B}"/>
            </c:ext>
          </c:extLst>
        </c:ser>
        <c:ser>
          <c:idx val="3"/>
          <c:order val="3"/>
          <c:tx>
            <c:strRef>
              <c:f>'Otros coliformes'!$E$191:$E$192</c:f>
              <c:strCache>
                <c:ptCount val="1"/>
                <c:pt idx="0">
                  <c:v>HASL3</c:v>
                </c:pt>
              </c:strCache>
            </c:strRef>
          </c:tx>
          <c:spPr>
            <a:ln w="28575" cap="rnd">
              <a:solidFill>
                <a:schemeClr val="accent4"/>
              </a:solidFill>
              <a:round/>
            </a:ln>
            <a:effectLst/>
          </c:spPr>
          <c:marker>
            <c:symbol val="none"/>
          </c:marker>
          <c:cat>
            <c:strRef>
              <c:f>'Otros coliformes'!$A$193:$A$230</c:f>
              <c:strCache>
                <c:ptCount val="37"/>
                <c:pt idx="0">
                  <c:v>abr-18</c:v>
                </c:pt>
                <c:pt idx="1">
                  <c:v>may-18</c:v>
                </c:pt>
                <c:pt idx="2">
                  <c:v>jun-18</c:v>
                </c:pt>
                <c:pt idx="3">
                  <c:v>jul-18</c:v>
                </c:pt>
                <c:pt idx="4">
                  <c:v>ago-18</c:v>
                </c:pt>
                <c:pt idx="5">
                  <c:v>sep-18</c:v>
                </c:pt>
                <c:pt idx="6">
                  <c:v>oct-18</c:v>
                </c:pt>
                <c:pt idx="7">
                  <c:v>nov-18</c:v>
                </c:pt>
                <c:pt idx="8">
                  <c:v>dic-18</c:v>
                </c:pt>
                <c:pt idx="9">
                  <c:v>ene-19</c:v>
                </c:pt>
                <c:pt idx="10">
                  <c:v>feb-19</c:v>
                </c:pt>
                <c:pt idx="11">
                  <c:v>mar-19</c:v>
                </c:pt>
                <c:pt idx="12">
                  <c:v>abr-19</c:v>
                </c:pt>
                <c:pt idx="13">
                  <c:v>may-19</c:v>
                </c:pt>
                <c:pt idx="14">
                  <c:v>jun-19</c:v>
                </c:pt>
                <c:pt idx="15">
                  <c:v>jul-19</c:v>
                </c:pt>
                <c:pt idx="16">
                  <c:v>ago-19</c:v>
                </c:pt>
                <c:pt idx="17">
                  <c:v>sep-19</c:v>
                </c:pt>
                <c:pt idx="18">
                  <c:v>oct-19</c:v>
                </c:pt>
                <c:pt idx="19">
                  <c:v>nov-19</c:v>
                </c:pt>
                <c:pt idx="20">
                  <c:v>dic-19</c:v>
                </c:pt>
                <c:pt idx="21">
                  <c:v>ene-20</c:v>
                </c:pt>
                <c:pt idx="22">
                  <c:v>feb-20</c:v>
                </c:pt>
                <c:pt idx="23">
                  <c:v>mar-20</c:v>
                </c:pt>
                <c:pt idx="24">
                  <c:v>abr-20</c:v>
                </c:pt>
                <c:pt idx="25">
                  <c:v>may-20</c:v>
                </c:pt>
                <c:pt idx="26">
                  <c:v>jun-20</c:v>
                </c:pt>
                <c:pt idx="27">
                  <c:v>jul-20</c:v>
                </c:pt>
                <c:pt idx="28">
                  <c:v>ago-20</c:v>
                </c:pt>
                <c:pt idx="29">
                  <c:v>sep-20</c:v>
                </c:pt>
                <c:pt idx="30">
                  <c:v>oct-20</c:v>
                </c:pt>
                <c:pt idx="31">
                  <c:v>nov-20</c:v>
                </c:pt>
                <c:pt idx="32">
                  <c:v>dic-20</c:v>
                </c:pt>
                <c:pt idx="33">
                  <c:v>ene-21</c:v>
                </c:pt>
                <c:pt idx="34">
                  <c:v>feb-21</c:v>
                </c:pt>
                <c:pt idx="35">
                  <c:v>mar-21</c:v>
                </c:pt>
                <c:pt idx="36">
                  <c:v>abr-21</c:v>
                </c:pt>
              </c:strCache>
            </c:strRef>
          </c:cat>
          <c:val>
            <c:numRef>
              <c:f>'Otros coliformes'!$E$193:$E$230</c:f>
              <c:numCache>
                <c:formatCode>General</c:formatCode>
                <c:ptCount val="37"/>
                <c:pt idx="13">
                  <c:v>3850</c:v>
                </c:pt>
                <c:pt idx="14">
                  <c:v>#N/A</c:v>
                </c:pt>
                <c:pt idx="15">
                  <c:v>6177.7777777777783</c:v>
                </c:pt>
                <c:pt idx="16">
                  <c:v>8088.8888888888878</c:v>
                </c:pt>
                <c:pt idx="17">
                  <c:v>2833.333333333333</c:v>
                </c:pt>
                <c:pt idx="18">
                  <c:v>10983.333333333332</c:v>
                </c:pt>
                <c:pt idx="19">
                  <c:v>1766.6666666666667</c:v>
                </c:pt>
                <c:pt idx="20">
                  <c:v>100</c:v>
                </c:pt>
              </c:numCache>
            </c:numRef>
          </c:val>
          <c:smooth val="0"/>
          <c:extLst>
            <c:ext xmlns:c16="http://schemas.microsoft.com/office/drawing/2014/chart" uri="{C3380CC4-5D6E-409C-BE32-E72D297353CC}">
              <c16:uniqueId val="{00000003-43DA-4EB1-ADD0-7466299A3C4B}"/>
            </c:ext>
          </c:extLst>
        </c:ser>
        <c:ser>
          <c:idx val="4"/>
          <c:order val="4"/>
          <c:tx>
            <c:strRef>
              <c:f>'Otros coliformes'!$F$191:$F$192</c:f>
              <c:strCache>
                <c:ptCount val="1"/>
                <c:pt idx="0">
                  <c:v>HOSP1</c:v>
                </c:pt>
              </c:strCache>
            </c:strRef>
          </c:tx>
          <c:spPr>
            <a:ln w="28575" cap="rnd">
              <a:solidFill>
                <a:schemeClr val="accent5"/>
              </a:solidFill>
              <a:round/>
            </a:ln>
            <a:effectLst/>
          </c:spPr>
          <c:marker>
            <c:symbol val="none"/>
          </c:marker>
          <c:cat>
            <c:strRef>
              <c:f>'Otros coliformes'!$A$193:$A$230</c:f>
              <c:strCache>
                <c:ptCount val="37"/>
                <c:pt idx="0">
                  <c:v>abr-18</c:v>
                </c:pt>
                <c:pt idx="1">
                  <c:v>may-18</c:v>
                </c:pt>
                <c:pt idx="2">
                  <c:v>jun-18</c:v>
                </c:pt>
                <c:pt idx="3">
                  <c:v>jul-18</c:v>
                </c:pt>
                <c:pt idx="4">
                  <c:v>ago-18</c:v>
                </c:pt>
                <c:pt idx="5">
                  <c:v>sep-18</c:v>
                </c:pt>
                <c:pt idx="6">
                  <c:v>oct-18</c:v>
                </c:pt>
                <c:pt idx="7">
                  <c:v>nov-18</c:v>
                </c:pt>
                <c:pt idx="8">
                  <c:v>dic-18</c:v>
                </c:pt>
                <c:pt idx="9">
                  <c:v>ene-19</c:v>
                </c:pt>
                <c:pt idx="10">
                  <c:v>feb-19</c:v>
                </c:pt>
                <c:pt idx="11">
                  <c:v>mar-19</c:v>
                </c:pt>
                <c:pt idx="12">
                  <c:v>abr-19</c:v>
                </c:pt>
                <c:pt idx="13">
                  <c:v>may-19</c:v>
                </c:pt>
                <c:pt idx="14">
                  <c:v>jun-19</c:v>
                </c:pt>
                <c:pt idx="15">
                  <c:v>jul-19</c:v>
                </c:pt>
                <c:pt idx="16">
                  <c:v>ago-19</c:v>
                </c:pt>
                <c:pt idx="17">
                  <c:v>sep-19</c:v>
                </c:pt>
                <c:pt idx="18">
                  <c:v>oct-19</c:v>
                </c:pt>
                <c:pt idx="19">
                  <c:v>nov-19</c:v>
                </c:pt>
                <c:pt idx="20">
                  <c:v>dic-19</c:v>
                </c:pt>
                <c:pt idx="21">
                  <c:v>ene-20</c:v>
                </c:pt>
                <c:pt idx="22">
                  <c:v>feb-20</c:v>
                </c:pt>
                <c:pt idx="23">
                  <c:v>mar-20</c:v>
                </c:pt>
                <c:pt idx="24">
                  <c:v>abr-20</c:v>
                </c:pt>
                <c:pt idx="25">
                  <c:v>may-20</c:v>
                </c:pt>
                <c:pt idx="26">
                  <c:v>jun-20</c:v>
                </c:pt>
                <c:pt idx="27">
                  <c:v>jul-20</c:v>
                </c:pt>
                <c:pt idx="28">
                  <c:v>ago-20</c:v>
                </c:pt>
                <c:pt idx="29">
                  <c:v>sep-20</c:v>
                </c:pt>
                <c:pt idx="30">
                  <c:v>oct-20</c:v>
                </c:pt>
                <c:pt idx="31">
                  <c:v>nov-20</c:v>
                </c:pt>
                <c:pt idx="32">
                  <c:v>dic-20</c:v>
                </c:pt>
                <c:pt idx="33">
                  <c:v>ene-21</c:v>
                </c:pt>
                <c:pt idx="34">
                  <c:v>feb-21</c:v>
                </c:pt>
                <c:pt idx="35">
                  <c:v>mar-21</c:v>
                </c:pt>
                <c:pt idx="36">
                  <c:v>abr-21</c:v>
                </c:pt>
              </c:strCache>
            </c:strRef>
          </c:cat>
          <c:val>
            <c:numRef>
              <c:f>'Otros coliformes'!$F$193:$F$230</c:f>
              <c:numCache>
                <c:formatCode>General</c:formatCode>
                <c:ptCount val="37"/>
                <c:pt idx="9">
                  <c:v>533.33333333333326</c:v>
                </c:pt>
                <c:pt idx="10">
                  <c:v>3316.6666666666665</c:v>
                </c:pt>
                <c:pt idx="11">
                  <c:v>300</c:v>
                </c:pt>
                <c:pt idx="12">
                  <c:v>2733.333333333333</c:v>
                </c:pt>
                <c:pt idx="13">
                  <c:v>1650</c:v>
                </c:pt>
                <c:pt idx="14">
                  <c:v>1716.6666666666667</c:v>
                </c:pt>
                <c:pt idx="15">
                  <c:v>3333.3333333333335</c:v>
                </c:pt>
                <c:pt idx="16">
                  <c:v>266.66666666666663</c:v>
                </c:pt>
                <c:pt idx="17">
                  <c:v>633.33333333333326</c:v>
                </c:pt>
                <c:pt idx="18">
                  <c:v>5033.3333333333339</c:v>
                </c:pt>
                <c:pt idx="19">
                  <c:v>333.33333333333337</c:v>
                </c:pt>
                <c:pt idx="20">
                  <c:v>2000</c:v>
                </c:pt>
                <c:pt idx="23">
                  <c:v>6433.333333333333</c:v>
                </c:pt>
              </c:numCache>
            </c:numRef>
          </c:val>
          <c:smooth val="0"/>
          <c:extLst>
            <c:ext xmlns:c16="http://schemas.microsoft.com/office/drawing/2014/chart" uri="{C3380CC4-5D6E-409C-BE32-E72D297353CC}">
              <c16:uniqueId val="{00000004-43DA-4EB1-ADD0-7466299A3C4B}"/>
            </c:ext>
          </c:extLst>
        </c:ser>
        <c:ser>
          <c:idx val="5"/>
          <c:order val="5"/>
          <c:tx>
            <c:strRef>
              <c:f>'Otros coliformes'!$G$191:$G$192</c:f>
              <c:strCache>
                <c:ptCount val="1"/>
                <c:pt idx="0">
                  <c:v>HOSP2</c:v>
                </c:pt>
              </c:strCache>
            </c:strRef>
          </c:tx>
          <c:spPr>
            <a:ln w="28575" cap="rnd">
              <a:solidFill>
                <a:schemeClr val="accent6"/>
              </a:solidFill>
              <a:round/>
            </a:ln>
            <a:effectLst/>
          </c:spPr>
          <c:marker>
            <c:symbol val="none"/>
          </c:marker>
          <c:cat>
            <c:strRef>
              <c:f>'Otros coliformes'!$A$193:$A$230</c:f>
              <c:strCache>
                <c:ptCount val="37"/>
                <c:pt idx="0">
                  <c:v>abr-18</c:v>
                </c:pt>
                <c:pt idx="1">
                  <c:v>may-18</c:v>
                </c:pt>
                <c:pt idx="2">
                  <c:v>jun-18</c:v>
                </c:pt>
                <c:pt idx="3">
                  <c:v>jul-18</c:v>
                </c:pt>
                <c:pt idx="4">
                  <c:v>ago-18</c:v>
                </c:pt>
                <c:pt idx="5">
                  <c:v>sep-18</c:v>
                </c:pt>
                <c:pt idx="6">
                  <c:v>oct-18</c:v>
                </c:pt>
                <c:pt idx="7">
                  <c:v>nov-18</c:v>
                </c:pt>
                <c:pt idx="8">
                  <c:v>dic-18</c:v>
                </c:pt>
                <c:pt idx="9">
                  <c:v>ene-19</c:v>
                </c:pt>
                <c:pt idx="10">
                  <c:v>feb-19</c:v>
                </c:pt>
                <c:pt idx="11">
                  <c:v>mar-19</c:v>
                </c:pt>
                <c:pt idx="12">
                  <c:v>abr-19</c:v>
                </c:pt>
                <c:pt idx="13">
                  <c:v>may-19</c:v>
                </c:pt>
                <c:pt idx="14">
                  <c:v>jun-19</c:v>
                </c:pt>
                <c:pt idx="15">
                  <c:v>jul-19</c:v>
                </c:pt>
                <c:pt idx="16">
                  <c:v>ago-19</c:v>
                </c:pt>
                <c:pt idx="17">
                  <c:v>sep-19</c:v>
                </c:pt>
                <c:pt idx="18">
                  <c:v>oct-19</c:v>
                </c:pt>
                <c:pt idx="19">
                  <c:v>nov-19</c:v>
                </c:pt>
                <c:pt idx="20">
                  <c:v>dic-19</c:v>
                </c:pt>
                <c:pt idx="21">
                  <c:v>ene-20</c:v>
                </c:pt>
                <c:pt idx="22">
                  <c:v>feb-20</c:v>
                </c:pt>
                <c:pt idx="23">
                  <c:v>mar-20</c:v>
                </c:pt>
                <c:pt idx="24">
                  <c:v>abr-20</c:v>
                </c:pt>
                <c:pt idx="25">
                  <c:v>may-20</c:v>
                </c:pt>
                <c:pt idx="26">
                  <c:v>jun-20</c:v>
                </c:pt>
                <c:pt idx="27">
                  <c:v>jul-20</c:v>
                </c:pt>
                <c:pt idx="28">
                  <c:v>ago-20</c:v>
                </c:pt>
                <c:pt idx="29">
                  <c:v>sep-20</c:v>
                </c:pt>
                <c:pt idx="30">
                  <c:v>oct-20</c:v>
                </c:pt>
                <c:pt idx="31">
                  <c:v>nov-20</c:v>
                </c:pt>
                <c:pt idx="32">
                  <c:v>dic-20</c:v>
                </c:pt>
                <c:pt idx="33">
                  <c:v>ene-21</c:v>
                </c:pt>
                <c:pt idx="34">
                  <c:v>feb-21</c:v>
                </c:pt>
                <c:pt idx="35">
                  <c:v>mar-21</c:v>
                </c:pt>
                <c:pt idx="36">
                  <c:v>abr-21</c:v>
                </c:pt>
              </c:strCache>
            </c:strRef>
          </c:cat>
          <c:val>
            <c:numRef>
              <c:f>'Otros coliformes'!$G$193:$G$230</c:f>
              <c:numCache>
                <c:formatCode>General</c:formatCode>
                <c:ptCount val="37"/>
                <c:pt idx="22">
                  <c:v>566.66666666666674</c:v>
                </c:pt>
                <c:pt idx="23">
                  <c:v>2933.333333333333</c:v>
                </c:pt>
                <c:pt idx="24">
                  <c:v>66.666666666666657</c:v>
                </c:pt>
                <c:pt idx="27">
                  <c:v>8533.3333333333321</c:v>
                </c:pt>
                <c:pt idx="28">
                  <c:v>1700</c:v>
                </c:pt>
              </c:numCache>
            </c:numRef>
          </c:val>
          <c:smooth val="0"/>
          <c:extLst>
            <c:ext xmlns:c16="http://schemas.microsoft.com/office/drawing/2014/chart" uri="{C3380CC4-5D6E-409C-BE32-E72D297353CC}">
              <c16:uniqueId val="{00000005-43DA-4EB1-ADD0-7466299A3C4B}"/>
            </c:ext>
          </c:extLst>
        </c:ser>
        <c:ser>
          <c:idx val="6"/>
          <c:order val="6"/>
          <c:tx>
            <c:strRef>
              <c:f>'Otros coliformes'!$H$191:$H$192</c:f>
              <c:strCache>
                <c:ptCount val="1"/>
                <c:pt idx="0">
                  <c:v>HUMH</c:v>
                </c:pt>
              </c:strCache>
            </c:strRef>
          </c:tx>
          <c:spPr>
            <a:ln w="28575" cap="rnd">
              <a:solidFill>
                <a:schemeClr val="accent1">
                  <a:lumMod val="60000"/>
                </a:schemeClr>
              </a:solidFill>
              <a:round/>
            </a:ln>
            <a:effectLst/>
          </c:spPr>
          <c:marker>
            <c:symbol val="none"/>
          </c:marker>
          <c:cat>
            <c:strRef>
              <c:f>'Otros coliformes'!$A$193:$A$230</c:f>
              <c:strCache>
                <c:ptCount val="37"/>
                <c:pt idx="0">
                  <c:v>abr-18</c:v>
                </c:pt>
                <c:pt idx="1">
                  <c:v>may-18</c:v>
                </c:pt>
                <c:pt idx="2">
                  <c:v>jun-18</c:v>
                </c:pt>
                <c:pt idx="3">
                  <c:v>jul-18</c:v>
                </c:pt>
                <c:pt idx="4">
                  <c:v>ago-18</c:v>
                </c:pt>
                <c:pt idx="5">
                  <c:v>sep-18</c:v>
                </c:pt>
                <c:pt idx="6">
                  <c:v>oct-18</c:v>
                </c:pt>
                <c:pt idx="7">
                  <c:v>nov-18</c:v>
                </c:pt>
                <c:pt idx="8">
                  <c:v>dic-18</c:v>
                </c:pt>
                <c:pt idx="9">
                  <c:v>ene-19</c:v>
                </c:pt>
                <c:pt idx="10">
                  <c:v>feb-19</c:v>
                </c:pt>
                <c:pt idx="11">
                  <c:v>mar-19</c:v>
                </c:pt>
                <c:pt idx="12">
                  <c:v>abr-19</c:v>
                </c:pt>
                <c:pt idx="13">
                  <c:v>may-19</c:v>
                </c:pt>
                <c:pt idx="14">
                  <c:v>jun-19</c:v>
                </c:pt>
                <c:pt idx="15">
                  <c:v>jul-19</c:v>
                </c:pt>
                <c:pt idx="16">
                  <c:v>ago-19</c:v>
                </c:pt>
                <c:pt idx="17">
                  <c:v>sep-19</c:v>
                </c:pt>
                <c:pt idx="18">
                  <c:v>oct-19</c:v>
                </c:pt>
                <c:pt idx="19">
                  <c:v>nov-19</c:v>
                </c:pt>
                <c:pt idx="20">
                  <c:v>dic-19</c:v>
                </c:pt>
                <c:pt idx="21">
                  <c:v>ene-20</c:v>
                </c:pt>
                <c:pt idx="22">
                  <c:v>feb-20</c:v>
                </c:pt>
                <c:pt idx="23">
                  <c:v>mar-20</c:v>
                </c:pt>
                <c:pt idx="24">
                  <c:v>abr-20</c:v>
                </c:pt>
                <c:pt idx="25">
                  <c:v>may-20</c:v>
                </c:pt>
                <c:pt idx="26">
                  <c:v>jun-20</c:v>
                </c:pt>
                <c:pt idx="27">
                  <c:v>jul-20</c:v>
                </c:pt>
                <c:pt idx="28">
                  <c:v>ago-20</c:v>
                </c:pt>
                <c:pt idx="29">
                  <c:v>sep-20</c:v>
                </c:pt>
                <c:pt idx="30">
                  <c:v>oct-20</c:v>
                </c:pt>
                <c:pt idx="31">
                  <c:v>nov-20</c:v>
                </c:pt>
                <c:pt idx="32">
                  <c:v>dic-20</c:v>
                </c:pt>
                <c:pt idx="33">
                  <c:v>ene-21</c:v>
                </c:pt>
                <c:pt idx="34">
                  <c:v>feb-21</c:v>
                </c:pt>
                <c:pt idx="35">
                  <c:v>mar-21</c:v>
                </c:pt>
                <c:pt idx="36">
                  <c:v>abr-21</c:v>
                </c:pt>
              </c:strCache>
            </c:strRef>
          </c:cat>
          <c:val>
            <c:numRef>
              <c:f>'Otros coliformes'!$H$193:$H$230</c:f>
              <c:numCache>
                <c:formatCode>General</c:formatCode>
                <c:ptCount val="37"/>
                <c:pt idx="21">
                  <c:v>0</c:v>
                </c:pt>
                <c:pt idx="22">
                  <c:v>266.66666666666669</c:v>
                </c:pt>
                <c:pt idx="23">
                  <c:v>2566.666666666667</c:v>
                </c:pt>
                <c:pt idx="24">
                  <c:v>66.666666666666657</c:v>
                </c:pt>
                <c:pt idx="25">
                  <c:v>1600</c:v>
                </c:pt>
                <c:pt idx="26">
                  <c:v>8300</c:v>
                </c:pt>
                <c:pt idx="27">
                  <c:v>12500</c:v>
                </c:pt>
                <c:pt idx="29">
                  <c:v>12000</c:v>
                </c:pt>
                <c:pt idx="30">
                  <c:v>700</c:v>
                </c:pt>
                <c:pt idx="31">
                  <c:v>966.66666666666663</c:v>
                </c:pt>
                <c:pt idx="32">
                  <c:v>466.66666666666669</c:v>
                </c:pt>
                <c:pt idx="33">
                  <c:v>2233.333333333333</c:v>
                </c:pt>
                <c:pt idx="34">
                  <c:v>3966.6666666666665</c:v>
                </c:pt>
                <c:pt idx="35">
                  <c:v>1866.6666666666667</c:v>
                </c:pt>
                <c:pt idx="36">
                  <c:v>7200</c:v>
                </c:pt>
              </c:numCache>
            </c:numRef>
          </c:val>
          <c:smooth val="0"/>
          <c:extLst>
            <c:ext xmlns:c16="http://schemas.microsoft.com/office/drawing/2014/chart" uri="{C3380CC4-5D6E-409C-BE32-E72D297353CC}">
              <c16:uniqueId val="{00000006-43DA-4EB1-ADD0-7466299A3C4B}"/>
            </c:ext>
          </c:extLst>
        </c:ser>
        <c:ser>
          <c:idx val="7"/>
          <c:order val="7"/>
          <c:tx>
            <c:strRef>
              <c:f>'Otros coliformes'!$I$191:$I$192</c:f>
              <c:strCache>
                <c:ptCount val="1"/>
                <c:pt idx="0">
                  <c:v>MAAB2</c:v>
                </c:pt>
              </c:strCache>
            </c:strRef>
          </c:tx>
          <c:spPr>
            <a:ln w="28575" cap="rnd">
              <a:solidFill>
                <a:schemeClr val="accent2">
                  <a:lumMod val="60000"/>
                </a:schemeClr>
              </a:solidFill>
              <a:round/>
            </a:ln>
            <a:effectLst/>
          </c:spPr>
          <c:marker>
            <c:symbol val="none"/>
          </c:marker>
          <c:cat>
            <c:strRef>
              <c:f>'Otros coliformes'!$A$193:$A$230</c:f>
              <c:strCache>
                <c:ptCount val="37"/>
                <c:pt idx="0">
                  <c:v>abr-18</c:v>
                </c:pt>
                <c:pt idx="1">
                  <c:v>may-18</c:v>
                </c:pt>
                <c:pt idx="2">
                  <c:v>jun-18</c:v>
                </c:pt>
                <c:pt idx="3">
                  <c:v>jul-18</c:v>
                </c:pt>
                <c:pt idx="4">
                  <c:v>ago-18</c:v>
                </c:pt>
                <c:pt idx="5">
                  <c:v>sep-18</c:v>
                </c:pt>
                <c:pt idx="6">
                  <c:v>oct-18</c:v>
                </c:pt>
                <c:pt idx="7">
                  <c:v>nov-18</c:v>
                </c:pt>
                <c:pt idx="8">
                  <c:v>dic-18</c:v>
                </c:pt>
                <c:pt idx="9">
                  <c:v>ene-19</c:v>
                </c:pt>
                <c:pt idx="10">
                  <c:v>feb-19</c:v>
                </c:pt>
                <c:pt idx="11">
                  <c:v>mar-19</c:v>
                </c:pt>
                <c:pt idx="12">
                  <c:v>abr-19</c:v>
                </c:pt>
                <c:pt idx="13">
                  <c:v>may-19</c:v>
                </c:pt>
                <c:pt idx="14">
                  <c:v>jun-19</c:v>
                </c:pt>
                <c:pt idx="15">
                  <c:v>jul-19</c:v>
                </c:pt>
                <c:pt idx="16">
                  <c:v>ago-19</c:v>
                </c:pt>
                <c:pt idx="17">
                  <c:v>sep-19</c:v>
                </c:pt>
                <c:pt idx="18">
                  <c:v>oct-19</c:v>
                </c:pt>
                <c:pt idx="19">
                  <c:v>nov-19</c:v>
                </c:pt>
                <c:pt idx="20">
                  <c:v>dic-19</c:v>
                </c:pt>
                <c:pt idx="21">
                  <c:v>ene-20</c:v>
                </c:pt>
                <c:pt idx="22">
                  <c:v>feb-20</c:v>
                </c:pt>
                <c:pt idx="23">
                  <c:v>mar-20</c:v>
                </c:pt>
                <c:pt idx="24">
                  <c:v>abr-20</c:v>
                </c:pt>
                <c:pt idx="25">
                  <c:v>may-20</c:v>
                </c:pt>
                <c:pt idx="26">
                  <c:v>jun-20</c:v>
                </c:pt>
                <c:pt idx="27">
                  <c:v>jul-20</c:v>
                </c:pt>
                <c:pt idx="28">
                  <c:v>ago-20</c:v>
                </c:pt>
                <c:pt idx="29">
                  <c:v>sep-20</c:v>
                </c:pt>
                <c:pt idx="30">
                  <c:v>oct-20</c:v>
                </c:pt>
                <c:pt idx="31">
                  <c:v>nov-20</c:v>
                </c:pt>
                <c:pt idx="32">
                  <c:v>dic-20</c:v>
                </c:pt>
                <c:pt idx="33">
                  <c:v>ene-21</c:v>
                </c:pt>
                <c:pt idx="34">
                  <c:v>feb-21</c:v>
                </c:pt>
                <c:pt idx="35">
                  <c:v>mar-21</c:v>
                </c:pt>
                <c:pt idx="36">
                  <c:v>abr-21</c:v>
                </c:pt>
              </c:strCache>
            </c:strRef>
          </c:cat>
          <c:val>
            <c:numRef>
              <c:f>'Otros coliformes'!$I$193:$I$230</c:f>
              <c:numCache>
                <c:formatCode>General</c:formatCode>
                <c:ptCount val="37"/>
                <c:pt idx="0">
                  <c:v>0</c:v>
                </c:pt>
                <c:pt idx="1">
                  <c:v>177.77777777777774</c:v>
                </c:pt>
                <c:pt idx="2">
                  <c:v>7600</c:v>
                </c:pt>
                <c:pt idx="3">
                  <c:v>0</c:v>
                </c:pt>
                <c:pt idx="4">
                  <c:v>1611.1111111111113</c:v>
                </c:pt>
                <c:pt idx="5">
                  <c:v>588.88888888888891</c:v>
                </c:pt>
                <c:pt idx="6">
                  <c:v>477.77777777777783</c:v>
                </c:pt>
                <c:pt idx="7">
                  <c:v>4600</c:v>
                </c:pt>
                <c:pt idx="8">
                  <c:v>1733.3333333333333</c:v>
                </c:pt>
                <c:pt idx="9">
                  <c:v>2616.666666666667</c:v>
                </c:pt>
                <c:pt idx="10">
                  <c:v>2283.333333333333</c:v>
                </c:pt>
                <c:pt idx="11">
                  <c:v>1033.3333333333335</c:v>
                </c:pt>
                <c:pt idx="12">
                  <c:v>816.66666666666663</c:v>
                </c:pt>
                <c:pt idx="13">
                  <c:v>233.33333333333334</c:v>
                </c:pt>
                <c:pt idx="14">
                  <c:v>0</c:v>
                </c:pt>
                <c:pt idx="15">
                  <c:v>1850</c:v>
                </c:pt>
                <c:pt idx="16">
                  <c:v>722.22222222222229</c:v>
                </c:pt>
                <c:pt idx="17">
                  <c:v>83.333333333333343</c:v>
                </c:pt>
                <c:pt idx="18">
                  <c:v>783.33333333333326</c:v>
                </c:pt>
                <c:pt idx="19">
                  <c:v>333.33333333333337</c:v>
                </c:pt>
                <c:pt idx="20">
                  <c:v>500</c:v>
                </c:pt>
                <c:pt idx="21">
                  <c:v>0</c:v>
                </c:pt>
                <c:pt idx="22">
                  <c:v>50</c:v>
                </c:pt>
                <c:pt idx="23">
                  <c:v>233.33333333333334</c:v>
                </c:pt>
                <c:pt idx="24">
                  <c:v>0</c:v>
                </c:pt>
                <c:pt idx="25">
                  <c:v>50</c:v>
                </c:pt>
                <c:pt idx="26">
                  <c:v>0</c:v>
                </c:pt>
                <c:pt idx="27">
                  <c:v>2400</c:v>
                </c:pt>
                <c:pt idx="28">
                  <c:v>4116.6666666666661</c:v>
                </c:pt>
                <c:pt idx="29">
                  <c:v>3550</c:v>
                </c:pt>
                <c:pt idx="30">
                  <c:v>700</c:v>
                </c:pt>
                <c:pt idx="31">
                  <c:v>283.33333333333337</c:v>
                </c:pt>
                <c:pt idx="32">
                  <c:v>900</c:v>
                </c:pt>
                <c:pt idx="33">
                  <c:v>616.66666666666674</c:v>
                </c:pt>
                <c:pt idx="34">
                  <c:v>1200</c:v>
                </c:pt>
                <c:pt idx="35">
                  <c:v>2966.666666666667</c:v>
                </c:pt>
                <c:pt idx="36">
                  <c:v>3466.6666666666665</c:v>
                </c:pt>
              </c:numCache>
            </c:numRef>
          </c:val>
          <c:smooth val="0"/>
          <c:extLst>
            <c:ext xmlns:c16="http://schemas.microsoft.com/office/drawing/2014/chart" uri="{C3380CC4-5D6E-409C-BE32-E72D297353CC}">
              <c16:uniqueId val="{00000007-43DA-4EB1-ADD0-7466299A3C4B}"/>
            </c:ext>
          </c:extLst>
        </c:ser>
        <c:ser>
          <c:idx val="8"/>
          <c:order val="8"/>
          <c:tx>
            <c:strRef>
              <c:f>'Otros coliformes'!$J$191:$J$192</c:f>
              <c:strCache>
                <c:ptCount val="1"/>
                <c:pt idx="0">
                  <c:v>MACA2</c:v>
                </c:pt>
              </c:strCache>
            </c:strRef>
          </c:tx>
          <c:spPr>
            <a:ln w="28575" cap="rnd">
              <a:solidFill>
                <a:schemeClr val="accent3">
                  <a:lumMod val="60000"/>
                </a:schemeClr>
              </a:solidFill>
              <a:round/>
            </a:ln>
            <a:effectLst/>
          </c:spPr>
          <c:marker>
            <c:symbol val="none"/>
          </c:marker>
          <c:cat>
            <c:strRef>
              <c:f>'Otros coliformes'!$A$193:$A$230</c:f>
              <c:strCache>
                <c:ptCount val="37"/>
                <c:pt idx="0">
                  <c:v>abr-18</c:v>
                </c:pt>
                <c:pt idx="1">
                  <c:v>may-18</c:v>
                </c:pt>
                <c:pt idx="2">
                  <c:v>jun-18</c:v>
                </c:pt>
                <c:pt idx="3">
                  <c:v>jul-18</c:v>
                </c:pt>
                <c:pt idx="4">
                  <c:v>ago-18</c:v>
                </c:pt>
                <c:pt idx="5">
                  <c:v>sep-18</c:v>
                </c:pt>
                <c:pt idx="6">
                  <c:v>oct-18</c:v>
                </c:pt>
                <c:pt idx="7">
                  <c:v>nov-18</c:v>
                </c:pt>
                <c:pt idx="8">
                  <c:v>dic-18</c:v>
                </c:pt>
                <c:pt idx="9">
                  <c:v>ene-19</c:v>
                </c:pt>
                <c:pt idx="10">
                  <c:v>feb-19</c:v>
                </c:pt>
                <c:pt idx="11">
                  <c:v>mar-19</c:v>
                </c:pt>
                <c:pt idx="12">
                  <c:v>abr-19</c:v>
                </c:pt>
                <c:pt idx="13">
                  <c:v>may-19</c:v>
                </c:pt>
                <c:pt idx="14">
                  <c:v>jun-19</c:v>
                </c:pt>
                <c:pt idx="15">
                  <c:v>jul-19</c:v>
                </c:pt>
                <c:pt idx="16">
                  <c:v>ago-19</c:v>
                </c:pt>
                <c:pt idx="17">
                  <c:v>sep-19</c:v>
                </c:pt>
                <c:pt idx="18">
                  <c:v>oct-19</c:v>
                </c:pt>
                <c:pt idx="19">
                  <c:v>nov-19</c:v>
                </c:pt>
                <c:pt idx="20">
                  <c:v>dic-19</c:v>
                </c:pt>
                <c:pt idx="21">
                  <c:v>ene-20</c:v>
                </c:pt>
                <c:pt idx="22">
                  <c:v>feb-20</c:v>
                </c:pt>
                <c:pt idx="23">
                  <c:v>mar-20</c:v>
                </c:pt>
                <c:pt idx="24">
                  <c:v>abr-20</c:v>
                </c:pt>
                <c:pt idx="25">
                  <c:v>may-20</c:v>
                </c:pt>
                <c:pt idx="26">
                  <c:v>jun-20</c:v>
                </c:pt>
                <c:pt idx="27">
                  <c:v>jul-20</c:v>
                </c:pt>
                <c:pt idx="28">
                  <c:v>ago-20</c:v>
                </c:pt>
                <c:pt idx="29">
                  <c:v>sep-20</c:v>
                </c:pt>
                <c:pt idx="30">
                  <c:v>oct-20</c:v>
                </c:pt>
                <c:pt idx="31">
                  <c:v>nov-20</c:v>
                </c:pt>
                <c:pt idx="32">
                  <c:v>dic-20</c:v>
                </c:pt>
                <c:pt idx="33">
                  <c:v>ene-21</c:v>
                </c:pt>
                <c:pt idx="34">
                  <c:v>feb-21</c:v>
                </c:pt>
                <c:pt idx="35">
                  <c:v>mar-21</c:v>
                </c:pt>
                <c:pt idx="36">
                  <c:v>abr-21</c:v>
                </c:pt>
              </c:strCache>
            </c:strRef>
          </c:cat>
          <c:val>
            <c:numRef>
              <c:f>'Otros coliformes'!$J$193:$J$230</c:f>
              <c:numCache>
                <c:formatCode>General</c:formatCode>
                <c:ptCount val="37"/>
                <c:pt idx="0">
                  <c:v>0</c:v>
                </c:pt>
                <c:pt idx="1">
                  <c:v>666.66666666666674</c:v>
                </c:pt>
                <c:pt idx="2">
                  <c:v>283.33333333333337</c:v>
                </c:pt>
                <c:pt idx="3">
                  <c:v>316.66666666666663</c:v>
                </c:pt>
                <c:pt idx="4">
                  <c:v>33.333333333333329</c:v>
                </c:pt>
                <c:pt idx="5">
                  <c:v>3100</c:v>
                </c:pt>
                <c:pt idx="6">
                  <c:v>133.33333333333331</c:v>
                </c:pt>
                <c:pt idx="7">
                  <c:v>1211.1111111111111</c:v>
                </c:pt>
                <c:pt idx="8">
                  <c:v>377.77777777777783</c:v>
                </c:pt>
                <c:pt idx="9">
                  <c:v>833.33333333333337</c:v>
                </c:pt>
                <c:pt idx="10">
                  <c:v>33.333333333333329</c:v>
                </c:pt>
                <c:pt idx="11">
                  <c:v>1233.3333333333335</c:v>
                </c:pt>
                <c:pt idx="12">
                  <c:v>811.11111111111097</c:v>
                </c:pt>
                <c:pt idx="13">
                  <c:v>55.555555555555564</c:v>
                </c:pt>
                <c:pt idx="14">
                  <c:v>66.666666666666657</c:v>
                </c:pt>
                <c:pt idx="15">
                  <c:v>2083.333333333333</c:v>
                </c:pt>
                <c:pt idx="16">
                  <c:v>155.55555555555557</c:v>
                </c:pt>
                <c:pt idx="17">
                  <c:v>1533.3333333333333</c:v>
                </c:pt>
                <c:pt idx="18">
                  <c:v>344.44444444444451</c:v>
                </c:pt>
                <c:pt idx="19">
                  <c:v>0</c:v>
                </c:pt>
                <c:pt idx="20">
                  <c:v>11.111111111111109</c:v>
                </c:pt>
                <c:pt idx="21">
                  <c:v>0</c:v>
                </c:pt>
                <c:pt idx="22">
                  <c:v>16.666666666666664</c:v>
                </c:pt>
                <c:pt idx="23">
                  <c:v>133.33333333333331</c:v>
                </c:pt>
                <c:pt idx="24">
                  <c:v>11.111111111111109</c:v>
                </c:pt>
                <c:pt idx="25">
                  <c:v>100</c:v>
                </c:pt>
                <c:pt idx="26">
                  <c:v>166.66666666666669</c:v>
                </c:pt>
                <c:pt idx="27">
                  <c:v>3033.333333333333</c:v>
                </c:pt>
                <c:pt idx="28">
                  <c:v>2383.333333333333</c:v>
                </c:pt>
                <c:pt idx="29">
                  <c:v>4716.6666666666661</c:v>
                </c:pt>
                <c:pt idx="30">
                  <c:v>683.33333333333326</c:v>
                </c:pt>
                <c:pt idx="31">
                  <c:v>200</c:v>
                </c:pt>
                <c:pt idx="32">
                  <c:v>350</c:v>
                </c:pt>
                <c:pt idx="33">
                  <c:v>166.66666666666669</c:v>
                </c:pt>
                <c:pt idx="34">
                  <c:v>166.66666666666669</c:v>
                </c:pt>
                <c:pt idx="35">
                  <c:v>1666.6666666666667</c:v>
                </c:pt>
                <c:pt idx="36">
                  <c:v>2966.666666666667</c:v>
                </c:pt>
              </c:numCache>
            </c:numRef>
          </c:val>
          <c:smooth val="0"/>
          <c:extLst>
            <c:ext xmlns:c16="http://schemas.microsoft.com/office/drawing/2014/chart" uri="{C3380CC4-5D6E-409C-BE32-E72D297353CC}">
              <c16:uniqueId val="{00000008-43DA-4EB1-ADD0-7466299A3C4B}"/>
            </c:ext>
          </c:extLst>
        </c:ser>
        <c:ser>
          <c:idx val="9"/>
          <c:order val="9"/>
          <c:tx>
            <c:strRef>
              <c:f>'Otros coliformes'!$K$191:$K$192</c:f>
              <c:strCache>
                <c:ptCount val="1"/>
                <c:pt idx="0">
                  <c:v>MSP</c:v>
                </c:pt>
              </c:strCache>
            </c:strRef>
          </c:tx>
          <c:spPr>
            <a:ln w="28575" cap="rnd">
              <a:solidFill>
                <a:schemeClr val="accent4">
                  <a:lumMod val="60000"/>
                </a:schemeClr>
              </a:solidFill>
              <a:round/>
            </a:ln>
            <a:effectLst/>
          </c:spPr>
          <c:marker>
            <c:symbol val="none"/>
          </c:marker>
          <c:cat>
            <c:strRef>
              <c:f>'Otros coliformes'!$A$193:$A$230</c:f>
              <c:strCache>
                <c:ptCount val="37"/>
                <c:pt idx="0">
                  <c:v>abr-18</c:v>
                </c:pt>
                <c:pt idx="1">
                  <c:v>may-18</c:v>
                </c:pt>
                <c:pt idx="2">
                  <c:v>jun-18</c:v>
                </c:pt>
                <c:pt idx="3">
                  <c:v>jul-18</c:v>
                </c:pt>
                <c:pt idx="4">
                  <c:v>ago-18</c:v>
                </c:pt>
                <c:pt idx="5">
                  <c:v>sep-18</c:v>
                </c:pt>
                <c:pt idx="6">
                  <c:v>oct-18</c:v>
                </c:pt>
                <c:pt idx="7">
                  <c:v>nov-18</c:v>
                </c:pt>
                <c:pt idx="8">
                  <c:v>dic-18</c:v>
                </c:pt>
                <c:pt idx="9">
                  <c:v>ene-19</c:v>
                </c:pt>
                <c:pt idx="10">
                  <c:v>feb-19</c:v>
                </c:pt>
                <c:pt idx="11">
                  <c:v>mar-19</c:v>
                </c:pt>
                <c:pt idx="12">
                  <c:v>abr-19</c:v>
                </c:pt>
                <c:pt idx="13">
                  <c:v>may-19</c:v>
                </c:pt>
                <c:pt idx="14">
                  <c:v>jun-19</c:v>
                </c:pt>
                <c:pt idx="15">
                  <c:v>jul-19</c:v>
                </c:pt>
                <c:pt idx="16">
                  <c:v>ago-19</c:v>
                </c:pt>
                <c:pt idx="17">
                  <c:v>sep-19</c:v>
                </c:pt>
                <c:pt idx="18">
                  <c:v>oct-19</c:v>
                </c:pt>
                <c:pt idx="19">
                  <c:v>nov-19</c:v>
                </c:pt>
                <c:pt idx="20">
                  <c:v>dic-19</c:v>
                </c:pt>
                <c:pt idx="21">
                  <c:v>ene-20</c:v>
                </c:pt>
                <c:pt idx="22">
                  <c:v>feb-20</c:v>
                </c:pt>
                <c:pt idx="23">
                  <c:v>mar-20</c:v>
                </c:pt>
                <c:pt idx="24">
                  <c:v>abr-20</c:v>
                </c:pt>
                <c:pt idx="25">
                  <c:v>may-20</c:v>
                </c:pt>
                <c:pt idx="26">
                  <c:v>jun-20</c:v>
                </c:pt>
                <c:pt idx="27">
                  <c:v>jul-20</c:v>
                </c:pt>
                <c:pt idx="28">
                  <c:v>ago-20</c:v>
                </c:pt>
                <c:pt idx="29">
                  <c:v>sep-20</c:v>
                </c:pt>
                <c:pt idx="30">
                  <c:v>oct-20</c:v>
                </c:pt>
                <c:pt idx="31">
                  <c:v>nov-20</c:v>
                </c:pt>
                <c:pt idx="32">
                  <c:v>dic-20</c:v>
                </c:pt>
                <c:pt idx="33">
                  <c:v>ene-21</c:v>
                </c:pt>
                <c:pt idx="34">
                  <c:v>feb-21</c:v>
                </c:pt>
                <c:pt idx="35">
                  <c:v>mar-21</c:v>
                </c:pt>
                <c:pt idx="36">
                  <c:v>abr-21</c:v>
                </c:pt>
              </c:strCache>
            </c:strRef>
          </c:cat>
          <c:val>
            <c:numRef>
              <c:f>'Otros coliformes'!$K$193:$K$230</c:f>
              <c:numCache>
                <c:formatCode>General</c:formatCode>
                <c:ptCount val="37"/>
                <c:pt idx="31">
                  <c:v>0</c:v>
                </c:pt>
                <c:pt idx="32">
                  <c:v>1700</c:v>
                </c:pt>
                <c:pt idx="33">
                  <c:v>12133.333333333332</c:v>
                </c:pt>
                <c:pt idx="34">
                  <c:v>0</c:v>
                </c:pt>
                <c:pt idx="35">
                  <c:v>833.33333333333337</c:v>
                </c:pt>
                <c:pt idx="36">
                  <c:v>1966.6666666666667</c:v>
                </c:pt>
              </c:numCache>
            </c:numRef>
          </c:val>
          <c:smooth val="0"/>
          <c:extLst>
            <c:ext xmlns:c16="http://schemas.microsoft.com/office/drawing/2014/chart" uri="{C3380CC4-5D6E-409C-BE32-E72D297353CC}">
              <c16:uniqueId val="{00000009-43DA-4EB1-ADD0-7466299A3C4B}"/>
            </c:ext>
          </c:extLst>
        </c:ser>
        <c:ser>
          <c:idx val="10"/>
          <c:order val="10"/>
          <c:tx>
            <c:strRef>
              <c:f>'Otros coliformes'!$L$191:$L$192</c:f>
              <c:strCache>
                <c:ptCount val="1"/>
                <c:pt idx="0">
                  <c:v>PAPO2</c:v>
                </c:pt>
              </c:strCache>
            </c:strRef>
          </c:tx>
          <c:spPr>
            <a:ln w="28575" cap="rnd">
              <a:solidFill>
                <a:schemeClr val="accent5">
                  <a:lumMod val="60000"/>
                </a:schemeClr>
              </a:solidFill>
              <a:round/>
            </a:ln>
            <a:effectLst/>
          </c:spPr>
          <c:marker>
            <c:symbol val="none"/>
          </c:marker>
          <c:cat>
            <c:strRef>
              <c:f>'Otros coliformes'!$A$193:$A$230</c:f>
              <c:strCache>
                <c:ptCount val="37"/>
                <c:pt idx="0">
                  <c:v>abr-18</c:v>
                </c:pt>
                <c:pt idx="1">
                  <c:v>may-18</c:v>
                </c:pt>
                <c:pt idx="2">
                  <c:v>jun-18</c:v>
                </c:pt>
                <c:pt idx="3">
                  <c:v>jul-18</c:v>
                </c:pt>
                <c:pt idx="4">
                  <c:v>ago-18</c:v>
                </c:pt>
                <c:pt idx="5">
                  <c:v>sep-18</c:v>
                </c:pt>
                <c:pt idx="6">
                  <c:v>oct-18</c:v>
                </c:pt>
                <c:pt idx="7">
                  <c:v>nov-18</c:v>
                </c:pt>
                <c:pt idx="8">
                  <c:v>dic-18</c:v>
                </c:pt>
                <c:pt idx="9">
                  <c:v>ene-19</c:v>
                </c:pt>
                <c:pt idx="10">
                  <c:v>feb-19</c:v>
                </c:pt>
                <c:pt idx="11">
                  <c:v>mar-19</c:v>
                </c:pt>
                <c:pt idx="12">
                  <c:v>abr-19</c:v>
                </c:pt>
                <c:pt idx="13">
                  <c:v>may-19</c:v>
                </c:pt>
                <c:pt idx="14">
                  <c:v>jun-19</c:v>
                </c:pt>
                <c:pt idx="15">
                  <c:v>jul-19</c:v>
                </c:pt>
                <c:pt idx="16">
                  <c:v>ago-19</c:v>
                </c:pt>
                <c:pt idx="17">
                  <c:v>sep-19</c:v>
                </c:pt>
                <c:pt idx="18">
                  <c:v>oct-19</c:v>
                </c:pt>
                <c:pt idx="19">
                  <c:v>nov-19</c:v>
                </c:pt>
                <c:pt idx="20">
                  <c:v>dic-19</c:v>
                </c:pt>
                <c:pt idx="21">
                  <c:v>ene-20</c:v>
                </c:pt>
                <c:pt idx="22">
                  <c:v>feb-20</c:v>
                </c:pt>
                <c:pt idx="23">
                  <c:v>mar-20</c:v>
                </c:pt>
                <c:pt idx="24">
                  <c:v>abr-20</c:v>
                </c:pt>
                <c:pt idx="25">
                  <c:v>may-20</c:v>
                </c:pt>
                <c:pt idx="26">
                  <c:v>jun-20</c:v>
                </c:pt>
                <c:pt idx="27">
                  <c:v>jul-20</c:v>
                </c:pt>
                <c:pt idx="28">
                  <c:v>ago-20</c:v>
                </c:pt>
                <c:pt idx="29">
                  <c:v>sep-20</c:v>
                </c:pt>
                <c:pt idx="30">
                  <c:v>oct-20</c:v>
                </c:pt>
                <c:pt idx="31">
                  <c:v>nov-20</c:v>
                </c:pt>
                <c:pt idx="32">
                  <c:v>dic-20</c:v>
                </c:pt>
                <c:pt idx="33">
                  <c:v>ene-21</c:v>
                </c:pt>
                <c:pt idx="34">
                  <c:v>feb-21</c:v>
                </c:pt>
                <c:pt idx="35">
                  <c:v>mar-21</c:v>
                </c:pt>
                <c:pt idx="36">
                  <c:v>abr-21</c:v>
                </c:pt>
              </c:strCache>
            </c:strRef>
          </c:cat>
          <c:val>
            <c:numRef>
              <c:f>'Otros coliformes'!$L$193:$L$230</c:f>
              <c:numCache>
                <c:formatCode>General</c:formatCode>
                <c:ptCount val="37"/>
                <c:pt idx="0">
                  <c:v>33.333333333333336</c:v>
                </c:pt>
                <c:pt idx="1">
                  <c:v>2716.666666666667</c:v>
                </c:pt>
                <c:pt idx="2">
                  <c:v>4100</c:v>
                </c:pt>
                <c:pt idx="3">
                  <c:v>1383.3333333333335</c:v>
                </c:pt>
                <c:pt idx="4">
                  <c:v>6900</c:v>
                </c:pt>
                <c:pt idx="5">
                  <c:v>6300</c:v>
                </c:pt>
                <c:pt idx="6">
                  <c:v>2050</c:v>
                </c:pt>
                <c:pt idx="7">
                  <c:v>3966.6666666666665</c:v>
                </c:pt>
                <c:pt idx="8">
                  <c:v>33.333333333333329</c:v>
                </c:pt>
                <c:pt idx="9">
                  <c:v>433.33333333333331</c:v>
                </c:pt>
                <c:pt idx="10">
                  <c:v>350</c:v>
                </c:pt>
                <c:pt idx="11">
                  <c:v>5450</c:v>
                </c:pt>
                <c:pt idx="12">
                  <c:v>1250</c:v>
                </c:pt>
                <c:pt idx="13">
                  <c:v>816.66666666666663</c:v>
                </c:pt>
                <c:pt idx="14">
                  <c:v>9433.3333333333321</c:v>
                </c:pt>
                <c:pt idx="15">
                  <c:v>1316.6666666666665</c:v>
                </c:pt>
                <c:pt idx="16">
                  <c:v>883.33333333333337</c:v>
                </c:pt>
                <c:pt idx="17">
                  <c:v>733.33333333333326</c:v>
                </c:pt>
                <c:pt idx="18">
                  <c:v>2633.333333333333</c:v>
                </c:pt>
                <c:pt idx="19">
                  <c:v>255.55555555555557</c:v>
                </c:pt>
                <c:pt idx="20">
                  <c:v>350</c:v>
                </c:pt>
                <c:pt idx="21">
                  <c:v>55.555555555555564</c:v>
                </c:pt>
                <c:pt idx="22">
                  <c:v>250</c:v>
                </c:pt>
                <c:pt idx="23">
                  <c:v>416.66666666666669</c:v>
                </c:pt>
                <c:pt idx="24">
                  <c:v>0</c:v>
                </c:pt>
                <c:pt idx="25">
                  <c:v>1716.6666666666667</c:v>
                </c:pt>
                <c:pt idx="26">
                  <c:v>2200</c:v>
                </c:pt>
                <c:pt idx="27">
                  <c:v>12066.666666666668</c:v>
                </c:pt>
                <c:pt idx="28">
                  <c:v>3050</c:v>
                </c:pt>
                <c:pt idx="29">
                  <c:v>766.66666666666674</c:v>
                </c:pt>
                <c:pt idx="30">
                  <c:v>1400</c:v>
                </c:pt>
                <c:pt idx="31">
                  <c:v>1916.6666666666667</c:v>
                </c:pt>
                <c:pt idx="32">
                  <c:v>1583.3333333333335</c:v>
                </c:pt>
                <c:pt idx="33">
                  <c:v>1600</c:v>
                </c:pt>
                <c:pt idx="34">
                  <c:v>3616.6666666666665</c:v>
                </c:pt>
                <c:pt idx="35">
                  <c:v>7750</c:v>
                </c:pt>
                <c:pt idx="36">
                  <c:v>4833.3333333333339</c:v>
                </c:pt>
              </c:numCache>
            </c:numRef>
          </c:val>
          <c:smooth val="0"/>
          <c:extLst>
            <c:ext xmlns:c16="http://schemas.microsoft.com/office/drawing/2014/chart" uri="{C3380CC4-5D6E-409C-BE32-E72D297353CC}">
              <c16:uniqueId val="{0000000A-43DA-4EB1-ADD0-7466299A3C4B}"/>
            </c:ext>
          </c:extLst>
        </c:ser>
        <c:ser>
          <c:idx val="11"/>
          <c:order val="11"/>
          <c:tx>
            <c:strRef>
              <c:f>'Otros coliformes'!$M$191:$M$192</c:f>
              <c:strCache>
                <c:ptCount val="1"/>
                <c:pt idx="0">
                  <c:v>PAPR2</c:v>
                </c:pt>
              </c:strCache>
            </c:strRef>
          </c:tx>
          <c:spPr>
            <a:ln w="28575" cap="rnd">
              <a:solidFill>
                <a:schemeClr val="accent6">
                  <a:lumMod val="60000"/>
                </a:schemeClr>
              </a:solidFill>
              <a:round/>
            </a:ln>
            <a:effectLst/>
          </c:spPr>
          <c:marker>
            <c:symbol val="none"/>
          </c:marker>
          <c:cat>
            <c:strRef>
              <c:f>'Otros coliformes'!$A$193:$A$230</c:f>
              <c:strCache>
                <c:ptCount val="37"/>
                <c:pt idx="0">
                  <c:v>abr-18</c:v>
                </c:pt>
                <c:pt idx="1">
                  <c:v>may-18</c:v>
                </c:pt>
                <c:pt idx="2">
                  <c:v>jun-18</c:v>
                </c:pt>
                <c:pt idx="3">
                  <c:v>jul-18</c:v>
                </c:pt>
                <c:pt idx="4">
                  <c:v>ago-18</c:v>
                </c:pt>
                <c:pt idx="5">
                  <c:v>sep-18</c:v>
                </c:pt>
                <c:pt idx="6">
                  <c:v>oct-18</c:v>
                </c:pt>
                <c:pt idx="7">
                  <c:v>nov-18</c:v>
                </c:pt>
                <c:pt idx="8">
                  <c:v>dic-18</c:v>
                </c:pt>
                <c:pt idx="9">
                  <c:v>ene-19</c:v>
                </c:pt>
                <c:pt idx="10">
                  <c:v>feb-19</c:v>
                </c:pt>
                <c:pt idx="11">
                  <c:v>mar-19</c:v>
                </c:pt>
                <c:pt idx="12">
                  <c:v>abr-19</c:v>
                </c:pt>
                <c:pt idx="13">
                  <c:v>may-19</c:v>
                </c:pt>
                <c:pt idx="14">
                  <c:v>jun-19</c:v>
                </c:pt>
                <c:pt idx="15">
                  <c:v>jul-19</c:v>
                </c:pt>
                <c:pt idx="16">
                  <c:v>ago-19</c:v>
                </c:pt>
                <c:pt idx="17">
                  <c:v>sep-19</c:v>
                </c:pt>
                <c:pt idx="18">
                  <c:v>oct-19</c:v>
                </c:pt>
                <c:pt idx="19">
                  <c:v>nov-19</c:v>
                </c:pt>
                <c:pt idx="20">
                  <c:v>dic-19</c:v>
                </c:pt>
                <c:pt idx="21">
                  <c:v>ene-20</c:v>
                </c:pt>
                <c:pt idx="22">
                  <c:v>feb-20</c:v>
                </c:pt>
                <c:pt idx="23">
                  <c:v>mar-20</c:v>
                </c:pt>
                <c:pt idx="24">
                  <c:v>abr-20</c:v>
                </c:pt>
                <c:pt idx="25">
                  <c:v>may-20</c:v>
                </c:pt>
                <c:pt idx="26">
                  <c:v>jun-20</c:v>
                </c:pt>
                <c:pt idx="27">
                  <c:v>jul-20</c:v>
                </c:pt>
                <c:pt idx="28">
                  <c:v>ago-20</c:v>
                </c:pt>
                <c:pt idx="29">
                  <c:v>sep-20</c:v>
                </c:pt>
                <c:pt idx="30">
                  <c:v>oct-20</c:v>
                </c:pt>
                <c:pt idx="31">
                  <c:v>nov-20</c:v>
                </c:pt>
                <c:pt idx="32">
                  <c:v>dic-20</c:v>
                </c:pt>
                <c:pt idx="33">
                  <c:v>ene-21</c:v>
                </c:pt>
                <c:pt idx="34">
                  <c:v>feb-21</c:v>
                </c:pt>
                <c:pt idx="35">
                  <c:v>mar-21</c:v>
                </c:pt>
                <c:pt idx="36">
                  <c:v>abr-21</c:v>
                </c:pt>
              </c:strCache>
            </c:strRef>
          </c:cat>
          <c:val>
            <c:numRef>
              <c:f>'Otros coliformes'!$M$193:$M$230</c:f>
              <c:numCache>
                <c:formatCode>General</c:formatCode>
                <c:ptCount val="37"/>
                <c:pt idx="0">
                  <c:v>33.333333333333336</c:v>
                </c:pt>
                <c:pt idx="1">
                  <c:v>883.33333333333337</c:v>
                </c:pt>
                <c:pt idx="2">
                  <c:v>750</c:v>
                </c:pt>
                <c:pt idx="3">
                  <c:v>2816.666666666667</c:v>
                </c:pt>
                <c:pt idx="4">
                  <c:v>1633.3333333333333</c:v>
                </c:pt>
                <c:pt idx="5">
                  <c:v>1050</c:v>
                </c:pt>
                <c:pt idx="6">
                  <c:v>633.33333333333326</c:v>
                </c:pt>
                <c:pt idx="7">
                  <c:v>2555.5555555555557</c:v>
                </c:pt>
                <c:pt idx="8">
                  <c:v>33.333333333333329</c:v>
                </c:pt>
                <c:pt idx="9">
                  <c:v>1550</c:v>
                </c:pt>
                <c:pt idx="10">
                  <c:v>9350</c:v>
                </c:pt>
                <c:pt idx="11">
                  <c:v>6816.666666666667</c:v>
                </c:pt>
                <c:pt idx="12">
                  <c:v>616.66666666666674</c:v>
                </c:pt>
                <c:pt idx="13">
                  <c:v>333.33333333333337</c:v>
                </c:pt>
                <c:pt idx="14">
                  <c:v>4150</c:v>
                </c:pt>
                <c:pt idx="15">
                  <c:v>816.66666666666663</c:v>
                </c:pt>
                <c:pt idx="16">
                  <c:v>4550</c:v>
                </c:pt>
                <c:pt idx="17">
                  <c:v>2016.6666666666667</c:v>
                </c:pt>
                <c:pt idx="18">
                  <c:v>0</c:v>
                </c:pt>
                <c:pt idx="19">
                  <c:v>800</c:v>
                </c:pt>
                <c:pt idx="20">
                  <c:v>200</c:v>
                </c:pt>
                <c:pt idx="21">
                  <c:v>316.66666666666663</c:v>
                </c:pt>
                <c:pt idx="22">
                  <c:v>500</c:v>
                </c:pt>
                <c:pt idx="23">
                  <c:v>9850</c:v>
                </c:pt>
                <c:pt idx="24">
                  <c:v>0</c:v>
                </c:pt>
                <c:pt idx="25">
                  <c:v>200</c:v>
                </c:pt>
                <c:pt idx="26">
                  <c:v>8533.3333333333321</c:v>
                </c:pt>
                <c:pt idx="27">
                  <c:v>9700</c:v>
                </c:pt>
                <c:pt idx="28">
                  <c:v>2583.333333333333</c:v>
                </c:pt>
                <c:pt idx="29">
                  <c:v>3716.6666666666665</c:v>
                </c:pt>
                <c:pt idx="30">
                  <c:v>366.66666666666663</c:v>
                </c:pt>
                <c:pt idx="31">
                  <c:v>233.33333333333334</c:v>
                </c:pt>
                <c:pt idx="32">
                  <c:v>366.66666666666663</c:v>
                </c:pt>
                <c:pt idx="33">
                  <c:v>2000</c:v>
                </c:pt>
                <c:pt idx="34">
                  <c:v>116.66666666666667</c:v>
                </c:pt>
                <c:pt idx="35">
                  <c:v>6100</c:v>
                </c:pt>
                <c:pt idx="36">
                  <c:v>4016.6666666666665</c:v>
                </c:pt>
              </c:numCache>
            </c:numRef>
          </c:val>
          <c:smooth val="0"/>
          <c:extLst>
            <c:ext xmlns:c16="http://schemas.microsoft.com/office/drawing/2014/chart" uri="{C3380CC4-5D6E-409C-BE32-E72D297353CC}">
              <c16:uniqueId val="{0000000B-43DA-4EB1-ADD0-7466299A3C4B}"/>
            </c:ext>
          </c:extLst>
        </c:ser>
        <c:ser>
          <c:idx val="12"/>
          <c:order val="12"/>
          <c:tx>
            <c:strRef>
              <c:f>'Otros coliformes'!$N$191:$N$192</c:f>
              <c:strCache>
                <c:ptCount val="1"/>
                <c:pt idx="0">
                  <c:v>PAPR3</c:v>
                </c:pt>
              </c:strCache>
            </c:strRef>
          </c:tx>
          <c:spPr>
            <a:ln w="28575" cap="rnd">
              <a:solidFill>
                <a:schemeClr val="accent1">
                  <a:lumMod val="80000"/>
                  <a:lumOff val="20000"/>
                </a:schemeClr>
              </a:solidFill>
              <a:round/>
            </a:ln>
            <a:effectLst/>
          </c:spPr>
          <c:marker>
            <c:symbol val="none"/>
          </c:marker>
          <c:cat>
            <c:strRef>
              <c:f>'Otros coliformes'!$A$193:$A$230</c:f>
              <c:strCache>
                <c:ptCount val="37"/>
                <c:pt idx="0">
                  <c:v>abr-18</c:v>
                </c:pt>
                <c:pt idx="1">
                  <c:v>may-18</c:v>
                </c:pt>
                <c:pt idx="2">
                  <c:v>jun-18</c:v>
                </c:pt>
                <c:pt idx="3">
                  <c:v>jul-18</c:v>
                </c:pt>
                <c:pt idx="4">
                  <c:v>ago-18</c:v>
                </c:pt>
                <c:pt idx="5">
                  <c:v>sep-18</c:v>
                </c:pt>
                <c:pt idx="6">
                  <c:v>oct-18</c:v>
                </c:pt>
                <c:pt idx="7">
                  <c:v>nov-18</c:v>
                </c:pt>
                <c:pt idx="8">
                  <c:v>dic-18</c:v>
                </c:pt>
                <c:pt idx="9">
                  <c:v>ene-19</c:v>
                </c:pt>
                <c:pt idx="10">
                  <c:v>feb-19</c:v>
                </c:pt>
                <c:pt idx="11">
                  <c:v>mar-19</c:v>
                </c:pt>
                <c:pt idx="12">
                  <c:v>abr-19</c:v>
                </c:pt>
                <c:pt idx="13">
                  <c:v>may-19</c:v>
                </c:pt>
                <c:pt idx="14">
                  <c:v>jun-19</c:v>
                </c:pt>
                <c:pt idx="15">
                  <c:v>jul-19</c:v>
                </c:pt>
                <c:pt idx="16">
                  <c:v>ago-19</c:v>
                </c:pt>
                <c:pt idx="17">
                  <c:v>sep-19</c:v>
                </c:pt>
                <c:pt idx="18">
                  <c:v>oct-19</c:v>
                </c:pt>
                <c:pt idx="19">
                  <c:v>nov-19</c:v>
                </c:pt>
                <c:pt idx="20">
                  <c:v>dic-19</c:v>
                </c:pt>
                <c:pt idx="21">
                  <c:v>ene-20</c:v>
                </c:pt>
                <c:pt idx="22">
                  <c:v>feb-20</c:v>
                </c:pt>
                <c:pt idx="23">
                  <c:v>mar-20</c:v>
                </c:pt>
                <c:pt idx="24">
                  <c:v>abr-20</c:v>
                </c:pt>
                <c:pt idx="25">
                  <c:v>may-20</c:v>
                </c:pt>
                <c:pt idx="26">
                  <c:v>jun-20</c:v>
                </c:pt>
                <c:pt idx="27">
                  <c:v>jul-20</c:v>
                </c:pt>
                <c:pt idx="28">
                  <c:v>ago-20</c:v>
                </c:pt>
                <c:pt idx="29">
                  <c:v>sep-20</c:v>
                </c:pt>
                <c:pt idx="30">
                  <c:v>oct-20</c:v>
                </c:pt>
                <c:pt idx="31">
                  <c:v>nov-20</c:v>
                </c:pt>
                <c:pt idx="32">
                  <c:v>dic-20</c:v>
                </c:pt>
                <c:pt idx="33">
                  <c:v>ene-21</c:v>
                </c:pt>
                <c:pt idx="34">
                  <c:v>feb-21</c:v>
                </c:pt>
                <c:pt idx="35">
                  <c:v>mar-21</c:v>
                </c:pt>
                <c:pt idx="36">
                  <c:v>abr-21</c:v>
                </c:pt>
              </c:strCache>
            </c:strRef>
          </c:cat>
          <c:val>
            <c:numRef>
              <c:f>'Otros coliformes'!$N$193:$N$230</c:f>
              <c:numCache>
                <c:formatCode>General</c:formatCode>
                <c:ptCount val="37"/>
                <c:pt idx="13">
                  <c:v>#N/A</c:v>
                </c:pt>
                <c:pt idx="14">
                  <c:v>6700</c:v>
                </c:pt>
              </c:numCache>
            </c:numRef>
          </c:val>
          <c:smooth val="0"/>
          <c:extLst>
            <c:ext xmlns:c16="http://schemas.microsoft.com/office/drawing/2014/chart" uri="{C3380CC4-5D6E-409C-BE32-E72D297353CC}">
              <c16:uniqueId val="{0000000C-43DA-4EB1-ADD0-7466299A3C4B}"/>
            </c:ext>
          </c:extLst>
        </c:ser>
        <c:ser>
          <c:idx val="13"/>
          <c:order val="13"/>
          <c:tx>
            <c:strRef>
              <c:f>'Otros coliformes'!$O$191:$O$192</c:f>
              <c:strCache>
                <c:ptCount val="1"/>
                <c:pt idx="0">
                  <c:v>PLTR1</c:v>
                </c:pt>
              </c:strCache>
            </c:strRef>
          </c:tx>
          <c:spPr>
            <a:ln w="28575" cap="rnd">
              <a:solidFill>
                <a:schemeClr val="accent2">
                  <a:lumMod val="80000"/>
                  <a:lumOff val="20000"/>
                </a:schemeClr>
              </a:solidFill>
              <a:round/>
            </a:ln>
            <a:effectLst/>
          </c:spPr>
          <c:marker>
            <c:symbol val="none"/>
          </c:marker>
          <c:cat>
            <c:strRef>
              <c:f>'Otros coliformes'!$A$193:$A$230</c:f>
              <c:strCache>
                <c:ptCount val="37"/>
                <c:pt idx="0">
                  <c:v>abr-18</c:v>
                </c:pt>
                <c:pt idx="1">
                  <c:v>may-18</c:v>
                </c:pt>
                <c:pt idx="2">
                  <c:v>jun-18</c:v>
                </c:pt>
                <c:pt idx="3">
                  <c:v>jul-18</c:v>
                </c:pt>
                <c:pt idx="4">
                  <c:v>ago-18</c:v>
                </c:pt>
                <c:pt idx="5">
                  <c:v>sep-18</c:v>
                </c:pt>
                <c:pt idx="6">
                  <c:v>oct-18</c:v>
                </c:pt>
                <c:pt idx="7">
                  <c:v>nov-18</c:v>
                </c:pt>
                <c:pt idx="8">
                  <c:v>dic-18</c:v>
                </c:pt>
                <c:pt idx="9">
                  <c:v>ene-19</c:v>
                </c:pt>
                <c:pt idx="10">
                  <c:v>feb-19</c:v>
                </c:pt>
                <c:pt idx="11">
                  <c:v>mar-19</c:v>
                </c:pt>
                <c:pt idx="12">
                  <c:v>abr-19</c:v>
                </c:pt>
                <c:pt idx="13">
                  <c:v>may-19</c:v>
                </c:pt>
                <c:pt idx="14">
                  <c:v>jun-19</c:v>
                </c:pt>
                <c:pt idx="15">
                  <c:v>jul-19</c:v>
                </c:pt>
                <c:pt idx="16">
                  <c:v>ago-19</c:v>
                </c:pt>
                <c:pt idx="17">
                  <c:v>sep-19</c:v>
                </c:pt>
                <c:pt idx="18">
                  <c:v>oct-19</c:v>
                </c:pt>
                <c:pt idx="19">
                  <c:v>nov-19</c:v>
                </c:pt>
                <c:pt idx="20">
                  <c:v>dic-19</c:v>
                </c:pt>
                <c:pt idx="21">
                  <c:v>ene-20</c:v>
                </c:pt>
                <c:pt idx="22">
                  <c:v>feb-20</c:v>
                </c:pt>
                <c:pt idx="23">
                  <c:v>mar-20</c:v>
                </c:pt>
                <c:pt idx="24">
                  <c:v>abr-20</c:v>
                </c:pt>
                <c:pt idx="25">
                  <c:v>may-20</c:v>
                </c:pt>
                <c:pt idx="26">
                  <c:v>jun-20</c:v>
                </c:pt>
                <c:pt idx="27">
                  <c:v>jul-20</c:v>
                </c:pt>
                <c:pt idx="28">
                  <c:v>ago-20</c:v>
                </c:pt>
                <c:pt idx="29">
                  <c:v>sep-20</c:v>
                </c:pt>
                <c:pt idx="30">
                  <c:v>oct-20</c:v>
                </c:pt>
                <c:pt idx="31">
                  <c:v>nov-20</c:v>
                </c:pt>
                <c:pt idx="32">
                  <c:v>dic-20</c:v>
                </c:pt>
                <c:pt idx="33">
                  <c:v>ene-21</c:v>
                </c:pt>
                <c:pt idx="34">
                  <c:v>feb-21</c:v>
                </c:pt>
                <c:pt idx="35">
                  <c:v>mar-21</c:v>
                </c:pt>
                <c:pt idx="36">
                  <c:v>abr-21</c:v>
                </c:pt>
              </c:strCache>
            </c:strRef>
          </c:cat>
          <c:val>
            <c:numRef>
              <c:f>'Otros coliformes'!$O$193:$O$230</c:f>
              <c:numCache>
                <c:formatCode>General</c:formatCode>
                <c:ptCount val="37"/>
                <c:pt idx="0">
                  <c:v>1200</c:v>
                </c:pt>
                <c:pt idx="1">
                  <c:v>7550</c:v>
                </c:pt>
                <c:pt idx="2">
                  <c:v>25000</c:v>
                </c:pt>
                <c:pt idx="3">
                  <c:v>14066.666666666666</c:v>
                </c:pt>
                <c:pt idx="4">
                  <c:v>11216.666666666668</c:v>
                </c:pt>
                <c:pt idx="5">
                  <c:v>4500</c:v>
                </c:pt>
                <c:pt idx="6">
                  <c:v>1833.3333333333333</c:v>
                </c:pt>
                <c:pt idx="7">
                  <c:v>1400</c:v>
                </c:pt>
                <c:pt idx="8">
                  <c:v>5833.3333333333339</c:v>
                </c:pt>
                <c:pt idx="9">
                  <c:v>3400</c:v>
                </c:pt>
                <c:pt idx="10">
                  <c:v>500</c:v>
                </c:pt>
                <c:pt idx="11">
                  <c:v>466.66666666666669</c:v>
                </c:pt>
                <c:pt idx="12">
                  <c:v>4150</c:v>
                </c:pt>
                <c:pt idx="13">
                  <c:v>2033.3333333333333</c:v>
                </c:pt>
                <c:pt idx="14">
                  <c:v>18716.666666666664</c:v>
                </c:pt>
                <c:pt idx="15">
                  <c:v>8866.6666666666661</c:v>
                </c:pt>
                <c:pt idx="16">
                  <c:v>5316.666666666667</c:v>
                </c:pt>
                <c:pt idx="17">
                  <c:v>3400</c:v>
                </c:pt>
                <c:pt idx="18">
                  <c:v>27966.666666666668</c:v>
                </c:pt>
                <c:pt idx="19">
                  <c:v>1200</c:v>
                </c:pt>
                <c:pt idx="20">
                  <c:v>5300</c:v>
                </c:pt>
                <c:pt idx="21">
                  <c:v>0</c:v>
                </c:pt>
                <c:pt idx="22">
                  <c:v>300</c:v>
                </c:pt>
                <c:pt idx="23">
                  <c:v>1300</c:v>
                </c:pt>
                <c:pt idx="24">
                  <c:v>1633.3333333333333</c:v>
                </c:pt>
                <c:pt idx="25">
                  <c:v>2733.333333333333</c:v>
                </c:pt>
                <c:pt idx="26">
                  <c:v>1666.6666666666667</c:v>
                </c:pt>
                <c:pt idx="27">
                  <c:v>13566.666666666666</c:v>
                </c:pt>
                <c:pt idx="28">
                  <c:v>7666.666666666667</c:v>
                </c:pt>
                <c:pt idx="29">
                  <c:v>3033.333333333333</c:v>
                </c:pt>
                <c:pt idx="30">
                  <c:v>866.66666666666663</c:v>
                </c:pt>
                <c:pt idx="31">
                  <c:v>766.66666666666674</c:v>
                </c:pt>
                <c:pt idx="32">
                  <c:v>1133.3333333333335</c:v>
                </c:pt>
                <c:pt idx="33">
                  <c:v>766.66666666666674</c:v>
                </c:pt>
                <c:pt idx="34">
                  <c:v>3700</c:v>
                </c:pt>
                <c:pt idx="35">
                  <c:v>4566.6666666666661</c:v>
                </c:pt>
                <c:pt idx="36">
                  <c:v>2400</c:v>
                </c:pt>
              </c:numCache>
            </c:numRef>
          </c:val>
          <c:smooth val="0"/>
          <c:extLst>
            <c:ext xmlns:c16="http://schemas.microsoft.com/office/drawing/2014/chart" uri="{C3380CC4-5D6E-409C-BE32-E72D297353CC}">
              <c16:uniqueId val="{0000000D-43DA-4EB1-ADD0-7466299A3C4B}"/>
            </c:ext>
          </c:extLst>
        </c:ser>
        <c:ser>
          <c:idx val="14"/>
          <c:order val="14"/>
          <c:tx>
            <c:strRef>
              <c:f>'Otros coliformes'!$P$191:$P$192</c:f>
              <c:strCache>
                <c:ptCount val="1"/>
                <c:pt idx="0">
                  <c:v>PLTR2</c:v>
                </c:pt>
              </c:strCache>
            </c:strRef>
          </c:tx>
          <c:spPr>
            <a:ln w="28575" cap="rnd">
              <a:solidFill>
                <a:schemeClr val="accent3">
                  <a:lumMod val="80000"/>
                  <a:lumOff val="20000"/>
                </a:schemeClr>
              </a:solidFill>
              <a:round/>
            </a:ln>
            <a:effectLst/>
          </c:spPr>
          <c:marker>
            <c:symbol val="none"/>
          </c:marker>
          <c:cat>
            <c:strRef>
              <c:f>'Otros coliformes'!$A$193:$A$230</c:f>
              <c:strCache>
                <c:ptCount val="37"/>
                <c:pt idx="0">
                  <c:v>abr-18</c:v>
                </c:pt>
                <c:pt idx="1">
                  <c:v>may-18</c:v>
                </c:pt>
                <c:pt idx="2">
                  <c:v>jun-18</c:v>
                </c:pt>
                <c:pt idx="3">
                  <c:v>jul-18</c:v>
                </c:pt>
                <c:pt idx="4">
                  <c:v>ago-18</c:v>
                </c:pt>
                <c:pt idx="5">
                  <c:v>sep-18</c:v>
                </c:pt>
                <c:pt idx="6">
                  <c:v>oct-18</c:v>
                </c:pt>
                <c:pt idx="7">
                  <c:v>nov-18</c:v>
                </c:pt>
                <c:pt idx="8">
                  <c:v>dic-18</c:v>
                </c:pt>
                <c:pt idx="9">
                  <c:v>ene-19</c:v>
                </c:pt>
                <c:pt idx="10">
                  <c:v>feb-19</c:v>
                </c:pt>
                <c:pt idx="11">
                  <c:v>mar-19</c:v>
                </c:pt>
                <c:pt idx="12">
                  <c:v>abr-19</c:v>
                </c:pt>
                <c:pt idx="13">
                  <c:v>may-19</c:v>
                </c:pt>
                <c:pt idx="14">
                  <c:v>jun-19</c:v>
                </c:pt>
                <c:pt idx="15">
                  <c:v>jul-19</c:v>
                </c:pt>
                <c:pt idx="16">
                  <c:v>ago-19</c:v>
                </c:pt>
                <c:pt idx="17">
                  <c:v>sep-19</c:v>
                </c:pt>
                <c:pt idx="18">
                  <c:v>oct-19</c:v>
                </c:pt>
                <c:pt idx="19">
                  <c:v>nov-19</c:v>
                </c:pt>
                <c:pt idx="20">
                  <c:v>dic-19</c:v>
                </c:pt>
                <c:pt idx="21">
                  <c:v>ene-20</c:v>
                </c:pt>
                <c:pt idx="22">
                  <c:v>feb-20</c:v>
                </c:pt>
                <c:pt idx="23">
                  <c:v>mar-20</c:v>
                </c:pt>
                <c:pt idx="24">
                  <c:v>abr-20</c:v>
                </c:pt>
                <c:pt idx="25">
                  <c:v>may-20</c:v>
                </c:pt>
                <c:pt idx="26">
                  <c:v>jun-20</c:v>
                </c:pt>
                <c:pt idx="27">
                  <c:v>jul-20</c:v>
                </c:pt>
                <c:pt idx="28">
                  <c:v>ago-20</c:v>
                </c:pt>
                <c:pt idx="29">
                  <c:v>sep-20</c:v>
                </c:pt>
                <c:pt idx="30">
                  <c:v>oct-20</c:v>
                </c:pt>
                <c:pt idx="31">
                  <c:v>nov-20</c:v>
                </c:pt>
                <c:pt idx="32">
                  <c:v>dic-20</c:v>
                </c:pt>
                <c:pt idx="33">
                  <c:v>ene-21</c:v>
                </c:pt>
                <c:pt idx="34">
                  <c:v>feb-21</c:v>
                </c:pt>
                <c:pt idx="35">
                  <c:v>mar-21</c:v>
                </c:pt>
                <c:pt idx="36">
                  <c:v>abr-21</c:v>
                </c:pt>
              </c:strCache>
            </c:strRef>
          </c:cat>
          <c:val>
            <c:numRef>
              <c:f>'Otros coliformes'!$P$193:$P$230</c:f>
              <c:numCache>
                <c:formatCode>General</c:formatCode>
                <c:ptCount val="37"/>
                <c:pt idx="0">
                  <c:v>783.33333333333348</c:v>
                </c:pt>
                <c:pt idx="1">
                  <c:v>1400</c:v>
                </c:pt>
                <c:pt idx="2">
                  <c:v>14166.666666666666</c:v>
                </c:pt>
                <c:pt idx="3">
                  <c:v>14766.666666666664</c:v>
                </c:pt>
                <c:pt idx="4">
                  <c:v>8366.6666666666679</c:v>
                </c:pt>
                <c:pt idx="5">
                  <c:v>5833.3333333333339</c:v>
                </c:pt>
                <c:pt idx="6">
                  <c:v>3866.6666666666665</c:v>
                </c:pt>
                <c:pt idx="7">
                  <c:v>7733.333333333333</c:v>
                </c:pt>
                <c:pt idx="8">
                  <c:v>9933.3333333333321</c:v>
                </c:pt>
                <c:pt idx="9">
                  <c:v>466.66666666666669</c:v>
                </c:pt>
                <c:pt idx="10">
                  <c:v>166.66666666666669</c:v>
                </c:pt>
                <c:pt idx="11">
                  <c:v>3666.6666666666665</c:v>
                </c:pt>
                <c:pt idx="12">
                  <c:v>13333.333333333334</c:v>
                </c:pt>
                <c:pt idx="13">
                  <c:v>25000</c:v>
                </c:pt>
                <c:pt idx="14">
                  <c:v>26066.666666666664</c:v>
                </c:pt>
                <c:pt idx="15">
                  <c:v>13250</c:v>
                </c:pt>
                <c:pt idx="16">
                  <c:v>9100</c:v>
                </c:pt>
                <c:pt idx="17">
                  <c:v>2566.666666666667</c:v>
                </c:pt>
                <c:pt idx="18">
                  <c:v>19633.333333333336</c:v>
                </c:pt>
                <c:pt idx="19">
                  <c:v>2150</c:v>
                </c:pt>
                <c:pt idx="20">
                  <c:v>11600</c:v>
                </c:pt>
                <c:pt idx="21">
                  <c:v>2533.333333333333</c:v>
                </c:pt>
                <c:pt idx="22">
                  <c:v>633.33333333333326</c:v>
                </c:pt>
                <c:pt idx="23">
                  <c:v>2600</c:v>
                </c:pt>
                <c:pt idx="24">
                  <c:v>233.33333333333334</c:v>
                </c:pt>
                <c:pt idx="25">
                  <c:v>1100</c:v>
                </c:pt>
                <c:pt idx="26">
                  <c:v>1566.6666666666665</c:v>
                </c:pt>
                <c:pt idx="27">
                  <c:v>10466.666666666668</c:v>
                </c:pt>
                <c:pt idx="28">
                  <c:v>3300</c:v>
                </c:pt>
                <c:pt idx="29">
                  <c:v>2800</c:v>
                </c:pt>
                <c:pt idx="30">
                  <c:v>3700</c:v>
                </c:pt>
                <c:pt idx="31">
                  <c:v>933.33333333333337</c:v>
                </c:pt>
                <c:pt idx="32">
                  <c:v>2300</c:v>
                </c:pt>
                <c:pt idx="33">
                  <c:v>1433.3333333333335</c:v>
                </c:pt>
                <c:pt idx="34">
                  <c:v>5033.3333333333339</c:v>
                </c:pt>
                <c:pt idx="35">
                  <c:v>4566.6666666666661</c:v>
                </c:pt>
                <c:pt idx="36">
                  <c:v>5266.6666666666661</c:v>
                </c:pt>
              </c:numCache>
            </c:numRef>
          </c:val>
          <c:smooth val="0"/>
          <c:extLst>
            <c:ext xmlns:c16="http://schemas.microsoft.com/office/drawing/2014/chart" uri="{C3380CC4-5D6E-409C-BE32-E72D297353CC}">
              <c16:uniqueId val="{0000000E-43DA-4EB1-ADD0-7466299A3C4B}"/>
            </c:ext>
          </c:extLst>
        </c:ser>
        <c:ser>
          <c:idx val="15"/>
          <c:order val="15"/>
          <c:tx>
            <c:strRef>
              <c:f>'Otros coliformes'!$Q$191:$Q$192</c:f>
              <c:strCache>
                <c:ptCount val="1"/>
                <c:pt idx="0">
                  <c:v>RECO</c:v>
                </c:pt>
              </c:strCache>
            </c:strRef>
          </c:tx>
          <c:spPr>
            <a:ln w="28575" cap="rnd">
              <a:solidFill>
                <a:schemeClr val="accent4">
                  <a:lumMod val="80000"/>
                  <a:lumOff val="20000"/>
                </a:schemeClr>
              </a:solidFill>
              <a:round/>
            </a:ln>
            <a:effectLst/>
          </c:spPr>
          <c:marker>
            <c:symbol val="none"/>
          </c:marker>
          <c:cat>
            <c:strRef>
              <c:f>'Otros coliformes'!$A$193:$A$230</c:f>
              <c:strCache>
                <c:ptCount val="37"/>
                <c:pt idx="0">
                  <c:v>abr-18</c:v>
                </c:pt>
                <c:pt idx="1">
                  <c:v>may-18</c:v>
                </c:pt>
                <c:pt idx="2">
                  <c:v>jun-18</c:v>
                </c:pt>
                <c:pt idx="3">
                  <c:v>jul-18</c:v>
                </c:pt>
                <c:pt idx="4">
                  <c:v>ago-18</c:v>
                </c:pt>
                <c:pt idx="5">
                  <c:v>sep-18</c:v>
                </c:pt>
                <c:pt idx="6">
                  <c:v>oct-18</c:v>
                </c:pt>
                <c:pt idx="7">
                  <c:v>nov-18</c:v>
                </c:pt>
                <c:pt idx="8">
                  <c:v>dic-18</c:v>
                </c:pt>
                <c:pt idx="9">
                  <c:v>ene-19</c:v>
                </c:pt>
                <c:pt idx="10">
                  <c:v>feb-19</c:v>
                </c:pt>
                <c:pt idx="11">
                  <c:v>mar-19</c:v>
                </c:pt>
                <c:pt idx="12">
                  <c:v>abr-19</c:v>
                </c:pt>
                <c:pt idx="13">
                  <c:v>may-19</c:v>
                </c:pt>
                <c:pt idx="14">
                  <c:v>jun-19</c:v>
                </c:pt>
                <c:pt idx="15">
                  <c:v>jul-19</c:v>
                </c:pt>
                <c:pt idx="16">
                  <c:v>ago-19</c:v>
                </c:pt>
                <c:pt idx="17">
                  <c:v>sep-19</c:v>
                </c:pt>
                <c:pt idx="18">
                  <c:v>oct-19</c:v>
                </c:pt>
                <c:pt idx="19">
                  <c:v>nov-19</c:v>
                </c:pt>
                <c:pt idx="20">
                  <c:v>dic-19</c:v>
                </c:pt>
                <c:pt idx="21">
                  <c:v>ene-20</c:v>
                </c:pt>
                <c:pt idx="22">
                  <c:v>feb-20</c:v>
                </c:pt>
                <c:pt idx="23">
                  <c:v>mar-20</c:v>
                </c:pt>
                <c:pt idx="24">
                  <c:v>abr-20</c:v>
                </c:pt>
                <c:pt idx="25">
                  <c:v>may-20</c:v>
                </c:pt>
                <c:pt idx="26">
                  <c:v>jun-20</c:v>
                </c:pt>
                <c:pt idx="27">
                  <c:v>jul-20</c:v>
                </c:pt>
                <c:pt idx="28">
                  <c:v>ago-20</c:v>
                </c:pt>
                <c:pt idx="29">
                  <c:v>sep-20</c:v>
                </c:pt>
                <c:pt idx="30">
                  <c:v>oct-20</c:v>
                </c:pt>
                <c:pt idx="31">
                  <c:v>nov-20</c:v>
                </c:pt>
                <c:pt idx="32">
                  <c:v>dic-20</c:v>
                </c:pt>
                <c:pt idx="33">
                  <c:v>ene-21</c:v>
                </c:pt>
                <c:pt idx="34">
                  <c:v>feb-21</c:v>
                </c:pt>
                <c:pt idx="35">
                  <c:v>mar-21</c:v>
                </c:pt>
                <c:pt idx="36">
                  <c:v>abr-21</c:v>
                </c:pt>
              </c:strCache>
            </c:strRef>
          </c:cat>
          <c:val>
            <c:numRef>
              <c:f>'Otros coliformes'!$Q$193:$Q$230</c:f>
              <c:numCache>
                <c:formatCode>General</c:formatCode>
                <c:ptCount val="37"/>
                <c:pt idx="0">
                  <c:v>900</c:v>
                </c:pt>
                <c:pt idx="1">
                  <c:v>1300</c:v>
                </c:pt>
                <c:pt idx="2">
                  <c:v>6400</c:v>
                </c:pt>
                <c:pt idx="3">
                  <c:v>700</c:v>
                </c:pt>
                <c:pt idx="4">
                  <c:v>2000</c:v>
                </c:pt>
                <c:pt idx="5">
                  <c:v>1033.3333333333335</c:v>
                </c:pt>
                <c:pt idx="6">
                  <c:v>933.33333333333337</c:v>
                </c:pt>
                <c:pt idx="7">
                  <c:v>3100</c:v>
                </c:pt>
                <c:pt idx="8">
                  <c:v>2966.666666666667</c:v>
                </c:pt>
                <c:pt idx="9">
                  <c:v>6000</c:v>
                </c:pt>
                <c:pt idx="10">
                  <c:v>10500</c:v>
                </c:pt>
                <c:pt idx="11">
                  <c:v>2100</c:v>
                </c:pt>
                <c:pt idx="12">
                  <c:v>5966.6666666666661</c:v>
                </c:pt>
                <c:pt idx="13">
                  <c:v>3700</c:v>
                </c:pt>
                <c:pt idx="14">
                  <c:v>4283.3333333333339</c:v>
                </c:pt>
                <c:pt idx="15">
                  <c:v>1766.6666666666667</c:v>
                </c:pt>
                <c:pt idx="16">
                  <c:v>2600</c:v>
                </c:pt>
                <c:pt idx="17">
                  <c:v>433.33333333333331</c:v>
                </c:pt>
                <c:pt idx="18">
                  <c:v>8333.3333333333321</c:v>
                </c:pt>
                <c:pt idx="19">
                  <c:v>333.33333333333337</c:v>
                </c:pt>
                <c:pt idx="20">
                  <c:v>633.33333333333326</c:v>
                </c:pt>
                <c:pt idx="21">
                  <c:v>0</c:v>
                </c:pt>
                <c:pt idx="25">
                  <c:v>200</c:v>
                </c:pt>
                <c:pt idx="26">
                  <c:v>1666.6666666666667</c:v>
                </c:pt>
                <c:pt idx="29">
                  <c:v>5400</c:v>
                </c:pt>
                <c:pt idx="30">
                  <c:v>1100</c:v>
                </c:pt>
                <c:pt idx="31">
                  <c:v>600</c:v>
                </c:pt>
                <c:pt idx="32">
                  <c:v>1033.3333333333335</c:v>
                </c:pt>
                <c:pt idx="33">
                  <c:v>4166.6666666666661</c:v>
                </c:pt>
                <c:pt idx="34">
                  <c:v>3133.333333333333</c:v>
                </c:pt>
                <c:pt idx="35">
                  <c:v>5566.6666666666661</c:v>
                </c:pt>
                <c:pt idx="36">
                  <c:v>3600</c:v>
                </c:pt>
              </c:numCache>
            </c:numRef>
          </c:val>
          <c:smooth val="0"/>
          <c:extLst>
            <c:ext xmlns:c16="http://schemas.microsoft.com/office/drawing/2014/chart" uri="{C3380CC4-5D6E-409C-BE32-E72D297353CC}">
              <c16:uniqueId val="{0000000F-43DA-4EB1-ADD0-7466299A3C4B}"/>
            </c:ext>
          </c:extLst>
        </c:ser>
        <c:ser>
          <c:idx val="16"/>
          <c:order val="16"/>
          <c:tx>
            <c:strRef>
              <c:f>'Otros coliformes'!$R$191:$R$192</c:f>
              <c:strCache>
                <c:ptCount val="1"/>
                <c:pt idx="0">
                  <c:v>SALT</c:v>
                </c:pt>
              </c:strCache>
            </c:strRef>
          </c:tx>
          <c:spPr>
            <a:ln w="28575" cap="rnd">
              <a:solidFill>
                <a:schemeClr val="accent5">
                  <a:lumMod val="80000"/>
                  <a:lumOff val="20000"/>
                </a:schemeClr>
              </a:solidFill>
              <a:round/>
            </a:ln>
            <a:effectLst/>
          </c:spPr>
          <c:marker>
            <c:symbol val="none"/>
          </c:marker>
          <c:cat>
            <c:strRef>
              <c:f>'Otros coliformes'!$A$193:$A$230</c:f>
              <c:strCache>
                <c:ptCount val="37"/>
                <c:pt idx="0">
                  <c:v>abr-18</c:v>
                </c:pt>
                <c:pt idx="1">
                  <c:v>may-18</c:v>
                </c:pt>
                <c:pt idx="2">
                  <c:v>jun-18</c:v>
                </c:pt>
                <c:pt idx="3">
                  <c:v>jul-18</c:v>
                </c:pt>
                <c:pt idx="4">
                  <c:v>ago-18</c:v>
                </c:pt>
                <c:pt idx="5">
                  <c:v>sep-18</c:v>
                </c:pt>
                <c:pt idx="6">
                  <c:v>oct-18</c:v>
                </c:pt>
                <c:pt idx="7">
                  <c:v>nov-18</c:v>
                </c:pt>
                <c:pt idx="8">
                  <c:v>dic-18</c:v>
                </c:pt>
                <c:pt idx="9">
                  <c:v>ene-19</c:v>
                </c:pt>
                <c:pt idx="10">
                  <c:v>feb-19</c:v>
                </c:pt>
                <c:pt idx="11">
                  <c:v>mar-19</c:v>
                </c:pt>
                <c:pt idx="12">
                  <c:v>abr-19</c:v>
                </c:pt>
                <c:pt idx="13">
                  <c:v>may-19</c:v>
                </c:pt>
                <c:pt idx="14">
                  <c:v>jun-19</c:v>
                </c:pt>
                <c:pt idx="15">
                  <c:v>jul-19</c:v>
                </c:pt>
                <c:pt idx="16">
                  <c:v>ago-19</c:v>
                </c:pt>
                <c:pt idx="17">
                  <c:v>sep-19</c:v>
                </c:pt>
                <c:pt idx="18">
                  <c:v>oct-19</c:v>
                </c:pt>
                <c:pt idx="19">
                  <c:v>nov-19</c:v>
                </c:pt>
                <c:pt idx="20">
                  <c:v>dic-19</c:v>
                </c:pt>
                <c:pt idx="21">
                  <c:v>ene-20</c:v>
                </c:pt>
                <c:pt idx="22">
                  <c:v>feb-20</c:v>
                </c:pt>
                <c:pt idx="23">
                  <c:v>mar-20</c:v>
                </c:pt>
                <c:pt idx="24">
                  <c:v>abr-20</c:v>
                </c:pt>
                <c:pt idx="25">
                  <c:v>may-20</c:v>
                </c:pt>
                <c:pt idx="26">
                  <c:v>jun-20</c:v>
                </c:pt>
                <c:pt idx="27">
                  <c:v>jul-20</c:v>
                </c:pt>
                <c:pt idx="28">
                  <c:v>ago-20</c:v>
                </c:pt>
                <c:pt idx="29">
                  <c:v>sep-20</c:v>
                </c:pt>
                <c:pt idx="30">
                  <c:v>oct-20</c:v>
                </c:pt>
                <c:pt idx="31">
                  <c:v>nov-20</c:v>
                </c:pt>
                <c:pt idx="32">
                  <c:v>dic-20</c:v>
                </c:pt>
                <c:pt idx="33">
                  <c:v>ene-21</c:v>
                </c:pt>
                <c:pt idx="34">
                  <c:v>feb-21</c:v>
                </c:pt>
                <c:pt idx="35">
                  <c:v>mar-21</c:v>
                </c:pt>
                <c:pt idx="36">
                  <c:v>abr-21</c:v>
                </c:pt>
              </c:strCache>
            </c:strRef>
          </c:cat>
          <c:val>
            <c:numRef>
              <c:f>'Otros coliformes'!$R$193:$R$230</c:f>
              <c:numCache>
                <c:formatCode>General</c:formatCode>
                <c:ptCount val="37"/>
                <c:pt idx="0">
                  <c:v>300</c:v>
                </c:pt>
                <c:pt idx="1">
                  <c:v>1200</c:v>
                </c:pt>
                <c:pt idx="2">
                  <c:v>25000</c:v>
                </c:pt>
                <c:pt idx="3">
                  <c:v>1200</c:v>
                </c:pt>
                <c:pt idx="4">
                  <c:v>6366.6666666666661</c:v>
                </c:pt>
                <c:pt idx="5">
                  <c:v>4366.6666666666661</c:v>
                </c:pt>
                <c:pt idx="6">
                  <c:v>3233.3333333333335</c:v>
                </c:pt>
                <c:pt idx="7">
                  <c:v>1133.3333333333335</c:v>
                </c:pt>
                <c:pt idx="8">
                  <c:v>8633.3333333333321</c:v>
                </c:pt>
                <c:pt idx="9">
                  <c:v>3400</c:v>
                </c:pt>
                <c:pt idx="12">
                  <c:v>2833.333333333333</c:v>
                </c:pt>
                <c:pt idx="14">
                  <c:v>12500</c:v>
                </c:pt>
                <c:pt idx="15">
                  <c:v>1566.6666666666665</c:v>
                </c:pt>
                <c:pt idx="19">
                  <c:v>1233.3333333333335</c:v>
                </c:pt>
              </c:numCache>
            </c:numRef>
          </c:val>
          <c:smooth val="0"/>
          <c:extLst>
            <c:ext xmlns:c16="http://schemas.microsoft.com/office/drawing/2014/chart" uri="{C3380CC4-5D6E-409C-BE32-E72D297353CC}">
              <c16:uniqueId val="{00000010-43DA-4EB1-ADD0-7466299A3C4B}"/>
            </c:ext>
          </c:extLst>
        </c:ser>
        <c:dLbls>
          <c:showLegendKey val="0"/>
          <c:showVal val="0"/>
          <c:showCatName val="0"/>
          <c:showSerName val="0"/>
          <c:showPercent val="0"/>
          <c:showBubbleSize val="0"/>
        </c:dLbls>
        <c:smooth val="0"/>
        <c:axId val="1109812472"/>
        <c:axId val="1109821000"/>
      </c:lineChart>
      <c:catAx>
        <c:axId val="110981247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Mes del muestreo</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MX"/>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1109821000"/>
        <c:crosses val="autoZero"/>
        <c:auto val="1"/>
        <c:lblAlgn val="ctr"/>
        <c:lblOffset val="100"/>
        <c:noMultiLvlLbl val="0"/>
      </c:catAx>
      <c:valAx>
        <c:axId val="1109821000"/>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UFC</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MX"/>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1109812472"/>
        <c:crosses val="autoZero"/>
        <c:crossBetween val="between"/>
      </c:valAx>
      <c:spPr>
        <a:noFill/>
        <a:ln>
          <a:noFill/>
        </a:ln>
        <a:effectLst/>
      </c:spPr>
    </c:plotArea>
    <c:legend>
      <c:legendPos val="r"/>
      <c:layout>
        <c:manualLayout>
          <c:xMode val="edge"/>
          <c:yMode val="edge"/>
          <c:x val="0.83985797464677392"/>
          <c:y val="5.3466381777946118E-2"/>
          <c:w val="0.15412051956902453"/>
          <c:h val="0.8895401057376226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legend>
    <c:plotVisOnly val="1"/>
    <c:dispBlanksAs val="gap"/>
    <c:showDLblsOverMax val="0"/>
  </c:chart>
  <c:spPr>
    <a:solidFill>
      <a:schemeClr val="bg1"/>
    </a:solidFill>
    <a:ln w="9525" cap="flat" cmpd="sng" algn="ctr">
      <a:noFill/>
      <a:round/>
    </a:ln>
    <a:effectLst/>
  </c:spPr>
  <c:txPr>
    <a:bodyPr/>
    <a:lstStyle/>
    <a:p>
      <a:pPr>
        <a:defRPr/>
      </a:pPr>
      <a:endParaRPr lang="es-MX"/>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1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r>
              <a:rPr lang="en-US" sz="1200" b="1"/>
              <a:t>Otros coliformes</a:t>
            </a:r>
          </a:p>
        </c:rich>
      </c:tx>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es-MX"/>
        </a:p>
      </c:txPr>
    </c:title>
    <c:autoTitleDeleted val="0"/>
    <c:plotArea>
      <c:layout/>
      <c:stockChart>
        <c:ser>
          <c:idx val="0"/>
          <c:order val="0"/>
          <c:tx>
            <c:strRef>
              <c:f>'Otros coliformes'!$A$162</c:f>
              <c:strCache>
                <c:ptCount val="1"/>
                <c:pt idx="0">
                  <c:v>PROMEDIO</c:v>
                </c:pt>
              </c:strCache>
            </c:strRef>
          </c:tx>
          <c:spPr>
            <a:ln w="28575" cap="rnd">
              <a:noFill/>
              <a:round/>
            </a:ln>
            <a:effectLst/>
          </c:spPr>
          <c:marker>
            <c:symbol val="circle"/>
            <c:size val="5"/>
            <c:spPr>
              <a:solidFill>
                <a:schemeClr val="accent1"/>
              </a:solidFill>
              <a:ln w="9525">
                <a:solidFill>
                  <a:schemeClr val="accent1"/>
                </a:solidFill>
              </a:ln>
              <a:effectLst/>
            </c:spPr>
          </c:marker>
          <c:dPt>
            <c:idx val="0"/>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0-6ADE-4699-8032-1751DDAF0DED}"/>
              </c:ext>
            </c:extLst>
          </c:dPt>
          <c:dPt>
            <c:idx val="1"/>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1-6ADE-4699-8032-1751DDAF0DED}"/>
              </c:ext>
            </c:extLst>
          </c:dPt>
          <c:dPt>
            <c:idx val="2"/>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2-6ADE-4699-8032-1751DDAF0DED}"/>
              </c:ext>
            </c:extLst>
          </c:dPt>
          <c:dPt>
            <c:idx val="3"/>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3-6ADE-4699-8032-1751DDAF0DED}"/>
              </c:ext>
            </c:extLst>
          </c:dPt>
          <c:dPt>
            <c:idx val="4"/>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4-6ADE-4699-8032-1751DDAF0DED}"/>
              </c:ext>
            </c:extLst>
          </c:dPt>
          <c:dPt>
            <c:idx val="5"/>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5-6ADE-4699-8032-1751DDAF0DED}"/>
              </c:ext>
            </c:extLst>
          </c:dPt>
          <c:dPt>
            <c:idx val="6"/>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6-6ADE-4699-8032-1751DDAF0DED}"/>
              </c:ext>
            </c:extLst>
          </c:dPt>
          <c:dPt>
            <c:idx val="7"/>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7-6ADE-4699-8032-1751DDAF0DED}"/>
              </c:ext>
            </c:extLst>
          </c:dPt>
          <c:dPt>
            <c:idx val="8"/>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8-6ADE-4699-8032-1751DDAF0DED}"/>
              </c:ext>
            </c:extLst>
          </c:dPt>
          <c:dPt>
            <c:idx val="9"/>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9-6ADE-4699-8032-1751DDAF0DED}"/>
              </c:ext>
            </c:extLst>
          </c:dPt>
          <c:dPt>
            <c:idx val="10"/>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A-6ADE-4699-8032-1751DDAF0DED}"/>
              </c:ext>
            </c:extLst>
          </c:dPt>
          <c:dPt>
            <c:idx val="11"/>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B-6ADE-4699-8032-1751DDAF0DED}"/>
              </c:ext>
            </c:extLst>
          </c:dPt>
          <c:dPt>
            <c:idx val="12"/>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E-6ADE-4699-8032-1751DDAF0DED}"/>
              </c:ext>
            </c:extLst>
          </c:dPt>
          <c:dPt>
            <c:idx val="13"/>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F-6ADE-4699-8032-1751DDAF0DED}"/>
              </c:ext>
            </c:extLst>
          </c:dPt>
          <c:dPt>
            <c:idx val="14"/>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10-6ADE-4699-8032-1751DDAF0DED}"/>
              </c:ext>
            </c:extLst>
          </c:dPt>
          <c:dPt>
            <c:idx val="15"/>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11-6ADE-4699-8032-1751DDAF0DED}"/>
              </c:ext>
            </c:extLst>
          </c:dPt>
          <c:dPt>
            <c:idx val="16"/>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12-6ADE-4699-8032-1751DDAF0DED}"/>
              </c:ext>
            </c:extLst>
          </c:dPt>
          <c:dPt>
            <c:idx val="17"/>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13-6ADE-4699-8032-1751DDAF0DED}"/>
              </c:ext>
            </c:extLst>
          </c:dPt>
          <c:dPt>
            <c:idx val="18"/>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14-6ADE-4699-8032-1751DDAF0DED}"/>
              </c:ext>
            </c:extLst>
          </c:dPt>
          <c:cat>
            <c:strRef>
              <c:extLst>
                <c:ext xmlns:c15="http://schemas.microsoft.com/office/drawing/2012/chart" uri="{02D57815-91ED-43cb-92C2-25804820EDAC}">
                  <c15:fullRef>
                    <c15:sqref>'Otros coliformes'!$B$161:$M$161</c15:sqref>
                  </c15:fullRef>
                </c:ext>
              </c:extLst>
              <c:f>'Otros coliformes'!$B$161:$M$161</c:f>
              <c:strCache>
                <c:ptCount val="12"/>
                <c:pt idx="0">
                  <c:v>HARG2</c:v>
                </c:pt>
                <c:pt idx="1">
                  <c:v>HASL2</c:v>
                </c:pt>
                <c:pt idx="2">
                  <c:v>HUMH</c:v>
                </c:pt>
                <c:pt idx="3">
                  <c:v>MAAB2</c:v>
                </c:pt>
                <c:pt idx="4">
                  <c:v>MACA2</c:v>
                </c:pt>
                <c:pt idx="5">
                  <c:v>MSP</c:v>
                </c:pt>
                <c:pt idx="6">
                  <c:v>PAPO2</c:v>
                </c:pt>
                <c:pt idx="7">
                  <c:v>PAPR2</c:v>
                </c:pt>
                <c:pt idx="8">
                  <c:v>PLTR1</c:v>
                </c:pt>
                <c:pt idx="9">
                  <c:v>PLTR2</c:v>
                </c:pt>
                <c:pt idx="10">
                  <c:v>RECO</c:v>
                </c:pt>
                <c:pt idx="11">
                  <c:v>Total general</c:v>
                </c:pt>
              </c:strCache>
            </c:strRef>
          </c:cat>
          <c:val>
            <c:numRef>
              <c:extLst>
                <c:ext xmlns:c15="http://schemas.microsoft.com/office/drawing/2012/chart" uri="{02D57815-91ED-43cb-92C2-25804820EDAC}">
                  <c15:fullRef>
                    <c15:sqref>'Otros coliformes'!$B$162:$O$162</c15:sqref>
                  </c15:fullRef>
                </c:ext>
              </c:extLst>
              <c:f>'Otros coliformes'!$B$162:$M$162</c:f>
              <c:numCache>
                <c:formatCode>0.00</c:formatCode>
                <c:ptCount val="12"/>
                <c:pt idx="0">
                  <c:v>2505.5555555555552</c:v>
                </c:pt>
                <c:pt idx="1">
                  <c:v>3011.1111111111113</c:v>
                </c:pt>
                <c:pt idx="2">
                  <c:v>2688.8888888888891</c:v>
                </c:pt>
                <c:pt idx="3">
                  <c:v>1594.4444444444446</c:v>
                </c:pt>
                <c:pt idx="4">
                  <c:v>666.66666666666663</c:v>
                </c:pt>
                <c:pt idx="5">
                  <c:v>4322.2222222222217</c:v>
                </c:pt>
                <c:pt idx="6">
                  <c:v>4322.2222222222217</c:v>
                </c:pt>
                <c:pt idx="7">
                  <c:v>2738.8888888888887</c:v>
                </c:pt>
                <c:pt idx="8">
                  <c:v>3011.1111111111109</c:v>
                </c:pt>
                <c:pt idx="9">
                  <c:v>3677.7777777777778</c:v>
                </c:pt>
                <c:pt idx="10">
                  <c:v>4288.8888888888878</c:v>
                </c:pt>
                <c:pt idx="11">
                  <c:v>2984.3434343434342</c:v>
                </c:pt>
              </c:numCache>
            </c:numRef>
          </c:val>
          <c:smooth val="0"/>
          <c:extLst>
            <c:ext xmlns:c15="http://schemas.microsoft.com/office/drawing/2012/chart" uri="{02D57815-91ED-43cb-92C2-25804820EDAC}">
              <c15:categoryFilterExceptions>
                <c15:categoryFilterException>
                  <c15:sqref>'Otros coliformes'!$N$162</c15:sqref>
                  <c15:bubble3D val="0"/>
                  <c15:marker>
                    <c:symbol val="circle"/>
                    <c:size val="5"/>
                    <c:spPr>
                      <a:solidFill>
                        <a:schemeClr val="accent1"/>
                      </a:solidFill>
                      <a:ln w="9525">
                        <a:solidFill>
                          <a:schemeClr val="accent1"/>
                        </a:solidFill>
                      </a:ln>
                      <a:effectLst/>
                    </c:spPr>
                  </c15:marker>
                </c15:categoryFilterException>
                <c15:categoryFilterException>
                  <c15:sqref>'Otros coliformes'!$O$162</c15:sqref>
                  <c15:bubble3D val="0"/>
                  <c15:marker>
                    <c:symbol val="circle"/>
                    <c:size val="5"/>
                    <c:spPr>
                      <a:solidFill>
                        <a:schemeClr val="accent1"/>
                      </a:solidFill>
                      <a:ln w="9525">
                        <a:solidFill>
                          <a:schemeClr val="accent1"/>
                        </a:solidFill>
                      </a:ln>
                      <a:effectLst/>
                    </c:spPr>
                  </c15:marker>
                </c15:categoryFilterException>
              </c15:categoryFilterExceptions>
            </c:ext>
            <c:ext xmlns:c16="http://schemas.microsoft.com/office/drawing/2014/chart" uri="{C3380CC4-5D6E-409C-BE32-E72D297353CC}">
              <c16:uniqueId val="{00000015-6ADE-4699-8032-1751DDAF0DED}"/>
            </c:ext>
          </c:extLst>
        </c:ser>
        <c:ser>
          <c:idx val="1"/>
          <c:order val="1"/>
          <c:tx>
            <c:strRef>
              <c:f>'Otros coliformes'!$A$163</c:f>
              <c:strCache>
                <c:ptCount val="1"/>
                <c:pt idx="0">
                  <c:v>MIN</c:v>
                </c:pt>
              </c:strCache>
            </c:strRef>
          </c:tx>
          <c:spPr>
            <a:ln w="28575" cap="rnd">
              <a:noFill/>
              <a:round/>
            </a:ln>
            <a:effectLst/>
          </c:spPr>
          <c:marker>
            <c:symbol val="none"/>
          </c:marker>
          <c:dPt>
            <c:idx val="9"/>
            <c:marker>
              <c:symbol val="none"/>
            </c:marker>
            <c:bubble3D val="0"/>
            <c:extLst>
              <c:ext xmlns:c16="http://schemas.microsoft.com/office/drawing/2014/chart" uri="{C3380CC4-5D6E-409C-BE32-E72D297353CC}">
                <c16:uniqueId val="{00000016-6ADE-4699-8032-1751DDAF0DED}"/>
              </c:ext>
            </c:extLst>
          </c:dPt>
          <c:cat>
            <c:strRef>
              <c:extLst>
                <c:ext xmlns:c15="http://schemas.microsoft.com/office/drawing/2012/chart" uri="{02D57815-91ED-43cb-92C2-25804820EDAC}">
                  <c15:fullRef>
                    <c15:sqref>'Otros coliformes'!$B$161:$M$161</c15:sqref>
                  </c15:fullRef>
                </c:ext>
              </c:extLst>
              <c:f>'Otros coliformes'!$B$161:$M$161</c:f>
              <c:strCache>
                <c:ptCount val="12"/>
                <c:pt idx="0">
                  <c:v>HARG2</c:v>
                </c:pt>
                <c:pt idx="1">
                  <c:v>HASL2</c:v>
                </c:pt>
                <c:pt idx="2">
                  <c:v>HUMH</c:v>
                </c:pt>
                <c:pt idx="3">
                  <c:v>MAAB2</c:v>
                </c:pt>
                <c:pt idx="4">
                  <c:v>MACA2</c:v>
                </c:pt>
                <c:pt idx="5">
                  <c:v>MSP</c:v>
                </c:pt>
                <c:pt idx="6">
                  <c:v>PAPO2</c:v>
                </c:pt>
                <c:pt idx="7">
                  <c:v>PAPR2</c:v>
                </c:pt>
                <c:pt idx="8">
                  <c:v>PLTR1</c:v>
                </c:pt>
                <c:pt idx="9">
                  <c:v>PLTR2</c:v>
                </c:pt>
                <c:pt idx="10">
                  <c:v>RECO</c:v>
                </c:pt>
                <c:pt idx="11">
                  <c:v>Total general</c:v>
                </c:pt>
              </c:strCache>
            </c:strRef>
          </c:cat>
          <c:val>
            <c:numRef>
              <c:extLst>
                <c:ext xmlns:c15="http://schemas.microsoft.com/office/drawing/2012/chart" uri="{02D57815-91ED-43cb-92C2-25804820EDAC}">
                  <c15:fullRef>
                    <c15:sqref>'Otros coliformes'!$B$163:$O$163</c15:sqref>
                  </c15:fullRef>
                </c:ext>
              </c:extLst>
              <c:f>'Otros coliformes'!$B$163:$M$163</c:f>
              <c:numCache>
                <c:formatCode>0.00</c:formatCode>
                <c:ptCount val="12"/>
                <c:pt idx="0">
                  <c:v>1450</c:v>
                </c:pt>
                <c:pt idx="1">
                  <c:v>2316.666666666667</c:v>
                </c:pt>
                <c:pt idx="2">
                  <c:v>1866.6666666666667</c:v>
                </c:pt>
                <c:pt idx="3">
                  <c:v>616.66666666666674</c:v>
                </c:pt>
                <c:pt idx="4">
                  <c:v>166.66666666666669</c:v>
                </c:pt>
                <c:pt idx="5">
                  <c:v>0</c:v>
                </c:pt>
                <c:pt idx="6">
                  <c:v>1600</c:v>
                </c:pt>
                <c:pt idx="7">
                  <c:v>116.66666666666667</c:v>
                </c:pt>
                <c:pt idx="8">
                  <c:v>766.66666666666674</c:v>
                </c:pt>
                <c:pt idx="9">
                  <c:v>1433.3333333333335</c:v>
                </c:pt>
                <c:pt idx="10">
                  <c:v>3133.333333333333</c:v>
                </c:pt>
                <c:pt idx="11">
                  <c:v>2346.969696969697</c:v>
                </c:pt>
              </c:numCache>
            </c:numRef>
          </c:val>
          <c:smooth val="0"/>
          <c:extLst>
            <c:ext xmlns:c16="http://schemas.microsoft.com/office/drawing/2014/chart" uri="{C3380CC4-5D6E-409C-BE32-E72D297353CC}">
              <c16:uniqueId val="{00000017-6ADE-4699-8032-1751DDAF0DED}"/>
            </c:ext>
          </c:extLst>
        </c:ser>
        <c:ser>
          <c:idx val="2"/>
          <c:order val="2"/>
          <c:tx>
            <c:strRef>
              <c:f>'Otros coliformes'!$A$164</c:f>
              <c:strCache>
                <c:ptCount val="1"/>
                <c:pt idx="0">
                  <c:v>MAX</c:v>
                </c:pt>
              </c:strCache>
            </c:strRef>
          </c:tx>
          <c:spPr>
            <a:ln w="28575" cap="rnd">
              <a:noFill/>
              <a:round/>
            </a:ln>
            <a:effectLst/>
          </c:spPr>
          <c:marker>
            <c:symbol val="none"/>
          </c:marker>
          <c:cat>
            <c:strRef>
              <c:extLst>
                <c:ext xmlns:c15="http://schemas.microsoft.com/office/drawing/2012/chart" uri="{02D57815-91ED-43cb-92C2-25804820EDAC}">
                  <c15:fullRef>
                    <c15:sqref>'Otros coliformes'!$B$161:$M$161</c15:sqref>
                  </c15:fullRef>
                </c:ext>
              </c:extLst>
              <c:f>'Otros coliformes'!$B$161:$M$161</c:f>
              <c:strCache>
                <c:ptCount val="12"/>
                <c:pt idx="0">
                  <c:v>HARG2</c:v>
                </c:pt>
                <c:pt idx="1">
                  <c:v>HASL2</c:v>
                </c:pt>
                <c:pt idx="2">
                  <c:v>HUMH</c:v>
                </c:pt>
                <c:pt idx="3">
                  <c:v>MAAB2</c:v>
                </c:pt>
                <c:pt idx="4">
                  <c:v>MACA2</c:v>
                </c:pt>
                <c:pt idx="5">
                  <c:v>MSP</c:v>
                </c:pt>
                <c:pt idx="6">
                  <c:v>PAPO2</c:v>
                </c:pt>
                <c:pt idx="7">
                  <c:v>PAPR2</c:v>
                </c:pt>
                <c:pt idx="8">
                  <c:v>PLTR1</c:v>
                </c:pt>
                <c:pt idx="9">
                  <c:v>PLTR2</c:v>
                </c:pt>
                <c:pt idx="10">
                  <c:v>RECO</c:v>
                </c:pt>
                <c:pt idx="11">
                  <c:v>Total general</c:v>
                </c:pt>
              </c:strCache>
            </c:strRef>
          </c:cat>
          <c:val>
            <c:numRef>
              <c:extLst>
                <c:ext xmlns:c15="http://schemas.microsoft.com/office/drawing/2012/chart" uri="{02D57815-91ED-43cb-92C2-25804820EDAC}">
                  <c15:fullRef>
                    <c15:sqref>'Otros coliformes'!$B$164:$O$164</c15:sqref>
                  </c15:fullRef>
                </c:ext>
              </c:extLst>
              <c:f>'Otros coliformes'!$B$164:$M$164</c:f>
              <c:numCache>
                <c:formatCode>0.00</c:formatCode>
                <c:ptCount val="12"/>
                <c:pt idx="0">
                  <c:v>4550</c:v>
                </c:pt>
                <c:pt idx="1">
                  <c:v>3366.6666666666665</c:v>
                </c:pt>
                <c:pt idx="2">
                  <c:v>3966.6666666666665</c:v>
                </c:pt>
                <c:pt idx="3">
                  <c:v>2966.666666666667</c:v>
                </c:pt>
                <c:pt idx="4">
                  <c:v>1666.6666666666667</c:v>
                </c:pt>
                <c:pt idx="5">
                  <c:v>12133.333333333332</c:v>
                </c:pt>
                <c:pt idx="6">
                  <c:v>7750</c:v>
                </c:pt>
                <c:pt idx="7">
                  <c:v>6100</c:v>
                </c:pt>
                <c:pt idx="8">
                  <c:v>4566.6666666666661</c:v>
                </c:pt>
                <c:pt idx="9">
                  <c:v>5033.3333333333339</c:v>
                </c:pt>
                <c:pt idx="10">
                  <c:v>5566.6666666666661</c:v>
                </c:pt>
                <c:pt idx="11">
                  <c:v>3980.30303030303</c:v>
                </c:pt>
              </c:numCache>
            </c:numRef>
          </c:val>
          <c:smooth val="0"/>
          <c:extLst>
            <c:ext xmlns:c16="http://schemas.microsoft.com/office/drawing/2014/chart" uri="{C3380CC4-5D6E-409C-BE32-E72D297353CC}">
              <c16:uniqueId val="{00000018-6ADE-4699-8032-1751DDAF0DED}"/>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axId val="949124304"/>
        <c:axId val="949129552"/>
      </c:stockChart>
      <c:catAx>
        <c:axId val="9491243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s-MX"/>
          </a:p>
        </c:txPr>
        <c:crossAx val="949129552"/>
        <c:crosses val="autoZero"/>
        <c:auto val="1"/>
        <c:lblAlgn val="ctr"/>
        <c:lblOffset val="100"/>
        <c:noMultiLvlLbl val="0"/>
      </c:catAx>
      <c:valAx>
        <c:axId val="949129552"/>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9491243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legend>
    <c:plotVisOnly val="1"/>
    <c:dispBlanksAs val="gap"/>
    <c:showDLblsOverMax val="0"/>
  </c:chart>
  <c:spPr>
    <a:solidFill>
      <a:schemeClr val="bg1"/>
    </a:solidFill>
    <a:ln w="9525" cap="flat" cmpd="sng" algn="ctr">
      <a:noFill/>
      <a:round/>
    </a:ln>
    <a:effectLst/>
  </c:spPr>
  <c:txPr>
    <a:bodyPr/>
    <a:lstStyle/>
    <a:p>
      <a:pPr>
        <a:defRPr/>
      </a:pPr>
      <a:endParaRPr lang="es-MX"/>
    </a:p>
  </c:txPr>
  <c:printSettings>
    <c:headerFooter/>
    <c:pageMargins b="0.75" l="0.7" r="0.7" t="0.75" header="0.3" footer="0.3"/>
    <c:pageSetup/>
  </c:printSettings>
</c:chartSpace>
</file>

<file path=xl/charts/chart1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[BANCO DE DATOS DEL MONITOREO ABRIL 2023.xlsx]Otros coliformes!TablaDinámica16</c:name>
    <c:fmtId val="25"/>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MX"/>
              <a:t>Otros coliformes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MX"/>
        </a:p>
      </c:txPr>
    </c:title>
    <c:autoTitleDeleted val="0"/>
    <c:pivotFmts>
      <c:pivotFmt>
        <c:idx val="0"/>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1"/>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2"/>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3"/>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4"/>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5"/>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6"/>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7"/>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8"/>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9"/>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10"/>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'Otros coliformes'!$B$145:$B$146</c:f>
              <c:strCache>
                <c:ptCount val="1"/>
                <c:pt idx="0">
                  <c:v>HARG2</c:v>
                </c:pt>
              </c:strCache>
            </c:strRef>
          </c:tx>
          <c:spPr>
            <a:ln w="28575" cap="rnd">
              <a:solidFill>
                <a:schemeClr val="accent1"/>
              </a:solidFill>
              <a:round/>
            </a:ln>
            <a:effectLst/>
          </c:spPr>
          <c:marker>
            <c:symbol val="none"/>
          </c:marker>
          <c:cat>
            <c:strRef>
              <c:f>'Otros coliformes'!$A$147:$A$151</c:f>
              <c:strCache>
                <c:ptCount val="4"/>
                <c:pt idx="0">
                  <c:v>ene-21</c:v>
                </c:pt>
                <c:pt idx="1">
                  <c:v>feb-21</c:v>
                </c:pt>
                <c:pt idx="2">
                  <c:v>mar-21</c:v>
                </c:pt>
                <c:pt idx="3">
                  <c:v>abr-21</c:v>
                </c:pt>
              </c:strCache>
            </c:strRef>
          </c:cat>
          <c:val>
            <c:numRef>
              <c:f>'Otros coliformes'!$B$147:$B$151</c:f>
              <c:numCache>
                <c:formatCode>General</c:formatCode>
                <c:ptCount val="4"/>
                <c:pt idx="0">
                  <c:v>1450</c:v>
                </c:pt>
                <c:pt idx="1">
                  <c:v>1516.6666666666665</c:v>
                </c:pt>
                <c:pt idx="2">
                  <c:v>4550</c:v>
                </c:pt>
                <c:pt idx="3">
                  <c:v>2300</c:v>
                </c:pt>
              </c:numCache>
            </c:numRef>
          </c:val>
          <c:smooth val="0"/>
          <c:extLst>
            <c:ext xmlns:c16="http://schemas.microsoft.com/office/drawing/2014/chart" uri="{C3380CC4-5D6E-409C-BE32-E72D297353CC}">
              <c16:uniqueId val="{00000000-9C0B-4745-B2F1-72C40CDE5C21}"/>
            </c:ext>
          </c:extLst>
        </c:ser>
        <c:ser>
          <c:idx val="1"/>
          <c:order val="1"/>
          <c:tx>
            <c:strRef>
              <c:f>'Otros coliformes'!$C$145:$C$146</c:f>
              <c:strCache>
                <c:ptCount val="1"/>
                <c:pt idx="0">
                  <c:v>HASL2</c:v>
                </c:pt>
              </c:strCache>
            </c:strRef>
          </c:tx>
          <c:spPr>
            <a:ln w="28575" cap="rnd">
              <a:solidFill>
                <a:schemeClr val="accent2"/>
              </a:solidFill>
              <a:round/>
            </a:ln>
            <a:effectLst/>
          </c:spPr>
          <c:marker>
            <c:symbol val="none"/>
          </c:marker>
          <c:cat>
            <c:strRef>
              <c:f>'Otros coliformes'!$A$147:$A$151</c:f>
              <c:strCache>
                <c:ptCount val="4"/>
                <c:pt idx="0">
                  <c:v>ene-21</c:v>
                </c:pt>
                <c:pt idx="1">
                  <c:v>feb-21</c:v>
                </c:pt>
                <c:pt idx="2">
                  <c:v>mar-21</c:v>
                </c:pt>
                <c:pt idx="3">
                  <c:v>abr-21</c:v>
                </c:pt>
              </c:strCache>
            </c:strRef>
          </c:cat>
          <c:val>
            <c:numRef>
              <c:f>'Otros coliformes'!$C$147:$C$151</c:f>
              <c:numCache>
                <c:formatCode>General</c:formatCode>
                <c:ptCount val="4"/>
                <c:pt idx="0">
                  <c:v>2316.666666666667</c:v>
                </c:pt>
                <c:pt idx="1">
                  <c:v>3366.6666666666665</c:v>
                </c:pt>
                <c:pt idx="2">
                  <c:v>3350</c:v>
                </c:pt>
                <c:pt idx="3">
                  <c:v>1416.6666666666665</c:v>
                </c:pt>
              </c:numCache>
            </c:numRef>
          </c:val>
          <c:smooth val="0"/>
          <c:extLst>
            <c:ext xmlns:c16="http://schemas.microsoft.com/office/drawing/2014/chart" uri="{C3380CC4-5D6E-409C-BE32-E72D297353CC}">
              <c16:uniqueId val="{00000001-9C0B-4745-B2F1-72C40CDE5C21}"/>
            </c:ext>
          </c:extLst>
        </c:ser>
        <c:ser>
          <c:idx val="2"/>
          <c:order val="2"/>
          <c:tx>
            <c:strRef>
              <c:f>'Otros coliformes'!$D$145:$D$146</c:f>
              <c:strCache>
                <c:ptCount val="1"/>
                <c:pt idx="0">
                  <c:v>HUMH</c:v>
                </c:pt>
              </c:strCache>
            </c:strRef>
          </c:tx>
          <c:spPr>
            <a:ln w="28575" cap="rnd">
              <a:solidFill>
                <a:schemeClr val="accent3"/>
              </a:solidFill>
              <a:round/>
            </a:ln>
            <a:effectLst/>
          </c:spPr>
          <c:marker>
            <c:symbol val="none"/>
          </c:marker>
          <c:cat>
            <c:strRef>
              <c:f>'Otros coliformes'!$A$147:$A$151</c:f>
              <c:strCache>
                <c:ptCount val="4"/>
                <c:pt idx="0">
                  <c:v>ene-21</c:v>
                </c:pt>
                <c:pt idx="1">
                  <c:v>feb-21</c:v>
                </c:pt>
                <c:pt idx="2">
                  <c:v>mar-21</c:v>
                </c:pt>
                <c:pt idx="3">
                  <c:v>abr-21</c:v>
                </c:pt>
              </c:strCache>
            </c:strRef>
          </c:cat>
          <c:val>
            <c:numRef>
              <c:f>'Otros coliformes'!$D$147:$D$151</c:f>
              <c:numCache>
                <c:formatCode>General</c:formatCode>
                <c:ptCount val="4"/>
                <c:pt idx="0">
                  <c:v>2233.333333333333</c:v>
                </c:pt>
                <c:pt idx="1">
                  <c:v>3966.6666666666665</c:v>
                </c:pt>
                <c:pt idx="2">
                  <c:v>1866.6666666666667</c:v>
                </c:pt>
                <c:pt idx="3">
                  <c:v>7200</c:v>
                </c:pt>
              </c:numCache>
            </c:numRef>
          </c:val>
          <c:smooth val="0"/>
          <c:extLst>
            <c:ext xmlns:c16="http://schemas.microsoft.com/office/drawing/2014/chart" uri="{C3380CC4-5D6E-409C-BE32-E72D297353CC}">
              <c16:uniqueId val="{00000002-9C0B-4745-B2F1-72C40CDE5C21}"/>
            </c:ext>
          </c:extLst>
        </c:ser>
        <c:ser>
          <c:idx val="3"/>
          <c:order val="3"/>
          <c:tx>
            <c:strRef>
              <c:f>'Otros coliformes'!$E$145:$E$146</c:f>
              <c:strCache>
                <c:ptCount val="1"/>
                <c:pt idx="0">
                  <c:v>MAAB2</c:v>
                </c:pt>
              </c:strCache>
            </c:strRef>
          </c:tx>
          <c:spPr>
            <a:ln w="28575" cap="rnd">
              <a:solidFill>
                <a:schemeClr val="accent4"/>
              </a:solidFill>
              <a:round/>
            </a:ln>
            <a:effectLst/>
          </c:spPr>
          <c:marker>
            <c:symbol val="none"/>
          </c:marker>
          <c:cat>
            <c:strRef>
              <c:f>'Otros coliformes'!$A$147:$A$151</c:f>
              <c:strCache>
                <c:ptCount val="4"/>
                <c:pt idx="0">
                  <c:v>ene-21</c:v>
                </c:pt>
                <c:pt idx="1">
                  <c:v>feb-21</c:v>
                </c:pt>
                <c:pt idx="2">
                  <c:v>mar-21</c:v>
                </c:pt>
                <c:pt idx="3">
                  <c:v>abr-21</c:v>
                </c:pt>
              </c:strCache>
            </c:strRef>
          </c:cat>
          <c:val>
            <c:numRef>
              <c:f>'Otros coliformes'!$E$147:$E$151</c:f>
              <c:numCache>
                <c:formatCode>General</c:formatCode>
                <c:ptCount val="4"/>
                <c:pt idx="0">
                  <c:v>616.66666666666674</c:v>
                </c:pt>
                <c:pt idx="1">
                  <c:v>1200</c:v>
                </c:pt>
                <c:pt idx="2">
                  <c:v>2966.666666666667</c:v>
                </c:pt>
                <c:pt idx="3">
                  <c:v>3466.6666666666665</c:v>
                </c:pt>
              </c:numCache>
            </c:numRef>
          </c:val>
          <c:smooth val="0"/>
          <c:extLst>
            <c:ext xmlns:c16="http://schemas.microsoft.com/office/drawing/2014/chart" uri="{C3380CC4-5D6E-409C-BE32-E72D297353CC}">
              <c16:uniqueId val="{00000003-9C0B-4745-B2F1-72C40CDE5C21}"/>
            </c:ext>
          </c:extLst>
        </c:ser>
        <c:ser>
          <c:idx val="4"/>
          <c:order val="4"/>
          <c:tx>
            <c:strRef>
              <c:f>'Otros coliformes'!$F$145:$F$146</c:f>
              <c:strCache>
                <c:ptCount val="1"/>
                <c:pt idx="0">
                  <c:v>MACA2</c:v>
                </c:pt>
              </c:strCache>
            </c:strRef>
          </c:tx>
          <c:spPr>
            <a:ln w="28575" cap="rnd">
              <a:solidFill>
                <a:schemeClr val="accent5"/>
              </a:solidFill>
              <a:round/>
            </a:ln>
            <a:effectLst/>
          </c:spPr>
          <c:marker>
            <c:symbol val="none"/>
          </c:marker>
          <c:cat>
            <c:strRef>
              <c:f>'Otros coliformes'!$A$147:$A$151</c:f>
              <c:strCache>
                <c:ptCount val="4"/>
                <c:pt idx="0">
                  <c:v>ene-21</c:v>
                </c:pt>
                <c:pt idx="1">
                  <c:v>feb-21</c:v>
                </c:pt>
                <c:pt idx="2">
                  <c:v>mar-21</c:v>
                </c:pt>
                <c:pt idx="3">
                  <c:v>abr-21</c:v>
                </c:pt>
              </c:strCache>
            </c:strRef>
          </c:cat>
          <c:val>
            <c:numRef>
              <c:f>'Otros coliformes'!$F$147:$F$151</c:f>
              <c:numCache>
                <c:formatCode>General</c:formatCode>
                <c:ptCount val="4"/>
                <c:pt idx="0">
                  <c:v>166.66666666666669</c:v>
                </c:pt>
                <c:pt idx="1">
                  <c:v>166.66666666666669</c:v>
                </c:pt>
                <c:pt idx="2">
                  <c:v>1666.6666666666667</c:v>
                </c:pt>
                <c:pt idx="3">
                  <c:v>2966.666666666667</c:v>
                </c:pt>
              </c:numCache>
            </c:numRef>
          </c:val>
          <c:smooth val="0"/>
          <c:extLst>
            <c:ext xmlns:c16="http://schemas.microsoft.com/office/drawing/2014/chart" uri="{C3380CC4-5D6E-409C-BE32-E72D297353CC}">
              <c16:uniqueId val="{00000004-9C0B-4745-B2F1-72C40CDE5C21}"/>
            </c:ext>
          </c:extLst>
        </c:ser>
        <c:ser>
          <c:idx val="5"/>
          <c:order val="5"/>
          <c:tx>
            <c:strRef>
              <c:f>'Otros coliformes'!$G$145:$G$146</c:f>
              <c:strCache>
                <c:ptCount val="1"/>
                <c:pt idx="0">
                  <c:v>MSP</c:v>
                </c:pt>
              </c:strCache>
            </c:strRef>
          </c:tx>
          <c:spPr>
            <a:ln w="28575" cap="rnd">
              <a:solidFill>
                <a:schemeClr val="accent6"/>
              </a:solidFill>
              <a:round/>
            </a:ln>
            <a:effectLst/>
          </c:spPr>
          <c:marker>
            <c:symbol val="none"/>
          </c:marker>
          <c:cat>
            <c:strRef>
              <c:f>'Otros coliformes'!$A$147:$A$151</c:f>
              <c:strCache>
                <c:ptCount val="4"/>
                <c:pt idx="0">
                  <c:v>ene-21</c:v>
                </c:pt>
                <c:pt idx="1">
                  <c:v>feb-21</c:v>
                </c:pt>
                <c:pt idx="2">
                  <c:v>mar-21</c:v>
                </c:pt>
                <c:pt idx="3">
                  <c:v>abr-21</c:v>
                </c:pt>
              </c:strCache>
            </c:strRef>
          </c:cat>
          <c:val>
            <c:numRef>
              <c:f>'Otros coliformes'!$G$147:$G$151</c:f>
              <c:numCache>
                <c:formatCode>General</c:formatCode>
                <c:ptCount val="4"/>
                <c:pt idx="0">
                  <c:v>12133.333333333332</c:v>
                </c:pt>
                <c:pt idx="1">
                  <c:v>0</c:v>
                </c:pt>
                <c:pt idx="2">
                  <c:v>833.33333333333337</c:v>
                </c:pt>
                <c:pt idx="3">
                  <c:v>1966.6666666666667</c:v>
                </c:pt>
              </c:numCache>
            </c:numRef>
          </c:val>
          <c:smooth val="0"/>
          <c:extLst>
            <c:ext xmlns:c16="http://schemas.microsoft.com/office/drawing/2014/chart" uri="{C3380CC4-5D6E-409C-BE32-E72D297353CC}">
              <c16:uniqueId val="{00000005-9C0B-4745-B2F1-72C40CDE5C21}"/>
            </c:ext>
          </c:extLst>
        </c:ser>
        <c:ser>
          <c:idx val="6"/>
          <c:order val="6"/>
          <c:tx>
            <c:strRef>
              <c:f>'Otros coliformes'!$H$145:$H$146</c:f>
              <c:strCache>
                <c:ptCount val="1"/>
                <c:pt idx="0">
                  <c:v>PAPO2</c:v>
                </c:pt>
              </c:strCache>
            </c:strRef>
          </c:tx>
          <c:spPr>
            <a:ln w="28575" cap="rnd">
              <a:solidFill>
                <a:schemeClr val="accent1">
                  <a:lumMod val="60000"/>
                </a:schemeClr>
              </a:solidFill>
              <a:round/>
            </a:ln>
            <a:effectLst/>
          </c:spPr>
          <c:marker>
            <c:symbol val="none"/>
          </c:marker>
          <c:cat>
            <c:strRef>
              <c:f>'Otros coliformes'!$A$147:$A$151</c:f>
              <c:strCache>
                <c:ptCount val="4"/>
                <c:pt idx="0">
                  <c:v>ene-21</c:v>
                </c:pt>
                <c:pt idx="1">
                  <c:v>feb-21</c:v>
                </c:pt>
                <c:pt idx="2">
                  <c:v>mar-21</c:v>
                </c:pt>
                <c:pt idx="3">
                  <c:v>abr-21</c:v>
                </c:pt>
              </c:strCache>
            </c:strRef>
          </c:cat>
          <c:val>
            <c:numRef>
              <c:f>'Otros coliformes'!$H$147:$H$151</c:f>
              <c:numCache>
                <c:formatCode>General</c:formatCode>
                <c:ptCount val="4"/>
                <c:pt idx="0">
                  <c:v>1600</c:v>
                </c:pt>
                <c:pt idx="1">
                  <c:v>3616.6666666666665</c:v>
                </c:pt>
                <c:pt idx="2">
                  <c:v>7750</c:v>
                </c:pt>
                <c:pt idx="3">
                  <c:v>4833.3333333333339</c:v>
                </c:pt>
              </c:numCache>
            </c:numRef>
          </c:val>
          <c:smooth val="0"/>
          <c:extLst>
            <c:ext xmlns:c16="http://schemas.microsoft.com/office/drawing/2014/chart" uri="{C3380CC4-5D6E-409C-BE32-E72D297353CC}">
              <c16:uniqueId val="{00000006-9C0B-4745-B2F1-72C40CDE5C21}"/>
            </c:ext>
          </c:extLst>
        </c:ser>
        <c:ser>
          <c:idx val="7"/>
          <c:order val="7"/>
          <c:tx>
            <c:strRef>
              <c:f>'Otros coliformes'!$I$145:$I$146</c:f>
              <c:strCache>
                <c:ptCount val="1"/>
                <c:pt idx="0">
                  <c:v>PAPR2</c:v>
                </c:pt>
              </c:strCache>
            </c:strRef>
          </c:tx>
          <c:spPr>
            <a:ln w="28575" cap="rnd">
              <a:solidFill>
                <a:schemeClr val="accent2">
                  <a:lumMod val="60000"/>
                </a:schemeClr>
              </a:solidFill>
              <a:round/>
            </a:ln>
            <a:effectLst/>
          </c:spPr>
          <c:marker>
            <c:symbol val="none"/>
          </c:marker>
          <c:cat>
            <c:strRef>
              <c:f>'Otros coliformes'!$A$147:$A$151</c:f>
              <c:strCache>
                <c:ptCount val="4"/>
                <c:pt idx="0">
                  <c:v>ene-21</c:v>
                </c:pt>
                <c:pt idx="1">
                  <c:v>feb-21</c:v>
                </c:pt>
                <c:pt idx="2">
                  <c:v>mar-21</c:v>
                </c:pt>
                <c:pt idx="3">
                  <c:v>abr-21</c:v>
                </c:pt>
              </c:strCache>
            </c:strRef>
          </c:cat>
          <c:val>
            <c:numRef>
              <c:f>'Otros coliformes'!$I$147:$I$151</c:f>
              <c:numCache>
                <c:formatCode>General</c:formatCode>
                <c:ptCount val="4"/>
                <c:pt idx="0">
                  <c:v>2000</c:v>
                </c:pt>
                <c:pt idx="1">
                  <c:v>116.66666666666667</c:v>
                </c:pt>
                <c:pt idx="2">
                  <c:v>6100</c:v>
                </c:pt>
                <c:pt idx="3">
                  <c:v>4016.6666666666665</c:v>
                </c:pt>
              </c:numCache>
            </c:numRef>
          </c:val>
          <c:smooth val="0"/>
          <c:extLst>
            <c:ext xmlns:c16="http://schemas.microsoft.com/office/drawing/2014/chart" uri="{C3380CC4-5D6E-409C-BE32-E72D297353CC}">
              <c16:uniqueId val="{00000007-9C0B-4745-B2F1-72C40CDE5C21}"/>
            </c:ext>
          </c:extLst>
        </c:ser>
        <c:ser>
          <c:idx val="8"/>
          <c:order val="8"/>
          <c:tx>
            <c:strRef>
              <c:f>'Otros coliformes'!$J$145:$J$146</c:f>
              <c:strCache>
                <c:ptCount val="1"/>
                <c:pt idx="0">
                  <c:v>PLTR1</c:v>
                </c:pt>
              </c:strCache>
            </c:strRef>
          </c:tx>
          <c:spPr>
            <a:ln w="28575" cap="rnd">
              <a:solidFill>
                <a:schemeClr val="accent3">
                  <a:lumMod val="60000"/>
                </a:schemeClr>
              </a:solidFill>
              <a:round/>
            </a:ln>
            <a:effectLst/>
          </c:spPr>
          <c:marker>
            <c:symbol val="none"/>
          </c:marker>
          <c:cat>
            <c:strRef>
              <c:f>'Otros coliformes'!$A$147:$A$151</c:f>
              <c:strCache>
                <c:ptCount val="4"/>
                <c:pt idx="0">
                  <c:v>ene-21</c:v>
                </c:pt>
                <c:pt idx="1">
                  <c:v>feb-21</c:v>
                </c:pt>
                <c:pt idx="2">
                  <c:v>mar-21</c:v>
                </c:pt>
                <c:pt idx="3">
                  <c:v>abr-21</c:v>
                </c:pt>
              </c:strCache>
            </c:strRef>
          </c:cat>
          <c:val>
            <c:numRef>
              <c:f>'Otros coliformes'!$J$147:$J$151</c:f>
              <c:numCache>
                <c:formatCode>General</c:formatCode>
                <c:ptCount val="4"/>
                <c:pt idx="0">
                  <c:v>766.66666666666674</c:v>
                </c:pt>
                <c:pt idx="1">
                  <c:v>3700</c:v>
                </c:pt>
                <c:pt idx="2">
                  <c:v>4566.6666666666661</c:v>
                </c:pt>
                <c:pt idx="3">
                  <c:v>2400</c:v>
                </c:pt>
              </c:numCache>
            </c:numRef>
          </c:val>
          <c:smooth val="0"/>
          <c:extLst>
            <c:ext xmlns:c16="http://schemas.microsoft.com/office/drawing/2014/chart" uri="{C3380CC4-5D6E-409C-BE32-E72D297353CC}">
              <c16:uniqueId val="{00000008-9C0B-4745-B2F1-72C40CDE5C21}"/>
            </c:ext>
          </c:extLst>
        </c:ser>
        <c:ser>
          <c:idx val="9"/>
          <c:order val="9"/>
          <c:tx>
            <c:strRef>
              <c:f>'Otros coliformes'!$K$145:$K$146</c:f>
              <c:strCache>
                <c:ptCount val="1"/>
                <c:pt idx="0">
                  <c:v>PLTR2</c:v>
                </c:pt>
              </c:strCache>
            </c:strRef>
          </c:tx>
          <c:spPr>
            <a:ln w="28575" cap="rnd">
              <a:solidFill>
                <a:schemeClr val="accent4">
                  <a:lumMod val="60000"/>
                </a:schemeClr>
              </a:solidFill>
              <a:round/>
            </a:ln>
            <a:effectLst/>
          </c:spPr>
          <c:marker>
            <c:symbol val="none"/>
          </c:marker>
          <c:cat>
            <c:strRef>
              <c:f>'Otros coliformes'!$A$147:$A$151</c:f>
              <c:strCache>
                <c:ptCount val="4"/>
                <c:pt idx="0">
                  <c:v>ene-21</c:v>
                </c:pt>
                <c:pt idx="1">
                  <c:v>feb-21</c:v>
                </c:pt>
                <c:pt idx="2">
                  <c:v>mar-21</c:v>
                </c:pt>
                <c:pt idx="3">
                  <c:v>abr-21</c:v>
                </c:pt>
              </c:strCache>
            </c:strRef>
          </c:cat>
          <c:val>
            <c:numRef>
              <c:f>'Otros coliformes'!$K$147:$K$151</c:f>
              <c:numCache>
                <c:formatCode>General</c:formatCode>
                <c:ptCount val="4"/>
                <c:pt idx="0">
                  <c:v>1433.3333333333335</c:v>
                </c:pt>
                <c:pt idx="1">
                  <c:v>5033.3333333333339</c:v>
                </c:pt>
                <c:pt idx="2">
                  <c:v>4566.6666666666661</c:v>
                </c:pt>
                <c:pt idx="3">
                  <c:v>5266.6666666666661</c:v>
                </c:pt>
              </c:numCache>
            </c:numRef>
          </c:val>
          <c:smooth val="0"/>
          <c:extLst>
            <c:ext xmlns:c16="http://schemas.microsoft.com/office/drawing/2014/chart" uri="{C3380CC4-5D6E-409C-BE32-E72D297353CC}">
              <c16:uniqueId val="{00000009-9C0B-4745-B2F1-72C40CDE5C21}"/>
            </c:ext>
          </c:extLst>
        </c:ser>
        <c:ser>
          <c:idx val="10"/>
          <c:order val="10"/>
          <c:tx>
            <c:strRef>
              <c:f>'Otros coliformes'!$L$145:$L$146</c:f>
              <c:strCache>
                <c:ptCount val="1"/>
                <c:pt idx="0">
                  <c:v>RECO</c:v>
                </c:pt>
              </c:strCache>
            </c:strRef>
          </c:tx>
          <c:spPr>
            <a:ln w="28575" cap="rnd">
              <a:solidFill>
                <a:schemeClr val="accent5">
                  <a:lumMod val="60000"/>
                </a:schemeClr>
              </a:solidFill>
              <a:round/>
            </a:ln>
            <a:effectLst/>
          </c:spPr>
          <c:marker>
            <c:symbol val="none"/>
          </c:marker>
          <c:cat>
            <c:strRef>
              <c:f>'Otros coliformes'!$A$147:$A$151</c:f>
              <c:strCache>
                <c:ptCount val="4"/>
                <c:pt idx="0">
                  <c:v>ene-21</c:v>
                </c:pt>
                <c:pt idx="1">
                  <c:v>feb-21</c:v>
                </c:pt>
                <c:pt idx="2">
                  <c:v>mar-21</c:v>
                </c:pt>
                <c:pt idx="3">
                  <c:v>abr-21</c:v>
                </c:pt>
              </c:strCache>
            </c:strRef>
          </c:cat>
          <c:val>
            <c:numRef>
              <c:f>'Otros coliformes'!$L$147:$L$151</c:f>
              <c:numCache>
                <c:formatCode>General</c:formatCode>
                <c:ptCount val="4"/>
                <c:pt idx="0">
                  <c:v>4166.6666666666661</c:v>
                </c:pt>
                <c:pt idx="1">
                  <c:v>3133.333333333333</c:v>
                </c:pt>
                <c:pt idx="2">
                  <c:v>5566.6666666666661</c:v>
                </c:pt>
                <c:pt idx="3">
                  <c:v>3600</c:v>
                </c:pt>
              </c:numCache>
            </c:numRef>
          </c:val>
          <c:smooth val="0"/>
          <c:extLst>
            <c:ext xmlns:c16="http://schemas.microsoft.com/office/drawing/2014/chart" uri="{C3380CC4-5D6E-409C-BE32-E72D297353CC}">
              <c16:uniqueId val="{0000000A-9C0B-4745-B2F1-72C40CDE5C21}"/>
            </c:ext>
          </c:extLst>
        </c:ser>
        <c:dLbls>
          <c:showLegendKey val="0"/>
          <c:showVal val="0"/>
          <c:showCatName val="0"/>
          <c:showSerName val="0"/>
          <c:showPercent val="0"/>
          <c:showBubbleSize val="0"/>
        </c:dLbls>
        <c:smooth val="0"/>
        <c:axId val="1817107568"/>
        <c:axId val="1642407392"/>
      </c:lineChart>
      <c:catAx>
        <c:axId val="1817107568"/>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MX"/>
                  <a:t>Mes del monitoreo</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MX"/>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1642407392"/>
        <c:crosses val="autoZero"/>
        <c:auto val="1"/>
        <c:lblAlgn val="ctr"/>
        <c:lblOffset val="100"/>
        <c:noMultiLvlLbl val="0"/>
      </c:catAx>
      <c:valAx>
        <c:axId val="164240739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MX"/>
                  <a:t>UFC/100 ml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MX"/>
            </a:p>
          </c:tx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1817107568"/>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1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1" i="0" u="none" strike="noStrike" kern="1200" spc="0" baseline="0">
                <a:solidFill>
                  <a:schemeClr val="tx1">
                    <a:lumMod val="65000"/>
                    <a:lumOff val="35000"/>
                  </a:schemeClr>
                </a:solidFill>
                <a:latin typeface="+mn-lt"/>
                <a:ea typeface="+mn-ea"/>
                <a:cs typeface="+mn-cs"/>
              </a:defRPr>
            </a:pPr>
            <a:r>
              <a:rPr lang="en-US" sz="2000" b="1"/>
              <a:t>TDS</a:t>
            </a:r>
          </a:p>
        </c:rich>
      </c:tx>
      <c:overlay val="0"/>
      <c:spPr>
        <a:noFill/>
        <a:ln>
          <a:noFill/>
        </a:ln>
        <a:effectLst/>
      </c:spPr>
      <c:txPr>
        <a:bodyPr rot="0" spcFirstLastPara="1" vertOverflow="ellipsis" vert="horz" wrap="square" anchor="ctr" anchorCtr="1"/>
        <a:lstStyle/>
        <a:p>
          <a:pPr>
            <a:defRPr sz="2000" b="1" i="0" u="none" strike="noStrike" kern="1200" spc="0" baseline="0">
              <a:solidFill>
                <a:schemeClr val="tx1">
                  <a:lumMod val="65000"/>
                  <a:lumOff val="35000"/>
                </a:schemeClr>
              </a:solidFill>
              <a:latin typeface="+mn-lt"/>
              <a:ea typeface="+mn-ea"/>
              <a:cs typeface="+mn-cs"/>
            </a:defRPr>
          </a:pPr>
          <a:endParaRPr lang="es-MX"/>
        </a:p>
      </c:txPr>
    </c:title>
    <c:autoTitleDeleted val="0"/>
    <c:plotArea>
      <c:layout/>
      <c:stockChart>
        <c:ser>
          <c:idx val="0"/>
          <c:order val="0"/>
          <c:tx>
            <c:strRef>
              <c:f>TDS!$A$22</c:f>
              <c:strCache>
                <c:ptCount val="1"/>
                <c:pt idx="0">
                  <c:v>PROMEDIO</c:v>
                </c:pt>
              </c:strCache>
            </c:strRef>
          </c:tx>
          <c:spPr>
            <a:ln w="28575" cap="rnd">
              <a:noFill/>
              <a:round/>
            </a:ln>
            <a:effectLst/>
          </c:spPr>
          <c:marker>
            <c:symbol val="circle"/>
            <c:size val="5"/>
            <c:spPr>
              <a:solidFill>
                <a:schemeClr val="accent1"/>
              </a:solidFill>
              <a:ln w="9525">
                <a:solidFill>
                  <a:schemeClr val="accent1"/>
                </a:solidFill>
              </a:ln>
              <a:effectLst/>
            </c:spPr>
          </c:marker>
          <c:dPt>
            <c:idx val="0"/>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0-8345-476C-937F-7F28751CB916}"/>
              </c:ext>
            </c:extLst>
          </c:dPt>
          <c:dPt>
            <c:idx val="1"/>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1-8345-476C-937F-7F28751CB916}"/>
              </c:ext>
            </c:extLst>
          </c:dPt>
          <c:dPt>
            <c:idx val="2"/>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2-8345-476C-937F-7F28751CB916}"/>
              </c:ext>
            </c:extLst>
          </c:dPt>
          <c:dPt>
            <c:idx val="3"/>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3-8345-476C-937F-7F28751CB916}"/>
              </c:ext>
            </c:extLst>
          </c:dPt>
          <c:dPt>
            <c:idx val="4"/>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4-8345-476C-937F-7F28751CB916}"/>
              </c:ext>
            </c:extLst>
          </c:dPt>
          <c:dPt>
            <c:idx val="5"/>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5-8345-476C-937F-7F28751CB916}"/>
              </c:ext>
            </c:extLst>
          </c:dPt>
          <c:dPt>
            <c:idx val="6"/>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6-8345-476C-937F-7F28751CB916}"/>
              </c:ext>
            </c:extLst>
          </c:dPt>
          <c:dPt>
            <c:idx val="7"/>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7-8345-476C-937F-7F28751CB916}"/>
              </c:ext>
            </c:extLst>
          </c:dPt>
          <c:dPt>
            <c:idx val="8"/>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8-8345-476C-937F-7F28751CB916}"/>
              </c:ext>
            </c:extLst>
          </c:dPt>
          <c:dPt>
            <c:idx val="9"/>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9-8345-476C-937F-7F28751CB916}"/>
              </c:ext>
            </c:extLst>
          </c:dPt>
          <c:dPt>
            <c:idx val="10"/>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A-8345-476C-937F-7F28751CB916}"/>
              </c:ext>
            </c:extLst>
          </c:dPt>
          <c:dPt>
            <c:idx val="11"/>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B-8345-476C-937F-7F28751CB916}"/>
              </c:ext>
            </c:extLst>
          </c:dPt>
          <c:dPt>
            <c:idx val="12"/>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C-8345-476C-937F-7F28751CB916}"/>
              </c:ext>
            </c:extLst>
          </c:dPt>
          <c:dPt>
            <c:idx val="13"/>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D-8345-476C-937F-7F28751CB916}"/>
              </c:ext>
            </c:extLst>
          </c:dPt>
          <c:dPt>
            <c:idx val="14"/>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E-8345-476C-937F-7F28751CB916}"/>
              </c:ext>
            </c:extLst>
          </c:dPt>
          <c:dPt>
            <c:idx val="15"/>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F-8345-476C-937F-7F28751CB916}"/>
              </c:ext>
            </c:extLst>
          </c:dPt>
          <c:dPt>
            <c:idx val="16"/>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10-8345-476C-937F-7F28751CB916}"/>
              </c:ext>
            </c:extLst>
          </c:dPt>
          <c:dPt>
            <c:idx val="17"/>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11-8345-476C-937F-7F28751CB916}"/>
              </c:ext>
            </c:extLst>
          </c:dPt>
          <c:dPt>
            <c:idx val="18"/>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12-8345-476C-937F-7F28751CB916}"/>
              </c:ext>
            </c:extLst>
          </c:dPt>
          <c:cat>
            <c:strRef>
              <c:extLst>
                <c:ext xmlns:c15="http://schemas.microsoft.com/office/drawing/2012/chart" uri="{02D57815-91ED-43cb-92C2-25804820EDAC}">
                  <c15:fullRef>
                    <c15:sqref>TDS!$B$21:$M$21</c15:sqref>
                  </c15:fullRef>
                </c:ext>
              </c:extLst>
              <c:f>TDS!$B$21:$M$21</c:f>
              <c:strCache>
                <c:ptCount val="12"/>
                <c:pt idx="0">
                  <c:v>HARG2</c:v>
                </c:pt>
                <c:pt idx="1">
                  <c:v>HASL2</c:v>
                </c:pt>
                <c:pt idx="2">
                  <c:v>HUMH</c:v>
                </c:pt>
                <c:pt idx="3">
                  <c:v>MAAB2</c:v>
                </c:pt>
                <c:pt idx="4">
                  <c:v>MACA2</c:v>
                </c:pt>
                <c:pt idx="5">
                  <c:v>MSP</c:v>
                </c:pt>
                <c:pt idx="6">
                  <c:v>PAPO2</c:v>
                </c:pt>
                <c:pt idx="7">
                  <c:v>PAPR2</c:v>
                </c:pt>
                <c:pt idx="8">
                  <c:v>PLTR1</c:v>
                </c:pt>
                <c:pt idx="9">
                  <c:v>PLTR2</c:v>
                </c:pt>
                <c:pt idx="10">
                  <c:v>RECO</c:v>
                </c:pt>
                <c:pt idx="11">
                  <c:v>Total general</c:v>
                </c:pt>
              </c:strCache>
            </c:strRef>
          </c:cat>
          <c:val>
            <c:numRef>
              <c:extLst>
                <c:ext xmlns:c15="http://schemas.microsoft.com/office/drawing/2012/chart" uri="{02D57815-91ED-43cb-92C2-25804820EDAC}">
                  <c15:fullRef>
                    <c15:sqref>TDS!$B$22:$O$22</c15:sqref>
                  </c15:fullRef>
                </c:ext>
              </c:extLst>
              <c:f>TDS!$B$22:$M$22</c:f>
              <c:numCache>
                <c:formatCode>0.00</c:formatCode>
                <c:ptCount val="12"/>
                <c:pt idx="0">
                  <c:v>45</c:v>
                </c:pt>
                <c:pt idx="1">
                  <c:v>39</c:v>
                </c:pt>
                <c:pt idx="2">
                  <c:v>296.5</c:v>
                </c:pt>
                <c:pt idx="3">
                  <c:v>38</c:v>
                </c:pt>
                <c:pt idx="4">
                  <c:v>35</c:v>
                </c:pt>
                <c:pt idx="5">
                  <c:v>171.5</c:v>
                </c:pt>
                <c:pt idx="6">
                  <c:v>40.5</c:v>
                </c:pt>
                <c:pt idx="7">
                  <c:v>110</c:v>
                </c:pt>
                <c:pt idx="8">
                  <c:v>46.5</c:v>
                </c:pt>
                <c:pt idx="9">
                  <c:v>50</c:v>
                </c:pt>
                <c:pt idx="10">
                  <c:v>42.5</c:v>
                </c:pt>
                <c:pt idx="11">
                  <c:v>83.136363636363626</c:v>
                </c:pt>
              </c:numCache>
            </c:numRef>
          </c:val>
          <c:smooth val="0"/>
          <c:extLst>
            <c:ext xmlns:c16="http://schemas.microsoft.com/office/drawing/2014/chart" uri="{C3380CC4-5D6E-409C-BE32-E72D297353CC}">
              <c16:uniqueId val="{00000013-8345-476C-937F-7F28751CB916}"/>
            </c:ext>
          </c:extLst>
        </c:ser>
        <c:ser>
          <c:idx val="1"/>
          <c:order val="1"/>
          <c:tx>
            <c:strRef>
              <c:f>TDS!$A$23</c:f>
              <c:strCache>
                <c:ptCount val="1"/>
                <c:pt idx="0">
                  <c:v>MIN</c:v>
                </c:pt>
              </c:strCache>
            </c:strRef>
          </c:tx>
          <c:spPr>
            <a:ln w="28575" cap="rnd">
              <a:noFill/>
              <a:round/>
            </a:ln>
            <a:effectLst/>
          </c:spPr>
          <c:marker>
            <c:symbol val="none"/>
          </c:marker>
          <c:dPt>
            <c:idx val="9"/>
            <c:marker>
              <c:symbol val="none"/>
            </c:marker>
            <c:bubble3D val="0"/>
            <c:extLst>
              <c:ext xmlns:c16="http://schemas.microsoft.com/office/drawing/2014/chart" uri="{C3380CC4-5D6E-409C-BE32-E72D297353CC}">
                <c16:uniqueId val="{00000014-8345-476C-937F-7F28751CB916}"/>
              </c:ext>
            </c:extLst>
          </c:dPt>
          <c:cat>
            <c:strRef>
              <c:extLst>
                <c:ext xmlns:c15="http://schemas.microsoft.com/office/drawing/2012/chart" uri="{02D57815-91ED-43cb-92C2-25804820EDAC}">
                  <c15:fullRef>
                    <c15:sqref>TDS!$B$21:$M$21</c15:sqref>
                  </c15:fullRef>
                </c:ext>
              </c:extLst>
              <c:f>TDS!$B$21:$M$21</c:f>
              <c:strCache>
                <c:ptCount val="12"/>
                <c:pt idx="0">
                  <c:v>HARG2</c:v>
                </c:pt>
                <c:pt idx="1">
                  <c:v>HASL2</c:v>
                </c:pt>
                <c:pt idx="2">
                  <c:v>HUMH</c:v>
                </c:pt>
                <c:pt idx="3">
                  <c:v>MAAB2</c:v>
                </c:pt>
                <c:pt idx="4">
                  <c:v>MACA2</c:v>
                </c:pt>
                <c:pt idx="5">
                  <c:v>MSP</c:v>
                </c:pt>
                <c:pt idx="6">
                  <c:v>PAPO2</c:v>
                </c:pt>
                <c:pt idx="7">
                  <c:v>PAPR2</c:v>
                </c:pt>
                <c:pt idx="8">
                  <c:v>PLTR1</c:v>
                </c:pt>
                <c:pt idx="9">
                  <c:v>PLTR2</c:v>
                </c:pt>
                <c:pt idx="10">
                  <c:v>RECO</c:v>
                </c:pt>
                <c:pt idx="11">
                  <c:v>Total general</c:v>
                </c:pt>
              </c:strCache>
            </c:strRef>
          </c:cat>
          <c:val>
            <c:numRef>
              <c:extLst>
                <c:ext xmlns:c15="http://schemas.microsoft.com/office/drawing/2012/chart" uri="{02D57815-91ED-43cb-92C2-25804820EDAC}">
                  <c15:fullRef>
                    <c15:sqref>TDS!$B$23:$O$23</c15:sqref>
                  </c15:fullRef>
                </c:ext>
              </c:extLst>
              <c:f>TDS!$B$23:$M$23</c:f>
              <c:numCache>
                <c:formatCode>0.00</c:formatCode>
                <c:ptCount val="12"/>
                <c:pt idx="0">
                  <c:v>42</c:v>
                </c:pt>
                <c:pt idx="1">
                  <c:v>37</c:v>
                </c:pt>
                <c:pt idx="2">
                  <c:v>276</c:v>
                </c:pt>
                <c:pt idx="3">
                  <c:v>36</c:v>
                </c:pt>
                <c:pt idx="4">
                  <c:v>34</c:v>
                </c:pt>
                <c:pt idx="5">
                  <c:v>142</c:v>
                </c:pt>
                <c:pt idx="6">
                  <c:v>38</c:v>
                </c:pt>
                <c:pt idx="7">
                  <c:v>100</c:v>
                </c:pt>
                <c:pt idx="8">
                  <c:v>45</c:v>
                </c:pt>
                <c:pt idx="9">
                  <c:v>50</c:v>
                </c:pt>
                <c:pt idx="10">
                  <c:v>41</c:v>
                </c:pt>
                <c:pt idx="11">
                  <c:v>82.36363636363636</c:v>
                </c:pt>
              </c:numCache>
            </c:numRef>
          </c:val>
          <c:smooth val="0"/>
          <c:extLst>
            <c:ext xmlns:c16="http://schemas.microsoft.com/office/drawing/2014/chart" uri="{C3380CC4-5D6E-409C-BE32-E72D297353CC}">
              <c16:uniqueId val="{00000015-8345-476C-937F-7F28751CB916}"/>
            </c:ext>
          </c:extLst>
        </c:ser>
        <c:ser>
          <c:idx val="2"/>
          <c:order val="2"/>
          <c:tx>
            <c:strRef>
              <c:f>TDS!$A$24</c:f>
              <c:strCache>
                <c:ptCount val="1"/>
                <c:pt idx="0">
                  <c:v>MAX</c:v>
                </c:pt>
              </c:strCache>
            </c:strRef>
          </c:tx>
          <c:spPr>
            <a:ln w="28575" cap="rnd">
              <a:noFill/>
              <a:round/>
            </a:ln>
            <a:effectLst/>
          </c:spPr>
          <c:marker>
            <c:symbol val="none"/>
          </c:marker>
          <c:cat>
            <c:strRef>
              <c:extLst>
                <c:ext xmlns:c15="http://schemas.microsoft.com/office/drawing/2012/chart" uri="{02D57815-91ED-43cb-92C2-25804820EDAC}">
                  <c15:fullRef>
                    <c15:sqref>TDS!$B$21:$M$21</c15:sqref>
                  </c15:fullRef>
                </c:ext>
              </c:extLst>
              <c:f>TDS!$B$21:$M$21</c:f>
              <c:strCache>
                <c:ptCount val="12"/>
                <c:pt idx="0">
                  <c:v>HARG2</c:v>
                </c:pt>
                <c:pt idx="1">
                  <c:v>HASL2</c:v>
                </c:pt>
                <c:pt idx="2">
                  <c:v>HUMH</c:v>
                </c:pt>
                <c:pt idx="3">
                  <c:v>MAAB2</c:v>
                </c:pt>
                <c:pt idx="4">
                  <c:v>MACA2</c:v>
                </c:pt>
                <c:pt idx="5">
                  <c:v>MSP</c:v>
                </c:pt>
                <c:pt idx="6">
                  <c:v>PAPO2</c:v>
                </c:pt>
                <c:pt idx="7">
                  <c:v>PAPR2</c:v>
                </c:pt>
                <c:pt idx="8">
                  <c:v>PLTR1</c:v>
                </c:pt>
                <c:pt idx="9">
                  <c:v>PLTR2</c:v>
                </c:pt>
                <c:pt idx="10">
                  <c:v>RECO</c:v>
                </c:pt>
                <c:pt idx="11">
                  <c:v>Total general</c:v>
                </c:pt>
              </c:strCache>
            </c:strRef>
          </c:cat>
          <c:val>
            <c:numRef>
              <c:extLst>
                <c:ext xmlns:c15="http://schemas.microsoft.com/office/drawing/2012/chart" uri="{02D57815-91ED-43cb-92C2-25804820EDAC}">
                  <c15:fullRef>
                    <c15:sqref>TDS!$B$24:$O$24</c15:sqref>
                  </c15:fullRef>
                </c:ext>
              </c:extLst>
              <c:f>TDS!$B$24:$M$24</c:f>
              <c:numCache>
                <c:formatCode>0.00</c:formatCode>
                <c:ptCount val="12"/>
                <c:pt idx="0">
                  <c:v>48</c:v>
                </c:pt>
                <c:pt idx="1">
                  <c:v>41</c:v>
                </c:pt>
                <c:pt idx="2">
                  <c:v>317</c:v>
                </c:pt>
                <c:pt idx="3">
                  <c:v>40</c:v>
                </c:pt>
                <c:pt idx="4">
                  <c:v>36</c:v>
                </c:pt>
                <c:pt idx="5">
                  <c:v>201</c:v>
                </c:pt>
                <c:pt idx="6">
                  <c:v>43</c:v>
                </c:pt>
                <c:pt idx="7">
                  <c:v>120</c:v>
                </c:pt>
                <c:pt idx="8">
                  <c:v>48</c:v>
                </c:pt>
                <c:pt idx="9">
                  <c:v>50</c:v>
                </c:pt>
                <c:pt idx="10">
                  <c:v>44</c:v>
                </c:pt>
                <c:pt idx="11">
                  <c:v>83.909090909090907</c:v>
                </c:pt>
              </c:numCache>
            </c:numRef>
          </c:val>
          <c:smooth val="0"/>
          <c:extLst>
            <c:ext xmlns:c16="http://schemas.microsoft.com/office/drawing/2014/chart" uri="{C3380CC4-5D6E-409C-BE32-E72D297353CC}">
              <c16:uniqueId val="{00000016-8345-476C-937F-7F28751CB916}"/>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axId val="949124304"/>
        <c:axId val="949129552"/>
      </c:stockChart>
      <c:catAx>
        <c:axId val="9491243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MX"/>
          </a:p>
        </c:txPr>
        <c:crossAx val="949129552"/>
        <c:crosses val="autoZero"/>
        <c:auto val="1"/>
        <c:lblAlgn val="ctr"/>
        <c:lblOffset val="100"/>
        <c:noMultiLvlLbl val="0"/>
      </c:catAx>
      <c:valAx>
        <c:axId val="949129552"/>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MX"/>
          </a:p>
        </c:txPr>
        <c:crossAx val="9491243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MX"/>
        </a:p>
      </c:txPr>
    </c:legend>
    <c:plotVisOnly val="1"/>
    <c:dispBlanksAs val="gap"/>
    <c:showDLblsOverMax val="0"/>
  </c:chart>
  <c:spPr>
    <a:solidFill>
      <a:schemeClr val="bg1"/>
    </a:solidFill>
    <a:ln w="9525" cap="flat" cmpd="sng" algn="ctr">
      <a:noFill/>
      <a:round/>
    </a:ln>
    <a:effectLst/>
  </c:spPr>
  <c:txPr>
    <a:bodyPr/>
    <a:lstStyle/>
    <a:p>
      <a:pPr>
        <a:defRPr/>
      </a:pPr>
      <a:endParaRPr lang="es-MX"/>
    </a:p>
  </c:txPr>
  <c:printSettings>
    <c:headerFooter/>
    <c:pageMargins b="0.75" l="0.7" r="0.7" t="0.75" header="0.3" footer="0.3"/>
    <c:pageSetup/>
  </c:printSettings>
</c:chartSpace>
</file>

<file path=xl/charts/chart1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[BANCO DE DATOS DEL MONITOREO ABRIL 2023.xlsx]TDS!TablaDinámica16</c:name>
    <c:fmtId val="26"/>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MX"/>
              <a:t>TDS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MX"/>
        </a:p>
      </c:txPr>
    </c:title>
    <c:autoTitleDeleted val="0"/>
    <c:pivotFmts>
      <c:pivotFmt>
        <c:idx val="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1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1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16"/>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17"/>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18"/>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19"/>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2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2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2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2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2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2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26"/>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27"/>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28"/>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29"/>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3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3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3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33"/>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34"/>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35"/>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36"/>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37"/>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38"/>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39"/>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40"/>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41"/>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42"/>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43"/>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TDS!$B$5:$B$6</c:f>
              <c:strCache>
                <c:ptCount val="1"/>
                <c:pt idx="0">
                  <c:v>HARG2</c:v>
                </c:pt>
              </c:strCache>
            </c:strRef>
          </c:tx>
          <c:spPr>
            <a:ln w="28575" cap="rnd">
              <a:solidFill>
                <a:schemeClr val="accent1"/>
              </a:solidFill>
              <a:round/>
            </a:ln>
            <a:effectLst/>
          </c:spPr>
          <c:marker>
            <c:symbol val="none"/>
          </c:marker>
          <c:cat>
            <c:strRef>
              <c:f>TDS!$A$7:$A$11</c:f>
              <c:strCache>
                <c:ptCount val="4"/>
                <c:pt idx="0">
                  <c:v>ene-21</c:v>
                </c:pt>
                <c:pt idx="1">
                  <c:v>feb-21</c:v>
                </c:pt>
                <c:pt idx="2">
                  <c:v>mar-21</c:v>
                </c:pt>
                <c:pt idx="3">
                  <c:v>abr-21</c:v>
                </c:pt>
              </c:strCache>
            </c:strRef>
          </c:cat>
          <c:val>
            <c:numRef>
              <c:f>TDS!$B$7:$B$11</c:f>
              <c:numCache>
                <c:formatCode>General</c:formatCode>
                <c:ptCount val="4"/>
                <c:pt idx="1">
                  <c:v>42</c:v>
                </c:pt>
                <c:pt idx="2">
                  <c:v>48</c:v>
                </c:pt>
                <c:pt idx="3">
                  <c:v>42</c:v>
                </c:pt>
              </c:numCache>
            </c:numRef>
          </c:val>
          <c:smooth val="0"/>
          <c:extLst>
            <c:ext xmlns:c16="http://schemas.microsoft.com/office/drawing/2014/chart" uri="{C3380CC4-5D6E-409C-BE32-E72D297353CC}">
              <c16:uniqueId val="{00000000-96F9-400A-9293-07F2ADBA542C}"/>
            </c:ext>
          </c:extLst>
        </c:ser>
        <c:ser>
          <c:idx val="1"/>
          <c:order val="1"/>
          <c:tx>
            <c:strRef>
              <c:f>TDS!$C$5:$C$6</c:f>
              <c:strCache>
                <c:ptCount val="1"/>
                <c:pt idx="0">
                  <c:v>HASL2</c:v>
                </c:pt>
              </c:strCache>
            </c:strRef>
          </c:tx>
          <c:spPr>
            <a:ln w="28575" cap="rnd">
              <a:solidFill>
                <a:schemeClr val="accent2"/>
              </a:solidFill>
              <a:round/>
            </a:ln>
            <a:effectLst/>
          </c:spPr>
          <c:marker>
            <c:symbol val="none"/>
          </c:marker>
          <c:cat>
            <c:strRef>
              <c:f>TDS!$A$7:$A$11</c:f>
              <c:strCache>
                <c:ptCount val="4"/>
                <c:pt idx="0">
                  <c:v>ene-21</c:v>
                </c:pt>
                <c:pt idx="1">
                  <c:v>feb-21</c:v>
                </c:pt>
                <c:pt idx="2">
                  <c:v>mar-21</c:v>
                </c:pt>
                <c:pt idx="3">
                  <c:v>abr-21</c:v>
                </c:pt>
              </c:strCache>
            </c:strRef>
          </c:cat>
          <c:val>
            <c:numRef>
              <c:f>TDS!$C$7:$C$11</c:f>
              <c:numCache>
                <c:formatCode>General</c:formatCode>
                <c:ptCount val="4"/>
                <c:pt idx="1">
                  <c:v>37</c:v>
                </c:pt>
                <c:pt idx="2">
                  <c:v>41</c:v>
                </c:pt>
                <c:pt idx="3">
                  <c:v>39</c:v>
                </c:pt>
              </c:numCache>
            </c:numRef>
          </c:val>
          <c:smooth val="0"/>
          <c:extLst>
            <c:ext xmlns:c16="http://schemas.microsoft.com/office/drawing/2014/chart" uri="{C3380CC4-5D6E-409C-BE32-E72D297353CC}">
              <c16:uniqueId val="{00000001-96F9-400A-9293-07F2ADBA542C}"/>
            </c:ext>
          </c:extLst>
        </c:ser>
        <c:ser>
          <c:idx val="2"/>
          <c:order val="2"/>
          <c:tx>
            <c:strRef>
              <c:f>TDS!$D$5:$D$6</c:f>
              <c:strCache>
                <c:ptCount val="1"/>
                <c:pt idx="0">
                  <c:v>HUMH</c:v>
                </c:pt>
              </c:strCache>
            </c:strRef>
          </c:tx>
          <c:spPr>
            <a:ln w="28575" cap="rnd">
              <a:solidFill>
                <a:schemeClr val="accent3"/>
              </a:solidFill>
              <a:round/>
            </a:ln>
            <a:effectLst/>
          </c:spPr>
          <c:marker>
            <c:symbol val="none"/>
          </c:marker>
          <c:cat>
            <c:strRef>
              <c:f>TDS!$A$7:$A$11</c:f>
              <c:strCache>
                <c:ptCount val="4"/>
                <c:pt idx="0">
                  <c:v>ene-21</c:v>
                </c:pt>
                <c:pt idx="1">
                  <c:v>feb-21</c:v>
                </c:pt>
                <c:pt idx="2">
                  <c:v>mar-21</c:v>
                </c:pt>
                <c:pt idx="3">
                  <c:v>abr-21</c:v>
                </c:pt>
              </c:strCache>
            </c:strRef>
          </c:cat>
          <c:val>
            <c:numRef>
              <c:f>TDS!$D$7:$D$11</c:f>
              <c:numCache>
                <c:formatCode>General</c:formatCode>
                <c:ptCount val="4"/>
                <c:pt idx="1">
                  <c:v>276</c:v>
                </c:pt>
                <c:pt idx="2">
                  <c:v>317</c:v>
                </c:pt>
                <c:pt idx="3">
                  <c:v>352</c:v>
                </c:pt>
              </c:numCache>
            </c:numRef>
          </c:val>
          <c:smooth val="0"/>
          <c:extLst>
            <c:ext xmlns:c16="http://schemas.microsoft.com/office/drawing/2014/chart" uri="{C3380CC4-5D6E-409C-BE32-E72D297353CC}">
              <c16:uniqueId val="{00000002-96F9-400A-9293-07F2ADBA542C}"/>
            </c:ext>
          </c:extLst>
        </c:ser>
        <c:ser>
          <c:idx val="3"/>
          <c:order val="3"/>
          <c:tx>
            <c:strRef>
              <c:f>TDS!$E$5:$E$6</c:f>
              <c:strCache>
                <c:ptCount val="1"/>
                <c:pt idx="0">
                  <c:v>MAAB2</c:v>
                </c:pt>
              </c:strCache>
            </c:strRef>
          </c:tx>
          <c:spPr>
            <a:ln w="28575" cap="rnd">
              <a:solidFill>
                <a:schemeClr val="accent4"/>
              </a:solidFill>
              <a:round/>
            </a:ln>
            <a:effectLst/>
          </c:spPr>
          <c:marker>
            <c:symbol val="none"/>
          </c:marker>
          <c:cat>
            <c:strRef>
              <c:f>TDS!$A$7:$A$11</c:f>
              <c:strCache>
                <c:ptCount val="4"/>
                <c:pt idx="0">
                  <c:v>ene-21</c:v>
                </c:pt>
                <c:pt idx="1">
                  <c:v>feb-21</c:v>
                </c:pt>
                <c:pt idx="2">
                  <c:v>mar-21</c:v>
                </c:pt>
                <c:pt idx="3">
                  <c:v>abr-21</c:v>
                </c:pt>
              </c:strCache>
            </c:strRef>
          </c:cat>
          <c:val>
            <c:numRef>
              <c:f>TDS!$E$7:$E$11</c:f>
              <c:numCache>
                <c:formatCode>General</c:formatCode>
                <c:ptCount val="4"/>
                <c:pt idx="1">
                  <c:v>36</c:v>
                </c:pt>
                <c:pt idx="2">
                  <c:v>40</c:v>
                </c:pt>
                <c:pt idx="3">
                  <c:v>39</c:v>
                </c:pt>
              </c:numCache>
            </c:numRef>
          </c:val>
          <c:smooth val="0"/>
          <c:extLst>
            <c:ext xmlns:c16="http://schemas.microsoft.com/office/drawing/2014/chart" uri="{C3380CC4-5D6E-409C-BE32-E72D297353CC}">
              <c16:uniqueId val="{00000003-96F9-400A-9293-07F2ADBA542C}"/>
            </c:ext>
          </c:extLst>
        </c:ser>
        <c:ser>
          <c:idx val="4"/>
          <c:order val="4"/>
          <c:tx>
            <c:strRef>
              <c:f>TDS!$F$5:$F$6</c:f>
              <c:strCache>
                <c:ptCount val="1"/>
                <c:pt idx="0">
                  <c:v>MACA2</c:v>
                </c:pt>
              </c:strCache>
            </c:strRef>
          </c:tx>
          <c:spPr>
            <a:ln w="28575" cap="rnd">
              <a:solidFill>
                <a:schemeClr val="accent5"/>
              </a:solidFill>
              <a:round/>
            </a:ln>
            <a:effectLst/>
          </c:spPr>
          <c:marker>
            <c:symbol val="none"/>
          </c:marker>
          <c:cat>
            <c:strRef>
              <c:f>TDS!$A$7:$A$11</c:f>
              <c:strCache>
                <c:ptCount val="4"/>
                <c:pt idx="0">
                  <c:v>ene-21</c:v>
                </c:pt>
                <c:pt idx="1">
                  <c:v>feb-21</c:v>
                </c:pt>
                <c:pt idx="2">
                  <c:v>mar-21</c:v>
                </c:pt>
                <c:pt idx="3">
                  <c:v>abr-21</c:v>
                </c:pt>
              </c:strCache>
            </c:strRef>
          </c:cat>
          <c:val>
            <c:numRef>
              <c:f>TDS!$F$7:$F$11</c:f>
              <c:numCache>
                <c:formatCode>General</c:formatCode>
                <c:ptCount val="4"/>
                <c:pt idx="1">
                  <c:v>34</c:v>
                </c:pt>
                <c:pt idx="2">
                  <c:v>36</c:v>
                </c:pt>
                <c:pt idx="3">
                  <c:v>35</c:v>
                </c:pt>
              </c:numCache>
            </c:numRef>
          </c:val>
          <c:smooth val="0"/>
          <c:extLst>
            <c:ext xmlns:c16="http://schemas.microsoft.com/office/drawing/2014/chart" uri="{C3380CC4-5D6E-409C-BE32-E72D297353CC}">
              <c16:uniqueId val="{00000004-96F9-400A-9293-07F2ADBA542C}"/>
            </c:ext>
          </c:extLst>
        </c:ser>
        <c:ser>
          <c:idx val="5"/>
          <c:order val="5"/>
          <c:tx>
            <c:strRef>
              <c:f>TDS!$G$5:$G$6</c:f>
              <c:strCache>
                <c:ptCount val="1"/>
                <c:pt idx="0">
                  <c:v>MSP</c:v>
                </c:pt>
              </c:strCache>
            </c:strRef>
          </c:tx>
          <c:spPr>
            <a:ln w="28575" cap="rnd">
              <a:solidFill>
                <a:schemeClr val="accent6"/>
              </a:solidFill>
              <a:round/>
            </a:ln>
            <a:effectLst/>
          </c:spPr>
          <c:marker>
            <c:symbol val="none"/>
          </c:marker>
          <c:cat>
            <c:strRef>
              <c:f>TDS!$A$7:$A$11</c:f>
              <c:strCache>
                <c:ptCount val="4"/>
                <c:pt idx="0">
                  <c:v>ene-21</c:v>
                </c:pt>
                <c:pt idx="1">
                  <c:v>feb-21</c:v>
                </c:pt>
                <c:pt idx="2">
                  <c:v>mar-21</c:v>
                </c:pt>
                <c:pt idx="3">
                  <c:v>abr-21</c:v>
                </c:pt>
              </c:strCache>
            </c:strRef>
          </c:cat>
          <c:val>
            <c:numRef>
              <c:f>TDS!$G$7:$G$11</c:f>
              <c:numCache>
                <c:formatCode>General</c:formatCode>
                <c:ptCount val="4"/>
                <c:pt idx="1">
                  <c:v>201</c:v>
                </c:pt>
                <c:pt idx="2">
                  <c:v>142</c:v>
                </c:pt>
                <c:pt idx="3">
                  <c:v>189</c:v>
                </c:pt>
              </c:numCache>
            </c:numRef>
          </c:val>
          <c:smooth val="0"/>
          <c:extLst>
            <c:ext xmlns:c16="http://schemas.microsoft.com/office/drawing/2014/chart" uri="{C3380CC4-5D6E-409C-BE32-E72D297353CC}">
              <c16:uniqueId val="{00000005-96F9-400A-9293-07F2ADBA542C}"/>
            </c:ext>
          </c:extLst>
        </c:ser>
        <c:ser>
          <c:idx val="6"/>
          <c:order val="6"/>
          <c:tx>
            <c:strRef>
              <c:f>TDS!$H$5:$H$6</c:f>
              <c:strCache>
                <c:ptCount val="1"/>
                <c:pt idx="0">
                  <c:v>PAPO2</c:v>
                </c:pt>
              </c:strCache>
            </c:strRef>
          </c:tx>
          <c:spPr>
            <a:ln w="28575" cap="rnd">
              <a:solidFill>
                <a:schemeClr val="accent1">
                  <a:lumMod val="60000"/>
                </a:schemeClr>
              </a:solidFill>
              <a:round/>
            </a:ln>
            <a:effectLst/>
          </c:spPr>
          <c:marker>
            <c:symbol val="none"/>
          </c:marker>
          <c:cat>
            <c:strRef>
              <c:f>TDS!$A$7:$A$11</c:f>
              <c:strCache>
                <c:ptCount val="4"/>
                <c:pt idx="0">
                  <c:v>ene-21</c:v>
                </c:pt>
                <c:pt idx="1">
                  <c:v>feb-21</c:v>
                </c:pt>
                <c:pt idx="2">
                  <c:v>mar-21</c:v>
                </c:pt>
                <c:pt idx="3">
                  <c:v>abr-21</c:v>
                </c:pt>
              </c:strCache>
            </c:strRef>
          </c:cat>
          <c:val>
            <c:numRef>
              <c:f>TDS!$H$7:$H$11</c:f>
              <c:numCache>
                <c:formatCode>General</c:formatCode>
                <c:ptCount val="4"/>
                <c:pt idx="1">
                  <c:v>38</c:v>
                </c:pt>
                <c:pt idx="2">
                  <c:v>43</c:v>
                </c:pt>
                <c:pt idx="3">
                  <c:v>38</c:v>
                </c:pt>
              </c:numCache>
            </c:numRef>
          </c:val>
          <c:smooth val="0"/>
          <c:extLst>
            <c:ext xmlns:c16="http://schemas.microsoft.com/office/drawing/2014/chart" uri="{C3380CC4-5D6E-409C-BE32-E72D297353CC}">
              <c16:uniqueId val="{00000006-96F9-400A-9293-07F2ADBA542C}"/>
            </c:ext>
          </c:extLst>
        </c:ser>
        <c:ser>
          <c:idx val="7"/>
          <c:order val="7"/>
          <c:tx>
            <c:strRef>
              <c:f>TDS!$I$5:$I$6</c:f>
              <c:strCache>
                <c:ptCount val="1"/>
                <c:pt idx="0">
                  <c:v>PAPR2</c:v>
                </c:pt>
              </c:strCache>
            </c:strRef>
          </c:tx>
          <c:spPr>
            <a:ln w="28575" cap="rnd">
              <a:solidFill>
                <a:schemeClr val="accent2">
                  <a:lumMod val="60000"/>
                </a:schemeClr>
              </a:solidFill>
              <a:round/>
            </a:ln>
            <a:effectLst/>
          </c:spPr>
          <c:marker>
            <c:symbol val="none"/>
          </c:marker>
          <c:cat>
            <c:strRef>
              <c:f>TDS!$A$7:$A$11</c:f>
              <c:strCache>
                <c:ptCount val="4"/>
                <c:pt idx="0">
                  <c:v>ene-21</c:v>
                </c:pt>
                <c:pt idx="1">
                  <c:v>feb-21</c:v>
                </c:pt>
                <c:pt idx="2">
                  <c:v>mar-21</c:v>
                </c:pt>
                <c:pt idx="3">
                  <c:v>abr-21</c:v>
                </c:pt>
              </c:strCache>
            </c:strRef>
          </c:cat>
          <c:val>
            <c:numRef>
              <c:f>TDS!$I$7:$I$11</c:f>
              <c:numCache>
                <c:formatCode>General</c:formatCode>
                <c:ptCount val="4"/>
                <c:pt idx="1">
                  <c:v>120</c:v>
                </c:pt>
                <c:pt idx="2">
                  <c:v>100</c:v>
                </c:pt>
                <c:pt idx="3">
                  <c:v>164</c:v>
                </c:pt>
              </c:numCache>
            </c:numRef>
          </c:val>
          <c:smooth val="0"/>
          <c:extLst>
            <c:ext xmlns:c16="http://schemas.microsoft.com/office/drawing/2014/chart" uri="{C3380CC4-5D6E-409C-BE32-E72D297353CC}">
              <c16:uniqueId val="{00000007-96F9-400A-9293-07F2ADBA542C}"/>
            </c:ext>
          </c:extLst>
        </c:ser>
        <c:ser>
          <c:idx val="8"/>
          <c:order val="8"/>
          <c:tx>
            <c:strRef>
              <c:f>TDS!$J$5:$J$6</c:f>
              <c:strCache>
                <c:ptCount val="1"/>
                <c:pt idx="0">
                  <c:v>PLTR1</c:v>
                </c:pt>
              </c:strCache>
            </c:strRef>
          </c:tx>
          <c:spPr>
            <a:ln w="28575" cap="rnd">
              <a:solidFill>
                <a:schemeClr val="accent3">
                  <a:lumMod val="60000"/>
                </a:schemeClr>
              </a:solidFill>
              <a:round/>
            </a:ln>
            <a:effectLst/>
          </c:spPr>
          <c:marker>
            <c:symbol val="none"/>
          </c:marker>
          <c:cat>
            <c:strRef>
              <c:f>TDS!$A$7:$A$11</c:f>
              <c:strCache>
                <c:ptCount val="4"/>
                <c:pt idx="0">
                  <c:v>ene-21</c:v>
                </c:pt>
                <c:pt idx="1">
                  <c:v>feb-21</c:v>
                </c:pt>
                <c:pt idx="2">
                  <c:v>mar-21</c:v>
                </c:pt>
                <c:pt idx="3">
                  <c:v>abr-21</c:v>
                </c:pt>
              </c:strCache>
            </c:strRef>
          </c:cat>
          <c:val>
            <c:numRef>
              <c:f>TDS!$J$7:$J$11</c:f>
              <c:numCache>
                <c:formatCode>General</c:formatCode>
                <c:ptCount val="4"/>
                <c:pt idx="1">
                  <c:v>45</c:v>
                </c:pt>
                <c:pt idx="2">
                  <c:v>48</c:v>
                </c:pt>
                <c:pt idx="3">
                  <c:v>44</c:v>
                </c:pt>
              </c:numCache>
            </c:numRef>
          </c:val>
          <c:smooth val="0"/>
          <c:extLst>
            <c:ext xmlns:c16="http://schemas.microsoft.com/office/drawing/2014/chart" uri="{C3380CC4-5D6E-409C-BE32-E72D297353CC}">
              <c16:uniqueId val="{00000008-96F9-400A-9293-07F2ADBA542C}"/>
            </c:ext>
          </c:extLst>
        </c:ser>
        <c:ser>
          <c:idx val="9"/>
          <c:order val="9"/>
          <c:tx>
            <c:strRef>
              <c:f>TDS!$K$5:$K$6</c:f>
              <c:strCache>
                <c:ptCount val="1"/>
                <c:pt idx="0">
                  <c:v>PLTR2</c:v>
                </c:pt>
              </c:strCache>
            </c:strRef>
          </c:tx>
          <c:spPr>
            <a:ln w="28575" cap="rnd">
              <a:solidFill>
                <a:schemeClr val="accent4">
                  <a:lumMod val="60000"/>
                </a:schemeClr>
              </a:solidFill>
              <a:round/>
            </a:ln>
            <a:effectLst/>
          </c:spPr>
          <c:marker>
            <c:symbol val="none"/>
          </c:marker>
          <c:cat>
            <c:strRef>
              <c:f>TDS!$A$7:$A$11</c:f>
              <c:strCache>
                <c:ptCount val="4"/>
                <c:pt idx="0">
                  <c:v>ene-21</c:v>
                </c:pt>
                <c:pt idx="1">
                  <c:v>feb-21</c:v>
                </c:pt>
                <c:pt idx="2">
                  <c:v>mar-21</c:v>
                </c:pt>
                <c:pt idx="3">
                  <c:v>abr-21</c:v>
                </c:pt>
              </c:strCache>
            </c:strRef>
          </c:cat>
          <c:val>
            <c:numRef>
              <c:f>TDS!$K$7:$K$11</c:f>
              <c:numCache>
                <c:formatCode>General</c:formatCode>
                <c:ptCount val="4"/>
                <c:pt idx="1">
                  <c:v>50</c:v>
                </c:pt>
                <c:pt idx="2">
                  <c:v>50</c:v>
                </c:pt>
                <c:pt idx="3">
                  <c:v>46</c:v>
                </c:pt>
              </c:numCache>
            </c:numRef>
          </c:val>
          <c:smooth val="0"/>
          <c:extLst>
            <c:ext xmlns:c16="http://schemas.microsoft.com/office/drawing/2014/chart" uri="{C3380CC4-5D6E-409C-BE32-E72D297353CC}">
              <c16:uniqueId val="{00000009-96F9-400A-9293-07F2ADBA542C}"/>
            </c:ext>
          </c:extLst>
        </c:ser>
        <c:ser>
          <c:idx val="10"/>
          <c:order val="10"/>
          <c:tx>
            <c:strRef>
              <c:f>TDS!$L$5:$L$6</c:f>
              <c:strCache>
                <c:ptCount val="1"/>
                <c:pt idx="0">
                  <c:v>RECO</c:v>
                </c:pt>
              </c:strCache>
            </c:strRef>
          </c:tx>
          <c:spPr>
            <a:ln w="28575" cap="rnd">
              <a:solidFill>
                <a:schemeClr val="accent5">
                  <a:lumMod val="60000"/>
                </a:schemeClr>
              </a:solidFill>
              <a:round/>
            </a:ln>
            <a:effectLst/>
          </c:spPr>
          <c:marker>
            <c:symbol val="none"/>
          </c:marker>
          <c:cat>
            <c:strRef>
              <c:f>TDS!$A$7:$A$11</c:f>
              <c:strCache>
                <c:ptCount val="4"/>
                <c:pt idx="0">
                  <c:v>ene-21</c:v>
                </c:pt>
                <c:pt idx="1">
                  <c:v>feb-21</c:v>
                </c:pt>
                <c:pt idx="2">
                  <c:v>mar-21</c:v>
                </c:pt>
                <c:pt idx="3">
                  <c:v>abr-21</c:v>
                </c:pt>
              </c:strCache>
            </c:strRef>
          </c:cat>
          <c:val>
            <c:numRef>
              <c:f>TDS!$L$7:$L$11</c:f>
              <c:numCache>
                <c:formatCode>General</c:formatCode>
                <c:ptCount val="4"/>
                <c:pt idx="1">
                  <c:v>44</c:v>
                </c:pt>
                <c:pt idx="2">
                  <c:v>41</c:v>
                </c:pt>
                <c:pt idx="3">
                  <c:v>46</c:v>
                </c:pt>
              </c:numCache>
            </c:numRef>
          </c:val>
          <c:smooth val="0"/>
          <c:extLst>
            <c:ext xmlns:c16="http://schemas.microsoft.com/office/drawing/2014/chart" uri="{C3380CC4-5D6E-409C-BE32-E72D297353CC}">
              <c16:uniqueId val="{0000000A-96F9-400A-9293-07F2ADBA542C}"/>
            </c:ext>
          </c:extLst>
        </c:ser>
        <c:dLbls>
          <c:showLegendKey val="0"/>
          <c:showVal val="0"/>
          <c:showCatName val="0"/>
          <c:showSerName val="0"/>
          <c:showPercent val="0"/>
          <c:showBubbleSize val="0"/>
        </c:dLbls>
        <c:smooth val="0"/>
        <c:axId val="1817107568"/>
        <c:axId val="1642407392"/>
      </c:lineChart>
      <c:catAx>
        <c:axId val="1817107568"/>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MX"/>
                  <a:t>Mes del monitoreo</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MX"/>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1642407392"/>
        <c:crosses val="autoZero"/>
        <c:auto val="1"/>
        <c:lblAlgn val="ctr"/>
        <c:lblOffset val="100"/>
        <c:noMultiLvlLbl val="0"/>
      </c:catAx>
      <c:valAx>
        <c:axId val="164240739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MX"/>
                  <a:t>UFC/100 ml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MX"/>
            </a:p>
          </c:tx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1817107568"/>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[BANCO DE DATOS DEL MONITOREO ABRIL 2023.xlsx]Temp. agua!TablaDinámica2</c:name>
    <c:fmtId val="16"/>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s-MX" b="1"/>
              <a:t>Temperatura</a:t>
            </a:r>
            <a:r>
              <a:rPr lang="es-MX" b="1" baseline="0"/>
              <a:t> del agua</a:t>
            </a:r>
            <a:endParaRPr lang="es-MX"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s-MX"/>
        </a:p>
      </c:txPr>
    </c:title>
    <c:autoTitleDeleted val="0"/>
    <c:pivotFmts>
      <c:pivotFmt>
        <c:idx val="0"/>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1"/>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2"/>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3"/>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4"/>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5"/>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6"/>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7"/>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8"/>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9"/>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10"/>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'Temp. agua'!$B$145:$B$146</c:f>
              <c:strCache>
                <c:ptCount val="1"/>
                <c:pt idx="0">
                  <c:v>HARG2</c:v>
                </c:pt>
              </c:strCache>
            </c:strRef>
          </c:tx>
          <c:spPr>
            <a:ln w="28575" cap="rnd">
              <a:solidFill>
                <a:schemeClr val="accent1"/>
              </a:solidFill>
              <a:round/>
            </a:ln>
            <a:effectLst/>
          </c:spPr>
          <c:marker>
            <c:symbol val="none"/>
          </c:marker>
          <c:cat>
            <c:strRef>
              <c:f>'Temp. agua'!$A$147:$A$151</c:f>
              <c:strCache>
                <c:ptCount val="4"/>
                <c:pt idx="0">
                  <c:v>ene-21</c:v>
                </c:pt>
                <c:pt idx="1">
                  <c:v>feb-21</c:v>
                </c:pt>
                <c:pt idx="2">
                  <c:v>mar-21</c:v>
                </c:pt>
                <c:pt idx="3">
                  <c:v>abr-21</c:v>
                </c:pt>
              </c:strCache>
            </c:strRef>
          </c:cat>
          <c:val>
            <c:numRef>
              <c:f>'Temp. agua'!$B$147:$B$151</c:f>
              <c:numCache>
                <c:formatCode>General</c:formatCode>
                <c:ptCount val="4"/>
                <c:pt idx="0">
                  <c:v>10</c:v>
                </c:pt>
                <c:pt idx="1">
                  <c:v>12</c:v>
                </c:pt>
                <c:pt idx="2">
                  <c:v>15</c:v>
                </c:pt>
                <c:pt idx="3">
                  <c:v>15</c:v>
                </c:pt>
              </c:numCache>
            </c:numRef>
          </c:val>
          <c:smooth val="0"/>
          <c:extLst>
            <c:ext xmlns:c16="http://schemas.microsoft.com/office/drawing/2014/chart" uri="{C3380CC4-5D6E-409C-BE32-E72D297353CC}">
              <c16:uniqueId val="{00000000-19A6-45D2-BA2A-5488ABA6250E}"/>
            </c:ext>
          </c:extLst>
        </c:ser>
        <c:ser>
          <c:idx val="1"/>
          <c:order val="1"/>
          <c:tx>
            <c:strRef>
              <c:f>'Temp. agua'!$C$145:$C$146</c:f>
              <c:strCache>
                <c:ptCount val="1"/>
                <c:pt idx="0">
                  <c:v>HASL2</c:v>
                </c:pt>
              </c:strCache>
            </c:strRef>
          </c:tx>
          <c:spPr>
            <a:ln w="28575" cap="rnd">
              <a:solidFill>
                <a:schemeClr val="accent2"/>
              </a:solidFill>
              <a:round/>
            </a:ln>
            <a:effectLst/>
          </c:spPr>
          <c:marker>
            <c:symbol val="none"/>
          </c:marker>
          <c:cat>
            <c:strRef>
              <c:f>'Temp. agua'!$A$147:$A$151</c:f>
              <c:strCache>
                <c:ptCount val="4"/>
                <c:pt idx="0">
                  <c:v>ene-21</c:v>
                </c:pt>
                <c:pt idx="1">
                  <c:v>feb-21</c:v>
                </c:pt>
                <c:pt idx="2">
                  <c:v>mar-21</c:v>
                </c:pt>
                <c:pt idx="3">
                  <c:v>abr-21</c:v>
                </c:pt>
              </c:strCache>
            </c:strRef>
          </c:cat>
          <c:val>
            <c:numRef>
              <c:f>'Temp. agua'!$C$147:$C$151</c:f>
              <c:numCache>
                <c:formatCode>General</c:formatCode>
                <c:ptCount val="4"/>
                <c:pt idx="0">
                  <c:v>13</c:v>
                </c:pt>
                <c:pt idx="1">
                  <c:v>12</c:v>
                </c:pt>
                <c:pt idx="2">
                  <c:v>13</c:v>
                </c:pt>
                <c:pt idx="3">
                  <c:v>14</c:v>
                </c:pt>
              </c:numCache>
            </c:numRef>
          </c:val>
          <c:smooth val="0"/>
          <c:extLst>
            <c:ext xmlns:c16="http://schemas.microsoft.com/office/drawing/2014/chart" uri="{C3380CC4-5D6E-409C-BE32-E72D297353CC}">
              <c16:uniqueId val="{00000001-19A6-45D2-BA2A-5488ABA6250E}"/>
            </c:ext>
          </c:extLst>
        </c:ser>
        <c:ser>
          <c:idx val="2"/>
          <c:order val="2"/>
          <c:tx>
            <c:strRef>
              <c:f>'Temp. agua'!$D$145:$D$146</c:f>
              <c:strCache>
                <c:ptCount val="1"/>
                <c:pt idx="0">
                  <c:v>HUMH</c:v>
                </c:pt>
              </c:strCache>
            </c:strRef>
          </c:tx>
          <c:spPr>
            <a:ln w="28575" cap="rnd">
              <a:solidFill>
                <a:schemeClr val="accent3"/>
              </a:solidFill>
              <a:round/>
            </a:ln>
            <a:effectLst/>
          </c:spPr>
          <c:marker>
            <c:symbol val="none"/>
          </c:marker>
          <c:cat>
            <c:strRef>
              <c:f>'Temp. agua'!$A$147:$A$151</c:f>
              <c:strCache>
                <c:ptCount val="4"/>
                <c:pt idx="0">
                  <c:v>ene-21</c:v>
                </c:pt>
                <c:pt idx="1">
                  <c:v>feb-21</c:v>
                </c:pt>
                <c:pt idx="2">
                  <c:v>mar-21</c:v>
                </c:pt>
                <c:pt idx="3">
                  <c:v>abr-21</c:v>
                </c:pt>
              </c:strCache>
            </c:strRef>
          </c:cat>
          <c:val>
            <c:numRef>
              <c:f>'Temp. agua'!$D$147:$D$151</c:f>
              <c:numCache>
                <c:formatCode>General</c:formatCode>
                <c:ptCount val="4"/>
                <c:pt idx="0">
                  <c:v>9</c:v>
                </c:pt>
                <c:pt idx="1">
                  <c:v>11</c:v>
                </c:pt>
                <c:pt idx="2">
                  <c:v>15</c:v>
                </c:pt>
                <c:pt idx="3">
                  <c:v>15</c:v>
                </c:pt>
              </c:numCache>
            </c:numRef>
          </c:val>
          <c:smooth val="0"/>
          <c:extLst>
            <c:ext xmlns:c16="http://schemas.microsoft.com/office/drawing/2014/chart" uri="{C3380CC4-5D6E-409C-BE32-E72D297353CC}">
              <c16:uniqueId val="{00000002-19A6-45D2-BA2A-5488ABA6250E}"/>
            </c:ext>
          </c:extLst>
        </c:ser>
        <c:ser>
          <c:idx val="3"/>
          <c:order val="3"/>
          <c:tx>
            <c:strRef>
              <c:f>'Temp. agua'!$E$145:$E$146</c:f>
              <c:strCache>
                <c:ptCount val="1"/>
                <c:pt idx="0">
                  <c:v>MAAB2</c:v>
                </c:pt>
              </c:strCache>
            </c:strRef>
          </c:tx>
          <c:spPr>
            <a:ln w="28575" cap="rnd">
              <a:solidFill>
                <a:schemeClr val="accent4"/>
              </a:solidFill>
              <a:round/>
            </a:ln>
            <a:effectLst/>
          </c:spPr>
          <c:marker>
            <c:symbol val="none"/>
          </c:marker>
          <c:cat>
            <c:strRef>
              <c:f>'Temp. agua'!$A$147:$A$151</c:f>
              <c:strCache>
                <c:ptCount val="4"/>
                <c:pt idx="0">
                  <c:v>ene-21</c:v>
                </c:pt>
                <c:pt idx="1">
                  <c:v>feb-21</c:v>
                </c:pt>
                <c:pt idx="2">
                  <c:v>mar-21</c:v>
                </c:pt>
                <c:pt idx="3">
                  <c:v>abr-21</c:v>
                </c:pt>
              </c:strCache>
            </c:strRef>
          </c:cat>
          <c:val>
            <c:numRef>
              <c:f>'Temp. agua'!$E$147:$E$151</c:f>
              <c:numCache>
                <c:formatCode>General</c:formatCode>
                <c:ptCount val="4"/>
                <c:pt idx="0">
                  <c:v>12</c:v>
                </c:pt>
                <c:pt idx="1">
                  <c:v>12</c:v>
                </c:pt>
                <c:pt idx="2">
                  <c:v>13</c:v>
                </c:pt>
                <c:pt idx="3">
                  <c:v>12</c:v>
                </c:pt>
              </c:numCache>
            </c:numRef>
          </c:val>
          <c:smooth val="0"/>
          <c:extLst>
            <c:ext xmlns:c16="http://schemas.microsoft.com/office/drawing/2014/chart" uri="{C3380CC4-5D6E-409C-BE32-E72D297353CC}">
              <c16:uniqueId val="{00000003-19A6-45D2-BA2A-5488ABA6250E}"/>
            </c:ext>
          </c:extLst>
        </c:ser>
        <c:ser>
          <c:idx val="4"/>
          <c:order val="4"/>
          <c:tx>
            <c:strRef>
              <c:f>'Temp. agua'!$F$145:$F$146</c:f>
              <c:strCache>
                <c:ptCount val="1"/>
                <c:pt idx="0">
                  <c:v>MACA2</c:v>
                </c:pt>
              </c:strCache>
            </c:strRef>
          </c:tx>
          <c:spPr>
            <a:ln w="28575" cap="rnd">
              <a:solidFill>
                <a:schemeClr val="accent5"/>
              </a:solidFill>
              <a:round/>
            </a:ln>
            <a:effectLst/>
          </c:spPr>
          <c:marker>
            <c:symbol val="none"/>
          </c:marker>
          <c:cat>
            <c:strRef>
              <c:f>'Temp. agua'!$A$147:$A$151</c:f>
              <c:strCache>
                <c:ptCount val="4"/>
                <c:pt idx="0">
                  <c:v>ene-21</c:v>
                </c:pt>
                <c:pt idx="1">
                  <c:v>feb-21</c:v>
                </c:pt>
                <c:pt idx="2">
                  <c:v>mar-21</c:v>
                </c:pt>
                <c:pt idx="3">
                  <c:v>abr-21</c:v>
                </c:pt>
              </c:strCache>
            </c:strRef>
          </c:cat>
          <c:val>
            <c:numRef>
              <c:f>'Temp. agua'!$F$147:$F$151</c:f>
              <c:numCache>
                <c:formatCode>General</c:formatCode>
                <c:ptCount val="4"/>
                <c:pt idx="0">
                  <c:v>19</c:v>
                </c:pt>
                <c:pt idx="1">
                  <c:v>11</c:v>
                </c:pt>
                <c:pt idx="2">
                  <c:v>14</c:v>
                </c:pt>
                <c:pt idx="3">
                  <c:v>13</c:v>
                </c:pt>
              </c:numCache>
            </c:numRef>
          </c:val>
          <c:smooth val="0"/>
          <c:extLst>
            <c:ext xmlns:c16="http://schemas.microsoft.com/office/drawing/2014/chart" uri="{C3380CC4-5D6E-409C-BE32-E72D297353CC}">
              <c16:uniqueId val="{00000004-19A6-45D2-BA2A-5488ABA6250E}"/>
            </c:ext>
          </c:extLst>
        </c:ser>
        <c:ser>
          <c:idx val="5"/>
          <c:order val="5"/>
          <c:tx>
            <c:strRef>
              <c:f>'Temp. agua'!$G$145:$G$146</c:f>
              <c:strCache>
                <c:ptCount val="1"/>
                <c:pt idx="0">
                  <c:v>MSP</c:v>
                </c:pt>
              </c:strCache>
            </c:strRef>
          </c:tx>
          <c:spPr>
            <a:ln w="28575" cap="rnd">
              <a:solidFill>
                <a:schemeClr val="accent6"/>
              </a:solidFill>
              <a:round/>
            </a:ln>
            <a:effectLst/>
          </c:spPr>
          <c:marker>
            <c:symbol val="none"/>
          </c:marker>
          <c:cat>
            <c:strRef>
              <c:f>'Temp. agua'!$A$147:$A$151</c:f>
              <c:strCache>
                <c:ptCount val="4"/>
                <c:pt idx="0">
                  <c:v>ene-21</c:v>
                </c:pt>
                <c:pt idx="1">
                  <c:v>feb-21</c:v>
                </c:pt>
                <c:pt idx="2">
                  <c:v>mar-21</c:v>
                </c:pt>
                <c:pt idx="3">
                  <c:v>abr-21</c:v>
                </c:pt>
              </c:strCache>
            </c:strRef>
          </c:cat>
          <c:val>
            <c:numRef>
              <c:f>'Temp. agua'!$G$147:$G$151</c:f>
              <c:numCache>
                <c:formatCode>General</c:formatCode>
                <c:ptCount val="4"/>
                <c:pt idx="0">
                  <c:v>12</c:v>
                </c:pt>
                <c:pt idx="1">
                  <c:v>12</c:v>
                </c:pt>
                <c:pt idx="2">
                  <c:v>15</c:v>
                </c:pt>
                <c:pt idx="3">
                  <c:v>14</c:v>
                </c:pt>
              </c:numCache>
            </c:numRef>
          </c:val>
          <c:smooth val="0"/>
          <c:extLst>
            <c:ext xmlns:c16="http://schemas.microsoft.com/office/drawing/2014/chart" uri="{C3380CC4-5D6E-409C-BE32-E72D297353CC}">
              <c16:uniqueId val="{00000005-19A6-45D2-BA2A-5488ABA6250E}"/>
            </c:ext>
          </c:extLst>
        </c:ser>
        <c:ser>
          <c:idx val="6"/>
          <c:order val="6"/>
          <c:tx>
            <c:strRef>
              <c:f>'Temp. agua'!$H$145:$H$146</c:f>
              <c:strCache>
                <c:ptCount val="1"/>
                <c:pt idx="0">
                  <c:v>PAPO2</c:v>
                </c:pt>
              </c:strCache>
            </c:strRef>
          </c:tx>
          <c:spPr>
            <a:ln w="28575" cap="rnd">
              <a:solidFill>
                <a:schemeClr val="accent1">
                  <a:lumMod val="60000"/>
                </a:schemeClr>
              </a:solidFill>
              <a:round/>
            </a:ln>
            <a:effectLst/>
          </c:spPr>
          <c:marker>
            <c:symbol val="none"/>
          </c:marker>
          <c:cat>
            <c:strRef>
              <c:f>'Temp. agua'!$A$147:$A$151</c:f>
              <c:strCache>
                <c:ptCount val="4"/>
                <c:pt idx="0">
                  <c:v>ene-21</c:v>
                </c:pt>
                <c:pt idx="1">
                  <c:v>feb-21</c:v>
                </c:pt>
                <c:pt idx="2">
                  <c:v>mar-21</c:v>
                </c:pt>
                <c:pt idx="3">
                  <c:v>abr-21</c:v>
                </c:pt>
              </c:strCache>
            </c:strRef>
          </c:cat>
          <c:val>
            <c:numRef>
              <c:f>'Temp. agua'!$H$147:$H$151</c:f>
              <c:numCache>
                <c:formatCode>General</c:formatCode>
                <c:ptCount val="4"/>
                <c:pt idx="0">
                  <c:v>18</c:v>
                </c:pt>
                <c:pt idx="1">
                  <c:v>9</c:v>
                </c:pt>
                <c:pt idx="2">
                  <c:v>12</c:v>
                </c:pt>
                <c:pt idx="3">
                  <c:v>12</c:v>
                </c:pt>
              </c:numCache>
            </c:numRef>
          </c:val>
          <c:smooth val="0"/>
          <c:extLst>
            <c:ext xmlns:c16="http://schemas.microsoft.com/office/drawing/2014/chart" uri="{C3380CC4-5D6E-409C-BE32-E72D297353CC}">
              <c16:uniqueId val="{00000006-19A6-45D2-BA2A-5488ABA6250E}"/>
            </c:ext>
          </c:extLst>
        </c:ser>
        <c:ser>
          <c:idx val="7"/>
          <c:order val="7"/>
          <c:tx>
            <c:strRef>
              <c:f>'Temp. agua'!$I$145:$I$146</c:f>
              <c:strCache>
                <c:ptCount val="1"/>
                <c:pt idx="0">
                  <c:v>PAPR2</c:v>
                </c:pt>
              </c:strCache>
            </c:strRef>
          </c:tx>
          <c:spPr>
            <a:ln w="28575" cap="rnd">
              <a:solidFill>
                <a:schemeClr val="accent2">
                  <a:lumMod val="60000"/>
                </a:schemeClr>
              </a:solidFill>
              <a:round/>
            </a:ln>
            <a:effectLst/>
          </c:spPr>
          <c:marker>
            <c:symbol val="none"/>
          </c:marker>
          <c:cat>
            <c:strRef>
              <c:f>'Temp. agua'!$A$147:$A$151</c:f>
              <c:strCache>
                <c:ptCount val="4"/>
                <c:pt idx="0">
                  <c:v>ene-21</c:v>
                </c:pt>
                <c:pt idx="1">
                  <c:v>feb-21</c:v>
                </c:pt>
                <c:pt idx="2">
                  <c:v>mar-21</c:v>
                </c:pt>
                <c:pt idx="3">
                  <c:v>abr-21</c:v>
                </c:pt>
              </c:strCache>
            </c:strRef>
          </c:cat>
          <c:val>
            <c:numRef>
              <c:f>'Temp. agua'!$I$147:$I$151</c:f>
              <c:numCache>
                <c:formatCode>General</c:formatCode>
                <c:ptCount val="4"/>
                <c:pt idx="0">
                  <c:v>13</c:v>
                </c:pt>
                <c:pt idx="1">
                  <c:v>18</c:v>
                </c:pt>
                <c:pt idx="2">
                  <c:v>15</c:v>
                </c:pt>
                <c:pt idx="3">
                  <c:v>15</c:v>
                </c:pt>
              </c:numCache>
            </c:numRef>
          </c:val>
          <c:smooth val="0"/>
          <c:extLst>
            <c:ext xmlns:c16="http://schemas.microsoft.com/office/drawing/2014/chart" uri="{C3380CC4-5D6E-409C-BE32-E72D297353CC}">
              <c16:uniqueId val="{00000007-19A6-45D2-BA2A-5488ABA6250E}"/>
            </c:ext>
          </c:extLst>
        </c:ser>
        <c:ser>
          <c:idx val="8"/>
          <c:order val="8"/>
          <c:tx>
            <c:strRef>
              <c:f>'Temp. agua'!$J$145:$J$146</c:f>
              <c:strCache>
                <c:ptCount val="1"/>
                <c:pt idx="0">
                  <c:v>PLTR1</c:v>
                </c:pt>
              </c:strCache>
            </c:strRef>
          </c:tx>
          <c:spPr>
            <a:ln w="28575" cap="rnd">
              <a:solidFill>
                <a:schemeClr val="accent3">
                  <a:lumMod val="60000"/>
                </a:schemeClr>
              </a:solidFill>
              <a:round/>
            </a:ln>
            <a:effectLst/>
          </c:spPr>
          <c:marker>
            <c:symbol val="none"/>
          </c:marker>
          <c:cat>
            <c:strRef>
              <c:f>'Temp. agua'!$A$147:$A$151</c:f>
              <c:strCache>
                <c:ptCount val="4"/>
                <c:pt idx="0">
                  <c:v>ene-21</c:v>
                </c:pt>
                <c:pt idx="1">
                  <c:v>feb-21</c:v>
                </c:pt>
                <c:pt idx="2">
                  <c:v>mar-21</c:v>
                </c:pt>
                <c:pt idx="3">
                  <c:v>abr-21</c:v>
                </c:pt>
              </c:strCache>
            </c:strRef>
          </c:cat>
          <c:val>
            <c:numRef>
              <c:f>'Temp. agua'!$J$147:$J$151</c:f>
              <c:numCache>
                <c:formatCode>General</c:formatCode>
                <c:ptCount val="4"/>
                <c:pt idx="0">
                  <c:v>11</c:v>
                </c:pt>
                <c:pt idx="1">
                  <c:v>12</c:v>
                </c:pt>
                <c:pt idx="2">
                  <c:v>14</c:v>
                </c:pt>
                <c:pt idx="3">
                  <c:v>14</c:v>
                </c:pt>
              </c:numCache>
            </c:numRef>
          </c:val>
          <c:smooth val="0"/>
          <c:extLst>
            <c:ext xmlns:c16="http://schemas.microsoft.com/office/drawing/2014/chart" uri="{C3380CC4-5D6E-409C-BE32-E72D297353CC}">
              <c16:uniqueId val="{00000008-19A6-45D2-BA2A-5488ABA6250E}"/>
            </c:ext>
          </c:extLst>
        </c:ser>
        <c:ser>
          <c:idx val="9"/>
          <c:order val="9"/>
          <c:tx>
            <c:strRef>
              <c:f>'Temp. agua'!$K$145:$K$146</c:f>
              <c:strCache>
                <c:ptCount val="1"/>
                <c:pt idx="0">
                  <c:v>PLTR2</c:v>
                </c:pt>
              </c:strCache>
            </c:strRef>
          </c:tx>
          <c:spPr>
            <a:ln w="28575" cap="rnd">
              <a:solidFill>
                <a:schemeClr val="accent4">
                  <a:lumMod val="60000"/>
                </a:schemeClr>
              </a:solidFill>
              <a:round/>
            </a:ln>
            <a:effectLst/>
          </c:spPr>
          <c:marker>
            <c:symbol val="none"/>
          </c:marker>
          <c:cat>
            <c:strRef>
              <c:f>'Temp. agua'!$A$147:$A$151</c:f>
              <c:strCache>
                <c:ptCount val="4"/>
                <c:pt idx="0">
                  <c:v>ene-21</c:v>
                </c:pt>
                <c:pt idx="1">
                  <c:v>feb-21</c:v>
                </c:pt>
                <c:pt idx="2">
                  <c:v>mar-21</c:v>
                </c:pt>
                <c:pt idx="3">
                  <c:v>abr-21</c:v>
                </c:pt>
              </c:strCache>
            </c:strRef>
          </c:cat>
          <c:val>
            <c:numRef>
              <c:f>'Temp. agua'!$K$147:$K$151</c:f>
              <c:numCache>
                <c:formatCode>General</c:formatCode>
                <c:ptCount val="4"/>
                <c:pt idx="0">
                  <c:v>12</c:v>
                </c:pt>
                <c:pt idx="1">
                  <c:v>13</c:v>
                </c:pt>
                <c:pt idx="2">
                  <c:v>15</c:v>
                </c:pt>
                <c:pt idx="3">
                  <c:v>14</c:v>
                </c:pt>
              </c:numCache>
            </c:numRef>
          </c:val>
          <c:smooth val="0"/>
          <c:extLst>
            <c:ext xmlns:c16="http://schemas.microsoft.com/office/drawing/2014/chart" uri="{C3380CC4-5D6E-409C-BE32-E72D297353CC}">
              <c16:uniqueId val="{00000009-19A6-45D2-BA2A-5488ABA6250E}"/>
            </c:ext>
          </c:extLst>
        </c:ser>
        <c:ser>
          <c:idx val="10"/>
          <c:order val="10"/>
          <c:tx>
            <c:strRef>
              <c:f>'Temp. agua'!$L$145:$L$146</c:f>
              <c:strCache>
                <c:ptCount val="1"/>
                <c:pt idx="0">
                  <c:v>RECO</c:v>
                </c:pt>
              </c:strCache>
            </c:strRef>
          </c:tx>
          <c:spPr>
            <a:ln w="28575" cap="rnd">
              <a:solidFill>
                <a:schemeClr val="accent5">
                  <a:lumMod val="60000"/>
                </a:schemeClr>
              </a:solidFill>
              <a:round/>
            </a:ln>
            <a:effectLst/>
          </c:spPr>
          <c:marker>
            <c:symbol val="none"/>
          </c:marker>
          <c:cat>
            <c:strRef>
              <c:f>'Temp. agua'!$A$147:$A$151</c:f>
              <c:strCache>
                <c:ptCount val="4"/>
                <c:pt idx="0">
                  <c:v>ene-21</c:v>
                </c:pt>
                <c:pt idx="1">
                  <c:v>feb-21</c:v>
                </c:pt>
                <c:pt idx="2">
                  <c:v>mar-21</c:v>
                </c:pt>
                <c:pt idx="3">
                  <c:v>abr-21</c:v>
                </c:pt>
              </c:strCache>
            </c:strRef>
          </c:cat>
          <c:val>
            <c:numRef>
              <c:f>'Temp. agua'!$L$147:$L$151</c:f>
              <c:numCache>
                <c:formatCode>General</c:formatCode>
                <c:ptCount val="4"/>
                <c:pt idx="0">
                  <c:v>14</c:v>
                </c:pt>
                <c:pt idx="1">
                  <c:v>16</c:v>
                </c:pt>
                <c:pt idx="2">
                  <c:v>19</c:v>
                </c:pt>
                <c:pt idx="3">
                  <c:v>17</c:v>
                </c:pt>
              </c:numCache>
            </c:numRef>
          </c:val>
          <c:smooth val="0"/>
          <c:extLst>
            <c:ext xmlns:c16="http://schemas.microsoft.com/office/drawing/2014/chart" uri="{C3380CC4-5D6E-409C-BE32-E72D297353CC}">
              <c16:uniqueId val="{0000000A-19A6-45D2-BA2A-5488ABA6250E}"/>
            </c:ext>
          </c:extLst>
        </c:ser>
        <c:dLbls>
          <c:showLegendKey val="0"/>
          <c:showVal val="0"/>
          <c:showCatName val="0"/>
          <c:showSerName val="0"/>
          <c:showPercent val="0"/>
          <c:showBubbleSize val="0"/>
        </c:dLbls>
        <c:smooth val="0"/>
        <c:axId val="1507153616"/>
        <c:axId val="1330656480"/>
      </c:lineChart>
      <c:catAx>
        <c:axId val="15071536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1330656480"/>
        <c:crosses val="autoZero"/>
        <c:auto val="1"/>
        <c:lblAlgn val="ctr"/>
        <c:lblOffset val="100"/>
        <c:noMultiLvlLbl val="0"/>
      </c:catAx>
      <c:valAx>
        <c:axId val="133065648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MX"/>
                  <a:t>°C</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MX"/>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150715361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MX"/>
    </a:p>
  </c:txPr>
  <c:printSettings>
    <c:headerFooter/>
    <c:pageMargins b="0.75" l="0.7" r="0.7" t="0.75" header="0.3" footer="0.3"/>
    <c:pageSetup/>
  </c:printSettings>
  <c:extLst>
    <c:ext xmlns:c14="http://schemas.microsoft.com/office/drawing/2007/8/2/chart" uri="{781A3756-C4B2-4CAC-9D66-4F8BD8637D16}">
      <c14:pivotOptions>
        <c14:dropZoneFilter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[BANCO DE DATOS DEL MONITOREO ABRIL 2023.xlsx]pH!TablaDinámica1</c:name>
    <c:fmtId val="10"/>
  </c:pivotSource>
  <c:chart>
    <c:title>
      <c:tx>
        <c:rich>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r>
              <a:rPr lang="en-US" sz="1100" b="1"/>
              <a:t>pH</a:t>
            </a:r>
          </a:p>
        </c:rich>
      </c:tx>
      <c:overlay val="0"/>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s-MX"/>
        </a:p>
      </c:txPr>
    </c:title>
    <c:autoTitleDeleted val="0"/>
    <c:pivotFmts>
      <c:pivotFmt>
        <c:idx val="0"/>
        <c:spPr>
          <a:solidFill>
            <a:schemeClr val="accent1"/>
          </a:solidFill>
          <a:ln w="28575" cap="rnd">
            <a:solidFill>
              <a:schemeClr val="accent1"/>
            </a:solidFill>
            <a:round/>
          </a:ln>
          <a:effectLst/>
        </c:spPr>
        <c:marker>
          <c:symbol val="none"/>
        </c:marker>
      </c:pivotFmt>
      <c:pivotFmt>
        <c:idx val="1"/>
        <c:spPr>
          <a:solidFill>
            <a:schemeClr val="accent1"/>
          </a:solidFill>
          <a:ln w="28575" cap="rnd">
            <a:solidFill>
              <a:schemeClr val="accent1"/>
            </a:solidFill>
            <a:round/>
          </a:ln>
          <a:effectLst/>
        </c:spPr>
        <c:marker>
          <c:symbol val="none"/>
        </c:marker>
      </c:pivotFmt>
      <c:pivotFmt>
        <c:idx val="2"/>
        <c:spPr>
          <a:solidFill>
            <a:schemeClr val="accent1"/>
          </a:solidFill>
          <a:ln w="28575" cap="rnd">
            <a:solidFill>
              <a:schemeClr val="accent1"/>
            </a:solidFill>
            <a:round/>
          </a:ln>
          <a:effectLst/>
        </c:spPr>
        <c:marker>
          <c:symbol val="none"/>
        </c:marker>
      </c:pivotFmt>
      <c:pivotFmt>
        <c:idx val="3"/>
        <c:spPr>
          <a:solidFill>
            <a:schemeClr val="accent1"/>
          </a:solidFill>
          <a:ln w="28575" cap="rnd">
            <a:solidFill>
              <a:schemeClr val="accent1"/>
            </a:solidFill>
            <a:round/>
          </a:ln>
          <a:effectLst/>
        </c:spPr>
        <c:marker>
          <c:symbol val="none"/>
        </c:marker>
      </c:pivotFmt>
      <c:pivotFmt>
        <c:idx val="4"/>
        <c:spPr>
          <a:solidFill>
            <a:schemeClr val="accent1"/>
          </a:solidFill>
          <a:ln w="28575" cap="rnd">
            <a:solidFill>
              <a:schemeClr val="accent1"/>
            </a:solidFill>
            <a:round/>
          </a:ln>
          <a:effectLst/>
        </c:spPr>
        <c:marker>
          <c:symbol val="none"/>
        </c:marker>
      </c:pivotFmt>
      <c:pivotFmt>
        <c:idx val="5"/>
        <c:spPr>
          <a:solidFill>
            <a:schemeClr val="accent1"/>
          </a:solidFill>
          <a:ln w="28575" cap="rnd">
            <a:solidFill>
              <a:schemeClr val="accent1"/>
            </a:solidFill>
            <a:round/>
          </a:ln>
          <a:effectLst/>
        </c:spPr>
        <c:marker>
          <c:symbol val="none"/>
        </c:marker>
      </c:pivotFmt>
      <c:pivotFmt>
        <c:idx val="6"/>
        <c:spPr>
          <a:solidFill>
            <a:schemeClr val="accent1"/>
          </a:solidFill>
          <a:ln w="28575" cap="rnd">
            <a:solidFill>
              <a:schemeClr val="accent1"/>
            </a:solidFill>
            <a:round/>
          </a:ln>
          <a:effectLst/>
        </c:spPr>
        <c:marker>
          <c:symbol val="none"/>
        </c:marker>
      </c:pivotFmt>
      <c:pivotFmt>
        <c:idx val="7"/>
        <c:spPr>
          <a:solidFill>
            <a:schemeClr val="accent1"/>
          </a:solidFill>
          <a:ln w="28575" cap="rnd">
            <a:solidFill>
              <a:schemeClr val="accent1"/>
            </a:solidFill>
            <a:round/>
          </a:ln>
          <a:effectLst/>
        </c:spPr>
        <c:marker>
          <c:symbol val="none"/>
        </c:marker>
      </c:pivotFmt>
      <c:pivotFmt>
        <c:idx val="8"/>
        <c:spPr>
          <a:solidFill>
            <a:schemeClr val="accent1"/>
          </a:solidFill>
          <a:ln w="28575" cap="rnd">
            <a:solidFill>
              <a:schemeClr val="accent1"/>
            </a:solidFill>
            <a:round/>
          </a:ln>
          <a:effectLst/>
        </c:spPr>
        <c:marker>
          <c:symbol val="none"/>
        </c:marker>
      </c:pivotFmt>
      <c:pivotFmt>
        <c:idx val="9"/>
        <c:spPr>
          <a:solidFill>
            <a:schemeClr val="accent1"/>
          </a:solidFill>
          <a:ln w="28575" cap="rnd">
            <a:solidFill>
              <a:schemeClr val="accent1"/>
            </a:solidFill>
            <a:round/>
          </a:ln>
          <a:effectLst/>
        </c:spPr>
        <c:marker>
          <c:symbol val="none"/>
        </c:marker>
      </c:pivotFmt>
      <c:pivotFmt>
        <c:idx val="10"/>
        <c:spPr>
          <a:solidFill>
            <a:schemeClr val="accent1"/>
          </a:solidFill>
          <a:ln w="28575" cap="rnd">
            <a:solidFill>
              <a:schemeClr val="accent1"/>
            </a:solidFill>
            <a:round/>
          </a:ln>
          <a:effectLst/>
        </c:spPr>
        <c:marker>
          <c:symbol val="none"/>
        </c:marker>
      </c:pivotFmt>
      <c:pivotFmt>
        <c:idx val="11"/>
        <c:spPr>
          <a:solidFill>
            <a:schemeClr val="accent1"/>
          </a:solidFill>
          <a:ln w="28575" cap="rnd">
            <a:solidFill>
              <a:schemeClr val="accent1"/>
            </a:solidFill>
            <a:round/>
          </a:ln>
          <a:effectLst/>
        </c:spPr>
        <c:marker>
          <c:symbol val="none"/>
        </c:marker>
      </c:pivotFmt>
      <c:pivotFmt>
        <c:idx val="12"/>
        <c:spPr>
          <a:solidFill>
            <a:schemeClr val="accent1"/>
          </a:solidFill>
          <a:ln w="28575" cap="rnd">
            <a:solidFill>
              <a:schemeClr val="accent1"/>
            </a:solidFill>
            <a:round/>
          </a:ln>
          <a:effectLst/>
        </c:spPr>
        <c:marker>
          <c:symbol val="none"/>
        </c:marker>
      </c:pivotFmt>
      <c:pivotFmt>
        <c:idx val="13"/>
        <c:spPr>
          <a:solidFill>
            <a:schemeClr val="accent1"/>
          </a:solidFill>
          <a:ln w="28575" cap="rnd">
            <a:solidFill>
              <a:schemeClr val="accent1"/>
            </a:solidFill>
            <a:round/>
          </a:ln>
          <a:effectLst/>
        </c:spPr>
        <c:marker>
          <c:symbol val="none"/>
        </c:marker>
      </c:pivotFmt>
      <c:pivotFmt>
        <c:idx val="14"/>
        <c:spPr>
          <a:solidFill>
            <a:schemeClr val="accent1"/>
          </a:solidFill>
          <a:ln w="28575" cap="rnd">
            <a:solidFill>
              <a:schemeClr val="accent1"/>
            </a:solidFill>
            <a:round/>
          </a:ln>
          <a:effectLst/>
        </c:spPr>
        <c:marker>
          <c:symbol val="none"/>
        </c:marker>
      </c:pivotFmt>
      <c:pivotFmt>
        <c:idx val="15"/>
        <c:spPr>
          <a:solidFill>
            <a:schemeClr val="accent1"/>
          </a:solidFill>
          <a:ln w="28575" cap="rnd">
            <a:solidFill>
              <a:schemeClr val="accent1"/>
            </a:solidFill>
            <a:round/>
          </a:ln>
          <a:effectLst/>
        </c:spPr>
        <c:marker>
          <c:symbol val="none"/>
        </c:marker>
      </c:pivotFmt>
      <c:pivotFmt>
        <c:idx val="16"/>
        <c:spPr>
          <a:solidFill>
            <a:schemeClr val="accent1"/>
          </a:solidFill>
          <a:ln w="28575" cap="rnd">
            <a:solidFill>
              <a:schemeClr val="accent1"/>
            </a:solidFill>
            <a:round/>
          </a:ln>
          <a:effectLst/>
        </c:spPr>
        <c:marker>
          <c:symbol val="none"/>
        </c:marker>
      </c:pivotFmt>
      <c:pivotFmt>
        <c:idx val="17"/>
        <c:spPr>
          <a:solidFill>
            <a:schemeClr val="accent1"/>
          </a:solidFill>
          <a:ln w="28575" cap="rnd">
            <a:solidFill>
              <a:schemeClr val="accent1"/>
            </a:solidFill>
            <a:round/>
          </a:ln>
          <a:effectLst/>
        </c:spPr>
        <c:marker>
          <c:symbol val="none"/>
        </c:marker>
      </c:pivotFmt>
      <c:pivotFmt>
        <c:idx val="18"/>
        <c:spPr>
          <a:solidFill>
            <a:schemeClr val="accent1"/>
          </a:solidFill>
          <a:ln w="28575" cap="rnd">
            <a:solidFill>
              <a:schemeClr val="accent1"/>
            </a:solidFill>
            <a:round/>
          </a:ln>
          <a:effectLst/>
        </c:spPr>
        <c:marker>
          <c:symbol val="none"/>
        </c:marker>
      </c:pivotFmt>
      <c:pivotFmt>
        <c:idx val="19"/>
        <c:spPr>
          <a:solidFill>
            <a:schemeClr val="accent1"/>
          </a:solidFill>
          <a:ln w="28575" cap="rnd">
            <a:solidFill>
              <a:schemeClr val="accent1"/>
            </a:solidFill>
            <a:round/>
          </a:ln>
          <a:effectLst/>
        </c:spPr>
        <c:marker>
          <c:symbol val="none"/>
        </c:marker>
      </c:pivotFmt>
      <c:pivotFmt>
        <c:idx val="20"/>
        <c:spPr>
          <a:solidFill>
            <a:schemeClr val="accent1"/>
          </a:solidFill>
          <a:ln w="28575" cap="rnd">
            <a:solidFill>
              <a:schemeClr val="accent1"/>
            </a:solidFill>
            <a:round/>
          </a:ln>
          <a:effectLst/>
        </c:spPr>
        <c:marker>
          <c:symbol val="none"/>
        </c:marker>
      </c:pivotFmt>
      <c:pivotFmt>
        <c:idx val="21"/>
        <c:spPr>
          <a:solidFill>
            <a:schemeClr val="accent1"/>
          </a:solidFill>
          <a:ln w="28575" cap="rnd">
            <a:solidFill>
              <a:schemeClr val="accent1"/>
            </a:solidFill>
            <a:round/>
          </a:ln>
          <a:effectLst/>
        </c:spPr>
        <c:marker>
          <c:symbol val="none"/>
        </c:marker>
      </c:pivotFmt>
      <c:pivotFmt>
        <c:idx val="22"/>
        <c:spPr>
          <a:solidFill>
            <a:schemeClr val="accent1"/>
          </a:solidFill>
          <a:ln w="28575" cap="rnd">
            <a:solidFill>
              <a:schemeClr val="accent1"/>
            </a:solidFill>
            <a:round/>
          </a:ln>
          <a:effectLst/>
        </c:spPr>
        <c:marker>
          <c:symbol val="none"/>
        </c:marker>
      </c:pivotFmt>
      <c:pivotFmt>
        <c:idx val="23"/>
        <c:spPr>
          <a:solidFill>
            <a:schemeClr val="accent1"/>
          </a:solidFill>
          <a:ln w="28575" cap="rnd">
            <a:solidFill>
              <a:schemeClr val="accent1"/>
            </a:solidFill>
            <a:round/>
          </a:ln>
          <a:effectLst/>
        </c:spPr>
        <c:marker>
          <c:symbol val="none"/>
        </c:marker>
      </c:pivotFmt>
      <c:pivotFmt>
        <c:idx val="24"/>
        <c:spPr>
          <a:solidFill>
            <a:schemeClr val="accent1"/>
          </a:solidFill>
          <a:ln w="28575" cap="rnd">
            <a:solidFill>
              <a:schemeClr val="accent1"/>
            </a:solidFill>
            <a:round/>
          </a:ln>
          <a:effectLst/>
        </c:spPr>
        <c:marker>
          <c:symbol val="none"/>
        </c:marker>
      </c:pivotFmt>
      <c:pivotFmt>
        <c:idx val="25"/>
        <c:spPr>
          <a:solidFill>
            <a:schemeClr val="accent1"/>
          </a:solidFill>
          <a:ln w="28575" cap="rnd">
            <a:solidFill>
              <a:schemeClr val="accent1"/>
            </a:solidFill>
            <a:round/>
          </a:ln>
          <a:effectLst/>
        </c:spPr>
        <c:marker>
          <c:symbol val="none"/>
        </c:marker>
      </c:pivotFmt>
      <c:pivotFmt>
        <c:idx val="26"/>
        <c:spPr>
          <a:solidFill>
            <a:schemeClr val="accent1"/>
          </a:solidFill>
          <a:ln w="28575" cap="rnd">
            <a:solidFill>
              <a:schemeClr val="accent1"/>
            </a:solidFill>
            <a:round/>
          </a:ln>
          <a:effectLst/>
        </c:spPr>
        <c:marker>
          <c:symbol val="none"/>
        </c:marker>
      </c:pivotFmt>
      <c:pivotFmt>
        <c:idx val="27"/>
        <c:spPr>
          <a:solidFill>
            <a:schemeClr val="accent1"/>
          </a:solidFill>
          <a:ln w="28575" cap="rnd">
            <a:solidFill>
              <a:schemeClr val="accent1"/>
            </a:solidFill>
            <a:round/>
          </a:ln>
          <a:effectLst/>
        </c:spPr>
        <c:marker>
          <c:symbol val="none"/>
        </c:marker>
      </c:pivotFmt>
      <c:pivotFmt>
        <c:idx val="28"/>
        <c:spPr>
          <a:solidFill>
            <a:schemeClr val="accent1"/>
          </a:solidFill>
          <a:ln w="28575" cap="rnd">
            <a:solidFill>
              <a:schemeClr val="accent1"/>
            </a:solidFill>
            <a:round/>
          </a:ln>
          <a:effectLst/>
        </c:spPr>
        <c:marker>
          <c:symbol val="none"/>
        </c:marker>
      </c:pivotFmt>
      <c:pivotFmt>
        <c:idx val="29"/>
        <c:spPr>
          <a:solidFill>
            <a:schemeClr val="accent1"/>
          </a:solidFill>
          <a:ln w="28575" cap="rnd">
            <a:solidFill>
              <a:schemeClr val="accent1"/>
            </a:solidFill>
            <a:round/>
          </a:ln>
          <a:effectLst/>
        </c:spPr>
        <c:marker>
          <c:symbol val="none"/>
        </c:marker>
      </c:pivotFmt>
      <c:pivotFmt>
        <c:idx val="30"/>
        <c:spPr>
          <a:solidFill>
            <a:schemeClr val="accent1"/>
          </a:solidFill>
          <a:ln w="28575" cap="rnd">
            <a:solidFill>
              <a:schemeClr val="accent1"/>
            </a:solidFill>
            <a:round/>
          </a:ln>
          <a:effectLst/>
        </c:spPr>
        <c:marker>
          <c:symbol val="none"/>
        </c:marker>
      </c:pivotFmt>
      <c:pivotFmt>
        <c:idx val="31"/>
        <c:spPr>
          <a:solidFill>
            <a:schemeClr val="accent1"/>
          </a:solidFill>
          <a:ln w="28575" cap="rnd">
            <a:solidFill>
              <a:schemeClr val="accent1"/>
            </a:solidFill>
            <a:round/>
          </a:ln>
          <a:effectLst/>
        </c:spPr>
        <c:marker>
          <c:symbol val="none"/>
        </c:marker>
      </c:pivotFmt>
      <c:pivotFmt>
        <c:idx val="32"/>
        <c:spPr>
          <a:solidFill>
            <a:schemeClr val="accent1"/>
          </a:solidFill>
          <a:ln w="28575" cap="rnd">
            <a:solidFill>
              <a:schemeClr val="accent1"/>
            </a:solidFill>
            <a:round/>
          </a:ln>
          <a:effectLst/>
        </c:spPr>
        <c:marker>
          <c:symbol val="none"/>
        </c:marker>
      </c:pivotFmt>
      <c:pivotFmt>
        <c:idx val="33"/>
        <c:spPr>
          <a:solidFill>
            <a:schemeClr val="accent1"/>
          </a:solidFill>
          <a:ln w="28575" cap="rnd">
            <a:solidFill>
              <a:schemeClr val="accent1"/>
            </a:solidFill>
            <a:round/>
          </a:ln>
          <a:effectLst/>
        </c:spPr>
        <c:marker>
          <c:symbol val="none"/>
        </c:marker>
      </c:pivotFmt>
      <c:pivotFmt>
        <c:idx val="34"/>
        <c:spPr>
          <a:solidFill>
            <a:schemeClr val="accent1"/>
          </a:solidFill>
          <a:ln w="28575" cap="rnd">
            <a:solidFill>
              <a:schemeClr val="accent1"/>
            </a:solidFill>
            <a:round/>
          </a:ln>
          <a:effectLst/>
        </c:spPr>
        <c:marker>
          <c:symbol val="none"/>
        </c:marker>
      </c:pivotFmt>
      <c:pivotFmt>
        <c:idx val="35"/>
        <c:spPr>
          <a:solidFill>
            <a:schemeClr val="accent1"/>
          </a:solidFill>
          <a:ln w="28575" cap="rnd">
            <a:solidFill>
              <a:schemeClr val="accent1"/>
            </a:solidFill>
            <a:round/>
          </a:ln>
          <a:effectLst/>
        </c:spPr>
        <c:marker>
          <c:symbol val="none"/>
        </c:marker>
      </c:pivotFmt>
      <c:pivotFmt>
        <c:idx val="36"/>
        <c:spPr>
          <a:solidFill>
            <a:schemeClr val="accent1"/>
          </a:solidFill>
          <a:ln w="19050" cap="rnd">
            <a:solidFill>
              <a:schemeClr val="accent3"/>
            </a:solidFill>
            <a:round/>
          </a:ln>
          <a:effectLst/>
        </c:spPr>
        <c:marker>
          <c:symbol val="none"/>
        </c:marker>
      </c:pivotFmt>
      <c:pivotFmt>
        <c:idx val="37"/>
        <c:spPr>
          <a:solidFill>
            <a:schemeClr val="accent1"/>
          </a:solidFill>
          <a:ln w="19050" cap="rnd">
            <a:solidFill>
              <a:schemeClr val="accent4"/>
            </a:solidFill>
            <a:round/>
          </a:ln>
          <a:effectLst/>
        </c:spPr>
        <c:marker>
          <c:symbol val="none"/>
        </c:marker>
      </c:pivotFmt>
      <c:pivotFmt>
        <c:idx val="38"/>
        <c:spPr>
          <a:solidFill>
            <a:schemeClr val="accent1"/>
          </a:solidFill>
          <a:ln w="19050" cap="rnd">
            <a:solidFill>
              <a:schemeClr val="accent4"/>
            </a:solidFill>
            <a:round/>
          </a:ln>
          <a:effectLst/>
        </c:spPr>
        <c:marker>
          <c:symbol val="none"/>
        </c:marker>
      </c:pivotFmt>
      <c:pivotFmt>
        <c:idx val="39"/>
        <c:spPr>
          <a:solidFill>
            <a:schemeClr val="accent1"/>
          </a:solidFill>
          <a:ln w="19050" cap="rnd">
            <a:solidFill>
              <a:schemeClr val="accent4"/>
            </a:solidFill>
            <a:round/>
          </a:ln>
          <a:effectLst/>
        </c:spPr>
        <c:marker>
          <c:symbol val="none"/>
        </c:marker>
      </c:pivotFmt>
      <c:pivotFmt>
        <c:idx val="40"/>
        <c:spPr>
          <a:solidFill>
            <a:schemeClr val="accent1"/>
          </a:solidFill>
          <a:ln w="19050" cap="rnd">
            <a:solidFill>
              <a:schemeClr val="accent4"/>
            </a:solidFill>
            <a:round/>
          </a:ln>
          <a:effectLst/>
        </c:spPr>
        <c:marker>
          <c:symbol val="none"/>
        </c:marker>
      </c:pivotFmt>
      <c:pivotFmt>
        <c:idx val="41"/>
        <c:spPr>
          <a:solidFill>
            <a:schemeClr val="accent1"/>
          </a:solidFill>
          <a:ln w="19050" cap="rnd">
            <a:solidFill>
              <a:schemeClr val="accent6"/>
            </a:solidFill>
            <a:round/>
          </a:ln>
          <a:effectLst/>
        </c:spPr>
        <c:marker>
          <c:symbol val="none"/>
        </c:marker>
      </c:pivotFmt>
      <c:pivotFmt>
        <c:idx val="42"/>
        <c:spPr>
          <a:solidFill>
            <a:schemeClr val="accent1"/>
          </a:solidFill>
          <a:ln w="19050" cap="rnd">
            <a:solidFill>
              <a:schemeClr val="accent6"/>
            </a:solidFill>
            <a:round/>
          </a:ln>
          <a:effectLst/>
        </c:spPr>
        <c:marker>
          <c:symbol val="none"/>
        </c:marker>
      </c:pivotFmt>
      <c:pivotFmt>
        <c:idx val="43"/>
        <c:spPr>
          <a:solidFill>
            <a:schemeClr val="accent1"/>
          </a:solidFill>
          <a:ln w="19050" cap="rnd">
            <a:solidFill>
              <a:schemeClr val="accent6"/>
            </a:solidFill>
            <a:round/>
          </a:ln>
          <a:effectLst/>
        </c:spPr>
        <c:marker>
          <c:symbol val="none"/>
        </c:marker>
      </c:pivotFmt>
      <c:pivotFmt>
        <c:idx val="44"/>
        <c:spPr>
          <a:solidFill>
            <a:schemeClr val="accent1"/>
          </a:solidFill>
          <a:ln w="19050" cap="rnd">
            <a:solidFill>
              <a:schemeClr val="accent6"/>
            </a:solidFill>
            <a:round/>
          </a:ln>
          <a:effectLst/>
        </c:spPr>
        <c:marker>
          <c:symbol val="none"/>
        </c:marker>
      </c:pivotFmt>
      <c:pivotFmt>
        <c:idx val="45"/>
        <c:spPr>
          <a:solidFill>
            <a:schemeClr val="accent1"/>
          </a:solidFill>
          <a:ln w="19050" cap="rnd">
            <a:solidFill>
              <a:schemeClr val="accent3"/>
            </a:solidFill>
            <a:round/>
          </a:ln>
          <a:effectLst/>
        </c:spPr>
        <c:marker>
          <c:symbol val="none"/>
        </c:marker>
      </c:pivotFmt>
      <c:pivotFmt>
        <c:idx val="46"/>
        <c:spPr>
          <a:solidFill>
            <a:schemeClr val="accent1"/>
          </a:solidFill>
          <a:ln w="19050" cap="rnd">
            <a:solidFill>
              <a:schemeClr val="accent2"/>
            </a:solidFill>
            <a:round/>
          </a:ln>
          <a:effectLst/>
        </c:spPr>
        <c:marker>
          <c:symbol val="none"/>
        </c:marker>
      </c:pivotFmt>
      <c:pivotFmt>
        <c:idx val="47"/>
        <c:spPr>
          <a:solidFill>
            <a:schemeClr val="accent1"/>
          </a:solidFill>
          <a:ln w="19050" cap="rnd">
            <a:solidFill>
              <a:schemeClr val="accent2"/>
            </a:solidFill>
            <a:round/>
          </a:ln>
          <a:effectLst/>
        </c:spPr>
        <c:marker>
          <c:symbol val="none"/>
        </c:marker>
      </c:pivotFmt>
      <c:pivotFmt>
        <c:idx val="48"/>
        <c:spPr>
          <a:solidFill>
            <a:schemeClr val="accent1"/>
          </a:solidFill>
          <a:ln w="19050" cap="rnd">
            <a:solidFill>
              <a:schemeClr val="accent2"/>
            </a:solidFill>
            <a:round/>
          </a:ln>
          <a:effectLst/>
        </c:spPr>
        <c:marker>
          <c:symbol val="none"/>
        </c:marker>
      </c:pivotFmt>
      <c:pivotFmt>
        <c:idx val="49"/>
        <c:spPr>
          <a:solidFill>
            <a:schemeClr val="accent1"/>
          </a:solidFill>
          <a:ln w="19050" cap="rnd">
            <a:solidFill>
              <a:schemeClr val="accent2"/>
            </a:solidFill>
            <a:round/>
          </a:ln>
          <a:effectLst/>
        </c:spPr>
        <c:marker>
          <c:symbol val="none"/>
        </c:marker>
      </c:pivotFmt>
      <c:pivotFmt>
        <c:idx val="50"/>
        <c:spPr>
          <a:solidFill>
            <a:schemeClr val="accent1"/>
          </a:solidFill>
          <a:ln w="19050" cap="rnd">
            <a:solidFill>
              <a:schemeClr val="accent5"/>
            </a:solidFill>
            <a:round/>
          </a:ln>
          <a:effectLst/>
        </c:spPr>
        <c:marker>
          <c:symbol val="none"/>
        </c:marker>
      </c:pivotFmt>
      <c:pivotFmt>
        <c:idx val="51"/>
        <c:spPr>
          <a:solidFill>
            <a:schemeClr val="accent1"/>
          </a:solidFill>
          <a:ln w="19050" cap="rnd">
            <a:solidFill>
              <a:schemeClr val="accent5"/>
            </a:solidFill>
            <a:round/>
          </a:ln>
          <a:effectLst/>
        </c:spPr>
        <c:marker>
          <c:symbol val="none"/>
        </c:marker>
      </c:pivotFmt>
      <c:pivotFmt>
        <c:idx val="52"/>
        <c:spPr>
          <a:solidFill>
            <a:schemeClr val="accent1"/>
          </a:solidFill>
          <a:ln w="19050" cap="rnd">
            <a:solidFill>
              <a:schemeClr val="accent5"/>
            </a:solidFill>
            <a:round/>
          </a:ln>
          <a:effectLst/>
        </c:spPr>
        <c:marker>
          <c:symbol val="none"/>
        </c:marker>
      </c:pivotFmt>
      <c:pivotFmt>
        <c:idx val="53"/>
        <c:spPr>
          <a:solidFill>
            <a:schemeClr val="accent1"/>
          </a:solidFill>
          <a:ln w="19050" cap="rnd">
            <a:solidFill>
              <a:schemeClr val="accent3"/>
            </a:solidFill>
            <a:round/>
          </a:ln>
          <a:effectLst/>
        </c:spPr>
        <c:marker>
          <c:symbol val="none"/>
        </c:marker>
      </c:pivotFmt>
      <c:pivotFmt>
        <c:idx val="54"/>
        <c:spPr>
          <a:solidFill>
            <a:schemeClr val="accent1"/>
          </a:solidFill>
          <a:ln w="19050" cap="rnd">
            <a:solidFill>
              <a:schemeClr val="accent3"/>
            </a:solidFill>
            <a:round/>
          </a:ln>
          <a:effectLst/>
        </c:spPr>
        <c:marker>
          <c:symbol val="none"/>
        </c:marker>
      </c:pivotFmt>
      <c:pivotFmt>
        <c:idx val="55"/>
        <c:spPr>
          <a:solidFill>
            <a:schemeClr val="accent1"/>
          </a:solidFill>
          <a:ln w="19050" cap="rnd">
            <a:solidFill>
              <a:schemeClr val="accent4"/>
            </a:solidFill>
            <a:round/>
          </a:ln>
          <a:effectLst/>
        </c:spPr>
        <c:marker>
          <c:symbol val="none"/>
        </c:marker>
      </c:pivotFmt>
      <c:pivotFmt>
        <c:idx val="56"/>
        <c:spPr>
          <a:solidFill>
            <a:schemeClr val="accent1"/>
          </a:solidFill>
          <a:ln w="19050" cap="rnd">
            <a:solidFill>
              <a:schemeClr val="accent4"/>
            </a:solidFill>
            <a:round/>
          </a:ln>
          <a:effectLst/>
        </c:spPr>
        <c:marker>
          <c:symbol val="none"/>
        </c:marker>
      </c:pivotFmt>
      <c:pivotFmt>
        <c:idx val="57"/>
        <c:spPr>
          <a:solidFill>
            <a:schemeClr val="accent1"/>
          </a:solidFill>
          <a:ln w="19050" cap="rnd">
            <a:solidFill>
              <a:schemeClr val="accent1"/>
            </a:solidFill>
            <a:round/>
          </a:ln>
          <a:effectLst/>
        </c:spPr>
        <c:marker>
          <c:symbol val="none"/>
        </c:marker>
      </c:pivotFmt>
      <c:pivotFmt>
        <c:idx val="58"/>
        <c:spPr>
          <a:solidFill>
            <a:schemeClr val="accent1"/>
          </a:solidFill>
          <a:ln w="19050" cap="rnd">
            <a:solidFill>
              <a:schemeClr val="accent4"/>
            </a:solidFill>
            <a:round/>
          </a:ln>
          <a:effectLst/>
        </c:spPr>
        <c:marker>
          <c:symbol val="none"/>
        </c:marker>
      </c:pivotFmt>
      <c:pivotFmt>
        <c:idx val="59"/>
        <c:spPr>
          <a:solidFill>
            <a:schemeClr val="accent1"/>
          </a:solidFill>
          <a:ln w="19050" cap="rnd">
            <a:solidFill>
              <a:schemeClr val="accent1"/>
            </a:solidFill>
            <a:round/>
          </a:ln>
          <a:effectLst/>
        </c:spPr>
        <c:marker>
          <c:symbol val="none"/>
        </c:marker>
      </c:pivotFmt>
      <c:pivotFmt>
        <c:idx val="60"/>
        <c:spPr>
          <a:solidFill>
            <a:schemeClr val="accent1"/>
          </a:solidFill>
          <a:ln w="19050" cap="rnd">
            <a:solidFill>
              <a:schemeClr val="accent6"/>
            </a:solidFill>
            <a:round/>
          </a:ln>
          <a:effectLst/>
        </c:spPr>
        <c:marker>
          <c:symbol val="none"/>
        </c:marker>
      </c:pivotFmt>
      <c:pivotFmt>
        <c:idx val="61"/>
        <c:spPr>
          <a:solidFill>
            <a:schemeClr val="accent1"/>
          </a:solidFill>
          <a:ln w="19050" cap="rnd">
            <a:solidFill>
              <a:schemeClr val="accent6"/>
            </a:solidFill>
            <a:round/>
          </a:ln>
          <a:effectLst/>
        </c:spPr>
        <c:marker>
          <c:symbol val="none"/>
        </c:marker>
      </c:pivotFmt>
      <c:pivotFmt>
        <c:idx val="62"/>
        <c:spPr>
          <a:solidFill>
            <a:schemeClr val="accent1"/>
          </a:solidFill>
          <a:ln w="19050" cap="rnd">
            <a:solidFill>
              <a:schemeClr val="accent6"/>
            </a:solidFill>
            <a:round/>
          </a:ln>
          <a:effectLst/>
        </c:spPr>
        <c:marker>
          <c:symbol val="none"/>
        </c:marker>
      </c:pivotFmt>
      <c:pivotFmt>
        <c:idx val="63"/>
        <c:spPr>
          <a:solidFill>
            <a:schemeClr val="accent1"/>
          </a:solidFill>
          <a:ln w="19050" cap="rnd">
            <a:solidFill>
              <a:schemeClr val="accent3"/>
            </a:solidFill>
            <a:round/>
          </a:ln>
          <a:effectLst/>
        </c:spPr>
        <c:marker>
          <c:symbol val="none"/>
        </c:marker>
      </c:pivotFmt>
      <c:pivotFmt>
        <c:idx val="64"/>
        <c:spPr>
          <a:solidFill>
            <a:schemeClr val="accent1"/>
          </a:solidFill>
          <a:ln w="19050" cap="rnd">
            <a:solidFill>
              <a:schemeClr val="accent2"/>
            </a:solidFill>
            <a:round/>
          </a:ln>
          <a:effectLst/>
        </c:spPr>
        <c:marker>
          <c:symbol val="none"/>
        </c:marker>
      </c:pivotFmt>
      <c:pivotFmt>
        <c:idx val="65"/>
        <c:spPr>
          <a:solidFill>
            <a:schemeClr val="accent1"/>
          </a:solidFill>
          <a:ln w="19050" cap="rnd">
            <a:solidFill>
              <a:schemeClr val="accent2"/>
            </a:solidFill>
            <a:round/>
          </a:ln>
          <a:effectLst/>
        </c:spPr>
        <c:marker>
          <c:symbol val="none"/>
        </c:marker>
      </c:pivotFmt>
      <c:pivotFmt>
        <c:idx val="66"/>
        <c:spPr>
          <a:solidFill>
            <a:schemeClr val="accent1"/>
          </a:solidFill>
          <a:ln w="19050" cap="rnd">
            <a:solidFill>
              <a:schemeClr val="accent2"/>
            </a:solidFill>
            <a:round/>
          </a:ln>
          <a:effectLst/>
        </c:spPr>
        <c:marker>
          <c:symbol val="none"/>
        </c:marker>
      </c:pivotFmt>
      <c:pivotFmt>
        <c:idx val="67"/>
        <c:spPr>
          <a:solidFill>
            <a:schemeClr val="accent1"/>
          </a:solidFill>
          <a:ln w="19050" cap="rnd">
            <a:solidFill>
              <a:schemeClr val="accent2"/>
            </a:solidFill>
            <a:round/>
          </a:ln>
          <a:effectLst/>
        </c:spPr>
        <c:marker>
          <c:symbol val="none"/>
        </c:marker>
      </c:pivotFmt>
      <c:pivotFmt>
        <c:idx val="68"/>
        <c:spPr>
          <a:solidFill>
            <a:schemeClr val="accent1"/>
          </a:solidFill>
          <a:ln w="19050" cap="rnd">
            <a:solidFill>
              <a:schemeClr val="accent5"/>
            </a:solidFill>
            <a:round/>
          </a:ln>
          <a:effectLst/>
        </c:spPr>
        <c:marker>
          <c:symbol val="none"/>
        </c:marker>
      </c:pivotFmt>
      <c:pivotFmt>
        <c:idx val="69"/>
        <c:spPr>
          <a:solidFill>
            <a:schemeClr val="accent1"/>
          </a:solidFill>
          <a:ln w="19050" cap="rnd">
            <a:solidFill>
              <a:schemeClr val="accent5"/>
            </a:solidFill>
            <a:round/>
          </a:ln>
          <a:effectLst/>
        </c:spPr>
        <c:marker>
          <c:symbol val="none"/>
        </c:marker>
      </c:pivotFmt>
      <c:pivotFmt>
        <c:idx val="70"/>
        <c:spPr>
          <a:solidFill>
            <a:schemeClr val="accent1"/>
          </a:solidFill>
          <a:ln w="19050" cap="rnd">
            <a:solidFill>
              <a:schemeClr val="accent5"/>
            </a:solidFill>
            <a:round/>
          </a:ln>
          <a:effectLst/>
        </c:spPr>
        <c:marker>
          <c:symbol val="none"/>
        </c:marker>
      </c:pivotFmt>
      <c:pivotFmt>
        <c:idx val="71"/>
        <c:spPr>
          <a:solidFill>
            <a:schemeClr val="accent1"/>
          </a:solidFill>
          <a:ln w="19050" cap="rnd">
            <a:solidFill>
              <a:schemeClr val="accent3"/>
            </a:solidFill>
            <a:round/>
          </a:ln>
          <a:effectLst/>
        </c:spPr>
        <c:marker>
          <c:symbol val="none"/>
        </c:marker>
      </c:pivotFmt>
      <c:pivotFmt>
        <c:idx val="72"/>
        <c:spPr>
          <a:solidFill>
            <a:schemeClr val="accent1"/>
          </a:solidFill>
          <a:ln w="28575" cap="rnd">
            <a:solidFill>
              <a:schemeClr val="accent1"/>
            </a:solidFill>
            <a:round/>
          </a:ln>
          <a:effectLst/>
        </c:spPr>
        <c:marker>
          <c:symbol val="none"/>
        </c:marker>
      </c:pivotFmt>
      <c:pivotFmt>
        <c:idx val="73"/>
        <c:spPr>
          <a:solidFill>
            <a:schemeClr val="accent1"/>
          </a:solidFill>
          <a:ln w="28575" cap="rnd">
            <a:solidFill>
              <a:schemeClr val="accent1"/>
            </a:solidFill>
            <a:round/>
          </a:ln>
          <a:effectLst/>
        </c:spPr>
        <c:marker>
          <c:symbol val="none"/>
        </c:marker>
      </c:pivotFmt>
      <c:pivotFmt>
        <c:idx val="74"/>
        <c:spPr>
          <a:solidFill>
            <a:schemeClr val="accent1"/>
          </a:solidFill>
          <a:ln w="28575" cap="rnd">
            <a:solidFill>
              <a:schemeClr val="accent1"/>
            </a:solidFill>
            <a:round/>
          </a:ln>
          <a:effectLst/>
        </c:spPr>
        <c:marker>
          <c:symbol val="none"/>
        </c:marker>
      </c:pivotFmt>
      <c:pivotFmt>
        <c:idx val="75"/>
        <c:spPr>
          <a:solidFill>
            <a:schemeClr val="accent1"/>
          </a:solidFill>
          <a:ln w="28575" cap="rnd">
            <a:solidFill>
              <a:schemeClr val="accent1"/>
            </a:solidFill>
            <a:round/>
          </a:ln>
          <a:effectLst/>
        </c:spPr>
        <c:marker>
          <c:symbol val="none"/>
        </c:marker>
      </c:pivotFmt>
      <c:pivotFmt>
        <c:idx val="76"/>
        <c:spPr>
          <a:solidFill>
            <a:schemeClr val="accent1"/>
          </a:solidFill>
          <a:ln w="28575" cap="rnd">
            <a:solidFill>
              <a:schemeClr val="accent1"/>
            </a:solidFill>
            <a:round/>
          </a:ln>
          <a:effectLst/>
        </c:spPr>
        <c:marker>
          <c:symbol val="none"/>
        </c:marker>
      </c:pivotFmt>
      <c:pivotFmt>
        <c:idx val="77"/>
        <c:spPr>
          <a:solidFill>
            <a:schemeClr val="accent1"/>
          </a:solidFill>
          <a:ln w="28575" cap="rnd">
            <a:solidFill>
              <a:schemeClr val="accent1"/>
            </a:solidFill>
            <a:round/>
          </a:ln>
          <a:effectLst/>
        </c:spPr>
        <c:marker>
          <c:symbol val="none"/>
        </c:marker>
      </c:pivotFmt>
      <c:pivotFmt>
        <c:idx val="78"/>
        <c:spPr>
          <a:solidFill>
            <a:schemeClr val="accent1"/>
          </a:solidFill>
          <a:ln w="28575" cap="rnd">
            <a:solidFill>
              <a:schemeClr val="accent1"/>
            </a:solidFill>
            <a:round/>
          </a:ln>
          <a:effectLst/>
        </c:spPr>
        <c:marker>
          <c:symbol val="none"/>
        </c:marker>
      </c:pivotFmt>
      <c:pivotFmt>
        <c:idx val="79"/>
        <c:spPr>
          <a:solidFill>
            <a:schemeClr val="accent1"/>
          </a:solidFill>
          <a:ln w="28575" cap="rnd">
            <a:solidFill>
              <a:schemeClr val="accent1"/>
            </a:solidFill>
            <a:round/>
          </a:ln>
          <a:effectLst/>
        </c:spPr>
        <c:marker>
          <c:symbol val="none"/>
        </c:marker>
      </c:pivotFmt>
      <c:pivotFmt>
        <c:idx val="80"/>
        <c:spPr>
          <a:solidFill>
            <a:schemeClr val="accent1"/>
          </a:solidFill>
          <a:ln w="28575" cap="rnd">
            <a:solidFill>
              <a:schemeClr val="accent1"/>
            </a:solidFill>
            <a:round/>
          </a:ln>
          <a:effectLst/>
        </c:spPr>
        <c:marker>
          <c:symbol val="none"/>
        </c:marker>
      </c:pivotFmt>
      <c:pivotFmt>
        <c:idx val="81"/>
        <c:spPr>
          <a:solidFill>
            <a:schemeClr val="accent1"/>
          </a:solidFill>
          <a:ln w="28575" cap="rnd">
            <a:solidFill>
              <a:schemeClr val="accent1"/>
            </a:solidFill>
            <a:round/>
          </a:ln>
          <a:effectLst/>
        </c:spPr>
        <c:marker>
          <c:symbol val="none"/>
        </c:marker>
      </c:pivotFmt>
      <c:pivotFmt>
        <c:idx val="82"/>
        <c:spPr>
          <a:solidFill>
            <a:schemeClr val="accent1"/>
          </a:solidFill>
          <a:ln w="28575" cap="rnd">
            <a:solidFill>
              <a:schemeClr val="accent1"/>
            </a:solidFill>
            <a:round/>
          </a:ln>
          <a:effectLst/>
        </c:spPr>
        <c:marker>
          <c:symbol val="none"/>
        </c:marker>
      </c:pivotFmt>
      <c:pivotFmt>
        <c:idx val="83"/>
        <c:spPr>
          <a:solidFill>
            <a:schemeClr val="accent1"/>
          </a:solidFill>
          <a:ln w="28575" cap="rnd">
            <a:solidFill>
              <a:schemeClr val="accent1"/>
            </a:solidFill>
            <a:round/>
          </a:ln>
          <a:effectLst/>
        </c:spPr>
        <c:marker>
          <c:symbol val="none"/>
        </c:marker>
      </c:pivotFmt>
      <c:pivotFmt>
        <c:idx val="84"/>
        <c:spPr>
          <a:solidFill>
            <a:schemeClr val="accent1"/>
          </a:solidFill>
          <a:ln w="28575" cap="rnd">
            <a:solidFill>
              <a:schemeClr val="accent1"/>
            </a:solidFill>
            <a:round/>
          </a:ln>
          <a:effectLst/>
        </c:spPr>
        <c:marker>
          <c:symbol val="none"/>
        </c:marker>
      </c:pivotFmt>
      <c:pivotFmt>
        <c:idx val="85"/>
        <c:spPr>
          <a:solidFill>
            <a:schemeClr val="accent1"/>
          </a:solidFill>
          <a:ln w="28575" cap="rnd">
            <a:solidFill>
              <a:schemeClr val="accent1"/>
            </a:solidFill>
            <a:round/>
          </a:ln>
          <a:effectLst/>
        </c:spPr>
        <c:marker>
          <c:symbol val="none"/>
        </c:marker>
      </c:pivotFmt>
      <c:pivotFmt>
        <c:idx val="86"/>
        <c:spPr>
          <a:solidFill>
            <a:schemeClr val="accent1"/>
          </a:solidFill>
          <a:ln w="28575" cap="rnd">
            <a:solidFill>
              <a:schemeClr val="accent1"/>
            </a:solidFill>
            <a:round/>
          </a:ln>
          <a:effectLst/>
        </c:spPr>
        <c:marker>
          <c:symbol val="none"/>
        </c:marker>
      </c:pivotFmt>
      <c:pivotFmt>
        <c:idx val="87"/>
        <c:spPr>
          <a:solidFill>
            <a:schemeClr val="accent1"/>
          </a:solidFill>
          <a:ln w="28575" cap="rnd">
            <a:solidFill>
              <a:schemeClr val="accent1"/>
            </a:solidFill>
            <a:round/>
          </a:ln>
          <a:effectLst/>
        </c:spPr>
        <c:marker>
          <c:symbol val="none"/>
        </c:marker>
      </c:pivotFmt>
      <c:pivotFmt>
        <c:idx val="88"/>
        <c:spPr>
          <a:solidFill>
            <a:schemeClr val="accent1"/>
          </a:solidFill>
          <a:ln w="28575" cap="rnd">
            <a:solidFill>
              <a:schemeClr val="accent1"/>
            </a:solidFill>
            <a:round/>
          </a:ln>
          <a:effectLst/>
        </c:spPr>
        <c:marker>
          <c:symbol val="none"/>
        </c:marker>
      </c:pivotFmt>
      <c:pivotFmt>
        <c:idx val="89"/>
        <c:spPr>
          <a:solidFill>
            <a:schemeClr val="accent1"/>
          </a:solidFill>
          <a:ln w="28575" cap="rnd">
            <a:solidFill>
              <a:schemeClr val="accent1"/>
            </a:solidFill>
            <a:round/>
          </a:ln>
          <a:effectLst/>
        </c:spPr>
        <c:marker>
          <c:symbol val="none"/>
        </c:marker>
      </c:pivotFmt>
      <c:pivotFmt>
        <c:idx val="90"/>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91"/>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92"/>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93"/>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94"/>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95"/>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96"/>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97"/>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98"/>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99"/>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100"/>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101"/>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102"/>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103"/>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104"/>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105"/>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106"/>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107"/>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5.5368488060512575E-2"/>
          <c:y val="0.10681408835871564"/>
          <c:w val="0.68756477825575435"/>
          <c:h val="0.76582645732157728"/>
        </c:manualLayout>
      </c:layout>
      <c:lineChart>
        <c:grouping val="standard"/>
        <c:varyColors val="0"/>
        <c:ser>
          <c:idx val="0"/>
          <c:order val="0"/>
          <c:tx>
            <c:strRef>
              <c:f>pH!$B$5:$B$6</c:f>
              <c:strCache>
                <c:ptCount val="1"/>
                <c:pt idx="0">
                  <c:v>CONV</c:v>
                </c:pt>
              </c:strCache>
            </c:strRef>
          </c:tx>
          <c:spPr>
            <a:ln w="28575" cap="rnd">
              <a:solidFill>
                <a:schemeClr val="accent1"/>
              </a:solidFill>
              <a:round/>
            </a:ln>
            <a:effectLst/>
          </c:spPr>
          <c:marker>
            <c:symbol val="none"/>
          </c:marker>
          <c:cat>
            <c:strRef>
              <c:f>pH!$A$7:$A$16</c:f>
              <c:strCache>
                <c:ptCount val="9"/>
                <c:pt idx="0">
                  <c:v>abr-18</c:v>
                </c:pt>
                <c:pt idx="1">
                  <c:v>may-18</c:v>
                </c:pt>
                <c:pt idx="2">
                  <c:v>jun-18</c:v>
                </c:pt>
                <c:pt idx="3">
                  <c:v>jul-18</c:v>
                </c:pt>
                <c:pt idx="4">
                  <c:v>ago-18</c:v>
                </c:pt>
                <c:pt idx="5">
                  <c:v>sep-18</c:v>
                </c:pt>
                <c:pt idx="6">
                  <c:v>oct-18</c:v>
                </c:pt>
                <c:pt idx="7">
                  <c:v>nov-18</c:v>
                </c:pt>
                <c:pt idx="8">
                  <c:v>dic-18</c:v>
                </c:pt>
              </c:strCache>
            </c:strRef>
          </c:cat>
          <c:val>
            <c:numRef>
              <c:f>pH!$B$7:$B$16</c:f>
              <c:numCache>
                <c:formatCode>General</c:formatCode>
                <c:ptCount val="9"/>
                <c:pt idx="3">
                  <c:v>8</c:v>
                </c:pt>
                <c:pt idx="4">
                  <c:v>7.5</c:v>
                </c:pt>
                <c:pt idx="5">
                  <c:v>8</c:v>
                </c:pt>
              </c:numCache>
            </c:numRef>
          </c:val>
          <c:smooth val="0"/>
          <c:extLst>
            <c:ext xmlns:c16="http://schemas.microsoft.com/office/drawing/2014/chart" uri="{C3380CC4-5D6E-409C-BE32-E72D297353CC}">
              <c16:uniqueId val="{00000000-B6BA-4566-801B-B466116AE239}"/>
            </c:ext>
          </c:extLst>
        </c:ser>
        <c:ser>
          <c:idx val="1"/>
          <c:order val="1"/>
          <c:tx>
            <c:strRef>
              <c:f>pH!$C$5:$C$6</c:f>
              <c:strCache>
                <c:ptCount val="1"/>
                <c:pt idx="0">
                  <c:v>HARG1</c:v>
                </c:pt>
              </c:strCache>
            </c:strRef>
          </c:tx>
          <c:spPr>
            <a:ln w="28575" cap="rnd">
              <a:solidFill>
                <a:schemeClr val="accent2"/>
              </a:solidFill>
              <a:round/>
            </a:ln>
            <a:effectLst/>
          </c:spPr>
          <c:marker>
            <c:symbol val="none"/>
          </c:marker>
          <c:cat>
            <c:strRef>
              <c:f>pH!$A$7:$A$16</c:f>
              <c:strCache>
                <c:ptCount val="9"/>
                <c:pt idx="0">
                  <c:v>abr-18</c:v>
                </c:pt>
                <c:pt idx="1">
                  <c:v>may-18</c:v>
                </c:pt>
                <c:pt idx="2">
                  <c:v>jun-18</c:v>
                </c:pt>
                <c:pt idx="3">
                  <c:v>jul-18</c:v>
                </c:pt>
                <c:pt idx="4">
                  <c:v>ago-18</c:v>
                </c:pt>
                <c:pt idx="5">
                  <c:v>sep-18</c:v>
                </c:pt>
                <c:pt idx="6">
                  <c:v>oct-18</c:v>
                </c:pt>
                <c:pt idx="7">
                  <c:v>nov-18</c:v>
                </c:pt>
                <c:pt idx="8">
                  <c:v>dic-18</c:v>
                </c:pt>
              </c:strCache>
            </c:strRef>
          </c:cat>
          <c:val>
            <c:numRef>
              <c:f>pH!$C$7:$C$16</c:f>
              <c:numCache>
                <c:formatCode>General</c:formatCode>
                <c:ptCount val="9"/>
                <c:pt idx="0">
                  <c:v>8.5</c:v>
                </c:pt>
                <c:pt idx="1">
                  <c:v>8</c:v>
                </c:pt>
                <c:pt idx="3">
                  <c:v>8</c:v>
                </c:pt>
                <c:pt idx="4">
                  <c:v>8</c:v>
                </c:pt>
                <c:pt idx="5">
                  <c:v>8</c:v>
                </c:pt>
                <c:pt idx="6">
                  <c:v>7.5</c:v>
                </c:pt>
                <c:pt idx="8">
                  <c:v>7.5</c:v>
                </c:pt>
              </c:numCache>
            </c:numRef>
          </c:val>
          <c:smooth val="0"/>
          <c:extLst>
            <c:ext xmlns:c16="http://schemas.microsoft.com/office/drawing/2014/chart" uri="{C3380CC4-5D6E-409C-BE32-E72D297353CC}">
              <c16:uniqueId val="{00000001-B6BA-4566-801B-B466116AE239}"/>
            </c:ext>
          </c:extLst>
        </c:ser>
        <c:ser>
          <c:idx val="2"/>
          <c:order val="2"/>
          <c:tx>
            <c:strRef>
              <c:f>pH!$D$5:$D$6</c:f>
              <c:strCache>
                <c:ptCount val="1"/>
                <c:pt idx="0">
                  <c:v>HARG2</c:v>
                </c:pt>
              </c:strCache>
            </c:strRef>
          </c:tx>
          <c:spPr>
            <a:ln w="28575" cap="rnd">
              <a:solidFill>
                <a:schemeClr val="accent3"/>
              </a:solidFill>
              <a:round/>
            </a:ln>
            <a:effectLst/>
          </c:spPr>
          <c:marker>
            <c:symbol val="none"/>
          </c:marker>
          <c:cat>
            <c:strRef>
              <c:f>pH!$A$7:$A$16</c:f>
              <c:strCache>
                <c:ptCount val="9"/>
                <c:pt idx="0">
                  <c:v>abr-18</c:v>
                </c:pt>
                <c:pt idx="1">
                  <c:v>may-18</c:v>
                </c:pt>
                <c:pt idx="2">
                  <c:v>jun-18</c:v>
                </c:pt>
                <c:pt idx="3">
                  <c:v>jul-18</c:v>
                </c:pt>
                <c:pt idx="4">
                  <c:v>ago-18</c:v>
                </c:pt>
                <c:pt idx="5">
                  <c:v>sep-18</c:v>
                </c:pt>
                <c:pt idx="6">
                  <c:v>oct-18</c:v>
                </c:pt>
                <c:pt idx="7">
                  <c:v>nov-18</c:v>
                </c:pt>
                <c:pt idx="8">
                  <c:v>dic-18</c:v>
                </c:pt>
              </c:strCache>
            </c:strRef>
          </c:cat>
          <c:val>
            <c:numRef>
              <c:f>pH!$D$7:$D$16</c:f>
              <c:numCache>
                <c:formatCode>General</c:formatCode>
                <c:ptCount val="9"/>
                <c:pt idx="0">
                  <c:v>7</c:v>
                </c:pt>
                <c:pt idx="1">
                  <c:v>7.5</c:v>
                </c:pt>
                <c:pt idx="2">
                  <c:v>7</c:v>
                </c:pt>
                <c:pt idx="3">
                  <c:v>8</c:v>
                </c:pt>
                <c:pt idx="4">
                  <c:v>7.5</c:v>
                </c:pt>
                <c:pt idx="5">
                  <c:v>7.5</c:v>
                </c:pt>
                <c:pt idx="6">
                  <c:v>7.5</c:v>
                </c:pt>
                <c:pt idx="7">
                  <c:v>7</c:v>
                </c:pt>
                <c:pt idx="8">
                  <c:v>7</c:v>
                </c:pt>
              </c:numCache>
            </c:numRef>
          </c:val>
          <c:smooth val="0"/>
          <c:extLst>
            <c:ext xmlns:c16="http://schemas.microsoft.com/office/drawing/2014/chart" uri="{C3380CC4-5D6E-409C-BE32-E72D297353CC}">
              <c16:uniqueId val="{00000002-B6BA-4566-801B-B466116AE239}"/>
            </c:ext>
          </c:extLst>
        </c:ser>
        <c:ser>
          <c:idx val="3"/>
          <c:order val="3"/>
          <c:tx>
            <c:strRef>
              <c:f>pH!$E$5:$E$6</c:f>
              <c:strCache>
                <c:ptCount val="1"/>
                <c:pt idx="0">
                  <c:v>HASL1</c:v>
                </c:pt>
              </c:strCache>
            </c:strRef>
          </c:tx>
          <c:spPr>
            <a:ln w="28575" cap="rnd">
              <a:solidFill>
                <a:schemeClr val="accent4"/>
              </a:solidFill>
              <a:round/>
            </a:ln>
            <a:effectLst/>
          </c:spPr>
          <c:marker>
            <c:symbol val="none"/>
          </c:marker>
          <c:cat>
            <c:strRef>
              <c:f>pH!$A$7:$A$16</c:f>
              <c:strCache>
                <c:ptCount val="9"/>
                <c:pt idx="0">
                  <c:v>abr-18</c:v>
                </c:pt>
                <c:pt idx="1">
                  <c:v>may-18</c:v>
                </c:pt>
                <c:pt idx="2">
                  <c:v>jun-18</c:v>
                </c:pt>
                <c:pt idx="3">
                  <c:v>jul-18</c:v>
                </c:pt>
                <c:pt idx="4">
                  <c:v>ago-18</c:v>
                </c:pt>
                <c:pt idx="5">
                  <c:v>sep-18</c:v>
                </c:pt>
                <c:pt idx="6">
                  <c:v>oct-18</c:v>
                </c:pt>
                <c:pt idx="7">
                  <c:v>nov-18</c:v>
                </c:pt>
                <c:pt idx="8">
                  <c:v>dic-18</c:v>
                </c:pt>
              </c:strCache>
            </c:strRef>
          </c:cat>
          <c:val>
            <c:numRef>
              <c:f>pH!$E$7:$E$16</c:f>
              <c:numCache>
                <c:formatCode>General</c:formatCode>
                <c:ptCount val="9"/>
                <c:pt idx="0">
                  <c:v>7</c:v>
                </c:pt>
                <c:pt idx="1">
                  <c:v>7</c:v>
                </c:pt>
                <c:pt idx="3">
                  <c:v>7</c:v>
                </c:pt>
                <c:pt idx="4">
                  <c:v>8</c:v>
                </c:pt>
                <c:pt idx="5">
                  <c:v>7</c:v>
                </c:pt>
                <c:pt idx="6">
                  <c:v>7</c:v>
                </c:pt>
                <c:pt idx="7">
                  <c:v>7</c:v>
                </c:pt>
                <c:pt idx="8">
                  <c:v>7</c:v>
                </c:pt>
              </c:numCache>
            </c:numRef>
          </c:val>
          <c:smooth val="0"/>
          <c:extLst>
            <c:ext xmlns:c16="http://schemas.microsoft.com/office/drawing/2014/chart" uri="{C3380CC4-5D6E-409C-BE32-E72D297353CC}">
              <c16:uniqueId val="{00000003-B6BA-4566-801B-B466116AE239}"/>
            </c:ext>
          </c:extLst>
        </c:ser>
        <c:ser>
          <c:idx val="4"/>
          <c:order val="4"/>
          <c:tx>
            <c:strRef>
              <c:f>pH!$F$5:$F$6</c:f>
              <c:strCache>
                <c:ptCount val="1"/>
                <c:pt idx="0">
                  <c:v>HASL2</c:v>
                </c:pt>
              </c:strCache>
            </c:strRef>
          </c:tx>
          <c:spPr>
            <a:ln w="28575" cap="rnd">
              <a:solidFill>
                <a:schemeClr val="accent5"/>
              </a:solidFill>
              <a:round/>
            </a:ln>
            <a:effectLst/>
          </c:spPr>
          <c:marker>
            <c:symbol val="none"/>
          </c:marker>
          <c:cat>
            <c:strRef>
              <c:f>pH!$A$7:$A$16</c:f>
              <c:strCache>
                <c:ptCount val="9"/>
                <c:pt idx="0">
                  <c:v>abr-18</c:v>
                </c:pt>
                <c:pt idx="1">
                  <c:v>may-18</c:v>
                </c:pt>
                <c:pt idx="2">
                  <c:v>jun-18</c:v>
                </c:pt>
                <c:pt idx="3">
                  <c:v>jul-18</c:v>
                </c:pt>
                <c:pt idx="4">
                  <c:v>ago-18</c:v>
                </c:pt>
                <c:pt idx="5">
                  <c:v>sep-18</c:v>
                </c:pt>
                <c:pt idx="6">
                  <c:v>oct-18</c:v>
                </c:pt>
                <c:pt idx="7">
                  <c:v>nov-18</c:v>
                </c:pt>
                <c:pt idx="8">
                  <c:v>dic-18</c:v>
                </c:pt>
              </c:strCache>
            </c:strRef>
          </c:cat>
          <c:val>
            <c:numRef>
              <c:f>pH!$F$7:$F$16</c:f>
              <c:numCache>
                <c:formatCode>General</c:formatCode>
                <c:ptCount val="9"/>
                <c:pt idx="0">
                  <c:v>7.5</c:v>
                </c:pt>
                <c:pt idx="1">
                  <c:v>7.5</c:v>
                </c:pt>
                <c:pt idx="2">
                  <c:v>7</c:v>
                </c:pt>
                <c:pt idx="3">
                  <c:v>7.5</c:v>
                </c:pt>
                <c:pt idx="4">
                  <c:v>8</c:v>
                </c:pt>
                <c:pt idx="5">
                  <c:v>8</c:v>
                </c:pt>
                <c:pt idx="6">
                  <c:v>8</c:v>
                </c:pt>
                <c:pt idx="7">
                  <c:v>8</c:v>
                </c:pt>
                <c:pt idx="8">
                  <c:v>7.5</c:v>
                </c:pt>
              </c:numCache>
            </c:numRef>
          </c:val>
          <c:smooth val="0"/>
          <c:extLst>
            <c:ext xmlns:c16="http://schemas.microsoft.com/office/drawing/2014/chart" uri="{C3380CC4-5D6E-409C-BE32-E72D297353CC}">
              <c16:uniqueId val="{00000004-B6BA-4566-801B-B466116AE239}"/>
            </c:ext>
          </c:extLst>
        </c:ser>
        <c:ser>
          <c:idx val="5"/>
          <c:order val="5"/>
          <c:tx>
            <c:strRef>
              <c:f>pH!$G$5:$G$6</c:f>
              <c:strCache>
                <c:ptCount val="1"/>
                <c:pt idx="0">
                  <c:v>MAAB1</c:v>
                </c:pt>
              </c:strCache>
            </c:strRef>
          </c:tx>
          <c:spPr>
            <a:ln w="28575" cap="rnd">
              <a:solidFill>
                <a:schemeClr val="accent6"/>
              </a:solidFill>
              <a:round/>
            </a:ln>
            <a:effectLst/>
          </c:spPr>
          <c:marker>
            <c:symbol val="none"/>
          </c:marker>
          <c:cat>
            <c:strRef>
              <c:f>pH!$A$7:$A$16</c:f>
              <c:strCache>
                <c:ptCount val="9"/>
                <c:pt idx="0">
                  <c:v>abr-18</c:v>
                </c:pt>
                <c:pt idx="1">
                  <c:v>may-18</c:v>
                </c:pt>
                <c:pt idx="2">
                  <c:v>jun-18</c:v>
                </c:pt>
                <c:pt idx="3">
                  <c:v>jul-18</c:v>
                </c:pt>
                <c:pt idx="4">
                  <c:v>ago-18</c:v>
                </c:pt>
                <c:pt idx="5">
                  <c:v>sep-18</c:v>
                </c:pt>
                <c:pt idx="6">
                  <c:v>oct-18</c:v>
                </c:pt>
                <c:pt idx="7">
                  <c:v>nov-18</c:v>
                </c:pt>
                <c:pt idx="8">
                  <c:v>dic-18</c:v>
                </c:pt>
              </c:strCache>
            </c:strRef>
          </c:cat>
          <c:val>
            <c:numRef>
              <c:f>pH!$G$7:$G$16</c:f>
              <c:numCache>
                <c:formatCode>General</c:formatCode>
                <c:ptCount val="9"/>
                <c:pt idx="0">
                  <c:v>7</c:v>
                </c:pt>
                <c:pt idx="1">
                  <c:v>7</c:v>
                </c:pt>
                <c:pt idx="3">
                  <c:v>7</c:v>
                </c:pt>
                <c:pt idx="4">
                  <c:v>7.5</c:v>
                </c:pt>
                <c:pt idx="5">
                  <c:v>7</c:v>
                </c:pt>
                <c:pt idx="6">
                  <c:v>7</c:v>
                </c:pt>
                <c:pt idx="8">
                  <c:v>7</c:v>
                </c:pt>
              </c:numCache>
            </c:numRef>
          </c:val>
          <c:smooth val="0"/>
          <c:extLst>
            <c:ext xmlns:c16="http://schemas.microsoft.com/office/drawing/2014/chart" uri="{C3380CC4-5D6E-409C-BE32-E72D297353CC}">
              <c16:uniqueId val="{00000005-B6BA-4566-801B-B466116AE239}"/>
            </c:ext>
          </c:extLst>
        </c:ser>
        <c:ser>
          <c:idx val="6"/>
          <c:order val="6"/>
          <c:tx>
            <c:strRef>
              <c:f>pH!$H$5:$H$6</c:f>
              <c:strCache>
                <c:ptCount val="1"/>
                <c:pt idx="0">
                  <c:v>MAAB2</c:v>
                </c:pt>
              </c:strCache>
            </c:strRef>
          </c:tx>
          <c:spPr>
            <a:ln w="28575" cap="rnd">
              <a:solidFill>
                <a:schemeClr val="accent1">
                  <a:lumMod val="60000"/>
                </a:schemeClr>
              </a:solidFill>
              <a:round/>
            </a:ln>
            <a:effectLst/>
          </c:spPr>
          <c:marker>
            <c:symbol val="none"/>
          </c:marker>
          <c:cat>
            <c:strRef>
              <c:f>pH!$A$7:$A$16</c:f>
              <c:strCache>
                <c:ptCount val="9"/>
                <c:pt idx="0">
                  <c:v>abr-18</c:v>
                </c:pt>
                <c:pt idx="1">
                  <c:v>may-18</c:v>
                </c:pt>
                <c:pt idx="2">
                  <c:v>jun-18</c:v>
                </c:pt>
                <c:pt idx="3">
                  <c:v>jul-18</c:v>
                </c:pt>
                <c:pt idx="4">
                  <c:v>ago-18</c:v>
                </c:pt>
                <c:pt idx="5">
                  <c:v>sep-18</c:v>
                </c:pt>
                <c:pt idx="6">
                  <c:v>oct-18</c:v>
                </c:pt>
                <c:pt idx="7">
                  <c:v>nov-18</c:v>
                </c:pt>
                <c:pt idx="8">
                  <c:v>dic-18</c:v>
                </c:pt>
              </c:strCache>
            </c:strRef>
          </c:cat>
          <c:val>
            <c:numRef>
              <c:f>pH!$H$7:$H$16</c:f>
              <c:numCache>
                <c:formatCode>General</c:formatCode>
                <c:ptCount val="9"/>
                <c:pt idx="0">
                  <c:v>7.5</c:v>
                </c:pt>
                <c:pt idx="1">
                  <c:v>7</c:v>
                </c:pt>
                <c:pt idx="2">
                  <c:v>7</c:v>
                </c:pt>
                <c:pt idx="3">
                  <c:v>7.5</c:v>
                </c:pt>
                <c:pt idx="4">
                  <c:v>7</c:v>
                </c:pt>
                <c:pt idx="5">
                  <c:v>7.5</c:v>
                </c:pt>
                <c:pt idx="6">
                  <c:v>7</c:v>
                </c:pt>
                <c:pt idx="7">
                  <c:v>7</c:v>
                </c:pt>
                <c:pt idx="8">
                  <c:v>7</c:v>
                </c:pt>
              </c:numCache>
            </c:numRef>
          </c:val>
          <c:smooth val="0"/>
          <c:extLst>
            <c:ext xmlns:c16="http://schemas.microsoft.com/office/drawing/2014/chart" uri="{C3380CC4-5D6E-409C-BE32-E72D297353CC}">
              <c16:uniqueId val="{00000006-B6BA-4566-801B-B466116AE239}"/>
            </c:ext>
          </c:extLst>
        </c:ser>
        <c:ser>
          <c:idx val="7"/>
          <c:order val="7"/>
          <c:tx>
            <c:strRef>
              <c:f>pH!$I$5:$I$6</c:f>
              <c:strCache>
                <c:ptCount val="1"/>
                <c:pt idx="0">
                  <c:v>MACA1</c:v>
                </c:pt>
              </c:strCache>
            </c:strRef>
          </c:tx>
          <c:spPr>
            <a:ln w="28575" cap="rnd">
              <a:solidFill>
                <a:schemeClr val="accent2">
                  <a:lumMod val="60000"/>
                </a:schemeClr>
              </a:solidFill>
              <a:round/>
            </a:ln>
            <a:effectLst/>
          </c:spPr>
          <c:marker>
            <c:symbol val="none"/>
          </c:marker>
          <c:cat>
            <c:strRef>
              <c:f>pH!$A$7:$A$16</c:f>
              <c:strCache>
                <c:ptCount val="9"/>
                <c:pt idx="0">
                  <c:v>abr-18</c:v>
                </c:pt>
                <c:pt idx="1">
                  <c:v>may-18</c:v>
                </c:pt>
                <c:pt idx="2">
                  <c:v>jun-18</c:v>
                </c:pt>
                <c:pt idx="3">
                  <c:v>jul-18</c:v>
                </c:pt>
                <c:pt idx="4">
                  <c:v>ago-18</c:v>
                </c:pt>
                <c:pt idx="5">
                  <c:v>sep-18</c:v>
                </c:pt>
                <c:pt idx="6">
                  <c:v>oct-18</c:v>
                </c:pt>
                <c:pt idx="7">
                  <c:v>nov-18</c:v>
                </c:pt>
                <c:pt idx="8">
                  <c:v>dic-18</c:v>
                </c:pt>
              </c:strCache>
            </c:strRef>
          </c:cat>
          <c:val>
            <c:numRef>
              <c:f>pH!$I$7:$I$16</c:f>
              <c:numCache>
                <c:formatCode>General</c:formatCode>
                <c:ptCount val="9"/>
                <c:pt idx="0">
                  <c:v>7.5</c:v>
                </c:pt>
                <c:pt idx="1">
                  <c:v>7.5</c:v>
                </c:pt>
                <c:pt idx="3">
                  <c:v>7</c:v>
                </c:pt>
                <c:pt idx="4">
                  <c:v>7</c:v>
                </c:pt>
                <c:pt idx="5">
                  <c:v>7</c:v>
                </c:pt>
                <c:pt idx="6">
                  <c:v>7</c:v>
                </c:pt>
                <c:pt idx="8">
                  <c:v>6.5</c:v>
                </c:pt>
              </c:numCache>
            </c:numRef>
          </c:val>
          <c:smooth val="0"/>
          <c:extLst>
            <c:ext xmlns:c16="http://schemas.microsoft.com/office/drawing/2014/chart" uri="{C3380CC4-5D6E-409C-BE32-E72D297353CC}">
              <c16:uniqueId val="{00000007-B6BA-4566-801B-B466116AE239}"/>
            </c:ext>
          </c:extLst>
        </c:ser>
        <c:ser>
          <c:idx val="8"/>
          <c:order val="8"/>
          <c:tx>
            <c:strRef>
              <c:f>pH!$J$5:$J$6</c:f>
              <c:strCache>
                <c:ptCount val="1"/>
                <c:pt idx="0">
                  <c:v>MACA2</c:v>
                </c:pt>
              </c:strCache>
            </c:strRef>
          </c:tx>
          <c:spPr>
            <a:ln w="28575" cap="rnd">
              <a:solidFill>
                <a:schemeClr val="accent3">
                  <a:lumMod val="60000"/>
                </a:schemeClr>
              </a:solidFill>
              <a:round/>
            </a:ln>
            <a:effectLst/>
          </c:spPr>
          <c:marker>
            <c:symbol val="none"/>
          </c:marker>
          <c:cat>
            <c:strRef>
              <c:f>pH!$A$7:$A$16</c:f>
              <c:strCache>
                <c:ptCount val="9"/>
                <c:pt idx="0">
                  <c:v>abr-18</c:v>
                </c:pt>
                <c:pt idx="1">
                  <c:v>may-18</c:v>
                </c:pt>
                <c:pt idx="2">
                  <c:v>jun-18</c:v>
                </c:pt>
                <c:pt idx="3">
                  <c:v>jul-18</c:v>
                </c:pt>
                <c:pt idx="4">
                  <c:v>ago-18</c:v>
                </c:pt>
                <c:pt idx="5">
                  <c:v>sep-18</c:v>
                </c:pt>
                <c:pt idx="6">
                  <c:v>oct-18</c:v>
                </c:pt>
                <c:pt idx="7">
                  <c:v>nov-18</c:v>
                </c:pt>
                <c:pt idx="8">
                  <c:v>dic-18</c:v>
                </c:pt>
              </c:strCache>
            </c:strRef>
          </c:cat>
          <c:val>
            <c:numRef>
              <c:f>pH!$J$7:$J$16</c:f>
              <c:numCache>
                <c:formatCode>General</c:formatCode>
                <c:ptCount val="9"/>
                <c:pt idx="0">
                  <c:v>7</c:v>
                </c:pt>
                <c:pt idx="1">
                  <c:v>8</c:v>
                </c:pt>
                <c:pt idx="2">
                  <c:v>7</c:v>
                </c:pt>
                <c:pt idx="3">
                  <c:v>7.5</c:v>
                </c:pt>
                <c:pt idx="4">
                  <c:v>8</c:v>
                </c:pt>
                <c:pt idx="5">
                  <c:v>8</c:v>
                </c:pt>
                <c:pt idx="6">
                  <c:v>7</c:v>
                </c:pt>
                <c:pt idx="7">
                  <c:v>7</c:v>
                </c:pt>
                <c:pt idx="8">
                  <c:v>7.5</c:v>
                </c:pt>
              </c:numCache>
            </c:numRef>
          </c:val>
          <c:smooth val="0"/>
          <c:extLst>
            <c:ext xmlns:c16="http://schemas.microsoft.com/office/drawing/2014/chart" uri="{C3380CC4-5D6E-409C-BE32-E72D297353CC}">
              <c16:uniqueId val="{00000008-B6BA-4566-801B-B466116AE239}"/>
            </c:ext>
          </c:extLst>
        </c:ser>
        <c:ser>
          <c:idx val="9"/>
          <c:order val="9"/>
          <c:tx>
            <c:strRef>
              <c:f>pH!$K$5:$K$6</c:f>
              <c:strCache>
                <c:ptCount val="1"/>
                <c:pt idx="0">
                  <c:v>MAKI</c:v>
                </c:pt>
              </c:strCache>
            </c:strRef>
          </c:tx>
          <c:spPr>
            <a:ln w="28575" cap="rnd">
              <a:solidFill>
                <a:schemeClr val="accent4">
                  <a:lumMod val="60000"/>
                </a:schemeClr>
              </a:solidFill>
              <a:round/>
            </a:ln>
            <a:effectLst/>
          </c:spPr>
          <c:marker>
            <c:symbol val="none"/>
          </c:marker>
          <c:cat>
            <c:strRef>
              <c:f>pH!$A$7:$A$16</c:f>
              <c:strCache>
                <c:ptCount val="9"/>
                <c:pt idx="0">
                  <c:v>abr-18</c:v>
                </c:pt>
                <c:pt idx="1">
                  <c:v>may-18</c:v>
                </c:pt>
                <c:pt idx="2">
                  <c:v>jun-18</c:v>
                </c:pt>
                <c:pt idx="3">
                  <c:v>jul-18</c:v>
                </c:pt>
                <c:pt idx="4">
                  <c:v>ago-18</c:v>
                </c:pt>
                <c:pt idx="5">
                  <c:v>sep-18</c:v>
                </c:pt>
                <c:pt idx="6">
                  <c:v>oct-18</c:v>
                </c:pt>
                <c:pt idx="7">
                  <c:v>nov-18</c:v>
                </c:pt>
                <c:pt idx="8">
                  <c:v>dic-18</c:v>
                </c:pt>
              </c:strCache>
            </c:strRef>
          </c:cat>
          <c:val>
            <c:numRef>
              <c:f>pH!$K$7:$K$16</c:f>
              <c:numCache>
                <c:formatCode>General</c:formatCode>
                <c:ptCount val="9"/>
                <c:pt idx="3">
                  <c:v>7</c:v>
                </c:pt>
                <c:pt idx="4">
                  <c:v>6.5</c:v>
                </c:pt>
                <c:pt idx="5">
                  <c:v>7</c:v>
                </c:pt>
              </c:numCache>
            </c:numRef>
          </c:val>
          <c:smooth val="0"/>
          <c:extLst>
            <c:ext xmlns:c16="http://schemas.microsoft.com/office/drawing/2014/chart" uri="{C3380CC4-5D6E-409C-BE32-E72D297353CC}">
              <c16:uniqueId val="{00000009-B6BA-4566-801B-B466116AE239}"/>
            </c:ext>
          </c:extLst>
        </c:ser>
        <c:ser>
          <c:idx val="10"/>
          <c:order val="10"/>
          <c:tx>
            <c:strRef>
              <c:f>pH!$L$5:$L$6</c:f>
              <c:strCache>
                <c:ptCount val="1"/>
                <c:pt idx="0">
                  <c:v>PAPO1</c:v>
                </c:pt>
              </c:strCache>
            </c:strRef>
          </c:tx>
          <c:spPr>
            <a:ln w="28575" cap="rnd">
              <a:solidFill>
                <a:schemeClr val="accent5">
                  <a:lumMod val="60000"/>
                </a:schemeClr>
              </a:solidFill>
              <a:round/>
            </a:ln>
            <a:effectLst/>
          </c:spPr>
          <c:marker>
            <c:symbol val="none"/>
          </c:marker>
          <c:cat>
            <c:strRef>
              <c:f>pH!$A$7:$A$16</c:f>
              <c:strCache>
                <c:ptCount val="9"/>
                <c:pt idx="0">
                  <c:v>abr-18</c:v>
                </c:pt>
                <c:pt idx="1">
                  <c:v>may-18</c:v>
                </c:pt>
                <c:pt idx="2">
                  <c:v>jun-18</c:v>
                </c:pt>
                <c:pt idx="3">
                  <c:v>jul-18</c:v>
                </c:pt>
                <c:pt idx="4">
                  <c:v>ago-18</c:v>
                </c:pt>
                <c:pt idx="5">
                  <c:v>sep-18</c:v>
                </c:pt>
                <c:pt idx="6">
                  <c:v>oct-18</c:v>
                </c:pt>
                <c:pt idx="7">
                  <c:v>nov-18</c:v>
                </c:pt>
                <c:pt idx="8">
                  <c:v>dic-18</c:v>
                </c:pt>
              </c:strCache>
            </c:strRef>
          </c:cat>
          <c:val>
            <c:numRef>
              <c:f>pH!$L$7:$L$16</c:f>
              <c:numCache>
                <c:formatCode>General</c:formatCode>
                <c:ptCount val="9"/>
                <c:pt idx="0">
                  <c:v>7</c:v>
                </c:pt>
                <c:pt idx="1">
                  <c:v>8</c:v>
                </c:pt>
                <c:pt idx="3">
                  <c:v>7.5</c:v>
                </c:pt>
                <c:pt idx="4">
                  <c:v>7</c:v>
                </c:pt>
                <c:pt idx="5">
                  <c:v>7</c:v>
                </c:pt>
                <c:pt idx="6">
                  <c:v>7</c:v>
                </c:pt>
                <c:pt idx="8">
                  <c:v>7</c:v>
                </c:pt>
              </c:numCache>
            </c:numRef>
          </c:val>
          <c:smooth val="0"/>
          <c:extLst>
            <c:ext xmlns:c16="http://schemas.microsoft.com/office/drawing/2014/chart" uri="{C3380CC4-5D6E-409C-BE32-E72D297353CC}">
              <c16:uniqueId val="{0000000A-B6BA-4566-801B-B466116AE239}"/>
            </c:ext>
          </c:extLst>
        </c:ser>
        <c:ser>
          <c:idx val="11"/>
          <c:order val="11"/>
          <c:tx>
            <c:strRef>
              <c:f>pH!$M$5:$M$6</c:f>
              <c:strCache>
                <c:ptCount val="1"/>
                <c:pt idx="0">
                  <c:v>PAPO2</c:v>
                </c:pt>
              </c:strCache>
            </c:strRef>
          </c:tx>
          <c:spPr>
            <a:ln w="28575" cap="rnd">
              <a:solidFill>
                <a:schemeClr val="accent6">
                  <a:lumMod val="60000"/>
                </a:schemeClr>
              </a:solidFill>
              <a:round/>
            </a:ln>
            <a:effectLst/>
          </c:spPr>
          <c:marker>
            <c:symbol val="none"/>
          </c:marker>
          <c:cat>
            <c:strRef>
              <c:f>pH!$A$7:$A$16</c:f>
              <c:strCache>
                <c:ptCount val="9"/>
                <c:pt idx="0">
                  <c:v>abr-18</c:v>
                </c:pt>
                <c:pt idx="1">
                  <c:v>may-18</c:v>
                </c:pt>
                <c:pt idx="2">
                  <c:v>jun-18</c:v>
                </c:pt>
                <c:pt idx="3">
                  <c:v>jul-18</c:v>
                </c:pt>
                <c:pt idx="4">
                  <c:v>ago-18</c:v>
                </c:pt>
                <c:pt idx="5">
                  <c:v>sep-18</c:v>
                </c:pt>
                <c:pt idx="6">
                  <c:v>oct-18</c:v>
                </c:pt>
                <c:pt idx="7">
                  <c:v>nov-18</c:v>
                </c:pt>
                <c:pt idx="8">
                  <c:v>dic-18</c:v>
                </c:pt>
              </c:strCache>
            </c:strRef>
          </c:cat>
          <c:val>
            <c:numRef>
              <c:f>pH!$M$7:$M$16</c:f>
              <c:numCache>
                <c:formatCode>General</c:formatCode>
                <c:ptCount val="9"/>
                <c:pt idx="0">
                  <c:v>7.5</c:v>
                </c:pt>
                <c:pt idx="1">
                  <c:v>7.5</c:v>
                </c:pt>
                <c:pt idx="2">
                  <c:v>7</c:v>
                </c:pt>
                <c:pt idx="3">
                  <c:v>7.5</c:v>
                </c:pt>
                <c:pt idx="4">
                  <c:v>7.5</c:v>
                </c:pt>
                <c:pt idx="5">
                  <c:v>7</c:v>
                </c:pt>
                <c:pt idx="6">
                  <c:v>7.5</c:v>
                </c:pt>
                <c:pt idx="7">
                  <c:v>7</c:v>
                </c:pt>
                <c:pt idx="8">
                  <c:v>7.5</c:v>
                </c:pt>
              </c:numCache>
            </c:numRef>
          </c:val>
          <c:smooth val="0"/>
          <c:extLst>
            <c:ext xmlns:c16="http://schemas.microsoft.com/office/drawing/2014/chart" uri="{C3380CC4-5D6E-409C-BE32-E72D297353CC}">
              <c16:uniqueId val="{0000000B-B6BA-4566-801B-B466116AE239}"/>
            </c:ext>
          </c:extLst>
        </c:ser>
        <c:ser>
          <c:idx val="12"/>
          <c:order val="12"/>
          <c:tx>
            <c:strRef>
              <c:f>pH!$N$5:$N$6</c:f>
              <c:strCache>
                <c:ptCount val="1"/>
                <c:pt idx="0">
                  <c:v>PAPR1</c:v>
                </c:pt>
              </c:strCache>
            </c:strRef>
          </c:tx>
          <c:spPr>
            <a:ln w="28575" cap="rnd">
              <a:solidFill>
                <a:schemeClr val="accent1">
                  <a:lumMod val="80000"/>
                  <a:lumOff val="20000"/>
                </a:schemeClr>
              </a:solidFill>
              <a:round/>
            </a:ln>
            <a:effectLst/>
          </c:spPr>
          <c:marker>
            <c:symbol val="none"/>
          </c:marker>
          <c:cat>
            <c:strRef>
              <c:f>pH!$A$7:$A$16</c:f>
              <c:strCache>
                <c:ptCount val="9"/>
                <c:pt idx="0">
                  <c:v>abr-18</c:v>
                </c:pt>
                <c:pt idx="1">
                  <c:v>may-18</c:v>
                </c:pt>
                <c:pt idx="2">
                  <c:v>jun-18</c:v>
                </c:pt>
                <c:pt idx="3">
                  <c:v>jul-18</c:v>
                </c:pt>
                <c:pt idx="4">
                  <c:v>ago-18</c:v>
                </c:pt>
                <c:pt idx="5">
                  <c:v>sep-18</c:v>
                </c:pt>
                <c:pt idx="6">
                  <c:v>oct-18</c:v>
                </c:pt>
                <c:pt idx="7">
                  <c:v>nov-18</c:v>
                </c:pt>
                <c:pt idx="8">
                  <c:v>dic-18</c:v>
                </c:pt>
              </c:strCache>
            </c:strRef>
          </c:cat>
          <c:val>
            <c:numRef>
              <c:f>pH!$N$7:$N$16</c:f>
              <c:numCache>
                <c:formatCode>General</c:formatCode>
                <c:ptCount val="9"/>
                <c:pt idx="0">
                  <c:v>7.5</c:v>
                </c:pt>
                <c:pt idx="1">
                  <c:v>7</c:v>
                </c:pt>
                <c:pt idx="3">
                  <c:v>7</c:v>
                </c:pt>
                <c:pt idx="4">
                  <c:v>7</c:v>
                </c:pt>
                <c:pt idx="5">
                  <c:v>7</c:v>
                </c:pt>
                <c:pt idx="6">
                  <c:v>7</c:v>
                </c:pt>
                <c:pt idx="8">
                  <c:v>7.5</c:v>
                </c:pt>
              </c:numCache>
            </c:numRef>
          </c:val>
          <c:smooth val="0"/>
          <c:extLst>
            <c:ext xmlns:c16="http://schemas.microsoft.com/office/drawing/2014/chart" uri="{C3380CC4-5D6E-409C-BE32-E72D297353CC}">
              <c16:uniqueId val="{0000000C-B6BA-4566-801B-B466116AE239}"/>
            </c:ext>
          </c:extLst>
        </c:ser>
        <c:ser>
          <c:idx val="13"/>
          <c:order val="13"/>
          <c:tx>
            <c:strRef>
              <c:f>pH!$O$5:$O$6</c:f>
              <c:strCache>
                <c:ptCount val="1"/>
                <c:pt idx="0">
                  <c:v>PAPR2</c:v>
                </c:pt>
              </c:strCache>
            </c:strRef>
          </c:tx>
          <c:spPr>
            <a:ln w="28575" cap="rnd">
              <a:solidFill>
                <a:schemeClr val="accent2">
                  <a:lumMod val="80000"/>
                  <a:lumOff val="20000"/>
                </a:schemeClr>
              </a:solidFill>
              <a:round/>
            </a:ln>
            <a:effectLst/>
          </c:spPr>
          <c:marker>
            <c:symbol val="none"/>
          </c:marker>
          <c:cat>
            <c:strRef>
              <c:f>pH!$A$7:$A$16</c:f>
              <c:strCache>
                <c:ptCount val="9"/>
                <c:pt idx="0">
                  <c:v>abr-18</c:v>
                </c:pt>
                <c:pt idx="1">
                  <c:v>may-18</c:v>
                </c:pt>
                <c:pt idx="2">
                  <c:v>jun-18</c:v>
                </c:pt>
                <c:pt idx="3">
                  <c:v>jul-18</c:v>
                </c:pt>
                <c:pt idx="4">
                  <c:v>ago-18</c:v>
                </c:pt>
                <c:pt idx="5">
                  <c:v>sep-18</c:v>
                </c:pt>
                <c:pt idx="6">
                  <c:v>oct-18</c:v>
                </c:pt>
                <c:pt idx="7">
                  <c:v>nov-18</c:v>
                </c:pt>
                <c:pt idx="8">
                  <c:v>dic-18</c:v>
                </c:pt>
              </c:strCache>
            </c:strRef>
          </c:cat>
          <c:val>
            <c:numRef>
              <c:f>pH!$O$7:$O$16</c:f>
              <c:numCache>
                <c:formatCode>General</c:formatCode>
                <c:ptCount val="9"/>
                <c:pt idx="0">
                  <c:v>7.5</c:v>
                </c:pt>
                <c:pt idx="1">
                  <c:v>7</c:v>
                </c:pt>
                <c:pt idx="2">
                  <c:v>6.5</c:v>
                </c:pt>
                <c:pt idx="3">
                  <c:v>6</c:v>
                </c:pt>
                <c:pt idx="4">
                  <c:v>6</c:v>
                </c:pt>
                <c:pt idx="5">
                  <c:v>6.5</c:v>
                </c:pt>
                <c:pt idx="6">
                  <c:v>6.5</c:v>
                </c:pt>
                <c:pt idx="7">
                  <c:v>6.5</c:v>
                </c:pt>
                <c:pt idx="8">
                  <c:v>6.5</c:v>
                </c:pt>
              </c:numCache>
            </c:numRef>
          </c:val>
          <c:smooth val="0"/>
          <c:extLst>
            <c:ext xmlns:c16="http://schemas.microsoft.com/office/drawing/2014/chart" uri="{C3380CC4-5D6E-409C-BE32-E72D297353CC}">
              <c16:uniqueId val="{0000000D-B6BA-4566-801B-B466116AE239}"/>
            </c:ext>
          </c:extLst>
        </c:ser>
        <c:ser>
          <c:idx val="14"/>
          <c:order val="14"/>
          <c:tx>
            <c:strRef>
              <c:f>pH!$P$5:$P$6</c:f>
              <c:strCache>
                <c:ptCount val="1"/>
                <c:pt idx="0">
                  <c:v>PLTR1</c:v>
                </c:pt>
              </c:strCache>
            </c:strRef>
          </c:tx>
          <c:spPr>
            <a:ln w="28575" cap="rnd">
              <a:solidFill>
                <a:schemeClr val="accent3">
                  <a:lumMod val="80000"/>
                  <a:lumOff val="20000"/>
                </a:schemeClr>
              </a:solidFill>
              <a:round/>
            </a:ln>
            <a:effectLst/>
          </c:spPr>
          <c:marker>
            <c:symbol val="none"/>
          </c:marker>
          <c:cat>
            <c:strRef>
              <c:f>pH!$A$7:$A$16</c:f>
              <c:strCache>
                <c:ptCount val="9"/>
                <c:pt idx="0">
                  <c:v>abr-18</c:v>
                </c:pt>
                <c:pt idx="1">
                  <c:v>may-18</c:v>
                </c:pt>
                <c:pt idx="2">
                  <c:v>jun-18</c:v>
                </c:pt>
                <c:pt idx="3">
                  <c:v>jul-18</c:v>
                </c:pt>
                <c:pt idx="4">
                  <c:v>ago-18</c:v>
                </c:pt>
                <c:pt idx="5">
                  <c:v>sep-18</c:v>
                </c:pt>
                <c:pt idx="6">
                  <c:v>oct-18</c:v>
                </c:pt>
                <c:pt idx="7">
                  <c:v>nov-18</c:v>
                </c:pt>
                <c:pt idx="8">
                  <c:v>dic-18</c:v>
                </c:pt>
              </c:strCache>
            </c:strRef>
          </c:cat>
          <c:val>
            <c:numRef>
              <c:f>pH!$P$7:$P$16</c:f>
              <c:numCache>
                <c:formatCode>General</c:formatCode>
                <c:ptCount val="9"/>
                <c:pt idx="0">
                  <c:v>7</c:v>
                </c:pt>
                <c:pt idx="1">
                  <c:v>7.25</c:v>
                </c:pt>
                <c:pt idx="2">
                  <c:v>7</c:v>
                </c:pt>
                <c:pt idx="3">
                  <c:v>7</c:v>
                </c:pt>
                <c:pt idx="4">
                  <c:v>7</c:v>
                </c:pt>
                <c:pt idx="5">
                  <c:v>6.75</c:v>
                </c:pt>
                <c:pt idx="6">
                  <c:v>7</c:v>
                </c:pt>
                <c:pt idx="7">
                  <c:v>7</c:v>
                </c:pt>
                <c:pt idx="8">
                  <c:v>7.5</c:v>
                </c:pt>
              </c:numCache>
            </c:numRef>
          </c:val>
          <c:smooth val="0"/>
          <c:extLst>
            <c:ext xmlns:c16="http://schemas.microsoft.com/office/drawing/2014/chart" uri="{C3380CC4-5D6E-409C-BE32-E72D297353CC}">
              <c16:uniqueId val="{0000000E-B6BA-4566-801B-B466116AE239}"/>
            </c:ext>
          </c:extLst>
        </c:ser>
        <c:ser>
          <c:idx val="15"/>
          <c:order val="15"/>
          <c:tx>
            <c:strRef>
              <c:f>pH!$Q$5:$Q$6</c:f>
              <c:strCache>
                <c:ptCount val="1"/>
                <c:pt idx="0">
                  <c:v>PLTR2</c:v>
                </c:pt>
              </c:strCache>
            </c:strRef>
          </c:tx>
          <c:spPr>
            <a:ln w="28575" cap="rnd">
              <a:solidFill>
                <a:schemeClr val="accent4">
                  <a:lumMod val="80000"/>
                  <a:lumOff val="20000"/>
                </a:schemeClr>
              </a:solidFill>
              <a:round/>
            </a:ln>
            <a:effectLst/>
          </c:spPr>
          <c:marker>
            <c:symbol val="none"/>
          </c:marker>
          <c:cat>
            <c:strRef>
              <c:f>pH!$A$7:$A$16</c:f>
              <c:strCache>
                <c:ptCount val="9"/>
                <c:pt idx="0">
                  <c:v>abr-18</c:v>
                </c:pt>
                <c:pt idx="1">
                  <c:v>may-18</c:v>
                </c:pt>
                <c:pt idx="2">
                  <c:v>jun-18</c:v>
                </c:pt>
                <c:pt idx="3">
                  <c:v>jul-18</c:v>
                </c:pt>
                <c:pt idx="4">
                  <c:v>ago-18</c:v>
                </c:pt>
                <c:pt idx="5">
                  <c:v>sep-18</c:v>
                </c:pt>
                <c:pt idx="6">
                  <c:v>oct-18</c:v>
                </c:pt>
                <c:pt idx="7">
                  <c:v>nov-18</c:v>
                </c:pt>
                <c:pt idx="8">
                  <c:v>dic-18</c:v>
                </c:pt>
              </c:strCache>
            </c:strRef>
          </c:cat>
          <c:val>
            <c:numRef>
              <c:f>pH!$Q$7:$Q$16</c:f>
              <c:numCache>
                <c:formatCode>General</c:formatCode>
                <c:ptCount val="9"/>
                <c:pt idx="0">
                  <c:v>7.25</c:v>
                </c:pt>
                <c:pt idx="1">
                  <c:v>7.25</c:v>
                </c:pt>
                <c:pt idx="2">
                  <c:v>7</c:v>
                </c:pt>
                <c:pt idx="3">
                  <c:v>7</c:v>
                </c:pt>
                <c:pt idx="4">
                  <c:v>7</c:v>
                </c:pt>
                <c:pt idx="5">
                  <c:v>6.75</c:v>
                </c:pt>
                <c:pt idx="6">
                  <c:v>7</c:v>
                </c:pt>
                <c:pt idx="7">
                  <c:v>7</c:v>
                </c:pt>
                <c:pt idx="8">
                  <c:v>7.5</c:v>
                </c:pt>
              </c:numCache>
            </c:numRef>
          </c:val>
          <c:smooth val="0"/>
          <c:extLst>
            <c:ext xmlns:c16="http://schemas.microsoft.com/office/drawing/2014/chart" uri="{C3380CC4-5D6E-409C-BE32-E72D297353CC}">
              <c16:uniqueId val="{0000000F-B6BA-4566-801B-B466116AE239}"/>
            </c:ext>
          </c:extLst>
        </c:ser>
        <c:ser>
          <c:idx val="16"/>
          <c:order val="16"/>
          <c:tx>
            <c:strRef>
              <c:f>pH!$R$5:$R$6</c:f>
              <c:strCache>
                <c:ptCount val="1"/>
                <c:pt idx="0">
                  <c:v>RECO</c:v>
                </c:pt>
              </c:strCache>
            </c:strRef>
          </c:tx>
          <c:spPr>
            <a:ln w="28575" cap="rnd">
              <a:solidFill>
                <a:schemeClr val="accent5">
                  <a:lumMod val="80000"/>
                  <a:lumOff val="20000"/>
                </a:schemeClr>
              </a:solidFill>
              <a:round/>
            </a:ln>
            <a:effectLst/>
          </c:spPr>
          <c:marker>
            <c:symbol val="none"/>
          </c:marker>
          <c:cat>
            <c:strRef>
              <c:f>pH!$A$7:$A$16</c:f>
              <c:strCache>
                <c:ptCount val="9"/>
                <c:pt idx="0">
                  <c:v>abr-18</c:v>
                </c:pt>
                <c:pt idx="1">
                  <c:v>may-18</c:v>
                </c:pt>
                <c:pt idx="2">
                  <c:v>jun-18</c:v>
                </c:pt>
                <c:pt idx="3">
                  <c:v>jul-18</c:v>
                </c:pt>
                <c:pt idx="4">
                  <c:v>ago-18</c:v>
                </c:pt>
                <c:pt idx="5">
                  <c:v>sep-18</c:v>
                </c:pt>
                <c:pt idx="6">
                  <c:v>oct-18</c:v>
                </c:pt>
                <c:pt idx="7">
                  <c:v>nov-18</c:v>
                </c:pt>
                <c:pt idx="8">
                  <c:v>dic-18</c:v>
                </c:pt>
              </c:strCache>
            </c:strRef>
          </c:cat>
          <c:val>
            <c:numRef>
              <c:f>pH!$R$7:$R$16</c:f>
              <c:numCache>
                <c:formatCode>General</c:formatCode>
                <c:ptCount val="9"/>
                <c:pt idx="0">
                  <c:v>7</c:v>
                </c:pt>
                <c:pt idx="1">
                  <c:v>7</c:v>
                </c:pt>
                <c:pt idx="2">
                  <c:v>7</c:v>
                </c:pt>
                <c:pt idx="3">
                  <c:v>7</c:v>
                </c:pt>
                <c:pt idx="4">
                  <c:v>7</c:v>
                </c:pt>
                <c:pt idx="5">
                  <c:v>7</c:v>
                </c:pt>
                <c:pt idx="6">
                  <c:v>7</c:v>
                </c:pt>
                <c:pt idx="7">
                  <c:v>7</c:v>
                </c:pt>
                <c:pt idx="8">
                  <c:v>7</c:v>
                </c:pt>
              </c:numCache>
            </c:numRef>
          </c:val>
          <c:smooth val="0"/>
          <c:extLst>
            <c:ext xmlns:c16="http://schemas.microsoft.com/office/drawing/2014/chart" uri="{C3380CC4-5D6E-409C-BE32-E72D297353CC}">
              <c16:uniqueId val="{00000010-B6BA-4566-801B-B466116AE239}"/>
            </c:ext>
          </c:extLst>
        </c:ser>
        <c:ser>
          <c:idx val="17"/>
          <c:order val="17"/>
          <c:tx>
            <c:strRef>
              <c:f>pH!$S$5:$S$6</c:f>
              <c:strCache>
                <c:ptCount val="1"/>
                <c:pt idx="0">
                  <c:v>SALT</c:v>
                </c:pt>
              </c:strCache>
            </c:strRef>
          </c:tx>
          <c:spPr>
            <a:ln w="28575" cap="rnd">
              <a:solidFill>
                <a:schemeClr val="accent6">
                  <a:lumMod val="80000"/>
                  <a:lumOff val="20000"/>
                </a:schemeClr>
              </a:solidFill>
              <a:round/>
            </a:ln>
            <a:effectLst/>
          </c:spPr>
          <c:marker>
            <c:symbol val="none"/>
          </c:marker>
          <c:cat>
            <c:strRef>
              <c:f>pH!$A$7:$A$16</c:f>
              <c:strCache>
                <c:ptCount val="9"/>
                <c:pt idx="0">
                  <c:v>abr-18</c:v>
                </c:pt>
                <c:pt idx="1">
                  <c:v>may-18</c:v>
                </c:pt>
                <c:pt idx="2">
                  <c:v>jun-18</c:v>
                </c:pt>
                <c:pt idx="3">
                  <c:v>jul-18</c:v>
                </c:pt>
                <c:pt idx="4">
                  <c:v>ago-18</c:v>
                </c:pt>
                <c:pt idx="5">
                  <c:v>sep-18</c:v>
                </c:pt>
                <c:pt idx="6">
                  <c:v>oct-18</c:v>
                </c:pt>
                <c:pt idx="7">
                  <c:v>nov-18</c:v>
                </c:pt>
                <c:pt idx="8">
                  <c:v>dic-18</c:v>
                </c:pt>
              </c:strCache>
            </c:strRef>
          </c:cat>
          <c:val>
            <c:numRef>
              <c:f>pH!$S$7:$S$16</c:f>
              <c:numCache>
                <c:formatCode>General</c:formatCode>
                <c:ptCount val="9"/>
                <c:pt idx="0">
                  <c:v>7.5</c:v>
                </c:pt>
                <c:pt idx="1">
                  <c:v>7.5</c:v>
                </c:pt>
                <c:pt idx="2">
                  <c:v>7.5</c:v>
                </c:pt>
                <c:pt idx="3">
                  <c:v>7</c:v>
                </c:pt>
                <c:pt idx="4">
                  <c:v>7</c:v>
                </c:pt>
                <c:pt idx="5">
                  <c:v>7.5</c:v>
                </c:pt>
                <c:pt idx="6">
                  <c:v>7.5</c:v>
                </c:pt>
                <c:pt idx="7">
                  <c:v>7.5</c:v>
                </c:pt>
                <c:pt idx="8">
                  <c:v>7.5</c:v>
                </c:pt>
              </c:numCache>
            </c:numRef>
          </c:val>
          <c:smooth val="0"/>
          <c:extLst>
            <c:ext xmlns:c16="http://schemas.microsoft.com/office/drawing/2014/chart" uri="{C3380CC4-5D6E-409C-BE32-E72D297353CC}">
              <c16:uniqueId val="{00000011-B6BA-4566-801B-B466116AE239}"/>
            </c:ext>
          </c:extLst>
        </c:ser>
        <c:dLbls>
          <c:showLegendKey val="0"/>
          <c:showVal val="0"/>
          <c:showCatName val="0"/>
          <c:showSerName val="0"/>
          <c:showPercent val="0"/>
          <c:showBubbleSize val="0"/>
        </c:dLbls>
        <c:smooth val="0"/>
        <c:axId val="772483016"/>
        <c:axId val="772456776"/>
      </c:lineChart>
      <c:catAx>
        <c:axId val="772483016"/>
        <c:scaling>
          <c:orientation val="minMax"/>
        </c:scaling>
        <c:delete val="0"/>
        <c:axPos val="b"/>
        <c:title>
          <c:tx>
            <c:rich>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r>
                  <a:rPr lang="en-US"/>
                  <a:t>Mes del muestreo</a:t>
                </a:r>
              </a:p>
            </c:rich>
          </c:tx>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772456776"/>
        <c:crosses val="autoZero"/>
        <c:auto val="1"/>
        <c:lblAlgn val="ctr"/>
        <c:lblOffset val="100"/>
        <c:noMultiLvlLbl val="0"/>
      </c:catAx>
      <c:valAx>
        <c:axId val="772456776"/>
        <c:scaling>
          <c:orientation val="minMax"/>
          <c:min val="5"/>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772483016"/>
        <c:crosses val="autoZero"/>
        <c:crossBetween val="between"/>
      </c:valAx>
      <c:spPr>
        <a:noFill/>
        <a:ln>
          <a:noFill/>
        </a:ln>
        <a:effectLst/>
      </c:spPr>
    </c:plotArea>
    <c:legend>
      <c:legendPos val="r"/>
      <c:layout>
        <c:manualLayout>
          <c:xMode val="edge"/>
          <c:yMode val="edge"/>
          <c:x val="0.78449170107508714"/>
          <c:y val="7.0309492563429568E-2"/>
          <c:w val="0.20719661197314868"/>
          <c:h val="0.85938101487314089"/>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legend>
    <c:plotVisOnly val="1"/>
    <c:dispBlanksAs val="gap"/>
    <c:showDLblsOverMax val="0"/>
  </c:chart>
  <c:spPr>
    <a:solidFill>
      <a:schemeClr val="bg1"/>
    </a:solidFill>
    <a:ln w="9525" cap="flat" cmpd="sng" algn="ctr">
      <a:noFill/>
      <a:round/>
    </a:ln>
    <a:effectLst/>
  </c:spPr>
  <c:txPr>
    <a:bodyPr/>
    <a:lstStyle/>
    <a:p>
      <a:pPr>
        <a:defRPr sz="900"/>
      </a:pPr>
      <a:endParaRPr lang="es-MX"/>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r>
              <a:rPr lang="en-US" sz="1200" b="1"/>
              <a:t>pH</a:t>
            </a:r>
          </a:p>
        </c:rich>
      </c:tx>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es-MX"/>
        </a:p>
      </c:txPr>
    </c:title>
    <c:autoTitleDeleted val="0"/>
    <c:plotArea>
      <c:layout/>
      <c:stockChart>
        <c:ser>
          <c:idx val="0"/>
          <c:order val="0"/>
          <c:tx>
            <c:strRef>
              <c:f>pH!$A$19</c:f>
              <c:strCache>
                <c:ptCount val="1"/>
                <c:pt idx="0">
                  <c:v>PROMEDIO</c:v>
                </c:pt>
              </c:strCache>
            </c:strRef>
          </c:tx>
          <c:spPr>
            <a:ln w="28575" cap="rnd">
              <a:noFill/>
              <a:round/>
            </a:ln>
            <a:effectLst/>
          </c:spPr>
          <c:marker>
            <c:symbol val="circle"/>
            <c:size val="5"/>
            <c:spPr>
              <a:solidFill>
                <a:schemeClr val="accent1"/>
              </a:solidFill>
              <a:ln w="9525">
                <a:solidFill>
                  <a:schemeClr val="accent1"/>
                </a:solidFill>
              </a:ln>
              <a:effectLst/>
            </c:spPr>
          </c:marker>
          <c:dPt>
            <c:idx val="0"/>
            <c:marker>
              <c:symbol val="circle"/>
              <c:size val="5"/>
              <c:spPr>
                <a:solidFill>
                  <a:schemeClr val="accent3"/>
                </a:solidFill>
                <a:ln w="9525">
                  <a:solidFill>
                    <a:schemeClr val="accent1"/>
                  </a:solidFill>
                </a:ln>
                <a:effectLst/>
              </c:spPr>
            </c:marker>
            <c:bubble3D val="0"/>
            <c:extLst>
              <c:ext xmlns:c16="http://schemas.microsoft.com/office/drawing/2014/chart" uri="{C3380CC4-5D6E-409C-BE32-E72D297353CC}">
                <c16:uniqueId val="{00000000-5A0E-4F96-955B-E44D1FF1D165}"/>
              </c:ext>
            </c:extLst>
          </c:dPt>
          <c:dPt>
            <c:idx val="1"/>
            <c:marker>
              <c:symbol val="circle"/>
              <c:size val="5"/>
              <c:spPr>
                <a:solidFill>
                  <a:schemeClr val="accent4"/>
                </a:solidFill>
                <a:ln w="9525">
                  <a:solidFill>
                    <a:schemeClr val="accent1"/>
                  </a:solidFill>
                </a:ln>
                <a:effectLst/>
              </c:spPr>
            </c:marker>
            <c:bubble3D val="0"/>
            <c:extLst>
              <c:ext xmlns:c16="http://schemas.microsoft.com/office/drawing/2014/chart" uri="{C3380CC4-5D6E-409C-BE32-E72D297353CC}">
                <c16:uniqueId val="{00000001-5A0E-4F96-955B-E44D1FF1D165}"/>
              </c:ext>
            </c:extLst>
          </c:dPt>
          <c:dPt>
            <c:idx val="2"/>
            <c:marker>
              <c:symbol val="circle"/>
              <c:size val="5"/>
              <c:spPr>
                <a:solidFill>
                  <a:schemeClr val="accent4"/>
                </a:solidFill>
                <a:ln w="9525">
                  <a:solidFill>
                    <a:schemeClr val="accent1"/>
                  </a:solidFill>
                </a:ln>
                <a:effectLst/>
              </c:spPr>
            </c:marker>
            <c:bubble3D val="0"/>
            <c:extLst>
              <c:ext xmlns:c16="http://schemas.microsoft.com/office/drawing/2014/chart" uri="{C3380CC4-5D6E-409C-BE32-E72D297353CC}">
                <c16:uniqueId val="{00000002-5A0E-4F96-955B-E44D1FF1D165}"/>
              </c:ext>
            </c:extLst>
          </c:dPt>
          <c:dPt>
            <c:idx val="3"/>
            <c:marker>
              <c:symbol val="circle"/>
              <c:size val="5"/>
              <c:spPr>
                <a:solidFill>
                  <a:schemeClr val="accent4"/>
                </a:solidFill>
                <a:ln w="9525">
                  <a:solidFill>
                    <a:schemeClr val="accent1"/>
                  </a:solidFill>
                </a:ln>
                <a:effectLst/>
              </c:spPr>
            </c:marker>
            <c:bubble3D val="0"/>
            <c:extLst>
              <c:ext xmlns:c16="http://schemas.microsoft.com/office/drawing/2014/chart" uri="{C3380CC4-5D6E-409C-BE32-E72D297353CC}">
                <c16:uniqueId val="{00000003-5A0E-4F96-955B-E44D1FF1D165}"/>
              </c:ext>
            </c:extLst>
          </c:dPt>
          <c:dPt>
            <c:idx val="4"/>
            <c:marker>
              <c:symbol val="circle"/>
              <c:size val="5"/>
              <c:spPr>
                <a:solidFill>
                  <a:schemeClr val="accent4"/>
                </a:solidFill>
                <a:ln w="9525">
                  <a:solidFill>
                    <a:schemeClr val="accent1"/>
                  </a:solidFill>
                </a:ln>
                <a:effectLst/>
              </c:spPr>
            </c:marker>
            <c:bubble3D val="0"/>
            <c:extLst>
              <c:ext xmlns:c16="http://schemas.microsoft.com/office/drawing/2014/chart" uri="{C3380CC4-5D6E-409C-BE32-E72D297353CC}">
                <c16:uniqueId val="{00000004-5A0E-4F96-955B-E44D1FF1D165}"/>
              </c:ext>
            </c:extLst>
          </c:dPt>
          <c:dPt>
            <c:idx val="5"/>
            <c:marker>
              <c:symbol val="circle"/>
              <c:size val="5"/>
              <c:spPr>
                <a:solidFill>
                  <a:schemeClr val="accent6"/>
                </a:solidFill>
                <a:ln w="9525">
                  <a:solidFill>
                    <a:schemeClr val="accent1"/>
                  </a:solidFill>
                </a:ln>
                <a:effectLst/>
              </c:spPr>
            </c:marker>
            <c:bubble3D val="0"/>
            <c:extLst>
              <c:ext xmlns:c16="http://schemas.microsoft.com/office/drawing/2014/chart" uri="{C3380CC4-5D6E-409C-BE32-E72D297353CC}">
                <c16:uniqueId val="{00000005-5A0E-4F96-955B-E44D1FF1D165}"/>
              </c:ext>
            </c:extLst>
          </c:dPt>
          <c:dPt>
            <c:idx val="6"/>
            <c:marker>
              <c:symbol val="circle"/>
              <c:size val="5"/>
              <c:spPr>
                <a:solidFill>
                  <a:schemeClr val="accent6"/>
                </a:solidFill>
                <a:ln w="9525">
                  <a:solidFill>
                    <a:schemeClr val="accent1"/>
                  </a:solidFill>
                </a:ln>
                <a:effectLst/>
              </c:spPr>
            </c:marker>
            <c:bubble3D val="0"/>
            <c:extLst>
              <c:ext xmlns:c16="http://schemas.microsoft.com/office/drawing/2014/chart" uri="{C3380CC4-5D6E-409C-BE32-E72D297353CC}">
                <c16:uniqueId val="{00000006-5A0E-4F96-955B-E44D1FF1D165}"/>
              </c:ext>
            </c:extLst>
          </c:dPt>
          <c:dPt>
            <c:idx val="7"/>
            <c:marker>
              <c:symbol val="circle"/>
              <c:size val="5"/>
              <c:spPr>
                <a:solidFill>
                  <a:schemeClr val="accent6"/>
                </a:solidFill>
                <a:ln w="9525">
                  <a:solidFill>
                    <a:schemeClr val="accent1"/>
                  </a:solidFill>
                </a:ln>
                <a:effectLst/>
              </c:spPr>
            </c:marker>
            <c:bubble3D val="0"/>
            <c:extLst>
              <c:ext xmlns:c16="http://schemas.microsoft.com/office/drawing/2014/chart" uri="{C3380CC4-5D6E-409C-BE32-E72D297353CC}">
                <c16:uniqueId val="{00000007-5A0E-4F96-955B-E44D1FF1D165}"/>
              </c:ext>
            </c:extLst>
          </c:dPt>
          <c:dPt>
            <c:idx val="8"/>
            <c:marker>
              <c:symbol val="circle"/>
              <c:size val="5"/>
              <c:spPr>
                <a:solidFill>
                  <a:schemeClr val="accent6"/>
                </a:solidFill>
                <a:ln w="9525">
                  <a:solidFill>
                    <a:schemeClr val="accent1"/>
                  </a:solidFill>
                </a:ln>
                <a:effectLst/>
              </c:spPr>
            </c:marker>
            <c:bubble3D val="0"/>
            <c:extLst>
              <c:ext xmlns:c16="http://schemas.microsoft.com/office/drawing/2014/chart" uri="{C3380CC4-5D6E-409C-BE32-E72D297353CC}">
                <c16:uniqueId val="{00000008-5A0E-4F96-955B-E44D1FF1D165}"/>
              </c:ext>
            </c:extLst>
          </c:dPt>
          <c:dPt>
            <c:idx val="9"/>
            <c:marker>
              <c:symbol val="circle"/>
              <c:size val="5"/>
              <c:spPr>
                <a:solidFill>
                  <a:schemeClr val="accent3"/>
                </a:solidFill>
                <a:ln w="9525">
                  <a:solidFill>
                    <a:schemeClr val="accent1"/>
                  </a:solidFill>
                </a:ln>
                <a:effectLst/>
              </c:spPr>
            </c:marker>
            <c:bubble3D val="0"/>
            <c:extLst>
              <c:ext xmlns:c16="http://schemas.microsoft.com/office/drawing/2014/chart" uri="{C3380CC4-5D6E-409C-BE32-E72D297353CC}">
                <c16:uniqueId val="{00000009-5A0E-4F96-955B-E44D1FF1D165}"/>
              </c:ext>
            </c:extLst>
          </c:dPt>
          <c:dPt>
            <c:idx val="10"/>
            <c:marker>
              <c:symbol val="circle"/>
              <c:size val="5"/>
              <c:spPr>
                <a:solidFill>
                  <a:schemeClr val="accent2"/>
                </a:solidFill>
                <a:ln w="9525">
                  <a:solidFill>
                    <a:schemeClr val="accent1"/>
                  </a:solidFill>
                </a:ln>
                <a:effectLst/>
              </c:spPr>
            </c:marker>
            <c:bubble3D val="0"/>
            <c:extLst>
              <c:ext xmlns:c16="http://schemas.microsoft.com/office/drawing/2014/chart" uri="{C3380CC4-5D6E-409C-BE32-E72D297353CC}">
                <c16:uniqueId val="{0000000A-5A0E-4F96-955B-E44D1FF1D165}"/>
              </c:ext>
            </c:extLst>
          </c:dPt>
          <c:dPt>
            <c:idx val="11"/>
            <c:marker>
              <c:symbol val="circle"/>
              <c:size val="5"/>
              <c:spPr>
                <a:solidFill>
                  <a:schemeClr val="accent2"/>
                </a:solidFill>
                <a:ln w="9525">
                  <a:solidFill>
                    <a:schemeClr val="accent1"/>
                  </a:solidFill>
                </a:ln>
                <a:effectLst/>
              </c:spPr>
            </c:marker>
            <c:bubble3D val="0"/>
            <c:extLst>
              <c:ext xmlns:c16="http://schemas.microsoft.com/office/drawing/2014/chart" uri="{C3380CC4-5D6E-409C-BE32-E72D297353CC}">
                <c16:uniqueId val="{0000000B-5A0E-4F96-955B-E44D1FF1D165}"/>
              </c:ext>
            </c:extLst>
          </c:dPt>
          <c:dPt>
            <c:idx val="12"/>
            <c:marker>
              <c:symbol val="circle"/>
              <c:size val="5"/>
              <c:spPr>
                <a:solidFill>
                  <a:schemeClr val="accent2"/>
                </a:solidFill>
                <a:ln w="9525">
                  <a:solidFill>
                    <a:schemeClr val="accent1"/>
                  </a:solidFill>
                </a:ln>
                <a:effectLst/>
              </c:spPr>
            </c:marker>
            <c:bubble3D val="0"/>
            <c:extLst>
              <c:ext xmlns:c16="http://schemas.microsoft.com/office/drawing/2014/chart" uri="{C3380CC4-5D6E-409C-BE32-E72D297353CC}">
                <c16:uniqueId val="{0000000C-5A0E-4F96-955B-E44D1FF1D165}"/>
              </c:ext>
            </c:extLst>
          </c:dPt>
          <c:dPt>
            <c:idx val="13"/>
            <c:marker>
              <c:symbol val="circle"/>
              <c:size val="5"/>
              <c:spPr>
                <a:solidFill>
                  <a:schemeClr val="accent2"/>
                </a:solidFill>
                <a:ln w="9525">
                  <a:solidFill>
                    <a:schemeClr val="accent1"/>
                  </a:solidFill>
                </a:ln>
                <a:effectLst/>
              </c:spPr>
            </c:marker>
            <c:bubble3D val="0"/>
            <c:extLst>
              <c:ext xmlns:c16="http://schemas.microsoft.com/office/drawing/2014/chart" uri="{C3380CC4-5D6E-409C-BE32-E72D297353CC}">
                <c16:uniqueId val="{0000000D-5A0E-4F96-955B-E44D1FF1D165}"/>
              </c:ext>
            </c:extLst>
          </c:dPt>
          <c:dPt>
            <c:idx val="14"/>
            <c:marker>
              <c:symbol val="circle"/>
              <c:size val="5"/>
              <c:spPr>
                <a:solidFill>
                  <a:schemeClr val="accent5"/>
                </a:solidFill>
                <a:ln w="9525">
                  <a:solidFill>
                    <a:schemeClr val="accent1"/>
                  </a:solidFill>
                </a:ln>
                <a:effectLst/>
              </c:spPr>
            </c:marker>
            <c:bubble3D val="0"/>
            <c:extLst>
              <c:ext xmlns:c16="http://schemas.microsoft.com/office/drawing/2014/chart" uri="{C3380CC4-5D6E-409C-BE32-E72D297353CC}">
                <c16:uniqueId val="{0000000E-5A0E-4F96-955B-E44D1FF1D165}"/>
              </c:ext>
            </c:extLst>
          </c:dPt>
          <c:dPt>
            <c:idx val="15"/>
            <c:marker>
              <c:symbol val="circle"/>
              <c:size val="5"/>
              <c:spPr>
                <a:solidFill>
                  <a:schemeClr val="accent5"/>
                </a:solidFill>
                <a:ln w="9525">
                  <a:solidFill>
                    <a:schemeClr val="accent1"/>
                  </a:solidFill>
                </a:ln>
                <a:effectLst/>
              </c:spPr>
            </c:marker>
            <c:bubble3D val="0"/>
            <c:extLst>
              <c:ext xmlns:c16="http://schemas.microsoft.com/office/drawing/2014/chart" uri="{C3380CC4-5D6E-409C-BE32-E72D297353CC}">
                <c16:uniqueId val="{0000000F-5A0E-4F96-955B-E44D1FF1D165}"/>
              </c:ext>
            </c:extLst>
          </c:dPt>
          <c:dPt>
            <c:idx val="16"/>
            <c:marker>
              <c:symbol val="circle"/>
              <c:size val="5"/>
              <c:spPr>
                <a:solidFill>
                  <a:schemeClr val="accent5"/>
                </a:solidFill>
                <a:ln w="9525">
                  <a:solidFill>
                    <a:schemeClr val="accent1"/>
                  </a:solidFill>
                </a:ln>
                <a:effectLst/>
              </c:spPr>
            </c:marker>
            <c:bubble3D val="0"/>
            <c:extLst>
              <c:ext xmlns:c16="http://schemas.microsoft.com/office/drawing/2014/chart" uri="{C3380CC4-5D6E-409C-BE32-E72D297353CC}">
                <c16:uniqueId val="{00000010-5A0E-4F96-955B-E44D1FF1D165}"/>
              </c:ext>
            </c:extLst>
          </c:dPt>
          <c:dPt>
            <c:idx val="17"/>
            <c:marker>
              <c:symbol val="circle"/>
              <c:size val="5"/>
              <c:spPr>
                <a:solidFill>
                  <a:schemeClr val="accent3"/>
                </a:solidFill>
                <a:ln w="9525">
                  <a:solidFill>
                    <a:schemeClr val="accent1"/>
                  </a:solidFill>
                </a:ln>
                <a:effectLst/>
              </c:spPr>
            </c:marker>
            <c:bubble3D val="0"/>
            <c:extLst>
              <c:ext xmlns:c16="http://schemas.microsoft.com/office/drawing/2014/chart" uri="{C3380CC4-5D6E-409C-BE32-E72D297353CC}">
                <c16:uniqueId val="{00000011-5A0E-4F96-955B-E44D1FF1D165}"/>
              </c:ext>
            </c:extLst>
          </c:dPt>
          <c:cat>
            <c:strRef>
              <c:f>pH!$B$18:$T$18</c:f>
              <c:strCache>
                <c:ptCount val="19"/>
                <c:pt idx="0">
                  <c:v>CONV</c:v>
                </c:pt>
                <c:pt idx="1">
                  <c:v>HARG1</c:v>
                </c:pt>
                <c:pt idx="2">
                  <c:v>HARG2</c:v>
                </c:pt>
                <c:pt idx="3">
                  <c:v>HASL1</c:v>
                </c:pt>
                <c:pt idx="4">
                  <c:v>HASL2</c:v>
                </c:pt>
                <c:pt idx="5">
                  <c:v>MAAB1</c:v>
                </c:pt>
                <c:pt idx="6">
                  <c:v>MAAB2</c:v>
                </c:pt>
                <c:pt idx="7">
                  <c:v>MACA1</c:v>
                </c:pt>
                <c:pt idx="8">
                  <c:v>MACA2</c:v>
                </c:pt>
                <c:pt idx="9">
                  <c:v>MAKI</c:v>
                </c:pt>
                <c:pt idx="10">
                  <c:v>PAPO1</c:v>
                </c:pt>
                <c:pt idx="11">
                  <c:v>PAPO2</c:v>
                </c:pt>
                <c:pt idx="12">
                  <c:v>PAPR1</c:v>
                </c:pt>
                <c:pt idx="13">
                  <c:v>PAPR2</c:v>
                </c:pt>
                <c:pt idx="14">
                  <c:v>PLTR1</c:v>
                </c:pt>
                <c:pt idx="15">
                  <c:v>PLTR2</c:v>
                </c:pt>
                <c:pt idx="16">
                  <c:v>RECO</c:v>
                </c:pt>
                <c:pt idx="17">
                  <c:v>SALT</c:v>
                </c:pt>
                <c:pt idx="18">
                  <c:v>Total general</c:v>
                </c:pt>
              </c:strCache>
            </c:strRef>
          </c:cat>
          <c:val>
            <c:numRef>
              <c:f>pH!$B$19:$T$19</c:f>
              <c:numCache>
                <c:formatCode>0.00</c:formatCode>
                <c:ptCount val="19"/>
                <c:pt idx="0">
                  <c:v>7.833333333333333</c:v>
                </c:pt>
                <c:pt idx="1">
                  <c:v>7.9285714285714288</c:v>
                </c:pt>
                <c:pt idx="2">
                  <c:v>7.333333333333333</c:v>
                </c:pt>
                <c:pt idx="3">
                  <c:v>7.125</c:v>
                </c:pt>
                <c:pt idx="4">
                  <c:v>7.666666666666667</c:v>
                </c:pt>
                <c:pt idx="5">
                  <c:v>7.0714285714285712</c:v>
                </c:pt>
                <c:pt idx="6">
                  <c:v>7.166666666666667</c:v>
                </c:pt>
                <c:pt idx="7">
                  <c:v>7.0714285714285712</c:v>
                </c:pt>
                <c:pt idx="8">
                  <c:v>7.4444444444444446</c:v>
                </c:pt>
                <c:pt idx="9">
                  <c:v>6.833333333333333</c:v>
                </c:pt>
                <c:pt idx="10">
                  <c:v>7.2142857142857144</c:v>
                </c:pt>
                <c:pt idx="11">
                  <c:v>7.333333333333333</c:v>
                </c:pt>
                <c:pt idx="12">
                  <c:v>7.1428571428571432</c:v>
                </c:pt>
                <c:pt idx="13">
                  <c:v>6.5555555555555554</c:v>
                </c:pt>
                <c:pt idx="14">
                  <c:v>7.0555555555555554</c:v>
                </c:pt>
                <c:pt idx="15">
                  <c:v>7.083333333333333</c:v>
                </c:pt>
                <c:pt idx="16">
                  <c:v>7</c:v>
                </c:pt>
                <c:pt idx="17">
                  <c:v>7.3888888888888893</c:v>
                </c:pt>
                <c:pt idx="18">
                  <c:v>7.1926627384960726</c:v>
                </c:pt>
              </c:numCache>
            </c:numRef>
          </c:val>
          <c:smooth val="0"/>
          <c:extLst>
            <c:ext xmlns:c16="http://schemas.microsoft.com/office/drawing/2014/chart" uri="{C3380CC4-5D6E-409C-BE32-E72D297353CC}">
              <c16:uniqueId val="{00000012-5A0E-4F96-955B-E44D1FF1D165}"/>
            </c:ext>
          </c:extLst>
        </c:ser>
        <c:ser>
          <c:idx val="1"/>
          <c:order val="1"/>
          <c:tx>
            <c:strRef>
              <c:f>pH!$A$20</c:f>
              <c:strCache>
                <c:ptCount val="1"/>
                <c:pt idx="0">
                  <c:v>MIN</c:v>
                </c:pt>
              </c:strCache>
            </c:strRef>
          </c:tx>
          <c:spPr>
            <a:ln w="28575" cap="rnd">
              <a:noFill/>
              <a:round/>
            </a:ln>
            <a:effectLst/>
          </c:spPr>
          <c:marker>
            <c:symbol val="none"/>
          </c:marker>
          <c:dPt>
            <c:idx val="9"/>
            <c:marker>
              <c:symbol val="none"/>
            </c:marker>
            <c:bubble3D val="0"/>
            <c:extLst>
              <c:ext xmlns:c16="http://schemas.microsoft.com/office/drawing/2014/chart" uri="{C3380CC4-5D6E-409C-BE32-E72D297353CC}">
                <c16:uniqueId val="{00000013-5A0E-4F96-955B-E44D1FF1D165}"/>
              </c:ext>
            </c:extLst>
          </c:dPt>
          <c:cat>
            <c:strRef>
              <c:f>pH!$B$18:$T$18</c:f>
              <c:strCache>
                <c:ptCount val="19"/>
                <c:pt idx="0">
                  <c:v>CONV</c:v>
                </c:pt>
                <c:pt idx="1">
                  <c:v>HARG1</c:v>
                </c:pt>
                <c:pt idx="2">
                  <c:v>HARG2</c:v>
                </c:pt>
                <c:pt idx="3">
                  <c:v>HASL1</c:v>
                </c:pt>
                <c:pt idx="4">
                  <c:v>HASL2</c:v>
                </c:pt>
                <c:pt idx="5">
                  <c:v>MAAB1</c:v>
                </c:pt>
                <c:pt idx="6">
                  <c:v>MAAB2</c:v>
                </c:pt>
                <c:pt idx="7">
                  <c:v>MACA1</c:v>
                </c:pt>
                <c:pt idx="8">
                  <c:v>MACA2</c:v>
                </c:pt>
                <c:pt idx="9">
                  <c:v>MAKI</c:v>
                </c:pt>
                <c:pt idx="10">
                  <c:v>PAPO1</c:v>
                </c:pt>
                <c:pt idx="11">
                  <c:v>PAPO2</c:v>
                </c:pt>
                <c:pt idx="12">
                  <c:v>PAPR1</c:v>
                </c:pt>
                <c:pt idx="13">
                  <c:v>PAPR2</c:v>
                </c:pt>
                <c:pt idx="14">
                  <c:v>PLTR1</c:v>
                </c:pt>
                <c:pt idx="15">
                  <c:v>PLTR2</c:v>
                </c:pt>
                <c:pt idx="16">
                  <c:v>RECO</c:v>
                </c:pt>
                <c:pt idx="17">
                  <c:v>SALT</c:v>
                </c:pt>
                <c:pt idx="18">
                  <c:v>Total general</c:v>
                </c:pt>
              </c:strCache>
            </c:strRef>
          </c:cat>
          <c:val>
            <c:numRef>
              <c:f>pH!$B$20:$T$20</c:f>
              <c:numCache>
                <c:formatCode>0.00</c:formatCode>
                <c:ptCount val="19"/>
                <c:pt idx="0">
                  <c:v>7.5</c:v>
                </c:pt>
                <c:pt idx="1">
                  <c:v>7.5</c:v>
                </c:pt>
                <c:pt idx="2">
                  <c:v>7</c:v>
                </c:pt>
                <c:pt idx="3">
                  <c:v>7</c:v>
                </c:pt>
                <c:pt idx="4">
                  <c:v>7</c:v>
                </c:pt>
                <c:pt idx="5">
                  <c:v>7</c:v>
                </c:pt>
                <c:pt idx="6">
                  <c:v>7</c:v>
                </c:pt>
                <c:pt idx="7">
                  <c:v>6.5</c:v>
                </c:pt>
                <c:pt idx="8">
                  <c:v>7</c:v>
                </c:pt>
                <c:pt idx="9">
                  <c:v>6.5</c:v>
                </c:pt>
                <c:pt idx="10">
                  <c:v>7</c:v>
                </c:pt>
                <c:pt idx="11">
                  <c:v>7</c:v>
                </c:pt>
                <c:pt idx="12">
                  <c:v>7</c:v>
                </c:pt>
                <c:pt idx="13">
                  <c:v>6</c:v>
                </c:pt>
                <c:pt idx="14">
                  <c:v>6.75</c:v>
                </c:pt>
                <c:pt idx="15">
                  <c:v>6.75</c:v>
                </c:pt>
                <c:pt idx="16">
                  <c:v>7</c:v>
                </c:pt>
                <c:pt idx="17">
                  <c:v>7</c:v>
                </c:pt>
                <c:pt idx="18">
                  <c:v>7</c:v>
                </c:pt>
              </c:numCache>
            </c:numRef>
          </c:val>
          <c:smooth val="0"/>
          <c:extLst>
            <c:ext xmlns:c16="http://schemas.microsoft.com/office/drawing/2014/chart" uri="{C3380CC4-5D6E-409C-BE32-E72D297353CC}">
              <c16:uniqueId val="{00000014-5A0E-4F96-955B-E44D1FF1D165}"/>
            </c:ext>
          </c:extLst>
        </c:ser>
        <c:ser>
          <c:idx val="2"/>
          <c:order val="2"/>
          <c:tx>
            <c:strRef>
              <c:f>pH!$A$21</c:f>
              <c:strCache>
                <c:ptCount val="1"/>
                <c:pt idx="0">
                  <c:v>MAX</c:v>
                </c:pt>
              </c:strCache>
            </c:strRef>
          </c:tx>
          <c:spPr>
            <a:ln w="28575" cap="rnd">
              <a:noFill/>
              <a:round/>
            </a:ln>
            <a:effectLst/>
          </c:spPr>
          <c:marker>
            <c:symbol val="dot"/>
            <c:size val="3"/>
            <c:spPr>
              <a:solidFill>
                <a:schemeClr val="accent3"/>
              </a:solidFill>
              <a:ln w="9525">
                <a:solidFill>
                  <a:schemeClr val="accent3"/>
                </a:solidFill>
              </a:ln>
              <a:effectLst/>
            </c:spPr>
          </c:marker>
          <c:cat>
            <c:strRef>
              <c:f>pH!$B$18:$T$18</c:f>
              <c:strCache>
                <c:ptCount val="19"/>
                <c:pt idx="0">
                  <c:v>CONV</c:v>
                </c:pt>
                <c:pt idx="1">
                  <c:v>HARG1</c:v>
                </c:pt>
                <c:pt idx="2">
                  <c:v>HARG2</c:v>
                </c:pt>
                <c:pt idx="3">
                  <c:v>HASL1</c:v>
                </c:pt>
                <c:pt idx="4">
                  <c:v>HASL2</c:v>
                </c:pt>
                <c:pt idx="5">
                  <c:v>MAAB1</c:v>
                </c:pt>
                <c:pt idx="6">
                  <c:v>MAAB2</c:v>
                </c:pt>
                <c:pt idx="7">
                  <c:v>MACA1</c:v>
                </c:pt>
                <c:pt idx="8">
                  <c:v>MACA2</c:v>
                </c:pt>
                <c:pt idx="9">
                  <c:v>MAKI</c:v>
                </c:pt>
                <c:pt idx="10">
                  <c:v>PAPO1</c:v>
                </c:pt>
                <c:pt idx="11">
                  <c:v>PAPO2</c:v>
                </c:pt>
                <c:pt idx="12">
                  <c:v>PAPR1</c:v>
                </c:pt>
                <c:pt idx="13">
                  <c:v>PAPR2</c:v>
                </c:pt>
                <c:pt idx="14">
                  <c:v>PLTR1</c:v>
                </c:pt>
                <c:pt idx="15">
                  <c:v>PLTR2</c:v>
                </c:pt>
                <c:pt idx="16">
                  <c:v>RECO</c:v>
                </c:pt>
                <c:pt idx="17">
                  <c:v>SALT</c:v>
                </c:pt>
                <c:pt idx="18">
                  <c:v>Total general</c:v>
                </c:pt>
              </c:strCache>
            </c:strRef>
          </c:cat>
          <c:val>
            <c:numRef>
              <c:f>pH!$B$21:$T$21</c:f>
              <c:numCache>
                <c:formatCode>0.00</c:formatCode>
                <c:ptCount val="19"/>
                <c:pt idx="0">
                  <c:v>8</c:v>
                </c:pt>
                <c:pt idx="1">
                  <c:v>8.5</c:v>
                </c:pt>
                <c:pt idx="2">
                  <c:v>8</c:v>
                </c:pt>
                <c:pt idx="3">
                  <c:v>8</c:v>
                </c:pt>
                <c:pt idx="4">
                  <c:v>8</c:v>
                </c:pt>
                <c:pt idx="5">
                  <c:v>7.5</c:v>
                </c:pt>
                <c:pt idx="6">
                  <c:v>7.5</c:v>
                </c:pt>
                <c:pt idx="7">
                  <c:v>7.5</c:v>
                </c:pt>
                <c:pt idx="8">
                  <c:v>8</c:v>
                </c:pt>
                <c:pt idx="9">
                  <c:v>7</c:v>
                </c:pt>
                <c:pt idx="10">
                  <c:v>8</c:v>
                </c:pt>
                <c:pt idx="11">
                  <c:v>7.5</c:v>
                </c:pt>
                <c:pt idx="12">
                  <c:v>7.5</c:v>
                </c:pt>
                <c:pt idx="13">
                  <c:v>7.5</c:v>
                </c:pt>
                <c:pt idx="14">
                  <c:v>7.5</c:v>
                </c:pt>
                <c:pt idx="15">
                  <c:v>7.5</c:v>
                </c:pt>
                <c:pt idx="16">
                  <c:v>7</c:v>
                </c:pt>
                <c:pt idx="17">
                  <c:v>7.5</c:v>
                </c:pt>
                <c:pt idx="18">
                  <c:v>7.3611111111111107</c:v>
                </c:pt>
              </c:numCache>
            </c:numRef>
          </c:val>
          <c:smooth val="0"/>
          <c:extLst>
            <c:ext xmlns:c16="http://schemas.microsoft.com/office/drawing/2014/chart" uri="{C3380CC4-5D6E-409C-BE32-E72D297353CC}">
              <c16:uniqueId val="{00000015-5A0E-4F96-955B-E44D1FF1D165}"/>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axId val="949124304"/>
        <c:axId val="949129552"/>
      </c:stockChart>
      <c:catAx>
        <c:axId val="9491243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s-MX"/>
          </a:p>
        </c:txPr>
        <c:crossAx val="949129552"/>
        <c:crosses val="autoZero"/>
        <c:auto val="1"/>
        <c:lblAlgn val="ctr"/>
        <c:lblOffset val="100"/>
        <c:noMultiLvlLbl val="0"/>
      </c:catAx>
      <c:valAx>
        <c:axId val="949129552"/>
        <c:scaling>
          <c:orientation val="minMax"/>
          <c:min val="5"/>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9491243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legend>
    <c:plotVisOnly val="1"/>
    <c:dispBlanksAs val="gap"/>
    <c:showDLblsOverMax val="0"/>
  </c:chart>
  <c:spPr>
    <a:solidFill>
      <a:schemeClr val="bg1"/>
    </a:solidFill>
    <a:ln w="9525" cap="flat" cmpd="sng" algn="ctr">
      <a:noFill/>
      <a:round/>
    </a:ln>
    <a:effectLst/>
  </c:spPr>
  <c:txPr>
    <a:bodyPr/>
    <a:lstStyle/>
    <a:p>
      <a:pPr>
        <a:defRPr/>
      </a:pPr>
      <a:endParaRPr lang="es-MX"/>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r>
              <a:rPr lang="en-US" sz="1200" b="1"/>
              <a:t>Ph</a:t>
            </a:r>
          </a:p>
        </c:rich>
      </c:tx>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es-MX"/>
        </a:p>
      </c:txPr>
    </c:title>
    <c:autoTitleDeleted val="0"/>
    <c:plotArea>
      <c:layout/>
      <c:stockChart>
        <c:ser>
          <c:idx val="0"/>
          <c:order val="0"/>
          <c:tx>
            <c:strRef>
              <c:f>pH!$A$69</c:f>
              <c:strCache>
                <c:ptCount val="1"/>
                <c:pt idx="0">
                  <c:v>PROMEDIO</c:v>
                </c:pt>
              </c:strCache>
            </c:strRef>
          </c:tx>
          <c:spPr>
            <a:ln w="28575" cap="rnd">
              <a:noFill/>
              <a:round/>
            </a:ln>
            <a:effectLst/>
          </c:spPr>
          <c:marker>
            <c:symbol val="circle"/>
            <c:size val="5"/>
            <c:spPr>
              <a:solidFill>
                <a:schemeClr val="accent1"/>
              </a:solidFill>
              <a:ln w="9525">
                <a:solidFill>
                  <a:schemeClr val="accent1"/>
                </a:solidFill>
              </a:ln>
              <a:effectLst/>
            </c:spPr>
          </c:marker>
          <c:dPt>
            <c:idx val="0"/>
            <c:marker>
              <c:symbol val="circle"/>
              <c:size val="5"/>
              <c:spPr>
                <a:solidFill>
                  <a:schemeClr val="accent3"/>
                </a:solidFill>
                <a:ln w="9525">
                  <a:solidFill>
                    <a:schemeClr val="accent1"/>
                  </a:solidFill>
                </a:ln>
                <a:effectLst/>
              </c:spPr>
            </c:marker>
            <c:bubble3D val="0"/>
            <c:extLst>
              <c:ext xmlns:c16="http://schemas.microsoft.com/office/drawing/2014/chart" uri="{C3380CC4-5D6E-409C-BE32-E72D297353CC}">
                <c16:uniqueId val="{00000000-A238-4330-904D-4512AF6F5A83}"/>
              </c:ext>
            </c:extLst>
          </c:dPt>
          <c:dPt>
            <c:idx val="1"/>
            <c:marker>
              <c:symbol val="circle"/>
              <c:size val="5"/>
              <c:spPr>
                <a:solidFill>
                  <a:schemeClr val="accent4"/>
                </a:solidFill>
                <a:ln w="9525">
                  <a:solidFill>
                    <a:schemeClr val="accent1"/>
                  </a:solidFill>
                </a:ln>
                <a:effectLst/>
              </c:spPr>
            </c:marker>
            <c:bubble3D val="0"/>
            <c:extLst>
              <c:ext xmlns:c16="http://schemas.microsoft.com/office/drawing/2014/chart" uri="{C3380CC4-5D6E-409C-BE32-E72D297353CC}">
                <c16:uniqueId val="{00000001-A238-4330-904D-4512AF6F5A83}"/>
              </c:ext>
            </c:extLst>
          </c:dPt>
          <c:dPt>
            <c:idx val="2"/>
            <c:marker>
              <c:symbol val="circle"/>
              <c:size val="5"/>
              <c:spPr>
                <a:solidFill>
                  <a:schemeClr val="accent4"/>
                </a:solidFill>
                <a:ln w="9525">
                  <a:solidFill>
                    <a:schemeClr val="accent1"/>
                  </a:solidFill>
                </a:ln>
                <a:effectLst/>
              </c:spPr>
            </c:marker>
            <c:bubble3D val="0"/>
            <c:extLst>
              <c:ext xmlns:c16="http://schemas.microsoft.com/office/drawing/2014/chart" uri="{C3380CC4-5D6E-409C-BE32-E72D297353CC}">
                <c16:uniqueId val="{00000002-A238-4330-904D-4512AF6F5A83}"/>
              </c:ext>
            </c:extLst>
          </c:dPt>
          <c:dPt>
            <c:idx val="3"/>
            <c:marker>
              <c:symbol val="circle"/>
              <c:size val="5"/>
              <c:spPr>
                <a:solidFill>
                  <a:schemeClr val="accent4"/>
                </a:solidFill>
                <a:ln w="9525">
                  <a:solidFill>
                    <a:schemeClr val="accent1"/>
                  </a:solidFill>
                </a:ln>
                <a:effectLst/>
              </c:spPr>
            </c:marker>
            <c:bubble3D val="0"/>
            <c:extLst>
              <c:ext xmlns:c16="http://schemas.microsoft.com/office/drawing/2014/chart" uri="{C3380CC4-5D6E-409C-BE32-E72D297353CC}">
                <c16:uniqueId val="{00000003-A238-4330-904D-4512AF6F5A83}"/>
              </c:ext>
            </c:extLst>
          </c:dPt>
          <c:dPt>
            <c:idx val="4"/>
            <c:marker>
              <c:symbol val="circle"/>
              <c:size val="5"/>
              <c:spPr>
                <a:solidFill>
                  <a:schemeClr val="accent4"/>
                </a:solidFill>
                <a:ln w="9525">
                  <a:solidFill>
                    <a:schemeClr val="accent1"/>
                  </a:solidFill>
                </a:ln>
                <a:effectLst/>
              </c:spPr>
            </c:marker>
            <c:bubble3D val="0"/>
            <c:extLst>
              <c:ext xmlns:c16="http://schemas.microsoft.com/office/drawing/2014/chart" uri="{C3380CC4-5D6E-409C-BE32-E72D297353CC}">
                <c16:uniqueId val="{00000004-A238-4330-904D-4512AF6F5A83}"/>
              </c:ext>
            </c:extLst>
          </c:dPt>
          <c:dPt>
            <c:idx val="5"/>
            <c:marker>
              <c:symbol val="circle"/>
              <c:size val="5"/>
              <c:spPr>
                <a:solidFill>
                  <a:schemeClr val="accent4"/>
                </a:solidFill>
                <a:ln w="9525">
                  <a:solidFill>
                    <a:schemeClr val="accent1"/>
                  </a:solidFill>
                </a:ln>
                <a:effectLst/>
              </c:spPr>
            </c:marker>
            <c:bubble3D val="0"/>
            <c:extLst>
              <c:ext xmlns:c16="http://schemas.microsoft.com/office/drawing/2014/chart" uri="{C3380CC4-5D6E-409C-BE32-E72D297353CC}">
                <c16:uniqueId val="{00000005-A238-4330-904D-4512AF6F5A83}"/>
              </c:ext>
            </c:extLst>
          </c:dPt>
          <c:dPt>
            <c:idx val="6"/>
            <c:marker>
              <c:symbol val="circle"/>
              <c:size val="5"/>
              <c:spPr>
                <a:solidFill>
                  <a:schemeClr val="accent5"/>
                </a:solidFill>
                <a:ln w="9525">
                  <a:solidFill>
                    <a:schemeClr val="accent1"/>
                  </a:solidFill>
                </a:ln>
                <a:effectLst/>
              </c:spPr>
            </c:marker>
            <c:bubble3D val="0"/>
            <c:extLst>
              <c:ext xmlns:c16="http://schemas.microsoft.com/office/drawing/2014/chart" uri="{C3380CC4-5D6E-409C-BE32-E72D297353CC}">
                <c16:uniqueId val="{00000006-A238-4330-904D-4512AF6F5A83}"/>
              </c:ext>
            </c:extLst>
          </c:dPt>
          <c:dPt>
            <c:idx val="7"/>
            <c:marker>
              <c:symbol val="circle"/>
              <c:size val="5"/>
              <c:spPr>
                <a:solidFill>
                  <a:schemeClr val="accent6"/>
                </a:solidFill>
                <a:ln w="9525">
                  <a:solidFill>
                    <a:schemeClr val="accent1"/>
                  </a:solidFill>
                </a:ln>
                <a:effectLst/>
              </c:spPr>
            </c:marker>
            <c:bubble3D val="0"/>
            <c:extLst>
              <c:ext xmlns:c16="http://schemas.microsoft.com/office/drawing/2014/chart" uri="{C3380CC4-5D6E-409C-BE32-E72D297353CC}">
                <c16:uniqueId val="{00000007-A238-4330-904D-4512AF6F5A83}"/>
              </c:ext>
            </c:extLst>
          </c:dPt>
          <c:dPt>
            <c:idx val="8"/>
            <c:marker>
              <c:symbol val="circle"/>
              <c:size val="5"/>
              <c:spPr>
                <a:solidFill>
                  <a:schemeClr val="accent6"/>
                </a:solidFill>
                <a:ln w="9525">
                  <a:solidFill>
                    <a:schemeClr val="accent1"/>
                  </a:solidFill>
                </a:ln>
                <a:effectLst/>
              </c:spPr>
            </c:marker>
            <c:bubble3D val="0"/>
            <c:extLst>
              <c:ext xmlns:c16="http://schemas.microsoft.com/office/drawing/2014/chart" uri="{C3380CC4-5D6E-409C-BE32-E72D297353CC}">
                <c16:uniqueId val="{00000008-A238-4330-904D-4512AF6F5A83}"/>
              </c:ext>
            </c:extLst>
          </c:dPt>
          <c:dPt>
            <c:idx val="9"/>
            <c:marker>
              <c:symbol val="circle"/>
              <c:size val="5"/>
              <c:spPr>
                <a:solidFill>
                  <a:schemeClr val="accent6"/>
                </a:solidFill>
                <a:ln w="9525">
                  <a:solidFill>
                    <a:schemeClr val="accent1"/>
                  </a:solidFill>
                </a:ln>
                <a:effectLst/>
              </c:spPr>
            </c:marker>
            <c:bubble3D val="0"/>
            <c:extLst>
              <c:ext xmlns:c16="http://schemas.microsoft.com/office/drawing/2014/chart" uri="{C3380CC4-5D6E-409C-BE32-E72D297353CC}">
                <c16:uniqueId val="{00000009-A238-4330-904D-4512AF6F5A83}"/>
              </c:ext>
            </c:extLst>
          </c:dPt>
          <c:dPt>
            <c:idx val="10"/>
            <c:marker>
              <c:symbol val="circle"/>
              <c:size val="5"/>
              <c:spPr>
                <a:solidFill>
                  <a:schemeClr val="accent6"/>
                </a:solidFill>
                <a:ln w="9525">
                  <a:solidFill>
                    <a:schemeClr val="accent1"/>
                  </a:solidFill>
                </a:ln>
                <a:effectLst/>
              </c:spPr>
            </c:marker>
            <c:bubble3D val="0"/>
            <c:extLst>
              <c:ext xmlns:c16="http://schemas.microsoft.com/office/drawing/2014/chart" uri="{C3380CC4-5D6E-409C-BE32-E72D297353CC}">
                <c16:uniqueId val="{0000000A-A238-4330-904D-4512AF6F5A83}"/>
              </c:ext>
            </c:extLst>
          </c:dPt>
          <c:dPt>
            <c:idx val="11"/>
            <c:marker>
              <c:symbol val="circle"/>
              <c:size val="5"/>
              <c:spPr>
                <a:solidFill>
                  <a:schemeClr val="accent3"/>
                </a:solidFill>
                <a:ln w="9525">
                  <a:solidFill>
                    <a:schemeClr val="accent1"/>
                  </a:solidFill>
                </a:ln>
                <a:effectLst/>
              </c:spPr>
            </c:marker>
            <c:bubble3D val="0"/>
            <c:extLst>
              <c:ext xmlns:c16="http://schemas.microsoft.com/office/drawing/2014/chart" uri="{C3380CC4-5D6E-409C-BE32-E72D297353CC}">
                <c16:uniqueId val="{0000000B-A238-4330-904D-4512AF6F5A83}"/>
              </c:ext>
            </c:extLst>
          </c:dPt>
          <c:dPt>
            <c:idx val="12"/>
            <c:marker>
              <c:symbol val="circle"/>
              <c:size val="5"/>
              <c:spPr>
                <a:solidFill>
                  <a:schemeClr val="accent2"/>
                </a:solidFill>
                <a:ln w="9525">
                  <a:solidFill>
                    <a:schemeClr val="accent1"/>
                  </a:solidFill>
                </a:ln>
                <a:effectLst/>
              </c:spPr>
            </c:marker>
            <c:bubble3D val="0"/>
            <c:extLst>
              <c:ext xmlns:c16="http://schemas.microsoft.com/office/drawing/2014/chart" uri="{C3380CC4-5D6E-409C-BE32-E72D297353CC}">
                <c16:uniqueId val="{0000000C-A238-4330-904D-4512AF6F5A83}"/>
              </c:ext>
            </c:extLst>
          </c:dPt>
          <c:dPt>
            <c:idx val="13"/>
            <c:marker>
              <c:symbol val="circle"/>
              <c:size val="5"/>
              <c:spPr>
                <a:solidFill>
                  <a:schemeClr val="accent2"/>
                </a:solidFill>
                <a:ln w="9525">
                  <a:solidFill>
                    <a:schemeClr val="accent1"/>
                  </a:solidFill>
                </a:ln>
                <a:effectLst/>
              </c:spPr>
            </c:marker>
            <c:bubble3D val="0"/>
            <c:extLst>
              <c:ext xmlns:c16="http://schemas.microsoft.com/office/drawing/2014/chart" uri="{C3380CC4-5D6E-409C-BE32-E72D297353CC}">
                <c16:uniqueId val="{0000000D-A238-4330-904D-4512AF6F5A83}"/>
              </c:ext>
            </c:extLst>
          </c:dPt>
          <c:dPt>
            <c:idx val="14"/>
            <c:marker>
              <c:symbol val="circle"/>
              <c:size val="5"/>
              <c:spPr>
                <a:solidFill>
                  <a:schemeClr val="accent2"/>
                </a:solidFill>
                <a:ln w="9525">
                  <a:solidFill>
                    <a:schemeClr val="accent1"/>
                  </a:solidFill>
                </a:ln>
                <a:effectLst/>
              </c:spPr>
            </c:marker>
            <c:bubble3D val="0"/>
            <c:extLst>
              <c:ext xmlns:c16="http://schemas.microsoft.com/office/drawing/2014/chart" uri="{C3380CC4-5D6E-409C-BE32-E72D297353CC}">
                <c16:uniqueId val="{0000000E-A238-4330-904D-4512AF6F5A83}"/>
              </c:ext>
            </c:extLst>
          </c:dPt>
          <c:dPt>
            <c:idx val="15"/>
            <c:marker>
              <c:symbol val="circle"/>
              <c:size val="5"/>
              <c:spPr>
                <a:solidFill>
                  <a:schemeClr val="accent2"/>
                </a:solidFill>
                <a:ln w="9525">
                  <a:solidFill>
                    <a:schemeClr val="accent1"/>
                  </a:solidFill>
                </a:ln>
                <a:effectLst/>
              </c:spPr>
            </c:marker>
            <c:bubble3D val="0"/>
            <c:extLst>
              <c:ext xmlns:c16="http://schemas.microsoft.com/office/drawing/2014/chart" uri="{C3380CC4-5D6E-409C-BE32-E72D297353CC}">
                <c16:uniqueId val="{0000000F-A238-4330-904D-4512AF6F5A83}"/>
              </c:ext>
            </c:extLst>
          </c:dPt>
          <c:dPt>
            <c:idx val="16"/>
            <c:marker>
              <c:symbol val="circle"/>
              <c:size val="5"/>
              <c:spPr>
                <a:solidFill>
                  <a:schemeClr val="accent5"/>
                </a:solidFill>
                <a:ln w="9525">
                  <a:solidFill>
                    <a:schemeClr val="accent1"/>
                  </a:solidFill>
                </a:ln>
                <a:effectLst/>
              </c:spPr>
            </c:marker>
            <c:bubble3D val="0"/>
            <c:extLst>
              <c:ext xmlns:c16="http://schemas.microsoft.com/office/drawing/2014/chart" uri="{C3380CC4-5D6E-409C-BE32-E72D297353CC}">
                <c16:uniqueId val="{00000010-A238-4330-904D-4512AF6F5A83}"/>
              </c:ext>
            </c:extLst>
          </c:dPt>
          <c:dPt>
            <c:idx val="17"/>
            <c:marker>
              <c:symbol val="circle"/>
              <c:size val="5"/>
              <c:spPr>
                <a:solidFill>
                  <a:schemeClr val="accent5"/>
                </a:solidFill>
                <a:ln w="9525">
                  <a:solidFill>
                    <a:schemeClr val="accent1"/>
                  </a:solidFill>
                </a:ln>
                <a:effectLst/>
              </c:spPr>
            </c:marker>
            <c:bubble3D val="0"/>
            <c:extLst>
              <c:ext xmlns:c16="http://schemas.microsoft.com/office/drawing/2014/chart" uri="{C3380CC4-5D6E-409C-BE32-E72D297353CC}">
                <c16:uniqueId val="{00000011-A238-4330-904D-4512AF6F5A83}"/>
              </c:ext>
            </c:extLst>
          </c:dPt>
          <c:dPt>
            <c:idx val="18"/>
            <c:marker>
              <c:symbol val="circle"/>
              <c:size val="5"/>
              <c:spPr>
                <a:solidFill>
                  <a:schemeClr val="accent5"/>
                </a:solidFill>
                <a:ln w="9525">
                  <a:solidFill>
                    <a:schemeClr val="accent1"/>
                  </a:solidFill>
                </a:ln>
                <a:effectLst/>
              </c:spPr>
            </c:marker>
            <c:bubble3D val="0"/>
            <c:extLst>
              <c:ext xmlns:c16="http://schemas.microsoft.com/office/drawing/2014/chart" uri="{C3380CC4-5D6E-409C-BE32-E72D297353CC}">
                <c16:uniqueId val="{00000012-A238-4330-904D-4512AF6F5A83}"/>
              </c:ext>
            </c:extLst>
          </c:dPt>
          <c:dPt>
            <c:idx val="19"/>
            <c:marker>
              <c:symbol val="circle"/>
              <c:size val="5"/>
              <c:spPr>
                <a:solidFill>
                  <a:schemeClr val="accent3"/>
                </a:solidFill>
                <a:ln w="9525">
                  <a:solidFill>
                    <a:schemeClr val="accent1"/>
                  </a:solidFill>
                </a:ln>
                <a:effectLst/>
              </c:spPr>
            </c:marker>
            <c:bubble3D val="0"/>
            <c:extLst>
              <c:ext xmlns:c16="http://schemas.microsoft.com/office/drawing/2014/chart" uri="{C3380CC4-5D6E-409C-BE32-E72D297353CC}">
                <c16:uniqueId val="{00000013-A238-4330-904D-4512AF6F5A83}"/>
              </c:ext>
            </c:extLst>
          </c:dPt>
          <c:dPt>
            <c:idx val="20"/>
            <c:marker>
              <c:symbol val="circle"/>
              <c:size val="5"/>
              <c:spPr>
                <a:solidFill>
                  <a:schemeClr val="tx1"/>
                </a:solidFill>
                <a:ln w="9525">
                  <a:solidFill>
                    <a:schemeClr val="accent1"/>
                  </a:solidFill>
                </a:ln>
                <a:effectLst/>
              </c:spPr>
            </c:marker>
            <c:bubble3D val="0"/>
            <c:extLst>
              <c:ext xmlns:c16="http://schemas.microsoft.com/office/drawing/2014/chart" uri="{C3380CC4-5D6E-409C-BE32-E72D297353CC}">
                <c16:uniqueId val="{00000014-A238-4330-904D-4512AF6F5A83}"/>
              </c:ext>
            </c:extLst>
          </c:dPt>
          <c:cat>
            <c:strRef>
              <c:f>pH!$B$68:$V$68</c:f>
              <c:strCache>
                <c:ptCount val="21"/>
                <c:pt idx="0">
                  <c:v>CONV</c:v>
                </c:pt>
                <c:pt idx="1">
                  <c:v>HARG1</c:v>
                </c:pt>
                <c:pt idx="2">
                  <c:v>HARG2</c:v>
                </c:pt>
                <c:pt idx="3">
                  <c:v>HASL1</c:v>
                </c:pt>
                <c:pt idx="4">
                  <c:v>HASL2</c:v>
                </c:pt>
                <c:pt idx="5">
                  <c:v>HASL3</c:v>
                </c:pt>
                <c:pt idx="6">
                  <c:v>HOSP1</c:v>
                </c:pt>
                <c:pt idx="7">
                  <c:v>MAAB1</c:v>
                </c:pt>
                <c:pt idx="8">
                  <c:v>MAAB2</c:v>
                </c:pt>
                <c:pt idx="9">
                  <c:v>MACA1</c:v>
                </c:pt>
                <c:pt idx="10">
                  <c:v>MACA2</c:v>
                </c:pt>
                <c:pt idx="11">
                  <c:v>MAKI</c:v>
                </c:pt>
                <c:pt idx="12">
                  <c:v>PAPO1</c:v>
                </c:pt>
                <c:pt idx="13">
                  <c:v>PAPO2</c:v>
                </c:pt>
                <c:pt idx="14">
                  <c:v>PAPR1</c:v>
                </c:pt>
                <c:pt idx="15">
                  <c:v>PAPR2</c:v>
                </c:pt>
                <c:pt idx="16">
                  <c:v>PLTR1</c:v>
                </c:pt>
                <c:pt idx="17">
                  <c:v>PLTR2</c:v>
                </c:pt>
                <c:pt idx="18">
                  <c:v>RECO</c:v>
                </c:pt>
                <c:pt idx="19">
                  <c:v>SALT</c:v>
                </c:pt>
                <c:pt idx="20">
                  <c:v>Total general</c:v>
                </c:pt>
              </c:strCache>
            </c:strRef>
          </c:cat>
          <c:val>
            <c:numRef>
              <c:f>pH!$B$69:$V$69</c:f>
              <c:numCache>
                <c:formatCode>0.00</c:formatCode>
                <c:ptCount val="21"/>
                <c:pt idx="0">
                  <c:v>7.5</c:v>
                </c:pt>
                <c:pt idx="1">
                  <c:v>7.416666666666667</c:v>
                </c:pt>
                <c:pt idx="2">
                  <c:v>7.125</c:v>
                </c:pt>
                <c:pt idx="3">
                  <c:v>6.9545454545454541</c:v>
                </c:pt>
                <c:pt idx="4">
                  <c:v>7.333333333333333</c:v>
                </c:pt>
                <c:pt idx="5">
                  <c:v>7.0625</c:v>
                </c:pt>
                <c:pt idx="6">
                  <c:v>7.166666666666667</c:v>
                </c:pt>
                <c:pt idx="7">
                  <c:v>7.1363636363636367</c:v>
                </c:pt>
                <c:pt idx="8">
                  <c:v>7</c:v>
                </c:pt>
                <c:pt idx="9">
                  <c:v>6.7272727272727275</c:v>
                </c:pt>
                <c:pt idx="10">
                  <c:v>7.041666666666667</c:v>
                </c:pt>
                <c:pt idx="11">
                  <c:v>7.208333333333333</c:v>
                </c:pt>
                <c:pt idx="12">
                  <c:v>7.208333333333333</c:v>
                </c:pt>
                <c:pt idx="13">
                  <c:v>7.125</c:v>
                </c:pt>
                <c:pt idx="14">
                  <c:v>6.458333333333333</c:v>
                </c:pt>
                <c:pt idx="15">
                  <c:v>6.5</c:v>
                </c:pt>
                <c:pt idx="16">
                  <c:v>7</c:v>
                </c:pt>
                <c:pt idx="17">
                  <c:v>7.020833333333333</c:v>
                </c:pt>
                <c:pt idx="18">
                  <c:v>6.9125000000000005</c:v>
                </c:pt>
                <c:pt idx="19">
                  <c:v>7.2</c:v>
                </c:pt>
                <c:pt idx="20">
                  <c:v>7.0572572925368986</c:v>
                </c:pt>
              </c:numCache>
            </c:numRef>
          </c:val>
          <c:smooth val="0"/>
          <c:extLst>
            <c:ext xmlns:c16="http://schemas.microsoft.com/office/drawing/2014/chart" uri="{C3380CC4-5D6E-409C-BE32-E72D297353CC}">
              <c16:uniqueId val="{00000015-A238-4330-904D-4512AF6F5A83}"/>
            </c:ext>
          </c:extLst>
        </c:ser>
        <c:ser>
          <c:idx val="1"/>
          <c:order val="1"/>
          <c:tx>
            <c:strRef>
              <c:f>pH!$A$70</c:f>
              <c:strCache>
                <c:ptCount val="1"/>
                <c:pt idx="0">
                  <c:v>MIN</c:v>
                </c:pt>
              </c:strCache>
            </c:strRef>
          </c:tx>
          <c:spPr>
            <a:ln w="28575" cap="rnd">
              <a:noFill/>
              <a:round/>
            </a:ln>
            <a:effectLst/>
          </c:spPr>
          <c:marker>
            <c:symbol val="none"/>
          </c:marker>
          <c:dPt>
            <c:idx val="9"/>
            <c:marker>
              <c:symbol val="none"/>
            </c:marker>
            <c:bubble3D val="0"/>
            <c:extLst>
              <c:ext xmlns:c16="http://schemas.microsoft.com/office/drawing/2014/chart" uri="{C3380CC4-5D6E-409C-BE32-E72D297353CC}">
                <c16:uniqueId val="{00000016-A238-4330-904D-4512AF6F5A83}"/>
              </c:ext>
            </c:extLst>
          </c:dPt>
          <c:cat>
            <c:strRef>
              <c:f>pH!$B$68:$V$68</c:f>
              <c:strCache>
                <c:ptCount val="21"/>
                <c:pt idx="0">
                  <c:v>CONV</c:v>
                </c:pt>
                <c:pt idx="1">
                  <c:v>HARG1</c:v>
                </c:pt>
                <c:pt idx="2">
                  <c:v>HARG2</c:v>
                </c:pt>
                <c:pt idx="3">
                  <c:v>HASL1</c:v>
                </c:pt>
                <c:pt idx="4">
                  <c:v>HASL2</c:v>
                </c:pt>
                <c:pt idx="5">
                  <c:v>HASL3</c:v>
                </c:pt>
                <c:pt idx="6">
                  <c:v>HOSP1</c:v>
                </c:pt>
                <c:pt idx="7">
                  <c:v>MAAB1</c:v>
                </c:pt>
                <c:pt idx="8">
                  <c:v>MAAB2</c:v>
                </c:pt>
                <c:pt idx="9">
                  <c:v>MACA1</c:v>
                </c:pt>
                <c:pt idx="10">
                  <c:v>MACA2</c:v>
                </c:pt>
                <c:pt idx="11">
                  <c:v>MAKI</c:v>
                </c:pt>
                <c:pt idx="12">
                  <c:v>PAPO1</c:v>
                </c:pt>
                <c:pt idx="13">
                  <c:v>PAPO2</c:v>
                </c:pt>
                <c:pt idx="14">
                  <c:v>PAPR1</c:v>
                </c:pt>
                <c:pt idx="15">
                  <c:v>PAPR2</c:v>
                </c:pt>
                <c:pt idx="16">
                  <c:v>PLTR1</c:v>
                </c:pt>
                <c:pt idx="17">
                  <c:v>PLTR2</c:v>
                </c:pt>
                <c:pt idx="18">
                  <c:v>RECO</c:v>
                </c:pt>
                <c:pt idx="19">
                  <c:v>SALT</c:v>
                </c:pt>
                <c:pt idx="20">
                  <c:v>Total general</c:v>
                </c:pt>
              </c:strCache>
            </c:strRef>
          </c:cat>
          <c:val>
            <c:numRef>
              <c:f>pH!$B$70:$V$70</c:f>
              <c:numCache>
                <c:formatCode>0.00</c:formatCode>
                <c:ptCount val="21"/>
                <c:pt idx="0">
                  <c:v>7</c:v>
                </c:pt>
                <c:pt idx="1">
                  <c:v>7</c:v>
                </c:pt>
                <c:pt idx="2">
                  <c:v>6.5</c:v>
                </c:pt>
                <c:pt idx="3">
                  <c:v>6.5</c:v>
                </c:pt>
                <c:pt idx="4">
                  <c:v>7</c:v>
                </c:pt>
                <c:pt idx="5">
                  <c:v>6</c:v>
                </c:pt>
                <c:pt idx="6">
                  <c:v>7</c:v>
                </c:pt>
                <c:pt idx="7">
                  <c:v>7</c:v>
                </c:pt>
                <c:pt idx="8">
                  <c:v>6.5</c:v>
                </c:pt>
                <c:pt idx="9">
                  <c:v>5.5</c:v>
                </c:pt>
                <c:pt idx="10">
                  <c:v>6</c:v>
                </c:pt>
                <c:pt idx="11">
                  <c:v>6.5</c:v>
                </c:pt>
                <c:pt idx="12">
                  <c:v>7</c:v>
                </c:pt>
                <c:pt idx="13">
                  <c:v>7</c:v>
                </c:pt>
                <c:pt idx="14">
                  <c:v>5.5</c:v>
                </c:pt>
                <c:pt idx="15">
                  <c:v>6.5</c:v>
                </c:pt>
                <c:pt idx="16">
                  <c:v>7</c:v>
                </c:pt>
                <c:pt idx="17">
                  <c:v>7</c:v>
                </c:pt>
                <c:pt idx="18">
                  <c:v>6</c:v>
                </c:pt>
                <c:pt idx="19">
                  <c:v>7</c:v>
                </c:pt>
                <c:pt idx="20">
                  <c:v>6.9375</c:v>
                </c:pt>
              </c:numCache>
            </c:numRef>
          </c:val>
          <c:smooth val="0"/>
          <c:extLst>
            <c:ext xmlns:c16="http://schemas.microsoft.com/office/drawing/2014/chart" uri="{C3380CC4-5D6E-409C-BE32-E72D297353CC}">
              <c16:uniqueId val="{00000017-A238-4330-904D-4512AF6F5A83}"/>
            </c:ext>
          </c:extLst>
        </c:ser>
        <c:ser>
          <c:idx val="2"/>
          <c:order val="2"/>
          <c:tx>
            <c:strRef>
              <c:f>pH!$A$71</c:f>
              <c:strCache>
                <c:ptCount val="1"/>
                <c:pt idx="0">
                  <c:v>MAX</c:v>
                </c:pt>
              </c:strCache>
            </c:strRef>
          </c:tx>
          <c:spPr>
            <a:ln w="28575" cap="rnd">
              <a:noFill/>
              <a:round/>
            </a:ln>
            <a:effectLst/>
          </c:spPr>
          <c:marker>
            <c:symbol val="none"/>
          </c:marker>
          <c:cat>
            <c:strRef>
              <c:f>pH!$B$68:$V$68</c:f>
              <c:strCache>
                <c:ptCount val="21"/>
                <c:pt idx="0">
                  <c:v>CONV</c:v>
                </c:pt>
                <c:pt idx="1">
                  <c:v>HARG1</c:v>
                </c:pt>
                <c:pt idx="2">
                  <c:v>HARG2</c:v>
                </c:pt>
                <c:pt idx="3">
                  <c:v>HASL1</c:v>
                </c:pt>
                <c:pt idx="4">
                  <c:v>HASL2</c:v>
                </c:pt>
                <c:pt idx="5">
                  <c:v>HASL3</c:v>
                </c:pt>
                <c:pt idx="6">
                  <c:v>HOSP1</c:v>
                </c:pt>
                <c:pt idx="7">
                  <c:v>MAAB1</c:v>
                </c:pt>
                <c:pt idx="8">
                  <c:v>MAAB2</c:v>
                </c:pt>
                <c:pt idx="9">
                  <c:v>MACA1</c:v>
                </c:pt>
                <c:pt idx="10">
                  <c:v>MACA2</c:v>
                </c:pt>
                <c:pt idx="11">
                  <c:v>MAKI</c:v>
                </c:pt>
                <c:pt idx="12">
                  <c:v>PAPO1</c:v>
                </c:pt>
                <c:pt idx="13">
                  <c:v>PAPO2</c:v>
                </c:pt>
                <c:pt idx="14">
                  <c:v>PAPR1</c:v>
                </c:pt>
                <c:pt idx="15">
                  <c:v>PAPR2</c:v>
                </c:pt>
                <c:pt idx="16">
                  <c:v>PLTR1</c:v>
                </c:pt>
                <c:pt idx="17">
                  <c:v>PLTR2</c:v>
                </c:pt>
                <c:pt idx="18">
                  <c:v>RECO</c:v>
                </c:pt>
                <c:pt idx="19">
                  <c:v>SALT</c:v>
                </c:pt>
                <c:pt idx="20">
                  <c:v>Total general</c:v>
                </c:pt>
              </c:strCache>
            </c:strRef>
          </c:cat>
          <c:val>
            <c:numRef>
              <c:f>pH!$B$71:$V$71</c:f>
              <c:numCache>
                <c:formatCode>0.00</c:formatCode>
                <c:ptCount val="21"/>
                <c:pt idx="0">
                  <c:v>8</c:v>
                </c:pt>
                <c:pt idx="1">
                  <c:v>8</c:v>
                </c:pt>
                <c:pt idx="2">
                  <c:v>8</c:v>
                </c:pt>
                <c:pt idx="3">
                  <c:v>7</c:v>
                </c:pt>
                <c:pt idx="4">
                  <c:v>8</c:v>
                </c:pt>
                <c:pt idx="5">
                  <c:v>8</c:v>
                </c:pt>
                <c:pt idx="6">
                  <c:v>7.5</c:v>
                </c:pt>
                <c:pt idx="7">
                  <c:v>7.5</c:v>
                </c:pt>
                <c:pt idx="8">
                  <c:v>7.5</c:v>
                </c:pt>
                <c:pt idx="9">
                  <c:v>7</c:v>
                </c:pt>
                <c:pt idx="10">
                  <c:v>7.5</c:v>
                </c:pt>
                <c:pt idx="11">
                  <c:v>8</c:v>
                </c:pt>
                <c:pt idx="12">
                  <c:v>8</c:v>
                </c:pt>
                <c:pt idx="13">
                  <c:v>7.5</c:v>
                </c:pt>
                <c:pt idx="14">
                  <c:v>7</c:v>
                </c:pt>
                <c:pt idx="15">
                  <c:v>6.5</c:v>
                </c:pt>
                <c:pt idx="16">
                  <c:v>7</c:v>
                </c:pt>
                <c:pt idx="17">
                  <c:v>7.25</c:v>
                </c:pt>
                <c:pt idx="18">
                  <c:v>7.5</c:v>
                </c:pt>
                <c:pt idx="19">
                  <c:v>7.5</c:v>
                </c:pt>
                <c:pt idx="20">
                  <c:v>7.2</c:v>
                </c:pt>
              </c:numCache>
            </c:numRef>
          </c:val>
          <c:smooth val="0"/>
          <c:extLst>
            <c:ext xmlns:c16="http://schemas.microsoft.com/office/drawing/2014/chart" uri="{C3380CC4-5D6E-409C-BE32-E72D297353CC}">
              <c16:uniqueId val="{00000018-A238-4330-904D-4512AF6F5A83}"/>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axId val="949124304"/>
        <c:axId val="949129552"/>
      </c:stockChart>
      <c:catAx>
        <c:axId val="9491243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s-MX"/>
          </a:p>
        </c:txPr>
        <c:crossAx val="949129552"/>
        <c:crosses val="autoZero"/>
        <c:auto val="1"/>
        <c:lblAlgn val="ctr"/>
        <c:lblOffset val="100"/>
        <c:noMultiLvlLbl val="0"/>
      </c:catAx>
      <c:valAx>
        <c:axId val="949129552"/>
        <c:scaling>
          <c:orientation val="minMax"/>
          <c:min val="5"/>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9491243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legend>
    <c:plotVisOnly val="1"/>
    <c:dispBlanksAs val="gap"/>
    <c:showDLblsOverMax val="0"/>
  </c:chart>
  <c:spPr>
    <a:solidFill>
      <a:schemeClr val="bg1"/>
    </a:solidFill>
    <a:ln w="9525" cap="flat" cmpd="sng" algn="ctr">
      <a:noFill/>
      <a:round/>
    </a:ln>
    <a:effectLst/>
  </c:spPr>
  <c:txPr>
    <a:bodyPr/>
    <a:lstStyle/>
    <a:p>
      <a:pPr>
        <a:defRPr/>
      </a:pPr>
      <a:endParaRPr lang="es-MX"/>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[BANCO DE DATOS DEL MONITOREO ABRIL 2023.xlsx]pH!TablaDinámica5</c:name>
    <c:fmtId val="11"/>
  </c:pivotSource>
  <c:chart>
    <c:title>
      <c:tx>
        <c:rich>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r>
              <a:rPr lang="en-US" sz="1200" b="1"/>
              <a:t>pH</a:t>
            </a:r>
          </a:p>
        </c:rich>
      </c:tx>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es-MX"/>
        </a:p>
      </c:txPr>
    </c:title>
    <c:autoTitleDeleted val="0"/>
    <c:pivotFmts>
      <c:pivotFmt>
        <c:idx val="0"/>
        <c:spPr>
          <a:solidFill>
            <a:schemeClr val="accent1"/>
          </a:solidFill>
          <a:ln w="28575" cap="rnd">
            <a:solidFill>
              <a:schemeClr val="accent1"/>
            </a:solidFill>
            <a:round/>
          </a:ln>
          <a:effectLst/>
        </c:spPr>
        <c:marker>
          <c:symbol val="none"/>
        </c:marker>
      </c:pivotFmt>
      <c:pivotFmt>
        <c:idx val="1"/>
        <c:spPr>
          <a:solidFill>
            <a:schemeClr val="accent1"/>
          </a:solidFill>
          <a:ln w="28575" cap="rnd">
            <a:solidFill>
              <a:schemeClr val="accent1"/>
            </a:solidFill>
            <a:round/>
          </a:ln>
          <a:effectLst/>
        </c:spPr>
        <c:marker>
          <c:symbol val="none"/>
        </c:marker>
      </c:pivotFmt>
      <c:pivotFmt>
        <c:idx val="2"/>
        <c:spPr>
          <a:solidFill>
            <a:schemeClr val="accent1"/>
          </a:solidFill>
          <a:ln w="28575" cap="rnd">
            <a:solidFill>
              <a:schemeClr val="accent1"/>
            </a:solidFill>
            <a:round/>
          </a:ln>
          <a:effectLst/>
        </c:spPr>
        <c:marker>
          <c:symbol val="none"/>
        </c:marker>
      </c:pivotFmt>
      <c:pivotFmt>
        <c:idx val="3"/>
        <c:spPr>
          <a:solidFill>
            <a:schemeClr val="accent1"/>
          </a:solidFill>
          <a:ln w="28575" cap="rnd">
            <a:solidFill>
              <a:schemeClr val="accent1"/>
            </a:solidFill>
            <a:round/>
          </a:ln>
          <a:effectLst/>
        </c:spPr>
        <c:marker>
          <c:symbol val="none"/>
        </c:marker>
      </c:pivotFmt>
      <c:pivotFmt>
        <c:idx val="4"/>
        <c:spPr>
          <a:solidFill>
            <a:schemeClr val="accent1"/>
          </a:solidFill>
          <a:ln w="28575" cap="rnd">
            <a:solidFill>
              <a:schemeClr val="accent1"/>
            </a:solidFill>
            <a:round/>
          </a:ln>
          <a:effectLst/>
        </c:spPr>
        <c:marker>
          <c:symbol val="none"/>
        </c:marker>
      </c:pivotFmt>
      <c:pivotFmt>
        <c:idx val="5"/>
        <c:spPr>
          <a:solidFill>
            <a:schemeClr val="accent1"/>
          </a:solidFill>
          <a:ln w="28575" cap="rnd">
            <a:solidFill>
              <a:schemeClr val="accent1"/>
            </a:solidFill>
            <a:round/>
          </a:ln>
          <a:effectLst/>
        </c:spPr>
        <c:marker>
          <c:symbol val="none"/>
        </c:marker>
      </c:pivotFmt>
      <c:pivotFmt>
        <c:idx val="6"/>
        <c:spPr>
          <a:solidFill>
            <a:schemeClr val="accent1"/>
          </a:solidFill>
          <a:ln w="28575" cap="rnd">
            <a:solidFill>
              <a:schemeClr val="accent1"/>
            </a:solidFill>
            <a:round/>
          </a:ln>
          <a:effectLst/>
        </c:spPr>
        <c:marker>
          <c:symbol val="none"/>
        </c:marker>
      </c:pivotFmt>
      <c:pivotFmt>
        <c:idx val="7"/>
        <c:spPr>
          <a:solidFill>
            <a:schemeClr val="accent1"/>
          </a:solidFill>
          <a:ln w="28575" cap="rnd">
            <a:solidFill>
              <a:schemeClr val="accent1"/>
            </a:solidFill>
            <a:round/>
          </a:ln>
          <a:effectLst/>
        </c:spPr>
        <c:marker>
          <c:symbol val="none"/>
        </c:marker>
      </c:pivotFmt>
      <c:pivotFmt>
        <c:idx val="8"/>
        <c:spPr>
          <a:solidFill>
            <a:schemeClr val="accent1"/>
          </a:solidFill>
          <a:ln w="28575" cap="rnd">
            <a:solidFill>
              <a:schemeClr val="accent1"/>
            </a:solidFill>
            <a:round/>
          </a:ln>
          <a:effectLst/>
        </c:spPr>
        <c:marker>
          <c:symbol val="none"/>
        </c:marker>
      </c:pivotFmt>
      <c:pivotFmt>
        <c:idx val="9"/>
        <c:spPr>
          <a:solidFill>
            <a:schemeClr val="accent1"/>
          </a:solidFill>
          <a:ln w="28575" cap="rnd">
            <a:solidFill>
              <a:schemeClr val="accent1"/>
            </a:solidFill>
            <a:round/>
          </a:ln>
          <a:effectLst/>
        </c:spPr>
        <c:marker>
          <c:symbol val="none"/>
        </c:marker>
      </c:pivotFmt>
      <c:pivotFmt>
        <c:idx val="10"/>
        <c:spPr>
          <a:solidFill>
            <a:schemeClr val="accent1"/>
          </a:solidFill>
          <a:ln w="28575" cap="rnd">
            <a:solidFill>
              <a:schemeClr val="accent1"/>
            </a:solidFill>
            <a:round/>
          </a:ln>
          <a:effectLst/>
        </c:spPr>
        <c:marker>
          <c:symbol val="none"/>
        </c:marker>
      </c:pivotFmt>
      <c:pivotFmt>
        <c:idx val="11"/>
        <c:spPr>
          <a:solidFill>
            <a:schemeClr val="accent1"/>
          </a:solidFill>
          <a:ln w="28575" cap="rnd">
            <a:solidFill>
              <a:schemeClr val="accent1"/>
            </a:solidFill>
            <a:round/>
          </a:ln>
          <a:effectLst/>
        </c:spPr>
        <c:marker>
          <c:symbol val="none"/>
        </c:marker>
      </c:pivotFmt>
      <c:pivotFmt>
        <c:idx val="12"/>
        <c:spPr>
          <a:solidFill>
            <a:schemeClr val="accent1"/>
          </a:solidFill>
          <a:ln w="28575" cap="rnd">
            <a:solidFill>
              <a:schemeClr val="accent1"/>
            </a:solidFill>
            <a:round/>
          </a:ln>
          <a:effectLst/>
        </c:spPr>
        <c:marker>
          <c:symbol val="none"/>
        </c:marker>
      </c:pivotFmt>
      <c:pivotFmt>
        <c:idx val="13"/>
        <c:spPr>
          <a:solidFill>
            <a:schemeClr val="accent1"/>
          </a:solidFill>
          <a:ln w="28575" cap="rnd">
            <a:solidFill>
              <a:schemeClr val="accent1"/>
            </a:solidFill>
            <a:round/>
          </a:ln>
          <a:effectLst/>
        </c:spPr>
        <c:marker>
          <c:symbol val="none"/>
        </c:marker>
      </c:pivotFmt>
      <c:pivotFmt>
        <c:idx val="14"/>
        <c:spPr>
          <a:solidFill>
            <a:schemeClr val="accent1"/>
          </a:solidFill>
          <a:ln w="28575" cap="rnd">
            <a:solidFill>
              <a:schemeClr val="accent1"/>
            </a:solidFill>
            <a:round/>
          </a:ln>
          <a:effectLst/>
        </c:spPr>
        <c:marker>
          <c:symbol val="none"/>
        </c:marker>
      </c:pivotFmt>
      <c:pivotFmt>
        <c:idx val="15"/>
        <c:spPr>
          <a:solidFill>
            <a:schemeClr val="accent1"/>
          </a:solidFill>
          <a:ln w="28575" cap="rnd">
            <a:solidFill>
              <a:schemeClr val="accent1"/>
            </a:solidFill>
            <a:round/>
          </a:ln>
          <a:effectLst/>
        </c:spPr>
        <c:marker>
          <c:symbol val="none"/>
        </c:marker>
      </c:pivotFmt>
      <c:pivotFmt>
        <c:idx val="16"/>
        <c:spPr>
          <a:solidFill>
            <a:schemeClr val="accent1"/>
          </a:solidFill>
          <a:ln w="28575" cap="rnd">
            <a:solidFill>
              <a:schemeClr val="accent1"/>
            </a:solidFill>
            <a:round/>
          </a:ln>
          <a:effectLst/>
        </c:spPr>
        <c:marker>
          <c:symbol val="none"/>
        </c:marker>
      </c:pivotFmt>
      <c:pivotFmt>
        <c:idx val="17"/>
        <c:spPr>
          <a:solidFill>
            <a:schemeClr val="accent1"/>
          </a:solidFill>
          <a:ln w="28575" cap="rnd">
            <a:solidFill>
              <a:schemeClr val="accent1"/>
            </a:solidFill>
            <a:round/>
          </a:ln>
          <a:effectLst/>
        </c:spPr>
        <c:marker>
          <c:symbol val="none"/>
        </c:marker>
      </c:pivotFmt>
      <c:pivotFmt>
        <c:idx val="18"/>
        <c:spPr>
          <a:solidFill>
            <a:schemeClr val="accent1"/>
          </a:solidFill>
          <a:ln w="28575" cap="rnd">
            <a:solidFill>
              <a:schemeClr val="accent1"/>
            </a:solidFill>
            <a:round/>
          </a:ln>
          <a:effectLst/>
        </c:spPr>
        <c:marker>
          <c:symbol val="none"/>
        </c:marker>
      </c:pivotFmt>
      <c:pivotFmt>
        <c:idx val="19"/>
        <c:spPr>
          <a:solidFill>
            <a:schemeClr val="accent1"/>
          </a:solidFill>
          <a:ln w="28575" cap="rnd">
            <a:solidFill>
              <a:schemeClr val="accent1"/>
            </a:solidFill>
            <a:round/>
          </a:ln>
          <a:effectLst/>
        </c:spPr>
        <c:marker>
          <c:symbol val="none"/>
        </c:marker>
      </c:pivotFmt>
      <c:pivotFmt>
        <c:idx val="20"/>
        <c:spPr>
          <a:solidFill>
            <a:schemeClr val="accent1"/>
          </a:solidFill>
          <a:ln w="28575" cap="rnd">
            <a:solidFill>
              <a:schemeClr val="accent1"/>
            </a:solidFill>
            <a:round/>
          </a:ln>
          <a:effectLst/>
        </c:spPr>
        <c:marker>
          <c:symbol val="none"/>
        </c:marker>
      </c:pivotFmt>
      <c:pivotFmt>
        <c:idx val="21"/>
        <c:spPr>
          <a:solidFill>
            <a:schemeClr val="accent1"/>
          </a:solidFill>
          <a:ln w="28575" cap="rnd">
            <a:solidFill>
              <a:schemeClr val="accent1"/>
            </a:solidFill>
            <a:round/>
          </a:ln>
          <a:effectLst/>
        </c:spPr>
        <c:marker>
          <c:symbol val="none"/>
        </c:marker>
      </c:pivotFmt>
      <c:pivotFmt>
        <c:idx val="22"/>
        <c:spPr>
          <a:solidFill>
            <a:schemeClr val="accent1"/>
          </a:solidFill>
          <a:ln w="28575" cap="rnd">
            <a:solidFill>
              <a:schemeClr val="accent1"/>
            </a:solidFill>
            <a:round/>
          </a:ln>
          <a:effectLst/>
        </c:spPr>
        <c:marker>
          <c:symbol val="none"/>
        </c:marker>
      </c:pivotFmt>
      <c:pivotFmt>
        <c:idx val="23"/>
        <c:spPr>
          <a:solidFill>
            <a:schemeClr val="accent1"/>
          </a:solidFill>
          <a:ln w="28575" cap="rnd">
            <a:solidFill>
              <a:schemeClr val="accent1"/>
            </a:solidFill>
            <a:round/>
          </a:ln>
          <a:effectLst/>
        </c:spPr>
        <c:marker>
          <c:symbol val="none"/>
        </c:marker>
      </c:pivotFmt>
      <c:pivotFmt>
        <c:idx val="24"/>
        <c:spPr>
          <a:solidFill>
            <a:schemeClr val="accent1"/>
          </a:solidFill>
          <a:ln w="28575" cap="rnd">
            <a:solidFill>
              <a:schemeClr val="accent1"/>
            </a:solidFill>
            <a:round/>
          </a:ln>
          <a:effectLst/>
        </c:spPr>
        <c:marker>
          <c:symbol val="none"/>
        </c:marker>
      </c:pivotFmt>
      <c:pivotFmt>
        <c:idx val="25"/>
        <c:spPr>
          <a:solidFill>
            <a:schemeClr val="accent1"/>
          </a:solidFill>
          <a:ln w="28575" cap="rnd">
            <a:solidFill>
              <a:schemeClr val="accent1"/>
            </a:solidFill>
            <a:round/>
          </a:ln>
          <a:effectLst/>
        </c:spPr>
        <c:marker>
          <c:symbol val="none"/>
        </c:marker>
      </c:pivotFmt>
      <c:pivotFmt>
        <c:idx val="26"/>
        <c:spPr>
          <a:solidFill>
            <a:schemeClr val="accent1"/>
          </a:solidFill>
          <a:ln w="28575" cap="rnd">
            <a:solidFill>
              <a:schemeClr val="accent1"/>
            </a:solidFill>
            <a:round/>
          </a:ln>
          <a:effectLst/>
        </c:spPr>
        <c:marker>
          <c:symbol val="none"/>
        </c:marker>
      </c:pivotFmt>
      <c:pivotFmt>
        <c:idx val="27"/>
        <c:spPr>
          <a:solidFill>
            <a:schemeClr val="accent1"/>
          </a:solidFill>
          <a:ln w="28575" cap="rnd">
            <a:solidFill>
              <a:schemeClr val="accent1"/>
            </a:solidFill>
            <a:round/>
          </a:ln>
          <a:effectLst/>
        </c:spPr>
        <c:marker>
          <c:symbol val="none"/>
        </c:marker>
      </c:pivotFmt>
      <c:pivotFmt>
        <c:idx val="28"/>
        <c:spPr>
          <a:solidFill>
            <a:schemeClr val="accent1"/>
          </a:solidFill>
          <a:ln w="28575" cap="rnd">
            <a:solidFill>
              <a:schemeClr val="accent1"/>
            </a:solidFill>
            <a:round/>
          </a:ln>
          <a:effectLst/>
        </c:spPr>
        <c:marker>
          <c:symbol val="none"/>
        </c:marker>
      </c:pivotFmt>
      <c:pivotFmt>
        <c:idx val="29"/>
        <c:spPr>
          <a:solidFill>
            <a:schemeClr val="accent1"/>
          </a:solidFill>
          <a:ln w="28575" cap="rnd">
            <a:solidFill>
              <a:schemeClr val="accent1"/>
            </a:solidFill>
            <a:round/>
          </a:ln>
          <a:effectLst/>
        </c:spPr>
        <c:marker>
          <c:symbol val="none"/>
        </c:marker>
      </c:pivotFmt>
      <c:pivotFmt>
        <c:idx val="30"/>
        <c:spPr>
          <a:solidFill>
            <a:schemeClr val="accent1"/>
          </a:solidFill>
          <a:ln w="28575" cap="rnd">
            <a:solidFill>
              <a:schemeClr val="accent1"/>
            </a:solidFill>
            <a:round/>
          </a:ln>
          <a:effectLst/>
        </c:spPr>
        <c:marker>
          <c:symbol val="none"/>
        </c:marker>
      </c:pivotFmt>
      <c:pivotFmt>
        <c:idx val="31"/>
        <c:spPr>
          <a:solidFill>
            <a:schemeClr val="accent1"/>
          </a:solidFill>
          <a:ln w="28575" cap="rnd">
            <a:solidFill>
              <a:schemeClr val="accent1"/>
            </a:solidFill>
            <a:round/>
          </a:ln>
          <a:effectLst/>
        </c:spPr>
        <c:marker>
          <c:symbol val="none"/>
        </c:marker>
      </c:pivotFmt>
      <c:pivotFmt>
        <c:idx val="32"/>
        <c:spPr>
          <a:solidFill>
            <a:schemeClr val="accent1"/>
          </a:solidFill>
          <a:ln w="28575" cap="rnd">
            <a:solidFill>
              <a:schemeClr val="accent1"/>
            </a:solidFill>
            <a:round/>
          </a:ln>
          <a:effectLst/>
        </c:spPr>
        <c:marker>
          <c:symbol val="none"/>
        </c:marker>
      </c:pivotFmt>
      <c:pivotFmt>
        <c:idx val="33"/>
        <c:spPr>
          <a:solidFill>
            <a:schemeClr val="accent1"/>
          </a:solidFill>
          <a:ln w="28575" cap="rnd">
            <a:solidFill>
              <a:schemeClr val="accent1"/>
            </a:solidFill>
            <a:round/>
          </a:ln>
          <a:effectLst/>
        </c:spPr>
        <c:marker>
          <c:symbol val="none"/>
        </c:marker>
      </c:pivotFmt>
      <c:pivotFmt>
        <c:idx val="34"/>
        <c:spPr>
          <a:solidFill>
            <a:schemeClr val="accent1"/>
          </a:solidFill>
          <a:ln w="28575" cap="rnd">
            <a:solidFill>
              <a:schemeClr val="accent1"/>
            </a:solidFill>
            <a:round/>
          </a:ln>
          <a:effectLst/>
        </c:spPr>
        <c:marker>
          <c:symbol val="none"/>
        </c:marker>
      </c:pivotFmt>
      <c:pivotFmt>
        <c:idx val="35"/>
        <c:spPr>
          <a:solidFill>
            <a:schemeClr val="accent1"/>
          </a:solidFill>
          <a:ln w="28575" cap="rnd">
            <a:solidFill>
              <a:schemeClr val="accent1"/>
            </a:solidFill>
            <a:round/>
          </a:ln>
          <a:effectLst/>
        </c:spPr>
        <c:marker>
          <c:symbol val="none"/>
        </c:marker>
      </c:pivotFmt>
      <c:pivotFmt>
        <c:idx val="36"/>
        <c:spPr>
          <a:solidFill>
            <a:schemeClr val="accent1"/>
          </a:solidFill>
          <a:ln w="28575" cap="rnd">
            <a:solidFill>
              <a:schemeClr val="accent1"/>
            </a:solidFill>
            <a:round/>
          </a:ln>
          <a:effectLst/>
        </c:spPr>
        <c:marker>
          <c:symbol val="none"/>
        </c:marker>
      </c:pivotFmt>
      <c:pivotFmt>
        <c:idx val="37"/>
        <c:spPr>
          <a:solidFill>
            <a:schemeClr val="accent1"/>
          </a:solidFill>
          <a:ln w="28575" cap="rnd">
            <a:solidFill>
              <a:schemeClr val="accent1"/>
            </a:solidFill>
            <a:round/>
          </a:ln>
          <a:effectLst/>
        </c:spPr>
        <c:marker>
          <c:symbol val="none"/>
        </c:marker>
      </c:pivotFmt>
      <c:pivotFmt>
        <c:idx val="38"/>
        <c:spPr>
          <a:solidFill>
            <a:schemeClr val="accent1"/>
          </a:solidFill>
          <a:ln w="28575" cap="rnd">
            <a:solidFill>
              <a:schemeClr val="accent1"/>
            </a:solidFill>
            <a:round/>
          </a:ln>
          <a:effectLst/>
        </c:spPr>
        <c:marker>
          <c:symbol val="none"/>
        </c:marker>
      </c:pivotFmt>
      <c:pivotFmt>
        <c:idx val="39"/>
        <c:spPr>
          <a:solidFill>
            <a:schemeClr val="accent1"/>
          </a:solidFill>
          <a:ln w="28575" cap="rnd">
            <a:solidFill>
              <a:schemeClr val="accent1"/>
            </a:solidFill>
            <a:round/>
          </a:ln>
          <a:effectLst/>
        </c:spPr>
        <c:marker>
          <c:symbol val="none"/>
        </c:marker>
      </c:pivotFmt>
      <c:pivotFmt>
        <c:idx val="40"/>
        <c:spPr>
          <a:solidFill>
            <a:schemeClr val="accent1"/>
          </a:solidFill>
          <a:ln w="28575" cap="rnd">
            <a:solidFill>
              <a:schemeClr val="accent1"/>
            </a:solidFill>
            <a:round/>
          </a:ln>
          <a:effectLst/>
        </c:spPr>
        <c:marker>
          <c:symbol val="none"/>
        </c:marker>
      </c:pivotFmt>
      <c:pivotFmt>
        <c:idx val="41"/>
        <c:spPr>
          <a:solidFill>
            <a:schemeClr val="accent1"/>
          </a:solidFill>
          <a:ln w="28575" cap="rnd">
            <a:solidFill>
              <a:schemeClr val="accent1"/>
            </a:solidFill>
            <a:round/>
          </a:ln>
          <a:effectLst/>
        </c:spPr>
        <c:marker>
          <c:symbol val="none"/>
        </c:marker>
      </c:pivotFmt>
      <c:pivotFmt>
        <c:idx val="42"/>
        <c:spPr>
          <a:solidFill>
            <a:schemeClr val="accent1"/>
          </a:solidFill>
          <a:ln w="28575" cap="rnd">
            <a:solidFill>
              <a:schemeClr val="accent1"/>
            </a:solidFill>
            <a:round/>
          </a:ln>
          <a:effectLst/>
        </c:spPr>
        <c:marker>
          <c:symbol val="none"/>
        </c:marker>
      </c:pivotFmt>
      <c:pivotFmt>
        <c:idx val="43"/>
        <c:spPr>
          <a:solidFill>
            <a:schemeClr val="accent1"/>
          </a:solidFill>
          <a:ln w="28575" cap="rnd">
            <a:solidFill>
              <a:schemeClr val="accent1"/>
            </a:solidFill>
            <a:round/>
          </a:ln>
          <a:effectLst/>
        </c:spPr>
        <c:marker>
          <c:symbol val="none"/>
        </c:marker>
      </c:pivotFmt>
      <c:pivotFmt>
        <c:idx val="44"/>
        <c:spPr>
          <a:solidFill>
            <a:schemeClr val="accent1"/>
          </a:solidFill>
          <a:ln w="28575" cap="rnd">
            <a:solidFill>
              <a:schemeClr val="accent1"/>
            </a:solidFill>
            <a:round/>
          </a:ln>
          <a:effectLst/>
        </c:spPr>
        <c:marker>
          <c:symbol val="none"/>
        </c:marker>
      </c:pivotFmt>
      <c:pivotFmt>
        <c:idx val="45"/>
        <c:spPr>
          <a:solidFill>
            <a:schemeClr val="accent1"/>
          </a:solidFill>
          <a:ln w="28575" cap="rnd">
            <a:solidFill>
              <a:schemeClr val="accent1"/>
            </a:solidFill>
            <a:round/>
          </a:ln>
          <a:effectLst/>
        </c:spPr>
        <c:marker>
          <c:symbol val="none"/>
        </c:marker>
      </c:pivotFmt>
      <c:pivotFmt>
        <c:idx val="46"/>
        <c:spPr>
          <a:solidFill>
            <a:schemeClr val="accent1"/>
          </a:solidFill>
          <a:ln w="28575" cap="rnd">
            <a:solidFill>
              <a:schemeClr val="accent1"/>
            </a:solidFill>
            <a:round/>
          </a:ln>
          <a:effectLst/>
        </c:spPr>
        <c:marker>
          <c:symbol val="none"/>
        </c:marker>
      </c:pivotFmt>
      <c:pivotFmt>
        <c:idx val="47"/>
        <c:spPr>
          <a:solidFill>
            <a:schemeClr val="accent1"/>
          </a:solidFill>
          <a:ln w="28575" cap="rnd">
            <a:solidFill>
              <a:schemeClr val="accent1"/>
            </a:solidFill>
            <a:round/>
          </a:ln>
          <a:effectLst/>
        </c:spPr>
        <c:marker>
          <c:symbol val="none"/>
        </c:marker>
      </c:pivotFmt>
      <c:pivotFmt>
        <c:idx val="48"/>
        <c:spPr>
          <a:solidFill>
            <a:schemeClr val="accent1"/>
          </a:solidFill>
          <a:ln w="28575" cap="rnd">
            <a:solidFill>
              <a:schemeClr val="accent1"/>
            </a:solidFill>
            <a:round/>
          </a:ln>
          <a:effectLst/>
        </c:spPr>
        <c:marker>
          <c:symbol val="none"/>
        </c:marker>
      </c:pivotFmt>
      <c:pivotFmt>
        <c:idx val="49"/>
        <c:spPr>
          <a:solidFill>
            <a:schemeClr val="accent1"/>
          </a:solidFill>
          <a:ln w="28575" cap="rnd">
            <a:solidFill>
              <a:schemeClr val="accent1"/>
            </a:solidFill>
            <a:round/>
          </a:ln>
          <a:effectLst/>
        </c:spPr>
        <c:marker>
          <c:symbol val="none"/>
        </c:marker>
      </c:pivotFmt>
      <c:pivotFmt>
        <c:idx val="50"/>
        <c:spPr>
          <a:solidFill>
            <a:schemeClr val="accent1"/>
          </a:solidFill>
          <a:ln w="28575" cap="rnd">
            <a:solidFill>
              <a:schemeClr val="accent1"/>
            </a:solidFill>
            <a:round/>
          </a:ln>
          <a:effectLst/>
        </c:spPr>
        <c:marker>
          <c:symbol val="none"/>
        </c:marker>
      </c:pivotFmt>
      <c:pivotFmt>
        <c:idx val="51"/>
        <c:spPr>
          <a:solidFill>
            <a:schemeClr val="accent1"/>
          </a:solidFill>
          <a:ln w="28575" cap="rnd">
            <a:solidFill>
              <a:schemeClr val="accent1"/>
            </a:solidFill>
            <a:round/>
          </a:ln>
          <a:effectLst/>
        </c:spPr>
        <c:marker>
          <c:symbol val="none"/>
        </c:marker>
      </c:pivotFmt>
      <c:pivotFmt>
        <c:idx val="52"/>
        <c:spPr>
          <a:solidFill>
            <a:schemeClr val="accent1"/>
          </a:solidFill>
          <a:ln w="28575" cap="rnd">
            <a:solidFill>
              <a:schemeClr val="accent1"/>
            </a:solidFill>
            <a:round/>
          </a:ln>
          <a:effectLst/>
        </c:spPr>
        <c:marker>
          <c:symbol val="none"/>
        </c:marker>
      </c:pivotFmt>
      <c:pivotFmt>
        <c:idx val="53"/>
        <c:spPr>
          <a:solidFill>
            <a:schemeClr val="accent1"/>
          </a:solidFill>
          <a:ln w="28575" cap="rnd">
            <a:solidFill>
              <a:schemeClr val="accent1"/>
            </a:solidFill>
            <a:round/>
          </a:ln>
          <a:effectLst/>
        </c:spPr>
        <c:marker>
          <c:symbol val="none"/>
        </c:marker>
      </c:pivotFmt>
      <c:pivotFmt>
        <c:idx val="54"/>
        <c:spPr>
          <a:solidFill>
            <a:schemeClr val="accent1"/>
          </a:solidFill>
          <a:ln w="28575" cap="rnd">
            <a:solidFill>
              <a:schemeClr val="accent1"/>
            </a:solidFill>
            <a:round/>
          </a:ln>
          <a:effectLst/>
        </c:spPr>
        <c:marker>
          <c:symbol val="none"/>
        </c:marker>
      </c:pivotFmt>
      <c:pivotFmt>
        <c:idx val="55"/>
        <c:spPr>
          <a:solidFill>
            <a:schemeClr val="accent1"/>
          </a:solidFill>
          <a:ln w="28575" cap="rnd">
            <a:solidFill>
              <a:schemeClr val="accent1"/>
            </a:solidFill>
            <a:round/>
          </a:ln>
          <a:effectLst/>
        </c:spPr>
        <c:marker>
          <c:symbol val="none"/>
        </c:marker>
      </c:pivotFmt>
      <c:pivotFmt>
        <c:idx val="56"/>
        <c:spPr>
          <a:solidFill>
            <a:schemeClr val="accent1"/>
          </a:solidFill>
          <a:ln w="28575" cap="rnd">
            <a:solidFill>
              <a:schemeClr val="accent1"/>
            </a:solidFill>
            <a:round/>
          </a:ln>
          <a:effectLst/>
        </c:spPr>
        <c:marker>
          <c:symbol val="none"/>
        </c:marker>
      </c:pivotFmt>
      <c:pivotFmt>
        <c:idx val="57"/>
        <c:spPr>
          <a:solidFill>
            <a:schemeClr val="accent1"/>
          </a:solidFill>
          <a:ln w="28575" cap="rnd">
            <a:solidFill>
              <a:schemeClr val="accent1"/>
            </a:solidFill>
            <a:round/>
          </a:ln>
          <a:effectLst/>
        </c:spPr>
        <c:marker>
          <c:symbol val="none"/>
        </c:marker>
      </c:pivotFmt>
      <c:pivotFmt>
        <c:idx val="58"/>
        <c:spPr>
          <a:solidFill>
            <a:schemeClr val="accent1"/>
          </a:solidFill>
          <a:ln w="28575" cap="rnd">
            <a:solidFill>
              <a:schemeClr val="accent1"/>
            </a:solidFill>
            <a:round/>
          </a:ln>
          <a:effectLst/>
        </c:spPr>
        <c:marker>
          <c:symbol val="none"/>
        </c:marker>
      </c:pivotFmt>
      <c:pivotFmt>
        <c:idx val="59"/>
        <c:spPr>
          <a:solidFill>
            <a:schemeClr val="accent1"/>
          </a:solidFill>
          <a:ln w="28575" cap="rnd">
            <a:solidFill>
              <a:schemeClr val="accent1"/>
            </a:solidFill>
            <a:round/>
          </a:ln>
          <a:effectLst/>
        </c:spPr>
        <c:marker>
          <c:symbol val="none"/>
        </c:marker>
      </c:pivotFmt>
      <c:pivotFmt>
        <c:idx val="60"/>
        <c:spPr>
          <a:solidFill>
            <a:schemeClr val="accent1"/>
          </a:solidFill>
          <a:ln w="28575" cap="rnd">
            <a:solidFill>
              <a:schemeClr val="accent1"/>
            </a:solidFill>
            <a:round/>
          </a:ln>
          <a:effectLst/>
        </c:spPr>
        <c:marker>
          <c:symbol val="none"/>
        </c:marker>
      </c:pivotFmt>
      <c:pivotFmt>
        <c:idx val="61"/>
        <c:spPr>
          <a:solidFill>
            <a:schemeClr val="accent1"/>
          </a:solidFill>
          <a:ln w="28575" cap="rnd">
            <a:solidFill>
              <a:schemeClr val="accent1"/>
            </a:solidFill>
            <a:round/>
          </a:ln>
          <a:effectLst/>
        </c:spPr>
        <c:marker>
          <c:symbol val="none"/>
        </c:marker>
      </c:pivotFmt>
      <c:pivotFmt>
        <c:idx val="62"/>
        <c:spPr>
          <a:solidFill>
            <a:schemeClr val="accent1"/>
          </a:solidFill>
          <a:ln w="28575" cap="rnd">
            <a:solidFill>
              <a:schemeClr val="accent1"/>
            </a:solidFill>
            <a:round/>
          </a:ln>
          <a:effectLst/>
        </c:spPr>
        <c:marker>
          <c:symbol val="none"/>
        </c:marker>
      </c:pivotFmt>
      <c:pivotFmt>
        <c:idx val="63"/>
        <c:spPr>
          <a:solidFill>
            <a:schemeClr val="accent1"/>
          </a:solidFill>
          <a:ln w="28575" cap="rnd">
            <a:solidFill>
              <a:schemeClr val="accent1"/>
            </a:solidFill>
            <a:round/>
          </a:ln>
          <a:effectLst/>
        </c:spPr>
        <c:marker>
          <c:symbol val="none"/>
        </c:marker>
      </c:pivotFmt>
      <c:pivotFmt>
        <c:idx val="64"/>
        <c:spPr>
          <a:solidFill>
            <a:schemeClr val="accent1"/>
          </a:solidFill>
          <a:ln w="28575" cap="rnd">
            <a:solidFill>
              <a:schemeClr val="accent1"/>
            </a:solidFill>
            <a:round/>
          </a:ln>
          <a:effectLst/>
        </c:spPr>
        <c:marker>
          <c:symbol val="none"/>
        </c:marker>
      </c:pivotFmt>
      <c:pivotFmt>
        <c:idx val="65"/>
        <c:spPr>
          <a:solidFill>
            <a:schemeClr val="accent1"/>
          </a:solidFill>
          <a:ln w="28575" cap="rnd">
            <a:solidFill>
              <a:schemeClr val="accent1"/>
            </a:solidFill>
            <a:round/>
          </a:ln>
          <a:effectLst/>
        </c:spPr>
        <c:marker>
          <c:symbol val="none"/>
        </c:marker>
      </c:pivotFmt>
      <c:pivotFmt>
        <c:idx val="66"/>
        <c:spPr>
          <a:solidFill>
            <a:schemeClr val="accent1"/>
          </a:solidFill>
          <a:ln w="28575" cap="rnd">
            <a:solidFill>
              <a:schemeClr val="accent1"/>
            </a:solidFill>
            <a:round/>
          </a:ln>
          <a:effectLst/>
        </c:spPr>
        <c:marker>
          <c:symbol val="none"/>
        </c:marker>
      </c:pivotFmt>
      <c:pivotFmt>
        <c:idx val="67"/>
        <c:spPr>
          <a:solidFill>
            <a:schemeClr val="accent1"/>
          </a:solidFill>
          <a:ln w="28575" cap="rnd">
            <a:solidFill>
              <a:schemeClr val="accent1"/>
            </a:solidFill>
            <a:round/>
          </a:ln>
          <a:effectLst/>
        </c:spPr>
        <c:marker>
          <c:symbol val="none"/>
        </c:marker>
      </c:pivotFmt>
      <c:pivotFmt>
        <c:idx val="68"/>
        <c:spPr>
          <a:solidFill>
            <a:schemeClr val="accent1"/>
          </a:solidFill>
          <a:ln w="28575" cap="rnd">
            <a:solidFill>
              <a:schemeClr val="accent1"/>
            </a:solidFill>
            <a:round/>
          </a:ln>
          <a:effectLst/>
        </c:spPr>
        <c:marker>
          <c:symbol val="none"/>
        </c:marker>
      </c:pivotFmt>
      <c:pivotFmt>
        <c:idx val="69"/>
        <c:spPr>
          <a:solidFill>
            <a:schemeClr val="accent1"/>
          </a:solidFill>
          <a:ln w="28575" cap="rnd">
            <a:solidFill>
              <a:schemeClr val="accent1"/>
            </a:solidFill>
            <a:round/>
          </a:ln>
          <a:effectLst/>
        </c:spPr>
        <c:marker>
          <c:symbol val="none"/>
        </c:marker>
      </c:pivotFmt>
      <c:pivotFmt>
        <c:idx val="70"/>
        <c:spPr>
          <a:solidFill>
            <a:schemeClr val="accent1"/>
          </a:solidFill>
          <a:ln w="28575" cap="rnd">
            <a:solidFill>
              <a:schemeClr val="accent1"/>
            </a:solidFill>
            <a:round/>
          </a:ln>
          <a:effectLst/>
        </c:spPr>
        <c:marker>
          <c:symbol val="none"/>
        </c:marker>
      </c:pivotFmt>
      <c:pivotFmt>
        <c:idx val="71"/>
        <c:spPr>
          <a:solidFill>
            <a:schemeClr val="accent1"/>
          </a:solidFill>
          <a:ln w="28575" cap="rnd">
            <a:solidFill>
              <a:schemeClr val="accent1"/>
            </a:solidFill>
            <a:round/>
          </a:ln>
          <a:effectLst/>
        </c:spPr>
        <c:marker>
          <c:symbol val="none"/>
        </c:marker>
      </c:pivotFmt>
      <c:pivotFmt>
        <c:idx val="72"/>
        <c:spPr>
          <a:solidFill>
            <a:schemeClr val="accent1"/>
          </a:solidFill>
          <a:ln w="28575" cap="rnd">
            <a:solidFill>
              <a:schemeClr val="accent1"/>
            </a:solidFill>
            <a:round/>
          </a:ln>
          <a:effectLst/>
        </c:spPr>
        <c:marker>
          <c:symbol val="none"/>
        </c:marker>
      </c:pivotFmt>
      <c:pivotFmt>
        <c:idx val="73"/>
        <c:spPr>
          <a:solidFill>
            <a:schemeClr val="accent1"/>
          </a:solidFill>
          <a:ln w="28575" cap="rnd">
            <a:solidFill>
              <a:schemeClr val="accent1"/>
            </a:solidFill>
            <a:round/>
          </a:ln>
          <a:effectLst/>
        </c:spPr>
        <c:marker>
          <c:symbol val="none"/>
        </c:marker>
      </c:pivotFmt>
      <c:pivotFmt>
        <c:idx val="74"/>
        <c:spPr>
          <a:solidFill>
            <a:schemeClr val="accent1"/>
          </a:solidFill>
          <a:ln w="28575" cap="rnd">
            <a:solidFill>
              <a:schemeClr val="accent1"/>
            </a:solidFill>
            <a:round/>
          </a:ln>
          <a:effectLst/>
        </c:spPr>
        <c:marker>
          <c:symbol val="none"/>
        </c:marker>
      </c:pivotFmt>
      <c:pivotFmt>
        <c:idx val="75"/>
        <c:spPr>
          <a:solidFill>
            <a:schemeClr val="accent1"/>
          </a:solidFill>
          <a:ln w="28575" cap="rnd">
            <a:solidFill>
              <a:schemeClr val="accent1"/>
            </a:solidFill>
            <a:round/>
          </a:ln>
          <a:effectLst/>
        </c:spPr>
        <c:marker>
          <c:symbol val="none"/>
        </c:marker>
      </c:pivotFmt>
      <c:pivotFmt>
        <c:idx val="76"/>
        <c:spPr>
          <a:solidFill>
            <a:schemeClr val="accent1"/>
          </a:solidFill>
          <a:ln w="28575" cap="rnd">
            <a:solidFill>
              <a:schemeClr val="accent1"/>
            </a:solidFill>
            <a:round/>
          </a:ln>
          <a:effectLst/>
        </c:spPr>
        <c:marker>
          <c:symbol val="none"/>
        </c:marker>
      </c:pivotFmt>
      <c:pivotFmt>
        <c:idx val="77"/>
        <c:spPr>
          <a:solidFill>
            <a:schemeClr val="accent1"/>
          </a:solidFill>
          <a:ln w="28575" cap="rnd">
            <a:solidFill>
              <a:schemeClr val="accent1"/>
            </a:solidFill>
            <a:round/>
          </a:ln>
          <a:effectLst/>
        </c:spPr>
        <c:marker>
          <c:symbol val="none"/>
        </c:marker>
      </c:pivotFmt>
      <c:pivotFmt>
        <c:idx val="78"/>
        <c:spPr>
          <a:solidFill>
            <a:schemeClr val="accent1"/>
          </a:solidFill>
          <a:ln w="28575" cap="rnd">
            <a:solidFill>
              <a:schemeClr val="accent1"/>
            </a:solidFill>
            <a:round/>
          </a:ln>
          <a:effectLst/>
        </c:spPr>
        <c:marker>
          <c:symbol val="none"/>
        </c:marker>
      </c:pivotFmt>
      <c:pivotFmt>
        <c:idx val="79"/>
        <c:spPr>
          <a:solidFill>
            <a:schemeClr val="accent1"/>
          </a:solidFill>
          <a:ln w="28575" cap="rnd">
            <a:solidFill>
              <a:schemeClr val="accent1"/>
            </a:solidFill>
            <a:round/>
          </a:ln>
          <a:effectLst/>
        </c:spPr>
        <c:marker>
          <c:symbol val="none"/>
        </c:marker>
      </c:pivotFmt>
      <c:pivotFmt>
        <c:idx val="80"/>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81"/>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82"/>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83"/>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84"/>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85"/>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86"/>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87"/>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88"/>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89"/>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90"/>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91"/>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92"/>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93"/>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94"/>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95"/>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96"/>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97"/>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98"/>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99"/>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3.7454545752697743E-2"/>
          <c:y val="9.8328447364395E-2"/>
          <c:w val="0.71516447980663034"/>
          <c:h val="0.77896446363457861"/>
        </c:manualLayout>
      </c:layout>
      <c:lineChart>
        <c:grouping val="standard"/>
        <c:varyColors val="0"/>
        <c:ser>
          <c:idx val="0"/>
          <c:order val="0"/>
          <c:tx>
            <c:strRef>
              <c:f>pH!$B$52:$B$53</c:f>
              <c:strCache>
                <c:ptCount val="1"/>
                <c:pt idx="0">
                  <c:v>CONV</c:v>
                </c:pt>
              </c:strCache>
            </c:strRef>
          </c:tx>
          <c:spPr>
            <a:ln w="28575" cap="rnd">
              <a:solidFill>
                <a:schemeClr val="accent1"/>
              </a:solidFill>
              <a:round/>
            </a:ln>
            <a:effectLst/>
          </c:spPr>
          <c:marker>
            <c:symbol val="none"/>
          </c:marker>
          <c:cat>
            <c:strRef>
              <c:f>pH!$A$54:$A$66</c:f>
              <c:strCache>
                <c:ptCount val="12"/>
                <c:pt idx="0">
                  <c:v>ene-19</c:v>
                </c:pt>
                <c:pt idx="1">
                  <c:v>feb-19</c:v>
                </c:pt>
                <c:pt idx="2">
                  <c:v>mar-19</c:v>
                </c:pt>
                <c:pt idx="3">
                  <c:v>abr-19</c:v>
                </c:pt>
                <c:pt idx="4">
                  <c:v>may-19</c:v>
                </c:pt>
                <c:pt idx="5">
                  <c:v>jun-19</c:v>
                </c:pt>
                <c:pt idx="6">
                  <c:v>jul-19</c:v>
                </c:pt>
                <c:pt idx="7">
                  <c:v>ago-19</c:v>
                </c:pt>
                <c:pt idx="8">
                  <c:v>sep-19</c:v>
                </c:pt>
                <c:pt idx="9">
                  <c:v>oct-19</c:v>
                </c:pt>
                <c:pt idx="10">
                  <c:v>nov-19</c:v>
                </c:pt>
                <c:pt idx="11">
                  <c:v>dic-19</c:v>
                </c:pt>
              </c:strCache>
            </c:strRef>
          </c:cat>
          <c:val>
            <c:numRef>
              <c:f>pH!$B$54:$B$66</c:f>
              <c:numCache>
                <c:formatCode>General</c:formatCode>
                <c:ptCount val="12"/>
                <c:pt idx="3">
                  <c:v>8</c:v>
                </c:pt>
                <c:pt idx="5">
                  <c:v>7.5</c:v>
                </c:pt>
                <c:pt idx="6">
                  <c:v>7.5</c:v>
                </c:pt>
                <c:pt idx="7">
                  <c:v>7.5</c:v>
                </c:pt>
                <c:pt idx="10">
                  <c:v>7</c:v>
                </c:pt>
              </c:numCache>
            </c:numRef>
          </c:val>
          <c:smooth val="0"/>
          <c:extLst>
            <c:ext xmlns:c16="http://schemas.microsoft.com/office/drawing/2014/chart" uri="{C3380CC4-5D6E-409C-BE32-E72D297353CC}">
              <c16:uniqueId val="{00000000-832C-400F-B726-BE88D9D8C260}"/>
            </c:ext>
          </c:extLst>
        </c:ser>
        <c:ser>
          <c:idx val="1"/>
          <c:order val="1"/>
          <c:tx>
            <c:strRef>
              <c:f>pH!$C$52:$C$53</c:f>
              <c:strCache>
                <c:ptCount val="1"/>
                <c:pt idx="0">
                  <c:v>HARG1</c:v>
                </c:pt>
              </c:strCache>
            </c:strRef>
          </c:tx>
          <c:spPr>
            <a:ln w="28575" cap="rnd">
              <a:solidFill>
                <a:schemeClr val="accent2"/>
              </a:solidFill>
              <a:round/>
            </a:ln>
            <a:effectLst/>
          </c:spPr>
          <c:marker>
            <c:symbol val="none"/>
          </c:marker>
          <c:cat>
            <c:strRef>
              <c:f>pH!$A$54:$A$66</c:f>
              <c:strCache>
                <c:ptCount val="12"/>
                <c:pt idx="0">
                  <c:v>ene-19</c:v>
                </c:pt>
                <c:pt idx="1">
                  <c:v>feb-19</c:v>
                </c:pt>
                <c:pt idx="2">
                  <c:v>mar-19</c:v>
                </c:pt>
                <c:pt idx="3">
                  <c:v>abr-19</c:v>
                </c:pt>
                <c:pt idx="4">
                  <c:v>may-19</c:v>
                </c:pt>
                <c:pt idx="5">
                  <c:v>jun-19</c:v>
                </c:pt>
                <c:pt idx="6">
                  <c:v>jul-19</c:v>
                </c:pt>
                <c:pt idx="7">
                  <c:v>ago-19</c:v>
                </c:pt>
                <c:pt idx="8">
                  <c:v>sep-19</c:v>
                </c:pt>
                <c:pt idx="9">
                  <c:v>oct-19</c:v>
                </c:pt>
                <c:pt idx="10">
                  <c:v>nov-19</c:v>
                </c:pt>
                <c:pt idx="11">
                  <c:v>dic-19</c:v>
                </c:pt>
              </c:strCache>
            </c:strRef>
          </c:cat>
          <c:val>
            <c:numRef>
              <c:f>pH!$C$54:$C$66</c:f>
              <c:numCache>
                <c:formatCode>General</c:formatCode>
                <c:ptCount val="12"/>
                <c:pt idx="0">
                  <c:v>7</c:v>
                </c:pt>
                <c:pt idx="1">
                  <c:v>7.5</c:v>
                </c:pt>
                <c:pt idx="2">
                  <c:v>7</c:v>
                </c:pt>
                <c:pt idx="3">
                  <c:v>7.5</c:v>
                </c:pt>
                <c:pt idx="4">
                  <c:v>7</c:v>
                </c:pt>
                <c:pt idx="5">
                  <c:v>8</c:v>
                </c:pt>
                <c:pt idx="6">
                  <c:v>8</c:v>
                </c:pt>
                <c:pt idx="7">
                  <c:v>8</c:v>
                </c:pt>
                <c:pt idx="8">
                  <c:v>7</c:v>
                </c:pt>
                <c:pt idx="9">
                  <c:v>7</c:v>
                </c:pt>
                <c:pt idx="10">
                  <c:v>8</c:v>
                </c:pt>
                <c:pt idx="11">
                  <c:v>7</c:v>
                </c:pt>
              </c:numCache>
            </c:numRef>
          </c:val>
          <c:smooth val="0"/>
          <c:extLst>
            <c:ext xmlns:c16="http://schemas.microsoft.com/office/drawing/2014/chart" uri="{C3380CC4-5D6E-409C-BE32-E72D297353CC}">
              <c16:uniqueId val="{00000001-832C-400F-B726-BE88D9D8C260}"/>
            </c:ext>
          </c:extLst>
        </c:ser>
        <c:ser>
          <c:idx val="2"/>
          <c:order val="2"/>
          <c:tx>
            <c:strRef>
              <c:f>pH!$D$52:$D$53</c:f>
              <c:strCache>
                <c:ptCount val="1"/>
                <c:pt idx="0">
                  <c:v>HARG2</c:v>
                </c:pt>
              </c:strCache>
            </c:strRef>
          </c:tx>
          <c:spPr>
            <a:ln w="28575" cap="rnd">
              <a:solidFill>
                <a:schemeClr val="accent3"/>
              </a:solidFill>
              <a:round/>
            </a:ln>
            <a:effectLst/>
          </c:spPr>
          <c:marker>
            <c:symbol val="none"/>
          </c:marker>
          <c:cat>
            <c:strRef>
              <c:f>pH!$A$54:$A$66</c:f>
              <c:strCache>
                <c:ptCount val="12"/>
                <c:pt idx="0">
                  <c:v>ene-19</c:v>
                </c:pt>
                <c:pt idx="1">
                  <c:v>feb-19</c:v>
                </c:pt>
                <c:pt idx="2">
                  <c:v>mar-19</c:v>
                </c:pt>
                <c:pt idx="3">
                  <c:v>abr-19</c:v>
                </c:pt>
                <c:pt idx="4">
                  <c:v>may-19</c:v>
                </c:pt>
                <c:pt idx="5">
                  <c:v>jun-19</c:v>
                </c:pt>
                <c:pt idx="6">
                  <c:v>jul-19</c:v>
                </c:pt>
                <c:pt idx="7">
                  <c:v>ago-19</c:v>
                </c:pt>
                <c:pt idx="8">
                  <c:v>sep-19</c:v>
                </c:pt>
                <c:pt idx="9">
                  <c:v>oct-19</c:v>
                </c:pt>
                <c:pt idx="10">
                  <c:v>nov-19</c:v>
                </c:pt>
                <c:pt idx="11">
                  <c:v>dic-19</c:v>
                </c:pt>
              </c:strCache>
            </c:strRef>
          </c:cat>
          <c:val>
            <c:numRef>
              <c:f>pH!$D$54:$D$66</c:f>
              <c:numCache>
                <c:formatCode>General</c:formatCode>
                <c:ptCount val="12"/>
                <c:pt idx="0">
                  <c:v>7</c:v>
                </c:pt>
                <c:pt idx="1">
                  <c:v>6.5</c:v>
                </c:pt>
                <c:pt idx="2">
                  <c:v>7</c:v>
                </c:pt>
                <c:pt idx="3">
                  <c:v>7</c:v>
                </c:pt>
                <c:pt idx="4">
                  <c:v>7</c:v>
                </c:pt>
                <c:pt idx="5">
                  <c:v>7.5</c:v>
                </c:pt>
                <c:pt idx="6">
                  <c:v>7.5</c:v>
                </c:pt>
                <c:pt idx="7">
                  <c:v>8</c:v>
                </c:pt>
                <c:pt idx="8">
                  <c:v>7</c:v>
                </c:pt>
                <c:pt idx="9">
                  <c:v>7</c:v>
                </c:pt>
                <c:pt idx="10">
                  <c:v>7</c:v>
                </c:pt>
                <c:pt idx="11">
                  <c:v>7</c:v>
                </c:pt>
              </c:numCache>
            </c:numRef>
          </c:val>
          <c:smooth val="0"/>
          <c:extLst>
            <c:ext xmlns:c16="http://schemas.microsoft.com/office/drawing/2014/chart" uri="{C3380CC4-5D6E-409C-BE32-E72D297353CC}">
              <c16:uniqueId val="{00000002-832C-400F-B726-BE88D9D8C260}"/>
            </c:ext>
          </c:extLst>
        </c:ser>
        <c:ser>
          <c:idx val="3"/>
          <c:order val="3"/>
          <c:tx>
            <c:strRef>
              <c:f>pH!$E$52:$E$53</c:f>
              <c:strCache>
                <c:ptCount val="1"/>
                <c:pt idx="0">
                  <c:v>HASL1</c:v>
                </c:pt>
              </c:strCache>
            </c:strRef>
          </c:tx>
          <c:spPr>
            <a:ln w="28575" cap="rnd">
              <a:solidFill>
                <a:schemeClr val="accent4"/>
              </a:solidFill>
              <a:round/>
            </a:ln>
            <a:effectLst/>
          </c:spPr>
          <c:marker>
            <c:symbol val="none"/>
          </c:marker>
          <c:cat>
            <c:strRef>
              <c:f>pH!$A$54:$A$66</c:f>
              <c:strCache>
                <c:ptCount val="12"/>
                <c:pt idx="0">
                  <c:v>ene-19</c:v>
                </c:pt>
                <c:pt idx="1">
                  <c:v>feb-19</c:v>
                </c:pt>
                <c:pt idx="2">
                  <c:v>mar-19</c:v>
                </c:pt>
                <c:pt idx="3">
                  <c:v>abr-19</c:v>
                </c:pt>
                <c:pt idx="4">
                  <c:v>may-19</c:v>
                </c:pt>
                <c:pt idx="5">
                  <c:v>jun-19</c:v>
                </c:pt>
                <c:pt idx="6">
                  <c:v>jul-19</c:v>
                </c:pt>
                <c:pt idx="7">
                  <c:v>ago-19</c:v>
                </c:pt>
                <c:pt idx="8">
                  <c:v>sep-19</c:v>
                </c:pt>
                <c:pt idx="9">
                  <c:v>oct-19</c:v>
                </c:pt>
                <c:pt idx="10">
                  <c:v>nov-19</c:v>
                </c:pt>
                <c:pt idx="11">
                  <c:v>dic-19</c:v>
                </c:pt>
              </c:strCache>
            </c:strRef>
          </c:cat>
          <c:val>
            <c:numRef>
              <c:f>pH!$E$54:$E$66</c:f>
              <c:numCache>
                <c:formatCode>General</c:formatCode>
                <c:ptCount val="12"/>
                <c:pt idx="0">
                  <c:v>7</c:v>
                </c:pt>
                <c:pt idx="1">
                  <c:v>7</c:v>
                </c:pt>
                <c:pt idx="2">
                  <c:v>7</c:v>
                </c:pt>
                <c:pt idx="3">
                  <c:v>7</c:v>
                </c:pt>
                <c:pt idx="4">
                  <c:v>7</c:v>
                </c:pt>
                <c:pt idx="5">
                  <c:v>7</c:v>
                </c:pt>
                <c:pt idx="6">
                  <c:v>7</c:v>
                </c:pt>
                <c:pt idx="7">
                  <c:v>7</c:v>
                </c:pt>
                <c:pt idx="8">
                  <c:v>6.5</c:v>
                </c:pt>
                <c:pt idx="10">
                  <c:v>7</c:v>
                </c:pt>
                <c:pt idx="11">
                  <c:v>7</c:v>
                </c:pt>
              </c:numCache>
            </c:numRef>
          </c:val>
          <c:smooth val="0"/>
          <c:extLst>
            <c:ext xmlns:c16="http://schemas.microsoft.com/office/drawing/2014/chart" uri="{C3380CC4-5D6E-409C-BE32-E72D297353CC}">
              <c16:uniqueId val="{00000003-832C-400F-B726-BE88D9D8C260}"/>
            </c:ext>
          </c:extLst>
        </c:ser>
        <c:ser>
          <c:idx val="4"/>
          <c:order val="4"/>
          <c:tx>
            <c:strRef>
              <c:f>pH!$F$52:$F$53</c:f>
              <c:strCache>
                <c:ptCount val="1"/>
                <c:pt idx="0">
                  <c:v>HASL2</c:v>
                </c:pt>
              </c:strCache>
            </c:strRef>
          </c:tx>
          <c:spPr>
            <a:ln w="28575" cap="rnd">
              <a:solidFill>
                <a:schemeClr val="accent5"/>
              </a:solidFill>
              <a:round/>
            </a:ln>
            <a:effectLst/>
          </c:spPr>
          <c:marker>
            <c:symbol val="none"/>
          </c:marker>
          <c:cat>
            <c:strRef>
              <c:f>pH!$A$54:$A$66</c:f>
              <c:strCache>
                <c:ptCount val="12"/>
                <c:pt idx="0">
                  <c:v>ene-19</c:v>
                </c:pt>
                <c:pt idx="1">
                  <c:v>feb-19</c:v>
                </c:pt>
                <c:pt idx="2">
                  <c:v>mar-19</c:v>
                </c:pt>
                <c:pt idx="3">
                  <c:v>abr-19</c:v>
                </c:pt>
                <c:pt idx="4">
                  <c:v>may-19</c:v>
                </c:pt>
                <c:pt idx="5">
                  <c:v>jun-19</c:v>
                </c:pt>
                <c:pt idx="6">
                  <c:v>jul-19</c:v>
                </c:pt>
                <c:pt idx="7">
                  <c:v>ago-19</c:v>
                </c:pt>
                <c:pt idx="8">
                  <c:v>sep-19</c:v>
                </c:pt>
                <c:pt idx="9">
                  <c:v>oct-19</c:v>
                </c:pt>
                <c:pt idx="10">
                  <c:v>nov-19</c:v>
                </c:pt>
                <c:pt idx="11">
                  <c:v>dic-19</c:v>
                </c:pt>
              </c:strCache>
            </c:strRef>
          </c:cat>
          <c:val>
            <c:numRef>
              <c:f>pH!$F$54:$F$66</c:f>
              <c:numCache>
                <c:formatCode>General</c:formatCode>
                <c:ptCount val="12"/>
                <c:pt idx="0">
                  <c:v>7</c:v>
                </c:pt>
                <c:pt idx="1">
                  <c:v>7.5</c:v>
                </c:pt>
                <c:pt idx="2">
                  <c:v>7.5</c:v>
                </c:pt>
                <c:pt idx="3">
                  <c:v>7.5</c:v>
                </c:pt>
                <c:pt idx="4">
                  <c:v>7</c:v>
                </c:pt>
                <c:pt idx="5">
                  <c:v>7.5</c:v>
                </c:pt>
                <c:pt idx="6">
                  <c:v>7.5</c:v>
                </c:pt>
                <c:pt idx="7">
                  <c:v>8</c:v>
                </c:pt>
                <c:pt idx="8">
                  <c:v>7</c:v>
                </c:pt>
                <c:pt idx="9">
                  <c:v>7</c:v>
                </c:pt>
                <c:pt idx="10">
                  <c:v>7.5</c:v>
                </c:pt>
                <c:pt idx="11">
                  <c:v>7</c:v>
                </c:pt>
              </c:numCache>
            </c:numRef>
          </c:val>
          <c:smooth val="0"/>
          <c:extLst>
            <c:ext xmlns:c16="http://schemas.microsoft.com/office/drawing/2014/chart" uri="{C3380CC4-5D6E-409C-BE32-E72D297353CC}">
              <c16:uniqueId val="{00000004-832C-400F-B726-BE88D9D8C260}"/>
            </c:ext>
          </c:extLst>
        </c:ser>
        <c:ser>
          <c:idx val="5"/>
          <c:order val="5"/>
          <c:tx>
            <c:strRef>
              <c:f>pH!$G$52:$G$53</c:f>
              <c:strCache>
                <c:ptCount val="1"/>
                <c:pt idx="0">
                  <c:v>HASL3</c:v>
                </c:pt>
              </c:strCache>
            </c:strRef>
          </c:tx>
          <c:spPr>
            <a:ln w="28575" cap="rnd">
              <a:solidFill>
                <a:schemeClr val="accent6"/>
              </a:solidFill>
              <a:round/>
            </a:ln>
            <a:effectLst/>
          </c:spPr>
          <c:marker>
            <c:symbol val="none"/>
          </c:marker>
          <c:cat>
            <c:strRef>
              <c:f>pH!$A$54:$A$66</c:f>
              <c:strCache>
                <c:ptCount val="12"/>
                <c:pt idx="0">
                  <c:v>ene-19</c:v>
                </c:pt>
                <c:pt idx="1">
                  <c:v>feb-19</c:v>
                </c:pt>
                <c:pt idx="2">
                  <c:v>mar-19</c:v>
                </c:pt>
                <c:pt idx="3">
                  <c:v>abr-19</c:v>
                </c:pt>
                <c:pt idx="4">
                  <c:v>may-19</c:v>
                </c:pt>
                <c:pt idx="5">
                  <c:v>jun-19</c:v>
                </c:pt>
                <c:pt idx="6">
                  <c:v>jul-19</c:v>
                </c:pt>
                <c:pt idx="7">
                  <c:v>ago-19</c:v>
                </c:pt>
                <c:pt idx="8">
                  <c:v>sep-19</c:v>
                </c:pt>
                <c:pt idx="9">
                  <c:v>oct-19</c:v>
                </c:pt>
                <c:pt idx="10">
                  <c:v>nov-19</c:v>
                </c:pt>
                <c:pt idx="11">
                  <c:v>dic-19</c:v>
                </c:pt>
              </c:strCache>
            </c:strRef>
          </c:cat>
          <c:val>
            <c:numRef>
              <c:f>pH!$G$54:$G$66</c:f>
              <c:numCache>
                <c:formatCode>General</c:formatCode>
                <c:ptCount val="12"/>
                <c:pt idx="4">
                  <c:v>6</c:v>
                </c:pt>
                <c:pt idx="5">
                  <c:v>8</c:v>
                </c:pt>
                <c:pt idx="6">
                  <c:v>7.5</c:v>
                </c:pt>
                <c:pt idx="7">
                  <c:v>7</c:v>
                </c:pt>
                <c:pt idx="8">
                  <c:v>7</c:v>
                </c:pt>
                <c:pt idx="9">
                  <c:v>7</c:v>
                </c:pt>
                <c:pt idx="10">
                  <c:v>7</c:v>
                </c:pt>
                <c:pt idx="11">
                  <c:v>7</c:v>
                </c:pt>
              </c:numCache>
            </c:numRef>
          </c:val>
          <c:smooth val="0"/>
          <c:extLst>
            <c:ext xmlns:c16="http://schemas.microsoft.com/office/drawing/2014/chart" uri="{C3380CC4-5D6E-409C-BE32-E72D297353CC}">
              <c16:uniqueId val="{00000005-832C-400F-B726-BE88D9D8C260}"/>
            </c:ext>
          </c:extLst>
        </c:ser>
        <c:ser>
          <c:idx val="6"/>
          <c:order val="6"/>
          <c:tx>
            <c:strRef>
              <c:f>pH!$H$52:$H$53</c:f>
              <c:strCache>
                <c:ptCount val="1"/>
                <c:pt idx="0">
                  <c:v>HOSP1</c:v>
                </c:pt>
              </c:strCache>
            </c:strRef>
          </c:tx>
          <c:spPr>
            <a:ln w="28575" cap="rnd">
              <a:solidFill>
                <a:schemeClr val="accent1">
                  <a:lumMod val="60000"/>
                </a:schemeClr>
              </a:solidFill>
              <a:round/>
            </a:ln>
            <a:effectLst/>
          </c:spPr>
          <c:marker>
            <c:symbol val="none"/>
          </c:marker>
          <c:cat>
            <c:strRef>
              <c:f>pH!$A$54:$A$66</c:f>
              <c:strCache>
                <c:ptCount val="12"/>
                <c:pt idx="0">
                  <c:v>ene-19</c:v>
                </c:pt>
                <c:pt idx="1">
                  <c:v>feb-19</c:v>
                </c:pt>
                <c:pt idx="2">
                  <c:v>mar-19</c:v>
                </c:pt>
                <c:pt idx="3">
                  <c:v>abr-19</c:v>
                </c:pt>
                <c:pt idx="4">
                  <c:v>may-19</c:v>
                </c:pt>
                <c:pt idx="5">
                  <c:v>jun-19</c:v>
                </c:pt>
                <c:pt idx="6">
                  <c:v>jul-19</c:v>
                </c:pt>
                <c:pt idx="7">
                  <c:v>ago-19</c:v>
                </c:pt>
                <c:pt idx="8">
                  <c:v>sep-19</c:v>
                </c:pt>
                <c:pt idx="9">
                  <c:v>oct-19</c:v>
                </c:pt>
                <c:pt idx="10">
                  <c:v>nov-19</c:v>
                </c:pt>
                <c:pt idx="11">
                  <c:v>dic-19</c:v>
                </c:pt>
              </c:strCache>
            </c:strRef>
          </c:cat>
          <c:val>
            <c:numRef>
              <c:f>pH!$H$54:$H$66</c:f>
              <c:numCache>
                <c:formatCode>General</c:formatCode>
                <c:ptCount val="12"/>
                <c:pt idx="0">
                  <c:v>7</c:v>
                </c:pt>
                <c:pt idx="1">
                  <c:v>7.5</c:v>
                </c:pt>
                <c:pt idx="2">
                  <c:v>7.5</c:v>
                </c:pt>
                <c:pt idx="3">
                  <c:v>7</c:v>
                </c:pt>
                <c:pt idx="4">
                  <c:v>7</c:v>
                </c:pt>
                <c:pt idx="5">
                  <c:v>7.5</c:v>
                </c:pt>
                <c:pt idx="6">
                  <c:v>7</c:v>
                </c:pt>
                <c:pt idx="7">
                  <c:v>7</c:v>
                </c:pt>
                <c:pt idx="8">
                  <c:v>7</c:v>
                </c:pt>
                <c:pt idx="9">
                  <c:v>7.5</c:v>
                </c:pt>
                <c:pt idx="10">
                  <c:v>7</c:v>
                </c:pt>
                <c:pt idx="11">
                  <c:v>7</c:v>
                </c:pt>
              </c:numCache>
            </c:numRef>
          </c:val>
          <c:smooth val="0"/>
          <c:extLst>
            <c:ext xmlns:c16="http://schemas.microsoft.com/office/drawing/2014/chart" uri="{C3380CC4-5D6E-409C-BE32-E72D297353CC}">
              <c16:uniqueId val="{00000006-832C-400F-B726-BE88D9D8C260}"/>
            </c:ext>
          </c:extLst>
        </c:ser>
        <c:ser>
          <c:idx val="7"/>
          <c:order val="7"/>
          <c:tx>
            <c:strRef>
              <c:f>pH!$I$52:$I$53</c:f>
              <c:strCache>
                <c:ptCount val="1"/>
                <c:pt idx="0">
                  <c:v>MAAB1</c:v>
                </c:pt>
              </c:strCache>
            </c:strRef>
          </c:tx>
          <c:spPr>
            <a:ln w="28575" cap="rnd">
              <a:solidFill>
                <a:schemeClr val="accent2">
                  <a:lumMod val="60000"/>
                </a:schemeClr>
              </a:solidFill>
              <a:round/>
            </a:ln>
            <a:effectLst/>
          </c:spPr>
          <c:marker>
            <c:symbol val="none"/>
          </c:marker>
          <c:cat>
            <c:strRef>
              <c:f>pH!$A$54:$A$66</c:f>
              <c:strCache>
                <c:ptCount val="12"/>
                <c:pt idx="0">
                  <c:v>ene-19</c:v>
                </c:pt>
                <c:pt idx="1">
                  <c:v>feb-19</c:v>
                </c:pt>
                <c:pt idx="2">
                  <c:v>mar-19</c:v>
                </c:pt>
                <c:pt idx="3">
                  <c:v>abr-19</c:v>
                </c:pt>
                <c:pt idx="4">
                  <c:v>may-19</c:v>
                </c:pt>
                <c:pt idx="5">
                  <c:v>jun-19</c:v>
                </c:pt>
                <c:pt idx="6">
                  <c:v>jul-19</c:v>
                </c:pt>
                <c:pt idx="7">
                  <c:v>ago-19</c:v>
                </c:pt>
                <c:pt idx="8">
                  <c:v>sep-19</c:v>
                </c:pt>
                <c:pt idx="9">
                  <c:v>oct-19</c:v>
                </c:pt>
                <c:pt idx="10">
                  <c:v>nov-19</c:v>
                </c:pt>
                <c:pt idx="11">
                  <c:v>dic-19</c:v>
                </c:pt>
              </c:strCache>
            </c:strRef>
          </c:cat>
          <c:val>
            <c:numRef>
              <c:f>pH!$I$54:$I$66</c:f>
              <c:numCache>
                <c:formatCode>General</c:formatCode>
                <c:ptCount val="12"/>
                <c:pt idx="0">
                  <c:v>7</c:v>
                </c:pt>
                <c:pt idx="1">
                  <c:v>7</c:v>
                </c:pt>
                <c:pt idx="2">
                  <c:v>7</c:v>
                </c:pt>
                <c:pt idx="3">
                  <c:v>7</c:v>
                </c:pt>
                <c:pt idx="4">
                  <c:v>7</c:v>
                </c:pt>
                <c:pt idx="5">
                  <c:v>7.5</c:v>
                </c:pt>
                <c:pt idx="6">
                  <c:v>7</c:v>
                </c:pt>
                <c:pt idx="8">
                  <c:v>7</c:v>
                </c:pt>
                <c:pt idx="9">
                  <c:v>7.5</c:v>
                </c:pt>
                <c:pt idx="10">
                  <c:v>7</c:v>
                </c:pt>
                <c:pt idx="11">
                  <c:v>7.5</c:v>
                </c:pt>
              </c:numCache>
            </c:numRef>
          </c:val>
          <c:smooth val="0"/>
          <c:extLst>
            <c:ext xmlns:c16="http://schemas.microsoft.com/office/drawing/2014/chart" uri="{C3380CC4-5D6E-409C-BE32-E72D297353CC}">
              <c16:uniqueId val="{00000007-832C-400F-B726-BE88D9D8C260}"/>
            </c:ext>
          </c:extLst>
        </c:ser>
        <c:ser>
          <c:idx val="8"/>
          <c:order val="8"/>
          <c:tx>
            <c:strRef>
              <c:f>pH!$J$52:$J$53</c:f>
              <c:strCache>
                <c:ptCount val="1"/>
                <c:pt idx="0">
                  <c:v>MAAB2</c:v>
                </c:pt>
              </c:strCache>
            </c:strRef>
          </c:tx>
          <c:spPr>
            <a:ln w="28575" cap="rnd">
              <a:solidFill>
                <a:schemeClr val="accent3">
                  <a:lumMod val="60000"/>
                </a:schemeClr>
              </a:solidFill>
              <a:round/>
            </a:ln>
            <a:effectLst/>
          </c:spPr>
          <c:marker>
            <c:symbol val="none"/>
          </c:marker>
          <c:cat>
            <c:strRef>
              <c:f>pH!$A$54:$A$66</c:f>
              <c:strCache>
                <c:ptCount val="12"/>
                <c:pt idx="0">
                  <c:v>ene-19</c:v>
                </c:pt>
                <c:pt idx="1">
                  <c:v>feb-19</c:v>
                </c:pt>
                <c:pt idx="2">
                  <c:v>mar-19</c:v>
                </c:pt>
                <c:pt idx="3">
                  <c:v>abr-19</c:v>
                </c:pt>
                <c:pt idx="4">
                  <c:v>may-19</c:v>
                </c:pt>
                <c:pt idx="5">
                  <c:v>jun-19</c:v>
                </c:pt>
                <c:pt idx="6">
                  <c:v>jul-19</c:v>
                </c:pt>
                <c:pt idx="7">
                  <c:v>ago-19</c:v>
                </c:pt>
                <c:pt idx="8">
                  <c:v>sep-19</c:v>
                </c:pt>
                <c:pt idx="9">
                  <c:v>oct-19</c:v>
                </c:pt>
                <c:pt idx="10">
                  <c:v>nov-19</c:v>
                </c:pt>
                <c:pt idx="11">
                  <c:v>dic-19</c:v>
                </c:pt>
              </c:strCache>
            </c:strRef>
          </c:cat>
          <c:val>
            <c:numRef>
              <c:f>pH!$J$54:$J$66</c:f>
              <c:numCache>
                <c:formatCode>General</c:formatCode>
                <c:ptCount val="12"/>
                <c:pt idx="0">
                  <c:v>7</c:v>
                </c:pt>
                <c:pt idx="1">
                  <c:v>7</c:v>
                </c:pt>
                <c:pt idx="2">
                  <c:v>7</c:v>
                </c:pt>
                <c:pt idx="3">
                  <c:v>7</c:v>
                </c:pt>
                <c:pt idx="4">
                  <c:v>7.5</c:v>
                </c:pt>
                <c:pt idx="5">
                  <c:v>7</c:v>
                </c:pt>
                <c:pt idx="6">
                  <c:v>6.5</c:v>
                </c:pt>
                <c:pt idx="7">
                  <c:v>7</c:v>
                </c:pt>
                <c:pt idx="8">
                  <c:v>7</c:v>
                </c:pt>
                <c:pt idx="9">
                  <c:v>7</c:v>
                </c:pt>
                <c:pt idx="10">
                  <c:v>7</c:v>
                </c:pt>
                <c:pt idx="11">
                  <c:v>7</c:v>
                </c:pt>
              </c:numCache>
            </c:numRef>
          </c:val>
          <c:smooth val="0"/>
          <c:extLst>
            <c:ext xmlns:c16="http://schemas.microsoft.com/office/drawing/2014/chart" uri="{C3380CC4-5D6E-409C-BE32-E72D297353CC}">
              <c16:uniqueId val="{00000008-832C-400F-B726-BE88D9D8C260}"/>
            </c:ext>
          </c:extLst>
        </c:ser>
        <c:ser>
          <c:idx val="9"/>
          <c:order val="9"/>
          <c:tx>
            <c:strRef>
              <c:f>pH!$K$52:$K$53</c:f>
              <c:strCache>
                <c:ptCount val="1"/>
                <c:pt idx="0">
                  <c:v>MACA1</c:v>
                </c:pt>
              </c:strCache>
            </c:strRef>
          </c:tx>
          <c:spPr>
            <a:ln w="28575" cap="rnd">
              <a:solidFill>
                <a:schemeClr val="accent4">
                  <a:lumMod val="60000"/>
                </a:schemeClr>
              </a:solidFill>
              <a:round/>
            </a:ln>
            <a:effectLst/>
          </c:spPr>
          <c:marker>
            <c:symbol val="none"/>
          </c:marker>
          <c:cat>
            <c:strRef>
              <c:f>pH!$A$54:$A$66</c:f>
              <c:strCache>
                <c:ptCount val="12"/>
                <c:pt idx="0">
                  <c:v>ene-19</c:v>
                </c:pt>
                <c:pt idx="1">
                  <c:v>feb-19</c:v>
                </c:pt>
                <c:pt idx="2">
                  <c:v>mar-19</c:v>
                </c:pt>
                <c:pt idx="3">
                  <c:v>abr-19</c:v>
                </c:pt>
                <c:pt idx="4">
                  <c:v>may-19</c:v>
                </c:pt>
                <c:pt idx="5">
                  <c:v>jun-19</c:v>
                </c:pt>
                <c:pt idx="6">
                  <c:v>jul-19</c:v>
                </c:pt>
                <c:pt idx="7">
                  <c:v>ago-19</c:v>
                </c:pt>
                <c:pt idx="8">
                  <c:v>sep-19</c:v>
                </c:pt>
                <c:pt idx="9">
                  <c:v>oct-19</c:v>
                </c:pt>
                <c:pt idx="10">
                  <c:v>nov-19</c:v>
                </c:pt>
                <c:pt idx="11">
                  <c:v>dic-19</c:v>
                </c:pt>
              </c:strCache>
            </c:strRef>
          </c:cat>
          <c:val>
            <c:numRef>
              <c:f>pH!$K$54:$K$66</c:f>
              <c:numCache>
                <c:formatCode>General</c:formatCode>
                <c:ptCount val="12"/>
                <c:pt idx="0">
                  <c:v>6.5</c:v>
                </c:pt>
                <c:pt idx="1">
                  <c:v>6</c:v>
                </c:pt>
                <c:pt idx="2">
                  <c:v>7</c:v>
                </c:pt>
                <c:pt idx="3">
                  <c:v>7</c:v>
                </c:pt>
                <c:pt idx="4">
                  <c:v>7</c:v>
                </c:pt>
                <c:pt idx="6">
                  <c:v>5.5</c:v>
                </c:pt>
                <c:pt idx="7">
                  <c:v>7</c:v>
                </c:pt>
                <c:pt idx="8">
                  <c:v>7</c:v>
                </c:pt>
                <c:pt idx="9">
                  <c:v>7</c:v>
                </c:pt>
                <c:pt idx="10">
                  <c:v>7</c:v>
                </c:pt>
                <c:pt idx="11">
                  <c:v>7</c:v>
                </c:pt>
              </c:numCache>
            </c:numRef>
          </c:val>
          <c:smooth val="0"/>
          <c:extLst>
            <c:ext xmlns:c16="http://schemas.microsoft.com/office/drawing/2014/chart" uri="{C3380CC4-5D6E-409C-BE32-E72D297353CC}">
              <c16:uniqueId val="{00000009-832C-400F-B726-BE88D9D8C260}"/>
            </c:ext>
          </c:extLst>
        </c:ser>
        <c:ser>
          <c:idx val="10"/>
          <c:order val="10"/>
          <c:tx>
            <c:strRef>
              <c:f>pH!$L$52:$L$53</c:f>
              <c:strCache>
                <c:ptCount val="1"/>
                <c:pt idx="0">
                  <c:v>MACA2</c:v>
                </c:pt>
              </c:strCache>
            </c:strRef>
          </c:tx>
          <c:spPr>
            <a:ln w="28575" cap="rnd">
              <a:solidFill>
                <a:schemeClr val="accent5">
                  <a:lumMod val="60000"/>
                </a:schemeClr>
              </a:solidFill>
              <a:round/>
            </a:ln>
            <a:effectLst/>
          </c:spPr>
          <c:marker>
            <c:symbol val="none"/>
          </c:marker>
          <c:cat>
            <c:strRef>
              <c:f>pH!$A$54:$A$66</c:f>
              <c:strCache>
                <c:ptCount val="12"/>
                <c:pt idx="0">
                  <c:v>ene-19</c:v>
                </c:pt>
                <c:pt idx="1">
                  <c:v>feb-19</c:v>
                </c:pt>
                <c:pt idx="2">
                  <c:v>mar-19</c:v>
                </c:pt>
                <c:pt idx="3">
                  <c:v>abr-19</c:v>
                </c:pt>
                <c:pt idx="4">
                  <c:v>may-19</c:v>
                </c:pt>
                <c:pt idx="5">
                  <c:v>jun-19</c:v>
                </c:pt>
                <c:pt idx="6">
                  <c:v>jul-19</c:v>
                </c:pt>
                <c:pt idx="7">
                  <c:v>ago-19</c:v>
                </c:pt>
                <c:pt idx="8">
                  <c:v>sep-19</c:v>
                </c:pt>
                <c:pt idx="9">
                  <c:v>oct-19</c:v>
                </c:pt>
                <c:pt idx="10">
                  <c:v>nov-19</c:v>
                </c:pt>
                <c:pt idx="11">
                  <c:v>dic-19</c:v>
                </c:pt>
              </c:strCache>
            </c:strRef>
          </c:cat>
          <c:val>
            <c:numRef>
              <c:f>pH!$L$54:$L$66</c:f>
              <c:numCache>
                <c:formatCode>General</c:formatCode>
                <c:ptCount val="12"/>
                <c:pt idx="0">
                  <c:v>7</c:v>
                </c:pt>
                <c:pt idx="1">
                  <c:v>7</c:v>
                </c:pt>
                <c:pt idx="2">
                  <c:v>7</c:v>
                </c:pt>
                <c:pt idx="3">
                  <c:v>7.5</c:v>
                </c:pt>
                <c:pt idx="4">
                  <c:v>7</c:v>
                </c:pt>
                <c:pt idx="5">
                  <c:v>7.5</c:v>
                </c:pt>
                <c:pt idx="6">
                  <c:v>6</c:v>
                </c:pt>
                <c:pt idx="7">
                  <c:v>7.5</c:v>
                </c:pt>
                <c:pt idx="8">
                  <c:v>7</c:v>
                </c:pt>
                <c:pt idx="9">
                  <c:v>7</c:v>
                </c:pt>
                <c:pt idx="10">
                  <c:v>7</c:v>
                </c:pt>
                <c:pt idx="11">
                  <c:v>7</c:v>
                </c:pt>
              </c:numCache>
            </c:numRef>
          </c:val>
          <c:smooth val="0"/>
          <c:extLst>
            <c:ext xmlns:c16="http://schemas.microsoft.com/office/drawing/2014/chart" uri="{C3380CC4-5D6E-409C-BE32-E72D297353CC}">
              <c16:uniqueId val="{0000000A-832C-400F-B726-BE88D9D8C260}"/>
            </c:ext>
          </c:extLst>
        </c:ser>
        <c:ser>
          <c:idx val="11"/>
          <c:order val="11"/>
          <c:tx>
            <c:strRef>
              <c:f>pH!$M$52:$M$53</c:f>
              <c:strCache>
                <c:ptCount val="1"/>
                <c:pt idx="0">
                  <c:v>PAPO1</c:v>
                </c:pt>
              </c:strCache>
            </c:strRef>
          </c:tx>
          <c:spPr>
            <a:ln w="28575" cap="rnd">
              <a:solidFill>
                <a:schemeClr val="accent6">
                  <a:lumMod val="60000"/>
                </a:schemeClr>
              </a:solidFill>
              <a:round/>
            </a:ln>
            <a:effectLst/>
          </c:spPr>
          <c:marker>
            <c:symbol val="none"/>
          </c:marker>
          <c:cat>
            <c:strRef>
              <c:f>pH!$A$54:$A$66</c:f>
              <c:strCache>
                <c:ptCount val="12"/>
                <c:pt idx="0">
                  <c:v>ene-19</c:v>
                </c:pt>
                <c:pt idx="1">
                  <c:v>feb-19</c:v>
                </c:pt>
                <c:pt idx="2">
                  <c:v>mar-19</c:v>
                </c:pt>
                <c:pt idx="3">
                  <c:v>abr-19</c:v>
                </c:pt>
                <c:pt idx="4">
                  <c:v>may-19</c:v>
                </c:pt>
                <c:pt idx="5">
                  <c:v>jun-19</c:v>
                </c:pt>
                <c:pt idx="6">
                  <c:v>jul-19</c:v>
                </c:pt>
                <c:pt idx="7">
                  <c:v>ago-19</c:v>
                </c:pt>
                <c:pt idx="8">
                  <c:v>sep-19</c:v>
                </c:pt>
                <c:pt idx="9">
                  <c:v>oct-19</c:v>
                </c:pt>
                <c:pt idx="10">
                  <c:v>nov-19</c:v>
                </c:pt>
                <c:pt idx="11">
                  <c:v>dic-19</c:v>
                </c:pt>
              </c:strCache>
            </c:strRef>
          </c:cat>
          <c:val>
            <c:numRef>
              <c:f>pH!$M$54:$M$66</c:f>
              <c:numCache>
                <c:formatCode>General</c:formatCode>
                <c:ptCount val="12"/>
                <c:pt idx="0">
                  <c:v>7.5</c:v>
                </c:pt>
                <c:pt idx="1">
                  <c:v>7</c:v>
                </c:pt>
                <c:pt idx="2">
                  <c:v>7</c:v>
                </c:pt>
                <c:pt idx="3">
                  <c:v>8</c:v>
                </c:pt>
                <c:pt idx="4">
                  <c:v>7</c:v>
                </c:pt>
                <c:pt idx="5">
                  <c:v>7</c:v>
                </c:pt>
                <c:pt idx="6">
                  <c:v>7.5</c:v>
                </c:pt>
                <c:pt idx="7">
                  <c:v>7.5</c:v>
                </c:pt>
                <c:pt idx="8">
                  <c:v>7</c:v>
                </c:pt>
                <c:pt idx="9">
                  <c:v>6.5</c:v>
                </c:pt>
                <c:pt idx="10">
                  <c:v>7.5</c:v>
                </c:pt>
                <c:pt idx="11">
                  <c:v>7</c:v>
                </c:pt>
              </c:numCache>
            </c:numRef>
          </c:val>
          <c:smooth val="0"/>
          <c:extLst>
            <c:ext xmlns:c16="http://schemas.microsoft.com/office/drawing/2014/chart" uri="{C3380CC4-5D6E-409C-BE32-E72D297353CC}">
              <c16:uniqueId val="{0000000B-832C-400F-B726-BE88D9D8C260}"/>
            </c:ext>
          </c:extLst>
        </c:ser>
        <c:ser>
          <c:idx val="12"/>
          <c:order val="12"/>
          <c:tx>
            <c:strRef>
              <c:f>pH!$N$52:$N$53</c:f>
              <c:strCache>
                <c:ptCount val="1"/>
                <c:pt idx="0">
                  <c:v>PAPO2</c:v>
                </c:pt>
              </c:strCache>
            </c:strRef>
          </c:tx>
          <c:spPr>
            <a:ln w="28575" cap="rnd">
              <a:solidFill>
                <a:schemeClr val="accent1">
                  <a:lumMod val="80000"/>
                  <a:lumOff val="20000"/>
                </a:schemeClr>
              </a:solidFill>
              <a:round/>
            </a:ln>
            <a:effectLst/>
          </c:spPr>
          <c:marker>
            <c:symbol val="none"/>
          </c:marker>
          <c:cat>
            <c:strRef>
              <c:f>pH!$A$54:$A$66</c:f>
              <c:strCache>
                <c:ptCount val="12"/>
                <c:pt idx="0">
                  <c:v>ene-19</c:v>
                </c:pt>
                <c:pt idx="1">
                  <c:v>feb-19</c:v>
                </c:pt>
                <c:pt idx="2">
                  <c:v>mar-19</c:v>
                </c:pt>
                <c:pt idx="3">
                  <c:v>abr-19</c:v>
                </c:pt>
                <c:pt idx="4">
                  <c:v>may-19</c:v>
                </c:pt>
                <c:pt idx="5">
                  <c:v>jun-19</c:v>
                </c:pt>
                <c:pt idx="6">
                  <c:v>jul-19</c:v>
                </c:pt>
                <c:pt idx="7">
                  <c:v>ago-19</c:v>
                </c:pt>
                <c:pt idx="8">
                  <c:v>sep-19</c:v>
                </c:pt>
                <c:pt idx="9">
                  <c:v>oct-19</c:v>
                </c:pt>
                <c:pt idx="10">
                  <c:v>nov-19</c:v>
                </c:pt>
                <c:pt idx="11">
                  <c:v>dic-19</c:v>
                </c:pt>
              </c:strCache>
            </c:strRef>
          </c:cat>
          <c:val>
            <c:numRef>
              <c:f>pH!$N$54:$N$66</c:f>
              <c:numCache>
                <c:formatCode>General</c:formatCode>
                <c:ptCount val="12"/>
                <c:pt idx="0">
                  <c:v>7</c:v>
                </c:pt>
                <c:pt idx="1">
                  <c:v>7</c:v>
                </c:pt>
                <c:pt idx="2">
                  <c:v>7</c:v>
                </c:pt>
                <c:pt idx="3">
                  <c:v>7</c:v>
                </c:pt>
                <c:pt idx="4">
                  <c:v>7</c:v>
                </c:pt>
                <c:pt idx="5">
                  <c:v>7</c:v>
                </c:pt>
                <c:pt idx="6">
                  <c:v>7.5</c:v>
                </c:pt>
                <c:pt idx="7">
                  <c:v>7.5</c:v>
                </c:pt>
                <c:pt idx="8">
                  <c:v>7</c:v>
                </c:pt>
                <c:pt idx="9">
                  <c:v>7</c:v>
                </c:pt>
                <c:pt idx="10">
                  <c:v>8</c:v>
                </c:pt>
                <c:pt idx="11">
                  <c:v>7.5</c:v>
                </c:pt>
              </c:numCache>
            </c:numRef>
          </c:val>
          <c:smooth val="0"/>
          <c:extLst>
            <c:ext xmlns:c16="http://schemas.microsoft.com/office/drawing/2014/chart" uri="{C3380CC4-5D6E-409C-BE32-E72D297353CC}">
              <c16:uniqueId val="{0000000C-832C-400F-B726-BE88D9D8C260}"/>
            </c:ext>
          </c:extLst>
        </c:ser>
        <c:ser>
          <c:idx val="13"/>
          <c:order val="13"/>
          <c:tx>
            <c:strRef>
              <c:f>pH!$O$52:$O$53</c:f>
              <c:strCache>
                <c:ptCount val="1"/>
                <c:pt idx="0">
                  <c:v>PAPR1</c:v>
                </c:pt>
              </c:strCache>
            </c:strRef>
          </c:tx>
          <c:spPr>
            <a:ln w="28575" cap="rnd">
              <a:solidFill>
                <a:schemeClr val="accent2">
                  <a:lumMod val="80000"/>
                  <a:lumOff val="20000"/>
                </a:schemeClr>
              </a:solidFill>
              <a:round/>
            </a:ln>
            <a:effectLst/>
          </c:spPr>
          <c:marker>
            <c:symbol val="none"/>
          </c:marker>
          <c:cat>
            <c:strRef>
              <c:f>pH!$A$54:$A$66</c:f>
              <c:strCache>
                <c:ptCount val="12"/>
                <c:pt idx="0">
                  <c:v>ene-19</c:v>
                </c:pt>
                <c:pt idx="1">
                  <c:v>feb-19</c:v>
                </c:pt>
                <c:pt idx="2">
                  <c:v>mar-19</c:v>
                </c:pt>
                <c:pt idx="3">
                  <c:v>abr-19</c:v>
                </c:pt>
                <c:pt idx="4">
                  <c:v>may-19</c:v>
                </c:pt>
                <c:pt idx="5">
                  <c:v>jun-19</c:v>
                </c:pt>
                <c:pt idx="6">
                  <c:v>jul-19</c:v>
                </c:pt>
                <c:pt idx="7">
                  <c:v>ago-19</c:v>
                </c:pt>
                <c:pt idx="8">
                  <c:v>sep-19</c:v>
                </c:pt>
                <c:pt idx="9">
                  <c:v>oct-19</c:v>
                </c:pt>
                <c:pt idx="10">
                  <c:v>nov-19</c:v>
                </c:pt>
                <c:pt idx="11">
                  <c:v>dic-19</c:v>
                </c:pt>
              </c:strCache>
            </c:strRef>
          </c:cat>
          <c:val>
            <c:numRef>
              <c:f>pH!$O$54:$O$66</c:f>
              <c:numCache>
                <c:formatCode>General</c:formatCode>
                <c:ptCount val="12"/>
                <c:pt idx="0">
                  <c:v>7</c:v>
                </c:pt>
                <c:pt idx="1">
                  <c:v>7.5</c:v>
                </c:pt>
                <c:pt idx="2">
                  <c:v>7.5</c:v>
                </c:pt>
                <c:pt idx="3">
                  <c:v>7</c:v>
                </c:pt>
                <c:pt idx="4">
                  <c:v>7</c:v>
                </c:pt>
                <c:pt idx="5">
                  <c:v>7</c:v>
                </c:pt>
                <c:pt idx="6">
                  <c:v>7</c:v>
                </c:pt>
                <c:pt idx="7">
                  <c:v>7</c:v>
                </c:pt>
                <c:pt idx="8">
                  <c:v>7</c:v>
                </c:pt>
                <c:pt idx="9">
                  <c:v>7</c:v>
                </c:pt>
                <c:pt idx="10">
                  <c:v>7</c:v>
                </c:pt>
                <c:pt idx="11">
                  <c:v>7.5</c:v>
                </c:pt>
              </c:numCache>
            </c:numRef>
          </c:val>
          <c:smooth val="0"/>
          <c:extLst>
            <c:ext xmlns:c16="http://schemas.microsoft.com/office/drawing/2014/chart" uri="{C3380CC4-5D6E-409C-BE32-E72D297353CC}">
              <c16:uniqueId val="{0000000D-832C-400F-B726-BE88D9D8C260}"/>
            </c:ext>
          </c:extLst>
        </c:ser>
        <c:ser>
          <c:idx val="14"/>
          <c:order val="14"/>
          <c:tx>
            <c:strRef>
              <c:f>pH!$P$52:$P$53</c:f>
              <c:strCache>
                <c:ptCount val="1"/>
                <c:pt idx="0">
                  <c:v>PAPR2</c:v>
                </c:pt>
              </c:strCache>
            </c:strRef>
          </c:tx>
          <c:spPr>
            <a:ln w="28575" cap="rnd">
              <a:solidFill>
                <a:schemeClr val="accent3">
                  <a:lumMod val="80000"/>
                  <a:lumOff val="20000"/>
                </a:schemeClr>
              </a:solidFill>
              <a:round/>
            </a:ln>
            <a:effectLst/>
          </c:spPr>
          <c:marker>
            <c:symbol val="none"/>
          </c:marker>
          <c:cat>
            <c:strRef>
              <c:f>pH!$A$54:$A$66</c:f>
              <c:strCache>
                <c:ptCount val="12"/>
                <c:pt idx="0">
                  <c:v>ene-19</c:v>
                </c:pt>
                <c:pt idx="1">
                  <c:v>feb-19</c:v>
                </c:pt>
                <c:pt idx="2">
                  <c:v>mar-19</c:v>
                </c:pt>
                <c:pt idx="3">
                  <c:v>abr-19</c:v>
                </c:pt>
                <c:pt idx="4">
                  <c:v>may-19</c:v>
                </c:pt>
                <c:pt idx="5">
                  <c:v>jun-19</c:v>
                </c:pt>
                <c:pt idx="6">
                  <c:v>jul-19</c:v>
                </c:pt>
                <c:pt idx="7">
                  <c:v>ago-19</c:v>
                </c:pt>
                <c:pt idx="8">
                  <c:v>sep-19</c:v>
                </c:pt>
                <c:pt idx="9">
                  <c:v>oct-19</c:v>
                </c:pt>
                <c:pt idx="10">
                  <c:v>nov-19</c:v>
                </c:pt>
                <c:pt idx="11">
                  <c:v>dic-19</c:v>
                </c:pt>
              </c:strCache>
            </c:strRef>
          </c:cat>
          <c:val>
            <c:numRef>
              <c:f>pH!$P$54:$P$66</c:f>
              <c:numCache>
                <c:formatCode>General</c:formatCode>
                <c:ptCount val="12"/>
                <c:pt idx="0">
                  <c:v>6.5</c:v>
                </c:pt>
                <c:pt idx="1">
                  <c:v>7</c:v>
                </c:pt>
                <c:pt idx="2">
                  <c:v>6</c:v>
                </c:pt>
                <c:pt idx="3">
                  <c:v>6.5</c:v>
                </c:pt>
                <c:pt idx="4">
                  <c:v>7</c:v>
                </c:pt>
                <c:pt idx="5">
                  <c:v>6.5</c:v>
                </c:pt>
                <c:pt idx="6">
                  <c:v>6</c:v>
                </c:pt>
                <c:pt idx="7">
                  <c:v>6.5</c:v>
                </c:pt>
                <c:pt idx="8">
                  <c:v>6.5</c:v>
                </c:pt>
                <c:pt idx="9">
                  <c:v>5.5</c:v>
                </c:pt>
                <c:pt idx="10">
                  <c:v>6.5</c:v>
                </c:pt>
                <c:pt idx="11">
                  <c:v>7</c:v>
                </c:pt>
              </c:numCache>
            </c:numRef>
          </c:val>
          <c:smooth val="0"/>
          <c:extLst>
            <c:ext xmlns:c16="http://schemas.microsoft.com/office/drawing/2014/chart" uri="{C3380CC4-5D6E-409C-BE32-E72D297353CC}">
              <c16:uniqueId val="{0000000E-832C-400F-B726-BE88D9D8C260}"/>
            </c:ext>
          </c:extLst>
        </c:ser>
        <c:ser>
          <c:idx val="15"/>
          <c:order val="15"/>
          <c:tx>
            <c:strRef>
              <c:f>pH!$Q$52:$Q$53</c:f>
              <c:strCache>
                <c:ptCount val="1"/>
                <c:pt idx="0">
                  <c:v>PAPR3</c:v>
                </c:pt>
              </c:strCache>
            </c:strRef>
          </c:tx>
          <c:spPr>
            <a:ln w="28575" cap="rnd">
              <a:solidFill>
                <a:schemeClr val="accent4">
                  <a:lumMod val="80000"/>
                  <a:lumOff val="20000"/>
                </a:schemeClr>
              </a:solidFill>
              <a:round/>
            </a:ln>
            <a:effectLst/>
          </c:spPr>
          <c:marker>
            <c:symbol val="none"/>
          </c:marker>
          <c:cat>
            <c:strRef>
              <c:f>pH!$A$54:$A$66</c:f>
              <c:strCache>
                <c:ptCount val="12"/>
                <c:pt idx="0">
                  <c:v>ene-19</c:v>
                </c:pt>
                <c:pt idx="1">
                  <c:v>feb-19</c:v>
                </c:pt>
                <c:pt idx="2">
                  <c:v>mar-19</c:v>
                </c:pt>
                <c:pt idx="3">
                  <c:v>abr-19</c:v>
                </c:pt>
                <c:pt idx="4">
                  <c:v>may-19</c:v>
                </c:pt>
                <c:pt idx="5">
                  <c:v>jun-19</c:v>
                </c:pt>
                <c:pt idx="6">
                  <c:v>jul-19</c:v>
                </c:pt>
                <c:pt idx="7">
                  <c:v>ago-19</c:v>
                </c:pt>
                <c:pt idx="8">
                  <c:v>sep-19</c:v>
                </c:pt>
                <c:pt idx="9">
                  <c:v>oct-19</c:v>
                </c:pt>
                <c:pt idx="10">
                  <c:v>nov-19</c:v>
                </c:pt>
                <c:pt idx="11">
                  <c:v>dic-19</c:v>
                </c:pt>
              </c:strCache>
            </c:strRef>
          </c:cat>
          <c:val>
            <c:numRef>
              <c:f>pH!$Q$54:$Q$66</c:f>
              <c:numCache>
                <c:formatCode>General</c:formatCode>
                <c:ptCount val="12"/>
                <c:pt idx="5">
                  <c:v>6.5</c:v>
                </c:pt>
              </c:numCache>
            </c:numRef>
          </c:val>
          <c:smooth val="0"/>
          <c:extLst>
            <c:ext xmlns:c16="http://schemas.microsoft.com/office/drawing/2014/chart" uri="{C3380CC4-5D6E-409C-BE32-E72D297353CC}">
              <c16:uniqueId val="{0000000F-832C-400F-B726-BE88D9D8C260}"/>
            </c:ext>
          </c:extLst>
        </c:ser>
        <c:ser>
          <c:idx val="16"/>
          <c:order val="16"/>
          <c:tx>
            <c:strRef>
              <c:f>pH!$R$52:$R$53</c:f>
              <c:strCache>
                <c:ptCount val="1"/>
                <c:pt idx="0">
                  <c:v>PLTR1</c:v>
                </c:pt>
              </c:strCache>
            </c:strRef>
          </c:tx>
          <c:spPr>
            <a:ln w="28575" cap="rnd">
              <a:solidFill>
                <a:schemeClr val="accent5">
                  <a:lumMod val="80000"/>
                  <a:lumOff val="20000"/>
                </a:schemeClr>
              </a:solidFill>
              <a:round/>
            </a:ln>
            <a:effectLst/>
          </c:spPr>
          <c:marker>
            <c:symbol val="none"/>
          </c:marker>
          <c:cat>
            <c:strRef>
              <c:f>pH!$A$54:$A$66</c:f>
              <c:strCache>
                <c:ptCount val="12"/>
                <c:pt idx="0">
                  <c:v>ene-19</c:v>
                </c:pt>
                <c:pt idx="1">
                  <c:v>feb-19</c:v>
                </c:pt>
                <c:pt idx="2">
                  <c:v>mar-19</c:v>
                </c:pt>
                <c:pt idx="3">
                  <c:v>abr-19</c:v>
                </c:pt>
                <c:pt idx="4">
                  <c:v>may-19</c:v>
                </c:pt>
                <c:pt idx="5">
                  <c:v>jun-19</c:v>
                </c:pt>
                <c:pt idx="6">
                  <c:v>jul-19</c:v>
                </c:pt>
                <c:pt idx="7">
                  <c:v>ago-19</c:v>
                </c:pt>
                <c:pt idx="8">
                  <c:v>sep-19</c:v>
                </c:pt>
                <c:pt idx="9">
                  <c:v>oct-19</c:v>
                </c:pt>
                <c:pt idx="10">
                  <c:v>nov-19</c:v>
                </c:pt>
                <c:pt idx="11">
                  <c:v>dic-19</c:v>
                </c:pt>
              </c:strCache>
            </c:strRef>
          </c:cat>
          <c:val>
            <c:numRef>
              <c:f>pH!$R$54:$R$66</c:f>
              <c:numCache>
                <c:formatCode>General</c:formatCode>
                <c:ptCount val="12"/>
                <c:pt idx="0">
                  <c:v>7</c:v>
                </c:pt>
                <c:pt idx="2">
                  <c:v>7</c:v>
                </c:pt>
                <c:pt idx="3">
                  <c:v>7</c:v>
                </c:pt>
                <c:pt idx="4">
                  <c:v>7</c:v>
                </c:pt>
                <c:pt idx="5">
                  <c:v>7</c:v>
                </c:pt>
                <c:pt idx="6">
                  <c:v>7</c:v>
                </c:pt>
                <c:pt idx="7">
                  <c:v>7</c:v>
                </c:pt>
                <c:pt idx="8">
                  <c:v>7</c:v>
                </c:pt>
                <c:pt idx="9">
                  <c:v>7</c:v>
                </c:pt>
                <c:pt idx="10">
                  <c:v>7</c:v>
                </c:pt>
                <c:pt idx="11">
                  <c:v>7</c:v>
                </c:pt>
              </c:numCache>
            </c:numRef>
          </c:val>
          <c:smooth val="0"/>
          <c:extLst>
            <c:ext xmlns:c16="http://schemas.microsoft.com/office/drawing/2014/chart" uri="{C3380CC4-5D6E-409C-BE32-E72D297353CC}">
              <c16:uniqueId val="{00000010-832C-400F-B726-BE88D9D8C260}"/>
            </c:ext>
          </c:extLst>
        </c:ser>
        <c:ser>
          <c:idx val="17"/>
          <c:order val="17"/>
          <c:tx>
            <c:strRef>
              <c:f>pH!$S$52:$S$53</c:f>
              <c:strCache>
                <c:ptCount val="1"/>
                <c:pt idx="0">
                  <c:v>PLTR2</c:v>
                </c:pt>
              </c:strCache>
            </c:strRef>
          </c:tx>
          <c:spPr>
            <a:ln w="28575" cap="rnd">
              <a:solidFill>
                <a:schemeClr val="accent6">
                  <a:lumMod val="80000"/>
                  <a:lumOff val="20000"/>
                </a:schemeClr>
              </a:solidFill>
              <a:round/>
            </a:ln>
            <a:effectLst/>
          </c:spPr>
          <c:marker>
            <c:symbol val="none"/>
          </c:marker>
          <c:cat>
            <c:strRef>
              <c:f>pH!$A$54:$A$66</c:f>
              <c:strCache>
                <c:ptCount val="12"/>
                <c:pt idx="0">
                  <c:v>ene-19</c:v>
                </c:pt>
                <c:pt idx="1">
                  <c:v>feb-19</c:v>
                </c:pt>
                <c:pt idx="2">
                  <c:v>mar-19</c:v>
                </c:pt>
                <c:pt idx="3">
                  <c:v>abr-19</c:v>
                </c:pt>
                <c:pt idx="4">
                  <c:v>may-19</c:v>
                </c:pt>
                <c:pt idx="5">
                  <c:v>jun-19</c:v>
                </c:pt>
                <c:pt idx="6">
                  <c:v>jul-19</c:v>
                </c:pt>
                <c:pt idx="7">
                  <c:v>ago-19</c:v>
                </c:pt>
                <c:pt idx="8">
                  <c:v>sep-19</c:v>
                </c:pt>
                <c:pt idx="9">
                  <c:v>oct-19</c:v>
                </c:pt>
                <c:pt idx="10">
                  <c:v>nov-19</c:v>
                </c:pt>
                <c:pt idx="11">
                  <c:v>dic-19</c:v>
                </c:pt>
              </c:strCache>
            </c:strRef>
          </c:cat>
          <c:val>
            <c:numRef>
              <c:f>pH!$S$54:$S$66</c:f>
              <c:numCache>
                <c:formatCode>General</c:formatCode>
                <c:ptCount val="12"/>
                <c:pt idx="0">
                  <c:v>7</c:v>
                </c:pt>
                <c:pt idx="1">
                  <c:v>7</c:v>
                </c:pt>
                <c:pt idx="2">
                  <c:v>7</c:v>
                </c:pt>
                <c:pt idx="3">
                  <c:v>7.25</c:v>
                </c:pt>
                <c:pt idx="4">
                  <c:v>7</c:v>
                </c:pt>
                <c:pt idx="5">
                  <c:v>7</c:v>
                </c:pt>
                <c:pt idx="6">
                  <c:v>7</c:v>
                </c:pt>
                <c:pt idx="7">
                  <c:v>7</c:v>
                </c:pt>
                <c:pt idx="8">
                  <c:v>7</c:v>
                </c:pt>
                <c:pt idx="9">
                  <c:v>7</c:v>
                </c:pt>
                <c:pt idx="10">
                  <c:v>7</c:v>
                </c:pt>
                <c:pt idx="11">
                  <c:v>7</c:v>
                </c:pt>
              </c:numCache>
            </c:numRef>
          </c:val>
          <c:smooth val="0"/>
          <c:extLst>
            <c:ext xmlns:c16="http://schemas.microsoft.com/office/drawing/2014/chart" uri="{C3380CC4-5D6E-409C-BE32-E72D297353CC}">
              <c16:uniqueId val="{00000011-832C-400F-B726-BE88D9D8C260}"/>
            </c:ext>
          </c:extLst>
        </c:ser>
        <c:ser>
          <c:idx val="18"/>
          <c:order val="18"/>
          <c:tx>
            <c:strRef>
              <c:f>pH!$T$52:$T$53</c:f>
              <c:strCache>
                <c:ptCount val="1"/>
                <c:pt idx="0">
                  <c:v>RECO</c:v>
                </c:pt>
              </c:strCache>
            </c:strRef>
          </c:tx>
          <c:spPr>
            <a:ln w="28575" cap="rnd">
              <a:solidFill>
                <a:schemeClr val="accent1">
                  <a:lumMod val="80000"/>
                </a:schemeClr>
              </a:solidFill>
              <a:round/>
            </a:ln>
            <a:effectLst/>
          </c:spPr>
          <c:marker>
            <c:symbol val="none"/>
          </c:marker>
          <c:cat>
            <c:strRef>
              <c:f>pH!$A$54:$A$66</c:f>
              <c:strCache>
                <c:ptCount val="12"/>
                <c:pt idx="0">
                  <c:v>ene-19</c:v>
                </c:pt>
                <c:pt idx="1">
                  <c:v>feb-19</c:v>
                </c:pt>
                <c:pt idx="2">
                  <c:v>mar-19</c:v>
                </c:pt>
                <c:pt idx="3">
                  <c:v>abr-19</c:v>
                </c:pt>
                <c:pt idx="4">
                  <c:v>may-19</c:v>
                </c:pt>
                <c:pt idx="5">
                  <c:v>jun-19</c:v>
                </c:pt>
                <c:pt idx="6">
                  <c:v>jul-19</c:v>
                </c:pt>
                <c:pt idx="7">
                  <c:v>ago-19</c:v>
                </c:pt>
                <c:pt idx="8">
                  <c:v>sep-19</c:v>
                </c:pt>
                <c:pt idx="9">
                  <c:v>oct-19</c:v>
                </c:pt>
                <c:pt idx="10">
                  <c:v>nov-19</c:v>
                </c:pt>
                <c:pt idx="11">
                  <c:v>dic-19</c:v>
                </c:pt>
              </c:strCache>
            </c:strRef>
          </c:cat>
          <c:val>
            <c:numRef>
              <c:f>pH!$T$54:$T$66</c:f>
              <c:numCache>
                <c:formatCode>General</c:formatCode>
                <c:ptCount val="12"/>
                <c:pt idx="0">
                  <c:v>6.75</c:v>
                </c:pt>
                <c:pt idx="1">
                  <c:v>7.5</c:v>
                </c:pt>
                <c:pt idx="2">
                  <c:v>7</c:v>
                </c:pt>
                <c:pt idx="3">
                  <c:v>7</c:v>
                </c:pt>
                <c:pt idx="4">
                  <c:v>7</c:v>
                </c:pt>
                <c:pt idx="5">
                  <c:v>7</c:v>
                </c:pt>
                <c:pt idx="6">
                  <c:v>6.7</c:v>
                </c:pt>
                <c:pt idx="7">
                  <c:v>6</c:v>
                </c:pt>
                <c:pt idx="8">
                  <c:v>7</c:v>
                </c:pt>
                <c:pt idx="9">
                  <c:v>7</c:v>
                </c:pt>
                <c:pt idx="10">
                  <c:v>7</c:v>
                </c:pt>
                <c:pt idx="11">
                  <c:v>7</c:v>
                </c:pt>
              </c:numCache>
            </c:numRef>
          </c:val>
          <c:smooth val="0"/>
          <c:extLst>
            <c:ext xmlns:c16="http://schemas.microsoft.com/office/drawing/2014/chart" uri="{C3380CC4-5D6E-409C-BE32-E72D297353CC}">
              <c16:uniqueId val="{00000012-832C-400F-B726-BE88D9D8C260}"/>
            </c:ext>
          </c:extLst>
        </c:ser>
        <c:ser>
          <c:idx val="19"/>
          <c:order val="19"/>
          <c:tx>
            <c:strRef>
              <c:f>pH!$U$52:$U$53</c:f>
              <c:strCache>
                <c:ptCount val="1"/>
                <c:pt idx="0">
                  <c:v>SALT</c:v>
                </c:pt>
              </c:strCache>
            </c:strRef>
          </c:tx>
          <c:spPr>
            <a:ln w="28575" cap="rnd">
              <a:solidFill>
                <a:schemeClr val="accent2">
                  <a:lumMod val="80000"/>
                </a:schemeClr>
              </a:solidFill>
              <a:round/>
            </a:ln>
            <a:effectLst/>
          </c:spPr>
          <c:marker>
            <c:symbol val="none"/>
          </c:marker>
          <c:cat>
            <c:strRef>
              <c:f>pH!$A$54:$A$66</c:f>
              <c:strCache>
                <c:ptCount val="12"/>
                <c:pt idx="0">
                  <c:v>ene-19</c:v>
                </c:pt>
                <c:pt idx="1">
                  <c:v>feb-19</c:v>
                </c:pt>
                <c:pt idx="2">
                  <c:v>mar-19</c:v>
                </c:pt>
                <c:pt idx="3">
                  <c:v>abr-19</c:v>
                </c:pt>
                <c:pt idx="4">
                  <c:v>may-19</c:v>
                </c:pt>
                <c:pt idx="5">
                  <c:v>jun-19</c:v>
                </c:pt>
                <c:pt idx="6">
                  <c:v>jul-19</c:v>
                </c:pt>
                <c:pt idx="7">
                  <c:v>ago-19</c:v>
                </c:pt>
                <c:pt idx="8">
                  <c:v>sep-19</c:v>
                </c:pt>
                <c:pt idx="9">
                  <c:v>oct-19</c:v>
                </c:pt>
                <c:pt idx="10">
                  <c:v>nov-19</c:v>
                </c:pt>
                <c:pt idx="11">
                  <c:v>dic-19</c:v>
                </c:pt>
              </c:strCache>
            </c:strRef>
          </c:cat>
          <c:val>
            <c:numRef>
              <c:f>pH!$U$54:$U$66</c:f>
              <c:numCache>
                <c:formatCode>General</c:formatCode>
                <c:ptCount val="12"/>
                <c:pt idx="0">
                  <c:v>7.5</c:v>
                </c:pt>
                <c:pt idx="3">
                  <c:v>7.5</c:v>
                </c:pt>
                <c:pt idx="5">
                  <c:v>7</c:v>
                </c:pt>
                <c:pt idx="6">
                  <c:v>7</c:v>
                </c:pt>
                <c:pt idx="10">
                  <c:v>7</c:v>
                </c:pt>
              </c:numCache>
            </c:numRef>
          </c:val>
          <c:smooth val="0"/>
          <c:extLst>
            <c:ext xmlns:c16="http://schemas.microsoft.com/office/drawing/2014/chart" uri="{C3380CC4-5D6E-409C-BE32-E72D297353CC}">
              <c16:uniqueId val="{00000013-832C-400F-B726-BE88D9D8C260}"/>
            </c:ext>
          </c:extLst>
        </c:ser>
        <c:dLbls>
          <c:showLegendKey val="0"/>
          <c:showVal val="0"/>
          <c:showCatName val="0"/>
          <c:showSerName val="0"/>
          <c:showPercent val="0"/>
          <c:showBubbleSize val="0"/>
        </c:dLbls>
        <c:smooth val="0"/>
        <c:axId val="991096480"/>
        <c:axId val="991077784"/>
      </c:lineChart>
      <c:catAx>
        <c:axId val="991096480"/>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Mes del muestreo</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MX"/>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991077784"/>
        <c:crosses val="autoZero"/>
        <c:auto val="1"/>
        <c:lblAlgn val="ctr"/>
        <c:lblOffset val="100"/>
        <c:noMultiLvlLbl val="0"/>
      </c:catAx>
      <c:valAx>
        <c:axId val="991077784"/>
        <c:scaling>
          <c:orientation val="minMax"/>
          <c:min val="5"/>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991096480"/>
        <c:crosses val="autoZero"/>
        <c:crossBetween val="between"/>
      </c:valAx>
      <c:spPr>
        <a:noFill/>
        <a:ln>
          <a:noFill/>
        </a:ln>
        <a:effectLst/>
      </c:spPr>
    </c:plotArea>
    <c:legend>
      <c:legendPos val="r"/>
      <c:layout>
        <c:manualLayout>
          <c:xMode val="edge"/>
          <c:yMode val="edge"/>
          <c:x val="0.78281663418421776"/>
          <c:y val="6.8580917653719112E-2"/>
          <c:w val="0.21093558472097754"/>
          <c:h val="0.862838164692561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legend>
    <c:plotVisOnly val="1"/>
    <c:dispBlanksAs val="gap"/>
    <c:showDLblsOverMax val="0"/>
  </c:chart>
  <c:spPr>
    <a:solidFill>
      <a:schemeClr val="bg1"/>
    </a:solidFill>
    <a:ln w="9525" cap="flat" cmpd="sng" algn="ctr">
      <a:noFill/>
      <a:round/>
    </a:ln>
    <a:effectLst/>
  </c:spPr>
  <c:txPr>
    <a:bodyPr/>
    <a:lstStyle/>
    <a:p>
      <a:pPr>
        <a:defRPr/>
      </a:pPr>
      <a:endParaRPr lang="es-MX"/>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r>
              <a:rPr lang="en-US" sz="1200" b="1"/>
              <a:t>pH</a:t>
            </a:r>
          </a:p>
        </c:rich>
      </c:tx>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es-MX"/>
        </a:p>
      </c:txPr>
    </c:title>
    <c:autoTitleDeleted val="0"/>
    <c:plotArea>
      <c:layout/>
      <c:stockChart>
        <c:ser>
          <c:idx val="0"/>
          <c:order val="0"/>
          <c:tx>
            <c:strRef>
              <c:f>pH!$A$117</c:f>
              <c:strCache>
                <c:ptCount val="1"/>
                <c:pt idx="0">
                  <c:v>PROMEDIO</c:v>
                </c:pt>
              </c:strCache>
            </c:strRef>
          </c:tx>
          <c:spPr>
            <a:ln w="28575" cap="rnd">
              <a:noFill/>
              <a:round/>
            </a:ln>
            <a:effectLst/>
          </c:spPr>
          <c:marker>
            <c:symbol val="circle"/>
            <c:size val="5"/>
            <c:spPr>
              <a:solidFill>
                <a:schemeClr val="accent1"/>
              </a:solidFill>
              <a:ln w="9525">
                <a:solidFill>
                  <a:schemeClr val="accent1"/>
                </a:solidFill>
              </a:ln>
              <a:effectLst/>
            </c:spPr>
          </c:marker>
          <c:dPt>
            <c:idx val="0"/>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0-4A30-4010-92B6-58856C8D9786}"/>
              </c:ext>
            </c:extLst>
          </c:dPt>
          <c:dPt>
            <c:idx val="1"/>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1-4A30-4010-92B6-58856C8D9786}"/>
              </c:ext>
            </c:extLst>
          </c:dPt>
          <c:dPt>
            <c:idx val="2"/>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2-4A30-4010-92B6-58856C8D9786}"/>
              </c:ext>
            </c:extLst>
          </c:dPt>
          <c:dPt>
            <c:idx val="3"/>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3-4A30-4010-92B6-58856C8D9786}"/>
              </c:ext>
            </c:extLst>
          </c:dPt>
          <c:dPt>
            <c:idx val="4"/>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4-4A30-4010-92B6-58856C8D9786}"/>
              </c:ext>
            </c:extLst>
          </c:dPt>
          <c:dPt>
            <c:idx val="5"/>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5-4A30-4010-92B6-58856C8D9786}"/>
              </c:ext>
            </c:extLst>
          </c:dPt>
          <c:dPt>
            <c:idx val="6"/>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6-4A30-4010-92B6-58856C8D9786}"/>
              </c:ext>
            </c:extLst>
          </c:dPt>
          <c:dPt>
            <c:idx val="7"/>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7-4A30-4010-92B6-58856C8D9786}"/>
              </c:ext>
            </c:extLst>
          </c:dPt>
          <c:dPt>
            <c:idx val="8"/>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8-4A30-4010-92B6-58856C8D9786}"/>
              </c:ext>
            </c:extLst>
          </c:dPt>
          <c:dPt>
            <c:idx val="9"/>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9-4A30-4010-92B6-58856C8D9786}"/>
              </c:ext>
            </c:extLst>
          </c:dPt>
          <c:dPt>
            <c:idx val="10"/>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A-4A30-4010-92B6-58856C8D9786}"/>
              </c:ext>
            </c:extLst>
          </c:dPt>
          <c:dPt>
            <c:idx val="11"/>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B-4A30-4010-92B6-58856C8D9786}"/>
              </c:ext>
            </c:extLst>
          </c:dPt>
          <c:dPt>
            <c:idx val="12"/>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C-4A30-4010-92B6-58856C8D9786}"/>
              </c:ext>
            </c:extLst>
          </c:dPt>
          <c:dPt>
            <c:idx val="13"/>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D-4A30-4010-92B6-58856C8D9786}"/>
              </c:ext>
            </c:extLst>
          </c:dPt>
          <c:dPt>
            <c:idx val="14"/>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E-4A30-4010-92B6-58856C8D9786}"/>
              </c:ext>
            </c:extLst>
          </c:dPt>
          <c:dPt>
            <c:idx val="15"/>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F-4A30-4010-92B6-58856C8D9786}"/>
              </c:ext>
            </c:extLst>
          </c:dPt>
          <c:dPt>
            <c:idx val="16"/>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10-4A30-4010-92B6-58856C8D9786}"/>
              </c:ext>
            </c:extLst>
          </c:dPt>
          <c:dPt>
            <c:idx val="17"/>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11-4A30-4010-92B6-58856C8D9786}"/>
              </c:ext>
            </c:extLst>
          </c:dPt>
          <c:dPt>
            <c:idx val="18"/>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12-4A30-4010-92B6-58856C8D9786}"/>
              </c:ext>
            </c:extLst>
          </c:dPt>
          <c:dPt>
            <c:idx val="19"/>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13-4A30-4010-92B6-58856C8D9786}"/>
              </c:ext>
            </c:extLst>
          </c:dPt>
          <c:dPt>
            <c:idx val="20"/>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14-4A30-4010-92B6-58856C8D9786}"/>
              </c:ext>
            </c:extLst>
          </c:dPt>
          <c:cat>
            <c:strRef>
              <c:f>pH!$B$116:$O$116</c:f>
              <c:strCache>
                <c:ptCount val="14"/>
                <c:pt idx="0">
                  <c:v>HARG2</c:v>
                </c:pt>
                <c:pt idx="1">
                  <c:v>HASL2</c:v>
                </c:pt>
                <c:pt idx="2">
                  <c:v>HOSP1</c:v>
                </c:pt>
                <c:pt idx="3">
                  <c:v>HOSP2</c:v>
                </c:pt>
                <c:pt idx="4">
                  <c:v>HUMH</c:v>
                </c:pt>
                <c:pt idx="5">
                  <c:v>MAAB2</c:v>
                </c:pt>
                <c:pt idx="6">
                  <c:v>MACA2</c:v>
                </c:pt>
                <c:pt idx="7">
                  <c:v>MSP</c:v>
                </c:pt>
                <c:pt idx="8">
                  <c:v>PAPO2</c:v>
                </c:pt>
                <c:pt idx="9">
                  <c:v>PAPR2</c:v>
                </c:pt>
                <c:pt idx="10">
                  <c:v>PLTR1</c:v>
                </c:pt>
                <c:pt idx="11">
                  <c:v>PLTR2</c:v>
                </c:pt>
                <c:pt idx="12">
                  <c:v>RECO</c:v>
                </c:pt>
                <c:pt idx="13">
                  <c:v>Total general</c:v>
                </c:pt>
              </c:strCache>
            </c:strRef>
          </c:cat>
          <c:val>
            <c:numRef>
              <c:f>pH!$B$117:$O$117</c:f>
              <c:numCache>
                <c:formatCode>0.00</c:formatCode>
                <c:ptCount val="14"/>
                <c:pt idx="0">
                  <c:v>7</c:v>
                </c:pt>
                <c:pt idx="1">
                  <c:v>7.6818181818181817</c:v>
                </c:pt>
                <c:pt idx="2">
                  <c:v>7</c:v>
                </c:pt>
                <c:pt idx="3">
                  <c:v>7.1</c:v>
                </c:pt>
                <c:pt idx="4">
                  <c:v>6.8</c:v>
                </c:pt>
                <c:pt idx="5">
                  <c:v>7.0909090909090908</c:v>
                </c:pt>
                <c:pt idx="6">
                  <c:v>7.1363636363636367</c:v>
                </c:pt>
                <c:pt idx="7">
                  <c:v>7</c:v>
                </c:pt>
                <c:pt idx="8">
                  <c:v>7.0909090909090908</c:v>
                </c:pt>
                <c:pt idx="9">
                  <c:v>6.5909090909090908</c:v>
                </c:pt>
                <c:pt idx="10">
                  <c:v>7.0909090909090908</c:v>
                </c:pt>
                <c:pt idx="11">
                  <c:v>7.0454545454545459</c:v>
                </c:pt>
                <c:pt idx="12">
                  <c:v>7.333333333333333</c:v>
                </c:pt>
                <c:pt idx="13">
                  <c:v>7.0802571166207544</c:v>
                </c:pt>
              </c:numCache>
            </c:numRef>
          </c:val>
          <c:smooth val="0"/>
          <c:extLst>
            <c:ext xmlns:c16="http://schemas.microsoft.com/office/drawing/2014/chart" uri="{C3380CC4-5D6E-409C-BE32-E72D297353CC}">
              <c16:uniqueId val="{00000015-4A30-4010-92B6-58856C8D9786}"/>
            </c:ext>
          </c:extLst>
        </c:ser>
        <c:ser>
          <c:idx val="1"/>
          <c:order val="1"/>
          <c:tx>
            <c:strRef>
              <c:f>pH!$A$118</c:f>
              <c:strCache>
                <c:ptCount val="1"/>
                <c:pt idx="0">
                  <c:v>MIN</c:v>
                </c:pt>
              </c:strCache>
            </c:strRef>
          </c:tx>
          <c:spPr>
            <a:ln w="28575" cap="rnd">
              <a:noFill/>
              <a:round/>
            </a:ln>
            <a:effectLst/>
          </c:spPr>
          <c:marker>
            <c:symbol val="none"/>
          </c:marker>
          <c:dPt>
            <c:idx val="9"/>
            <c:marker>
              <c:symbol val="none"/>
            </c:marker>
            <c:bubble3D val="0"/>
            <c:extLst>
              <c:ext xmlns:c16="http://schemas.microsoft.com/office/drawing/2014/chart" uri="{C3380CC4-5D6E-409C-BE32-E72D297353CC}">
                <c16:uniqueId val="{00000016-4A30-4010-92B6-58856C8D9786}"/>
              </c:ext>
            </c:extLst>
          </c:dPt>
          <c:cat>
            <c:strRef>
              <c:f>pH!$B$116:$O$116</c:f>
              <c:strCache>
                <c:ptCount val="14"/>
                <c:pt idx="0">
                  <c:v>HARG2</c:v>
                </c:pt>
                <c:pt idx="1">
                  <c:v>HASL2</c:v>
                </c:pt>
                <c:pt idx="2">
                  <c:v>HOSP1</c:v>
                </c:pt>
                <c:pt idx="3">
                  <c:v>HOSP2</c:v>
                </c:pt>
                <c:pt idx="4">
                  <c:v>HUMH</c:v>
                </c:pt>
                <c:pt idx="5">
                  <c:v>MAAB2</c:v>
                </c:pt>
                <c:pt idx="6">
                  <c:v>MACA2</c:v>
                </c:pt>
                <c:pt idx="7">
                  <c:v>MSP</c:v>
                </c:pt>
                <c:pt idx="8">
                  <c:v>PAPO2</c:v>
                </c:pt>
                <c:pt idx="9">
                  <c:v>PAPR2</c:v>
                </c:pt>
                <c:pt idx="10">
                  <c:v>PLTR1</c:v>
                </c:pt>
                <c:pt idx="11">
                  <c:v>PLTR2</c:v>
                </c:pt>
                <c:pt idx="12">
                  <c:v>RECO</c:v>
                </c:pt>
                <c:pt idx="13">
                  <c:v>Total general</c:v>
                </c:pt>
              </c:strCache>
            </c:strRef>
          </c:cat>
          <c:val>
            <c:numRef>
              <c:f>pH!$B$118:$O$118</c:f>
              <c:numCache>
                <c:formatCode>0.00</c:formatCode>
                <c:ptCount val="14"/>
                <c:pt idx="0">
                  <c:v>7</c:v>
                </c:pt>
                <c:pt idx="1">
                  <c:v>7</c:v>
                </c:pt>
                <c:pt idx="2">
                  <c:v>7</c:v>
                </c:pt>
                <c:pt idx="3">
                  <c:v>7</c:v>
                </c:pt>
                <c:pt idx="4">
                  <c:v>6</c:v>
                </c:pt>
                <c:pt idx="5">
                  <c:v>7</c:v>
                </c:pt>
                <c:pt idx="6">
                  <c:v>7</c:v>
                </c:pt>
                <c:pt idx="7">
                  <c:v>7</c:v>
                </c:pt>
                <c:pt idx="8">
                  <c:v>7</c:v>
                </c:pt>
                <c:pt idx="9">
                  <c:v>6</c:v>
                </c:pt>
                <c:pt idx="10">
                  <c:v>7</c:v>
                </c:pt>
                <c:pt idx="11">
                  <c:v>7</c:v>
                </c:pt>
                <c:pt idx="12">
                  <c:v>7</c:v>
                </c:pt>
                <c:pt idx="13">
                  <c:v>6.9090909090909092</c:v>
                </c:pt>
              </c:numCache>
            </c:numRef>
          </c:val>
          <c:smooth val="0"/>
          <c:extLst>
            <c:ext xmlns:c16="http://schemas.microsoft.com/office/drawing/2014/chart" uri="{C3380CC4-5D6E-409C-BE32-E72D297353CC}">
              <c16:uniqueId val="{00000017-4A30-4010-92B6-58856C8D9786}"/>
            </c:ext>
          </c:extLst>
        </c:ser>
        <c:ser>
          <c:idx val="2"/>
          <c:order val="2"/>
          <c:tx>
            <c:strRef>
              <c:f>pH!$A$119</c:f>
              <c:strCache>
                <c:ptCount val="1"/>
                <c:pt idx="0">
                  <c:v>MAX</c:v>
                </c:pt>
              </c:strCache>
            </c:strRef>
          </c:tx>
          <c:spPr>
            <a:ln w="28575" cap="rnd">
              <a:noFill/>
              <a:round/>
            </a:ln>
            <a:effectLst/>
          </c:spPr>
          <c:marker>
            <c:symbol val="none"/>
          </c:marker>
          <c:cat>
            <c:strRef>
              <c:f>pH!$B$116:$O$116</c:f>
              <c:strCache>
                <c:ptCount val="14"/>
                <c:pt idx="0">
                  <c:v>HARG2</c:v>
                </c:pt>
                <c:pt idx="1">
                  <c:v>HASL2</c:v>
                </c:pt>
                <c:pt idx="2">
                  <c:v>HOSP1</c:v>
                </c:pt>
                <c:pt idx="3">
                  <c:v>HOSP2</c:v>
                </c:pt>
                <c:pt idx="4">
                  <c:v>HUMH</c:v>
                </c:pt>
                <c:pt idx="5">
                  <c:v>MAAB2</c:v>
                </c:pt>
                <c:pt idx="6">
                  <c:v>MACA2</c:v>
                </c:pt>
                <c:pt idx="7">
                  <c:v>MSP</c:v>
                </c:pt>
                <c:pt idx="8">
                  <c:v>PAPO2</c:v>
                </c:pt>
                <c:pt idx="9">
                  <c:v>PAPR2</c:v>
                </c:pt>
                <c:pt idx="10">
                  <c:v>PLTR1</c:v>
                </c:pt>
                <c:pt idx="11">
                  <c:v>PLTR2</c:v>
                </c:pt>
                <c:pt idx="12">
                  <c:v>RECO</c:v>
                </c:pt>
                <c:pt idx="13">
                  <c:v>Total general</c:v>
                </c:pt>
              </c:strCache>
            </c:strRef>
          </c:cat>
          <c:val>
            <c:numRef>
              <c:f>pH!$B$119:$O$119</c:f>
              <c:numCache>
                <c:formatCode>0.00</c:formatCode>
                <c:ptCount val="14"/>
                <c:pt idx="0">
                  <c:v>7</c:v>
                </c:pt>
                <c:pt idx="1">
                  <c:v>8.5</c:v>
                </c:pt>
                <c:pt idx="2">
                  <c:v>7</c:v>
                </c:pt>
                <c:pt idx="3">
                  <c:v>7.5</c:v>
                </c:pt>
                <c:pt idx="4">
                  <c:v>7</c:v>
                </c:pt>
                <c:pt idx="5">
                  <c:v>7.5</c:v>
                </c:pt>
                <c:pt idx="6">
                  <c:v>7.5</c:v>
                </c:pt>
                <c:pt idx="7">
                  <c:v>7</c:v>
                </c:pt>
                <c:pt idx="8">
                  <c:v>7.5</c:v>
                </c:pt>
                <c:pt idx="9">
                  <c:v>7</c:v>
                </c:pt>
                <c:pt idx="10">
                  <c:v>7.5</c:v>
                </c:pt>
                <c:pt idx="11">
                  <c:v>7.5</c:v>
                </c:pt>
                <c:pt idx="12">
                  <c:v>8</c:v>
                </c:pt>
                <c:pt idx="13">
                  <c:v>7.25</c:v>
                </c:pt>
              </c:numCache>
            </c:numRef>
          </c:val>
          <c:smooth val="0"/>
          <c:extLst>
            <c:ext xmlns:c16="http://schemas.microsoft.com/office/drawing/2014/chart" uri="{C3380CC4-5D6E-409C-BE32-E72D297353CC}">
              <c16:uniqueId val="{00000018-4A30-4010-92B6-58856C8D9786}"/>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axId val="949124304"/>
        <c:axId val="949129552"/>
      </c:stockChart>
      <c:catAx>
        <c:axId val="9491243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s-MX"/>
          </a:p>
        </c:txPr>
        <c:crossAx val="949129552"/>
        <c:crosses val="autoZero"/>
        <c:auto val="1"/>
        <c:lblAlgn val="ctr"/>
        <c:lblOffset val="100"/>
        <c:noMultiLvlLbl val="0"/>
      </c:catAx>
      <c:valAx>
        <c:axId val="949129552"/>
        <c:scaling>
          <c:orientation val="minMax"/>
          <c:min val="5"/>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9491243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legend>
    <c:plotVisOnly val="1"/>
    <c:dispBlanksAs val="gap"/>
    <c:showDLblsOverMax val="0"/>
  </c:chart>
  <c:spPr>
    <a:solidFill>
      <a:schemeClr val="bg1"/>
    </a:solidFill>
    <a:ln w="9525" cap="flat" cmpd="sng" algn="ctr">
      <a:noFill/>
      <a:round/>
    </a:ln>
    <a:effectLst/>
  </c:spPr>
  <c:txPr>
    <a:bodyPr/>
    <a:lstStyle/>
    <a:p>
      <a:pPr>
        <a:defRPr/>
      </a:pPr>
      <a:endParaRPr lang="es-MX"/>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[BANCO DE DATOS DEL MONITOREO ABRIL 2023.xlsx]pH!TablaDinámica7</c:name>
    <c:fmtId val="14"/>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pH</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MX"/>
        </a:p>
      </c:txPr>
    </c:title>
    <c:autoTitleDeleted val="0"/>
    <c:pivotFmts>
      <c:pivotFmt>
        <c:idx val="0"/>
        <c:spPr>
          <a:solidFill>
            <a:schemeClr val="accent1"/>
          </a:solidFill>
          <a:ln w="28575" cap="rnd">
            <a:solidFill>
              <a:schemeClr val="accent1"/>
            </a:solidFill>
            <a:round/>
          </a:ln>
          <a:effectLst/>
        </c:spPr>
        <c:marker>
          <c:symbol val="none"/>
        </c:marker>
      </c:pivotFmt>
      <c:pivotFmt>
        <c:idx val="1"/>
        <c:spPr>
          <a:solidFill>
            <a:schemeClr val="accent1"/>
          </a:solidFill>
          <a:ln w="28575" cap="rnd">
            <a:solidFill>
              <a:schemeClr val="accent1"/>
            </a:solidFill>
            <a:round/>
          </a:ln>
          <a:effectLst/>
        </c:spPr>
        <c:marker>
          <c:symbol val="none"/>
        </c:marker>
      </c:pivotFmt>
      <c:pivotFmt>
        <c:idx val="2"/>
        <c:spPr>
          <a:solidFill>
            <a:schemeClr val="accent1"/>
          </a:solidFill>
          <a:ln w="28575" cap="rnd">
            <a:solidFill>
              <a:schemeClr val="accent1"/>
            </a:solidFill>
            <a:round/>
          </a:ln>
          <a:effectLst/>
        </c:spPr>
        <c:marker>
          <c:symbol val="none"/>
        </c:marker>
      </c:pivotFmt>
      <c:pivotFmt>
        <c:idx val="3"/>
        <c:spPr>
          <a:solidFill>
            <a:schemeClr val="accent1"/>
          </a:solidFill>
          <a:ln w="28575" cap="rnd">
            <a:solidFill>
              <a:schemeClr val="accent1"/>
            </a:solidFill>
            <a:round/>
          </a:ln>
          <a:effectLst/>
        </c:spPr>
        <c:marker>
          <c:symbol val="none"/>
        </c:marker>
      </c:pivotFmt>
      <c:pivotFmt>
        <c:idx val="4"/>
        <c:spPr>
          <a:solidFill>
            <a:schemeClr val="accent1"/>
          </a:solidFill>
          <a:ln w="28575" cap="rnd">
            <a:solidFill>
              <a:schemeClr val="accent1"/>
            </a:solidFill>
            <a:round/>
          </a:ln>
          <a:effectLst/>
        </c:spPr>
        <c:marker>
          <c:symbol val="none"/>
        </c:marker>
      </c:pivotFmt>
      <c:pivotFmt>
        <c:idx val="5"/>
        <c:spPr>
          <a:solidFill>
            <a:schemeClr val="accent1"/>
          </a:solidFill>
          <a:ln w="28575" cap="rnd">
            <a:solidFill>
              <a:schemeClr val="accent1"/>
            </a:solidFill>
            <a:round/>
          </a:ln>
          <a:effectLst/>
        </c:spPr>
        <c:marker>
          <c:symbol val="none"/>
        </c:marker>
      </c:pivotFmt>
      <c:pivotFmt>
        <c:idx val="6"/>
        <c:spPr>
          <a:solidFill>
            <a:schemeClr val="accent1"/>
          </a:solidFill>
          <a:ln w="28575" cap="rnd">
            <a:solidFill>
              <a:schemeClr val="accent1"/>
            </a:solidFill>
            <a:round/>
          </a:ln>
          <a:effectLst/>
        </c:spPr>
        <c:marker>
          <c:symbol val="none"/>
        </c:marker>
      </c:pivotFmt>
      <c:pivotFmt>
        <c:idx val="7"/>
        <c:spPr>
          <a:solidFill>
            <a:schemeClr val="accent1"/>
          </a:solidFill>
          <a:ln w="28575" cap="rnd">
            <a:solidFill>
              <a:schemeClr val="accent1"/>
            </a:solidFill>
            <a:round/>
          </a:ln>
          <a:effectLst/>
        </c:spPr>
        <c:marker>
          <c:symbol val="none"/>
        </c:marker>
      </c:pivotFmt>
      <c:pivotFmt>
        <c:idx val="8"/>
        <c:spPr>
          <a:solidFill>
            <a:schemeClr val="accent1"/>
          </a:solidFill>
          <a:ln w="28575" cap="rnd">
            <a:solidFill>
              <a:schemeClr val="accent1"/>
            </a:solidFill>
            <a:round/>
          </a:ln>
          <a:effectLst/>
        </c:spPr>
        <c:marker>
          <c:symbol val="none"/>
        </c:marker>
      </c:pivotFmt>
      <c:pivotFmt>
        <c:idx val="9"/>
        <c:spPr>
          <a:solidFill>
            <a:schemeClr val="accent1"/>
          </a:solidFill>
          <a:ln w="28575" cap="rnd">
            <a:solidFill>
              <a:schemeClr val="accent1"/>
            </a:solidFill>
            <a:round/>
          </a:ln>
          <a:effectLst/>
        </c:spPr>
        <c:marker>
          <c:symbol val="none"/>
        </c:marker>
      </c:pivotFmt>
      <c:pivotFmt>
        <c:idx val="10"/>
        <c:spPr>
          <a:solidFill>
            <a:schemeClr val="accent1"/>
          </a:solidFill>
          <a:ln w="28575" cap="rnd">
            <a:solidFill>
              <a:schemeClr val="accent1"/>
            </a:solidFill>
            <a:round/>
          </a:ln>
          <a:effectLst/>
        </c:spPr>
        <c:marker>
          <c:symbol val="none"/>
        </c:marker>
      </c:pivotFmt>
      <c:pivotFmt>
        <c:idx val="11"/>
        <c:spPr>
          <a:solidFill>
            <a:schemeClr val="accent1"/>
          </a:solidFill>
          <a:ln w="28575" cap="rnd">
            <a:solidFill>
              <a:schemeClr val="accent1"/>
            </a:solidFill>
            <a:round/>
          </a:ln>
          <a:effectLst/>
        </c:spPr>
        <c:marker>
          <c:symbol val="none"/>
        </c:marker>
      </c:pivotFmt>
      <c:pivotFmt>
        <c:idx val="12"/>
        <c:spPr>
          <a:solidFill>
            <a:schemeClr val="accent1"/>
          </a:solidFill>
          <a:ln w="28575" cap="rnd">
            <a:solidFill>
              <a:schemeClr val="accent1"/>
            </a:solidFill>
            <a:round/>
          </a:ln>
          <a:effectLst/>
        </c:spPr>
        <c:marker>
          <c:symbol val="none"/>
        </c:marker>
      </c:pivotFmt>
      <c:pivotFmt>
        <c:idx val="13"/>
        <c:spPr>
          <a:solidFill>
            <a:schemeClr val="accent1"/>
          </a:solidFill>
          <a:ln w="28575" cap="rnd">
            <a:solidFill>
              <a:schemeClr val="accent1"/>
            </a:solidFill>
            <a:round/>
          </a:ln>
          <a:effectLst/>
        </c:spPr>
        <c:marker>
          <c:symbol val="none"/>
        </c:marker>
      </c:pivotFmt>
      <c:pivotFmt>
        <c:idx val="14"/>
        <c:spPr>
          <a:solidFill>
            <a:schemeClr val="accent1"/>
          </a:solidFill>
          <a:ln w="28575" cap="rnd">
            <a:solidFill>
              <a:schemeClr val="accent1"/>
            </a:solidFill>
            <a:round/>
          </a:ln>
          <a:effectLst/>
        </c:spPr>
        <c:marker>
          <c:symbol val="none"/>
        </c:marker>
      </c:pivotFmt>
      <c:pivotFmt>
        <c:idx val="15"/>
        <c:spPr>
          <a:solidFill>
            <a:schemeClr val="accent1"/>
          </a:solidFill>
          <a:ln w="28575" cap="rnd">
            <a:solidFill>
              <a:schemeClr val="accent1"/>
            </a:solidFill>
            <a:round/>
          </a:ln>
          <a:effectLst/>
        </c:spPr>
        <c:marker>
          <c:symbol val="none"/>
        </c:marker>
      </c:pivotFmt>
      <c:pivotFmt>
        <c:idx val="16"/>
        <c:spPr>
          <a:solidFill>
            <a:schemeClr val="accent1"/>
          </a:solidFill>
          <a:ln w="28575" cap="rnd">
            <a:solidFill>
              <a:schemeClr val="accent1"/>
            </a:solidFill>
            <a:round/>
          </a:ln>
          <a:effectLst/>
        </c:spPr>
        <c:marker>
          <c:symbol val="none"/>
        </c:marker>
      </c:pivotFmt>
      <c:pivotFmt>
        <c:idx val="17"/>
        <c:spPr>
          <a:solidFill>
            <a:schemeClr val="accent1"/>
          </a:solidFill>
          <a:ln w="28575" cap="rnd">
            <a:solidFill>
              <a:schemeClr val="accent1"/>
            </a:solidFill>
            <a:round/>
          </a:ln>
          <a:effectLst/>
        </c:spPr>
        <c:marker>
          <c:symbol val="none"/>
        </c:marker>
      </c:pivotFmt>
      <c:pivotFmt>
        <c:idx val="18"/>
        <c:spPr>
          <a:solidFill>
            <a:schemeClr val="accent1"/>
          </a:solidFill>
          <a:ln w="28575" cap="rnd">
            <a:solidFill>
              <a:schemeClr val="accent1"/>
            </a:solidFill>
            <a:round/>
          </a:ln>
          <a:effectLst/>
        </c:spPr>
        <c:marker>
          <c:symbol val="none"/>
        </c:marker>
      </c:pivotFmt>
      <c:pivotFmt>
        <c:idx val="19"/>
        <c:spPr>
          <a:solidFill>
            <a:schemeClr val="accent1"/>
          </a:solidFill>
          <a:ln w="28575" cap="rnd">
            <a:solidFill>
              <a:schemeClr val="accent1"/>
            </a:solidFill>
            <a:round/>
          </a:ln>
          <a:effectLst/>
        </c:spPr>
        <c:marker>
          <c:symbol val="none"/>
        </c:marker>
      </c:pivotFmt>
      <c:pivotFmt>
        <c:idx val="20"/>
        <c:spPr>
          <a:solidFill>
            <a:schemeClr val="accent1"/>
          </a:solidFill>
          <a:ln w="28575" cap="rnd">
            <a:solidFill>
              <a:schemeClr val="accent1"/>
            </a:solidFill>
            <a:round/>
          </a:ln>
          <a:effectLst/>
        </c:spPr>
        <c:marker>
          <c:symbol val="none"/>
        </c:marker>
      </c:pivotFmt>
      <c:pivotFmt>
        <c:idx val="21"/>
        <c:spPr>
          <a:solidFill>
            <a:schemeClr val="accent1"/>
          </a:solidFill>
          <a:ln w="28575" cap="rnd">
            <a:solidFill>
              <a:schemeClr val="accent1"/>
            </a:solidFill>
            <a:round/>
          </a:ln>
          <a:effectLst/>
        </c:spPr>
        <c:marker>
          <c:symbol val="none"/>
        </c:marker>
      </c:pivotFmt>
      <c:pivotFmt>
        <c:idx val="22"/>
        <c:spPr>
          <a:solidFill>
            <a:schemeClr val="accent1"/>
          </a:solidFill>
          <a:ln w="28575" cap="rnd">
            <a:solidFill>
              <a:schemeClr val="accent1"/>
            </a:solidFill>
            <a:round/>
          </a:ln>
          <a:effectLst/>
        </c:spPr>
        <c:marker>
          <c:symbol val="none"/>
        </c:marker>
      </c:pivotFmt>
      <c:pivotFmt>
        <c:idx val="23"/>
        <c:spPr>
          <a:solidFill>
            <a:schemeClr val="accent1"/>
          </a:solidFill>
          <a:ln w="28575" cap="rnd">
            <a:solidFill>
              <a:schemeClr val="accent1"/>
            </a:solidFill>
            <a:round/>
          </a:ln>
          <a:effectLst/>
        </c:spPr>
        <c:marker>
          <c:symbol val="none"/>
        </c:marker>
      </c:pivotFmt>
      <c:pivotFmt>
        <c:idx val="24"/>
        <c:spPr>
          <a:solidFill>
            <a:schemeClr val="accent1"/>
          </a:solidFill>
          <a:ln w="28575" cap="rnd">
            <a:solidFill>
              <a:schemeClr val="accent1"/>
            </a:solidFill>
            <a:round/>
          </a:ln>
          <a:effectLst/>
        </c:spPr>
        <c:marker>
          <c:symbol val="none"/>
        </c:marker>
      </c:pivotFmt>
      <c:pivotFmt>
        <c:idx val="25"/>
        <c:spPr>
          <a:solidFill>
            <a:schemeClr val="accent1"/>
          </a:solidFill>
          <a:ln w="28575" cap="rnd">
            <a:solidFill>
              <a:schemeClr val="accent1"/>
            </a:solidFill>
            <a:round/>
          </a:ln>
          <a:effectLst/>
        </c:spPr>
        <c:marker>
          <c:symbol val="none"/>
        </c:marker>
      </c:pivotFmt>
      <c:pivotFmt>
        <c:idx val="26"/>
        <c:spPr>
          <a:solidFill>
            <a:schemeClr val="accent1"/>
          </a:solidFill>
          <a:ln w="28575" cap="rnd">
            <a:solidFill>
              <a:schemeClr val="accent1"/>
            </a:solidFill>
            <a:round/>
          </a:ln>
          <a:effectLst/>
        </c:spPr>
        <c:marker>
          <c:symbol val="none"/>
        </c:marker>
      </c:pivotFmt>
      <c:pivotFmt>
        <c:idx val="27"/>
        <c:spPr>
          <a:solidFill>
            <a:schemeClr val="accent1"/>
          </a:solidFill>
          <a:ln w="28575" cap="rnd">
            <a:solidFill>
              <a:schemeClr val="accent1"/>
            </a:solidFill>
            <a:round/>
          </a:ln>
          <a:effectLst/>
        </c:spPr>
        <c:marker>
          <c:symbol val="none"/>
        </c:marker>
      </c:pivotFmt>
      <c:pivotFmt>
        <c:idx val="28"/>
        <c:spPr>
          <a:solidFill>
            <a:schemeClr val="accent1"/>
          </a:solidFill>
          <a:ln w="28575" cap="rnd">
            <a:solidFill>
              <a:schemeClr val="accent1"/>
            </a:solidFill>
            <a:round/>
          </a:ln>
          <a:effectLst/>
        </c:spPr>
        <c:marker>
          <c:symbol val="none"/>
        </c:marker>
      </c:pivotFmt>
      <c:pivotFmt>
        <c:idx val="29"/>
        <c:spPr>
          <a:solidFill>
            <a:schemeClr val="accent1"/>
          </a:solidFill>
          <a:ln w="28575" cap="rnd">
            <a:solidFill>
              <a:schemeClr val="accent1"/>
            </a:solidFill>
            <a:round/>
          </a:ln>
          <a:effectLst/>
        </c:spPr>
        <c:marker>
          <c:symbol val="none"/>
        </c:marker>
      </c:pivotFmt>
      <c:pivotFmt>
        <c:idx val="30"/>
        <c:spPr>
          <a:solidFill>
            <a:schemeClr val="accent1"/>
          </a:solidFill>
          <a:ln w="28575" cap="rnd">
            <a:solidFill>
              <a:schemeClr val="accent1"/>
            </a:solidFill>
            <a:round/>
          </a:ln>
          <a:effectLst/>
        </c:spPr>
        <c:marker>
          <c:symbol val="none"/>
        </c:marker>
      </c:pivotFmt>
      <c:pivotFmt>
        <c:idx val="31"/>
        <c:spPr>
          <a:solidFill>
            <a:schemeClr val="accent1"/>
          </a:solidFill>
          <a:ln w="28575" cap="rnd">
            <a:solidFill>
              <a:schemeClr val="accent1"/>
            </a:solidFill>
            <a:round/>
          </a:ln>
          <a:effectLst/>
        </c:spPr>
        <c:marker>
          <c:symbol val="none"/>
        </c:marker>
      </c:pivotFmt>
      <c:pivotFmt>
        <c:idx val="32"/>
        <c:spPr>
          <a:solidFill>
            <a:schemeClr val="accent1"/>
          </a:solidFill>
          <a:ln w="28575" cap="rnd">
            <a:solidFill>
              <a:schemeClr val="accent1"/>
            </a:solidFill>
            <a:round/>
          </a:ln>
          <a:effectLst/>
        </c:spPr>
        <c:marker>
          <c:symbol val="none"/>
        </c:marker>
      </c:pivotFmt>
      <c:pivotFmt>
        <c:idx val="33"/>
        <c:spPr>
          <a:solidFill>
            <a:schemeClr val="accent1"/>
          </a:solidFill>
          <a:ln w="28575" cap="rnd">
            <a:solidFill>
              <a:schemeClr val="accent1"/>
            </a:solidFill>
            <a:round/>
          </a:ln>
          <a:effectLst/>
        </c:spPr>
        <c:marker>
          <c:symbol val="none"/>
        </c:marker>
      </c:pivotFmt>
      <c:pivotFmt>
        <c:idx val="34"/>
        <c:spPr>
          <a:solidFill>
            <a:schemeClr val="accent1"/>
          </a:solidFill>
          <a:ln w="28575" cap="rnd">
            <a:solidFill>
              <a:schemeClr val="accent1"/>
            </a:solidFill>
            <a:round/>
          </a:ln>
          <a:effectLst/>
        </c:spPr>
        <c:marker>
          <c:symbol val="none"/>
        </c:marker>
      </c:pivotFmt>
      <c:pivotFmt>
        <c:idx val="35"/>
        <c:spPr>
          <a:solidFill>
            <a:schemeClr val="accent1"/>
          </a:solidFill>
          <a:ln w="28575" cap="rnd">
            <a:solidFill>
              <a:schemeClr val="accent1"/>
            </a:solidFill>
            <a:round/>
          </a:ln>
          <a:effectLst/>
        </c:spPr>
        <c:marker>
          <c:symbol val="none"/>
        </c:marker>
      </c:pivotFmt>
      <c:pivotFmt>
        <c:idx val="36"/>
        <c:spPr>
          <a:solidFill>
            <a:schemeClr val="accent1"/>
          </a:solidFill>
          <a:ln w="28575" cap="rnd">
            <a:solidFill>
              <a:schemeClr val="accent1"/>
            </a:solidFill>
            <a:round/>
          </a:ln>
          <a:effectLst/>
        </c:spPr>
        <c:marker>
          <c:symbol val="none"/>
        </c:marker>
      </c:pivotFmt>
      <c:pivotFmt>
        <c:idx val="37"/>
        <c:spPr>
          <a:solidFill>
            <a:schemeClr val="accent1"/>
          </a:solidFill>
          <a:ln w="28575" cap="rnd">
            <a:solidFill>
              <a:schemeClr val="accent1"/>
            </a:solidFill>
            <a:round/>
          </a:ln>
          <a:effectLst/>
        </c:spPr>
        <c:marker>
          <c:symbol val="none"/>
        </c:marker>
      </c:pivotFmt>
      <c:pivotFmt>
        <c:idx val="38"/>
        <c:spPr>
          <a:solidFill>
            <a:schemeClr val="accent1"/>
          </a:solidFill>
          <a:ln w="28575" cap="rnd">
            <a:solidFill>
              <a:schemeClr val="accent1"/>
            </a:solidFill>
            <a:round/>
          </a:ln>
          <a:effectLst/>
        </c:spPr>
        <c:marker>
          <c:symbol val="none"/>
        </c:marker>
      </c:pivotFmt>
      <c:pivotFmt>
        <c:idx val="39"/>
        <c:spPr>
          <a:solidFill>
            <a:schemeClr val="accent1"/>
          </a:solidFill>
          <a:ln w="28575" cap="rnd">
            <a:solidFill>
              <a:schemeClr val="accent1"/>
            </a:solidFill>
            <a:round/>
          </a:ln>
          <a:effectLst/>
        </c:spPr>
        <c:marker>
          <c:symbol val="none"/>
        </c:marker>
      </c:pivotFmt>
      <c:pivotFmt>
        <c:idx val="40"/>
        <c:spPr>
          <a:solidFill>
            <a:schemeClr val="accent1"/>
          </a:solidFill>
          <a:ln w="28575" cap="rnd">
            <a:solidFill>
              <a:schemeClr val="accent1"/>
            </a:solidFill>
            <a:round/>
          </a:ln>
          <a:effectLst/>
        </c:spPr>
        <c:marker>
          <c:symbol val="none"/>
        </c:marker>
      </c:pivotFmt>
      <c:pivotFmt>
        <c:idx val="41"/>
        <c:spPr>
          <a:solidFill>
            <a:schemeClr val="accent1"/>
          </a:solidFill>
          <a:ln w="28575" cap="rnd">
            <a:solidFill>
              <a:schemeClr val="accent1"/>
            </a:solidFill>
            <a:round/>
          </a:ln>
          <a:effectLst/>
        </c:spPr>
        <c:marker>
          <c:symbol val="none"/>
        </c:marker>
      </c:pivotFmt>
      <c:pivotFmt>
        <c:idx val="42"/>
        <c:spPr>
          <a:solidFill>
            <a:schemeClr val="accent1"/>
          </a:solidFill>
          <a:ln w="28575" cap="rnd">
            <a:solidFill>
              <a:schemeClr val="accent1"/>
            </a:solidFill>
            <a:round/>
          </a:ln>
          <a:effectLst/>
        </c:spPr>
        <c:marker>
          <c:symbol val="none"/>
        </c:marker>
      </c:pivotFmt>
      <c:pivotFmt>
        <c:idx val="43"/>
        <c:spPr>
          <a:solidFill>
            <a:schemeClr val="accent1"/>
          </a:solidFill>
          <a:ln w="28575" cap="rnd">
            <a:solidFill>
              <a:schemeClr val="accent1"/>
            </a:solidFill>
            <a:round/>
          </a:ln>
          <a:effectLst/>
        </c:spPr>
        <c:marker>
          <c:symbol val="none"/>
        </c:marker>
      </c:pivotFmt>
      <c:pivotFmt>
        <c:idx val="44"/>
        <c:spPr>
          <a:solidFill>
            <a:schemeClr val="accent1"/>
          </a:solidFill>
          <a:ln w="28575" cap="rnd">
            <a:solidFill>
              <a:schemeClr val="accent1"/>
            </a:solidFill>
            <a:round/>
          </a:ln>
          <a:effectLst/>
        </c:spPr>
        <c:marker>
          <c:symbol val="none"/>
        </c:marker>
      </c:pivotFmt>
      <c:pivotFmt>
        <c:idx val="45"/>
        <c:spPr>
          <a:solidFill>
            <a:schemeClr val="accent1"/>
          </a:solidFill>
          <a:ln w="28575" cap="rnd">
            <a:solidFill>
              <a:schemeClr val="accent1"/>
            </a:solidFill>
            <a:round/>
          </a:ln>
          <a:effectLst/>
        </c:spPr>
        <c:marker>
          <c:symbol val="none"/>
        </c:marker>
      </c:pivotFmt>
      <c:pivotFmt>
        <c:idx val="46"/>
        <c:spPr>
          <a:solidFill>
            <a:schemeClr val="accent1"/>
          </a:solidFill>
          <a:ln w="28575" cap="rnd">
            <a:solidFill>
              <a:schemeClr val="accent1"/>
            </a:solidFill>
            <a:round/>
          </a:ln>
          <a:effectLst/>
        </c:spPr>
        <c:marker>
          <c:symbol val="none"/>
        </c:marker>
      </c:pivotFmt>
      <c:pivotFmt>
        <c:idx val="47"/>
        <c:spPr>
          <a:solidFill>
            <a:schemeClr val="accent1"/>
          </a:solidFill>
          <a:ln w="28575" cap="rnd">
            <a:solidFill>
              <a:schemeClr val="accent1"/>
            </a:solidFill>
            <a:round/>
          </a:ln>
          <a:effectLst/>
        </c:spPr>
        <c:marker>
          <c:symbol val="none"/>
        </c:marker>
      </c:pivotFmt>
      <c:pivotFmt>
        <c:idx val="48"/>
        <c:spPr>
          <a:solidFill>
            <a:schemeClr val="accent1"/>
          </a:solidFill>
          <a:ln w="28575" cap="rnd">
            <a:solidFill>
              <a:schemeClr val="accent1"/>
            </a:solidFill>
            <a:round/>
          </a:ln>
          <a:effectLst/>
        </c:spPr>
        <c:marker>
          <c:symbol val="none"/>
        </c:marker>
      </c:pivotFmt>
      <c:pivotFmt>
        <c:idx val="49"/>
        <c:spPr>
          <a:solidFill>
            <a:schemeClr val="accent1"/>
          </a:solidFill>
          <a:ln w="28575" cap="rnd">
            <a:solidFill>
              <a:schemeClr val="accent1"/>
            </a:solidFill>
            <a:round/>
          </a:ln>
          <a:effectLst/>
        </c:spPr>
        <c:marker>
          <c:symbol val="none"/>
        </c:marker>
      </c:pivotFmt>
      <c:pivotFmt>
        <c:idx val="50"/>
        <c:spPr>
          <a:solidFill>
            <a:schemeClr val="accent1"/>
          </a:solidFill>
          <a:ln w="28575" cap="rnd">
            <a:solidFill>
              <a:schemeClr val="accent1"/>
            </a:solidFill>
            <a:round/>
          </a:ln>
          <a:effectLst/>
        </c:spPr>
        <c:marker>
          <c:symbol val="none"/>
        </c:marker>
      </c:pivotFmt>
      <c:pivotFmt>
        <c:idx val="51"/>
        <c:spPr>
          <a:solidFill>
            <a:schemeClr val="accent1"/>
          </a:solidFill>
          <a:ln w="28575" cap="rnd">
            <a:solidFill>
              <a:schemeClr val="accent1"/>
            </a:solidFill>
            <a:round/>
          </a:ln>
          <a:effectLst/>
        </c:spPr>
        <c:marker>
          <c:symbol val="none"/>
        </c:marker>
      </c:pivotFmt>
      <c:pivotFmt>
        <c:idx val="52"/>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53"/>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54"/>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55"/>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56"/>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57"/>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58"/>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59"/>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60"/>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61"/>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62"/>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63"/>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64"/>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5.7380099653456251E-2"/>
          <c:y val="0.14991205007814765"/>
          <c:w val="0.74247485785045264"/>
          <c:h val="0.67061664241028929"/>
        </c:manualLayout>
      </c:layout>
      <c:lineChart>
        <c:grouping val="standard"/>
        <c:varyColors val="0"/>
        <c:ser>
          <c:idx val="0"/>
          <c:order val="0"/>
          <c:tx>
            <c:strRef>
              <c:f>pH!$B$100:$B$101</c:f>
              <c:strCache>
                <c:ptCount val="1"/>
                <c:pt idx="0">
                  <c:v>HARG2</c:v>
                </c:pt>
              </c:strCache>
            </c:strRef>
          </c:tx>
          <c:spPr>
            <a:ln w="28575" cap="rnd">
              <a:solidFill>
                <a:schemeClr val="accent1"/>
              </a:solidFill>
              <a:round/>
            </a:ln>
            <a:effectLst/>
          </c:spPr>
          <c:marker>
            <c:symbol val="none"/>
          </c:marker>
          <c:cat>
            <c:strRef>
              <c:f>pH!$A$102:$A$114</c:f>
              <c:strCache>
                <c:ptCount val="12"/>
                <c:pt idx="0">
                  <c:v>ene-20</c:v>
                </c:pt>
                <c:pt idx="1">
                  <c:v>feb-20</c:v>
                </c:pt>
                <c:pt idx="2">
                  <c:v>mar-20</c:v>
                </c:pt>
                <c:pt idx="3">
                  <c:v>abr-20</c:v>
                </c:pt>
                <c:pt idx="4">
                  <c:v>may-20</c:v>
                </c:pt>
                <c:pt idx="5">
                  <c:v>jun-20</c:v>
                </c:pt>
                <c:pt idx="6">
                  <c:v>jul-20</c:v>
                </c:pt>
                <c:pt idx="7">
                  <c:v>ago-20</c:v>
                </c:pt>
                <c:pt idx="8">
                  <c:v>sep-20</c:v>
                </c:pt>
                <c:pt idx="9">
                  <c:v>oct-20</c:v>
                </c:pt>
                <c:pt idx="10">
                  <c:v>nov-20</c:v>
                </c:pt>
                <c:pt idx="11">
                  <c:v>dic-20</c:v>
                </c:pt>
              </c:strCache>
            </c:strRef>
          </c:cat>
          <c:val>
            <c:numRef>
              <c:f>pH!$B$102:$B$114</c:f>
              <c:numCache>
                <c:formatCode>General</c:formatCode>
                <c:ptCount val="12"/>
                <c:pt idx="0">
                  <c:v>7</c:v>
                </c:pt>
                <c:pt idx="1">
                  <c:v>7</c:v>
                </c:pt>
                <c:pt idx="2">
                  <c:v>7</c:v>
                </c:pt>
                <c:pt idx="3">
                  <c:v>7</c:v>
                </c:pt>
                <c:pt idx="4">
                  <c:v>7</c:v>
                </c:pt>
                <c:pt idx="5">
                  <c:v>7</c:v>
                </c:pt>
                <c:pt idx="6">
                  <c:v>7</c:v>
                </c:pt>
                <c:pt idx="7">
                  <c:v>7</c:v>
                </c:pt>
                <c:pt idx="8">
                  <c:v>7</c:v>
                </c:pt>
                <c:pt idx="9">
                  <c:v>7</c:v>
                </c:pt>
                <c:pt idx="10">
                  <c:v>7</c:v>
                </c:pt>
                <c:pt idx="11">
                  <c:v>7</c:v>
                </c:pt>
              </c:numCache>
            </c:numRef>
          </c:val>
          <c:smooth val="0"/>
          <c:extLst>
            <c:ext xmlns:c16="http://schemas.microsoft.com/office/drawing/2014/chart" uri="{C3380CC4-5D6E-409C-BE32-E72D297353CC}">
              <c16:uniqueId val="{00000000-0BEB-4EAD-8EB7-7907F1FB81B4}"/>
            </c:ext>
          </c:extLst>
        </c:ser>
        <c:ser>
          <c:idx val="1"/>
          <c:order val="1"/>
          <c:tx>
            <c:strRef>
              <c:f>pH!$C$100:$C$101</c:f>
              <c:strCache>
                <c:ptCount val="1"/>
                <c:pt idx="0">
                  <c:v>HASL2</c:v>
                </c:pt>
              </c:strCache>
            </c:strRef>
          </c:tx>
          <c:spPr>
            <a:ln w="28575" cap="rnd">
              <a:solidFill>
                <a:schemeClr val="accent2"/>
              </a:solidFill>
              <a:round/>
            </a:ln>
            <a:effectLst/>
          </c:spPr>
          <c:marker>
            <c:symbol val="none"/>
          </c:marker>
          <c:cat>
            <c:strRef>
              <c:f>pH!$A$102:$A$114</c:f>
              <c:strCache>
                <c:ptCount val="12"/>
                <c:pt idx="0">
                  <c:v>ene-20</c:v>
                </c:pt>
                <c:pt idx="1">
                  <c:v>feb-20</c:v>
                </c:pt>
                <c:pt idx="2">
                  <c:v>mar-20</c:v>
                </c:pt>
                <c:pt idx="3">
                  <c:v>abr-20</c:v>
                </c:pt>
                <c:pt idx="4">
                  <c:v>may-20</c:v>
                </c:pt>
                <c:pt idx="5">
                  <c:v>jun-20</c:v>
                </c:pt>
                <c:pt idx="6">
                  <c:v>jul-20</c:v>
                </c:pt>
                <c:pt idx="7">
                  <c:v>ago-20</c:v>
                </c:pt>
                <c:pt idx="8">
                  <c:v>sep-20</c:v>
                </c:pt>
                <c:pt idx="9">
                  <c:v>oct-20</c:v>
                </c:pt>
                <c:pt idx="10">
                  <c:v>nov-20</c:v>
                </c:pt>
                <c:pt idx="11">
                  <c:v>dic-20</c:v>
                </c:pt>
              </c:strCache>
            </c:strRef>
          </c:cat>
          <c:val>
            <c:numRef>
              <c:f>pH!$C$102:$C$114</c:f>
              <c:numCache>
                <c:formatCode>General</c:formatCode>
                <c:ptCount val="12"/>
                <c:pt idx="0">
                  <c:v>7.5</c:v>
                </c:pt>
                <c:pt idx="1">
                  <c:v>7</c:v>
                </c:pt>
                <c:pt idx="2">
                  <c:v>7</c:v>
                </c:pt>
                <c:pt idx="3">
                  <c:v>7.5</c:v>
                </c:pt>
                <c:pt idx="4">
                  <c:v>7.5</c:v>
                </c:pt>
                <c:pt idx="5">
                  <c:v>7.5</c:v>
                </c:pt>
                <c:pt idx="6">
                  <c:v>8</c:v>
                </c:pt>
                <c:pt idx="7">
                  <c:v>8</c:v>
                </c:pt>
                <c:pt idx="8">
                  <c:v>8</c:v>
                </c:pt>
                <c:pt idx="9">
                  <c:v>8</c:v>
                </c:pt>
                <c:pt idx="10">
                  <c:v>8.5</c:v>
                </c:pt>
                <c:pt idx="11">
                  <c:v>8</c:v>
                </c:pt>
              </c:numCache>
            </c:numRef>
          </c:val>
          <c:smooth val="0"/>
          <c:extLst>
            <c:ext xmlns:c16="http://schemas.microsoft.com/office/drawing/2014/chart" uri="{C3380CC4-5D6E-409C-BE32-E72D297353CC}">
              <c16:uniqueId val="{00000001-0BEB-4EAD-8EB7-7907F1FB81B4}"/>
            </c:ext>
          </c:extLst>
        </c:ser>
        <c:ser>
          <c:idx val="2"/>
          <c:order val="2"/>
          <c:tx>
            <c:strRef>
              <c:f>pH!$D$100:$D$101</c:f>
              <c:strCache>
                <c:ptCount val="1"/>
                <c:pt idx="0">
                  <c:v>HOSP1</c:v>
                </c:pt>
              </c:strCache>
            </c:strRef>
          </c:tx>
          <c:spPr>
            <a:ln w="28575" cap="rnd">
              <a:solidFill>
                <a:schemeClr val="accent3"/>
              </a:solidFill>
              <a:round/>
            </a:ln>
            <a:effectLst/>
          </c:spPr>
          <c:marker>
            <c:symbol val="none"/>
          </c:marker>
          <c:cat>
            <c:strRef>
              <c:f>pH!$A$102:$A$114</c:f>
              <c:strCache>
                <c:ptCount val="12"/>
                <c:pt idx="0">
                  <c:v>ene-20</c:v>
                </c:pt>
                <c:pt idx="1">
                  <c:v>feb-20</c:v>
                </c:pt>
                <c:pt idx="2">
                  <c:v>mar-20</c:v>
                </c:pt>
                <c:pt idx="3">
                  <c:v>abr-20</c:v>
                </c:pt>
                <c:pt idx="4">
                  <c:v>may-20</c:v>
                </c:pt>
                <c:pt idx="5">
                  <c:v>jun-20</c:v>
                </c:pt>
                <c:pt idx="6">
                  <c:v>jul-20</c:v>
                </c:pt>
                <c:pt idx="7">
                  <c:v>ago-20</c:v>
                </c:pt>
                <c:pt idx="8">
                  <c:v>sep-20</c:v>
                </c:pt>
                <c:pt idx="9">
                  <c:v>oct-20</c:v>
                </c:pt>
                <c:pt idx="10">
                  <c:v>nov-20</c:v>
                </c:pt>
                <c:pt idx="11">
                  <c:v>dic-20</c:v>
                </c:pt>
              </c:strCache>
            </c:strRef>
          </c:cat>
          <c:val>
            <c:numRef>
              <c:f>pH!$D$102:$D$114</c:f>
              <c:numCache>
                <c:formatCode>General</c:formatCode>
                <c:ptCount val="12"/>
                <c:pt idx="2">
                  <c:v>7</c:v>
                </c:pt>
              </c:numCache>
            </c:numRef>
          </c:val>
          <c:smooth val="0"/>
          <c:extLst>
            <c:ext xmlns:c16="http://schemas.microsoft.com/office/drawing/2014/chart" uri="{C3380CC4-5D6E-409C-BE32-E72D297353CC}">
              <c16:uniqueId val="{00000002-0BEB-4EAD-8EB7-7907F1FB81B4}"/>
            </c:ext>
          </c:extLst>
        </c:ser>
        <c:ser>
          <c:idx val="3"/>
          <c:order val="3"/>
          <c:tx>
            <c:strRef>
              <c:f>pH!$E$100:$E$101</c:f>
              <c:strCache>
                <c:ptCount val="1"/>
                <c:pt idx="0">
                  <c:v>HOSP2</c:v>
                </c:pt>
              </c:strCache>
            </c:strRef>
          </c:tx>
          <c:spPr>
            <a:ln w="28575" cap="rnd">
              <a:solidFill>
                <a:schemeClr val="accent4"/>
              </a:solidFill>
              <a:round/>
            </a:ln>
            <a:effectLst/>
          </c:spPr>
          <c:marker>
            <c:symbol val="none"/>
          </c:marker>
          <c:cat>
            <c:strRef>
              <c:f>pH!$A$102:$A$114</c:f>
              <c:strCache>
                <c:ptCount val="12"/>
                <c:pt idx="0">
                  <c:v>ene-20</c:v>
                </c:pt>
                <c:pt idx="1">
                  <c:v>feb-20</c:v>
                </c:pt>
                <c:pt idx="2">
                  <c:v>mar-20</c:v>
                </c:pt>
                <c:pt idx="3">
                  <c:v>abr-20</c:v>
                </c:pt>
                <c:pt idx="4">
                  <c:v>may-20</c:v>
                </c:pt>
                <c:pt idx="5">
                  <c:v>jun-20</c:v>
                </c:pt>
                <c:pt idx="6">
                  <c:v>jul-20</c:v>
                </c:pt>
                <c:pt idx="7">
                  <c:v>ago-20</c:v>
                </c:pt>
                <c:pt idx="8">
                  <c:v>sep-20</c:v>
                </c:pt>
                <c:pt idx="9">
                  <c:v>oct-20</c:v>
                </c:pt>
                <c:pt idx="10">
                  <c:v>nov-20</c:v>
                </c:pt>
                <c:pt idx="11">
                  <c:v>dic-20</c:v>
                </c:pt>
              </c:strCache>
            </c:strRef>
          </c:cat>
          <c:val>
            <c:numRef>
              <c:f>pH!$E$102:$E$114</c:f>
              <c:numCache>
                <c:formatCode>General</c:formatCode>
                <c:ptCount val="12"/>
                <c:pt idx="1">
                  <c:v>7</c:v>
                </c:pt>
                <c:pt idx="2">
                  <c:v>7</c:v>
                </c:pt>
                <c:pt idx="3">
                  <c:v>7</c:v>
                </c:pt>
                <c:pt idx="6">
                  <c:v>7.5</c:v>
                </c:pt>
                <c:pt idx="7">
                  <c:v>7</c:v>
                </c:pt>
              </c:numCache>
            </c:numRef>
          </c:val>
          <c:smooth val="0"/>
          <c:extLst>
            <c:ext xmlns:c16="http://schemas.microsoft.com/office/drawing/2014/chart" uri="{C3380CC4-5D6E-409C-BE32-E72D297353CC}">
              <c16:uniqueId val="{00000003-0BEB-4EAD-8EB7-7907F1FB81B4}"/>
            </c:ext>
          </c:extLst>
        </c:ser>
        <c:ser>
          <c:idx val="4"/>
          <c:order val="4"/>
          <c:tx>
            <c:strRef>
              <c:f>pH!$F$100:$F$101</c:f>
              <c:strCache>
                <c:ptCount val="1"/>
                <c:pt idx="0">
                  <c:v>HUMH</c:v>
                </c:pt>
              </c:strCache>
            </c:strRef>
          </c:tx>
          <c:spPr>
            <a:ln w="28575" cap="rnd">
              <a:solidFill>
                <a:schemeClr val="accent5"/>
              </a:solidFill>
              <a:round/>
            </a:ln>
            <a:effectLst/>
          </c:spPr>
          <c:marker>
            <c:symbol val="none"/>
          </c:marker>
          <c:cat>
            <c:strRef>
              <c:f>pH!$A$102:$A$114</c:f>
              <c:strCache>
                <c:ptCount val="12"/>
                <c:pt idx="0">
                  <c:v>ene-20</c:v>
                </c:pt>
                <c:pt idx="1">
                  <c:v>feb-20</c:v>
                </c:pt>
                <c:pt idx="2">
                  <c:v>mar-20</c:v>
                </c:pt>
                <c:pt idx="3">
                  <c:v>abr-20</c:v>
                </c:pt>
                <c:pt idx="4">
                  <c:v>may-20</c:v>
                </c:pt>
                <c:pt idx="5">
                  <c:v>jun-20</c:v>
                </c:pt>
                <c:pt idx="6">
                  <c:v>jul-20</c:v>
                </c:pt>
                <c:pt idx="7">
                  <c:v>ago-20</c:v>
                </c:pt>
                <c:pt idx="8">
                  <c:v>sep-20</c:v>
                </c:pt>
                <c:pt idx="9">
                  <c:v>oct-20</c:v>
                </c:pt>
                <c:pt idx="10">
                  <c:v>nov-20</c:v>
                </c:pt>
                <c:pt idx="11">
                  <c:v>dic-20</c:v>
                </c:pt>
              </c:strCache>
            </c:strRef>
          </c:cat>
          <c:val>
            <c:numRef>
              <c:f>pH!$F$102:$F$114</c:f>
              <c:numCache>
                <c:formatCode>General</c:formatCode>
                <c:ptCount val="12"/>
                <c:pt idx="0">
                  <c:v>7</c:v>
                </c:pt>
                <c:pt idx="1">
                  <c:v>7</c:v>
                </c:pt>
                <c:pt idx="2">
                  <c:v>6</c:v>
                </c:pt>
                <c:pt idx="3">
                  <c:v>7</c:v>
                </c:pt>
                <c:pt idx="4">
                  <c:v>7</c:v>
                </c:pt>
                <c:pt idx="5">
                  <c:v>6.5</c:v>
                </c:pt>
                <c:pt idx="6">
                  <c:v>7</c:v>
                </c:pt>
                <c:pt idx="8">
                  <c:v>6.5</c:v>
                </c:pt>
                <c:pt idx="9">
                  <c:v>7</c:v>
                </c:pt>
                <c:pt idx="10">
                  <c:v>7</c:v>
                </c:pt>
                <c:pt idx="11">
                  <c:v>6</c:v>
                </c:pt>
              </c:numCache>
            </c:numRef>
          </c:val>
          <c:smooth val="0"/>
          <c:extLst>
            <c:ext xmlns:c16="http://schemas.microsoft.com/office/drawing/2014/chart" uri="{C3380CC4-5D6E-409C-BE32-E72D297353CC}">
              <c16:uniqueId val="{00000004-0BEB-4EAD-8EB7-7907F1FB81B4}"/>
            </c:ext>
          </c:extLst>
        </c:ser>
        <c:ser>
          <c:idx val="5"/>
          <c:order val="5"/>
          <c:tx>
            <c:strRef>
              <c:f>pH!$G$100:$G$101</c:f>
              <c:strCache>
                <c:ptCount val="1"/>
                <c:pt idx="0">
                  <c:v>MAAB2</c:v>
                </c:pt>
              </c:strCache>
            </c:strRef>
          </c:tx>
          <c:spPr>
            <a:ln w="28575" cap="rnd">
              <a:solidFill>
                <a:schemeClr val="accent6"/>
              </a:solidFill>
              <a:round/>
            </a:ln>
            <a:effectLst/>
          </c:spPr>
          <c:marker>
            <c:symbol val="none"/>
          </c:marker>
          <c:cat>
            <c:strRef>
              <c:f>pH!$A$102:$A$114</c:f>
              <c:strCache>
                <c:ptCount val="12"/>
                <c:pt idx="0">
                  <c:v>ene-20</c:v>
                </c:pt>
                <c:pt idx="1">
                  <c:v>feb-20</c:v>
                </c:pt>
                <c:pt idx="2">
                  <c:v>mar-20</c:v>
                </c:pt>
                <c:pt idx="3">
                  <c:v>abr-20</c:v>
                </c:pt>
                <c:pt idx="4">
                  <c:v>may-20</c:v>
                </c:pt>
                <c:pt idx="5">
                  <c:v>jun-20</c:v>
                </c:pt>
                <c:pt idx="6">
                  <c:v>jul-20</c:v>
                </c:pt>
                <c:pt idx="7">
                  <c:v>ago-20</c:v>
                </c:pt>
                <c:pt idx="8">
                  <c:v>sep-20</c:v>
                </c:pt>
                <c:pt idx="9">
                  <c:v>oct-20</c:v>
                </c:pt>
                <c:pt idx="10">
                  <c:v>nov-20</c:v>
                </c:pt>
                <c:pt idx="11">
                  <c:v>dic-20</c:v>
                </c:pt>
              </c:strCache>
            </c:strRef>
          </c:cat>
          <c:val>
            <c:numRef>
              <c:f>pH!$G$102:$G$114</c:f>
              <c:numCache>
                <c:formatCode>General</c:formatCode>
                <c:ptCount val="12"/>
                <c:pt idx="0">
                  <c:v>7.5</c:v>
                </c:pt>
                <c:pt idx="1">
                  <c:v>7</c:v>
                </c:pt>
                <c:pt idx="2">
                  <c:v>7</c:v>
                </c:pt>
                <c:pt idx="3">
                  <c:v>7</c:v>
                </c:pt>
                <c:pt idx="4">
                  <c:v>7.5</c:v>
                </c:pt>
                <c:pt idx="5">
                  <c:v>7</c:v>
                </c:pt>
                <c:pt idx="6">
                  <c:v>7</c:v>
                </c:pt>
                <c:pt idx="7">
                  <c:v>7</c:v>
                </c:pt>
                <c:pt idx="8">
                  <c:v>7</c:v>
                </c:pt>
                <c:pt idx="9">
                  <c:v>7</c:v>
                </c:pt>
                <c:pt idx="10">
                  <c:v>7</c:v>
                </c:pt>
                <c:pt idx="11">
                  <c:v>7</c:v>
                </c:pt>
              </c:numCache>
            </c:numRef>
          </c:val>
          <c:smooth val="0"/>
          <c:extLst>
            <c:ext xmlns:c16="http://schemas.microsoft.com/office/drawing/2014/chart" uri="{C3380CC4-5D6E-409C-BE32-E72D297353CC}">
              <c16:uniqueId val="{00000005-0BEB-4EAD-8EB7-7907F1FB81B4}"/>
            </c:ext>
          </c:extLst>
        </c:ser>
        <c:ser>
          <c:idx val="6"/>
          <c:order val="6"/>
          <c:tx>
            <c:strRef>
              <c:f>pH!$H$100:$H$101</c:f>
              <c:strCache>
                <c:ptCount val="1"/>
                <c:pt idx="0">
                  <c:v>MACA2</c:v>
                </c:pt>
              </c:strCache>
            </c:strRef>
          </c:tx>
          <c:spPr>
            <a:ln w="28575" cap="rnd">
              <a:solidFill>
                <a:schemeClr val="accent1">
                  <a:lumMod val="60000"/>
                </a:schemeClr>
              </a:solidFill>
              <a:round/>
            </a:ln>
            <a:effectLst/>
          </c:spPr>
          <c:marker>
            <c:symbol val="none"/>
          </c:marker>
          <c:cat>
            <c:strRef>
              <c:f>pH!$A$102:$A$114</c:f>
              <c:strCache>
                <c:ptCount val="12"/>
                <c:pt idx="0">
                  <c:v>ene-20</c:v>
                </c:pt>
                <c:pt idx="1">
                  <c:v>feb-20</c:v>
                </c:pt>
                <c:pt idx="2">
                  <c:v>mar-20</c:v>
                </c:pt>
                <c:pt idx="3">
                  <c:v>abr-20</c:v>
                </c:pt>
                <c:pt idx="4">
                  <c:v>may-20</c:v>
                </c:pt>
                <c:pt idx="5">
                  <c:v>jun-20</c:v>
                </c:pt>
                <c:pt idx="6">
                  <c:v>jul-20</c:v>
                </c:pt>
                <c:pt idx="7">
                  <c:v>ago-20</c:v>
                </c:pt>
                <c:pt idx="8">
                  <c:v>sep-20</c:v>
                </c:pt>
                <c:pt idx="9">
                  <c:v>oct-20</c:v>
                </c:pt>
                <c:pt idx="10">
                  <c:v>nov-20</c:v>
                </c:pt>
                <c:pt idx="11">
                  <c:v>dic-20</c:v>
                </c:pt>
              </c:strCache>
            </c:strRef>
          </c:cat>
          <c:val>
            <c:numRef>
              <c:f>pH!$H$102:$H$114</c:f>
              <c:numCache>
                <c:formatCode>General</c:formatCode>
                <c:ptCount val="12"/>
                <c:pt idx="0">
                  <c:v>7.5</c:v>
                </c:pt>
                <c:pt idx="1">
                  <c:v>7</c:v>
                </c:pt>
                <c:pt idx="2">
                  <c:v>7</c:v>
                </c:pt>
                <c:pt idx="3">
                  <c:v>7</c:v>
                </c:pt>
                <c:pt idx="4">
                  <c:v>7</c:v>
                </c:pt>
                <c:pt idx="5">
                  <c:v>7</c:v>
                </c:pt>
                <c:pt idx="6">
                  <c:v>7</c:v>
                </c:pt>
                <c:pt idx="7">
                  <c:v>7</c:v>
                </c:pt>
                <c:pt idx="8">
                  <c:v>7.5</c:v>
                </c:pt>
                <c:pt idx="9">
                  <c:v>7.5</c:v>
                </c:pt>
                <c:pt idx="10">
                  <c:v>7</c:v>
                </c:pt>
                <c:pt idx="11">
                  <c:v>7</c:v>
                </c:pt>
              </c:numCache>
            </c:numRef>
          </c:val>
          <c:smooth val="0"/>
          <c:extLst>
            <c:ext xmlns:c16="http://schemas.microsoft.com/office/drawing/2014/chart" uri="{C3380CC4-5D6E-409C-BE32-E72D297353CC}">
              <c16:uniqueId val="{00000006-0BEB-4EAD-8EB7-7907F1FB81B4}"/>
            </c:ext>
          </c:extLst>
        </c:ser>
        <c:ser>
          <c:idx val="7"/>
          <c:order val="7"/>
          <c:tx>
            <c:strRef>
              <c:f>pH!$I$100:$I$101</c:f>
              <c:strCache>
                <c:ptCount val="1"/>
                <c:pt idx="0">
                  <c:v>MSP</c:v>
                </c:pt>
              </c:strCache>
            </c:strRef>
          </c:tx>
          <c:spPr>
            <a:ln w="28575" cap="rnd">
              <a:solidFill>
                <a:schemeClr val="accent2">
                  <a:lumMod val="60000"/>
                </a:schemeClr>
              </a:solidFill>
              <a:round/>
            </a:ln>
            <a:effectLst/>
          </c:spPr>
          <c:marker>
            <c:symbol val="none"/>
          </c:marker>
          <c:cat>
            <c:strRef>
              <c:f>pH!$A$102:$A$114</c:f>
              <c:strCache>
                <c:ptCount val="12"/>
                <c:pt idx="0">
                  <c:v>ene-20</c:v>
                </c:pt>
                <c:pt idx="1">
                  <c:v>feb-20</c:v>
                </c:pt>
                <c:pt idx="2">
                  <c:v>mar-20</c:v>
                </c:pt>
                <c:pt idx="3">
                  <c:v>abr-20</c:v>
                </c:pt>
                <c:pt idx="4">
                  <c:v>may-20</c:v>
                </c:pt>
                <c:pt idx="5">
                  <c:v>jun-20</c:v>
                </c:pt>
                <c:pt idx="6">
                  <c:v>jul-20</c:v>
                </c:pt>
                <c:pt idx="7">
                  <c:v>ago-20</c:v>
                </c:pt>
                <c:pt idx="8">
                  <c:v>sep-20</c:v>
                </c:pt>
                <c:pt idx="9">
                  <c:v>oct-20</c:v>
                </c:pt>
                <c:pt idx="10">
                  <c:v>nov-20</c:v>
                </c:pt>
                <c:pt idx="11">
                  <c:v>dic-20</c:v>
                </c:pt>
              </c:strCache>
            </c:strRef>
          </c:cat>
          <c:val>
            <c:numRef>
              <c:f>pH!$I$102:$I$114</c:f>
              <c:numCache>
                <c:formatCode>General</c:formatCode>
                <c:ptCount val="12"/>
                <c:pt idx="10">
                  <c:v>7</c:v>
                </c:pt>
                <c:pt idx="11">
                  <c:v>8</c:v>
                </c:pt>
              </c:numCache>
            </c:numRef>
          </c:val>
          <c:smooth val="0"/>
          <c:extLst>
            <c:ext xmlns:c16="http://schemas.microsoft.com/office/drawing/2014/chart" uri="{C3380CC4-5D6E-409C-BE32-E72D297353CC}">
              <c16:uniqueId val="{00000007-0BEB-4EAD-8EB7-7907F1FB81B4}"/>
            </c:ext>
          </c:extLst>
        </c:ser>
        <c:ser>
          <c:idx val="8"/>
          <c:order val="8"/>
          <c:tx>
            <c:strRef>
              <c:f>pH!$J$100:$J$101</c:f>
              <c:strCache>
                <c:ptCount val="1"/>
                <c:pt idx="0">
                  <c:v>PAPO2</c:v>
                </c:pt>
              </c:strCache>
            </c:strRef>
          </c:tx>
          <c:spPr>
            <a:ln w="28575" cap="rnd">
              <a:solidFill>
                <a:schemeClr val="accent3">
                  <a:lumMod val="60000"/>
                </a:schemeClr>
              </a:solidFill>
              <a:round/>
            </a:ln>
            <a:effectLst/>
          </c:spPr>
          <c:marker>
            <c:symbol val="none"/>
          </c:marker>
          <c:cat>
            <c:strRef>
              <c:f>pH!$A$102:$A$114</c:f>
              <c:strCache>
                <c:ptCount val="12"/>
                <c:pt idx="0">
                  <c:v>ene-20</c:v>
                </c:pt>
                <c:pt idx="1">
                  <c:v>feb-20</c:v>
                </c:pt>
                <c:pt idx="2">
                  <c:v>mar-20</c:v>
                </c:pt>
                <c:pt idx="3">
                  <c:v>abr-20</c:v>
                </c:pt>
                <c:pt idx="4">
                  <c:v>may-20</c:v>
                </c:pt>
                <c:pt idx="5">
                  <c:v>jun-20</c:v>
                </c:pt>
                <c:pt idx="6">
                  <c:v>jul-20</c:v>
                </c:pt>
                <c:pt idx="7">
                  <c:v>ago-20</c:v>
                </c:pt>
                <c:pt idx="8">
                  <c:v>sep-20</c:v>
                </c:pt>
                <c:pt idx="9">
                  <c:v>oct-20</c:v>
                </c:pt>
                <c:pt idx="10">
                  <c:v>nov-20</c:v>
                </c:pt>
                <c:pt idx="11">
                  <c:v>dic-20</c:v>
                </c:pt>
              </c:strCache>
            </c:strRef>
          </c:cat>
          <c:val>
            <c:numRef>
              <c:f>pH!$J$102:$J$114</c:f>
              <c:numCache>
                <c:formatCode>General</c:formatCode>
                <c:ptCount val="12"/>
                <c:pt idx="0">
                  <c:v>7.5</c:v>
                </c:pt>
                <c:pt idx="1">
                  <c:v>7</c:v>
                </c:pt>
                <c:pt idx="2">
                  <c:v>7</c:v>
                </c:pt>
                <c:pt idx="3">
                  <c:v>7</c:v>
                </c:pt>
                <c:pt idx="4">
                  <c:v>7</c:v>
                </c:pt>
                <c:pt idx="5">
                  <c:v>7.5</c:v>
                </c:pt>
                <c:pt idx="6">
                  <c:v>7</c:v>
                </c:pt>
                <c:pt idx="7">
                  <c:v>7</c:v>
                </c:pt>
                <c:pt idx="8">
                  <c:v>7</c:v>
                </c:pt>
                <c:pt idx="9">
                  <c:v>7</c:v>
                </c:pt>
                <c:pt idx="10">
                  <c:v>7</c:v>
                </c:pt>
                <c:pt idx="11">
                  <c:v>7</c:v>
                </c:pt>
              </c:numCache>
            </c:numRef>
          </c:val>
          <c:smooth val="0"/>
          <c:extLst>
            <c:ext xmlns:c16="http://schemas.microsoft.com/office/drawing/2014/chart" uri="{C3380CC4-5D6E-409C-BE32-E72D297353CC}">
              <c16:uniqueId val="{00000008-0BEB-4EAD-8EB7-7907F1FB81B4}"/>
            </c:ext>
          </c:extLst>
        </c:ser>
        <c:ser>
          <c:idx val="9"/>
          <c:order val="9"/>
          <c:tx>
            <c:strRef>
              <c:f>pH!$K$100:$K$101</c:f>
              <c:strCache>
                <c:ptCount val="1"/>
                <c:pt idx="0">
                  <c:v>PAPR2</c:v>
                </c:pt>
              </c:strCache>
            </c:strRef>
          </c:tx>
          <c:spPr>
            <a:ln w="28575" cap="rnd">
              <a:solidFill>
                <a:schemeClr val="accent4">
                  <a:lumMod val="60000"/>
                </a:schemeClr>
              </a:solidFill>
              <a:round/>
            </a:ln>
            <a:effectLst/>
          </c:spPr>
          <c:marker>
            <c:symbol val="none"/>
          </c:marker>
          <c:cat>
            <c:strRef>
              <c:f>pH!$A$102:$A$114</c:f>
              <c:strCache>
                <c:ptCount val="12"/>
                <c:pt idx="0">
                  <c:v>ene-20</c:v>
                </c:pt>
                <c:pt idx="1">
                  <c:v>feb-20</c:v>
                </c:pt>
                <c:pt idx="2">
                  <c:v>mar-20</c:v>
                </c:pt>
                <c:pt idx="3">
                  <c:v>abr-20</c:v>
                </c:pt>
                <c:pt idx="4">
                  <c:v>may-20</c:v>
                </c:pt>
                <c:pt idx="5">
                  <c:v>jun-20</c:v>
                </c:pt>
                <c:pt idx="6">
                  <c:v>jul-20</c:v>
                </c:pt>
                <c:pt idx="7">
                  <c:v>ago-20</c:v>
                </c:pt>
                <c:pt idx="8">
                  <c:v>sep-20</c:v>
                </c:pt>
                <c:pt idx="9">
                  <c:v>oct-20</c:v>
                </c:pt>
                <c:pt idx="10">
                  <c:v>nov-20</c:v>
                </c:pt>
                <c:pt idx="11">
                  <c:v>dic-20</c:v>
                </c:pt>
              </c:strCache>
            </c:strRef>
          </c:cat>
          <c:val>
            <c:numRef>
              <c:f>pH!$K$102:$K$114</c:f>
              <c:numCache>
                <c:formatCode>General</c:formatCode>
                <c:ptCount val="12"/>
                <c:pt idx="0">
                  <c:v>6</c:v>
                </c:pt>
                <c:pt idx="1">
                  <c:v>6.5</c:v>
                </c:pt>
                <c:pt idx="2">
                  <c:v>7</c:v>
                </c:pt>
                <c:pt idx="3">
                  <c:v>6.5</c:v>
                </c:pt>
                <c:pt idx="4">
                  <c:v>7</c:v>
                </c:pt>
                <c:pt idx="5">
                  <c:v>7</c:v>
                </c:pt>
                <c:pt idx="6">
                  <c:v>6.5</c:v>
                </c:pt>
                <c:pt idx="7">
                  <c:v>6.5</c:v>
                </c:pt>
                <c:pt idx="8">
                  <c:v>6</c:v>
                </c:pt>
                <c:pt idx="9">
                  <c:v>7</c:v>
                </c:pt>
                <c:pt idx="10">
                  <c:v>6.5</c:v>
                </c:pt>
                <c:pt idx="11">
                  <c:v>7</c:v>
                </c:pt>
              </c:numCache>
            </c:numRef>
          </c:val>
          <c:smooth val="0"/>
          <c:extLst>
            <c:ext xmlns:c16="http://schemas.microsoft.com/office/drawing/2014/chart" uri="{C3380CC4-5D6E-409C-BE32-E72D297353CC}">
              <c16:uniqueId val="{00000009-0BEB-4EAD-8EB7-7907F1FB81B4}"/>
            </c:ext>
          </c:extLst>
        </c:ser>
        <c:ser>
          <c:idx val="10"/>
          <c:order val="10"/>
          <c:tx>
            <c:strRef>
              <c:f>pH!$L$100:$L$101</c:f>
              <c:strCache>
                <c:ptCount val="1"/>
                <c:pt idx="0">
                  <c:v>PLTR1</c:v>
                </c:pt>
              </c:strCache>
            </c:strRef>
          </c:tx>
          <c:spPr>
            <a:ln w="28575" cap="rnd">
              <a:solidFill>
                <a:schemeClr val="accent5">
                  <a:lumMod val="60000"/>
                </a:schemeClr>
              </a:solidFill>
              <a:round/>
            </a:ln>
            <a:effectLst/>
          </c:spPr>
          <c:marker>
            <c:symbol val="none"/>
          </c:marker>
          <c:cat>
            <c:strRef>
              <c:f>pH!$A$102:$A$114</c:f>
              <c:strCache>
                <c:ptCount val="12"/>
                <c:pt idx="0">
                  <c:v>ene-20</c:v>
                </c:pt>
                <c:pt idx="1">
                  <c:v>feb-20</c:v>
                </c:pt>
                <c:pt idx="2">
                  <c:v>mar-20</c:v>
                </c:pt>
                <c:pt idx="3">
                  <c:v>abr-20</c:v>
                </c:pt>
                <c:pt idx="4">
                  <c:v>may-20</c:v>
                </c:pt>
                <c:pt idx="5">
                  <c:v>jun-20</c:v>
                </c:pt>
                <c:pt idx="6">
                  <c:v>jul-20</c:v>
                </c:pt>
                <c:pt idx="7">
                  <c:v>ago-20</c:v>
                </c:pt>
                <c:pt idx="8">
                  <c:v>sep-20</c:v>
                </c:pt>
                <c:pt idx="9">
                  <c:v>oct-20</c:v>
                </c:pt>
                <c:pt idx="10">
                  <c:v>nov-20</c:v>
                </c:pt>
                <c:pt idx="11">
                  <c:v>dic-20</c:v>
                </c:pt>
              </c:strCache>
            </c:strRef>
          </c:cat>
          <c:val>
            <c:numRef>
              <c:f>pH!$L$102:$L$114</c:f>
              <c:numCache>
                <c:formatCode>General</c:formatCode>
                <c:ptCount val="12"/>
                <c:pt idx="0">
                  <c:v>7.5</c:v>
                </c:pt>
                <c:pt idx="1">
                  <c:v>7</c:v>
                </c:pt>
                <c:pt idx="2">
                  <c:v>7</c:v>
                </c:pt>
                <c:pt idx="3">
                  <c:v>7</c:v>
                </c:pt>
                <c:pt idx="4">
                  <c:v>7</c:v>
                </c:pt>
                <c:pt idx="5">
                  <c:v>7</c:v>
                </c:pt>
                <c:pt idx="6">
                  <c:v>7</c:v>
                </c:pt>
                <c:pt idx="7">
                  <c:v>7</c:v>
                </c:pt>
                <c:pt idx="8">
                  <c:v>7</c:v>
                </c:pt>
                <c:pt idx="9">
                  <c:v>7</c:v>
                </c:pt>
                <c:pt idx="10">
                  <c:v>7.5</c:v>
                </c:pt>
                <c:pt idx="11">
                  <c:v>7</c:v>
                </c:pt>
              </c:numCache>
            </c:numRef>
          </c:val>
          <c:smooth val="0"/>
          <c:extLst>
            <c:ext xmlns:c16="http://schemas.microsoft.com/office/drawing/2014/chart" uri="{C3380CC4-5D6E-409C-BE32-E72D297353CC}">
              <c16:uniqueId val="{0000000A-0BEB-4EAD-8EB7-7907F1FB81B4}"/>
            </c:ext>
          </c:extLst>
        </c:ser>
        <c:ser>
          <c:idx val="11"/>
          <c:order val="11"/>
          <c:tx>
            <c:strRef>
              <c:f>pH!$M$100:$M$101</c:f>
              <c:strCache>
                <c:ptCount val="1"/>
                <c:pt idx="0">
                  <c:v>PLTR2</c:v>
                </c:pt>
              </c:strCache>
            </c:strRef>
          </c:tx>
          <c:spPr>
            <a:ln w="28575" cap="rnd">
              <a:solidFill>
                <a:schemeClr val="accent6">
                  <a:lumMod val="60000"/>
                </a:schemeClr>
              </a:solidFill>
              <a:round/>
            </a:ln>
            <a:effectLst/>
          </c:spPr>
          <c:marker>
            <c:symbol val="none"/>
          </c:marker>
          <c:cat>
            <c:strRef>
              <c:f>pH!$A$102:$A$114</c:f>
              <c:strCache>
                <c:ptCount val="12"/>
                <c:pt idx="0">
                  <c:v>ene-20</c:v>
                </c:pt>
                <c:pt idx="1">
                  <c:v>feb-20</c:v>
                </c:pt>
                <c:pt idx="2">
                  <c:v>mar-20</c:v>
                </c:pt>
                <c:pt idx="3">
                  <c:v>abr-20</c:v>
                </c:pt>
                <c:pt idx="4">
                  <c:v>may-20</c:v>
                </c:pt>
                <c:pt idx="5">
                  <c:v>jun-20</c:v>
                </c:pt>
                <c:pt idx="6">
                  <c:v>jul-20</c:v>
                </c:pt>
                <c:pt idx="7">
                  <c:v>ago-20</c:v>
                </c:pt>
                <c:pt idx="8">
                  <c:v>sep-20</c:v>
                </c:pt>
                <c:pt idx="9">
                  <c:v>oct-20</c:v>
                </c:pt>
                <c:pt idx="10">
                  <c:v>nov-20</c:v>
                </c:pt>
                <c:pt idx="11">
                  <c:v>dic-20</c:v>
                </c:pt>
              </c:strCache>
            </c:strRef>
          </c:cat>
          <c:val>
            <c:numRef>
              <c:f>pH!$M$102:$M$114</c:f>
              <c:numCache>
                <c:formatCode>General</c:formatCode>
                <c:ptCount val="12"/>
                <c:pt idx="0">
                  <c:v>7</c:v>
                </c:pt>
                <c:pt idx="1">
                  <c:v>7</c:v>
                </c:pt>
                <c:pt idx="2">
                  <c:v>7</c:v>
                </c:pt>
                <c:pt idx="3">
                  <c:v>7</c:v>
                </c:pt>
                <c:pt idx="4">
                  <c:v>7</c:v>
                </c:pt>
                <c:pt idx="5">
                  <c:v>7</c:v>
                </c:pt>
                <c:pt idx="6">
                  <c:v>7</c:v>
                </c:pt>
                <c:pt idx="7">
                  <c:v>7</c:v>
                </c:pt>
                <c:pt idx="8">
                  <c:v>7</c:v>
                </c:pt>
                <c:pt idx="9">
                  <c:v>7</c:v>
                </c:pt>
                <c:pt idx="10">
                  <c:v>7.5</c:v>
                </c:pt>
                <c:pt idx="11">
                  <c:v>7.5</c:v>
                </c:pt>
              </c:numCache>
            </c:numRef>
          </c:val>
          <c:smooth val="0"/>
          <c:extLst>
            <c:ext xmlns:c16="http://schemas.microsoft.com/office/drawing/2014/chart" uri="{C3380CC4-5D6E-409C-BE32-E72D297353CC}">
              <c16:uniqueId val="{0000000B-0BEB-4EAD-8EB7-7907F1FB81B4}"/>
            </c:ext>
          </c:extLst>
        </c:ser>
        <c:ser>
          <c:idx val="12"/>
          <c:order val="12"/>
          <c:tx>
            <c:strRef>
              <c:f>pH!$N$100:$N$101</c:f>
              <c:strCache>
                <c:ptCount val="1"/>
                <c:pt idx="0">
                  <c:v>RECO</c:v>
                </c:pt>
              </c:strCache>
            </c:strRef>
          </c:tx>
          <c:spPr>
            <a:ln w="28575" cap="rnd">
              <a:solidFill>
                <a:schemeClr val="accent1">
                  <a:lumMod val="80000"/>
                  <a:lumOff val="20000"/>
                </a:schemeClr>
              </a:solidFill>
              <a:round/>
            </a:ln>
            <a:effectLst/>
          </c:spPr>
          <c:marker>
            <c:symbol val="none"/>
          </c:marker>
          <c:cat>
            <c:strRef>
              <c:f>pH!$A$102:$A$114</c:f>
              <c:strCache>
                <c:ptCount val="12"/>
                <c:pt idx="0">
                  <c:v>ene-20</c:v>
                </c:pt>
                <c:pt idx="1">
                  <c:v>feb-20</c:v>
                </c:pt>
                <c:pt idx="2">
                  <c:v>mar-20</c:v>
                </c:pt>
                <c:pt idx="3">
                  <c:v>abr-20</c:v>
                </c:pt>
                <c:pt idx="4">
                  <c:v>may-20</c:v>
                </c:pt>
                <c:pt idx="5">
                  <c:v>jun-20</c:v>
                </c:pt>
                <c:pt idx="6">
                  <c:v>jul-20</c:v>
                </c:pt>
                <c:pt idx="7">
                  <c:v>ago-20</c:v>
                </c:pt>
                <c:pt idx="8">
                  <c:v>sep-20</c:v>
                </c:pt>
                <c:pt idx="9">
                  <c:v>oct-20</c:v>
                </c:pt>
                <c:pt idx="10">
                  <c:v>nov-20</c:v>
                </c:pt>
                <c:pt idx="11">
                  <c:v>dic-20</c:v>
                </c:pt>
              </c:strCache>
            </c:strRef>
          </c:cat>
          <c:val>
            <c:numRef>
              <c:f>pH!$N$102:$N$114</c:f>
              <c:numCache>
                <c:formatCode>General</c:formatCode>
                <c:ptCount val="12"/>
                <c:pt idx="0">
                  <c:v>7</c:v>
                </c:pt>
                <c:pt idx="4">
                  <c:v>7</c:v>
                </c:pt>
                <c:pt idx="5">
                  <c:v>7</c:v>
                </c:pt>
                <c:pt idx="8">
                  <c:v>7.5</c:v>
                </c:pt>
                <c:pt idx="9">
                  <c:v>8</c:v>
                </c:pt>
                <c:pt idx="10">
                  <c:v>7.5</c:v>
                </c:pt>
                <c:pt idx="11">
                  <c:v>8</c:v>
                </c:pt>
              </c:numCache>
            </c:numRef>
          </c:val>
          <c:smooth val="0"/>
          <c:extLst>
            <c:ext xmlns:c16="http://schemas.microsoft.com/office/drawing/2014/chart" uri="{C3380CC4-5D6E-409C-BE32-E72D297353CC}">
              <c16:uniqueId val="{0000000C-0BEB-4EAD-8EB7-7907F1FB81B4}"/>
            </c:ext>
          </c:extLst>
        </c:ser>
        <c:dLbls>
          <c:showLegendKey val="0"/>
          <c:showVal val="0"/>
          <c:showCatName val="0"/>
          <c:showSerName val="0"/>
          <c:showPercent val="0"/>
          <c:showBubbleSize val="0"/>
        </c:dLbls>
        <c:smooth val="0"/>
        <c:axId val="960665008"/>
        <c:axId val="960661072"/>
      </c:lineChart>
      <c:catAx>
        <c:axId val="960665008"/>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Mes del muestreo</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MX"/>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960661072"/>
        <c:crosses val="autoZero"/>
        <c:auto val="1"/>
        <c:lblAlgn val="ctr"/>
        <c:lblOffset val="100"/>
        <c:noMultiLvlLbl val="0"/>
      </c:catAx>
      <c:valAx>
        <c:axId val="960661072"/>
        <c:scaling>
          <c:orientation val="minMax"/>
          <c:min val="5"/>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960665008"/>
        <c:crosses val="autoZero"/>
        <c:crossBetween val="between"/>
      </c:valAx>
      <c:spPr>
        <a:noFill/>
        <a:ln>
          <a:noFill/>
        </a:ln>
        <a:effectLst/>
      </c:spPr>
    </c:plotArea>
    <c:legend>
      <c:legendPos val="r"/>
      <c:layout>
        <c:manualLayout>
          <c:xMode val="edge"/>
          <c:yMode val="edge"/>
          <c:x val="0.8227185036399145"/>
          <c:y val="6.0375942553599793E-2"/>
          <c:w val="0.1696603143147502"/>
          <c:h val="0.867486344449893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r>
              <a:rPr lang="en-US" sz="1200" b="1"/>
              <a:t>pH</a:t>
            </a:r>
          </a:p>
        </c:rich>
      </c:tx>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es-MX"/>
        </a:p>
      </c:txPr>
    </c:title>
    <c:autoTitleDeleted val="0"/>
    <c:plotArea>
      <c:layout/>
      <c:stockChart>
        <c:ser>
          <c:idx val="0"/>
          <c:order val="0"/>
          <c:tx>
            <c:strRef>
              <c:f>pH!$A$238</c:f>
              <c:strCache>
                <c:ptCount val="1"/>
                <c:pt idx="0">
                  <c:v>PROMEDIO</c:v>
                </c:pt>
              </c:strCache>
            </c:strRef>
          </c:tx>
          <c:spPr>
            <a:ln w="28575" cap="rnd">
              <a:noFill/>
              <a:round/>
            </a:ln>
            <a:effectLst/>
          </c:spPr>
          <c:marker>
            <c:symbol val="circle"/>
            <c:size val="5"/>
            <c:spPr>
              <a:solidFill>
                <a:schemeClr val="accent1"/>
              </a:solidFill>
              <a:ln w="9525">
                <a:solidFill>
                  <a:schemeClr val="accent1"/>
                </a:solidFill>
              </a:ln>
              <a:effectLst/>
            </c:spPr>
          </c:marker>
          <c:dPt>
            <c:idx val="0"/>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0-726D-4B69-9402-3FC62A9D4B21}"/>
              </c:ext>
            </c:extLst>
          </c:dPt>
          <c:dPt>
            <c:idx val="1"/>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1-726D-4B69-9402-3FC62A9D4B21}"/>
              </c:ext>
            </c:extLst>
          </c:dPt>
          <c:dPt>
            <c:idx val="2"/>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2-726D-4B69-9402-3FC62A9D4B21}"/>
              </c:ext>
            </c:extLst>
          </c:dPt>
          <c:dPt>
            <c:idx val="3"/>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3-726D-4B69-9402-3FC62A9D4B21}"/>
              </c:ext>
            </c:extLst>
          </c:dPt>
          <c:dPt>
            <c:idx val="4"/>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4-726D-4B69-9402-3FC62A9D4B21}"/>
              </c:ext>
            </c:extLst>
          </c:dPt>
          <c:dPt>
            <c:idx val="5"/>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5-726D-4B69-9402-3FC62A9D4B21}"/>
              </c:ext>
            </c:extLst>
          </c:dPt>
          <c:dPt>
            <c:idx val="6"/>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6-726D-4B69-9402-3FC62A9D4B21}"/>
              </c:ext>
            </c:extLst>
          </c:dPt>
          <c:dPt>
            <c:idx val="7"/>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7-726D-4B69-9402-3FC62A9D4B21}"/>
              </c:ext>
            </c:extLst>
          </c:dPt>
          <c:dPt>
            <c:idx val="8"/>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8-726D-4B69-9402-3FC62A9D4B21}"/>
              </c:ext>
            </c:extLst>
          </c:dPt>
          <c:dPt>
            <c:idx val="9"/>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9-726D-4B69-9402-3FC62A9D4B21}"/>
              </c:ext>
            </c:extLst>
          </c:dPt>
          <c:dPt>
            <c:idx val="10"/>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A-726D-4B69-9402-3FC62A9D4B21}"/>
              </c:ext>
            </c:extLst>
          </c:dPt>
          <c:dPt>
            <c:idx val="11"/>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B-726D-4B69-9402-3FC62A9D4B21}"/>
              </c:ext>
            </c:extLst>
          </c:dPt>
          <c:dPt>
            <c:idx val="12"/>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C-726D-4B69-9402-3FC62A9D4B21}"/>
              </c:ext>
            </c:extLst>
          </c:dPt>
          <c:dPt>
            <c:idx val="13"/>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D-726D-4B69-9402-3FC62A9D4B21}"/>
              </c:ext>
            </c:extLst>
          </c:dPt>
          <c:dPt>
            <c:idx val="14"/>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E-726D-4B69-9402-3FC62A9D4B21}"/>
              </c:ext>
            </c:extLst>
          </c:dPt>
          <c:dPt>
            <c:idx val="15"/>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F-726D-4B69-9402-3FC62A9D4B21}"/>
              </c:ext>
            </c:extLst>
          </c:dPt>
          <c:dPt>
            <c:idx val="16"/>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10-726D-4B69-9402-3FC62A9D4B21}"/>
              </c:ext>
            </c:extLst>
          </c:dPt>
          <c:dPt>
            <c:idx val="17"/>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11-726D-4B69-9402-3FC62A9D4B21}"/>
              </c:ext>
            </c:extLst>
          </c:dPt>
          <c:dPt>
            <c:idx val="18"/>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12-726D-4B69-9402-3FC62A9D4B21}"/>
              </c:ext>
            </c:extLst>
          </c:dPt>
          <c:dPt>
            <c:idx val="19"/>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13-726D-4B69-9402-3FC62A9D4B21}"/>
              </c:ext>
            </c:extLst>
          </c:dPt>
          <c:dPt>
            <c:idx val="20"/>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14-726D-4B69-9402-3FC62A9D4B21}"/>
              </c:ext>
            </c:extLst>
          </c:dPt>
          <c:cat>
            <c:strRef>
              <c:f>pH!$B$237:$Z$237</c:f>
              <c:strCache>
                <c:ptCount val="25"/>
                <c:pt idx="0">
                  <c:v>CONV</c:v>
                </c:pt>
                <c:pt idx="1">
                  <c:v>HARG1</c:v>
                </c:pt>
                <c:pt idx="2">
                  <c:v>HARG2</c:v>
                </c:pt>
                <c:pt idx="3">
                  <c:v>HASL1</c:v>
                </c:pt>
                <c:pt idx="4">
                  <c:v>HASL2</c:v>
                </c:pt>
                <c:pt idx="5">
                  <c:v>HASL3</c:v>
                </c:pt>
                <c:pt idx="6">
                  <c:v>HOSP1</c:v>
                </c:pt>
                <c:pt idx="7">
                  <c:v>HOSP2</c:v>
                </c:pt>
                <c:pt idx="8">
                  <c:v>HUMH</c:v>
                </c:pt>
                <c:pt idx="9">
                  <c:v>MAAB1</c:v>
                </c:pt>
                <c:pt idx="10">
                  <c:v>MAAB2</c:v>
                </c:pt>
                <c:pt idx="11">
                  <c:v>MACA1</c:v>
                </c:pt>
                <c:pt idx="12">
                  <c:v>MACA2</c:v>
                </c:pt>
                <c:pt idx="13">
                  <c:v>MAKI</c:v>
                </c:pt>
                <c:pt idx="14">
                  <c:v>MSP</c:v>
                </c:pt>
                <c:pt idx="15">
                  <c:v>PAPO1</c:v>
                </c:pt>
                <c:pt idx="16">
                  <c:v>PAPO2</c:v>
                </c:pt>
                <c:pt idx="17">
                  <c:v>PAPR1</c:v>
                </c:pt>
                <c:pt idx="18">
                  <c:v>PAPR2</c:v>
                </c:pt>
                <c:pt idx="19">
                  <c:v>PAPR3</c:v>
                </c:pt>
                <c:pt idx="20">
                  <c:v>PLTR1</c:v>
                </c:pt>
                <c:pt idx="21">
                  <c:v>PLTR2</c:v>
                </c:pt>
                <c:pt idx="22">
                  <c:v>RECO</c:v>
                </c:pt>
                <c:pt idx="23">
                  <c:v>SALT</c:v>
                </c:pt>
                <c:pt idx="24">
                  <c:v>Total general</c:v>
                </c:pt>
              </c:strCache>
            </c:strRef>
          </c:cat>
          <c:val>
            <c:numRef>
              <c:f>pH!$B$238:$Z$238</c:f>
              <c:numCache>
                <c:formatCode>0.00</c:formatCode>
                <c:ptCount val="25"/>
                <c:pt idx="0">
                  <c:v>7.625</c:v>
                </c:pt>
                <c:pt idx="1">
                  <c:v>7.6052631578947372</c:v>
                </c:pt>
                <c:pt idx="2">
                  <c:v>7.140625</c:v>
                </c:pt>
                <c:pt idx="3">
                  <c:v>7.0263157894736841</c:v>
                </c:pt>
                <c:pt idx="4">
                  <c:v>7.546875</c:v>
                </c:pt>
                <c:pt idx="5">
                  <c:v>7.0625</c:v>
                </c:pt>
                <c:pt idx="6">
                  <c:v>7.1538461538461542</c:v>
                </c:pt>
                <c:pt idx="7">
                  <c:v>7.1</c:v>
                </c:pt>
                <c:pt idx="8">
                  <c:v>6.8</c:v>
                </c:pt>
                <c:pt idx="9">
                  <c:v>7.1111111111111107</c:v>
                </c:pt>
                <c:pt idx="10">
                  <c:v>7.078125</c:v>
                </c:pt>
                <c:pt idx="11">
                  <c:v>6.8611111111111107</c:v>
                </c:pt>
                <c:pt idx="12">
                  <c:v>7.1875</c:v>
                </c:pt>
                <c:pt idx="13">
                  <c:v>6.833333333333333</c:v>
                </c:pt>
                <c:pt idx="14">
                  <c:v>7</c:v>
                </c:pt>
                <c:pt idx="15">
                  <c:v>7.2105263157894735</c:v>
                </c:pt>
                <c:pt idx="16">
                  <c:v>7.203125</c:v>
                </c:pt>
                <c:pt idx="17">
                  <c:v>7.1315789473684212</c:v>
                </c:pt>
                <c:pt idx="18">
                  <c:v>6.53125</c:v>
                </c:pt>
                <c:pt idx="19">
                  <c:v>6.5</c:v>
                </c:pt>
                <c:pt idx="20">
                  <c:v>7.0483870967741939</c:v>
                </c:pt>
                <c:pt idx="21">
                  <c:v>7.046875</c:v>
                </c:pt>
                <c:pt idx="22">
                  <c:v>7.0351851851851848</c:v>
                </c:pt>
                <c:pt idx="23">
                  <c:v>7.3214285714285712</c:v>
                </c:pt>
                <c:pt idx="24">
                  <c:v>7.1032462637417408</c:v>
                </c:pt>
              </c:numCache>
            </c:numRef>
          </c:val>
          <c:smooth val="0"/>
          <c:extLst>
            <c:ext xmlns:c16="http://schemas.microsoft.com/office/drawing/2014/chart" uri="{C3380CC4-5D6E-409C-BE32-E72D297353CC}">
              <c16:uniqueId val="{00000015-726D-4B69-9402-3FC62A9D4B21}"/>
            </c:ext>
          </c:extLst>
        </c:ser>
        <c:ser>
          <c:idx val="1"/>
          <c:order val="1"/>
          <c:tx>
            <c:strRef>
              <c:f>pH!$A$239</c:f>
              <c:strCache>
                <c:ptCount val="1"/>
                <c:pt idx="0">
                  <c:v>MIN</c:v>
                </c:pt>
              </c:strCache>
            </c:strRef>
          </c:tx>
          <c:spPr>
            <a:ln w="28575" cap="rnd">
              <a:noFill/>
              <a:round/>
            </a:ln>
            <a:effectLst/>
          </c:spPr>
          <c:marker>
            <c:symbol val="none"/>
          </c:marker>
          <c:dPt>
            <c:idx val="9"/>
            <c:marker>
              <c:symbol val="none"/>
            </c:marker>
            <c:bubble3D val="0"/>
            <c:extLst>
              <c:ext xmlns:c16="http://schemas.microsoft.com/office/drawing/2014/chart" uri="{C3380CC4-5D6E-409C-BE32-E72D297353CC}">
                <c16:uniqueId val="{00000016-726D-4B69-9402-3FC62A9D4B21}"/>
              </c:ext>
            </c:extLst>
          </c:dPt>
          <c:cat>
            <c:strRef>
              <c:f>pH!$B$237:$Z$237</c:f>
              <c:strCache>
                <c:ptCount val="25"/>
                <c:pt idx="0">
                  <c:v>CONV</c:v>
                </c:pt>
                <c:pt idx="1">
                  <c:v>HARG1</c:v>
                </c:pt>
                <c:pt idx="2">
                  <c:v>HARG2</c:v>
                </c:pt>
                <c:pt idx="3">
                  <c:v>HASL1</c:v>
                </c:pt>
                <c:pt idx="4">
                  <c:v>HASL2</c:v>
                </c:pt>
                <c:pt idx="5">
                  <c:v>HASL3</c:v>
                </c:pt>
                <c:pt idx="6">
                  <c:v>HOSP1</c:v>
                </c:pt>
                <c:pt idx="7">
                  <c:v>HOSP2</c:v>
                </c:pt>
                <c:pt idx="8">
                  <c:v>HUMH</c:v>
                </c:pt>
                <c:pt idx="9">
                  <c:v>MAAB1</c:v>
                </c:pt>
                <c:pt idx="10">
                  <c:v>MAAB2</c:v>
                </c:pt>
                <c:pt idx="11">
                  <c:v>MACA1</c:v>
                </c:pt>
                <c:pt idx="12">
                  <c:v>MACA2</c:v>
                </c:pt>
                <c:pt idx="13">
                  <c:v>MAKI</c:v>
                </c:pt>
                <c:pt idx="14">
                  <c:v>MSP</c:v>
                </c:pt>
                <c:pt idx="15">
                  <c:v>PAPO1</c:v>
                </c:pt>
                <c:pt idx="16">
                  <c:v>PAPO2</c:v>
                </c:pt>
                <c:pt idx="17">
                  <c:v>PAPR1</c:v>
                </c:pt>
                <c:pt idx="18">
                  <c:v>PAPR2</c:v>
                </c:pt>
                <c:pt idx="19">
                  <c:v>PAPR3</c:v>
                </c:pt>
                <c:pt idx="20">
                  <c:v>PLTR1</c:v>
                </c:pt>
                <c:pt idx="21">
                  <c:v>PLTR2</c:v>
                </c:pt>
                <c:pt idx="22">
                  <c:v>RECO</c:v>
                </c:pt>
                <c:pt idx="23">
                  <c:v>SALT</c:v>
                </c:pt>
                <c:pt idx="24">
                  <c:v>Total general</c:v>
                </c:pt>
              </c:strCache>
            </c:strRef>
          </c:cat>
          <c:val>
            <c:numRef>
              <c:f>pH!$B$239:$Z$239</c:f>
              <c:numCache>
                <c:formatCode>0.00</c:formatCode>
                <c:ptCount val="25"/>
                <c:pt idx="0">
                  <c:v>7</c:v>
                </c:pt>
                <c:pt idx="1">
                  <c:v>7</c:v>
                </c:pt>
                <c:pt idx="2">
                  <c:v>6.5</c:v>
                </c:pt>
                <c:pt idx="3">
                  <c:v>6.5</c:v>
                </c:pt>
                <c:pt idx="4">
                  <c:v>7</c:v>
                </c:pt>
                <c:pt idx="5">
                  <c:v>6</c:v>
                </c:pt>
                <c:pt idx="6">
                  <c:v>7</c:v>
                </c:pt>
                <c:pt idx="7">
                  <c:v>7</c:v>
                </c:pt>
                <c:pt idx="8">
                  <c:v>6</c:v>
                </c:pt>
                <c:pt idx="9">
                  <c:v>7</c:v>
                </c:pt>
                <c:pt idx="10">
                  <c:v>6.5</c:v>
                </c:pt>
                <c:pt idx="11">
                  <c:v>5.5</c:v>
                </c:pt>
                <c:pt idx="12">
                  <c:v>6</c:v>
                </c:pt>
                <c:pt idx="13">
                  <c:v>6.5</c:v>
                </c:pt>
                <c:pt idx="14">
                  <c:v>7</c:v>
                </c:pt>
                <c:pt idx="15">
                  <c:v>6.5</c:v>
                </c:pt>
                <c:pt idx="16">
                  <c:v>7</c:v>
                </c:pt>
                <c:pt idx="17">
                  <c:v>7</c:v>
                </c:pt>
                <c:pt idx="18">
                  <c:v>5.5</c:v>
                </c:pt>
                <c:pt idx="19">
                  <c:v>6.5</c:v>
                </c:pt>
                <c:pt idx="20">
                  <c:v>6.75</c:v>
                </c:pt>
                <c:pt idx="21">
                  <c:v>6.75</c:v>
                </c:pt>
                <c:pt idx="22">
                  <c:v>6</c:v>
                </c:pt>
                <c:pt idx="23">
                  <c:v>7</c:v>
                </c:pt>
                <c:pt idx="24">
                  <c:v>6.9090909090909092</c:v>
                </c:pt>
              </c:numCache>
            </c:numRef>
          </c:val>
          <c:smooth val="0"/>
          <c:extLst>
            <c:ext xmlns:c16="http://schemas.microsoft.com/office/drawing/2014/chart" uri="{C3380CC4-5D6E-409C-BE32-E72D297353CC}">
              <c16:uniqueId val="{00000017-726D-4B69-9402-3FC62A9D4B21}"/>
            </c:ext>
          </c:extLst>
        </c:ser>
        <c:ser>
          <c:idx val="2"/>
          <c:order val="2"/>
          <c:tx>
            <c:strRef>
              <c:f>pH!$A$240</c:f>
              <c:strCache>
                <c:ptCount val="1"/>
                <c:pt idx="0">
                  <c:v>MAX</c:v>
                </c:pt>
              </c:strCache>
            </c:strRef>
          </c:tx>
          <c:spPr>
            <a:ln w="28575" cap="rnd">
              <a:noFill/>
              <a:round/>
            </a:ln>
            <a:effectLst/>
          </c:spPr>
          <c:marker>
            <c:symbol val="none"/>
          </c:marker>
          <c:cat>
            <c:strRef>
              <c:f>pH!$B$237:$Z$237</c:f>
              <c:strCache>
                <c:ptCount val="25"/>
                <c:pt idx="0">
                  <c:v>CONV</c:v>
                </c:pt>
                <c:pt idx="1">
                  <c:v>HARG1</c:v>
                </c:pt>
                <c:pt idx="2">
                  <c:v>HARG2</c:v>
                </c:pt>
                <c:pt idx="3">
                  <c:v>HASL1</c:v>
                </c:pt>
                <c:pt idx="4">
                  <c:v>HASL2</c:v>
                </c:pt>
                <c:pt idx="5">
                  <c:v>HASL3</c:v>
                </c:pt>
                <c:pt idx="6">
                  <c:v>HOSP1</c:v>
                </c:pt>
                <c:pt idx="7">
                  <c:v>HOSP2</c:v>
                </c:pt>
                <c:pt idx="8">
                  <c:v>HUMH</c:v>
                </c:pt>
                <c:pt idx="9">
                  <c:v>MAAB1</c:v>
                </c:pt>
                <c:pt idx="10">
                  <c:v>MAAB2</c:v>
                </c:pt>
                <c:pt idx="11">
                  <c:v>MACA1</c:v>
                </c:pt>
                <c:pt idx="12">
                  <c:v>MACA2</c:v>
                </c:pt>
                <c:pt idx="13">
                  <c:v>MAKI</c:v>
                </c:pt>
                <c:pt idx="14">
                  <c:v>MSP</c:v>
                </c:pt>
                <c:pt idx="15">
                  <c:v>PAPO1</c:v>
                </c:pt>
                <c:pt idx="16">
                  <c:v>PAPO2</c:v>
                </c:pt>
                <c:pt idx="17">
                  <c:v>PAPR1</c:v>
                </c:pt>
                <c:pt idx="18">
                  <c:v>PAPR2</c:v>
                </c:pt>
                <c:pt idx="19">
                  <c:v>PAPR3</c:v>
                </c:pt>
                <c:pt idx="20">
                  <c:v>PLTR1</c:v>
                </c:pt>
                <c:pt idx="21">
                  <c:v>PLTR2</c:v>
                </c:pt>
                <c:pt idx="22">
                  <c:v>RECO</c:v>
                </c:pt>
                <c:pt idx="23">
                  <c:v>SALT</c:v>
                </c:pt>
                <c:pt idx="24">
                  <c:v>Total general</c:v>
                </c:pt>
              </c:strCache>
            </c:strRef>
          </c:cat>
          <c:val>
            <c:numRef>
              <c:f>pH!$B$240:$Z$240</c:f>
              <c:numCache>
                <c:formatCode>0.00</c:formatCode>
                <c:ptCount val="25"/>
                <c:pt idx="0">
                  <c:v>8</c:v>
                </c:pt>
                <c:pt idx="1">
                  <c:v>8.5</c:v>
                </c:pt>
                <c:pt idx="2">
                  <c:v>8</c:v>
                </c:pt>
                <c:pt idx="3">
                  <c:v>8</c:v>
                </c:pt>
                <c:pt idx="4">
                  <c:v>8.5</c:v>
                </c:pt>
                <c:pt idx="5">
                  <c:v>8</c:v>
                </c:pt>
                <c:pt idx="6">
                  <c:v>7.5</c:v>
                </c:pt>
                <c:pt idx="7">
                  <c:v>7.5</c:v>
                </c:pt>
                <c:pt idx="8">
                  <c:v>7</c:v>
                </c:pt>
                <c:pt idx="9">
                  <c:v>7.5</c:v>
                </c:pt>
                <c:pt idx="10">
                  <c:v>7.5</c:v>
                </c:pt>
                <c:pt idx="11">
                  <c:v>7.5</c:v>
                </c:pt>
                <c:pt idx="12">
                  <c:v>8</c:v>
                </c:pt>
                <c:pt idx="13">
                  <c:v>7</c:v>
                </c:pt>
                <c:pt idx="14">
                  <c:v>7</c:v>
                </c:pt>
                <c:pt idx="15">
                  <c:v>8</c:v>
                </c:pt>
                <c:pt idx="16">
                  <c:v>8</c:v>
                </c:pt>
                <c:pt idx="17">
                  <c:v>7.5</c:v>
                </c:pt>
                <c:pt idx="18">
                  <c:v>7.5</c:v>
                </c:pt>
                <c:pt idx="19">
                  <c:v>6.5</c:v>
                </c:pt>
                <c:pt idx="20">
                  <c:v>7.5</c:v>
                </c:pt>
                <c:pt idx="21">
                  <c:v>7.5</c:v>
                </c:pt>
                <c:pt idx="22">
                  <c:v>8</c:v>
                </c:pt>
                <c:pt idx="23">
                  <c:v>7.5</c:v>
                </c:pt>
                <c:pt idx="24">
                  <c:v>7.3611111111111107</c:v>
                </c:pt>
              </c:numCache>
            </c:numRef>
          </c:val>
          <c:smooth val="0"/>
          <c:extLst>
            <c:ext xmlns:c16="http://schemas.microsoft.com/office/drawing/2014/chart" uri="{C3380CC4-5D6E-409C-BE32-E72D297353CC}">
              <c16:uniqueId val="{00000018-726D-4B69-9402-3FC62A9D4B21}"/>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axId val="949124304"/>
        <c:axId val="949129552"/>
      </c:stockChart>
      <c:catAx>
        <c:axId val="9491243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s-MX"/>
          </a:p>
        </c:txPr>
        <c:crossAx val="949129552"/>
        <c:crosses val="autoZero"/>
        <c:auto val="1"/>
        <c:lblAlgn val="ctr"/>
        <c:lblOffset val="100"/>
        <c:noMultiLvlLbl val="0"/>
      </c:catAx>
      <c:valAx>
        <c:axId val="949129552"/>
        <c:scaling>
          <c:orientation val="minMax"/>
          <c:min val="5"/>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9491243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legend>
    <c:plotVisOnly val="1"/>
    <c:dispBlanksAs val="gap"/>
    <c:showDLblsOverMax val="0"/>
  </c:chart>
  <c:spPr>
    <a:solidFill>
      <a:schemeClr val="bg1"/>
    </a:solidFill>
    <a:ln w="9525" cap="flat" cmpd="sng" algn="ctr">
      <a:noFill/>
      <a:round/>
    </a:ln>
    <a:effectLst/>
  </c:spPr>
  <c:txPr>
    <a:bodyPr/>
    <a:lstStyle/>
    <a:p>
      <a:pPr>
        <a:defRPr/>
      </a:pPr>
      <a:endParaRPr lang="es-MX"/>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Nitrógeno</a:t>
            </a:r>
            <a:r>
              <a:rPr lang="en-US" baseline="0"/>
              <a:t> (Concentración </a:t>
            </a:r>
            <a:r>
              <a:rPr lang="en-US" baseline="0">
                <a:sym typeface="Symbol" panose="05050102010706020507" pitchFamily="18" charset="2"/>
              </a:rPr>
              <a:t>g/L)</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MX"/>
        </a:p>
      </c:txPr>
    </c:title>
    <c:autoTitleDeleted val="0"/>
    <c:plotArea>
      <c:layout/>
      <c:stockChart>
        <c:ser>
          <c:idx val="0"/>
          <c:order val="0"/>
          <c:tx>
            <c:strRef>
              <c:f>NUTRIENTES!$I$261</c:f>
              <c:strCache>
                <c:ptCount val="1"/>
                <c:pt idx="0">
                  <c:v>MAX</c:v>
                </c:pt>
              </c:strCache>
            </c:strRef>
          </c:tx>
          <c:spPr>
            <a:ln w="28575" cap="rnd">
              <a:noFill/>
              <a:round/>
            </a:ln>
            <a:effectLst/>
          </c:spPr>
          <c:marker>
            <c:symbol val="none"/>
          </c:marker>
          <c:dLbls>
            <c:delete val="1"/>
          </c:dLbls>
          <c:cat>
            <c:strRef>
              <c:f>NUTRIENTES!$H$279:$H$288</c:f>
              <c:strCache>
                <c:ptCount val="10"/>
                <c:pt idx="0">
                  <c:v>HARG</c:v>
                </c:pt>
                <c:pt idx="1">
                  <c:v>HASL</c:v>
                </c:pt>
                <c:pt idx="2">
                  <c:v>MAAB</c:v>
                </c:pt>
                <c:pt idx="3">
                  <c:v>MACA</c:v>
                </c:pt>
                <c:pt idx="4">
                  <c:v>PAPO</c:v>
                </c:pt>
                <c:pt idx="5">
                  <c:v>PAPR</c:v>
                </c:pt>
                <c:pt idx="6">
                  <c:v>HOSP1</c:v>
                </c:pt>
                <c:pt idx="7">
                  <c:v>HOSP2</c:v>
                </c:pt>
                <c:pt idx="8">
                  <c:v>PLTR1</c:v>
                </c:pt>
                <c:pt idx="9">
                  <c:v>PLTR2</c:v>
                </c:pt>
              </c:strCache>
            </c:strRef>
          </c:cat>
          <c:val>
            <c:numRef>
              <c:f>NUTRIENTES!$I$279:$I$288</c:f>
              <c:numCache>
                <c:formatCode>_(* #,##0.00_);_(* \(#,##0.00\);_(* "-"??_);_(@_)</c:formatCode>
                <c:ptCount val="10"/>
                <c:pt idx="0">
                  <c:v>1946.0609239829694</c:v>
                </c:pt>
                <c:pt idx="1">
                  <c:v>3755.6036183339847</c:v>
                </c:pt>
                <c:pt idx="2">
                  <c:v>1555.6831818690932</c:v>
                </c:pt>
                <c:pt idx="3">
                  <c:v>2775.662215258023</c:v>
                </c:pt>
                <c:pt idx="4">
                  <c:v>4690.0116162166642</c:v>
                </c:pt>
                <c:pt idx="5">
                  <c:v>4499.7485242841158</c:v>
                </c:pt>
                <c:pt idx="6">
                  <c:v>1388.722633598853</c:v>
                </c:pt>
                <c:pt idx="7">
                  <c:v>1418.5010039699885</c:v>
                </c:pt>
                <c:pt idx="8">
                  <c:v>1843.1515539354418</c:v>
                </c:pt>
                <c:pt idx="9">
                  <c:v>2665.14</c:v>
                </c:pt>
              </c:numCache>
            </c:numRef>
          </c:val>
          <c:smooth val="0"/>
          <c:extLst>
            <c:ext xmlns:c16="http://schemas.microsoft.com/office/drawing/2014/chart" uri="{C3380CC4-5D6E-409C-BE32-E72D297353CC}">
              <c16:uniqueId val="{00000000-CB31-416B-8A24-6E753F5305A1}"/>
            </c:ext>
          </c:extLst>
        </c:ser>
        <c:ser>
          <c:idx val="1"/>
          <c:order val="1"/>
          <c:tx>
            <c:strRef>
              <c:f>NUTRIENTES!$J$261</c:f>
              <c:strCache>
                <c:ptCount val="1"/>
                <c:pt idx="0">
                  <c:v>MIN</c:v>
                </c:pt>
              </c:strCache>
            </c:strRef>
          </c:tx>
          <c:spPr>
            <a:ln w="28575" cap="rnd">
              <a:noFill/>
              <a:round/>
            </a:ln>
            <a:effectLst/>
          </c:spPr>
          <c:marker>
            <c:symbol val="none"/>
          </c:marker>
          <c:dLbls>
            <c:delete val="1"/>
          </c:dLbls>
          <c:cat>
            <c:strRef>
              <c:f>NUTRIENTES!$H$279:$H$288</c:f>
              <c:strCache>
                <c:ptCount val="10"/>
                <c:pt idx="0">
                  <c:v>HARG</c:v>
                </c:pt>
                <c:pt idx="1">
                  <c:v>HASL</c:v>
                </c:pt>
                <c:pt idx="2">
                  <c:v>MAAB</c:v>
                </c:pt>
                <c:pt idx="3">
                  <c:v>MACA</c:v>
                </c:pt>
                <c:pt idx="4">
                  <c:v>PAPO</c:v>
                </c:pt>
                <c:pt idx="5">
                  <c:v>PAPR</c:v>
                </c:pt>
                <c:pt idx="6">
                  <c:v>HOSP1</c:v>
                </c:pt>
                <c:pt idx="7">
                  <c:v>HOSP2</c:v>
                </c:pt>
                <c:pt idx="8">
                  <c:v>PLTR1</c:v>
                </c:pt>
                <c:pt idx="9">
                  <c:v>PLTR2</c:v>
                </c:pt>
              </c:strCache>
            </c:strRef>
          </c:cat>
          <c:val>
            <c:numRef>
              <c:f>NUTRIENTES!$J$279:$J$288</c:f>
              <c:numCache>
                <c:formatCode>_(* #,##0.00_);_(* \(#,##0.00\);_(* "-"??_);_(@_)</c:formatCode>
                <c:ptCount val="10"/>
                <c:pt idx="0">
                  <c:v>557.13134698330384</c:v>
                </c:pt>
                <c:pt idx="1">
                  <c:v>574.11259837293642</c:v>
                </c:pt>
                <c:pt idx="2">
                  <c:v>478.77375512196858</c:v>
                </c:pt>
                <c:pt idx="3">
                  <c:v>793.89</c:v>
                </c:pt>
                <c:pt idx="4">
                  <c:v>963.02365286624149</c:v>
                </c:pt>
                <c:pt idx="5">
                  <c:v>882.0396376016995</c:v>
                </c:pt>
                <c:pt idx="6">
                  <c:v>635.92999999999995</c:v>
                </c:pt>
                <c:pt idx="7">
                  <c:v>606.19323161253601</c:v>
                </c:pt>
                <c:pt idx="8">
                  <c:v>933.27974476649138</c:v>
                </c:pt>
                <c:pt idx="9">
                  <c:v>964.64767129540178</c:v>
                </c:pt>
              </c:numCache>
            </c:numRef>
          </c:val>
          <c:smooth val="0"/>
          <c:extLst>
            <c:ext xmlns:c16="http://schemas.microsoft.com/office/drawing/2014/chart" uri="{C3380CC4-5D6E-409C-BE32-E72D297353CC}">
              <c16:uniqueId val="{00000001-CB31-416B-8A24-6E753F5305A1}"/>
            </c:ext>
          </c:extLst>
        </c:ser>
        <c:ser>
          <c:idx val="2"/>
          <c:order val="2"/>
          <c:tx>
            <c:strRef>
              <c:f>NUTRIENTES!$K$261</c:f>
              <c:strCache>
                <c:ptCount val="1"/>
                <c:pt idx="0">
                  <c:v>PROM</c:v>
                </c:pt>
              </c:strCache>
            </c:strRef>
          </c:tx>
          <c:spPr>
            <a:ln w="28575" cap="rnd">
              <a:noFill/>
              <a:round/>
            </a:ln>
            <a:effectLst/>
          </c:spPr>
          <c:marker>
            <c:symbol val="circle"/>
            <c:size val="7"/>
            <c:spPr>
              <a:solidFill>
                <a:srgbClr val="0070C0"/>
              </a:solidFill>
              <a:ln w="9525">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NUTRIENTES!$H$279:$H$288</c:f>
              <c:strCache>
                <c:ptCount val="10"/>
                <c:pt idx="0">
                  <c:v>HARG</c:v>
                </c:pt>
                <c:pt idx="1">
                  <c:v>HASL</c:v>
                </c:pt>
                <c:pt idx="2">
                  <c:v>MAAB</c:v>
                </c:pt>
                <c:pt idx="3">
                  <c:v>MACA</c:v>
                </c:pt>
                <c:pt idx="4">
                  <c:v>PAPO</c:v>
                </c:pt>
                <c:pt idx="5">
                  <c:v>PAPR</c:v>
                </c:pt>
                <c:pt idx="6">
                  <c:v>HOSP1</c:v>
                </c:pt>
                <c:pt idx="7">
                  <c:v>HOSP2</c:v>
                </c:pt>
                <c:pt idx="8">
                  <c:v>PLTR1</c:v>
                </c:pt>
                <c:pt idx="9">
                  <c:v>PLTR2</c:v>
                </c:pt>
              </c:strCache>
            </c:strRef>
          </c:cat>
          <c:val>
            <c:numRef>
              <c:f>NUTRIENTES!$K$279:$K$288</c:f>
              <c:numCache>
                <c:formatCode>_(* #,##0.00_);_(* \(#,##0.00\);_(* "-"??_);_(@_)</c:formatCode>
                <c:ptCount val="10"/>
                <c:pt idx="0">
                  <c:v>1195.2801170637729</c:v>
                </c:pt>
                <c:pt idx="1">
                  <c:v>1591.5104587683666</c:v>
                </c:pt>
                <c:pt idx="2">
                  <c:v>897.01834949256408</c:v>
                </c:pt>
                <c:pt idx="3">
                  <c:v>1310.9322629981268</c:v>
                </c:pt>
                <c:pt idx="4">
                  <c:v>1907.6433119157271</c:v>
                </c:pt>
                <c:pt idx="5">
                  <c:v>1479.1055411083435</c:v>
                </c:pt>
                <c:pt idx="6">
                  <c:v>966.16091282655157</c:v>
                </c:pt>
                <c:pt idx="7">
                  <c:v>1002.5211321371241</c:v>
                </c:pt>
                <c:pt idx="8">
                  <c:v>1334.7156082603776</c:v>
                </c:pt>
                <c:pt idx="9">
                  <c:v>1758.4271988110722</c:v>
                </c:pt>
              </c:numCache>
            </c:numRef>
          </c:val>
          <c:smooth val="0"/>
          <c:extLst>
            <c:ext xmlns:c16="http://schemas.microsoft.com/office/drawing/2014/chart" uri="{C3380CC4-5D6E-409C-BE32-E72D297353CC}">
              <c16:uniqueId val="{00000002-CB31-416B-8A24-6E753F5305A1}"/>
            </c:ext>
          </c:extLst>
        </c:ser>
        <c:dLbls>
          <c:showLegendKey val="0"/>
          <c:showVal val="1"/>
          <c:showCatName val="0"/>
          <c:showSerName val="0"/>
          <c:showPercent val="0"/>
          <c:showBubbleSize val="0"/>
        </c:dLbls>
        <c:hiLowLines>
          <c:spPr>
            <a:ln w="9525" cap="flat" cmpd="sng" algn="ctr">
              <a:solidFill>
                <a:schemeClr val="tx1">
                  <a:lumMod val="75000"/>
                  <a:lumOff val="25000"/>
                </a:schemeClr>
              </a:solidFill>
              <a:round/>
            </a:ln>
            <a:effectLst/>
          </c:spPr>
        </c:hiLowLines>
        <c:axId val="1379389312"/>
        <c:axId val="1356315824"/>
      </c:stockChart>
      <c:catAx>
        <c:axId val="13793893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1356315824"/>
        <c:crosses val="autoZero"/>
        <c:auto val="1"/>
        <c:lblAlgn val="ctr"/>
        <c:lblOffset val="100"/>
        <c:noMultiLvlLbl val="0"/>
      </c:catAx>
      <c:valAx>
        <c:axId val="135631582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1000" b="0" i="0" u="none" strike="noStrike" baseline="0">
                    <a:effectLst/>
                    <a:sym typeface="Symbol" panose="05050102010706020507" pitchFamily="18" charset="2"/>
                  </a:rPr>
                  <a:t></a:t>
                </a:r>
                <a:r>
                  <a:rPr lang="en-US" sz="1000" b="0" i="0" u="none" strike="noStrike" baseline="0">
                    <a:effectLst/>
                  </a:rPr>
                  <a:t>g/L</a:t>
                </a:r>
                <a:endParaRPr lang="es-MX"/>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MX"/>
            </a:p>
          </c:txPr>
        </c:title>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137938931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[BANCO DE DATOS DEL MONITOREO ABRIL 2023.xlsx]pH!TablaDinámica8</c:name>
    <c:fmtId val="15"/>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pH</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s-MX"/>
        </a:p>
      </c:txPr>
    </c:title>
    <c:autoTitleDeleted val="0"/>
    <c:pivotFmts>
      <c:pivotFmt>
        <c:idx val="0"/>
        <c:spPr>
          <a:solidFill>
            <a:schemeClr val="accent1"/>
          </a:solidFill>
          <a:ln w="28575" cap="rnd">
            <a:solidFill>
              <a:schemeClr val="accent1"/>
            </a:solidFill>
            <a:round/>
          </a:ln>
          <a:effectLst/>
        </c:spPr>
        <c:marker>
          <c:symbol val="none"/>
        </c:marker>
      </c:pivotFmt>
      <c:pivotFmt>
        <c:idx val="1"/>
        <c:spPr>
          <a:solidFill>
            <a:schemeClr val="accent1"/>
          </a:solidFill>
          <a:ln w="28575" cap="rnd">
            <a:solidFill>
              <a:schemeClr val="accent1"/>
            </a:solidFill>
            <a:round/>
          </a:ln>
          <a:effectLst/>
        </c:spPr>
        <c:marker>
          <c:symbol val="none"/>
        </c:marker>
      </c:pivotFmt>
      <c:pivotFmt>
        <c:idx val="2"/>
        <c:spPr>
          <a:solidFill>
            <a:schemeClr val="accent1"/>
          </a:solidFill>
          <a:ln w="28575" cap="rnd">
            <a:solidFill>
              <a:schemeClr val="accent1"/>
            </a:solidFill>
            <a:round/>
          </a:ln>
          <a:effectLst/>
        </c:spPr>
        <c:marker>
          <c:symbol val="none"/>
        </c:marker>
      </c:pivotFmt>
      <c:pivotFmt>
        <c:idx val="3"/>
        <c:spPr>
          <a:solidFill>
            <a:schemeClr val="accent1"/>
          </a:solidFill>
          <a:ln w="28575" cap="rnd">
            <a:solidFill>
              <a:schemeClr val="accent1"/>
            </a:solidFill>
            <a:round/>
          </a:ln>
          <a:effectLst/>
        </c:spPr>
        <c:marker>
          <c:symbol val="none"/>
        </c:marker>
      </c:pivotFmt>
      <c:pivotFmt>
        <c:idx val="4"/>
        <c:spPr>
          <a:solidFill>
            <a:schemeClr val="accent1"/>
          </a:solidFill>
          <a:ln w="28575" cap="rnd">
            <a:solidFill>
              <a:schemeClr val="accent1"/>
            </a:solidFill>
            <a:round/>
          </a:ln>
          <a:effectLst/>
        </c:spPr>
        <c:marker>
          <c:symbol val="none"/>
        </c:marker>
      </c:pivotFmt>
      <c:pivotFmt>
        <c:idx val="5"/>
        <c:spPr>
          <a:solidFill>
            <a:schemeClr val="accent1"/>
          </a:solidFill>
          <a:ln w="28575" cap="rnd">
            <a:solidFill>
              <a:schemeClr val="accent1"/>
            </a:solidFill>
            <a:round/>
          </a:ln>
          <a:effectLst/>
        </c:spPr>
        <c:marker>
          <c:symbol val="none"/>
        </c:marker>
      </c:pivotFmt>
      <c:pivotFmt>
        <c:idx val="6"/>
        <c:spPr>
          <a:solidFill>
            <a:schemeClr val="accent1"/>
          </a:solidFill>
          <a:ln w="28575" cap="rnd">
            <a:solidFill>
              <a:schemeClr val="accent1"/>
            </a:solidFill>
            <a:round/>
          </a:ln>
          <a:effectLst/>
        </c:spPr>
        <c:marker>
          <c:symbol val="none"/>
        </c:marker>
      </c:pivotFmt>
      <c:pivotFmt>
        <c:idx val="7"/>
        <c:spPr>
          <a:solidFill>
            <a:schemeClr val="accent1"/>
          </a:solidFill>
          <a:ln w="28575" cap="rnd">
            <a:solidFill>
              <a:schemeClr val="accent1"/>
            </a:solidFill>
            <a:round/>
          </a:ln>
          <a:effectLst/>
        </c:spPr>
        <c:marker>
          <c:symbol val="none"/>
        </c:marker>
      </c:pivotFmt>
      <c:pivotFmt>
        <c:idx val="8"/>
        <c:spPr>
          <a:solidFill>
            <a:schemeClr val="accent1"/>
          </a:solidFill>
          <a:ln w="28575" cap="rnd">
            <a:solidFill>
              <a:schemeClr val="accent1"/>
            </a:solidFill>
            <a:round/>
          </a:ln>
          <a:effectLst/>
        </c:spPr>
        <c:marker>
          <c:symbol val="none"/>
        </c:marker>
      </c:pivotFmt>
      <c:pivotFmt>
        <c:idx val="9"/>
        <c:spPr>
          <a:solidFill>
            <a:schemeClr val="accent1"/>
          </a:solidFill>
          <a:ln w="28575" cap="rnd">
            <a:solidFill>
              <a:schemeClr val="accent1"/>
            </a:solidFill>
            <a:round/>
          </a:ln>
          <a:effectLst/>
        </c:spPr>
        <c:marker>
          <c:symbol val="none"/>
        </c:marker>
      </c:pivotFmt>
      <c:pivotFmt>
        <c:idx val="10"/>
        <c:spPr>
          <a:solidFill>
            <a:schemeClr val="accent1"/>
          </a:solidFill>
          <a:ln w="28575" cap="rnd">
            <a:solidFill>
              <a:schemeClr val="accent1"/>
            </a:solidFill>
            <a:round/>
          </a:ln>
          <a:effectLst/>
        </c:spPr>
        <c:marker>
          <c:symbol val="none"/>
        </c:marker>
      </c:pivotFmt>
      <c:pivotFmt>
        <c:idx val="11"/>
        <c:spPr>
          <a:solidFill>
            <a:schemeClr val="accent1"/>
          </a:solidFill>
          <a:ln w="28575" cap="rnd">
            <a:solidFill>
              <a:schemeClr val="accent1"/>
            </a:solidFill>
            <a:round/>
          </a:ln>
          <a:effectLst/>
        </c:spPr>
        <c:marker>
          <c:symbol val="none"/>
        </c:marker>
      </c:pivotFmt>
      <c:pivotFmt>
        <c:idx val="12"/>
        <c:spPr>
          <a:solidFill>
            <a:schemeClr val="accent1"/>
          </a:solidFill>
          <a:ln w="28575" cap="rnd">
            <a:solidFill>
              <a:schemeClr val="accent1"/>
            </a:solidFill>
            <a:round/>
          </a:ln>
          <a:effectLst/>
        </c:spPr>
        <c:marker>
          <c:symbol val="none"/>
        </c:marker>
      </c:pivotFmt>
      <c:pivotFmt>
        <c:idx val="13"/>
        <c:spPr>
          <a:solidFill>
            <a:schemeClr val="accent1"/>
          </a:solidFill>
          <a:ln w="28575" cap="rnd">
            <a:solidFill>
              <a:schemeClr val="accent1"/>
            </a:solidFill>
            <a:round/>
          </a:ln>
          <a:effectLst/>
        </c:spPr>
        <c:marker>
          <c:symbol val="none"/>
        </c:marker>
      </c:pivotFmt>
      <c:pivotFmt>
        <c:idx val="14"/>
        <c:spPr>
          <a:solidFill>
            <a:schemeClr val="accent1"/>
          </a:solidFill>
          <a:ln w="28575" cap="rnd">
            <a:solidFill>
              <a:schemeClr val="accent1"/>
            </a:solidFill>
            <a:round/>
          </a:ln>
          <a:effectLst/>
        </c:spPr>
        <c:marker>
          <c:symbol val="none"/>
        </c:marker>
      </c:pivotFmt>
      <c:pivotFmt>
        <c:idx val="15"/>
        <c:spPr>
          <a:solidFill>
            <a:schemeClr val="accent1"/>
          </a:solidFill>
          <a:ln w="28575" cap="rnd">
            <a:solidFill>
              <a:schemeClr val="accent1"/>
            </a:solidFill>
            <a:round/>
          </a:ln>
          <a:effectLst/>
        </c:spPr>
        <c:marker>
          <c:symbol val="none"/>
        </c:marker>
      </c:pivotFmt>
      <c:pivotFmt>
        <c:idx val="16"/>
        <c:spPr>
          <a:solidFill>
            <a:schemeClr val="accent1"/>
          </a:solidFill>
          <a:ln w="28575" cap="rnd">
            <a:solidFill>
              <a:schemeClr val="accent1"/>
            </a:solidFill>
            <a:round/>
          </a:ln>
          <a:effectLst/>
        </c:spPr>
        <c:marker>
          <c:symbol val="none"/>
        </c:marker>
      </c:pivotFmt>
      <c:pivotFmt>
        <c:idx val="17"/>
        <c:spPr>
          <a:solidFill>
            <a:schemeClr val="accent1"/>
          </a:solidFill>
          <a:ln w="28575" cap="rnd">
            <a:solidFill>
              <a:schemeClr val="accent1"/>
            </a:solidFill>
            <a:round/>
          </a:ln>
          <a:effectLst/>
        </c:spPr>
        <c:marker>
          <c:symbol val="none"/>
        </c:marker>
      </c:pivotFmt>
      <c:pivotFmt>
        <c:idx val="18"/>
        <c:spPr>
          <a:solidFill>
            <a:schemeClr val="accent1"/>
          </a:solidFill>
          <a:ln w="28575" cap="rnd">
            <a:solidFill>
              <a:schemeClr val="accent1"/>
            </a:solidFill>
            <a:round/>
          </a:ln>
          <a:effectLst/>
        </c:spPr>
        <c:marker>
          <c:symbol val="none"/>
        </c:marker>
      </c:pivotFmt>
      <c:pivotFmt>
        <c:idx val="19"/>
        <c:spPr>
          <a:solidFill>
            <a:schemeClr val="accent1"/>
          </a:solidFill>
          <a:ln w="28575" cap="rnd">
            <a:solidFill>
              <a:schemeClr val="accent1"/>
            </a:solidFill>
            <a:round/>
          </a:ln>
          <a:effectLst/>
        </c:spPr>
        <c:marker>
          <c:symbol val="none"/>
        </c:marker>
      </c:pivotFmt>
      <c:pivotFmt>
        <c:idx val="20"/>
        <c:spPr>
          <a:solidFill>
            <a:schemeClr val="accent1"/>
          </a:solidFill>
          <a:ln w="28575" cap="rnd">
            <a:solidFill>
              <a:schemeClr val="accent1"/>
            </a:solidFill>
            <a:round/>
          </a:ln>
          <a:effectLst/>
        </c:spPr>
        <c:marker>
          <c:symbol val="none"/>
        </c:marker>
      </c:pivotFmt>
      <c:pivotFmt>
        <c:idx val="21"/>
        <c:spPr>
          <a:solidFill>
            <a:schemeClr val="accent1"/>
          </a:solidFill>
          <a:ln w="28575" cap="rnd">
            <a:solidFill>
              <a:schemeClr val="accent1"/>
            </a:solidFill>
            <a:round/>
          </a:ln>
          <a:effectLst/>
        </c:spPr>
        <c:marker>
          <c:symbol val="none"/>
        </c:marker>
      </c:pivotFmt>
      <c:pivotFmt>
        <c:idx val="22"/>
        <c:spPr>
          <a:solidFill>
            <a:schemeClr val="accent1"/>
          </a:solidFill>
          <a:ln w="28575" cap="rnd">
            <a:solidFill>
              <a:schemeClr val="accent1"/>
            </a:solidFill>
            <a:round/>
          </a:ln>
          <a:effectLst/>
        </c:spPr>
        <c:marker>
          <c:symbol val="none"/>
        </c:marker>
      </c:pivotFmt>
      <c:pivotFmt>
        <c:idx val="23"/>
        <c:spPr>
          <a:solidFill>
            <a:schemeClr val="accent1"/>
          </a:solidFill>
          <a:ln w="28575" cap="rnd">
            <a:solidFill>
              <a:schemeClr val="accent1"/>
            </a:solidFill>
            <a:round/>
          </a:ln>
          <a:effectLst/>
        </c:spPr>
        <c:marker>
          <c:symbol val="none"/>
        </c:marker>
      </c:pivotFmt>
      <c:pivotFmt>
        <c:idx val="24"/>
        <c:spPr>
          <a:solidFill>
            <a:schemeClr val="accent1"/>
          </a:solidFill>
          <a:ln w="28575" cap="rnd">
            <a:solidFill>
              <a:schemeClr val="accent1"/>
            </a:solidFill>
            <a:round/>
          </a:ln>
          <a:effectLst/>
        </c:spPr>
        <c:marker>
          <c:symbol val="none"/>
        </c:marker>
      </c:pivotFmt>
      <c:pivotFmt>
        <c:idx val="25"/>
        <c:spPr>
          <a:solidFill>
            <a:schemeClr val="accent1"/>
          </a:solidFill>
          <a:ln w="28575" cap="rnd">
            <a:solidFill>
              <a:schemeClr val="accent1"/>
            </a:solidFill>
            <a:round/>
          </a:ln>
          <a:effectLst/>
        </c:spPr>
        <c:marker>
          <c:symbol val="none"/>
        </c:marker>
      </c:pivotFmt>
      <c:pivotFmt>
        <c:idx val="26"/>
        <c:spPr>
          <a:solidFill>
            <a:schemeClr val="accent1"/>
          </a:solidFill>
          <a:ln w="28575" cap="rnd">
            <a:solidFill>
              <a:schemeClr val="accent1"/>
            </a:solidFill>
            <a:round/>
          </a:ln>
          <a:effectLst/>
        </c:spPr>
        <c:marker>
          <c:symbol val="none"/>
        </c:marker>
      </c:pivotFmt>
      <c:pivotFmt>
        <c:idx val="27"/>
        <c:spPr>
          <a:solidFill>
            <a:schemeClr val="accent1"/>
          </a:solidFill>
          <a:ln w="28575" cap="rnd">
            <a:solidFill>
              <a:schemeClr val="accent1"/>
            </a:solidFill>
            <a:round/>
          </a:ln>
          <a:effectLst/>
        </c:spPr>
        <c:marker>
          <c:symbol val="none"/>
        </c:marker>
      </c:pivotFmt>
      <c:pivotFmt>
        <c:idx val="28"/>
        <c:spPr>
          <a:solidFill>
            <a:schemeClr val="accent1"/>
          </a:solidFill>
          <a:ln w="28575" cap="rnd">
            <a:solidFill>
              <a:schemeClr val="accent1"/>
            </a:solidFill>
            <a:round/>
          </a:ln>
          <a:effectLst/>
        </c:spPr>
        <c:marker>
          <c:symbol val="none"/>
        </c:marker>
      </c:pivotFmt>
      <c:pivotFmt>
        <c:idx val="29"/>
        <c:spPr>
          <a:solidFill>
            <a:schemeClr val="accent1"/>
          </a:solidFill>
          <a:ln w="28575" cap="rnd">
            <a:solidFill>
              <a:schemeClr val="accent1"/>
            </a:solidFill>
            <a:round/>
          </a:ln>
          <a:effectLst/>
        </c:spPr>
        <c:marker>
          <c:symbol val="none"/>
        </c:marker>
      </c:pivotFmt>
      <c:pivotFmt>
        <c:idx val="30"/>
        <c:spPr>
          <a:solidFill>
            <a:schemeClr val="accent1"/>
          </a:solidFill>
          <a:ln w="28575" cap="rnd">
            <a:solidFill>
              <a:schemeClr val="accent1"/>
            </a:solidFill>
            <a:round/>
          </a:ln>
          <a:effectLst/>
        </c:spPr>
        <c:marker>
          <c:symbol val="none"/>
        </c:marker>
      </c:pivotFmt>
      <c:pivotFmt>
        <c:idx val="31"/>
        <c:spPr>
          <a:solidFill>
            <a:schemeClr val="accent1"/>
          </a:solidFill>
          <a:ln w="28575" cap="rnd">
            <a:solidFill>
              <a:schemeClr val="accent1"/>
            </a:solidFill>
            <a:round/>
          </a:ln>
          <a:effectLst/>
        </c:spPr>
        <c:marker>
          <c:symbol val="none"/>
        </c:marker>
      </c:pivotFmt>
      <c:pivotFmt>
        <c:idx val="32"/>
        <c:spPr>
          <a:solidFill>
            <a:schemeClr val="accent1"/>
          </a:solidFill>
          <a:ln w="28575" cap="rnd">
            <a:solidFill>
              <a:schemeClr val="accent1"/>
            </a:solidFill>
            <a:round/>
          </a:ln>
          <a:effectLst/>
        </c:spPr>
        <c:marker>
          <c:symbol val="none"/>
        </c:marker>
      </c:pivotFmt>
      <c:pivotFmt>
        <c:idx val="33"/>
        <c:spPr>
          <a:solidFill>
            <a:schemeClr val="accent1"/>
          </a:solidFill>
          <a:ln w="28575" cap="rnd">
            <a:solidFill>
              <a:schemeClr val="accent1"/>
            </a:solidFill>
            <a:round/>
          </a:ln>
          <a:effectLst/>
        </c:spPr>
        <c:marker>
          <c:symbol val="none"/>
        </c:marker>
      </c:pivotFmt>
      <c:pivotFmt>
        <c:idx val="34"/>
        <c:spPr>
          <a:solidFill>
            <a:schemeClr val="accent1"/>
          </a:solidFill>
          <a:ln w="28575" cap="rnd">
            <a:solidFill>
              <a:schemeClr val="accent1"/>
            </a:solidFill>
            <a:round/>
          </a:ln>
          <a:effectLst/>
        </c:spPr>
        <c:marker>
          <c:symbol val="none"/>
        </c:marker>
      </c:pivotFmt>
      <c:pivotFmt>
        <c:idx val="35"/>
        <c:spPr>
          <a:solidFill>
            <a:schemeClr val="accent1"/>
          </a:solidFill>
          <a:ln w="28575" cap="rnd">
            <a:solidFill>
              <a:schemeClr val="accent1"/>
            </a:solidFill>
            <a:round/>
          </a:ln>
          <a:effectLst/>
        </c:spPr>
        <c:marker>
          <c:symbol val="none"/>
        </c:marker>
      </c:pivotFmt>
      <c:pivotFmt>
        <c:idx val="36"/>
        <c:spPr>
          <a:solidFill>
            <a:schemeClr val="accent1"/>
          </a:solidFill>
          <a:ln w="28575" cap="rnd">
            <a:solidFill>
              <a:schemeClr val="accent1"/>
            </a:solidFill>
            <a:round/>
          </a:ln>
          <a:effectLst/>
        </c:spPr>
        <c:marker>
          <c:symbol val="none"/>
        </c:marker>
      </c:pivotFmt>
      <c:pivotFmt>
        <c:idx val="37"/>
        <c:spPr>
          <a:solidFill>
            <a:schemeClr val="accent1"/>
          </a:solidFill>
          <a:ln w="28575" cap="rnd">
            <a:solidFill>
              <a:schemeClr val="accent1"/>
            </a:solidFill>
            <a:round/>
          </a:ln>
          <a:effectLst/>
        </c:spPr>
        <c:marker>
          <c:symbol val="none"/>
        </c:marker>
      </c:pivotFmt>
      <c:pivotFmt>
        <c:idx val="38"/>
        <c:spPr>
          <a:solidFill>
            <a:schemeClr val="accent1"/>
          </a:solidFill>
          <a:ln w="28575" cap="rnd">
            <a:solidFill>
              <a:schemeClr val="accent1"/>
            </a:solidFill>
            <a:round/>
          </a:ln>
          <a:effectLst/>
        </c:spPr>
        <c:marker>
          <c:symbol val="none"/>
        </c:marker>
      </c:pivotFmt>
      <c:pivotFmt>
        <c:idx val="39"/>
        <c:spPr>
          <a:solidFill>
            <a:schemeClr val="accent1"/>
          </a:solidFill>
          <a:ln w="28575" cap="rnd">
            <a:solidFill>
              <a:schemeClr val="accent1"/>
            </a:solidFill>
            <a:round/>
          </a:ln>
          <a:effectLst/>
        </c:spPr>
        <c:marker>
          <c:symbol val="none"/>
        </c:marker>
      </c:pivotFmt>
      <c:pivotFmt>
        <c:idx val="40"/>
        <c:spPr>
          <a:solidFill>
            <a:schemeClr val="accent1"/>
          </a:solidFill>
          <a:ln w="28575" cap="rnd">
            <a:solidFill>
              <a:schemeClr val="accent1"/>
            </a:solidFill>
            <a:round/>
          </a:ln>
          <a:effectLst/>
        </c:spPr>
        <c:marker>
          <c:symbol val="none"/>
        </c:marker>
      </c:pivotFmt>
      <c:pivotFmt>
        <c:idx val="41"/>
        <c:spPr>
          <a:solidFill>
            <a:schemeClr val="accent1"/>
          </a:solidFill>
          <a:ln w="28575" cap="rnd">
            <a:solidFill>
              <a:schemeClr val="accent1"/>
            </a:solidFill>
            <a:round/>
          </a:ln>
          <a:effectLst/>
        </c:spPr>
        <c:marker>
          <c:symbol val="none"/>
        </c:marker>
      </c:pivotFmt>
      <c:pivotFmt>
        <c:idx val="42"/>
        <c:spPr>
          <a:solidFill>
            <a:schemeClr val="accent1"/>
          </a:solidFill>
          <a:ln w="28575" cap="rnd">
            <a:solidFill>
              <a:schemeClr val="accent1"/>
            </a:solidFill>
            <a:round/>
          </a:ln>
          <a:effectLst/>
        </c:spPr>
        <c:marker>
          <c:symbol val="none"/>
        </c:marker>
      </c:pivotFmt>
      <c:pivotFmt>
        <c:idx val="43"/>
        <c:spPr>
          <a:solidFill>
            <a:schemeClr val="accent1"/>
          </a:solidFill>
          <a:ln w="28575" cap="rnd">
            <a:solidFill>
              <a:schemeClr val="accent1"/>
            </a:solidFill>
            <a:round/>
          </a:ln>
          <a:effectLst/>
        </c:spPr>
        <c:marker>
          <c:symbol val="none"/>
        </c:marker>
      </c:pivotFmt>
      <c:pivotFmt>
        <c:idx val="44"/>
        <c:spPr>
          <a:solidFill>
            <a:schemeClr val="accent1"/>
          </a:solidFill>
          <a:ln w="28575" cap="rnd">
            <a:solidFill>
              <a:schemeClr val="accent1"/>
            </a:solidFill>
            <a:round/>
          </a:ln>
          <a:effectLst/>
        </c:spPr>
        <c:marker>
          <c:symbol val="none"/>
        </c:marker>
      </c:pivotFmt>
      <c:pivotFmt>
        <c:idx val="45"/>
        <c:spPr>
          <a:solidFill>
            <a:schemeClr val="accent1"/>
          </a:solidFill>
          <a:ln w="28575" cap="rnd">
            <a:solidFill>
              <a:schemeClr val="accent1"/>
            </a:solidFill>
            <a:round/>
          </a:ln>
          <a:effectLst/>
        </c:spPr>
        <c:marker>
          <c:symbol val="none"/>
        </c:marker>
      </c:pivotFmt>
      <c:pivotFmt>
        <c:idx val="46"/>
        <c:spPr>
          <a:solidFill>
            <a:schemeClr val="accent1"/>
          </a:solidFill>
          <a:ln w="28575" cap="rnd">
            <a:solidFill>
              <a:schemeClr val="accent1"/>
            </a:solidFill>
            <a:round/>
          </a:ln>
          <a:effectLst/>
        </c:spPr>
        <c:marker>
          <c:symbol val="none"/>
        </c:marker>
      </c:pivotFmt>
      <c:pivotFmt>
        <c:idx val="47"/>
        <c:spPr>
          <a:solidFill>
            <a:schemeClr val="accent1"/>
          </a:solidFill>
          <a:ln w="28575" cap="rnd">
            <a:solidFill>
              <a:schemeClr val="accent1"/>
            </a:solidFill>
            <a:round/>
          </a:ln>
          <a:effectLst/>
        </c:spPr>
        <c:marker>
          <c:symbol val="none"/>
        </c:marker>
      </c:pivotFmt>
      <c:pivotFmt>
        <c:idx val="48"/>
        <c:spPr>
          <a:solidFill>
            <a:schemeClr val="accent1"/>
          </a:solidFill>
          <a:ln w="28575" cap="rnd">
            <a:solidFill>
              <a:schemeClr val="accent1"/>
            </a:solidFill>
            <a:round/>
          </a:ln>
          <a:effectLst/>
        </c:spPr>
        <c:marker>
          <c:symbol val="none"/>
        </c:marker>
      </c:pivotFmt>
      <c:pivotFmt>
        <c:idx val="49"/>
        <c:spPr>
          <a:solidFill>
            <a:schemeClr val="accent1"/>
          </a:solidFill>
          <a:ln w="28575" cap="rnd">
            <a:solidFill>
              <a:schemeClr val="accent1"/>
            </a:solidFill>
            <a:round/>
          </a:ln>
          <a:effectLst/>
        </c:spPr>
        <c:marker>
          <c:symbol val="none"/>
        </c:marker>
      </c:pivotFmt>
      <c:pivotFmt>
        <c:idx val="50"/>
        <c:spPr>
          <a:solidFill>
            <a:schemeClr val="accent1"/>
          </a:solidFill>
          <a:ln w="28575" cap="rnd">
            <a:solidFill>
              <a:schemeClr val="accent1"/>
            </a:solidFill>
            <a:round/>
          </a:ln>
          <a:effectLst/>
        </c:spPr>
        <c:marker>
          <c:symbol val="none"/>
        </c:marker>
      </c:pivotFmt>
      <c:pivotFmt>
        <c:idx val="51"/>
        <c:spPr>
          <a:solidFill>
            <a:schemeClr val="accent1"/>
          </a:solidFill>
          <a:ln w="28575" cap="rnd">
            <a:solidFill>
              <a:schemeClr val="accent1"/>
            </a:solidFill>
            <a:round/>
          </a:ln>
          <a:effectLst/>
        </c:spPr>
        <c:marker>
          <c:symbol val="none"/>
        </c:marker>
      </c:pivotFmt>
      <c:pivotFmt>
        <c:idx val="52"/>
        <c:spPr>
          <a:solidFill>
            <a:schemeClr val="accent1"/>
          </a:solidFill>
          <a:ln w="28575" cap="rnd">
            <a:solidFill>
              <a:schemeClr val="accent1"/>
            </a:solidFill>
            <a:round/>
          </a:ln>
          <a:effectLst/>
        </c:spPr>
        <c:marker>
          <c:symbol val="none"/>
        </c:marker>
      </c:pivotFmt>
      <c:pivotFmt>
        <c:idx val="53"/>
        <c:spPr>
          <a:solidFill>
            <a:schemeClr val="accent1"/>
          </a:solidFill>
          <a:ln w="28575" cap="rnd">
            <a:solidFill>
              <a:schemeClr val="accent1"/>
            </a:solidFill>
            <a:round/>
          </a:ln>
          <a:effectLst/>
        </c:spPr>
        <c:marker>
          <c:symbol val="none"/>
        </c:marker>
      </c:pivotFmt>
      <c:pivotFmt>
        <c:idx val="54"/>
        <c:spPr>
          <a:solidFill>
            <a:schemeClr val="accent1"/>
          </a:solidFill>
          <a:ln w="28575" cap="rnd">
            <a:solidFill>
              <a:schemeClr val="accent1"/>
            </a:solidFill>
            <a:round/>
          </a:ln>
          <a:effectLst/>
        </c:spPr>
        <c:marker>
          <c:symbol val="none"/>
        </c:marker>
      </c:pivotFmt>
      <c:pivotFmt>
        <c:idx val="55"/>
        <c:spPr>
          <a:solidFill>
            <a:schemeClr val="accent1"/>
          </a:solidFill>
          <a:ln w="28575" cap="rnd">
            <a:solidFill>
              <a:schemeClr val="accent1"/>
            </a:solidFill>
            <a:round/>
          </a:ln>
          <a:effectLst/>
        </c:spPr>
        <c:marker>
          <c:symbol val="none"/>
        </c:marker>
      </c:pivotFmt>
      <c:pivotFmt>
        <c:idx val="56"/>
        <c:spPr>
          <a:solidFill>
            <a:schemeClr val="accent1"/>
          </a:solidFill>
          <a:ln w="28575" cap="rnd">
            <a:solidFill>
              <a:schemeClr val="accent1"/>
            </a:solidFill>
            <a:round/>
          </a:ln>
          <a:effectLst/>
        </c:spPr>
        <c:marker>
          <c:symbol val="none"/>
        </c:marker>
      </c:pivotFmt>
      <c:pivotFmt>
        <c:idx val="57"/>
        <c:spPr>
          <a:solidFill>
            <a:schemeClr val="accent1"/>
          </a:solidFill>
          <a:ln w="28575" cap="rnd">
            <a:solidFill>
              <a:schemeClr val="accent1"/>
            </a:solidFill>
            <a:round/>
          </a:ln>
          <a:effectLst/>
        </c:spPr>
        <c:marker>
          <c:symbol val="none"/>
        </c:marker>
      </c:pivotFmt>
      <c:pivotFmt>
        <c:idx val="58"/>
        <c:spPr>
          <a:solidFill>
            <a:schemeClr val="accent1"/>
          </a:solidFill>
          <a:ln w="28575" cap="rnd">
            <a:solidFill>
              <a:schemeClr val="accent1"/>
            </a:solidFill>
            <a:round/>
          </a:ln>
          <a:effectLst/>
        </c:spPr>
        <c:marker>
          <c:symbol val="none"/>
        </c:marker>
      </c:pivotFmt>
      <c:pivotFmt>
        <c:idx val="59"/>
        <c:spPr>
          <a:solidFill>
            <a:schemeClr val="accent1"/>
          </a:solidFill>
          <a:ln w="28575" cap="rnd">
            <a:solidFill>
              <a:schemeClr val="accent1"/>
            </a:solidFill>
            <a:round/>
          </a:ln>
          <a:effectLst/>
        </c:spPr>
        <c:marker>
          <c:symbol val="none"/>
        </c:marker>
      </c:pivotFmt>
      <c:pivotFmt>
        <c:idx val="60"/>
        <c:spPr>
          <a:solidFill>
            <a:schemeClr val="accent1"/>
          </a:solidFill>
          <a:ln w="28575" cap="rnd">
            <a:solidFill>
              <a:schemeClr val="accent1"/>
            </a:solidFill>
            <a:round/>
          </a:ln>
          <a:effectLst/>
        </c:spPr>
        <c:marker>
          <c:symbol val="none"/>
        </c:marker>
      </c:pivotFmt>
      <c:pivotFmt>
        <c:idx val="61"/>
        <c:spPr>
          <a:solidFill>
            <a:schemeClr val="accent1"/>
          </a:solidFill>
          <a:ln w="28575" cap="rnd">
            <a:solidFill>
              <a:schemeClr val="accent1"/>
            </a:solidFill>
            <a:round/>
          </a:ln>
          <a:effectLst/>
        </c:spPr>
        <c:marker>
          <c:symbol val="none"/>
        </c:marker>
      </c:pivotFmt>
      <c:pivotFmt>
        <c:idx val="62"/>
        <c:spPr>
          <a:solidFill>
            <a:schemeClr val="accent1"/>
          </a:solidFill>
          <a:ln w="28575" cap="rnd">
            <a:solidFill>
              <a:schemeClr val="accent1"/>
            </a:solidFill>
            <a:round/>
          </a:ln>
          <a:effectLst/>
        </c:spPr>
        <c:marker>
          <c:symbol val="none"/>
        </c:marker>
      </c:pivotFmt>
      <c:pivotFmt>
        <c:idx val="63"/>
        <c:spPr>
          <a:solidFill>
            <a:schemeClr val="accent1"/>
          </a:solidFill>
          <a:ln w="28575" cap="rnd">
            <a:solidFill>
              <a:schemeClr val="accent1"/>
            </a:solidFill>
            <a:round/>
          </a:ln>
          <a:effectLst/>
        </c:spPr>
        <c:marker>
          <c:symbol val="none"/>
        </c:marker>
      </c:pivotFmt>
      <c:pivotFmt>
        <c:idx val="64"/>
        <c:spPr>
          <a:solidFill>
            <a:schemeClr val="accent1"/>
          </a:solidFill>
          <a:ln w="28575" cap="rnd">
            <a:solidFill>
              <a:schemeClr val="accent1"/>
            </a:solidFill>
            <a:round/>
          </a:ln>
          <a:effectLst/>
        </c:spPr>
        <c:marker>
          <c:symbol val="none"/>
        </c:marker>
      </c:pivotFmt>
      <c:pivotFmt>
        <c:idx val="65"/>
        <c:spPr>
          <a:solidFill>
            <a:schemeClr val="accent1"/>
          </a:solidFill>
          <a:ln w="28575" cap="rnd">
            <a:solidFill>
              <a:schemeClr val="accent1"/>
            </a:solidFill>
            <a:round/>
          </a:ln>
          <a:effectLst/>
        </c:spPr>
        <c:marker>
          <c:symbol val="none"/>
        </c:marker>
      </c:pivotFmt>
      <c:pivotFmt>
        <c:idx val="66"/>
        <c:spPr>
          <a:solidFill>
            <a:schemeClr val="accent1"/>
          </a:solidFill>
          <a:ln w="28575" cap="rnd">
            <a:solidFill>
              <a:schemeClr val="accent1"/>
            </a:solidFill>
            <a:round/>
          </a:ln>
          <a:effectLst/>
        </c:spPr>
        <c:marker>
          <c:symbol val="none"/>
        </c:marker>
      </c:pivotFmt>
      <c:pivotFmt>
        <c:idx val="67"/>
        <c:spPr>
          <a:solidFill>
            <a:schemeClr val="accent1"/>
          </a:solidFill>
          <a:ln w="28575" cap="rnd">
            <a:solidFill>
              <a:schemeClr val="accent1"/>
            </a:solidFill>
            <a:round/>
          </a:ln>
          <a:effectLst/>
        </c:spPr>
        <c:marker>
          <c:symbol val="none"/>
        </c:marker>
      </c:pivotFmt>
      <c:pivotFmt>
        <c:idx val="68"/>
        <c:spPr>
          <a:solidFill>
            <a:schemeClr val="accent1"/>
          </a:solidFill>
          <a:ln w="28575" cap="rnd">
            <a:solidFill>
              <a:schemeClr val="accent1"/>
            </a:solidFill>
            <a:round/>
          </a:ln>
          <a:effectLst/>
        </c:spPr>
        <c:marker>
          <c:symbol val="none"/>
        </c:marker>
      </c:pivotFmt>
      <c:pivotFmt>
        <c:idx val="69"/>
        <c:spPr>
          <a:solidFill>
            <a:schemeClr val="accent1"/>
          </a:solidFill>
          <a:ln w="28575" cap="rnd">
            <a:solidFill>
              <a:schemeClr val="accent1"/>
            </a:solidFill>
            <a:round/>
          </a:ln>
          <a:effectLst/>
        </c:spPr>
        <c:marker>
          <c:symbol val="none"/>
        </c:marker>
      </c:pivotFmt>
      <c:pivotFmt>
        <c:idx val="70"/>
        <c:spPr>
          <a:solidFill>
            <a:schemeClr val="accent1"/>
          </a:solidFill>
          <a:ln w="28575" cap="rnd">
            <a:solidFill>
              <a:schemeClr val="accent1"/>
            </a:solidFill>
            <a:round/>
          </a:ln>
          <a:effectLst/>
        </c:spPr>
        <c:marker>
          <c:symbol val="none"/>
        </c:marker>
      </c:pivotFmt>
      <c:pivotFmt>
        <c:idx val="71"/>
        <c:spPr>
          <a:solidFill>
            <a:schemeClr val="accent1"/>
          </a:solidFill>
          <a:ln w="28575" cap="rnd">
            <a:solidFill>
              <a:schemeClr val="accent1"/>
            </a:solidFill>
            <a:round/>
          </a:ln>
          <a:effectLst/>
        </c:spPr>
        <c:marker>
          <c:symbol val="none"/>
        </c:marker>
      </c:pivotFmt>
      <c:pivotFmt>
        <c:idx val="72"/>
        <c:spPr>
          <a:solidFill>
            <a:schemeClr val="accent1"/>
          </a:solidFill>
          <a:ln w="28575" cap="rnd">
            <a:solidFill>
              <a:schemeClr val="accent1"/>
            </a:solidFill>
            <a:round/>
          </a:ln>
          <a:effectLst/>
        </c:spPr>
        <c:marker>
          <c:symbol val="none"/>
        </c:marker>
      </c:pivotFmt>
      <c:pivotFmt>
        <c:idx val="73"/>
        <c:spPr>
          <a:solidFill>
            <a:schemeClr val="accent1"/>
          </a:solidFill>
          <a:ln w="28575" cap="rnd">
            <a:solidFill>
              <a:schemeClr val="accent1"/>
            </a:solidFill>
            <a:round/>
          </a:ln>
          <a:effectLst/>
        </c:spPr>
        <c:marker>
          <c:symbol val="none"/>
        </c:marker>
      </c:pivotFmt>
      <c:pivotFmt>
        <c:idx val="74"/>
        <c:spPr>
          <a:solidFill>
            <a:schemeClr val="accent1"/>
          </a:solidFill>
          <a:ln w="28575" cap="rnd">
            <a:solidFill>
              <a:schemeClr val="accent1"/>
            </a:solidFill>
            <a:round/>
          </a:ln>
          <a:effectLst/>
        </c:spPr>
        <c:marker>
          <c:symbol val="none"/>
        </c:marker>
      </c:pivotFmt>
      <c:pivotFmt>
        <c:idx val="75"/>
        <c:spPr>
          <a:solidFill>
            <a:schemeClr val="accent1"/>
          </a:solidFill>
          <a:ln w="28575" cap="rnd">
            <a:solidFill>
              <a:schemeClr val="accent1"/>
            </a:solidFill>
            <a:round/>
          </a:ln>
          <a:effectLst/>
        </c:spPr>
        <c:marker>
          <c:symbol val="none"/>
        </c:marker>
      </c:pivotFmt>
      <c:pivotFmt>
        <c:idx val="76"/>
        <c:spPr>
          <a:solidFill>
            <a:schemeClr val="accent1"/>
          </a:solidFill>
          <a:ln w="28575" cap="rnd">
            <a:solidFill>
              <a:schemeClr val="accent1"/>
            </a:solidFill>
            <a:round/>
          </a:ln>
          <a:effectLst/>
        </c:spPr>
        <c:marker>
          <c:symbol val="none"/>
        </c:marker>
      </c:pivotFmt>
      <c:pivotFmt>
        <c:idx val="77"/>
        <c:spPr>
          <a:solidFill>
            <a:schemeClr val="accent1"/>
          </a:solidFill>
          <a:ln w="28575" cap="rnd">
            <a:solidFill>
              <a:schemeClr val="accent1"/>
            </a:solidFill>
            <a:round/>
          </a:ln>
          <a:effectLst/>
        </c:spPr>
        <c:marker>
          <c:symbol val="none"/>
        </c:marker>
      </c:pivotFmt>
      <c:pivotFmt>
        <c:idx val="78"/>
        <c:spPr>
          <a:solidFill>
            <a:schemeClr val="accent1"/>
          </a:solidFill>
          <a:ln w="28575" cap="rnd">
            <a:solidFill>
              <a:schemeClr val="accent1"/>
            </a:solidFill>
            <a:round/>
          </a:ln>
          <a:effectLst/>
        </c:spPr>
        <c:marker>
          <c:symbol val="none"/>
        </c:marker>
      </c:pivotFmt>
      <c:pivotFmt>
        <c:idx val="79"/>
        <c:spPr>
          <a:solidFill>
            <a:schemeClr val="accent1"/>
          </a:solidFill>
          <a:ln w="28575" cap="rnd">
            <a:solidFill>
              <a:schemeClr val="accent1"/>
            </a:solidFill>
            <a:round/>
          </a:ln>
          <a:effectLst/>
        </c:spPr>
        <c:marker>
          <c:symbol val="none"/>
        </c:marker>
      </c:pivotFmt>
      <c:pivotFmt>
        <c:idx val="80"/>
        <c:spPr>
          <a:solidFill>
            <a:schemeClr val="accent1"/>
          </a:solidFill>
          <a:ln w="28575" cap="rnd">
            <a:solidFill>
              <a:schemeClr val="accent1"/>
            </a:solidFill>
            <a:round/>
          </a:ln>
          <a:effectLst/>
        </c:spPr>
        <c:marker>
          <c:symbol val="none"/>
        </c:marker>
      </c:pivotFmt>
      <c:pivotFmt>
        <c:idx val="81"/>
        <c:spPr>
          <a:solidFill>
            <a:schemeClr val="accent1"/>
          </a:solidFill>
          <a:ln w="28575" cap="rnd">
            <a:solidFill>
              <a:schemeClr val="accent1"/>
            </a:solidFill>
            <a:round/>
          </a:ln>
          <a:effectLst/>
        </c:spPr>
        <c:marker>
          <c:symbol val="none"/>
        </c:marker>
      </c:pivotFmt>
      <c:pivotFmt>
        <c:idx val="82"/>
        <c:spPr>
          <a:solidFill>
            <a:schemeClr val="accent1"/>
          </a:solidFill>
          <a:ln w="28575" cap="rnd">
            <a:solidFill>
              <a:schemeClr val="accent1"/>
            </a:solidFill>
            <a:round/>
          </a:ln>
          <a:effectLst/>
        </c:spPr>
        <c:marker>
          <c:symbol val="none"/>
        </c:marker>
      </c:pivotFmt>
      <c:pivotFmt>
        <c:idx val="83"/>
        <c:spPr>
          <a:solidFill>
            <a:schemeClr val="accent1"/>
          </a:solidFill>
          <a:ln w="28575" cap="rnd">
            <a:solidFill>
              <a:schemeClr val="accent1"/>
            </a:solidFill>
            <a:round/>
          </a:ln>
          <a:effectLst/>
        </c:spPr>
        <c:marker>
          <c:symbol val="none"/>
        </c:marker>
      </c:pivotFmt>
      <c:pivotFmt>
        <c:idx val="84"/>
        <c:spPr>
          <a:solidFill>
            <a:schemeClr val="accent1"/>
          </a:solidFill>
          <a:ln w="28575" cap="rnd">
            <a:solidFill>
              <a:schemeClr val="accent1"/>
            </a:solidFill>
            <a:round/>
          </a:ln>
          <a:effectLst/>
        </c:spPr>
        <c:marker>
          <c:symbol val="none"/>
        </c:marker>
      </c:pivotFmt>
      <c:pivotFmt>
        <c:idx val="85"/>
        <c:spPr>
          <a:solidFill>
            <a:schemeClr val="accent1"/>
          </a:solidFill>
          <a:ln w="28575" cap="rnd">
            <a:solidFill>
              <a:schemeClr val="accent1"/>
            </a:solidFill>
            <a:round/>
          </a:ln>
          <a:effectLst/>
        </c:spPr>
        <c:marker>
          <c:symbol val="none"/>
        </c:marker>
      </c:pivotFmt>
      <c:pivotFmt>
        <c:idx val="86"/>
        <c:spPr>
          <a:solidFill>
            <a:schemeClr val="accent1"/>
          </a:solidFill>
          <a:ln w="28575" cap="rnd">
            <a:solidFill>
              <a:schemeClr val="accent1"/>
            </a:solidFill>
            <a:round/>
          </a:ln>
          <a:effectLst/>
        </c:spPr>
        <c:marker>
          <c:symbol val="none"/>
        </c:marker>
      </c:pivotFmt>
      <c:pivotFmt>
        <c:idx val="87"/>
        <c:spPr>
          <a:solidFill>
            <a:schemeClr val="accent1"/>
          </a:solidFill>
          <a:ln w="28575" cap="rnd">
            <a:solidFill>
              <a:schemeClr val="accent1"/>
            </a:solidFill>
            <a:round/>
          </a:ln>
          <a:effectLst/>
        </c:spPr>
        <c:marker>
          <c:symbol val="none"/>
        </c:marker>
      </c:pivotFmt>
      <c:pivotFmt>
        <c:idx val="88"/>
        <c:spPr>
          <a:solidFill>
            <a:schemeClr val="accent1"/>
          </a:solidFill>
          <a:ln w="28575" cap="rnd">
            <a:solidFill>
              <a:schemeClr val="accent1"/>
            </a:solidFill>
            <a:round/>
          </a:ln>
          <a:effectLst/>
        </c:spPr>
        <c:marker>
          <c:symbol val="none"/>
        </c:marker>
      </c:pivotFmt>
      <c:pivotFmt>
        <c:idx val="89"/>
        <c:spPr>
          <a:solidFill>
            <a:schemeClr val="accent1"/>
          </a:solidFill>
          <a:ln w="28575" cap="rnd">
            <a:solidFill>
              <a:schemeClr val="accent1"/>
            </a:solidFill>
            <a:round/>
          </a:ln>
          <a:effectLst/>
        </c:spPr>
        <c:marker>
          <c:symbol val="none"/>
        </c:marker>
      </c:pivotFmt>
      <c:pivotFmt>
        <c:idx val="90"/>
        <c:spPr>
          <a:solidFill>
            <a:schemeClr val="accent1"/>
          </a:solidFill>
          <a:ln w="28575" cap="rnd">
            <a:solidFill>
              <a:schemeClr val="accent1"/>
            </a:solidFill>
            <a:round/>
          </a:ln>
          <a:effectLst/>
        </c:spPr>
        <c:marker>
          <c:symbol val="none"/>
        </c:marker>
      </c:pivotFmt>
      <c:pivotFmt>
        <c:idx val="91"/>
        <c:spPr>
          <a:solidFill>
            <a:schemeClr val="accent1"/>
          </a:solidFill>
          <a:ln w="28575" cap="rnd">
            <a:solidFill>
              <a:schemeClr val="accent1"/>
            </a:solidFill>
            <a:round/>
          </a:ln>
          <a:effectLst/>
        </c:spPr>
        <c:marker>
          <c:symbol val="none"/>
        </c:marker>
      </c:pivotFmt>
      <c:pivotFmt>
        <c:idx val="92"/>
        <c:spPr>
          <a:solidFill>
            <a:schemeClr val="accent1"/>
          </a:solidFill>
          <a:ln w="28575" cap="rnd">
            <a:solidFill>
              <a:schemeClr val="accent1"/>
            </a:solidFill>
            <a:round/>
          </a:ln>
          <a:effectLst/>
        </c:spPr>
        <c:marker>
          <c:symbol val="none"/>
        </c:marker>
      </c:pivotFmt>
      <c:pivotFmt>
        <c:idx val="93"/>
        <c:spPr>
          <a:solidFill>
            <a:schemeClr val="accent1"/>
          </a:solidFill>
          <a:ln w="28575" cap="rnd">
            <a:solidFill>
              <a:schemeClr val="accent1"/>
            </a:solidFill>
            <a:round/>
          </a:ln>
          <a:effectLst/>
        </c:spPr>
        <c:marker>
          <c:symbol val="none"/>
        </c:marker>
      </c:pivotFmt>
      <c:pivotFmt>
        <c:idx val="94"/>
        <c:spPr>
          <a:solidFill>
            <a:schemeClr val="accent1"/>
          </a:solidFill>
          <a:ln w="28575" cap="rnd">
            <a:solidFill>
              <a:schemeClr val="accent1"/>
            </a:solidFill>
            <a:round/>
          </a:ln>
          <a:effectLst/>
        </c:spPr>
        <c:marker>
          <c:symbol val="none"/>
        </c:marker>
      </c:pivotFmt>
      <c:pivotFmt>
        <c:idx val="95"/>
        <c:spPr>
          <a:solidFill>
            <a:schemeClr val="accent1"/>
          </a:solidFill>
          <a:ln w="28575" cap="rnd">
            <a:solidFill>
              <a:schemeClr val="accent1"/>
            </a:solidFill>
            <a:round/>
          </a:ln>
          <a:effectLst/>
        </c:spPr>
        <c:marker>
          <c:symbol val="none"/>
        </c:marker>
      </c:pivotFmt>
      <c:pivotFmt>
        <c:idx val="96"/>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97"/>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98"/>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99"/>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100"/>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101"/>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102"/>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103"/>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104"/>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105"/>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106"/>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107"/>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108"/>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109"/>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110"/>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111"/>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112"/>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113"/>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114"/>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115"/>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116"/>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117"/>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118"/>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119"/>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4.5336090898501907E-2"/>
          <c:y val="0.14375964604784042"/>
          <c:w val="0.78649320936933653"/>
          <c:h val="0.62137226961720393"/>
        </c:manualLayout>
      </c:layout>
      <c:lineChart>
        <c:grouping val="standard"/>
        <c:varyColors val="0"/>
        <c:ser>
          <c:idx val="0"/>
          <c:order val="0"/>
          <c:tx>
            <c:strRef>
              <c:f>pH!$B$194:$B$195</c:f>
              <c:strCache>
                <c:ptCount val="1"/>
                <c:pt idx="0">
                  <c:v>CONV</c:v>
                </c:pt>
              </c:strCache>
            </c:strRef>
          </c:tx>
          <c:spPr>
            <a:ln w="28575" cap="rnd">
              <a:solidFill>
                <a:schemeClr val="accent1"/>
              </a:solidFill>
              <a:round/>
            </a:ln>
            <a:effectLst/>
          </c:spPr>
          <c:marker>
            <c:symbol val="none"/>
          </c:marker>
          <c:cat>
            <c:strRef>
              <c:f>pH!$A$196:$A$233</c:f>
              <c:strCache>
                <c:ptCount val="37"/>
                <c:pt idx="0">
                  <c:v>abr-18</c:v>
                </c:pt>
                <c:pt idx="1">
                  <c:v>may-18</c:v>
                </c:pt>
                <c:pt idx="2">
                  <c:v>jun-18</c:v>
                </c:pt>
                <c:pt idx="3">
                  <c:v>jul-18</c:v>
                </c:pt>
                <c:pt idx="4">
                  <c:v>ago-18</c:v>
                </c:pt>
                <c:pt idx="5">
                  <c:v>sep-18</c:v>
                </c:pt>
                <c:pt idx="6">
                  <c:v>oct-18</c:v>
                </c:pt>
                <c:pt idx="7">
                  <c:v>nov-18</c:v>
                </c:pt>
                <c:pt idx="8">
                  <c:v>dic-18</c:v>
                </c:pt>
                <c:pt idx="9">
                  <c:v>ene-19</c:v>
                </c:pt>
                <c:pt idx="10">
                  <c:v>feb-19</c:v>
                </c:pt>
                <c:pt idx="11">
                  <c:v>mar-19</c:v>
                </c:pt>
                <c:pt idx="12">
                  <c:v>abr-19</c:v>
                </c:pt>
                <c:pt idx="13">
                  <c:v>may-19</c:v>
                </c:pt>
                <c:pt idx="14">
                  <c:v>jun-19</c:v>
                </c:pt>
                <c:pt idx="15">
                  <c:v>jul-19</c:v>
                </c:pt>
                <c:pt idx="16">
                  <c:v>ago-19</c:v>
                </c:pt>
                <c:pt idx="17">
                  <c:v>sep-19</c:v>
                </c:pt>
                <c:pt idx="18">
                  <c:v>oct-19</c:v>
                </c:pt>
                <c:pt idx="19">
                  <c:v>nov-19</c:v>
                </c:pt>
                <c:pt idx="20">
                  <c:v>dic-19</c:v>
                </c:pt>
                <c:pt idx="21">
                  <c:v>ene-20</c:v>
                </c:pt>
                <c:pt idx="22">
                  <c:v>feb-20</c:v>
                </c:pt>
                <c:pt idx="23">
                  <c:v>mar-20</c:v>
                </c:pt>
                <c:pt idx="24">
                  <c:v>abr-20</c:v>
                </c:pt>
                <c:pt idx="25">
                  <c:v>may-20</c:v>
                </c:pt>
                <c:pt idx="26">
                  <c:v>jun-20</c:v>
                </c:pt>
                <c:pt idx="27">
                  <c:v>jul-20</c:v>
                </c:pt>
                <c:pt idx="28">
                  <c:v>ago-20</c:v>
                </c:pt>
                <c:pt idx="29">
                  <c:v>sep-20</c:v>
                </c:pt>
                <c:pt idx="30">
                  <c:v>oct-20</c:v>
                </c:pt>
                <c:pt idx="31">
                  <c:v>nov-20</c:v>
                </c:pt>
                <c:pt idx="32">
                  <c:v>dic-20</c:v>
                </c:pt>
                <c:pt idx="33">
                  <c:v>ene-21</c:v>
                </c:pt>
                <c:pt idx="34">
                  <c:v>feb-21</c:v>
                </c:pt>
                <c:pt idx="35">
                  <c:v>mar-21</c:v>
                </c:pt>
                <c:pt idx="36">
                  <c:v>abr-21</c:v>
                </c:pt>
              </c:strCache>
            </c:strRef>
          </c:cat>
          <c:val>
            <c:numRef>
              <c:f>pH!$B$196:$B$233</c:f>
              <c:numCache>
                <c:formatCode>General</c:formatCode>
                <c:ptCount val="37"/>
                <c:pt idx="3">
                  <c:v>8</c:v>
                </c:pt>
                <c:pt idx="4">
                  <c:v>7.5</c:v>
                </c:pt>
                <c:pt idx="5">
                  <c:v>8</c:v>
                </c:pt>
                <c:pt idx="12">
                  <c:v>8</c:v>
                </c:pt>
                <c:pt idx="14">
                  <c:v>7.5</c:v>
                </c:pt>
                <c:pt idx="15">
                  <c:v>7.5</c:v>
                </c:pt>
                <c:pt idx="16">
                  <c:v>7.5</c:v>
                </c:pt>
                <c:pt idx="19">
                  <c:v>7</c:v>
                </c:pt>
              </c:numCache>
            </c:numRef>
          </c:val>
          <c:smooth val="0"/>
          <c:extLst>
            <c:ext xmlns:c16="http://schemas.microsoft.com/office/drawing/2014/chart" uri="{C3380CC4-5D6E-409C-BE32-E72D297353CC}">
              <c16:uniqueId val="{00000000-F8B2-4D1E-90E0-62FFB7039221}"/>
            </c:ext>
          </c:extLst>
        </c:ser>
        <c:ser>
          <c:idx val="1"/>
          <c:order val="1"/>
          <c:tx>
            <c:strRef>
              <c:f>pH!$C$194:$C$195</c:f>
              <c:strCache>
                <c:ptCount val="1"/>
                <c:pt idx="0">
                  <c:v>HARG1</c:v>
                </c:pt>
              </c:strCache>
            </c:strRef>
          </c:tx>
          <c:spPr>
            <a:ln w="28575" cap="rnd">
              <a:solidFill>
                <a:schemeClr val="accent2"/>
              </a:solidFill>
              <a:round/>
            </a:ln>
            <a:effectLst/>
          </c:spPr>
          <c:marker>
            <c:symbol val="none"/>
          </c:marker>
          <c:cat>
            <c:strRef>
              <c:f>pH!$A$196:$A$233</c:f>
              <c:strCache>
                <c:ptCount val="37"/>
                <c:pt idx="0">
                  <c:v>abr-18</c:v>
                </c:pt>
                <c:pt idx="1">
                  <c:v>may-18</c:v>
                </c:pt>
                <c:pt idx="2">
                  <c:v>jun-18</c:v>
                </c:pt>
                <c:pt idx="3">
                  <c:v>jul-18</c:v>
                </c:pt>
                <c:pt idx="4">
                  <c:v>ago-18</c:v>
                </c:pt>
                <c:pt idx="5">
                  <c:v>sep-18</c:v>
                </c:pt>
                <c:pt idx="6">
                  <c:v>oct-18</c:v>
                </c:pt>
                <c:pt idx="7">
                  <c:v>nov-18</c:v>
                </c:pt>
                <c:pt idx="8">
                  <c:v>dic-18</c:v>
                </c:pt>
                <c:pt idx="9">
                  <c:v>ene-19</c:v>
                </c:pt>
                <c:pt idx="10">
                  <c:v>feb-19</c:v>
                </c:pt>
                <c:pt idx="11">
                  <c:v>mar-19</c:v>
                </c:pt>
                <c:pt idx="12">
                  <c:v>abr-19</c:v>
                </c:pt>
                <c:pt idx="13">
                  <c:v>may-19</c:v>
                </c:pt>
                <c:pt idx="14">
                  <c:v>jun-19</c:v>
                </c:pt>
                <c:pt idx="15">
                  <c:v>jul-19</c:v>
                </c:pt>
                <c:pt idx="16">
                  <c:v>ago-19</c:v>
                </c:pt>
                <c:pt idx="17">
                  <c:v>sep-19</c:v>
                </c:pt>
                <c:pt idx="18">
                  <c:v>oct-19</c:v>
                </c:pt>
                <c:pt idx="19">
                  <c:v>nov-19</c:v>
                </c:pt>
                <c:pt idx="20">
                  <c:v>dic-19</c:v>
                </c:pt>
                <c:pt idx="21">
                  <c:v>ene-20</c:v>
                </c:pt>
                <c:pt idx="22">
                  <c:v>feb-20</c:v>
                </c:pt>
                <c:pt idx="23">
                  <c:v>mar-20</c:v>
                </c:pt>
                <c:pt idx="24">
                  <c:v>abr-20</c:v>
                </c:pt>
                <c:pt idx="25">
                  <c:v>may-20</c:v>
                </c:pt>
                <c:pt idx="26">
                  <c:v>jun-20</c:v>
                </c:pt>
                <c:pt idx="27">
                  <c:v>jul-20</c:v>
                </c:pt>
                <c:pt idx="28">
                  <c:v>ago-20</c:v>
                </c:pt>
                <c:pt idx="29">
                  <c:v>sep-20</c:v>
                </c:pt>
                <c:pt idx="30">
                  <c:v>oct-20</c:v>
                </c:pt>
                <c:pt idx="31">
                  <c:v>nov-20</c:v>
                </c:pt>
                <c:pt idx="32">
                  <c:v>dic-20</c:v>
                </c:pt>
                <c:pt idx="33">
                  <c:v>ene-21</c:v>
                </c:pt>
                <c:pt idx="34">
                  <c:v>feb-21</c:v>
                </c:pt>
                <c:pt idx="35">
                  <c:v>mar-21</c:v>
                </c:pt>
                <c:pt idx="36">
                  <c:v>abr-21</c:v>
                </c:pt>
              </c:strCache>
            </c:strRef>
          </c:cat>
          <c:val>
            <c:numRef>
              <c:f>pH!$C$196:$C$233</c:f>
              <c:numCache>
                <c:formatCode>General</c:formatCode>
                <c:ptCount val="37"/>
                <c:pt idx="0">
                  <c:v>8.5</c:v>
                </c:pt>
                <c:pt idx="1">
                  <c:v>8</c:v>
                </c:pt>
                <c:pt idx="3">
                  <c:v>8</c:v>
                </c:pt>
                <c:pt idx="4">
                  <c:v>8</c:v>
                </c:pt>
                <c:pt idx="5">
                  <c:v>8</c:v>
                </c:pt>
                <c:pt idx="6">
                  <c:v>7.5</c:v>
                </c:pt>
                <c:pt idx="8">
                  <c:v>7.5</c:v>
                </c:pt>
                <c:pt idx="9">
                  <c:v>7</c:v>
                </c:pt>
                <c:pt idx="10">
                  <c:v>7.5</c:v>
                </c:pt>
                <c:pt idx="11">
                  <c:v>7</c:v>
                </c:pt>
                <c:pt idx="12">
                  <c:v>7.5</c:v>
                </c:pt>
                <c:pt idx="13">
                  <c:v>7</c:v>
                </c:pt>
                <c:pt idx="14">
                  <c:v>8</c:v>
                </c:pt>
                <c:pt idx="15">
                  <c:v>8</c:v>
                </c:pt>
                <c:pt idx="16">
                  <c:v>8</c:v>
                </c:pt>
                <c:pt idx="17">
                  <c:v>7</c:v>
                </c:pt>
                <c:pt idx="18">
                  <c:v>7</c:v>
                </c:pt>
                <c:pt idx="19">
                  <c:v>8</c:v>
                </c:pt>
                <c:pt idx="20">
                  <c:v>7</c:v>
                </c:pt>
              </c:numCache>
            </c:numRef>
          </c:val>
          <c:smooth val="0"/>
          <c:extLst>
            <c:ext xmlns:c16="http://schemas.microsoft.com/office/drawing/2014/chart" uri="{C3380CC4-5D6E-409C-BE32-E72D297353CC}">
              <c16:uniqueId val="{00000001-F8B2-4D1E-90E0-62FFB7039221}"/>
            </c:ext>
          </c:extLst>
        </c:ser>
        <c:ser>
          <c:idx val="2"/>
          <c:order val="2"/>
          <c:tx>
            <c:strRef>
              <c:f>pH!$D$194:$D$195</c:f>
              <c:strCache>
                <c:ptCount val="1"/>
                <c:pt idx="0">
                  <c:v>HARG2</c:v>
                </c:pt>
              </c:strCache>
            </c:strRef>
          </c:tx>
          <c:spPr>
            <a:ln w="28575" cap="rnd">
              <a:solidFill>
                <a:schemeClr val="accent3"/>
              </a:solidFill>
              <a:round/>
            </a:ln>
            <a:effectLst/>
          </c:spPr>
          <c:marker>
            <c:symbol val="none"/>
          </c:marker>
          <c:cat>
            <c:strRef>
              <c:f>pH!$A$196:$A$233</c:f>
              <c:strCache>
                <c:ptCount val="37"/>
                <c:pt idx="0">
                  <c:v>abr-18</c:v>
                </c:pt>
                <c:pt idx="1">
                  <c:v>may-18</c:v>
                </c:pt>
                <c:pt idx="2">
                  <c:v>jun-18</c:v>
                </c:pt>
                <c:pt idx="3">
                  <c:v>jul-18</c:v>
                </c:pt>
                <c:pt idx="4">
                  <c:v>ago-18</c:v>
                </c:pt>
                <c:pt idx="5">
                  <c:v>sep-18</c:v>
                </c:pt>
                <c:pt idx="6">
                  <c:v>oct-18</c:v>
                </c:pt>
                <c:pt idx="7">
                  <c:v>nov-18</c:v>
                </c:pt>
                <c:pt idx="8">
                  <c:v>dic-18</c:v>
                </c:pt>
                <c:pt idx="9">
                  <c:v>ene-19</c:v>
                </c:pt>
                <c:pt idx="10">
                  <c:v>feb-19</c:v>
                </c:pt>
                <c:pt idx="11">
                  <c:v>mar-19</c:v>
                </c:pt>
                <c:pt idx="12">
                  <c:v>abr-19</c:v>
                </c:pt>
                <c:pt idx="13">
                  <c:v>may-19</c:v>
                </c:pt>
                <c:pt idx="14">
                  <c:v>jun-19</c:v>
                </c:pt>
                <c:pt idx="15">
                  <c:v>jul-19</c:v>
                </c:pt>
                <c:pt idx="16">
                  <c:v>ago-19</c:v>
                </c:pt>
                <c:pt idx="17">
                  <c:v>sep-19</c:v>
                </c:pt>
                <c:pt idx="18">
                  <c:v>oct-19</c:v>
                </c:pt>
                <c:pt idx="19">
                  <c:v>nov-19</c:v>
                </c:pt>
                <c:pt idx="20">
                  <c:v>dic-19</c:v>
                </c:pt>
                <c:pt idx="21">
                  <c:v>ene-20</c:v>
                </c:pt>
                <c:pt idx="22">
                  <c:v>feb-20</c:v>
                </c:pt>
                <c:pt idx="23">
                  <c:v>mar-20</c:v>
                </c:pt>
                <c:pt idx="24">
                  <c:v>abr-20</c:v>
                </c:pt>
                <c:pt idx="25">
                  <c:v>may-20</c:v>
                </c:pt>
                <c:pt idx="26">
                  <c:v>jun-20</c:v>
                </c:pt>
                <c:pt idx="27">
                  <c:v>jul-20</c:v>
                </c:pt>
                <c:pt idx="28">
                  <c:v>ago-20</c:v>
                </c:pt>
                <c:pt idx="29">
                  <c:v>sep-20</c:v>
                </c:pt>
                <c:pt idx="30">
                  <c:v>oct-20</c:v>
                </c:pt>
                <c:pt idx="31">
                  <c:v>nov-20</c:v>
                </c:pt>
                <c:pt idx="32">
                  <c:v>dic-20</c:v>
                </c:pt>
                <c:pt idx="33">
                  <c:v>ene-21</c:v>
                </c:pt>
                <c:pt idx="34">
                  <c:v>feb-21</c:v>
                </c:pt>
                <c:pt idx="35">
                  <c:v>mar-21</c:v>
                </c:pt>
                <c:pt idx="36">
                  <c:v>abr-21</c:v>
                </c:pt>
              </c:strCache>
            </c:strRef>
          </c:cat>
          <c:val>
            <c:numRef>
              <c:f>pH!$D$196:$D$233</c:f>
              <c:numCache>
                <c:formatCode>General</c:formatCode>
                <c:ptCount val="37"/>
                <c:pt idx="0">
                  <c:v>7</c:v>
                </c:pt>
                <c:pt idx="1">
                  <c:v>7.5</c:v>
                </c:pt>
                <c:pt idx="2">
                  <c:v>7</c:v>
                </c:pt>
                <c:pt idx="3">
                  <c:v>8</c:v>
                </c:pt>
                <c:pt idx="4">
                  <c:v>7.5</c:v>
                </c:pt>
                <c:pt idx="5">
                  <c:v>7.5</c:v>
                </c:pt>
                <c:pt idx="6">
                  <c:v>7.5</c:v>
                </c:pt>
                <c:pt idx="7">
                  <c:v>7</c:v>
                </c:pt>
                <c:pt idx="8">
                  <c:v>7</c:v>
                </c:pt>
                <c:pt idx="9">
                  <c:v>7</c:v>
                </c:pt>
                <c:pt idx="10">
                  <c:v>6.5</c:v>
                </c:pt>
                <c:pt idx="11">
                  <c:v>7</c:v>
                </c:pt>
                <c:pt idx="12">
                  <c:v>7</c:v>
                </c:pt>
                <c:pt idx="13">
                  <c:v>7</c:v>
                </c:pt>
                <c:pt idx="14">
                  <c:v>7.5</c:v>
                </c:pt>
                <c:pt idx="15">
                  <c:v>7.5</c:v>
                </c:pt>
                <c:pt idx="16">
                  <c:v>8</c:v>
                </c:pt>
                <c:pt idx="17">
                  <c:v>7</c:v>
                </c:pt>
                <c:pt idx="18">
                  <c:v>7</c:v>
                </c:pt>
                <c:pt idx="19">
                  <c:v>7</c:v>
                </c:pt>
                <c:pt idx="20">
                  <c:v>7</c:v>
                </c:pt>
                <c:pt idx="21">
                  <c:v>7</c:v>
                </c:pt>
                <c:pt idx="22">
                  <c:v>7</c:v>
                </c:pt>
                <c:pt idx="23">
                  <c:v>7</c:v>
                </c:pt>
                <c:pt idx="24">
                  <c:v>7</c:v>
                </c:pt>
                <c:pt idx="25">
                  <c:v>7</c:v>
                </c:pt>
                <c:pt idx="26">
                  <c:v>7</c:v>
                </c:pt>
                <c:pt idx="27">
                  <c:v>7</c:v>
                </c:pt>
                <c:pt idx="28">
                  <c:v>7</c:v>
                </c:pt>
                <c:pt idx="29">
                  <c:v>7</c:v>
                </c:pt>
                <c:pt idx="30">
                  <c:v>7</c:v>
                </c:pt>
                <c:pt idx="31">
                  <c:v>7</c:v>
                </c:pt>
                <c:pt idx="32">
                  <c:v>7</c:v>
                </c:pt>
                <c:pt idx="33">
                  <c:v>7</c:v>
                </c:pt>
                <c:pt idx="34">
                  <c:v>7</c:v>
                </c:pt>
                <c:pt idx="35">
                  <c:v>7</c:v>
                </c:pt>
                <c:pt idx="36">
                  <c:v>7</c:v>
                </c:pt>
              </c:numCache>
            </c:numRef>
          </c:val>
          <c:smooth val="0"/>
          <c:extLst>
            <c:ext xmlns:c16="http://schemas.microsoft.com/office/drawing/2014/chart" uri="{C3380CC4-5D6E-409C-BE32-E72D297353CC}">
              <c16:uniqueId val="{00000002-F8B2-4D1E-90E0-62FFB7039221}"/>
            </c:ext>
          </c:extLst>
        </c:ser>
        <c:ser>
          <c:idx val="3"/>
          <c:order val="3"/>
          <c:tx>
            <c:strRef>
              <c:f>pH!$E$194:$E$195</c:f>
              <c:strCache>
                <c:ptCount val="1"/>
                <c:pt idx="0">
                  <c:v>HASL1</c:v>
                </c:pt>
              </c:strCache>
            </c:strRef>
          </c:tx>
          <c:spPr>
            <a:ln w="28575" cap="rnd">
              <a:solidFill>
                <a:schemeClr val="accent4"/>
              </a:solidFill>
              <a:round/>
            </a:ln>
            <a:effectLst/>
          </c:spPr>
          <c:marker>
            <c:symbol val="none"/>
          </c:marker>
          <c:cat>
            <c:strRef>
              <c:f>pH!$A$196:$A$233</c:f>
              <c:strCache>
                <c:ptCount val="37"/>
                <c:pt idx="0">
                  <c:v>abr-18</c:v>
                </c:pt>
                <c:pt idx="1">
                  <c:v>may-18</c:v>
                </c:pt>
                <c:pt idx="2">
                  <c:v>jun-18</c:v>
                </c:pt>
                <c:pt idx="3">
                  <c:v>jul-18</c:v>
                </c:pt>
                <c:pt idx="4">
                  <c:v>ago-18</c:v>
                </c:pt>
                <c:pt idx="5">
                  <c:v>sep-18</c:v>
                </c:pt>
                <c:pt idx="6">
                  <c:v>oct-18</c:v>
                </c:pt>
                <c:pt idx="7">
                  <c:v>nov-18</c:v>
                </c:pt>
                <c:pt idx="8">
                  <c:v>dic-18</c:v>
                </c:pt>
                <c:pt idx="9">
                  <c:v>ene-19</c:v>
                </c:pt>
                <c:pt idx="10">
                  <c:v>feb-19</c:v>
                </c:pt>
                <c:pt idx="11">
                  <c:v>mar-19</c:v>
                </c:pt>
                <c:pt idx="12">
                  <c:v>abr-19</c:v>
                </c:pt>
                <c:pt idx="13">
                  <c:v>may-19</c:v>
                </c:pt>
                <c:pt idx="14">
                  <c:v>jun-19</c:v>
                </c:pt>
                <c:pt idx="15">
                  <c:v>jul-19</c:v>
                </c:pt>
                <c:pt idx="16">
                  <c:v>ago-19</c:v>
                </c:pt>
                <c:pt idx="17">
                  <c:v>sep-19</c:v>
                </c:pt>
                <c:pt idx="18">
                  <c:v>oct-19</c:v>
                </c:pt>
                <c:pt idx="19">
                  <c:v>nov-19</c:v>
                </c:pt>
                <c:pt idx="20">
                  <c:v>dic-19</c:v>
                </c:pt>
                <c:pt idx="21">
                  <c:v>ene-20</c:v>
                </c:pt>
                <c:pt idx="22">
                  <c:v>feb-20</c:v>
                </c:pt>
                <c:pt idx="23">
                  <c:v>mar-20</c:v>
                </c:pt>
                <c:pt idx="24">
                  <c:v>abr-20</c:v>
                </c:pt>
                <c:pt idx="25">
                  <c:v>may-20</c:v>
                </c:pt>
                <c:pt idx="26">
                  <c:v>jun-20</c:v>
                </c:pt>
                <c:pt idx="27">
                  <c:v>jul-20</c:v>
                </c:pt>
                <c:pt idx="28">
                  <c:v>ago-20</c:v>
                </c:pt>
                <c:pt idx="29">
                  <c:v>sep-20</c:v>
                </c:pt>
                <c:pt idx="30">
                  <c:v>oct-20</c:v>
                </c:pt>
                <c:pt idx="31">
                  <c:v>nov-20</c:v>
                </c:pt>
                <c:pt idx="32">
                  <c:v>dic-20</c:v>
                </c:pt>
                <c:pt idx="33">
                  <c:v>ene-21</c:v>
                </c:pt>
                <c:pt idx="34">
                  <c:v>feb-21</c:v>
                </c:pt>
                <c:pt idx="35">
                  <c:v>mar-21</c:v>
                </c:pt>
                <c:pt idx="36">
                  <c:v>abr-21</c:v>
                </c:pt>
              </c:strCache>
            </c:strRef>
          </c:cat>
          <c:val>
            <c:numRef>
              <c:f>pH!$E$196:$E$233</c:f>
              <c:numCache>
                <c:formatCode>General</c:formatCode>
                <c:ptCount val="37"/>
                <c:pt idx="0">
                  <c:v>7</c:v>
                </c:pt>
                <c:pt idx="1">
                  <c:v>7</c:v>
                </c:pt>
                <c:pt idx="3">
                  <c:v>7</c:v>
                </c:pt>
                <c:pt idx="4">
                  <c:v>8</c:v>
                </c:pt>
                <c:pt idx="5">
                  <c:v>7</c:v>
                </c:pt>
                <c:pt idx="6">
                  <c:v>7</c:v>
                </c:pt>
                <c:pt idx="7">
                  <c:v>7</c:v>
                </c:pt>
                <c:pt idx="8">
                  <c:v>7</c:v>
                </c:pt>
                <c:pt idx="9">
                  <c:v>7</c:v>
                </c:pt>
                <c:pt idx="10">
                  <c:v>7</c:v>
                </c:pt>
                <c:pt idx="11">
                  <c:v>7</c:v>
                </c:pt>
                <c:pt idx="12">
                  <c:v>7</c:v>
                </c:pt>
                <c:pt idx="13">
                  <c:v>7</c:v>
                </c:pt>
                <c:pt idx="14">
                  <c:v>7</c:v>
                </c:pt>
                <c:pt idx="15">
                  <c:v>7</c:v>
                </c:pt>
                <c:pt idx="16">
                  <c:v>7</c:v>
                </c:pt>
                <c:pt idx="17">
                  <c:v>6.5</c:v>
                </c:pt>
                <c:pt idx="19">
                  <c:v>7</c:v>
                </c:pt>
                <c:pt idx="20">
                  <c:v>7</c:v>
                </c:pt>
              </c:numCache>
            </c:numRef>
          </c:val>
          <c:smooth val="0"/>
          <c:extLst>
            <c:ext xmlns:c16="http://schemas.microsoft.com/office/drawing/2014/chart" uri="{C3380CC4-5D6E-409C-BE32-E72D297353CC}">
              <c16:uniqueId val="{00000003-F8B2-4D1E-90E0-62FFB7039221}"/>
            </c:ext>
          </c:extLst>
        </c:ser>
        <c:ser>
          <c:idx val="4"/>
          <c:order val="4"/>
          <c:tx>
            <c:strRef>
              <c:f>pH!$F$194:$F$195</c:f>
              <c:strCache>
                <c:ptCount val="1"/>
                <c:pt idx="0">
                  <c:v>HASL2</c:v>
                </c:pt>
              </c:strCache>
            </c:strRef>
          </c:tx>
          <c:spPr>
            <a:ln w="28575" cap="rnd">
              <a:solidFill>
                <a:schemeClr val="accent5"/>
              </a:solidFill>
              <a:round/>
            </a:ln>
            <a:effectLst/>
          </c:spPr>
          <c:marker>
            <c:symbol val="none"/>
          </c:marker>
          <c:cat>
            <c:strRef>
              <c:f>pH!$A$196:$A$233</c:f>
              <c:strCache>
                <c:ptCount val="37"/>
                <c:pt idx="0">
                  <c:v>abr-18</c:v>
                </c:pt>
                <c:pt idx="1">
                  <c:v>may-18</c:v>
                </c:pt>
                <c:pt idx="2">
                  <c:v>jun-18</c:v>
                </c:pt>
                <c:pt idx="3">
                  <c:v>jul-18</c:v>
                </c:pt>
                <c:pt idx="4">
                  <c:v>ago-18</c:v>
                </c:pt>
                <c:pt idx="5">
                  <c:v>sep-18</c:v>
                </c:pt>
                <c:pt idx="6">
                  <c:v>oct-18</c:v>
                </c:pt>
                <c:pt idx="7">
                  <c:v>nov-18</c:v>
                </c:pt>
                <c:pt idx="8">
                  <c:v>dic-18</c:v>
                </c:pt>
                <c:pt idx="9">
                  <c:v>ene-19</c:v>
                </c:pt>
                <c:pt idx="10">
                  <c:v>feb-19</c:v>
                </c:pt>
                <c:pt idx="11">
                  <c:v>mar-19</c:v>
                </c:pt>
                <c:pt idx="12">
                  <c:v>abr-19</c:v>
                </c:pt>
                <c:pt idx="13">
                  <c:v>may-19</c:v>
                </c:pt>
                <c:pt idx="14">
                  <c:v>jun-19</c:v>
                </c:pt>
                <c:pt idx="15">
                  <c:v>jul-19</c:v>
                </c:pt>
                <c:pt idx="16">
                  <c:v>ago-19</c:v>
                </c:pt>
                <c:pt idx="17">
                  <c:v>sep-19</c:v>
                </c:pt>
                <c:pt idx="18">
                  <c:v>oct-19</c:v>
                </c:pt>
                <c:pt idx="19">
                  <c:v>nov-19</c:v>
                </c:pt>
                <c:pt idx="20">
                  <c:v>dic-19</c:v>
                </c:pt>
                <c:pt idx="21">
                  <c:v>ene-20</c:v>
                </c:pt>
                <c:pt idx="22">
                  <c:v>feb-20</c:v>
                </c:pt>
                <c:pt idx="23">
                  <c:v>mar-20</c:v>
                </c:pt>
                <c:pt idx="24">
                  <c:v>abr-20</c:v>
                </c:pt>
                <c:pt idx="25">
                  <c:v>may-20</c:v>
                </c:pt>
                <c:pt idx="26">
                  <c:v>jun-20</c:v>
                </c:pt>
                <c:pt idx="27">
                  <c:v>jul-20</c:v>
                </c:pt>
                <c:pt idx="28">
                  <c:v>ago-20</c:v>
                </c:pt>
                <c:pt idx="29">
                  <c:v>sep-20</c:v>
                </c:pt>
                <c:pt idx="30">
                  <c:v>oct-20</c:v>
                </c:pt>
                <c:pt idx="31">
                  <c:v>nov-20</c:v>
                </c:pt>
                <c:pt idx="32">
                  <c:v>dic-20</c:v>
                </c:pt>
                <c:pt idx="33">
                  <c:v>ene-21</c:v>
                </c:pt>
                <c:pt idx="34">
                  <c:v>feb-21</c:v>
                </c:pt>
                <c:pt idx="35">
                  <c:v>mar-21</c:v>
                </c:pt>
                <c:pt idx="36">
                  <c:v>abr-21</c:v>
                </c:pt>
              </c:strCache>
            </c:strRef>
          </c:cat>
          <c:val>
            <c:numRef>
              <c:f>pH!$F$196:$F$233</c:f>
              <c:numCache>
                <c:formatCode>General</c:formatCode>
                <c:ptCount val="37"/>
                <c:pt idx="0">
                  <c:v>7.5</c:v>
                </c:pt>
                <c:pt idx="1">
                  <c:v>7.5</c:v>
                </c:pt>
                <c:pt idx="2">
                  <c:v>7</c:v>
                </c:pt>
                <c:pt idx="3">
                  <c:v>7.5</c:v>
                </c:pt>
                <c:pt idx="4">
                  <c:v>8</c:v>
                </c:pt>
                <c:pt idx="5">
                  <c:v>8</c:v>
                </c:pt>
                <c:pt idx="6">
                  <c:v>8</c:v>
                </c:pt>
                <c:pt idx="7">
                  <c:v>8</c:v>
                </c:pt>
                <c:pt idx="8">
                  <c:v>7.5</c:v>
                </c:pt>
                <c:pt idx="9">
                  <c:v>7</c:v>
                </c:pt>
                <c:pt idx="10">
                  <c:v>7.5</c:v>
                </c:pt>
                <c:pt idx="11">
                  <c:v>7.5</c:v>
                </c:pt>
                <c:pt idx="12">
                  <c:v>7.5</c:v>
                </c:pt>
                <c:pt idx="13">
                  <c:v>7</c:v>
                </c:pt>
                <c:pt idx="14">
                  <c:v>7.5</c:v>
                </c:pt>
                <c:pt idx="15">
                  <c:v>7.5</c:v>
                </c:pt>
                <c:pt idx="16">
                  <c:v>8</c:v>
                </c:pt>
                <c:pt idx="17">
                  <c:v>7</c:v>
                </c:pt>
                <c:pt idx="18">
                  <c:v>7</c:v>
                </c:pt>
                <c:pt idx="19">
                  <c:v>7.5</c:v>
                </c:pt>
                <c:pt idx="20">
                  <c:v>7</c:v>
                </c:pt>
                <c:pt idx="21">
                  <c:v>7.5</c:v>
                </c:pt>
                <c:pt idx="22">
                  <c:v>7</c:v>
                </c:pt>
                <c:pt idx="23">
                  <c:v>7</c:v>
                </c:pt>
                <c:pt idx="24">
                  <c:v>7.5</c:v>
                </c:pt>
                <c:pt idx="25">
                  <c:v>7.5</c:v>
                </c:pt>
                <c:pt idx="26">
                  <c:v>7.5</c:v>
                </c:pt>
                <c:pt idx="27">
                  <c:v>8</c:v>
                </c:pt>
                <c:pt idx="28">
                  <c:v>8</c:v>
                </c:pt>
                <c:pt idx="29">
                  <c:v>8</c:v>
                </c:pt>
                <c:pt idx="30">
                  <c:v>8</c:v>
                </c:pt>
                <c:pt idx="31">
                  <c:v>8.5</c:v>
                </c:pt>
                <c:pt idx="32">
                  <c:v>8</c:v>
                </c:pt>
                <c:pt idx="33">
                  <c:v>7</c:v>
                </c:pt>
                <c:pt idx="34">
                  <c:v>8</c:v>
                </c:pt>
                <c:pt idx="35">
                  <c:v>8</c:v>
                </c:pt>
                <c:pt idx="36">
                  <c:v>8</c:v>
                </c:pt>
              </c:numCache>
            </c:numRef>
          </c:val>
          <c:smooth val="0"/>
          <c:extLst>
            <c:ext xmlns:c16="http://schemas.microsoft.com/office/drawing/2014/chart" uri="{C3380CC4-5D6E-409C-BE32-E72D297353CC}">
              <c16:uniqueId val="{00000004-F8B2-4D1E-90E0-62FFB7039221}"/>
            </c:ext>
          </c:extLst>
        </c:ser>
        <c:ser>
          <c:idx val="5"/>
          <c:order val="5"/>
          <c:tx>
            <c:strRef>
              <c:f>pH!$G$194:$G$195</c:f>
              <c:strCache>
                <c:ptCount val="1"/>
                <c:pt idx="0">
                  <c:v>HASL3</c:v>
                </c:pt>
              </c:strCache>
            </c:strRef>
          </c:tx>
          <c:spPr>
            <a:ln w="28575" cap="rnd">
              <a:solidFill>
                <a:schemeClr val="accent6"/>
              </a:solidFill>
              <a:round/>
            </a:ln>
            <a:effectLst/>
          </c:spPr>
          <c:marker>
            <c:symbol val="none"/>
          </c:marker>
          <c:cat>
            <c:strRef>
              <c:f>pH!$A$196:$A$233</c:f>
              <c:strCache>
                <c:ptCount val="37"/>
                <c:pt idx="0">
                  <c:v>abr-18</c:v>
                </c:pt>
                <c:pt idx="1">
                  <c:v>may-18</c:v>
                </c:pt>
                <c:pt idx="2">
                  <c:v>jun-18</c:v>
                </c:pt>
                <c:pt idx="3">
                  <c:v>jul-18</c:v>
                </c:pt>
                <c:pt idx="4">
                  <c:v>ago-18</c:v>
                </c:pt>
                <c:pt idx="5">
                  <c:v>sep-18</c:v>
                </c:pt>
                <c:pt idx="6">
                  <c:v>oct-18</c:v>
                </c:pt>
                <c:pt idx="7">
                  <c:v>nov-18</c:v>
                </c:pt>
                <c:pt idx="8">
                  <c:v>dic-18</c:v>
                </c:pt>
                <c:pt idx="9">
                  <c:v>ene-19</c:v>
                </c:pt>
                <c:pt idx="10">
                  <c:v>feb-19</c:v>
                </c:pt>
                <c:pt idx="11">
                  <c:v>mar-19</c:v>
                </c:pt>
                <c:pt idx="12">
                  <c:v>abr-19</c:v>
                </c:pt>
                <c:pt idx="13">
                  <c:v>may-19</c:v>
                </c:pt>
                <c:pt idx="14">
                  <c:v>jun-19</c:v>
                </c:pt>
                <c:pt idx="15">
                  <c:v>jul-19</c:v>
                </c:pt>
                <c:pt idx="16">
                  <c:v>ago-19</c:v>
                </c:pt>
                <c:pt idx="17">
                  <c:v>sep-19</c:v>
                </c:pt>
                <c:pt idx="18">
                  <c:v>oct-19</c:v>
                </c:pt>
                <c:pt idx="19">
                  <c:v>nov-19</c:v>
                </c:pt>
                <c:pt idx="20">
                  <c:v>dic-19</c:v>
                </c:pt>
                <c:pt idx="21">
                  <c:v>ene-20</c:v>
                </c:pt>
                <c:pt idx="22">
                  <c:v>feb-20</c:v>
                </c:pt>
                <c:pt idx="23">
                  <c:v>mar-20</c:v>
                </c:pt>
                <c:pt idx="24">
                  <c:v>abr-20</c:v>
                </c:pt>
                <c:pt idx="25">
                  <c:v>may-20</c:v>
                </c:pt>
                <c:pt idx="26">
                  <c:v>jun-20</c:v>
                </c:pt>
                <c:pt idx="27">
                  <c:v>jul-20</c:v>
                </c:pt>
                <c:pt idx="28">
                  <c:v>ago-20</c:v>
                </c:pt>
                <c:pt idx="29">
                  <c:v>sep-20</c:v>
                </c:pt>
                <c:pt idx="30">
                  <c:v>oct-20</c:v>
                </c:pt>
                <c:pt idx="31">
                  <c:v>nov-20</c:v>
                </c:pt>
                <c:pt idx="32">
                  <c:v>dic-20</c:v>
                </c:pt>
                <c:pt idx="33">
                  <c:v>ene-21</c:v>
                </c:pt>
                <c:pt idx="34">
                  <c:v>feb-21</c:v>
                </c:pt>
                <c:pt idx="35">
                  <c:v>mar-21</c:v>
                </c:pt>
                <c:pt idx="36">
                  <c:v>abr-21</c:v>
                </c:pt>
              </c:strCache>
            </c:strRef>
          </c:cat>
          <c:val>
            <c:numRef>
              <c:f>pH!$G$196:$G$233</c:f>
              <c:numCache>
                <c:formatCode>General</c:formatCode>
                <c:ptCount val="37"/>
                <c:pt idx="13">
                  <c:v>6</c:v>
                </c:pt>
                <c:pt idx="14">
                  <c:v>8</c:v>
                </c:pt>
                <c:pt idx="15">
                  <c:v>7.5</c:v>
                </c:pt>
                <c:pt idx="16">
                  <c:v>7</c:v>
                </c:pt>
                <c:pt idx="17">
                  <c:v>7</c:v>
                </c:pt>
                <c:pt idx="18">
                  <c:v>7</c:v>
                </c:pt>
                <c:pt idx="19">
                  <c:v>7</c:v>
                </c:pt>
                <c:pt idx="20">
                  <c:v>7</c:v>
                </c:pt>
              </c:numCache>
            </c:numRef>
          </c:val>
          <c:smooth val="0"/>
          <c:extLst>
            <c:ext xmlns:c16="http://schemas.microsoft.com/office/drawing/2014/chart" uri="{C3380CC4-5D6E-409C-BE32-E72D297353CC}">
              <c16:uniqueId val="{00000005-F8B2-4D1E-90E0-62FFB7039221}"/>
            </c:ext>
          </c:extLst>
        </c:ser>
        <c:ser>
          <c:idx val="6"/>
          <c:order val="6"/>
          <c:tx>
            <c:strRef>
              <c:f>pH!$H$194:$H$195</c:f>
              <c:strCache>
                <c:ptCount val="1"/>
                <c:pt idx="0">
                  <c:v>HOSP1</c:v>
                </c:pt>
              </c:strCache>
            </c:strRef>
          </c:tx>
          <c:spPr>
            <a:ln w="28575" cap="rnd">
              <a:solidFill>
                <a:schemeClr val="accent1">
                  <a:lumMod val="60000"/>
                </a:schemeClr>
              </a:solidFill>
              <a:round/>
            </a:ln>
            <a:effectLst/>
          </c:spPr>
          <c:marker>
            <c:symbol val="none"/>
          </c:marker>
          <c:cat>
            <c:strRef>
              <c:f>pH!$A$196:$A$233</c:f>
              <c:strCache>
                <c:ptCount val="37"/>
                <c:pt idx="0">
                  <c:v>abr-18</c:v>
                </c:pt>
                <c:pt idx="1">
                  <c:v>may-18</c:v>
                </c:pt>
                <c:pt idx="2">
                  <c:v>jun-18</c:v>
                </c:pt>
                <c:pt idx="3">
                  <c:v>jul-18</c:v>
                </c:pt>
                <c:pt idx="4">
                  <c:v>ago-18</c:v>
                </c:pt>
                <c:pt idx="5">
                  <c:v>sep-18</c:v>
                </c:pt>
                <c:pt idx="6">
                  <c:v>oct-18</c:v>
                </c:pt>
                <c:pt idx="7">
                  <c:v>nov-18</c:v>
                </c:pt>
                <c:pt idx="8">
                  <c:v>dic-18</c:v>
                </c:pt>
                <c:pt idx="9">
                  <c:v>ene-19</c:v>
                </c:pt>
                <c:pt idx="10">
                  <c:v>feb-19</c:v>
                </c:pt>
                <c:pt idx="11">
                  <c:v>mar-19</c:v>
                </c:pt>
                <c:pt idx="12">
                  <c:v>abr-19</c:v>
                </c:pt>
                <c:pt idx="13">
                  <c:v>may-19</c:v>
                </c:pt>
                <c:pt idx="14">
                  <c:v>jun-19</c:v>
                </c:pt>
                <c:pt idx="15">
                  <c:v>jul-19</c:v>
                </c:pt>
                <c:pt idx="16">
                  <c:v>ago-19</c:v>
                </c:pt>
                <c:pt idx="17">
                  <c:v>sep-19</c:v>
                </c:pt>
                <c:pt idx="18">
                  <c:v>oct-19</c:v>
                </c:pt>
                <c:pt idx="19">
                  <c:v>nov-19</c:v>
                </c:pt>
                <c:pt idx="20">
                  <c:v>dic-19</c:v>
                </c:pt>
                <c:pt idx="21">
                  <c:v>ene-20</c:v>
                </c:pt>
                <c:pt idx="22">
                  <c:v>feb-20</c:v>
                </c:pt>
                <c:pt idx="23">
                  <c:v>mar-20</c:v>
                </c:pt>
                <c:pt idx="24">
                  <c:v>abr-20</c:v>
                </c:pt>
                <c:pt idx="25">
                  <c:v>may-20</c:v>
                </c:pt>
                <c:pt idx="26">
                  <c:v>jun-20</c:v>
                </c:pt>
                <c:pt idx="27">
                  <c:v>jul-20</c:v>
                </c:pt>
                <c:pt idx="28">
                  <c:v>ago-20</c:v>
                </c:pt>
                <c:pt idx="29">
                  <c:v>sep-20</c:v>
                </c:pt>
                <c:pt idx="30">
                  <c:v>oct-20</c:v>
                </c:pt>
                <c:pt idx="31">
                  <c:v>nov-20</c:v>
                </c:pt>
                <c:pt idx="32">
                  <c:v>dic-20</c:v>
                </c:pt>
                <c:pt idx="33">
                  <c:v>ene-21</c:v>
                </c:pt>
                <c:pt idx="34">
                  <c:v>feb-21</c:v>
                </c:pt>
                <c:pt idx="35">
                  <c:v>mar-21</c:v>
                </c:pt>
                <c:pt idx="36">
                  <c:v>abr-21</c:v>
                </c:pt>
              </c:strCache>
            </c:strRef>
          </c:cat>
          <c:val>
            <c:numRef>
              <c:f>pH!$H$196:$H$233</c:f>
              <c:numCache>
                <c:formatCode>General</c:formatCode>
                <c:ptCount val="37"/>
                <c:pt idx="9">
                  <c:v>7</c:v>
                </c:pt>
                <c:pt idx="10">
                  <c:v>7.5</c:v>
                </c:pt>
                <c:pt idx="11">
                  <c:v>7.5</c:v>
                </c:pt>
                <c:pt idx="12">
                  <c:v>7</c:v>
                </c:pt>
                <c:pt idx="13">
                  <c:v>7</c:v>
                </c:pt>
                <c:pt idx="14">
                  <c:v>7.5</c:v>
                </c:pt>
                <c:pt idx="15">
                  <c:v>7</c:v>
                </c:pt>
                <c:pt idx="16">
                  <c:v>7</c:v>
                </c:pt>
                <c:pt idx="17">
                  <c:v>7</c:v>
                </c:pt>
                <c:pt idx="18">
                  <c:v>7.5</c:v>
                </c:pt>
                <c:pt idx="19">
                  <c:v>7</c:v>
                </c:pt>
                <c:pt idx="20">
                  <c:v>7</c:v>
                </c:pt>
                <c:pt idx="23">
                  <c:v>7</c:v>
                </c:pt>
              </c:numCache>
            </c:numRef>
          </c:val>
          <c:smooth val="0"/>
          <c:extLst>
            <c:ext xmlns:c16="http://schemas.microsoft.com/office/drawing/2014/chart" uri="{C3380CC4-5D6E-409C-BE32-E72D297353CC}">
              <c16:uniqueId val="{00000006-F8B2-4D1E-90E0-62FFB7039221}"/>
            </c:ext>
          </c:extLst>
        </c:ser>
        <c:ser>
          <c:idx val="7"/>
          <c:order val="7"/>
          <c:tx>
            <c:strRef>
              <c:f>pH!$I$194:$I$195</c:f>
              <c:strCache>
                <c:ptCount val="1"/>
                <c:pt idx="0">
                  <c:v>HOSP2</c:v>
                </c:pt>
              </c:strCache>
            </c:strRef>
          </c:tx>
          <c:spPr>
            <a:ln w="28575" cap="rnd">
              <a:solidFill>
                <a:schemeClr val="accent2">
                  <a:lumMod val="60000"/>
                </a:schemeClr>
              </a:solidFill>
              <a:round/>
            </a:ln>
            <a:effectLst/>
          </c:spPr>
          <c:marker>
            <c:symbol val="none"/>
          </c:marker>
          <c:cat>
            <c:strRef>
              <c:f>pH!$A$196:$A$233</c:f>
              <c:strCache>
                <c:ptCount val="37"/>
                <c:pt idx="0">
                  <c:v>abr-18</c:v>
                </c:pt>
                <c:pt idx="1">
                  <c:v>may-18</c:v>
                </c:pt>
                <c:pt idx="2">
                  <c:v>jun-18</c:v>
                </c:pt>
                <c:pt idx="3">
                  <c:v>jul-18</c:v>
                </c:pt>
                <c:pt idx="4">
                  <c:v>ago-18</c:v>
                </c:pt>
                <c:pt idx="5">
                  <c:v>sep-18</c:v>
                </c:pt>
                <c:pt idx="6">
                  <c:v>oct-18</c:v>
                </c:pt>
                <c:pt idx="7">
                  <c:v>nov-18</c:v>
                </c:pt>
                <c:pt idx="8">
                  <c:v>dic-18</c:v>
                </c:pt>
                <c:pt idx="9">
                  <c:v>ene-19</c:v>
                </c:pt>
                <c:pt idx="10">
                  <c:v>feb-19</c:v>
                </c:pt>
                <c:pt idx="11">
                  <c:v>mar-19</c:v>
                </c:pt>
                <c:pt idx="12">
                  <c:v>abr-19</c:v>
                </c:pt>
                <c:pt idx="13">
                  <c:v>may-19</c:v>
                </c:pt>
                <c:pt idx="14">
                  <c:v>jun-19</c:v>
                </c:pt>
                <c:pt idx="15">
                  <c:v>jul-19</c:v>
                </c:pt>
                <c:pt idx="16">
                  <c:v>ago-19</c:v>
                </c:pt>
                <c:pt idx="17">
                  <c:v>sep-19</c:v>
                </c:pt>
                <c:pt idx="18">
                  <c:v>oct-19</c:v>
                </c:pt>
                <c:pt idx="19">
                  <c:v>nov-19</c:v>
                </c:pt>
                <c:pt idx="20">
                  <c:v>dic-19</c:v>
                </c:pt>
                <c:pt idx="21">
                  <c:v>ene-20</c:v>
                </c:pt>
                <c:pt idx="22">
                  <c:v>feb-20</c:v>
                </c:pt>
                <c:pt idx="23">
                  <c:v>mar-20</c:v>
                </c:pt>
                <c:pt idx="24">
                  <c:v>abr-20</c:v>
                </c:pt>
                <c:pt idx="25">
                  <c:v>may-20</c:v>
                </c:pt>
                <c:pt idx="26">
                  <c:v>jun-20</c:v>
                </c:pt>
                <c:pt idx="27">
                  <c:v>jul-20</c:v>
                </c:pt>
                <c:pt idx="28">
                  <c:v>ago-20</c:v>
                </c:pt>
                <c:pt idx="29">
                  <c:v>sep-20</c:v>
                </c:pt>
                <c:pt idx="30">
                  <c:v>oct-20</c:v>
                </c:pt>
                <c:pt idx="31">
                  <c:v>nov-20</c:v>
                </c:pt>
                <c:pt idx="32">
                  <c:v>dic-20</c:v>
                </c:pt>
                <c:pt idx="33">
                  <c:v>ene-21</c:v>
                </c:pt>
                <c:pt idx="34">
                  <c:v>feb-21</c:v>
                </c:pt>
                <c:pt idx="35">
                  <c:v>mar-21</c:v>
                </c:pt>
                <c:pt idx="36">
                  <c:v>abr-21</c:v>
                </c:pt>
              </c:strCache>
            </c:strRef>
          </c:cat>
          <c:val>
            <c:numRef>
              <c:f>pH!$I$196:$I$233</c:f>
              <c:numCache>
                <c:formatCode>General</c:formatCode>
                <c:ptCount val="37"/>
                <c:pt idx="22">
                  <c:v>7</c:v>
                </c:pt>
                <c:pt idx="23">
                  <c:v>7</c:v>
                </c:pt>
                <c:pt idx="24">
                  <c:v>7</c:v>
                </c:pt>
                <c:pt idx="27">
                  <c:v>7.5</c:v>
                </c:pt>
                <c:pt idx="28">
                  <c:v>7</c:v>
                </c:pt>
              </c:numCache>
            </c:numRef>
          </c:val>
          <c:smooth val="0"/>
          <c:extLst>
            <c:ext xmlns:c16="http://schemas.microsoft.com/office/drawing/2014/chart" uri="{C3380CC4-5D6E-409C-BE32-E72D297353CC}">
              <c16:uniqueId val="{00000007-F8B2-4D1E-90E0-62FFB7039221}"/>
            </c:ext>
          </c:extLst>
        </c:ser>
        <c:ser>
          <c:idx val="8"/>
          <c:order val="8"/>
          <c:tx>
            <c:strRef>
              <c:f>pH!$J$194:$J$195</c:f>
              <c:strCache>
                <c:ptCount val="1"/>
                <c:pt idx="0">
                  <c:v>HUMH</c:v>
                </c:pt>
              </c:strCache>
            </c:strRef>
          </c:tx>
          <c:spPr>
            <a:ln w="28575" cap="rnd">
              <a:solidFill>
                <a:schemeClr val="accent3">
                  <a:lumMod val="60000"/>
                </a:schemeClr>
              </a:solidFill>
              <a:round/>
            </a:ln>
            <a:effectLst/>
          </c:spPr>
          <c:marker>
            <c:symbol val="none"/>
          </c:marker>
          <c:cat>
            <c:strRef>
              <c:f>pH!$A$196:$A$233</c:f>
              <c:strCache>
                <c:ptCount val="37"/>
                <c:pt idx="0">
                  <c:v>abr-18</c:v>
                </c:pt>
                <c:pt idx="1">
                  <c:v>may-18</c:v>
                </c:pt>
                <c:pt idx="2">
                  <c:v>jun-18</c:v>
                </c:pt>
                <c:pt idx="3">
                  <c:v>jul-18</c:v>
                </c:pt>
                <c:pt idx="4">
                  <c:v>ago-18</c:v>
                </c:pt>
                <c:pt idx="5">
                  <c:v>sep-18</c:v>
                </c:pt>
                <c:pt idx="6">
                  <c:v>oct-18</c:v>
                </c:pt>
                <c:pt idx="7">
                  <c:v>nov-18</c:v>
                </c:pt>
                <c:pt idx="8">
                  <c:v>dic-18</c:v>
                </c:pt>
                <c:pt idx="9">
                  <c:v>ene-19</c:v>
                </c:pt>
                <c:pt idx="10">
                  <c:v>feb-19</c:v>
                </c:pt>
                <c:pt idx="11">
                  <c:v>mar-19</c:v>
                </c:pt>
                <c:pt idx="12">
                  <c:v>abr-19</c:v>
                </c:pt>
                <c:pt idx="13">
                  <c:v>may-19</c:v>
                </c:pt>
                <c:pt idx="14">
                  <c:v>jun-19</c:v>
                </c:pt>
                <c:pt idx="15">
                  <c:v>jul-19</c:v>
                </c:pt>
                <c:pt idx="16">
                  <c:v>ago-19</c:v>
                </c:pt>
                <c:pt idx="17">
                  <c:v>sep-19</c:v>
                </c:pt>
                <c:pt idx="18">
                  <c:v>oct-19</c:v>
                </c:pt>
                <c:pt idx="19">
                  <c:v>nov-19</c:v>
                </c:pt>
                <c:pt idx="20">
                  <c:v>dic-19</c:v>
                </c:pt>
                <c:pt idx="21">
                  <c:v>ene-20</c:v>
                </c:pt>
                <c:pt idx="22">
                  <c:v>feb-20</c:v>
                </c:pt>
                <c:pt idx="23">
                  <c:v>mar-20</c:v>
                </c:pt>
                <c:pt idx="24">
                  <c:v>abr-20</c:v>
                </c:pt>
                <c:pt idx="25">
                  <c:v>may-20</c:v>
                </c:pt>
                <c:pt idx="26">
                  <c:v>jun-20</c:v>
                </c:pt>
                <c:pt idx="27">
                  <c:v>jul-20</c:v>
                </c:pt>
                <c:pt idx="28">
                  <c:v>ago-20</c:v>
                </c:pt>
                <c:pt idx="29">
                  <c:v>sep-20</c:v>
                </c:pt>
                <c:pt idx="30">
                  <c:v>oct-20</c:v>
                </c:pt>
                <c:pt idx="31">
                  <c:v>nov-20</c:v>
                </c:pt>
                <c:pt idx="32">
                  <c:v>dic-20</c:v>
                </c:pt>
                <c:pt idx="33">
                  <c:v>ene-21</c:v>
                </c:pt>
                <c:pt idx="34">
                  <c:v>feb-21</c:v>
                </c:pt>
                <c:pt idx="35">
                  <c:v>mar-21</c:v>
                </c:pt>
                <c:pt idx="36">
                  <c:v>abr-21</c:v>
                </c:pt>
              </c:strCache>
            </c:strRef>
          </c:cat>
          <c:val>
            <c:numRef>
              <c:f>pH!$J$196:$J$233</c:f>
              <c:numCache>
                <c:formatCode>General</c:formatCode>
                <c:ptCount val="37"/>
                <c:pt idx="21">
                  <c:v>7</c:v>
                </c:pt>
                <c:pt idx="22">
                  <c:v>7</c:v>
                </c:pt>
                <c:pt idx="23">
                  <c:v>6</c:v>
                </c:pt>
                <c:pt idx="24">
                  <c:v>7</c:v>
                </c:pt>
                <c:pt idx="25">
                  <c:v>7</c:v>
                </c:pt>
                <c:pt idx="26">
                  <c:v>6.5</c:v>
                </c:pt>
                <c:pt idx="27">
                  <c:v>7</c:v>
                </c:pt>
                <c:pt idx="29">
                  <c:v>6.5</c:v>
                </c:pt>
                <c:pt idx="30">
                  <c:v>7</c:v>
                </c:pt>
                <c:pt idx="31">
                  <c:v>7</c:v>
                </c:pt>
                <c:pt idx="32">
                  <c:v>6</c:v>
                </c:pt>
                <c:pt idx="33">
                  <c:v>6</c:v>
                </c:pt>
                <c:pt idx="34">
                  <c:v>7</c:v>
                </c:pt>
                <c:pt idx="35">
                  <c:v>7</c:v>
                </c:pt>
                <c:pt idx="36">
                  <c:v>7</c:v>
                </c:pt>
              </c:numCache>
            </c:numRef>
          </c:val>
          <c:smooth val="0"/>
          <c:extLst>
            <c:ext xmlns:c16="http://schemas.microsoft.com/office/drawing/2014/chart" uri="{C3380CC4-5D6E-409C-BE32-E72D297353CC}">
              <c16:uniqueId val="{00000008-F8B2-4D1E-90E0-62FFB7039221}"/>
            </c:ext>
          </c:extLst>
        </c:ser>
        <c:ser>
          <c:idx val="9"/>
          <c:order val="9"/>
          <c:tx>
            <c:strRef>
              <c:f>pH!$K$194:$K$195</c:f>
              <c:strCache>
                <c:ptCount val="1"/>
                <c:pt idx="0">
                  <c:v>MAAB1</c:v>
                </c:pt>
              </c:strCache>
            </c:strRef>
          </c:tx>
          <c:spPr>
            <a:ln w="28575" cap="rnd">
              <a:solidFill>
                <a:schemeClr val="accent4">
                  <a:lumMod val="60000"/>
                </a:schemeClr>
              </a:solidFill>
              <a:round/>
            </a:ln>
            <a:effectLst/>
          </c:spPr>
          <c:marker>
            <c:symbol val="none"/>
          </c:marker>
          <c:cat>
            <c:strRef>
              <c:f>pH!$A$196:$A$233</c:f>
              <c:strCache>
                <c:ptCount val="37"/>
                <c:pt idx="0">
                  <c:v>abr-18</c:v>
                </c:pt>
                <c:pt idx="1">
                  <c:v>may-18</c:v>
                </c:pt>
                <c:pt idx="2">
                  <c:v>jun-18</c:v>
                </c:pt>
                <c:pt idx="3">
                  <c:v>jul-18</c:v>
                </c:pt>
                <c:pt idx="4">
                  <c:v>ago-18</c:v>
                </c:pt>
                <c:pt idx="5">
                  <c:v>sep-18</c:v>
                </c:pt>
                <c:pt idx="6">
                  <c:v>oct-18</c:v>
                </c:pt>
                <c:pt idx="7">
                  <c:v>nov-18</c:v>
                </c:pt>
                <c:pt idx="8">
                  <c:v>dic-18</c:v>
                </c:pt>
                <c:pt idx="9">
                  <c:v>ene-19</c:v>
                </c:pt>
                <c:pt idx="10">
                  <c:v>feb-19</c:v>
                </c:pt>
                <c:pt idx="11">
                  <c:v>mar-19</c:v>
                </c:pt>
                <c:pt idx="12">
                  <c:v>abr-19</c:v>
                </c:pt>
                <c:pt idx="13">
                  <c:v>may-19</c:v>
                </c:pt>
                <c:pt idx="14">
                  <c:v>jun-19</c:v>
                </c:pt>
                <c:pt idx="15">
                  <c:v>jul-19</c:v>
                </c:pt>
                <c:pt idx="16">
                  <c:v>ago-19</c:v>
                </c:pt>
                <c:pt idx="17">
                  <c:v>sep-19</c:v>
                </c:pt>
                <c:pt idx="18">
                  <c:v>oct-19</c:v>
                </c:pt>
                <c:pt idx="19">
                  <c:v>nov-19</c:v>
                </c:pt>
                <c:pt idx="20">
                  <c:v>dic-19</c:v>
                </c:pt>
                <c:pt idx="21">
                  <c:v>ene-20</c:v>
                </c:pt>
                <c:pt idx="22">
                  <c:v>feb-20</c:v>
                </c:pt>
                <c:pt idx="23">
                  <c:v>mar-20</c:v>
                </c:pt>
                <c:pt idx="24">
                  <c:v>abr-20</c:v>
                </c:pt>
                <c:pt idx="25">
                  <c:v>may-20</c:v>
                </c:pt>
                <c:pt idx="26">
                  <c:v>jun-20</c:v>
                </c:pt>
                <c:pt idx="27">
                  <c:v>jul-20</c:v>
                </c:pt>
                <c:pt idx="28">
                  <c:v>ago-20</c:v>
                </c:pt>
                <c:pt idx="29">
                  <c:v>sep-20</c:v>
                </c:pt>
                <c:pt idx="30">
                  <c:v>oct-20</c:v>
                </c:pt>
                <c:pt idx="31">
                  <c:v>nov-20</c:v>
                </c:pt>
                <c:pt idx="32">
                  <c:v>dic-20</c:v>
                </c:pt>
                <c:pt idx="33">
                  <c:v>ene-21</c:v>
                </c:pt>
                <c:pt idx="34">
                  <c:v>feb-21</c:v>
                </c:pt>
                <c:pt idx="35">
                  <c:v>mar-21</c:v>
                </c:pt>
                <c:pt idx="36">
                  <c:v>abr-21</c:v>
                </c:pt>
              </c:strCache>
            </c:strRef>
          </c:cat>
          <c:val>
            <c:numRef>
              <c:f>pH!$K$196:$K$233</c:f>
              <c:numCache>
                <c:formatCode>General</c:formatCode>
                <c:ptCount val="37"/>
                <c:pt idx="0">
                  <c:v>7</c:v>
                </c:pt>
                <c:pt idx="1">
                  <c:v>7</c:v>
                </c:pt>
                <c:pt idx="3">
                  <c:v>7</c:v>
                </c:pt>
                <c:pt idx="4">
                  <c:v>7.5</c:v>
                </c:pt>
                <c:pt idx="5">
                  <c:v>7</c:v>
                </c:pt>
                <c:pt idx="6">
                  <c:v>7</c:v>
                </c:pt>
                <c:pt idx="8">
                  <c:v>7</c:v>
                </c:pt>
                <c:pt idx="9">
                  <c:v>7</c:v>
                </c:pt>
                <c:pt idx="10">
                  <c:v>7</c:v>
                </c:pt>
                <c:pt idx="11">
                  <c:v>7</c:v>
                </c:pt>
                <c:pt idx="12">
                  <c:v>7</c:v>
                </c:pt>
                <c:pt idx="13">
                  <c:v>7</c:v>
                </c:pt>
                <c:pt idx="14">
                  <c:v>7.5</c:v>
                </c:pt>
                <c:pt idx="15">
                  <c:v>7</c:v>
                </c:pt>
                <c:pt idx="17">
                  <c:v>7</c:v>
                </c:pt>
                <c:pt idx="18">
                  <c:v>7.5</c:v>
                </c:pt>
                <c:pt idx="19">
                  <c:v>7</c:v>
                </c:pt>
                <c:pt idx="20">
                  <c:v>7.5</c:v>
                </c:pt>
              </c:numCache>
            </c:numRef>
          </c:val>
          <c:smooth val="0"/>
          <c:extLst>
            <c:ext xmlns:c16="http://schemas.microsoft.com/office/drawing/2014/chart" uri="{C3380CC4-5D6E-409C-BE32-E72D297353CC}">
              <c16:uniqueId val="{00000009-F8B2-4D1E-90E0-62FFB7039221}"/>
            </c:ext>
          </c:extLst>
        </c:ser>
        <c:ser>
          <c:idx val="10"/>
          <c:order val="10"/>
          <c:tx>
            <c:strRef>
              <c:f>pH!$L$194:$L$195</c:f>
              <c:strCache>
                <c:ptCount val="1"/>
                <c:pt idx="0">
                  <c:v>MAAB2</c:v>
                </c:pt>
              </c:strCache>
            </c:strRef>
          </c:tx>
          <c:spPr>
            <a:ln w="28575" cap="rnd">
              <a:solidFill>
                <a:schemeClr val="accent5">
                  <a:lumMod val="60000"/>
                </a:schemeClr>
              </a:solidFill>
              <a:round/>
            </a:ln>
            <a:effectLst/>
          </c:spPr>
          <c:marker>
            <c:symbol val="none"/>
          </c:marker>
          <c:cat>
            <c:strRef>
              <c:f>pH!$A$196:$A$233</c:f>
              <c:strCache>
                <c:ptCount val="37"/>
                <c:pt idx="0">
                  <c:v>abr-18</c:v>
                </c:pt>
                <c:pt idx="1">
                  <c:v>may-18</c:v>
                </c:pt>
                <c:pt idx="2">
                  <c:v>jun-18</c:v>
                </c:pt>
                <c:pt idx="3">
                  <c:v>jul-18</c:v>
                </c:pt>
                <c:pt idx="4">
                  <c:v>ago-18</c:v>
                </c:pt>
                <c:pt idx="5">
                  <c:v>sep-18</c:v>
                </c:pt>
                <c:pt idx="6">
                  <c:v>oct-18</c:v>
                </c:pt>
                <c:pt idx="7">
                  <c:v>nov-18</c:v>
                </c:pt>
                <c:pt idx="8">
                  <c:v>dic-18</c:v>
                </c:pt>
                <c:pt idx="9">
                  <c:v>ene-19</c:v>
                </c:pt>
                <c:pt idx="10">
                  <c:v>feb-19</c:v>
                </c:pt>
                <c:pt idx="11">
                  <c:v>mar-19</c:v>
                </c:pt>
                <c:pt idx="12">
                  <c:v>abr-19</c:v>
                </c:pt>
                <c:pt idx="13">
                  <c:v>may-19</c:v>
                </c:pt>
                <c:pt idx="14">
                  <c:v>jun-19</c:v>
                </c:pt>
                <c:pt idx="15">
                  <c:v>jul-19</c:v>
                </c:pt>
                <c:pt idx="16">
                  <c:v>ago-19</c:v>
                </c:pt>
                <c:pt idx="17">
                  <c:v>sep-19</c:v>
                </c:pt>
                <c:pt idx="18">
                  <c:v>oct-19</c:v>
                </c:pt>
                <c:pt idx="19">
                  <c:v>nov-19</c:v>
                </c:pt>
                <c:pt idx="20">
                  <c:v>dic-19</c:v>
                </c:pt>
                <c:pt idx="21">
                  <c:v>ene-20</c:v>
                </c:pt>
                <c:pt idx="22">
                  <c:v>feb-20</c:v>
                </c:pt>
                <c:pt idx="23">
                  <c:v>mar-20</c:v>
                </c:pt>
                <c:pt idx="24">
                  <c:v>abr-20</c:v>
                </c:pt>
                <c:pt idx="25">
                  <c:v>may-20</c:v>
                </c:pt>
                <c:pt idx="26">
                  <c:v>jun-20</c:v>
                </c:pt>
                <c:pt idx="27">
                  <c:v>jul-20</c:v>
                </c:pt>
                <c:pt idx="28">
                  <c:v>ago-20</c:v>
                </c:pt>
                <c:pt idx="29">
                  <c:v>sep-20</c:v>
                </c:pt>
                <c:pt idx="30">
                  <c:v>oct-20</c:v>
                </c:pt>
                <c:pt idx="31">
                  <c:v>nov-20</c:v>
                </c:pt>
                <c:pt idx="32">
                  <c:v>dic-20</c:v>
                </c:pt>
                <c:pt idx="33">
                  <c:v>ene-21</c:v>
                </c:pt>
                <c:pt idx="34">
                  <c:v>feb-21</c:v>
                </c:pt>
                <c:pt idx="35">
                  <c:v>mar-21</c:v>
                </c:pt>
                <c:pt idx="36">
                  <c:v>abr-21</c:v>
                </c:pt>
              </c:strCache>
            </c:strRef>
          </c:cat>
          <c:val>
            <c:numRef>
              <c:f>pH!$L$196:$L$233</c:f>
              <c:numCache>
                <c:formatCode>General</c:formatCode>
                <c:ptCount val="37"/>
                <c:pt idx="0">
                  <c:v>7.5</c:v>
                </c:pt>
                <c:pt idx="1">
                  <c:v>7</c:v>
                </c:pt>
                <c:pt idx="2">
                  <c:v>7</c:v>
                </c:pt>
                <c:pt idx="3">
                  <c:v>7.5</c:v>
                </c:pt>
                <c:pt idx="4">
                  <c:v>7</c:v>
                </c:pt>
                <c:pt idx="5">
                  <c:v>7.5</c:v>
                </c:pt>
                <c:pt idx="6">
                  <c:v>7</c:v>
                </c:pt>
                <c:pt idx="7">
                  <c:v>7</c:v>
                </c:pt>
                <c:pt idx="8">
                  <c:v>7</c:v>
                </c:pt>
                <c:pt idx="9">
                  <c:v>7</c:v>
                </c:pt>
                <c:pt idx="10">
                  <c:v>7</c:v>
                </c:pt>
                <c:pt idx="11">
                  <c:v>7</c:v>
                </c:pt>
                <c:pt idx="12">
                  <c:v>7</c:v>
                </c:pt>
                <c:pt idx="13">
                  <c:v>7.5</c:v>
                </c:pt>
                <c:pt idx="14">
                  <c:v>7</c:v>
                </c:pt>
                <c:pt idx="15">
                  <c:v>6.5</c:v>
                </c:pt>
                <c:pt idx="16">
                  <c:v>7</c:v>
                </c:pt>
                <c:pt idx="17">
                  <c:v>7</c:v>
                </c:pt>
                <c:pt idx="18">
                  <c:v>7</c:v>
                </c:pt>
                <c:pt idx="19">
                  <c:v>7</c:v>
                </c:pt>
                <c:pt idx="20">
                  <c:v>7</c:v>
                </c:pt>
                <c:pt idx="21">
                  <c:v>7.5</c:v>
                </c:pt>
                <c:pt idx="22">
                  <c:v>7</c:v>
                </c:pt>
                <c:pt idx="23">
                  <c:v>7</c:v>
                </c:pt>
                <c:pt idx="24">
                  <c:v>7</c:v>
                </c:pt>
                <c:pt idx="25">
                  <c:v>7.5</c:v>
                </c:pt>
                <c:pt idx="26">
                  <c:v>7</c:v>
                </c:pt>
                <c:pt idx="27">
                  <c:v>7</c:v>
                </c:pt>
                <c:pt idx="28">
                  <c:v>7</c:v>
                </c:pt>
                <c:pt idx="29">
                  <c:v>7</c:v>
                </c:pt>
                <c:pt idx="30">
                  <c:v>7</c:v>
                </c:pt>
                <c:pt idx="31">
                  <c:v>7</c:v>
                </c:pt>
                <c:pt idx="32">
                  <c:v>7</c:v>
                </c:pt>
                <c:pt idx="33">
                  <c:v>7</c:v>
                </c:pt>
                <c:pt idx="34">
                  <c:v>7</c:v>
                </c:pt>
                <c:pt idx="35">
                  <c:v>7</c:v>
                </c:pt>
                <c:pt idx="36">
                  <c:v>7</c:v>
                </c:pt>
              </c:numCache>
            </c:numRef>
          </c:val>
          <c:smooth val="0"/>
          <c:extLst>
            <c:ext xmlns:c16="http://schemas.microsoft.com/office/drawing/2014/chart" uri="{C3380CC4-5D6E-409C-BE32-E72D297353CC}">
              <c16:uniqueId val="{0000000A-F8B2-4D1E-90E0-62FFB7039221}"/>
            </c:ext>
          </c:extLst>
        </c:ser>
        <c:ser>
          <c:idx val="11"/>
          <c:order val="11"/>
          <c:tx>
            <c:strRef>
              <c:f>pH!$M$194:$M$195</c:f>
              <c:strCache>
                <c:ptCount val="1"/>
                <c:pt idx="0">
                  <c:v>MACA1</c:v>
                </c:pt>
              </c:strCache>
            </c:strRef>
          </c:tx>
          <c:spPr>
            <a:ln w="28575" cap="rnd">
              <a:solidFill>
                <a:schemeClr val="accent6">
                  <a:lumMod val="60000"/>
                </a:schemeClr>
              </a:solidFill>
              <a:round/>
            </a:ln>
            <a:effectLst/>
          </c:spPr>
          <c:marker>
            <c:symbol val="none"/>
          </c:marker>
          <c:cat>
            <c:strRef>
              <c:f>pH!$A$196:$A$233</c:f>
              <c:strCache>
                <c:ptCount val="37"/>
                <c:pt idx="0">
                  <c:v>abr-18</c:v>
                </c:pt>
                <c:pt idx="1">
                  <c:v>may-18</c:v>
                </c:pt>
                <c:pt idx="2">
                  <c:v>jun-18</c:v>
                </c:pt>
                <c:pt idx="3">
                  <c:v>jul-18</c:v>
                </c:pt>
                <c:pt idx="4">
                  <c:v>ago-18</c:v>
                </c:pt>
                <c:pt idx="5">
                  <c:v>sep-18</c:v>
                </c:pt>
                <c:pt idx="6">
                  <c:v>oct-18</c:v>
                </c:pt>
                <c:pt idx="7">
                  <c:v>nov-18</c:v>
                </c:pt>
                <c:pt idx="8">
                  <c:v>dic-18</c:v>
                </c:pt>
                <c:pt idx="9">
                  <c:v>ene-19</c:v>
                </c:pt>
                <c:pt idx="10">
                  <c:v>feb-19</c:v>
                </c:pt>
                <c:pt idx="11">
                  <c:v>mar-19</c:v>
                </c:pt>
                <c:pt idx="12">
                  <c:v>abr-19</c:v>
                </c:pt>
                <c:pt idx="13">
                  <c:v>may-19</c:v>
                </c:pt>
                <c:pt idx="14">
                  <c:v>jun-19</c:v>
                </c:pt>
                <c:pt idx="15">
                  <c:v>jul-19</c:v>
                </c:pt>
                <c:pt idx="16">
                  <c:v>ago-19</c:v>
                </c:pt>
                <c:pt idx="17">
                  <c:v>sep-19</c:v>
                </c:pt>
                <c:pt idx="18">
                  <c:v>oct-19</c:v>
                </c:pt>
                <c:pt idx="19">
                  <c:v>nov-19</c:v>
                </c:pt>
                <c:pt idx="20">
                  <c:v>dic-19</c:v>
                </c:pt>
                <c:pt idx="21">
                  <c:v>ene-20</c:v>
                </c:pt>
                <c:pt idx="22">
                  <c:v>feb-20</c:v>
                </c:pt>
                <c:pt idx="23">
                  <c:v>mar-20</c:v>
                </c:pt>
                <c:pt idx="24">
                  <c:v>abr-20</c:v>
                </c:pt>
                <c:pt idx="25">
                  <c:v>may-20</c:v>
                </c:pt>
                <c:pt idx="26">
                  <c:v>jun-20</c:v>
                </c:pt>
                <c:pt idx="27">
                  <c:v>jul-20</c:v>
                </c:pt>
                <c:pt idx="28">
                  <c:v>ago-20</c:v>
                </c:pt>
                <c:pt idx="29">
                  <c:v>sep-20</c:v>
                </c:pt>
                <c:pt idx="30">
                  <c:v>oct-20</c:v>
                </c:pt>
                <c:pt idx="31">
                  <c:v>nov-20</c:v>
                </c:pt>
                <c:pt idx="32">
                  <c:v>dic-20</c:v>
                </c:pt>
                <c:pt idx="33">
                  <c:v>ene-21</c:v>
                </c:pt>
                <c:pt idx="34">
                  <c:v>feb-21</c:v>
                </c:pt>
                <c:pt idx="35">
                  <c:v>mar-21</c:v>
                </c:pt>
                <c:pt idx="36">
                  <c:v>abr-21</c:v>
                </c:pt>
              </c:strCache>
            </c:strRef>
          </c:cat>
          <c:val>
            <c:numRef>
              <c:f>pH!$M$196:$M$233</c:f>
              <c:numCache>
                <c:formatCode>General</c:formatCode>
                <c:ptCount val="37"/>
                <c:pt idx="0">
                  <c:v>7.5</c:v>
                </c:pt>
                <c:pt idx="1">
                  <c:v>7.5</c:v>
                </c:pt>
                <c:pt idx="3">
                  <c:v>7</c:v>
                </c:pt>
                <c:pt idx="4">
                  <c:v>7</c:v>
                </c:pt>
                <c:pt idx="5">
                  <c:v>7</c:v>
                </c:pt>
                <c:pt idx="6">
                  <c:v>7</c:v>
                </c:pt>
                <c:pt idx="8">
                  <c:v>6.5</c:v>
                </c:pt>
                <c:pt idx="9">
                  <c:v>6.5</c:v>
                </c:pt>
                <c:pt idx="10">
                  <c:v>6</c:v>
                </c:pt>
                <c:pt idx="11">
                  <c:v>7</c:v>
                </c:pt>
                <c:pt idx="12">
                  <c:v>7</c:v>
                </c:pt>
                <c:pt idx="13">
                  <c:v>7</c:v>
                </c:pt>
                <c:pt idx="15">
                  <c:v>5.5</c:v>
                </c:pt>
                <c:pt idx="16">
                  <c:v>7</c:v>
                </c:pt>
                <c:pt idx="17">
                  <c:v>7</c:v>
                </c:pt>
                <c:pt idx="18">
                  <c:v>7</c:v>
                </c:pt>
                <c:pt idx="19">
                  <c:v>7</c:v>
                </c:pt>
                <c:pt idx="20">
                  <c:v>7</c:v>
                </c:pt>
              </c:numCache>
            </c:numRef>
          </c:val>
          <c:smooth val="0"/>
          <c:extLst>
            <c:ext xmlns:c16="http://schemas.microsoft.com/office/drawing/2014/chart" uri="{C3380CC4-5D6E-409C-BE32-E72D297353CC}">
              <c16:uniqueId val="{0000000B-F8B2-4D1E-90E0-62FFB7039221}"/>
            </c:ext>
          </c:extLst>
        </c:ser>
        <c:ser>
          <c:idx val="12"/>
          <c:order val="12"/>
          <c:tx>
            <c:strRef>
              <c:f>pH!$N$194:$N$195</c:f>
              <c:strCache>
                <c:ptCount val="1"/>
                <c:pt idx="0">
                  <c:v>MACA2</c:v>
                </c:pt>
              </c:strCache>
            </c:strRef>
          </c:tx>
          <c:spPr>
            <a:ln w="28575" cap="rnd">
              <a:solidFill>
                <a:schemeClr val="accent1">
                  <a:lumMod val="80000"/>
                  <a:lumOff val="20000"/>
                </a:schemeClr>
              </a:solidFill>
              <a:round/>
            </a:ln>
            <a:effectLst/>
          </c:spPr>
          <c:marker>
            <c:symbol val="none"/>
          </c:marker>
          <c:cat>
            <c:strRef>
              <c:f>pH!$A$196:$A$233</c:f>
              <c:strCache>
                <c:ptCount val="37"/>
                <c:pt idx="0">
                  <c:v>abr-18</c:v>
                </c:pt>
                <c:pt idx="1">
                  <c:v>may-18</c:v>
                </c:pt>
                <c:pt idx="2">
                  <c:v>jun-18</c:v>
                </c:pt>
                <c:pt idx="3">
                  <c:v>jul-18</c:v>
                </c:pt>
                <c:pt idx="4">
                  <c:v>ago-18</c:v>
                </c:pt>
                <c:pt idx="5">
                  <c:v>sep-18</c:v>
                </c:pt>
                <c:pt idx="6">
                  <c:v>oct-18</c:v>
                </c:pt>
                <c:pt idx="7">
                  <c:v>nov-18</c:v>
                </c:pt>
                <c:pt idx="8">
                  <c:v>dic-18</c:v>
                </c:pt>
                <c:pt idx="9">
                  <c:v>ene-19</c:v>
                </c:pt>
                <c:pt idx="10">
                  <c:v>feb-19</c:v>
                </c:pt>
                <c:pt idx="11">
                  <c:v>mar-19</c:v>
                </c:pt>
                <c:pt idx="12">
                  <c:v>abr-19</c:v>
                </c:pt>
                <c:pt idx="13">
                  <c:v>may-19</c:v>
                </c:pt>
                <c:pt idx="14">
                  <c:v>jun-19</c:v>
                </c:pt>
                <c:pt idx="15">
                  <c:v>jul-19</c:v>
                </c:pt>
                <c:pt idx="16">
                  <c:v>ago-19</c:v>
                </c:pt>
                <c:pt idx="17">
                  <c:v>sep-19</c:v>
                </c:pt>
                <c:pt idx="18">
                  <c:v>oct-19</c:v>
                </c:pt>
                <c:pt idx="19">
                  <c:v>nov-19</c:v>
                </c:pt>
                <c:pt idx="20">
                  <c:v>dic-19</c:v>
                </c:pt>
                <c:pt idx="21">
                  <c:v>ene-20</c:v>
                </c:pt>
                <c:pt idx="22">
                  <c:v>feb-20</c:v>
                </c:pt>
                <c:pt idx="23">
                  <c:v>mar-20</c:v>
                </c:pt>
                <c:pt idx="24">
                  <c:v>abr-20</c:v>
                </c:pt>
                <c:pt idx="25">
                  <c:v>may-20</c:v>
                </c:pt>
                <c:pt idx="26">
                  <c:v>jun-20</c:v>
                </c:pt>
                <c:pt idx="27">
                  <c:v>jul-20</c:v>
                </c:pt>
                <c:pt idx="28">
                  <c:v>ago-20</c:v>
                </c:pt>
                <c:pt idx="29">
                  <c:v>sep-20</c:v>
                </c:pt>
                <c:pt idx="30">
                  <c:v>oct-20</c:v>
                </c:pt>
                <c:pt idx="31">
                  <c:v>nov-20</c:v>
                </c:pt>
                <c:pt idx="32">
                  <c:v>dic-20</c:v>
                </c:pt>
                <c:pt idx="33">
                  <c:v>ene-21</c:v>
                </c:pt>
                <c:pt idx="34">
                  <c:v>feb-21</c:v>
                </c:pt>
                <c:pt idx="35">
                  <c:v>mar-21</c:v>
                </c:pt>
                <c:pt idx="36">
                  <c:v>abr-21</c:v>
                </c:pt>
              </c:strCache>
            </c:strRef>
          </c:cat>
          <c:val>
            <c:numRef>
              <c:f>pH!$N$196:$N$233</c:f>
              <c:numCache>
                <c:formatCode>General</c:formatCode>
                <c:ptCount val="37"/>
                <c:pt idx="0">
                  <c:v>7</c:v>
                </c:pt>
                <c:pt idx="1">
                  <c:v>8</c:v>
                </c:pt>
                <c:pt idx="2">
                  <c:v>7</c:v>
                </c:pt>
                <c:pt idx="3">
                  <c:v>7.5</c:v>
                </c:pt>
                <c:pt idx="4">
                  <c:v>8</c:v>
                </c:pt>
                <c:pt idx="5">
                  <c:v>8</c:v>
                </c:pt>
                <c:pt idx="6">
                  <c:v>7</c:v>
                </c:pt>
                <c:pt idx="7">
                  <c:v>7</c:v>
                </c:pt>
                <c:pt idx="8">
                  <c:v>7.5</c:v>
                </c:pt>
                <c:pt idx="9">
                  <c:v>7</c:v>
                </c:pt>
                <c:pt idx="10">
                  <c:v>7</c:v>
                </c:pt>
                <c:pt idx="11">
                  <c:v>7</c:v>
                </c:pt>
                <c:pt idx="12">
                  <c:v>7.5</c:v>
                </c:pt>
                <c:pt idx="13">
                  <c:v>7</c:v>
                </c:pt>
                <c:pt idx="14">
                  <c:v>7.5</c:v>
                </c:pt>
                <c:pt idx="15">
                  <c:v>6</c:v>
                </c:pt>
                <c:pt idx="16">
                  <c:v>7.5</c:v>
                </c:pt>
                <c:pt idx="17">
                  <c:v>7</c:v>
                </c:pt>
                <c:pt idx="18">
                  <c:v>7</c:v>
                </c:pt>
                <c:pt idx="19">
                  <c:v>7</c:v>
                </c:pt>
                <c:pt idx="20">
                  <c:v>7</c:v>
                </c:pt>
                <c:pt idx="21">
                  <c:v>7.5</c:v>
                </c:pt>
                <c:pt idx="22">
                  <c:v>7</c:v>
                </c:pt>
                <c:pt idx="23">
                  <c:v>7</c:v>
                </c:pt>
                <c:pt idx="24">
                  <c:v>7</c:v>
                </c:pt>
                <c:pt idx="25">
                  <c:v>7</c:v>
                </c:pt>
                <c:pt idx="26">
                  <c:v>7</c:v>
                </c:pt>
                <c:pt idx="27">
                  <c:v>7</c:v>
                </c:pt>
                <c:pt idx="28">
                  <c:v>7</c:v>
                </c:pt>
                <c:pt idx="29">
                  <c:v>7.5</c:v>
                </c:pt>
                <c:pt idx="30">
                  <c:v>7.5</c:v>
                </c:pt>
                <c:pt idx="31">
                  <c:v>7</c:v>
                </c:pt>
                <c:pt idx="32">
                  <c:v>7</c:v>
                </c:pt>
                <c:pt idx="33">
                  <c:v>7</c:v>
                </c:pt>
                <c:pt idx="34">
                  <c:v>7</c:v>
                </c:pt>
                <c:pt idx="35">
                  <c:v>7</c:v>
                </c:pt>
                <c:pt idx="36">
                  <c:v>7</c:v>
                </c:pt>
              </c:numCache>
            </c:numRef>
          </c:val>
          <c:smooth val="0"/>
          <c:extLst>
            <c:ext xmlns:c16="http://schemas.microsoft.com/office/drawing/2014/chart" uri="{C3380CC4-5D6E-409C-BE32-E72D297353CC}">
              <c16:uniqueId val="{0000000C-F8B2-4D1E-90E0-62FFB7039221}"/>
            </c:ext>
          </c:extLst>
        </c:ser>
        <c:ser>
          <c:idx val="13"/>
          <c:order val="13"/>
          <c:tx>
            <c:strRef>
              <c:f>pH!$O$194:$O$195</c:f>
              <c:strCache>
                <c:ptCount val="1"/>
                <c:pt idx="0">
                  <c:v>MAKI</c:v>
                </c:pt>
              </c:strCache>
            </c:strRef>
          </c:tx>
          <c:spPr>
            <a:ln w="28575" cap="rnd">
              <a:solidFill>
                <a:schemeClr val="accent2">
                  <a:lumMod val="80000"/>
                  <a:lumOff val="20000"/>
                </a:schemeClr>
              </a:solidFill>
              <a:round/>
            </a:ln>
            <a:effectLst/>
          </c:spPr>
          <c:marker>
            <c:symbol val="none"/>
          </c:marker>
          <c:cat>
            <c:strRef>
              <c:f>pH!$A$196:$A$233</c:f>
              <c:strCache>
                <c:ptCount val="37"/>
                <c:pt idx="0">
                  <c:v>abr-18</c:v>
                </c:pt>
                <c:pt idx="1">
                  <c:v>may-18</c:v>
                </c:pt>
                <c:pt idx="2">
                  <c:v>jun-18</c:v>
                </c:pt>
                <c:pt idx="3">
                  <c:v>jul-18</c:v>
                </c:pt>
                <c:pt idx="4">
                  <c:v>ago-18</c:v>
                </c:pt>
                <c:pt idx="5">
                  <c:v>sep-18</c:v>
                </c:pt>
                <c:pt idx="6">
                  <c:v>oct-18</c:v>
                </c:pt>
                <c:pt idx="7">
                  <c:v>nov-18</c:v>
                </c:pt>
                <c:pt idx="8">
                  <c:v>dic-18</c:v>
                </c:pt>
                <c:pt idx="9">
                  <c:v>ene-19</c:v>
                </c:pt>
                <c:pt idx="10">
                  <c:v>feb-19</c:v>
                </c:pt>
                <c:pt idx="11">
                  <c:v>mar-19</c:v>
                </c:pt>
                <c:pt idx="12">
                  <c:v>abr-19</c:v>
                </c:pt>
                <c:pt idx="13">
                  <c:v>may-19</c:v>
                </c:pt>
                <c:pt idx="14">
                  <c:v>jun-19</c:v>
                </c:pt>
                <c:pt idx="15">
                  <c:v>jul-19</c:v>
                </c:pt>
                <c:pt idx="16">
                  <c:v>ago-19</c:v>
                </c:pt>
                <c:pt idx="17">
                  <c:v>sep-19</c:v>
                </c:pt>
                <c:pt idx="18">
                  <c:v>oct-19</c:v>
                </c:pt>
                <c:pt idx="19">
                  <c:v>nov-19</c:v>
                </c:pt>
                <c:pt idx="20">
                  <c:v>dic-19</c:v>
                </c:pt>
                <c:pt idx="21">
                  <c:v>ene-20</c:v>
                </c:pt>
                <c:pt idx="22">
                  <c:v>feb-20</c:v>
                </c:pt>
                <c:pt idx="23">
                  <c:v>mar-20</c:v>
                </c:pt>
                <c:pt idx="24">
                  <c:v>abr-20</c:v>
                </c:pt>
                <c:pt idx="25">
                  <c:v>may-20</c:v>
                </c:pt>
                <c:pt idx="26">
                  <c:v>jun-20</c:v>
                </c:pt>
                <c:pt idx="27">
                  <c:v>jul-20</c:v>
                </c:pt>
                <c:pt idx="28">
                  <c:v>ago-20</c:v>
                </c:pt>
                <c:pt idx="29">
                  <c:v>sep-20</c:v>
                </c:pt>
                <c:pt idx="30">
                  <c:v>oct-20</c:v>
                </c:pt>
                <c:pt idx="31">
                  <c:v>nov-20</c:v>
                </c:pt>
                <c:pt idx="32">
                  <c:v>dic-20</c:v>
                </c:pt>
                <c:pt idx="33">
                  <c:v>ene-21</c:v>
                </c:pt>
                <c:pt idx="34">
                  <c:v>feb-21</c:v>
                </c:pt>
                <c:pt idx="35">
                  <c:v>mar-21</c:v>
                </c:pt>
                <c:pt idx="36">
                  <c:v>abr-21</c:v>
                </c:pt>
              </c:strCache>
            </c:strRef>
          </c:cat>
          <c:val>
            <c:numRef>
              <c:f>pH!$O$196:$O$233</c:f>
              <c:numCache>
                <c:formatCode>General</c:formatCode>
                <c:ptCount val="37"/>
                <c:pt idx="3">
                  <c:v>7</c:v>
                </c:pt>
                <c:pt idx="4">
                  <c:v>6.5</c:v>
                </c:pt>
                <c:pt idx="5">
                  <c:v>7</c:v>
                </c:pt>
              </c:numCache>
            </c:numRef>
          </c:val>
          <c:smooth val="0"/>
          <c:extLst>
            <c:ext xmlns:c16="http://schemas.microsoft.com/office/drawing/2014/chart" uri="{C3380CC4-5D6E-409C-BE32-E72D297353CC}">
              <c16:uniqueId val="{0000000D-F8B2-4D1E-90E0-62FFB7039221}"/>
            </c:ext>
          </c:extLst>
        </c:ser>
        <c:ser>
          <c:idx val="14"/>
          <c:order val="14"/>
          <c:tx>
            <c:strRef>
              <c:f>pH!$P$194:$P$195</c:f>
              <c:strCache>
                <c:ptCount val="1"/>
                <c:pt idx="0">
                  <c:v>MSP</c:v>
                </c:pt>
              </c:strCache>
            </c:strRef>
          </c:tx>
          <c:spPr>
            <a:ln w="28575" cap="rnd">
              <a:solidFill>
                <a:schemeClr val="accent3">
                  <a:lumMod val="80000"/>
                  <a:lumOff val="20000"/>
                </a:schemeClr>
              </a:solidFill>
              <a:round/>
            </a:ln>
            <a:effectLst/>
          </c:spPr>
          <c:marker>
            <c:symbol val="none"/>
          </c:marker>
          <c:cat>
            <c:strRef>
              <c:f>pH!$A$196:$A$233</c:f>
              <c:strCache>
                <c:ptCount val="37"/>
                <c:pt idx="0">
                  <c:v>abr-18</c:v>
                </c:pt>
                <c:pt idx="1">
                  <c:v>may-18</c:v>
                </c:pt>
                <c:pt idx="2">
                  <c:v>jun-18</c:v>
                </c:pt>
                <c:pt idx="3">
                  <c:v>jul-18</c:v>
                </c:pt>
                <c:pt idx="4">
                  <c:v>ago-18</c:v>
                </c:pt>
                <c:pt idx="5">
                  <c:v>sep-18</c:v>
                </c:pt>
                <c:pt idx="6">
                  <c:v>oct-18</c:v>
                </c:pt>
                <c:pt idx="7">
                  <c:v>nov-18</c:v>
                </c:pt>
                <c:pt idx="8">
                  <c:v>dic-18</c:v>
                </c:pt>
                <c:pt idx="9">
                  <c:v>ene-19</c:v>
                </c:pt>
                <c:pt idx="10">
                  <c:v>feb-19</c:v>
                </c:pt>
                <c:pt idx="11">
                  <c:v>mar-19</c:v>
                </c:pt>
                <c:pt idx="12">
                  <c:v>abr-19</c:v>
                </c:pt>
                <c:pt idx="13">
                  <c:v>may-19</c:v>
                </c:pt>
                <c:pt idx="14">
                  <c:v>jun-19</c:v>
                </c:pt>
                <c:pt idx="15">
                  <c:v>jul-19</c:v>
                </c:pt>
                <c:pt idx="16">
                  <c:v>ago-19</c:v>
                </c:pt>
                <c:pt idx="17">
                  <c:v>sep-19</c:v>
                </c:pt>
                <c:pt idx="18">
                  <c:v>oct-19</c:v>
                </c:pt>
                <c:pt idx="19">
                  <c:v>nov-19</c:v>
                </c:pt>
                <c:pt idx="20">
                  <c:v>dic-19</c:v>
                </c:pt>
                <c:pt idx="21">
                  <c:v>ene-20</c:v>
                </c:pt>
                <c:pt idx="22">
                  <c:v>feb-20</c:v>
                </c:pt>
                <c:pt idx="23">
                  <c:v>mar-20</c:v>
                </c:pt>
                <c:pt idx="24">
                  <c:v>abr-20</c:v>
                </c:pt>
                <c:pt idx="25">
                  <c:v>may-20</c:v>
                </c:pt>
                <c:pt idx="26">
                  <c:v>jun-20</c:v>
                </c:pt>
                <c:pt idx="27">
                  <c:v>jul-20</c:v>
                </c:pt>
                <c:pt idx="28">
                  <c:v>ago-20</c:v>
                </c:pt>
                <c:pt idx="29">
                  <c:v>sep-20</c:v>
                </c:pt>
                <c:pt idx="30">
                  <c:v>oct-20</c:v>
                </c:pt>
                <c:pt idx="31">
                  <c:v>nov-20</c:v>
                </c:pt>
                <c:pt idx="32">
                  <c:v>dic-20</c:v>
                </c:pt>
                <c:pt idx="33">
                  <c:v>ene-21</c:v>
                </c:pt>
                <c:pt idx="34">
                  <c:v>feb-21</c:v>
                </c:pt>
                <c:pt idx="35">
                  <c:v>mar-21</c:v>
                </c:pt>
                <c:pt idx="36">
                  <c:v>abr-21</c:v>
                </c:pt>
              </c:strCache>
            </c:strRef>
          </c:cat>
          <c:val>
            <c:numRef>
              <c:f>pH!$P$196:$P$233</c:f>
              <c:numCache>
                <c:formatCode>General</c:formatCode>
                <c:ptCount val="37"/>
                <c:pt idx="31">
                  <c:v>7</c:v>
                </c:pt>
                <c:pt idx="32">
                  <c:v>8</c:v>
                </c:pt>
                <c:pt idx="33">
                  <c:v>7</c:v>
                </c:pt>
                <c:pt idx="34">
                  <c:v>7.5</c:v>
                </c:pt>
                <c:pt idx="35">
                  <c:v>7</c:v>
                </c:pt>
                <c:pt idx="36">
                  <c:v>7</c:v>
                </c:pt>
              </c:numCache>
            </c:numRef>
          </c:val>
          <c:smooth val="0"/>
          <c:extLst>
            <c:ext xmlns:c16="http://schemas.microsoft.com/office/drawing/2014/chart" uri="{C3380CC4-5D6E-409C-BE32-E72D297353CC}">
              <c16:uniqueId val="{0000000E-F8B2-4D1E-90E0-62FFB7039221}"/>
            </c:ext>
          </c:extLst>
        </c:ser>
        <c:ser>
          <c:idx val="15"/>
          <c:order val="15"/>
          <c:tx>
            <c:strRef>
              <c:f>pH!$Q$194:$Q$195</c:f>
              <c:strCache>
                <c:ptCount val="1"/>
                <c:pt idx="0">
                  <c:v>PAPO1</c:v>
                </c:pt>
              </c:strCache>
            </c:strRef>
          </c:tx>
          <c:spPr>
            <a:ln w="28575" cap="rnd">
              <a:solidFill>
                <a:schemeClr val="accent4">
                  <a:lumMod val="80000"/>
                  <a:lumOff val="20000"/>
                </a:schemeClr>
              </a:solidFill>
              <a:round/>
            </a:ln>
            <a:effectLst/>
          </c:spPr>
          <c:marker>
            <c:symbol val="none"/>
          </c:marker>
          <c:cat>
            <c:strRef>
              <c:f>pH!$A$196:$A$233</c:f>
              <c:strCache>
                <c:ptCount val="37"/>
                <c:pt idx="0">
                  <c:v>abr-18</c:v>
                </c:pt>
                <c:pt idx="1">
                  <c:v>may-18</c:v>
                </c:pt>
                <c:pt idx="2">
                  <c:v>jun-18</c:v>
                </c:pt>
                <c:pt idx="3">
                  <c:v>jul-18</c:v>
                </c:pt>
                <c:pt idx="4">
                  <c:v>ago-18</c:v>
                </c:pt>
                <c:pt idx="5">
                  <c:v>sep-18</c:v>
                </c:pt>
                <c:pt idx="6">
                  <c:v>oct-18</c:v>
                </c:pt>
                <c:pt idx="7">
                  <c:v>nov-18</c:v>
                </c:pt>
                <c:pt idx="8">
                  <c:v>dic-18</c:v>
                </c:pt>
                <c:pt idx="9">
                  <c:v>ene-19</c:v>
                </c:pt>
                <c:pt idx="10">
                  <c:v>feb-19</c:v>
                </c:pt>
                <c:pt idx="11">
                  <c:v>mar-19</c:v>
                </c:pt>
                <c:pt idx="12">
                  <c:v>abr-19</c:v>
                </c:pt>
                <c:pt idx="13">
                  <c:v>may-19</c:v>
                </c:pt>
                <c:pt idx="14">
                  <c:v>jun-19</c:v>
                </c:pt>
                <c:pt idx="15">
                  <c:v>jul-19</c:v>
                </c:pt>
                <c:pt idx="16">
                  <c:v>ago-19</c:v>
                </c:pt>
                <c:pt idx="17">
                  <c:v>sep-19</c:v>
                </c:pt>
                <c:pt idx="18">
                  <c:v>oct-19</c:v>
                </c:pt>
                <c:pt idx="19">
                  <c:v>nov-19</c:v>
                </c:pt>
                <c:pt idx="20">
                  <c:v>dic-19</c:v>
                </c:pt>
                <c:pt idx="21">
                  <c:v>ene-20</c:v>
                </c:pt>
                <c:pt idx="22">
                  <c:v>feb-20</c:v>
                </c:pt>
                <c:pt idx="23">
                  <c:v>mar-20</c:v>
                </c:pt>
                <c:pt idx="24">
                  <c:v>abr-20</c:v>
                </c:pt>
                <c:pt idx="25">
                  <c:v>may-20</c:v>
                </c:pt>
                <c:pt idx="26">
                  <c:v>jun-20</c:v>
                </c:pt>
                <c:pt idx="27">
                  <c:v>jul-20</c:v>
                </c:pt>
                <c:pt idx="28">
                  <c:v>ago-20</c:v>
                </c:pt>
                <c:pt idx="29">
                  <c:v>sep-20</c:v>
                </c:pt>
                <c:pt idx="30">
                  <c:v>oct-20</c:v>
                </c:pt>
                <c:pt idx="31">
                  <c:v>nov-20</c:v>
                </c:pt>
                <c:pt idx="32">
                  <c:v>dic-20</c:v>
                </c:pt>
                <c:pt idx="33">
                  <c:v>ene-21</c:v>
                </c:pt>
                <c:pt idx="34">
                  <c:v>feb-21</c:v>
                </c:pt>
                <c:pt idx="35">
                  <c:v>mar-21</c:v>
                </c:pt>
                <c:pt idx="36">
                  <c:v>abr-21</c:v>
                </c:pt>
              </c:strCache>
            </c:strRef>
          </c:cat>
          <c:val>
            <c:numRef>
              <c:f>pH!$Q$196:$Q$233</c:f>
              <c:numCache>
                <c:formatCode>General</c:formatCode>
                <c:ptCount val="37"/>
                <c:pt idx="0">
                  <c:v>7</c:v>
                </c:pt>
                <c:pt idx="1">
                  <c:v>8</c:v>
                </c:pt>
                <c:pt idx="3">
                  <c:v>7.5</c:v>
                </c:pt>
                <c:pt idx="4">
                  <c:v>7</c:v>
                </c:pt>
                <c:pt idx="5">
                  <c:v>7</c:v>
                </c:pt>
                <c:pt idx="6">
                  <c:v>7</c:v>
                </c:pt>
                <c:pt idx="8">
                  <c:v>7</c:v>
                </c:pt>
                <c:pt idx="9">
                  <c:v>7.5</c:v>
                </c:pt>
                <c:pt idx="10">
                  <c:v>7</c:v>
                </c:pt>
                <c:pt idx="11">
                  <c:v>7</c:v>
                </c:pt>
                <c:pt idx="12">
                  <c:v>8</c:v>
                </c:pt>
                <c:pt idx="13">
                  <c:v>7</c:v>
                </c:pt>
                <c:pt idx="14">
                  <c:v>7</c:v>
                </c:pt>
                <c:pt idx="15">
                  <c:v>7.5</c:v>
                </c:pt>
                <c:pt idx="16">
                  <c:v>7.5</c:v>
                </c:pt>
                <c:pt idx="17">
                  <c:v>7</c:v>
                </c:pt>
                <c:pt idx="18">
                  <c:v>6.5</c:v>
                </c:pt>
                <c:pt idx="19">
                  <c:v>7.5</c:v>
                </c:pt>
                <c:pt idx="20">
                  <c:v>7</c:v>
                </c:pt>
              </c:numCache>
            </c:numRef>
          </c:val>
          <c:smooth val="0"/>
          <c:extLst>
            <c:ext xmlns:c16="http://schemas.microsoft.com/office/drawing/2014/chart" uri="{C3380CC4-5D6E-409C-BE32-E72D297353CC}">
              <c16:uniqueId val="{0000000F-F8B2-4D1E-90E0-62FFB7039221}"/>
            </c:ext>
          </c:extLst>
        </c:ser>
        <c:ser>
          <c:idx val="16"/>
          <c:order val="16"/>
          <c:tx>
            <c:strRef>
              <c:f>pH!$R$194:$R$195</c:f>
              <c:strCache>
                <c:ptCount val="1"/>
                <c:pt idx="0">
                  <c:v>PAPO2</c:v>
                </c:pt>
              </c:strCache>
            </c:strRef>
          </c:tx>
          <c:spPr>
            <a:ln w="28575" cap="rnd">
              <a:solidFill>
                <a:schemeClr val="accent5">
                  <a:lumMod val="80000"/>
                  <a:lumOff val="20000"/>
                </a:schemeClr>
              </a:solidFill>
              <a:round/>
            </a:ln>
            <a:effectLst/>
          </c:spPr>
          <c:marker>
            <c:symbol val="none"/>
          </c:marker>
          <c:cat>
            <c:strRef>
              <c:f>pH!$A$196:$A$233</c:f>
              <c:strCache>
                <c:ptCount val="37"/>
                <c:pt idx="0">
                  <c:v>abr-18</c:v>
                </c:pt>
                <c:pt idx="1">
                  <c:v>may-18</c:v>
                </c:pt>
                <c:pt idx="2">
                  <c:v>jun-18</c:v>
                </c:pt>
                <c:pt idx="3">
                  <c:v>jul-18</c:v>
                </c:pt>
                <c:pt idx="4">
                  <c:v>ago-18</c:v>
                </c:pt>
                <c:pt idx="5">
                  <c:v>sep-18</c:v>
                </c:pt>
                <c:pt idx="6">
                  <c:v>oct-18</c:v>
                </c:pt>
                <c:pt idx="7">
                  <c:v>nov-18</c:v>
                </c:pt>
                <c:pt idx="8">
                  <c:v>dic-18</c:v>
                </c:pt>
                <c:pt idx="9">
                  <c:v>ene-19</c:v>
                </c:pt>
                <c:pt idx="10">
                  <c:v>feb-19</c:v>
                </c:pt>
                <c:pt idx="11">
                  <c:v>mar-19</c:v>
                </c:pt>
                <c:pt idx="12">
                  <c:v>abr-19</c:v>
                </c:pt>
                <c:pt idx="13">
                  <c:v>may-19</c:v>
                </c:pt>
                <c:pt idx="14">
                  <c:v>jun-19</c:v>
                </c:pt>
                <c:pt idx="15">
                  <c:v>jul-19</c:v>
                </c:pt>
                <c:pt idx="16">
                  <c:v>ago-19</c:v>
                </c:pt>
                <c:pt idx="17">
                  <c:v>sep-19</c:v>
                </c:pt>
                <c:pt idx="18">
                  <c:v>oct-19</c:v>
                </c:pt>
                <c:pt idx="19">
                  <c:v>nov-19</c:v>
                </c:pt>
                <c:pt idx="20">
                  <c:v>dic-19</c:v>
                </c:pt>
                <c:pt idx="21">
                  <c:v>ene-20</c:v>
                </c:pt>
                <c:pt idx="22">
                  <c:v>feb-20</c:v>
                </c:pt>
                <c:pt idx="23">
                  <c:v>mar-20</c:v>
                </c:pt>
                <c:pt idx="24">
                  <c:v>abr-20</c:v>
                </c:pt>
                <c:pt idx="25">
                  <c:v>may-20</c:v>
                </c:pt>
                <c:pt idx="26">
                  <c:v>jun-20</c:v>
                </c:pt>
                <c:pt idx="27">
                  <c:v>jul-20</c:v>
                </c:pt>
                <c:pt idx="28">
                  <c:v>ago-20</c:v>
                </c:pt>
                <c:pt idx="29">
                  <c:v>sep-20</c:v>
                </c:pt>
                <c:pt idx="30">
                  <c:v>oct-20</c:v>
                </c:pt>
                <c:pt idx="31">
                  <c:v>nov-20</c:v>
                </c:pt>
                <c:pt idx="32">
                  <c:v>dic-20</c:v>
                </c:pt>
                <c:pt idx="33">
                  <c:v>ene-21</c:v>
                </c:pt>
                <c:pt idx="34">
                  <c:v>feb-21</c:v>
                </c:pt>
                <c:pt idx="35">
                  <c:v>mar-21</c:v>
                </c:pt>
                <c:pt idx="36">
                  <c:v>abr-21</c:v>
                </c:pt>
              </c:strCache>
            </c:strRef>
          </c:cat>
          <c:val>
            <c:numRef>
              <c:f>pH!$R$196:$R$233</c:f>
              <c:numCache>
                <c:formatCode>General</c:formatCode>
                <c:ptCount val="37"/>
                <c:pt idx="0">
                  <c:v>7.5</c:v>
                </c:pt>
                <c:pt idx="1">
                  <c:v>7.5</c:v>
                </c:pt>
                <c:pt idx="2">
                  <c:v>7</c:v>
                </c:pt>
                <c:pt idx="3">
                  <c:v>7.5</c:v>
                </c:pt>
                <c:pt idx="4">
                  <c:v>7.5</c:v>
                </c:pt>
                <c:pt idx="5">
                  <c:v>7</c:v>
                </c:pt>
                <c:pt idx="6">
                  <c:v>7.5</c:v>
                </c:pt>
                <c:pt idx="7">
                  <c:v>7</c:v>
                </c:pt>
                <c:pt idx="8">
                  <c:v>7.5</c:v>
                </c:pt>
                <c:pt idx="9">
                  <c:v>7</c:v>
                </c:pt>
                <c:pt idx="10">
                  <c:v>7</c:v>
                </c:pt>
                <c:pt idx="11">
                  <c:v>7</c:v>
                </c:pt>
                <c:pt idx="12">
                  <c:v>7</c:v>
                </c:pt>
                <c:pt idx="13">
                  <c:v>7</c:v>
                </c:pt>
                <c:pt idx="14">
                  <c:v>7</c:v>
                </c:pt>
                <c:pt idx="15">
                  <c:v>7.5</c:v>
                </c:pt>
                <c:pt idx="16">
                  <c:v>7.5</c:v>
                </c:pt>
                <c:pt idx="17">
                  <c:v>7</c:v>
                </c:pt>
                <c:pt idx="18">
                  <c:v>7</c:v>
                </c:pt>
                <c:pt idx="19">
                  <c:v>8</c:v>
                </c:pt>
                <c:pt idx="20">
                  <c:v>7.5</c:v>
                </c:pt>
                <c:pt idx="21">
                  <c:v>7.5</c:v>
                </c:pt>
                <c:pt idx="22">
                  <c:v>7</c:v>
                </c:pt>
                <c:pt idx="23">
                  <c:v>7</c:v>
                </c:pt>
                <c:pt idx="24">
                  <c:v>7</c:v>
                </c:pt>
                <c:pt idx="25">
                  <c:v>7</c:v>
                </c:pt>
                <c:pt idx="26">
                  <c:v>7.5</c:v>
                </c:pt>
                <c:pt idx="27">
                  <c:v>7</c:v>
                </c:pt>
                <c:pt idx="28">
                  <c:v>7</c:v>
                </c:pt>
                <c:pt idx="29">
                  <c:v>7</c:v>
                </c:pt>
                <c:pt idx="30">
                  <c:v>7</c:v>
                </c:pt>
                <c:pt idx="31">
                  <c:v>7</c:v>
                </c:pt>
                <c:pt idx="32">
                  <c:v>7</c:v>
                </c:pt>
                <c:pt idx="33">
                  <c:v>7</c:v>
                </c:pt>
                <c:pt idx="34">
                  <c:v>7</c:v>
                </c:pt>
                <c:pt idx="35">
                  <c:v>7</c:v>
                </c:pt>
                <c:pt idx="36">
                  <c:v>7</c:v>
                </c:pt>
              </c:numCache>
            </c:numRef>
          </c:val>
          <c:smooth val="0"/>
          <c:extLst>
            <c:ext xmlns:c16="http://schemas.microsoft.com/office/drawing/2014/chart" uri="{C3380CC4-5D6E-409C-BE32-E72D297353CC}">
              <c16:uniqueId val="{00000010-F8B2-4D1E-90E0-62FFB7039221}"/>
            </c:ext>
          </c:extLst>
        </c:ser>
        <c:ser>
          <c:idx val="17"/>
          <c:order val="17"/>
          <c:tx>
            <c:strRef>
              <c:f>pH!$S$194:$S$195</c:f>
              <c:strCache>
                <c:ptCount val="1"/>
                <c:pt idx="0">
                  <c:v>PAPR1</c:v>
                </c:pt>
              </c:strCache>
            </c:strRef>
          </c:tx>
          <c:spPr>
            <a:ln w="28575" cap="rnd">
              <a:solidFill>
                <a:schemeClr val="accent6">
                  <a:lumMod val="80000"/>
                  <a:lumOff val="20000"/>
                </a:schemeClr>
              </a:solidFill>
              <a:round/>
            </a:ln>
            <a:effectLst/>
          </c:spPr>
          <c:marker>
            <c:symbol val="none"/>
          </c:marker>
          <c:cat>
            <c:strRef>
              <c:f>pH!$A$196:$A$233</c:f>
              <c:strCache>
                <c:ptCount val="37"/>
                <c:pt idx="0">
                  <c:v>abr-18</c:v>
                </c:pt>
                <c:pt idx="1">
                  <c:v>may-18</c:v>
                </c:pt>
                <c:pt idx="2">
                  <c:v>jun-18</c:v>
                </c:pt>
                <c:pt idx="3">
                  <c:v>jul-18</c:v>
                </c:pt>
                <c:pt idx="4">
                  <c:v>ago-18</c:v>
                </c:pt>
                <c:pt idx="5">
                  <c:v>sep-18</c:v>
                </c:pt>
                <c:pt idx="6">
                  <c:v>oct-18</c:v>
                </c:pt>
                <c:pt idx="7">
                  <c:v>nov-18</c:v>
                </c:pt>
                <c:pt idx="8">
                  <c:v>dic-18</c:v>
                </c:pt>
                <c:pt idx="9">
                  <c:v>ene-19</c:v>
                </c:pt>
                <c:pt idx="10">
                  <c:v>feb-19</c:v>
                </c:pt>
                <c:pt idx="11">
                  <c:v>mar-19</c:v>
                </c:pt>
                <c:pt idx="12">
                  <c:v>abr-19</c:v>
                </c:pt>
                <c:pt idx="13">
                  <c:v>may-19</c:v>
                </c:pt>
                <c:pt idx="14">
                  <c:v>jun-19</c:v>
                </c:pt>
                <c:pt idx="15">
                  <c:v>jul-19</c:v>
                </c:pt>
                <c:pt idx="16">
                  <c:v>ago-19</c:v>
                </c:pt>
                <c:pt idx="17">
                  <c:v>sep-19</c:v>
                </c:pt>
                <c:pt idx="18">
                  <c:v>oct-19</c:v>
                </c:pt>
                <c:pt idx="19">
                  <c:v>nov-19</c:v>
                </c:pt>
                <c:pt idx="20">
                  <c:v>dic-19</c:v>
                </c:pt>
                <c:pt idx="21">
                  <c:v>ene-20</c:v>
                </c:pt>
                <c:pt idx="22">
                  <c:v>feb-20</c:v>
                </c:pt>
                <c:pt idx="23">
                  <c:v>mar-20</c:v>
                </c:pt>
                <c:pt idx="24">
                  <c:v>abr-20</c:v>
                </c:pt>
                <c:pt idx="25">
                  <c:v>may-20</c:v>
                </c:pt>
                <c:pt idx="26">
                  <c:v>jun-20</c:v>
                </c:pt>
                <c:pt idx="27">
                  <c:v>jul-20</c:v>
                </c:pt>
                <c:pt idx="28">
                  <c:v>ago-20</c:v>
                </c:pt>
                <c:pt idx="29">
                  <c:v>sep-20</c:v>
                </c:pt>
                <c:pt idx="30">
                  <c:v>oct-20</c:v>
                </c:pt>
                <c:pt idx="31">
                  <c:v>nov-20</c:v>
                </c:pt>
                <c:pt idx="32">
                  <c:v>dic-20</c:v>
                </c:pt>
                <c:pt idx="33">
                  <c:v>ene-21</c:v>
                </c:pt>
                <c:pt idx="34">
                  <c:v>feb-21</c:v>
                </c:pt>
                <c:pt idx="35">
                  <c:v>mar-21</c:v>
                </c:pt>
                <c:pt idx="36">
                  <c:v>abr-21</c:v>
                </c:pt>
              </c:strCache>
            </c:strRef>
          </c:cat>
          <c:val>
            <c:numRef>
              <c:f>pH!$S$196:$S$233</c:f>
              <c:numCache>
                <c:formatCode>General</c:formatCode>
                <c:ptCount val="37"/>
                <c:pt idx="0">
                  <c:v>7.5</c:v>
                </c:pt>
                <c:pt idx="1">
                  <c:v>7</c:v>
                </c:pt>
                <c:pt idx="3">
                  <c:v>7</c:v>
                </c:pt>
                <c:pt idx="4">
                  <c:v>7</c:v>
                </c:pt>
                <c:pt idx="5">
                  <c:v>7</c:v>
                </c:pt>
                <c:pt idx="6">
                  <c:v>7</c:v>
                </c:pt>
                <c:pt idx="8">
                  <c:v>7.5</c:v>
                </c:pt>
                <c:pt idx="9">
                  <c:v>7</c:v>
                </c:pt>
                <c:pt idx="10">
                  <c:v>7.5</c:v>
                </c:pt>
                <c:pt idx="11">
                  <c:v>7.5</c:v>
                </c:pt>
                <c:pt idx="12">
                  <c:v>7</c:v>
                </c:pt>
                <c:pt idx="13">
                  <c:v>7</c:v>
                </c:pt>
                <c:pt idx="14">
                  <c:v>7</c:v>
                </c:pt>
                <c:pt idx="15">
                  <c:v>7</c:v>
                </c:pt>
                <c:pt idx="16">
                  <c:v>7</c:v>
                </c:pt>
                <c:pt idx="17">
                  <c:v>7</c:v>
                </c:pt>
                <c:pt idx="18">
                  <c:v>7</c:v>
                </c:pt>
                <c:pt idx="19">
                  <c:v>7</c:v>
                </c:pt>
                <c:pt idx="20">
                  <c:v>7.5</c:v>
                </c:pt>
              </c:numCache>
            </c:numRef>
          </c:val>
          <c:smooth val="0"/>
          <c:extLst>
            <c:ext xmlns:c16="http://schemas.microsoft.com/office/drawing/2014/chart" uri="{C3380CC4-5D6E-409C-BE32-E72D297353CC}">
              <c16:uniqueId val="{00000011-F8B2-4D1E-90E0-62FFB7039221}"/>
            </c:ext>
          </c:extLst>
        </c:ser>
        <c:ser>
          <c:idx val="18"/>
          <c:order val="18"/>
          <c:tx>
            <c:strRef>
              <c:f>pH!$T$194:$T$195</c:f>
              <c:strCache>
                <c:ptCount val="1"/>
                <c:pt idx="0">
                  <c:v>PAPR2</c:v>
                </c:pt>
              </c:strCache>
            </c:strRef>
          </c:tx>
          <c:spPr>
            <a:ln w="28575" cap="rnd">
              <a:solidFill>
                <a:schemeClr val="accent1">
                  <a:lumMod val="80000"/>
                </a:schemeClr>
              </a:solidFill>
              <a:round/>
            </a:ln>
            <a:effectLst/>
          </c:spPr>
          <c:marker>
            <c:symbol val="none"/>
          </c:marker>
          <c:cat>
            <c:strRef>
              <c:f>pH!$A$196:$A$233</c:f>
              <c:strCache>
                <c:ptCount val="37"/>
                <c:pt idx="0">
                  <c:v>abr-18</c:v>
                </c:pt>
                <c:pt idx="1">
                  <c:v>may-18</c:v>
                </c:pt>
                <c:pt idx="2">
                  <c:v>jun-18</c:v>
                </c:pt>
                <c:pt idx="3">
                  <c:v>jul-18</c:v>
                </c:pt>
                <c:pt idx="4">
                  <c:v>ago-18</c:v>
                </c:pt>
                <c:pt idx="5">
                  <c:v>sep-18</c:v>
                </c:pt>
                <c:pt idx="6">
                  <c:v>oct-18</c:v>
                </c:pt>
                <c:pt idx="7">
                  <c:v>nov-18</c:v>
                </c:pt>
                <c:pt idx="8">
                  <c:v>dic-18</c:v>
                </c:pt>
                <c:pt idx="9">
                  <c:v>ene-19</c:v>
                </c:pt>
                <c:pt idx="10">
                  <c:v>feb-19</c:v>
                </c:pt>
                <c:pt idx="11">
                  <c:v>mar-19</c:v>
                </c:pt>
                <c:pt idx="12">
                  <c:v>abr-19</c:v>
                </c:pt>
                <c:pt idx="13">
                  <c:v>may-19</c:v>
                </c:pt>
                <c:pt idx="14">
                  <c:v>jun-19</c:v>
                </c:pt>
                <c:pt idx="15">
                  <c:v>jul-19</c:v>
                </c:pt>
                <c:pt idx="16">
                  <c:v>ago-19</c:v>
                </c:pt>
                <c:pt idx="17">
                  <c:v>sep-19</c:v>
                </c:pt>
                <c:pt idx="18">
                  <c:v>oct-19</c:v>
                </c:pt>
                <c:pt idx="19">
                  <c:v>nov-19</c:v>
                </c:pt>
                <c:pt idx="20">
                  <c:v>dic-19</c:v>
                </c:pt>
                <c:pt idx="21">
                  <c:v>ene-20</c:v>
                </c:pt>
                <c:pt idx="22">
                  <c:v>feb-20</c:v>
                </c:pt>
                <c:pt idx="23">
                  <c:v>mar-20</c:v>
                </c:pt>
                <c:pt idx="24">
                  <c:v>abr-20</c:v>
                </c:pt>
                <c:pt idx="25">
                  <c:v>may-20</c:v>
                </c:pt>
                <c:pt idx="26">
                  <c:v>jun-20</c:v>
                </c:pt>
                <c:pt idx="27">
                  <c:v>jul-20</c:v>
                </c:pt>
                <c:pt idx="28">
                  <c:v>ago-20</c:v>
                </c:pt>
                <c:pt idx="29">
                  <c:v>sep-20</c:v>
                </c:pt>
                <c:pt idx="30">
                  <c:v>oct-20</c:v>
                </c:pt>
                <c:pt idx="31">
                  <c:v>nov-20</c:v>
                </c:pt>
                <c:pt idx="32">
                  <c:v>dic-20</c:v>
                </c:pt>
                <c:pt idx="33">
                  <c:v>ene-21</c:v>
                </c:pt>
                <c:pt idx="34">
                  <c:v>feb-21</c:v>
                </c:pt>
                <c:pt idx="35">
                  <c:v>mar-21</c:v>
                </c:pt>
                <c:pt idx="36">
                  <c:v>abr-21</c:v>
                </c:pt>
              </c:strCache>
            </c:strRef>
          </c:cat>
          <c:val>
            <c:numRef>
              <c:f>pH!$T$196:$T$233</c:f>
              <c:numCache>
                <c:formatCode>General</c:formatCode>
                <c:ptCount val="37"/>
                <c:pt idx="0">
                  <c:v>7.5</c:v>
                </c:pt>
                <c:pt idx="1">
                  <c:v>7</c:v>
                </c:pt>
                <c:pt idx="2">
                  <c:v>6.5</c:v>
                </c:pt>
                <c:pt idx="3">
                  <c:v>6</c:v>
                </c:pt>
                <c:pt idx="4">
                  <c:v>6</c:v>
                </c:pt>
                <c:pt idx="5">
                  <c:v>6.5</c:v>
                </c:pt>
                <c:pt idx="6">
                  <c:v>6.5</c:v>
                </c:pt>
                <c:pt idx="7">
                  <c:v>6.5</c:v>
                </c:pt>
                <c:pt idx="8">
                  <c:v>6.5</c:v>
                </c:pt>
                <c:pt idx="9">
                  <c:v>6.5</c:v>
                </c:pt>
                <c:pt idx="10">
                  <c:v>7</c:v>
                </c:pt>
                <c:pt idx="11">
                  <c:v>6</c:v>
                </c:pt>
                <c:pt idx="12">
                  <c:v>6.5</c:v>
                </c:pt>
                <c:pt idx="13">
                  <c:v>7</c:v>
                </c:pt>
                <c:pt idx="14">
                  <c:v>6.5</c:v>
                </c:pt>
                <c:pt idx="15">
                  <c:v>6</c:v>
                </c:pt>
                <c:pt idx="16">
                  <c:v>6.5</c:v>
                </c:pt>
                <c:pt idx="17">
                  <c:v>6.5</c:v>
                </c:pt>
                <c:pt idx="18">
                  <c:v>5.5</c:v>
                </c:pt>
                <c:pt idx="19">
                  <c:v>6.5</c:v>
                </c:pt>
                <c:pt idx="20">
                  <c:v>7</c:v>
                </c:pt>
                <c:pt idx="21">
                  <c:v>6</c:v>
                </c:pt>
                <c:pt idx="22">
                  <c:v>6.5</c:v>
                </c:pt>
                <c:pt idx="23">
                  <c:v>7</c:v>
                </c:pt>
                <c:pt idx="24">
                  <c:v>6.5</c:v>
                </c:pt>
                <c:pt idx="25">
                  <c:v>7</c:v>
                </c:pt>
                <c:pt idx="26">
                  <c:v>7</c:v>
                </c:pt>
                <c:pt idx="27">
                  <c:v>6.5</c:v>
                </c:pt>
                <c:pt idx="28">
                  <c:v>6.5</c:v>
                </c:pt>
                <c:pt idx="29">
                  <c:v>6</c:v>
                </c:pt>
                <c:pt idx="30">
                  <c:v>7</c:v>
                </c:pt>
                <c:pt idx="31">
                  <c:v>6.5</c:v>
                </c:pt>
                <c:pt idx="32">
                  <c:v>7</c:v>
                </c:pt>
                <c:pt idx="33">
                  <c:v>6.5</c:v>
                </c:pt>
                <c:pt idx="34">
                  <c:v>6.5</c:v>
                </c:pt>
                <c:pt idx="35">
                  <c:v>6</c:v>
                </c:pt>
                <c:pt idx="36">
                  <c:v>7</c:v>
                </c:pt>
              </c:numCache>
            </c:numRef>
          </c:val>
          <c:smooth val="0"/>
          <c:extLst>
            <c:ext xmlns:c16="http://schemas.microsoft.com/office/drawing/2014/chart" uri="{C3380CC4-5D6E-409C-BE32-E72D297353CC}">
              <c16:uniqueId val="{00000012-F8B2-4D1E-90E0-62FFB7039221}"/>
            </c:ext>
          </c:extLst>
        </c:ser>
        <c:ser>
          <c:idx val="19"/>
          <c:order val="19"/>
          <c:tx>
            <c:strRef>
              <c:f>pH!$U$194:$U$195</c:f>
              <c:strCache>
                <c:ptCount val="1"/>
                <c:pt idx="0">
                  <c:v>PAPR3</c:v>
                </c:pt>
              </c:strCache>
            </c:strRef>
          </c:tx>
          <c:spPr>
            <a:ln w="28575" cap="rnd">
              <a:solidFill>
                <a:schemeClr val="accent2">
                  <a:lumMod val="80000"/>
                </a:schemeClr>
              </a:solidFill>
              <a:round/>
            </a:ln>
            <a:effectLst/>
          </c:spPr>
          <c:marker>
            <c:symbol val="none"/>
          </c:marker>
          <c:cat>
            <c:strRef>
              <c:f>pH!$A$196:$A$233</c:f>
              <c:strCache>
                <c:ptCount val="37"/>
                <c:pt idx="0">
                  <c:v>abr-18</c:v>
                </c:pt>
                <c:pt idx="1">
                  <c:v>may-18</c:v>
                </c:pt>
                <c:pt idx="2">
                  <c:v>jun-18</c:v>
                </c:pt>
                <c:pt idx="3">
                  <c:v>jul-18</c:v>
                </c:pt>
                <c:pt idx="4">
                  <c:v>ago-18</c:v>
                </c:pt>
                <c:pt idx="5">
                  <c:v>sep-18</c:v>
                </c:pt>
                <c:pt idx="6">
                  <c:v>oct-18</c:v>
                </c:pt>
                <c:pt idx="7">
                  <c:v>nov-18</c:v>
                </c:pt>
                <c:pt idx="8">
                  <c:v>dic-18</c:v>
                </c:pt>
                <c:pt idx="9">
                  <c:v>ene-19</c:v>
                </c:pt>
                <c:pt idx="10">
                  <c:v>feb-19</c:v>
                </c:pt>
                <c:pt idx="11">
                  <c:v>mar-19</c:v>
                </c:pt>
                <c:pt idx="12">
                  <c:v>abr-19</c:v>
                </c:pt>
                <c:pt idx="13">
                  <c:v>may-19</c:v>
                </c:pt>
                <c:pt idx="14">
                  <c:v>jun-19</c:v>
                </c:pt>
                <c:pt idx="15">
                  <c:v>jul-19</c:v>
                </c:pt>
                <c:pt idx="16">
                  <c:v>ago-19</c:v>
                </c:pt>
                <c:pt idx="17">
                  <c:v>sep-19</c:v>
                </c:pt>
                <c:pt idx="18">
                  <c:v>oct-19</c:v>
                </c:pt>
                <c:pt idx="19">
                  <c:v>nov-19</c:v>
                </c:pt>
                <c:pt idx="20">
                  <c:v>dic-19</c:v>
                </c:pt>
                <c:pt idx="21">
                  <c:v>ene-20</c:v>
                </c:pt>
                <c:pt idx="22">
                  <c:v>feb-20</c:v>
                </c:pt>
                <c:pt idx="23">
                  <c:v>mar-20</c:v>
                </c:pt>
                <c:pt idx="24">
                  <c:v>abr-20</c:v>
                </c:pt>
                <c:pt idx="25">
                  <c:v>may-20</c:v>
                </c:pt>
                <c:pt idx="26">
                  <c:v>jun-20</c:v>
                </c:pt>
                <c:pt idx="27">
                  <c:v>jul-20</c:v>
                </c:pt>
                <c:pt idx="28">
                  <c:v>ago-20</c:v>
                </c:pt>
                <c:pt idx="29">
                  <c:v>sep-20</c:v>
                </c:pt>
                <c:pt idx="30">
                  <c:v>oct-20</c:v>
                </c:pt>
                <c:pt idx="31">
                  <c:v>nov-20</c:v>
                </c:pt>
                <c:pt idx="32">
                  <c:v>dic-20</c:v>
                </c:pt>
                <c:pt idx="33">
                  <c:v>ene-21</c:v>
                </c:pt>
                <c:pt idx="34">
                  <c:v>feb-21</c:v>
                </c:pt>
                <c:pt idx="35">
                  <c:v>mar-21</c:v>
                </c:pt>
                <c:pt idx="36">
                  <c:v>abr-21</c:v>
                </c:pt>
              </c:strCache>
            </c:strRef>
          </c:cat>
          <c:val>
            <c:numRef>
              <c:f>pH!$U$196:$U$233</c:f>
              <c:numCache>
                <c:formatCode>General</c:formatCode>
                <c:ptCount val="37"/>
                <c:pt idx="14">
                  <c:v>6.5</c:v>
                </c:pt>
              </c:numCache>
            </c:numRef>
          </c:val>
          <c:smooth val="0"/>
          <c:extLst>
            <c:ext xmlns:c16="http://schemas.microsoft.com/office/drawing/2014/chart" uri="{C3380CC4-5D6E-409C-BE32-E72D297353CC}">
              <c16:uniqueId val="{00000013-F8B2-4D1E-90E0-62FFB7039221}"/>
            </c:ext>
          </c:extLst>
        </c:ser>
        <c:ser>
          <c:idx val="20"/>
          <c:order val="20"/>
          <c:tx>
            <c:strRef>
              <c:f>pH!$V$194:$V$195</c:f>
              <c:strCache>
                <c:ptCount val="1"/>
                <c:pt idx="0">
                  <c:v>PLTR1</c:v>
                </c:pt>
              </c:strCache>
            </c:strRef>
          </c:tx>
          <c:spPr>
            <a:ln w="28575" cap="rnd">
              <a:solidFill>
                <a:schemeClr val="accent3">
                  <a:lumMod val="80000"/>
                </a:schemeClr>
              </a:solidFill>
              <a:round/>
            </a:ln>
            <a:effectLst/>
          </c:spPr>
          <c:marker>
            <c:symbol val="none"/>
          </c:marker>
          <c:cat>
            <c:strRef>
              <c:f>pH!$A$196:$A$233</c:f>
              <c:strCache>
                <c:ptCount val="37"/>
                <c:pt idx="0">
                  <c:v>abr-18</c:v>
                </c:pt>
                <c:pt idx="1">
                  <c:v>may-18</c:v>
                </c:pt>
                <c:pt idx="2">
                  <c:v>jun-18</c:v>
                </c:pt>
                <c:pt idx="3">
                  <c:v>jul-18</c:v>
                </c:pt>
                <c:pt idx="4">
                  <c:v>ago-18</c:v>
                </c:pt>
                <c:pt idx="5">
                  <c:v>sep-18</c:v>
                </c:pt>
                <c:pt idx="6">
                  <c:v>oct-18</c:v>
                </c:pt>
                <c:pt idx="7">
                  <c:v>nov-18</c:v>
                </c:pt>
                <c:pt idx="8">
                  <c:v>dic-18</c:v>
                </c:pt>
                <c:pt idx="9">
                  <c:v>ene-19</c:v>
                </c:pt>
                <c:pt idx="10">
                  <c:v>feb-19</c:v>
                </c:pt>
                <c:pt idx="11">
                  <c:v>mar-19</c:v>
                </c:pt>
                <c:pt idx="12">
                  <c:v>abr-19</c:v>
                </c:pt>
                <c:pt idx="13">
                  <c:v>may-19</c:v>
                </c:pt>
                <c:pt idx="14">
                  <c:v>jun-19</c:v>
                </c:pt>
                <c:pt idx="15">
                  <c:v>jul-19</c:v>
                </c:pt>
                <c:pt idx="16">
                  <c:v>ago-19</c:v>
                </c:pt>
                <c:pt idx="17">
                  <c:v>sep-19</c:v>
                </c:pt>
                <c:pt idx="18">
                  <c:v>oct-19</c:v>
                </c:pt>
                <c:pt idx="19">
                  <c:v>nov-19</c:v>
                </c:pt>
                <c:pt idx="20">
                  <c:v>dic-19</c:v>
                </c:pt>
                <c:pt idx="21">
                  <c:v>ene-20</c:v>
                </c:pt>
                <c:pt idx="22">
                  <c:v>feb-20</c:v>
                </c:pt>
                <c:pt idx="23">
                  <c:v>mar-20</c:v>
                </c:pt>
                <c:pt idx="24">
                  <c:v>abr-20</c:v>
                </c:pt>
                <c:pt idx="25">
                  <c:v>may-20</c:v>
                </c:pt>
                <c:pt idx="26">
                  <c:v>jun-20</c:v>
                </c:pt>
                <c:pt idx="27">
                  <c:v>jul-20</c:v>
                </c:pt>
                <c:pt idx="28">
                  <c:v>ago-20</c:v>
                </c:pt>
                <c:pt idx="29">
                  <c:v>sep-20</c:v>
                </c:pt>
                <c:pt idx="30">
                  <c:v>oct-20</c:v>
                </c:pt>
                <c:pt idx="31">
                  <c:v>nov-20</c:v>
                </c:pt>
                <c:pt idx="32">
                  <c:v>dic-20</c:v>
                </c:pt>
                <c:pt idx="33">
                  <c:v>ene-21</c:v>
                </c:pt>
                <c:pt idx="34">
                  <c:v>feb-21</c:v>
                </c:pt>
                <c:pt idx="35">
                  <c:v>mar-21</c:v>
                </c:pt>
                <c:pt idx="36">
                  <c:v>abr-21</c:v>
                </c:pt>
              </c:strCache>
            </c:strRef>
          </c:cat>
          <c:val>
            <c:numRef>
              <c:f>pH!$V$196:$V$233</c:f>
              <c:numCache>
                <c:formatCode>General</c:formatCode>
                <c:ptCount val="37"/>
                <c:pt idx="0">
                  <c:v>7</c:v>
                </c:pt>
                <c:pt idx="1">
                  <c:v>7.25</c:v>
                </c:pt>
                <c:pt idx="2">
                  <c:v>7</c:v>
                </c:pt>
                <c:pt idx="3">
                  <c:v>7</c:v>
                </c:pt>
                <c:pt idx="4">
                  <c:v>7</c:v>
                </c:pt>
                <c:pt idx="5">
                  <c:v>6.75</c:v>
                </c:pt>
                <c:pt idx="6">
                  <c:v>7</c:v>
                </c:pt>
                <c:pt idx="7">
                  <c:v>7</c:v>
                </c:pt>
                <c:pt idx="8">
                  <c:v>7.5</c:v>
                </c:pt>
                <c:pt idx="9">
                  <c:v>7</c:v>
                </c:pt>
                <c:pt idx="11">
                  <c:v>7</c:v>
                </c:pt>
                <c:pt idx="12">
                  <c:v>7</c:v>
                </c:pt>
                <c:pt idx="13">
                  <c:v>7</c:v>
                </c:pt>
                <c:pt idx="14">
                  <c:v>7</c:v>
                </c:pt>
                <c:pt idx="15">
                  <c:v>7</c:v>
                </c:pt>
                <c:pt idx="16">
                  <c:v>7</c:v>
                </c:pt>
                <c:pt idx="17">
                  <c:v>7</c:v>
                </c:pt>
                <c:pt idx="18">
                  <c:v>7</c:v>
                </c:pt>
                <c:pt idx="19">
                  <c:v>7</c:v>
                </c:pt>
                <c:pt idx="20">
                  <c:v>7</c:v>
                </c:pt>
                <c:pt idx="21">
                  <c:v>7.5</c:v>
                </c:pt>
                <c:pt idx="22">
                  <c:v>7</c:v>
                </c:pt>
                <c:pt idx="23">
                  <c:v>7</c:v>
                </c:pt>
                <c:pt idx="24">
                  <c:v>7</c:v>
                </c:pt>
                <c:pt idx="25">
                  <c:v>7</c:v>
                </c:pt>
                <c:pt idx="26">
                  <c:v>7</c:v>
                </c:pt>
                <c:pt idx="27">
                  <c:v>7</c:v>
                </c:pt>
                <c:pt idx="28">
                  <c:v>7</c:v>
                </c:pt>
                <c:pt idx="29">
                  <c:v>7</c:v>
                </c:pt>
                <c:pt idx="30">
                  <c:v>7</c:v>
                </c:pt>
                <c:pt idx="31">
                  <c:v>7.5</c:v>
                </c:pt>
                <c:pt idx="32">
                  <c:v>7</c:v>
                </c:pt>
                <c:pt idx="33">
                  <c:v>7</c:v>
                </c:pt>
                <c:pt idx="34">
                  <c:v>7</c:v>
                </c:pt>
                <c:pt idx="35">
                  <c:v>7.5</c:v>
                </c:pt>
                <c:pt idx="36">
                  <c:v>7</c:v>
                </c:pt>
              </c:numCache>
            </c:numRef>
          </c:val>
          <c:smooth val="0"/>
          <c:extLst>
            <c:ext xmlns:c16="http://schemas.microsoft.com/office/drawing/2014/chart" uri="{C3380CC4-5D6E-409C-BE32-E72D297353CC}">
              <c16:uniqueId val="{00000014-F8B2-4D1E-90E0-62FFB7039221}"/>
            </c:ext>
          </c:extLst>
        </c:ser>
        <c:ser>
          <c:idx val="21"/>
          <c:order val="21"/>
          <c:tx>
            <c:strRef>
              <c:f>pH!$W$194:$W$195</c:f>
              <c:strCache>
                <c:ptCount val="1"/>
                <c:pt idx="0">
                  <c:v>PLTR2</c:v>
                </c:pt>
              </c:strCache>
            </c:strRef>
          </c:tx>
          <c:spPr>
            <a:ln w="28575" cap="rnd">
              <a:solidFill>
                <a:schemeClr val="accent4">
                  <a:lumMod val="80000"/>
                </a:schemeClr>
              </a:solidFill>
              <a:round/>
            </a:ln>
            <a:effectLst/>
          </c:spPr>
          <c:marker>
            <c:symbol val="none"/>
          </c:marker>
          <c:cat>
            <c:strRef>
              <c:f>pH!$A$196:$A$233</c:f>
              <c:strCache>
                <c:ptCount val="37"/>
                <c:pt idx="0">
                  <c:v>abr-18</c:v>
                </c:pt>
                <c:pt idx="1">
                  <c:v>may-18</c:v>
                </c:pt>
                <c:pt idx="2">
                  <c:v>jun-18</c:v>
                </c:pt>
                <c:pt idx="3">
                  <c:v>jul-18</c:v>
                </c:pt>
                <c:pt idx="4">
                  <c:v>ago-18</c:v>
                </c:pt>
                <c:pt idx="5">
                  <c:v>sep-18</c:v>
                </c:pt>
                <c:pt idx="6">
                  <c:v>oct-18</c:v>
                </c:pt>
                <c:pt idx="7">
                  <c:v>nov-18</c:v>
                </c:pt>
                <c:pt idx="8">
                  <c:v>dic-18</c:v>
                </c:pt>
                <c:pt idx="9">
                  <c:v>ene-19</c:v>
                </c:pt>
                <c:pt idx="10">
                  <c:v>feb-19</c:v>
                </c:pt>
                <c:pt idx="11">
                  <c:v>mar-19</c:v>
                </c:pt>
                <c:pt idx="12">
                  <c:v>abr-19</c:v>
                </c:pt>
                <c:pt idx="13">
                  <c:v>may-19</c:v>
                </c:pt>
                <c:pt idx="14">
                  <c:v>jun-19</c:v>
                </c:pt>
                <c:pt idx="15">
                  <c:v>jul-19</c:v>
                </c:pt>
                <c:pt idx="16">
                  <c:v>ago-19</c:v>
                </c:pt>
                <c:pt idx="17">
                  <c:v>sep-19</c:v>
                </c:pt>
                <c:pt idx="18">
                  <c:v>oct-19</c:v>
                </c:pt>
                <c:pt idx="19">
                  <c:v>nov-19</c:v>
                </c:pt>
                <c:pt idx="20">
                  <c:v>dic-19</c:v>
                </c:pt>
                <c:pt idx="21">
                  <c:v>ene-20</c:v>
                </c:pt>
                <c:pt idx="22">
                  <c:v>feb-20</c:v>
                </c:pt>
                <c:pt idx="23">
                  <c:v>mar-20</c:v>
                </c:pt>
                <c:pt idx="24">
                  <c:v>abr-20</c:v>
                </c:pt>
                <c:pt idx="25">
                  <c:v>may-20</c:v>
                </c:pt>
                <c:pt idx="26">
                  <c:v>jun-20</c:v>
                </c:pt>
                <c:pt idx="27">
                  <c:v>jul-20</c:v>
                </c:pt>
                <c:pt idx="28">
                  <c:v>ago-20</c:v>
                </c:pt>
                <c:pt idx="29">
                  <c:v>sep-20</c:v>
                </c:pt>
                <c:pt idx="30">
                  <c:v>oct-20</c:v>
                </c:pt>
                <c:pt idx="31">
                  <c:v>nov-20</c:v>
                </c:pt>
                <c:pt idx="32">
                  <c:v>dic-20</c:v>
                </c:pt>
                <c:pt idx="33">
                  <c:v>ene-21</c:v>
                </c:pt>
                <c:pt idx="34">
                  <c:v>feb-21</c:v>
                </c:pt>
                <c:pt idx="35">
                  <c:v>mar-21</c:v>
                </c:pt>
                <c:pt idx="36">
                  <c:v>abr-21</c:v>
                </c:pt>
              </c:strCache>
            </c:strRef>
          </c:cat>
          <c:val>
            <c:numRef>
              <c:f>pH!$W$196:$W$233</c:f>
              <c:numCache>
                <c:formatCode>General</c:formatCode>
                <c:ptCount val="37"/>
                <c:pt idx="0">
                  <c:v>7.25</c:v>
                </c:pt>
                <c:pt idx="1">
                  <c:v>7.25</c:v>
                </c:pt>
                <c:pt idx="2">
                  <c:v>7</c:v>
                </c:pt>
                <c:pt idx="3">
                  <c:v>7</c:v>
                </c:pt>
                <c:pt idx="4">
                  <c:v>7</c:v>
                </c:pt>
                <c:pt idx="5">
                  <c:v>6.75</c:v>
                </c:pt>
                <c:pt idx="6">
                  <c:v>7</c:v>
                </c:pt>
                <c:pt idx="7">
                  <c:v>7</c:v>
                </c:pt>
                <c:pt idx="8">
                  <c:v>7.5</c:v>
                </c:pt>
                <c:pt idx="9">
                  <c:v>7</c:v>
                </c:pt>
                <c:pt idx="10">
                  <c:v>7</c:v>
                </c:pt>
                <c:pt idx="11">
                  <c:v>7</c:v>
                </c:pt>
                <c:pt idx="12">
                  <c:v>7.25</c:v>
                </c:pt>
                <c:pt idx="13">
                  <c:v>7</c:v>
                </c:pt>
                <c:pt idx="14">
                  <c:v>7</c:v>
                </c:pt>
                <c:pt idx="15">
                  <c:v>7</c:v>
                </c:pt>
                <c:pt idx="16">
                  <c:v>7</c:v>
                </c:pt>
                <c:pt idx="17">
                  <c:v>7</c:v>
                </c:pt>
                <c:pt idx="18">
                  <c:v>7</c:v>
                </c:pt>
                <c:pt idx="19">
                  <c:v>7</c:v>
                </c:pt>
                <c:pt idx="20">
                  <c:v>7</c:v>
                </c:pt>
                <c:pt idx="21">
                  <c:v>7</c:v>
                </c:pt>
                <c:pt idx="22">
                  <c:v>7</c:v>
                </c:pt>
                <c:pt idx="23">
                  <c:v>7</c:v>
                </c:pt>
                <c:pt idx="24">
                  <c:v>7</c:v>
                </c:pt>
                <c:pt idx="25">
                  <c:v>7</c:v>
                </c:pt>
                <c:pt idx="26">
                  <c:v>7</c:v>
                </c:pt>
                <c:pt idx="27">
                  <c:v>7</c:v>
                </c:pt>
                <c:pt idx="28">
                  <c:v>7</c:v>
                </c:pt>
                <c:pt idx="29">
                  <c:v>7</c:v>
                </c:pt>
                <c:pt idx="30">
                  <c:v>7</c:v>
                </c:pt>
                <c:pt idx="31">
                  <c:v>7.5</c:v>
                </c:pt>
                <c:pt idx="32">
                  <c:v>7.5</c:v>
                </c:pt>
                <c:pt idx="33">
                  <c:v>7</c:v>
                </c:pt>
                <c:pt idx="34">
                  <c:v>7</c:v>
                </c:pt>
                <c:pt idx="35">
                  <c:v>7.5</c:v>
                </c:pt>
                <c:pt idx="36">
                  <c:v>7</c:v>
                </c:pt>
              </c:numCache>
            </c:numRef>
          </c:val>
          <c:smooth val="0"/>
          <c:extLst>
            <c:ext xmlns:c16="http://schemas.microsoft.com/office/drawing/2014/chart" uri="{C3380CC4-5D6E-409C-BE32-E72D297353CC}">
              <c16:uniqueId val="{00000015-F8B2-4D1E-90E0-62FFB7039221}"/>
            </c:ext>
          </c:extLst>
        </c:ser>
        <c:ser>
          <c:idx val="22"/>
          <c:order val="22"/>
          <c:tx>
            <c:strRef>
              <c:f>pH!$X$194:$X$195</c:f>
              <c:strCache>
                <c:ptCount val="1"/>
                <c:pt idx="0">
                  <c:v>RECO</c:v>
                </c:pt>
              </c:strCache>
            </c:strRef>
          </c:tx>
          <c:spPr>
            <a:ln w="28575" cap="rnd">
              <a:solidFill>
                <a:schemeClr val="accent5">
                  <a:lumMod val="80000"/>
                </a:schemeClr>
              </a:solidFill>
              <a:round/>
            </a:ln>
            <a:effectLst/>
          </c:spPr>
          <c:marker>
            <c:symbol val="none"/>
          </c:marker>
          <c:cat>
            <c:strRef>
              <c:f>pH!$A$196:$A$233</c:f>
              <c:strCache>
                <c:ptCount val="37"/>
                <c:pt idx="0">
                  <c:v>abr-18</c:v>
                </c:pt>
                <c:pt idx="1">
                  <c:v>may-18</c:v>
                </c:pt>
                <c:pt idx="2">
                  <c:v>jun-18</c:v>
                </c:pt>
                <c:pt idx="3">
                  <c:v>jul-18</c:v>
                </c:pt>
                <c:pt idx="4">
                  <c:v>ago-18</c:v>
                </c:pt>
                <c:pt idx="5">
                  <c:v>sep-18</c:v>
                </c:pt>
                <c:pt idx="6">
                  <c:v>oct-18</c:v>
                </c:pt>
                <c:pt idx="7">
                  <c:v>nov-18</c:v>
                </c:pt>
                <c:pt idx="8">
                  <c:v>dic-18</c:v>
                </c:pt>
                <c:pt idx="9">
                  <c:v>ene-19</c:v>
                </c:pt>
                <c:pt idx="10">
                  <c:v>feb-19</c:v>
                </c:pt>
                <c:pt idx="11">
                  <c:v>mar-19</c:v>
                </c:pt>
                <c:pt idx="12">
                  <c:v>abr-19</c:v>
                </c:pt>
                <c:pt idx="13">
                  <c:v>may-19</c:v>
                </c:pt>
                <c:pt idx="14">
                  <c:v>jun-19</c:v>
                </c:pt>
                <c:pt idx="15">
                  <c:v>jul-19</c:v>
                </c:pt>
                <c:pt idx="16">
                  <c:v>ago-19</c:v>
                </c:pt>
                <c:pt idx="17">
                  <c:v>sep-19</c:v>
                </c:pt>
                <c:pt idx="18">
                  <c:v>oct-19</c:v>
                </c:pt>
                <c:pt idx="19">
                  <c:v>nov-19</c:v>
                </c:pt>
                <c:pt idx="20">
                  <c:v>dic-19</c:v>
                </c:pt>
                <c:pt idx="21">
                  <c:v>ene-20</c:v>
                </c:pt>
                <c:pt idx="22">
                  <c:v>feb-20</c:v>
                </c:pt>
                <c:pt idx="23">
                  <c:v>mar-20</c:v>
                </c:pt>
                <c:pt idx="24">
                  <c:v>abr-20</c:v>
                </c:pt>
                <c:pt idx="25">
                  <c:v>may-20</c:v>
                </c:pt>
                <c:pt idx="26">
                  <c:v>jun-20</c:v>
                </c:pt>
                <c:pt idx="27">
                  <c:v>jul-20</c:v>
                </c:pt>
                <c:pt idx="28">
                  <c:v>ago-20</c:v>
                </c:pt>
                <c:pt idx="29">
                  <c:v>sep-20</c:v>
                </c:pt>
                <c:pt idx="30">
                  <c:v>oct-20</c:v>
                </c:pt>
                <c:pt idx="31">
                  <c:v>nov-20</c:v>
                </c:pt>
                <c:pt idx="32">
                  <c:v>dic-20</c:v>
                </c:pt>
                <c:pt idx="33">
                  <c:v>ene-21</c:v>
                </c:pt>
                <c:pt idx="34">
                  <c:v>feb-21</c:v>
                </c:pt>
                <c:pt idx="35">
                  <c:v>mar-21</c:v>
                </c:pt>
                <c:pt idx="36">
                  <c:v>abr-21</c:v>
                </c:pt>
              </c:strCache>
            </c:strRef>
          </c:cat>
          <c:val>
            <c:numRef>
              <c:f>pH!$X$196:$X$233</c:f>
              <c:numCache>
                <c:formatCode>General</c:formatCode>
                <c:ptCount val="37"/>
                <c:pt idx="0">
                  <c:v>7</c:v>
                </c:pt>
                <c:pt idx="1">
                  <c:v>7</c:v>
                </c:pt>
                <c:pt idx="2">
                  <c:v>7</c:v>
                </c:pt>
                <c:pt idx="3">
                  <c:v>7</c:v>
                </c:pt>
                <c:pt idx="4">
                  <c:v>7</c:v>
                </c:pt>
                <c:pt idx="5">
                  <c:v>7</c:v>
                </c:pt>
                <c:pt idx="6">
                  <c:v>7</c:v>
                </c:pt>
                <c:pt idx="7">
                  <c:v>7</c:v>
                </c:pt>
                <c:pt idx="8">
                  <c:v>7</c:v>
                </c:pt>
                <c:pt idx="9">
                  <c:v>6.75</c:v>
                </c:pt>
                <c:pt idx="10">
                  <c:v>7.5</c:v>
                </c:pt>
                <c:pt idx="11">
                  <c:v>7</c:v>
                </c:pt>
                <c:pt idx="12">
                  <c:v>7</c:v>
                </c:pt>
                <c:pt idx="13">
                  <c:v>7</c:v>
                </c:pt>
                <c:pt idx="14">
                  <c:v>7</c:v>
                </c:pt>
                <c:pt idx="15">
                  <c:v>6.7</c:v>
                </c:pt>
                <c:pt idx="16">
                  <c:v>6</c:v>
                </c:pt>
                <c:pt idx="17">
                  <c:v>7</c:v>
                </c:pt>
                <c:pt idx="18">
                  <c:v>7</c:v>
                </c:pt>
                <c:pt idx="19">
                  <c:v>7</c:v>
                </c:pt>
                <c:pt idx="20">
                  <c:v>7</c:v>
                </c:pt>
                <c:pt idx="21">
                  <c:v>7</c:v>
                </c:pt>
                <c:pt idx="25">
                  <c:v>7</c:v>
                </c:pt>
                <c:pt idx="26">
                  <c:v>7</c:v>
                </c:pt>
                <c:pt idx="29">
                  <c:v>7.5</c:v>
                </c:pt>
                <c:pt idx="30">
                  <c:v>8</c:v>
                </c:pt>
                <c:pt idx="31">
                  <c:v>7.5</c:v>
                </c:pt>
                <c:pt idx="32">
                  <c:v>8</c:v>
                </c:pt>
                <c:pt idx="33">
                  <c:v>7</c:v>
                </c:pt>
                <c:pt idx="34">
                  <c:v>7</c:v>
                </c:pt>
                <c:pt idx="35">
                  <c:v>8</c:v>
                </c:pt>
                <c:pt idx="36">
                  <c:v>8</c:v>
                </c:pt>
              </c:numCache>
            </c:numRef>
          </c:val>
          <c:smooth val="0"/>
          <c:extLst>
            <c:ext xmlns:c16="http://schemas.microsoft.com/office/drawing/2014/chart" uri="{C3380CC4-5D6E-409C-BE32-E72D297353CC}">
              <c16:uniqueId val="{00000016-F8B2-4D1E-90E0-62FFB7039221}"/>
            </c:ext>
          </c:extLst>
        </c:ser>
        <c:ser>
          <c:idx val="23"/>
          <c:order val="23"/>
          <c:tx>
            <c:strRef>
              <c:f>pH!$Y$194:$Y$195</c:f>
              <c:strCache>
                <c:ptCount val="1"/>
                <c:pt idx="0">
                  <c:v>SALT</c:v>
                </c:pt>
              </c:strCache>
            </c:strRef>
          </c:tx>
          <c:spPr>
            <a:ln w="28575" cap="rnd">
              <a:solidFill>
                <a:schemeClr val="accent6">
                  <a:lumMod val="80000"/>
                </a:schemeClr>
              </a:solidFill>
              <a:round/>
            </a:ln>
            <a:effectLst/>
          </c:spPr>
          <c:marker>
            <c:symbol val="none"/>
          </c:marker>
          <c:cat>
            <c:strRef>
              <c:f>pH!$A$196:$A$233</c:f>
              <c:strCache>
                <c:ptCount val="37"/>
                <c:pt idx="0">
                  <c:v>abr-18</c:v>
                </c:pt>
                <c:pt idx="1">
                  <c:v>may-18</c:v>
                </c:pt>
                <c:pt idx="2">
                  <c:v>jun-18</c:v>
                </c:pt>
                <c:pt idx="3">
                  <c:v>jul-18</c:v>
                </c:pt>
                <c:pt idx="4">
                  <c:v>ago-18</c:v>
                </c:pt>
                <c:pt idx="5">
                  <c:v>sep-18</c:v>
                </c:pt>
                <c:pt idx="6">
                  <c:v>oct-18</c:v>
                </c:pt>
                <c:pt idx="7">
                  <c:v>nov-18</c:v>
                </c:pt>
                <c:pt idx="8">
                  <c:v>dic-18</c:v>
                </c:pt>
                <c:pt idx="9">
                  <c:v>ene-19</c:v>
                </c:pt>
                <c:pt idx="10">
                  <c:v>feb-19</c:v>
                </c:pt>
                <c:pt idx="11">
                  <c:v>mar-19</c:v>
                </c:pt>
                <c:pt idx="12">
                  <c:v>abr-19</c:v>
                </c:pt>
                <c:pt idx="13">
                  <c:v>may-19</c:v>
                </c:pt>
                <c:pt idx="14">
                  <c:v>jun-19</c:v>
                </c:pt>
                <c:pt idx="15">
                  <c:v>jul-19</c:v>
                </c:pt>
                <c:pt idx="16">
                  <c:v>ago-19</c:v>
                </c:pt>
                <c:pt idx="17">
                  <c:v>sep-19</c:v>
                </c:pt>
                <c:pt idx="18">
                  <c:v>oct-19</c:v>
                </c:pt>
                <c:pt idx="19">
                  <c:v>nov-19</c:v>
                </c:pt>
                <c:pt idx="20">
                  <c:v>dic-19</c:v>
                </c:pt>
                <c:pt idx="21">
                  <c:v>ene-20</c:v>
                </c:pt>
                <c:pt idx="22">
                  <c:v>feb-20</c:v>
                </c:pt>
                <c:pt idx="23">
                  <c:v>mar-20</c:v>
                </c:pt>
                <c:pt idx="24">
                  <c:v>abr-20</c:v>
                </c:pt>
                <c:pt idx="25">
                  <c:v>may-20</c:v>
                </c:pt>
                <c:pt idx="26">
                  <c:v>jun-20</c:v>
                </c:pt>
                <c:pt idx="27">
                  <c:v>jul-20</c:v>
                </c:pt>
                <c:pt idx="28">
                  <c:v>ago-20</c:v>
                </c:pt>
                <c:pt idx="29">
                  <c:v>sep-20</c:v>
                </c:pt>
                <c:pt idx="30">
                  <c:v>oct-20</c:v>
                </c:pt>
                <c:pt idx="31">
                  <c:v>nov-20</c:v>
                </c:pt>
                <c:pt idx="32">
                  <c:v>dic-20</c:v>
                </c:pt>
                <c:pt idx="33">
                  <c:v>ene-21</c:v>
                </c:pt>
                <c:pt idx="34">
                  <c:v>feb-21</c:v>
                </c:pt>
                <c:pt idx="35">
                  <c:v>mar-21</c:v>
                </c:pt>
                <c:pt idx="36">
                  <c:v>abr-21</c:v>
                </c:pt>
              </c:strCache>
            </c:strRef>
          </c:cat>
          <c:val>
            <c:numRef>
              <c:f>pH!$Y$196:$Y$233</c:f>
              <c:numCache>
                <c:formatCode>General</c:formatCode>
                <c:ptCount val="37"/>
                <c:pt idx="0">
                  <c:v>7.5</c:v>
                </c:pt>
                <c:pt idx="1">
                  <c:v>7.5</c:v>
                </c:pt>
                <c:pt idx="2">
                  <c:v>7.5</c:v>
                </c:pt>
                <c:pt idx="3">
                  <c:v>7</c:v>
                </c:pt>
                <c:pt idx="4">
                  <c:v>7</c:v>
                </c:pt>
                <c:pt idx="5">
                  <c:v>7.5</c:v>
                </c:pt>
                <c:pt idx="6">
                  <c:v>7.5</c:v>
                </c:pt>
                <c:pt idx="7">
                  <c:v>7.5</c:v>
                </c:pt>
                <c:pt idx="8">
                  <c:v>7.5</c:v>
                </c:pt>
                <c:pt idx="9">
                  <c:v>7.5</c:v>
                </c:pt>
                <c:pt idx="12">
                  <c:v>7.5</c:v>
                </c:pt>
                <c:pt idx="14">
                  <c:v>7</c:v>
                </c:pt>
                <c:pt idx="15">
                  <c:v>7</c:v>
                </c:pt>
                <c:pt idx="19">
                  <c:v>7</c:v>
                </c:pt>
              </c:numCache>
            </c:numRef>
          </c:val>
          <c:smooth val="0"/>
          <c:extLst>
            <c:ext xmlns:c16="http://schemas.microsoft.com/office/drawing/2014/chart" uri="{C3380CC4-5D6E-409C-BE32-E72D297353CC}">
              <c16:uniqueId val="{00000017-F8B2-4D1E-90E0-62FFB7039221}"/>
            </c:ext>
          </c:extLst>
        </c:ser>
        <c:dLbls>
          <c:showLegendKey val="0"/>
          <c:showVal val="0"/>
          <c:showCatName val="0"/>
          <c:showSerName val="0"/>
          <c:showPercent val="0"/>
          <c:showBubbleSize val="0"/>
        </c:dLbls>
        <c:smooth val="0"/>
        <c:axId val="1109812472"/>
        <c:axId val="1109821000"/>
      </c:lineChart>
      <c:catAx>
        <c:axId val="110981247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Mes del muestreo</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MX"/>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1109821000"/>
        <c:crosses val="autoZero"/>
        <c:auto val="1"/>
        <c:lblAlgn val="ctr"/>
        <c:lblOffset val="100"/>
        <c:noMultiLvlLbl val="0"/>
      </c:catAx>
      <c:valAx>
        <c:axId val="1109821000"/>
        <c:scaling>
          <c:orientation val="minMax"/>
          <c:min val="5"/>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1109812472"/>
        <c:crosses val="autoZero"/>
        <c:crossBetween val="between"/>
      </c:valAx>
      <c:spPr>
        <a:noFill/>
        <a:ln>
          <a:noFill/>
        </a:ln>
        <a:effectLst/>
      </c:spPr>
    </c:plotArea>
    <c:legend>
      <c:legendPos val="r"/>
      <c:layout>
        <c:manualLayout>
          <c:xMode val="edge"/>
          <c:yMode val="edge"/>
          <c:x val="0.83985797464677392"/>
          <c:y val="5.3466381777946118E-2"/>
          <c:w val="0.15412051956902453"/>
          <c:h val="0.8895401057376226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legend>
    <c:plotVisOnly val="1"/>
    <c:dispBlanksAs val="gap"/>
    <c:showDLblsOverMax val="0"/>
  </c:chart>
  <c:spPr>
    <a:solidFill>
      <a:schemeClr val="bg1"/>
    </a:solidFill>
    <a:ln w="9525" cap="flat" cmpd="sng" algn="ctr">
      <a:noFill/>
      <a:round/>
    </a:ln>
    <a:effectLst/>
  </c:spPr>
  <c:txPr>
    <a:bodyPr/>
    <a:lstStyle/>
    <a:p>
      <a:pPr>
        <a:defRPr/>
      </a:pPr>
      <a:endParaRPr lang="es-MX"/>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1" i="0" u="none" strike="noStrike" kern="1200" spc="0" baseline="0">
                <a:solidFill>
                  <a:schemeClr val="tx1">
                    <a:lumMod val="65000"/>
                    <a:lumOff val="35000"/>
                  </a:schemeClr>
                </a:solidFill>
                <a:latin typeface="+mn-lt"/>
                <a:ea typeface="+mn-ea"/>
                <a:cs typeface="+mn-cs"/>
              </a:defRPr>
            </a:pPr>
            <a:r>
              <a:rPr lang="en-US" sz="2000" b="1"/>
              <a:t>pH</a:t>
            </a:r>
          </a:p>
        </c:rich>
      </c:tx>
      <c:overlay val="0"/>
      <c:spPr>
        <a:noFill/>
        <a:ln>
          <a:noFill/>
        </a:ln>
        <a:effectLst/>
      </c:spPr>
      <c:txPr>
        <a:bodyPr rot="0" spcFirstLastPara="1" vertOverflow="ellipsis" vert="horz" wrap="square" anchor="ctr" anchorCtr="1"/>
        <a:lstStyle/>
        <a:p>
          <a:pPr>
            <a:defRPr sz="2000" b="1" i="0" u="none" strike="noStrike" kern="1200" spc="0" baseline="0">
              <a:solidFill>
                <a:schemeClr val="tx1">
                  <a:lumMod val="65000"/>
                  <a:lumOff val="35000"/>
                </a:schemeClr>
              </a:solidFill>
              <a:latin typeface="+mn-lt"/>
              <a:ea typeface="+mn-ea"/>
              <a:cs typeface="+mn-cs"/>
            </a:defRPr>
          </a:pPr>
          <a:endParaRPr lang="es-MX"/>
        </a:p>
      </c:txPr>
    </c:title>
    <c:autoTitleDeleted val="0"/>
    <c:plotArea>
      <c:layout/>
      <c:stockChart>
        <c:ser>
          <c:idx val="0"/>
          <c:order val="0"/>
          <c:tx>
            <c:strRef>
              <c:f>pH!$A$162</c:f>
              <c:strCache>
                <c:ptCount val="1"/>
                <c:pt idx="0">
                  <c:v>PROMEDIO</c:v>
                </c:pt>
              </c:strCache>
            </c:strRef>
          </c:tx>
          <c:spPr>
            <a:ln w="28575" cap="rnd">
              <a:noFill/>
              <a:round/>
            </a:ln>
            <a:effectLst/>
          </c:spPr>
          <c:marker>
            <c:symbol val="circle"/>
            <c:size val="7"/>
            <c:spPr>
              <a:solidFill>
                <a:srgbClr val="00B0F0"/>
              </a:solidFill>
              <a:ln w="31750">
                <a:noFill/>
              </a:ln>
              <a:effectLst/>
            </c:spPr>
          </c:marker>
          <c:dPt>
            <c:idx val="0"/>
            <c:marker>
              <c:symbol val="circle"/>
              <c:size val="7"/>
              <c:spPr>
                <a:solidFill>
                  <a:srgbClr val="00B0F0"/>
                </a:solidFill>
                <a:ln w="31750">
                  <a:noFill/>
                </a:ln>
                <a:effectLst/>
              </c:spPr>
            </c:marker>
            <c:bubble3D val="0"/>
            <c:extLst>
              <c:ext xmlns:c16="http://schemas.microsoft.com/office/drawing/2014/chart" uri="{C3380CC4-5D6E-409C-BE32-E72D297353CC}">
                <c16:uniqueId val="{00000000-62DC-4FC5-BD58-00A4A7167F9C}"/>
              </c:ext>
            </c:extLst>
          </c:dPt>
          <c:dPt>
            <c:idx val="1"/>
            <c:marker>
              <c:symbol val="circle"/>
              <c:size val="7"/>
              <c:spPr>
                <a:solidFill>
                  <a:srgbClr val="00B0F0"/>
                </a:solidFill>
                <a:ln w="31750">
                  <a:noFill/>
                </a:ln>
                <a:effectLst/>
              </c:spPr>
            </c:marker>
            <c:bubble3D val="0"/>
            <c:extLst>
              <c:ext xmlns:c16="http://schemas.microsoft.com/office/drawing/2014/chart" uri="{C3380CC4-5D6E-409C-BE32-E72D297353CC}">
                <c16:uniqueId val="{00000001-62DC-4FC5-BD58-00A4A7167F9C}"/>
              </c:ext>
            </c:extLst>
          </c:dPt>
          <c:dPt>
            <c:idx val="2"/>
            <c:marker>
              <c:symbol val="circle"/>
              <c:size val="7"/>
              <c:spPr>
                <a:solidFill>
                  <a:srgbClr val="00B0F0"/>
                </a:solidFill>
                <a:ln w="31750">
                  <a:noFill/>
                </a:ln>
                <a:effectLst/>
              </c:spPr>
            </c:marker>
            <c:bubble3D val="0"/>
            <c:extLst>
              <c:ext xmlns:c16="http://schemas.microsoft.com/office/drawing/2014/chart" uri="{C3380CC4-5D6E-409C-BE32-E72D297353CC}">
                <c16:uniqueId val="{00000002-62DC-4FC5-BD58-00A4A7167F9C}"/>
              </c:ext>
            </c:extLst>
          </c:dPt>
          <c:dPt>
            <c:idx val="3"/>
            <c:marker>
              <c:symbol val="circle"/>
              <c:size val="7"/>
              <c:spPr>
                <a:solidFill>
                  <a:srgbClr val="00B0F0"/>
                </a:solidFill>
                <a:ln w="31750">
                  <a:noFill/>
                </a:ln>
                <a:effectLst/>
              </c:spPr>
            </c:marker>
            <c:bubble3D val="0"/>
            <c:extLst>
              <c:ext xmlns:c16="http://schemas.microsoft.com/office/drawing/2014/chart" uri="{C3380CC4-5D6E-409C-BE32-E72D297353CC}">
                <c16:uniqueId val="{00000003-62DC-4FC5-BD58-00A4A7167F9C}"/>
              </c:ext>
            </c:extLst>
          </c:dPt>
          <c:dPt>
            <c:idx val="4"/>
            <c:marker>
              <c:symbol val="circle"/>
              <c:size val="7"/>
              <c:spPr>
                <a:solidFill>
                  <a:srgbClr val="00B0F0"/>
                </a:solidFill>
                <a:ln w="31750">
                  <a:noFill/>
                </a:ln>
                <a:effectLst/>
              </c:spPr>
            </c:marker>
            <c:bubble3D val="0"/>
            <c:extLst>
              <c:ext xmlns:c16="http://schemas.microsoft.com/office/drawing/2014/chart" uri="{C3380CC4-5D6E-409C-BE32-E72D297353CC}">
                <c16:uniqueId val="{00000004-62DC-4FC5-BD58-00A4A7167F9C}"/>
              </c:ext>
            </c:extLst>
          </c:dPt>
          <c:dPt>
            <c:idx val="5"/>
            <c:marker>
              <c:symbol val="circle"/>
              <c:size val="7"/>
              <c:spPr>
                <a:solidFill>
                  <a:srgbClr val="00B0F0"/>
                </a:solidFill>
                <a:ln w="31750">
                  <a:noFill/>
                </a:ln>
                <a:effectLst/>
              </c:spPr>
            </c:marker>
            <c:bubble3D val="0"/>
            <c:extLst>
              <c:ext xmlns:c16="http://schemas.microsoft.com/office/drawing/2014/chart" uri="{C3380CC4-5D6E-409C-BE32-E72D297353CC}">
                <c16:uniqueId val="{00000005-62DC-4FC5-BD58-00A4A7167F9C}"/>
              </c:ext>
            </c:extLst>
          </c:dPt>
          <c:dPt>
            <c:idx val="6"/>
            <c:marker>
              <c:symbol val="circle"/>
              <c:size val="7"/>
              <c:spPr>
                <a:solidFill>
                  <a:srgbClr val="00B0F0"/>
                </a:solidFill>
                <a:ln w="31750">
                  <a:noFill/>
                </a:ln>
                <a:effectLst/>
              </c:spPr>
            </c:marker>
            <c:bubble3D val="0"/>
            <c:extLst>
              <c:ext xmlns:c16="http://schemas.microsoft.com/office/drawing/2014/chart" uri="{C3380CC4-5D6E-409C-BE32-E72D297353CC}">
                <c16:uniqueId val="{00000006-62DC-4FC5-BD58-00A4A7167F9C}"/>
              </c:ext>
            </c:extLst>
          </c:dPt>
          <c:dPt>
            <c:idx val="7"/>
            <c:marker>
              <c:symbol val="circle"/>
              <c:size val="7"/>
              <c:spPr>
                <a:solidFill>
                  <a:srgbClr val="00B0F0"/>
                </a:solidFill>
                <a:ln w="31750">
                  <a:noFill/>
                </a:ln>
                <a:effectLst/>
              </c:spPr>
            </c:marker>
            <c:bubble3D val="0"/>
            <c:extLst>
              <c:ext xmlns:c16="http://schemas.microsoft.com/office/drawing/2014/chart" uri="{C3380CC4-5D6E-409C-BE32-E72D297353CC}">
                <c16:uniqueId val="{00000007-62DC-4FC5-BD58-00A4A7167F9C}"/>
              </c:ext>
            </c:extLst>
          </c:dPt>
          <c:dPt>
            <c:idx val="8"/>
            <c:marker>
              <c:symbol val="circle"/>
              <c:size val="7"/>
              <c:spPr>
                <a:solidFill>
                  <a:srgbClr val="00B0F0"/>
                </a:solidFill>
                <a:ln w="31750">
                  <a:noFill/>
                </a:ln>
                <a:effectLst/>
              </c:spPr>
            </c:marker>
            <c:bubble3D val="0"/>
            <c:extLst>
              <c:ext xmlns:c16="http://schemas.microsoft.com/office/drawing/2014/chart" uri="{C3380CC4-5D6E-409C-BE32-E72D297353CC}">
                <c16:uniqueId val="{00000008-62DC-4FC5-BD58-00A4A7167F9C}"/>
              </c:ext>
            </c:extLst>
          </c:dPt>
          <c:dPt>
            <c:idx val="9"/>
            <c:marker>
              <c:symbol val="circle"/>
              <c:size val="7"/>
              <c:spPr>
                <a:solidFill>
                  <a:srgbClr val="00B0F0"/>
                </a:solidFill>
                <a:ln w="31750">
                  <a:noFill/>
                </a:ln>
                <a:effectLst/>
              </c:spPr>
            </c:marker>
            <c:bubble3D val="0"/>
            <c:extLst>
              <c:ext xmlns:c16="http://schemas.microsoft.com/office/drawing/2014/chart" uri="{C3380CC4-5D6E-409C-BE32-E72D297353CC}">
                <c16:uniqueId val="{00000009-62DC-4FC5-BD58-00A4A7167F9C}"/>
              </c:ext>
            </c:extLst>
          </c:dPt>
          <c:dPt>
            <c:idx val="10"/>
            <c:marker>
              <c:symbol val="circle"/>
              <c:size val="7"/>
              <c:spPr>
                <a:solidFill>
                  <a:srgbClr val="00B0F0"/>
                </a:solidFill>
                <a:ln w="31750">
                  <a:noFill/>
                </a:ln>
                <a:effectLst/>
              </c:spPr>
            </c:marker>
            <c:bubble3D val="0"/>
            <c:extLst>
              <c:ext xmlns:c16="http://schemas.microsoft.com/office/drawing/2014/chart" uri="{C3380CC4-5D6E-409C-BE32-E72D297353CC}">
                <c16:uniqueId val="{0000000A-62DC-4FC5-BD58-00A4A7167F9C}"/>
              </c:ext>
            </c:extLst>
          </c:dPt>
          <c:dPt>
            <c:idx val="11"/>
            <c:marker>
              <c:symbol val="circle"/>
              <c:size val="7"/>
              <c:spPr>
                <a:solidFill>
                  <a:srgbClr val="00B0F0"/>
                </a:solidFill>
                <a:ln w="31750">
                  <a:noFill/>
                </a:ln>
                <a:effectLst/>
              </c:spPr>
            </c:marker>
            <c:bubble3D val="0"/>
            <c:extLst>
              <c:ext xmlns:c16="http://schemas.microsoft.com/office/drawing/2014/chart" uri="{C3380CC4-5D6E-409C-BE32-E72D297353CC}">
                <c16:uniqueId val="{0000000B-62DC-4FC5-BD58-00A4A7167F9C}"/>
              </c:ext>
            </c:extLst>
          </c:dPt>
          <c:dPt>
            <c:idx val="12"/>
            <c:marker>
              <c:symbol val="circle"/>
              <c:size val="7"/>
              <c:spPr>
                <a:solidFill>
                  <a:srgbClr val="00B0F0"/>
                </a:solidFill>
                <a:ln w="31750">
                  <a:noFill/>
                </a:ln>
                <a:effectLst/>
              </c:spPr>
            </c:marker>
            <c:bubble3D val="0"/>
            <c:extLst>
              <c:ext xmlns:c16="http://schemas.microsoft.com/office/drawing/2014/chart" uri="{C3380CC4-5D6E-409C-BE32-E72D297353CC}">
                <c16:uniqueId val="{0000000C-62DC-4FC5-BD58-00A4A7167F9C}"/>
              </c:ext>
            </c:extLst>
          </c:dPt>
          <c:dPt>
            <c:idx val="13"/>
            <c:marker>
              <c:symbol val="circle"/>
              <c:size val="7"/>
              <c:spPr>
                <a:solidFill>
                  <a:srgbClr val="00B0F0"/>
                </a:solidFill>
                <a:ln w="31750">
                  <a:noFill/>
                </a:ln>
                <a:effectLst/>
              </c:spPr>
            </c:marker>
            <c:bubble3D val="0"/>
            <c:extLst>
              <c:ext xmlns:c16="http://schemas.microsoft.com/office/drawing/2014/chart" uri="{C3380CC4-5D6E-409C-BE32-E72D297353CC}">
                <c16:uniqueId val="{0000000D-62DC-4FC5-BD58-00A4A7167F9C}"/>
              </c:ext>
            </c:extLst>
          </c:dPt>
          <c:dPt>
            <c:idx val="14"/>
            <c:marker>
              <c:symbol val="circle"/>
              <c:size val="7"/>
              <c:spPr>
                <a:solidFill>
                  <a:srgbClr val="00B0F0"/>
                </a:solidFill>
                <a:ln w="31750">
                  <a:noFill/>
                </a:ln>
                <a:effectLst/>
              </c:spPr>
            </c:marker>
            <c:bubble3D val="0"/>
            <c:extLst>
              <c:ext xmlns:c16="http://schemas.microsoft.com/office/drawing/2014/chart" uri="{C3380CC4-5D6E-409C-BE32-E72D297353CC}">
                <c16:uniqueId val="{0000000E-62DC-4FC5-BD58-00A4A7167F9C}"/>
              </c:ext>
            </c:extLst>
          </c:dPt>
          <c:dPt>
            <c:idx val="15"/>
            <c:marker>
              <c:symbol val="circle"/>
              <c:size val="7"/>
              <c:spPr>
                <a:solidFill>
                  <a:srgbClr val="00B0F0"/>
                </a:solidFill>
                <a:ln w="31750">
                  <a:noFill/>
                </a:ln>
                <a:effectLst/>
              </c:spPr>
            </c:marker>
            <c:bubble3D val="0"/>
            <c:extLst>
              <c:ext xmlns:c16="http://schemas.microsoft.com/office/drawing/2014/chart" uri="{C3380CC4-5D6E-409C-BE32-E72D297353CC}">
                <c16:uniqueId val="{0000000F-62DC-4FC5-BD58-00A4A7167F9C}"/>
              </c:ext>
            </c:extLst>
          </c:dPt>
          <c:dPt>
            <c:idx val="16"/>
            <c:marker>
              <c:symbol val="circle"/>
              <c:size val="7"/>
              <c:spPr>
                <a:solidFill>
                  <a:srgbClr val="00B0F0"/>
                </a:solidFill>
                <a:ln w="31750">
                  <a:noFill/>
                </a:ln>
                <a:effectLst/>
              </c:spPr>
            </c:marker>
            <c:bubble3D val="0"/>
            <c:extLst>
              <c:ext xmlns:c16="http://schemas.microsoft.com/office/drawing/2014/chart" uri="{C3380CC4-5D6E-409C-BE32-E72D297353CC}">
                <c16:uniqueId val="{00000010-62DC-4FC5-BD58-00A4A7167F9C}"/>
              </c:ext>
            </c:extLst>
          </c:dPt>
          <c:dPt>
            <c:idx val="17"/>
            <c:marker>
              <c:symbol val="circle"/>
              <c:size val="7"/>
              <c:spPr>
                <a:solidFill>
                  <a:srgbClr val="00B0F0"/>
                </a:solidFill>
                <a:ln w="31750">
                  <a:noFill/>
                </a:ln>
                <a:effectLst/>
              </c:spPr>
            </c:marker>
            <c:bubble3D val="0"/>
            <c:extLst>
              <c:ext xmlns:c16="http://schemas.microsoft.com/office/drawing/2014/chart" uri="{C3380CC4-5D6E-409C-BE32-E72D297353CC}">
                <c16:uniqueId val="{00000011-62DC-4FC5-BD58-00A4A7167F9C}"/>
              </c:ext>
            </c:extLst>
          </c:dPt>
          <c:dPt>
            <c:idx val="18"/>
            <c:marker>
              <c:symbol val="circle"/>
              <c:size val="7"/>
              <c:spPr>
                <a:solidFill>
                  <a:srgbClr val="00B0F0"/>
                </a:solidFill>
                <a:ln w="31750">
                  <a:noFill/>
                </a:ln>
                <a:effectLst/>
              </c:spPr>
            </c:marker>
            <c:bubble3D val="0"/>
            <c:extLst>
              <c:ext xmlns:c16="http://schemas.microsoft.com/office/drawing/2014/chart" uri="{C3380CC4-5D6E-409C-BE32-E72D297353CC}">
                <c16:uniqueId val="{00000012-62DC-4FC5-BD58-00A4A7167F9C}"/>
              </c:ext>
            </c:extLst>
          </c:dPt>
          <c:dPt>
            <c:idx val="19"/>
            <c:marker>
              <c:symbol val="circle"/>
              <c:size val="7"/>
              <c:spPr>
                <a:solidFill>
                  <a:srgbClr val="00B0F0"/>
                </a:solidFill>
                <a:ln w="31750">
                  <a:noFill/>
                </a:ln>
                <a:effectLst/>
              </c:spPr>
            </c:marker>
            <c:bubble3D val="0"/>
            <c:extLst>
              <c:ext xmlns:c16="http://schemas.microsoft.com/office/drawing/2014/chart" uri="{C3380CC4-5D6E-409C-BE32-E72D297353CC}">
                <c16:uniqueId val="{00000013-62DC-4FC5-BD58-00A4A7167F9C}"/>
              </c:ext>
            </c:extLst>
          </c:dPt>
          <c:dPt>
            <c:idx val="20"/>
            <c:marker>
              <c:symbol val="circle"/>
              <c:size val="7"/>
              <c:spPr>
                <a:solidFill>
                  <a:srgbClr val="00B0F0"/>
                </a:solidFill>
                <a:ln w="31750">
                  <a:noFill/>
                </a:ln>
                <a:effectLst/>
              </c:spPr>
            </c:marker>
            <c:bubble3D val="0"/>
            <c:extLst>
              <c:ext xmlns:c16="http://schemas.microsoft.com/office/drawing/2014/chart" uri="{C3380CC4-5D6E-409C-BE32-E72D297353CC}">
                <c16:uniqueId val="{00000014-62DC-4FC5-BD58-00A4A7167F9C}"/>
              </c:ext>
            </c:extLst>
          </c:dPt>
          <c:cat>
            <c:strRef>
              <c:f>pH!$B$161:$M$161</c:f>
              <c:strCache>
                <c:ptCount val="12"/>
                <c:pt idx="0">
                  <c:v>HARG2</c:v>
                </c:pt>
                <c:pt idx="1">
                  <c:v>HASL2</c:v>
                </c:pt>
                <c:pt idx="2">
                  <c:v>HUMH</c:v>
                </c:pt>
                <c:pt idx="3">
                  <c:v>MAAB2</c:v>
                </c:pt>
                <c:pt idx="4">
                  <c:v>MACA2</c:v>
                </c:pt>
                <c:pt idx="5">
                  <c:v>MSP</c:v>
                </c:pt>
                <c:pt idx="6">
                  <c:v>PAPO2</c:v>
                </c:pt>
                <c:pt idx="7">
                  <c:v>PAPR2</c:v>
                </c:pt>
                <c:pt idx="8">
                  <c:v>PLTR1</c:v>
                </c:pt>
                <c:pt idx="9">
                  <c:v>PLTR2</c:v>
                </c:pt>
                <c:pt idx="10">
                  <c:v>RECO</c:v>
                </c:pt>
                <c:pt idx="11">
                  <c:v>Total general</c:v>
                </c:pt>
              </c:strCache>
            </c:strRef>
          </c:cat>
          <c:val>
            <c:numRef>
              <c:f>pH!$B$162:$M$162</c:f>
              <c:numCache>
                <c:formatCode>0.00</c:formatCode>
                <c:ptCount val="12"/>
                <c:pt idx="0">
                  <c:v>7</c:v>
                </c:pt>
                <c:pt idx="1">
                  <c:v>7.666666666666667</c:v>
                </c:pt>
                <c:pt idx="2">
                  <c:v>6.666666666666667</c:v>
                </c:pt>
                <c:pt idx="3">
                  <c:v>7</c:v>
                </c:pt>
                <c:pt idx="4">
                  <c:v>7</c:v>
                </c:pt>
                <c:pt idx="5">
                  <c:v>7.166666666666667</c:v>
                </c:pt>
                <c:pt idx="6">
                  <c:v>7</c:v>
                </c:pt>
                <c:pt idx="7">
                  <c:v>6.333333333333333</c:v>
                </c:pt>
                <c:pt idx="8">
                  <c:v>7.166666666666667</c:v>
                </c:pt>
                <c:pt idx="9">
                  <c:v>7.166666666666667</c:v>
                </c:pt>
                <c:pt idx="10">
                  <c:v>7.333333333333333</c:v>
                </c:pt>
                <c:pt idx="11">
                  <c:v>7.0454545454545441</c:v>
                </c:pt>
              </c:numCache>
            </c:numRef>
          </c:val>
          <c:smooth val="0"/>
          <c:extLst>
            <c:ext xmlns:c16="http://schemas.microsoft.com/office/drawing/2014/chart" uri="{C3380CC4-5D6E-409C-BE32-E72D297353CC}">
              <c16:uniqueId val="{00000015-62DC-4FC5-BD58-00A4A7167F9C}"/>
            </c:ext>
          </c:extLst>
        </c:ser>
        <c:ser>
          <c:idx val="1"/>
          <c:order val="1"/>
          <c:tx>
            <c:strRef>
              <c:f>pH!$A$163</c:f>
              <c:strCache>
                <c:ptCount val="1"/>
                <c:pt idx="0">
                  <c:v>MIN</c:v>
                </c:pt>
              </c:strCache>
            </c:strRef>
          </c:tx>
          <c:spPr>
            <a:ln w="28575" cap="rnd">
              <a:noFill/>
              <a:round/>
            </a:ln>
            <a:effectLst/>
          </c:spPr>
          <c:marker>
            <c:symbol val="none"/>
          </c:marker>
          <c:dPt>
            <c:idx val="9"/>
            <c:marker>
              <c:symbol val="none"/>
            </c:marker>
            <c:bubble3D val="0"/>
            <c:extLst>
              <c:ext xmlns:c16="http://schemas.microsoft.com/office/drawing/2014/chart" uri="{C3380CC4-5D6E-409C-BE32-E72D297353CC}">
                <c16:uniqueId val="{00000016-62DC-4FC5-BD58-00A4A7167F9C}"/>
              </c:ext>
            </c:extLst>
          </c:dPt>
          <c:cat>
            <c:strRef>
              <c:f>pH!$B$161:$M$161</c:f>
              <c:strCache>
                <c:ptCount val="12"/>
                <c:pt idx="0">
                  <c:v>HARG2</c:v>
                </c:pt>
                <c:pt idx="1">
                  <c:v>HASL2</c:v>
                </c:pt>
                <c:pt idx="2">
                  <c:v>HUMH</c:v>
                </c:pt>
                <c:pt idx="3">
                  <c:v>MAAB2</c:v>
                </c:pt>
                <c:pt idx="4">
                  <c:v>MACA2</c:v>
                </c:pt>
                <c:pt idx="5">
                  <c:v>MSP</c:v>
                </c:pt>
                <c:pt idx="6">
                  <c:v>PAPO2</c:v>
                </c:pt>
                <c:pt idx="7">
                  <c:v>PAPR2</c:v>
                </c:pt>
                <c:pt idx="8">
                  <c:v>PLTR1</c:v>
                </c:pt>
                <c:pt idx="9">
                  <c:v>PLTR2</c:v>
                </c:pt>
                <c:pt idx="10">
                  <c:v>RECO</c:v>
                </c:pt>
                <c:pt idx="11">
                  <c:v>Total general</c:v>
                </c:pt>
              </c:strCache>
            </c:strRef>
          </c:cat>
          <c:val>
            <c:numRef>
              <c:f>pH!$B$163:$M$163</c:f>
              <c:numCache>
                <c:formatCode>0.00</c:formatCode>
                <c:ptCount val="12"/>
                <c:pt idx="0">
                  <c:v>7</c:v>
                </c:pt>
                <c:pt idx="1">
                  <c:v>7</c:v>
                </c:pt>
                <c:pt idx="2">
                  <c:v>6</c:v>
                </c:pt>
                <c:pt idx="3">
                  <c:v>7</c:v>
                </c:pt>
                <c:pt idx="4">
                  <c:v>7</c:v>
                </c:pt>
                <c:pt idx="5">
                  <c:v>7</c:v>
                </c:pt>
                <c:pt idx="6">
                  <c:v>7</c:v>
                </c:pt>
                <c:pt idx="7">
                  <c:v>6</c:v>
                </c:pt>
                <c:pt idx="8">
                  <c:v>7</c:v>
                </c:pt>
                <c:pt idx="9">
                  <c:v>7</c:v>
                </c:pt>
                <c:pt idx="10">
                  <c:v>7</c:v>
                </c:pt>
                <c:pt idx="11">
                  <c:v>6.8636363636363633</c:v>
                </c:pt>
              </c:numCache>
            </c:numRef>
          </c:val>
          <c:smooth val="0"/>
          <c:extLst>
            <c:ext xmlns:c16="http://schemas.microsoft.com/office/drawing/2014/chart" uri="{C3380CC4-5D6E-409C-BE32-E72D297353CC}">
              <c16:uniqueId val="{00000017-62DC-4FC5-BD58-00A4A7167F9C}"/>
            </c:ext>
          </c:extLst>
        </c:ser>
        <c:ser>
          <c:idx val="2"/>
          <c:order val="2"/>
          <c:tx>
            <c:strRef>
              <c:f>pH!$A$164</c:f>
              <c:strCache>
                <c:ptCount val="1"/>
                <c:pt idx="0">
                  <c:v>MAX</c:v>
                </c:pt>
              </c:strCache>
            </c:strRef>
          </c:tx>
          <c:spPr>
            <a:ln w="28575" cap="rnd">
              <a:noFill/>
              <a:round/>
            </a:ln>
            <a:effectLst/>
          </c:spPr>
          <c:marker>
            <c:symbol val="none"/>
          </c:marker>
          <c:cat>
            <c:strRef>
              <c:f>pH!$B$161:$M$161</c:f>
              <c:strCache>
                <c:ptCount val="12"/>
                <c:pt idx="0">
                  <c:v>HARG2</c:v>
                </c:pt>
                <c:pt idx="1">
                  <c:v>HASL2</c:v>
                </c:pt>
                <c:pt idx="2">
                  <c:v>HUMH</c:v>
                </c:pt>
                <c:pt idx="3">
                  <c:v>MAAB2</c:v>
                </c:pt>
                <c:pt idx="4">
                  <c:v>MACA2</c:v>
                </c:pt>
                <c:pt idx="5">
                  <c:v>MSP</c:v>
                </c:pt>
                <c:pt idx="6">
                  <c:v>PAPO2</c:v>
                </c:pt>
                <c:pt idx="7">
                  <c:v>PAPR2</c:v>
                </c:pt>
                <c:pt idx="8">
                  <c:v>PLTR1</c:v>
                </c:pt>
                <c:pt idx="9">
                  <c:v>PLTR2</c:v>
                </c:pt>
                <c:pt idx="10">
                  <c:v>RECO</c:v>
                </c:pt>
                <c:pt idx="11">
                  <c:v>Total general</c:v>
                </c:pt>
              </c:strCache>
            </c:strRef>
          </c:cat>
          <c:val>
            <c:numRef>
              <c:f>pH!$B$164:$M$164</c:f>
              <c:numCache>
                <c:formatCode>0.00</c:formatCode>
                <c:ptCount val="12"/>
                <c:pt idx="0">
                  <c:v>7</c:v>
                </c:pt>
                <c:pt idx="1">
                  <c:v>8</c:v>
                </c:pt>
                <c:pt idx="2">
                  <c:v>7</c:v>
                </c:pt>
                <c:pt idx="3">
                  <c:v>7</c:v>
                </c:pt>
                <c:pt idx="4">
                  <c:v>7</c:v>
                </c:pt>
                <c:pt idx="5">
                  <c:v>7.5</c:v>
                </c:pt>
                <c:pt idx="6">
                  <c:v>7</c:v>
                </c:pt>
                <c:pt idx="7">
                  <c:v>6.5</c:v>
                </c:pt>
                <c:pt idx="8">
                  <c:v>7.5</c:v>
                </c:pt>
                <c:pt idx="9">
                  <c:v>7.5</c:v>
                </c:pt>
                <c:pt idx="10">
                  <c:v>8</c:v>
                </c:pt>
                <c:pt idx="11">
                  <c:v>7.1818181818181817</c:v>
                </c:pt>
              </c:numCache>
            </c:numRef>
          </c:val>
          <c:smooth val="0"/>
          <c:extLst>
            <c:ext xmlns:c16="http://schemas.microsoft.com/office/drawing/2014/chart" uri="{C3380CC4-5D6E-409C-BE32-E72D297353CC}">
              <c16:uniqueId val="{00000018-62DC-4FC5-BD58-00A4A7167F9C}"/>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axId val="949124304"/>
        <c:axId val="949129552"/>
      </c:stockChart>
      <c:catAx>
        <c:axId val="9491243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MX"/>
          </a:p>
        </c:txPr>
        <c:crossAx val="949129552"/>
        <c:crosses val="autoZero"/>
        <c:auto val="1"/>
        <c:lblAlgn val="ctr"/>
        <c:lblOffset val="100"/>
        <c:noMultiLvlLbl val="0"/>
      </c:catAx>
      <c:valAx>
        <c:axId val="949129552"/>
        <c:scaling>
          <c:orientation val="minMax"/>
          <c:min val="5"/>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MX"/>
          </a:p>
        </c:txPr>
        <c:crossAx val="9491243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MX"/>
        </a:p>
      </c:txPr>
    </c:legend>
    <c:plotVisOnly val="1"/>
    <c:dispBlanksAs val="gap"/>
    <c:showDLblsOverMax val="0"/>
  </c:chart>
  <c:spPr>
    <a:solidFill>
      <a:schemeClr val="bg1"/>
    </a:solidFill>
    <a:ln w="9525" cap="flat" cmpd="sng" algn="ctr">
      <a:noFill/>
      <a:round/>
    </a:ln>
    <a:effectLst/>
  </c:spPr>
  <c:txPr>
    <a:bodyPr/>
    <a:lstStyle/>
    <a:p>
      <a:pPr>
        <a:defRPr/>
      </a:pPr>
      <a:endParaRPr lang="es-MX"/>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[BANCO DE DATOS DEL MONITOREO ABRIL 2023.xlsx]pH!TablaDinámica4</c:name>
    <c:fmtId val="17"/>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MX"/>
              <a:t>pH</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MX"/>
        </a:p>
      </c:txPr>
    </c:title>
    <c:autoTitleDeleted val="0"/>
    <c:pivotFmts>
      <c:pivotFmt>
        <c:idx val="0"/>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1"/>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2"/>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3"/>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4"/>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5"/>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6"/>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7"/>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8"/>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9"/>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10"/>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pH!$B$145:$B$146</c:f>
              <c:strCache>
                <c:ptCount val="1"/>
                <c:pt idx="0">
                  <c:v>HARG2</c:v>
                </c:pt>
              </c:strCache>
            </c:strRef>
          </c:tx>
          <c:spPr>
            <a:ln w="28575" cap="rnd">
              <a:solidFill>
                <a:schemeClr val="accent1"/>
              </a:solidFill>
              <a:round/>
            </a:ln>
            <a:effectLst/>
          </c:spPr>
          <c:marker>
            <c:symbol val="none"/>
          </c:marker>
          <c:cat>
            <c:strRef>
              <c:f>pH!$A$147:$A$151</c:f>
              <c:strCache>
                <c:ptCount val="4"/>
                <c:pt idx="0">
                  <c:v>ene-21</c:v>
                </c:pt>
                <c:pt idx="1">
                  <c:v>feb-21</c:v>
                </c:pt>
                <c:pt idx="2">
                  <c:v>mar-21</c:v>
                </c:pt>
                <c:pt idx="3">
                  <c:v>abr-21</c:v>
                </c:pt>
              </c:strCache>
            </c:strRef>
          </c:cat>
          <c:val>
            <c:numRef>
              <c:f>pH!$B$147:$B$151</c:f>
              <c:numCache>
                <c:formatCode>General</c:formatCode>
                <c:ptCount val="4"/>
                <c:pt idx="0">
                  <c:v>7</c:v>
                </c:pt>
                <c:pt idx="1">
                  <c:v>7</c:v>
                </c:pt>
                <c:pt idx="2">
                  <c:v>7</c:v>
                </c:pt>
                <c:pt idx="3">
                  <c:v>7</c:v>
                </c:pt>
              </c:numCache>
            </c:numRef>
          </c:val>
          <c:smooth val="0"/>
          <c:extLst>
            <c:ext xmlns:c16="http://schemas.microsoft.com/office/drawing/2014/chart" uri="{C3380CC4-5D6E-409C-BE32-E72D297353CC}">
              <c16:uniqueId val="{00000000-014A-4007-A680-721E72EDEEC7}"/>
            </c:ext>
          </c:extLst>
        </c:ser>
        <c:ser>
          <c:idx val="1"/>
          <c:order val="1"/>
          <c:tx>
            <c:strRef>
              <c:f>pH!$C$145:$C$146</c:f>
              <c:strCache>
                <c:ptCount val="1"/>
                <c:pt idx="0">
                  <c:v>HASL2</c:v>
                </c:pt>
              </c:strCache>
            </c:strRef>
          </c:tx>
          <c:spPr>
            <a:ln w="28575" cap="rnd">
              <a:solidFill>
                <a:schemeClr val="accent2"/>
              </a:solidFill>
              <a:round/>
            </a:ln>
            <a:effectLst/>
          </c:spPr>
          <c:marker>
            <c:symbol val="none"/>
          </c:marker>
          <c:cat>
            <c:strRef>
              <c:f>pH!$A$147:$A$151</c:f>
              <c:strCache>
                <c:ptCount val="4"/>
                <c:pt idx="0">
                  <c:v>ene-21</c:v>
                </c:pt>
                <c:pt idx="1">
                  <c:v>feb-21</c:v>
                </c:pt>
                <c:pt idx="2">
                  <c:v>mar-21</c:v>
                </c:pt>
                <c:pt idx="3">
                  <c:v>abr-21</c:v>
                </c:pt>
              </c:strCache>
            </c:strRef>
          </c:cat>
          <c:val>
            <c:numRef>
              <c:f>pH!$C$147:$C$151</c:f>
              <c:numCache>
                <c:formatCode>General</c:formatCode>
                <c:ptCount val="4"/>
                <c:pt idx="0">
                  <c:v>7</c:v>
                </c:pt>
                <c:pt idx="1">
                  <c:v>8</c:v>
                </c:pt>
                <c:pt idx="2">
                  <c:v>8</c:v>
                </c:pt>
                <c:pt idx="3">
                  <c:v>8</c:v>
                </c:pt>
              </c:numCache>
            </c:numRef>
          </c:val>
          <c:smooth val="0"/>
          <c:extLst>
            <c:ext xmlns:c16="http://schemas.microsoft.com/office/drawing/2014/chart" uri="{C3380CC4-5D6E-409C-BE32-E72D297353CC}">
              <c16:uniqueId val="{00000001-014A-4007-A680-721E72EDEEC7}"/>
            </c:ext>
          </c:extLst>
        </c:ser>
        <c:ser>
          <c:idx val="2"/>
          <c:order val="2"/>
          <c:tx>
            <c:strRef>
              <c:f>pH!$D$145:$D$146</c:f>
              <c:strCache>
                <c:ptCount val="1"/>
                <c:pt idx="0">
                  <c:v>HUMH</c:v>
                </c:pt>
              </c:strCache>
            </c:strRef>
          </c:tx>
          <c:spPr>
            <a:ln w="28575" cap="rnd">
              <a:solidFill>
                <a:schemeClr val="accent3"/>
              </a:solidFill>
              <a:round/>
            </a:ln>
            <a:effectLst/>
          </c:spPr>
          <c:marker>
            <c:symbol val="none"/>
          </c:marker>
          <c:cat>
            <c:strRef>
              <c:f>pH!$A$147:$A$151</c:f>
              <c:strCache>
                <c:ptCount val="4"/>
                <c:pt idx="0">
                  <c:v>ene-21</c:v>
                </c:pt>
                <c:pt idx="1">
                  <c:v>feb-21</c:v>
                </c:pt>
                <c:pt idx="2">
                  <c:v>mar-21</c:v>
                </c:pt>
                <c:pt idx="3">
                  <c:v>abr-21</c:v>
                </c:pt>
              </c:strCache>
            </c:strRef>
          </c:cat>
          <c:val>
            <c:numRef>
              <c:f>pH!$D$147:$D$151</c:f>
              <c:numCache>
                <c:formatCode>General</c:formatCode>
                <c:ptCount val="4"/>
                <c:pt idx="0">
                  <c:v>6</c:v>
                </c:pt>
                <c:pt idx="1">
                  <c:v>7</c:v>
                </c:pt>
                <c:pt idx="2">
                  <c:v>7</c:v>
                </c:pt>
                <c:pt idx="3">
                  <c:v>7</c:v>
                </c:pt>
              </c:numCache>
            </c:numRef>
          </c:val>
          <c:smooth val="0"/>
          <c:extLst>
            <c:ext xmlns:c16="http://schemas.microsoft.com/office/drawing/2014/chart" uri="{C3380CC4-5D6E-409C-BE32-E72D297353CC}">
              <c16:uniqueId val="{00000002-014A-4007-A680-721E72EDEEC7}"/>
            </c:ext>
          </c:extLst>
        </c:ser>
        <c:ser>
          <c:idx val="3"/>
          <c:order val="3"/>
          <c:tx>
            <c:strRef>
              <c:f>pH!$E$145:$E$146</c:f>
              <c:strCache>
                <c:ptCount val="1"/>
                <c:pt idx="0">
                  <c:v>MAAB2</c:v>
                </c:pt>
              </c:strCache>
            </c:strRef>
          </c:tx>
          <c:spPr>
            <a:ln w="28575" cap="rnd">
              <a:solidFill>
                <a:schemeClr val="accent4"/>
              </a:solidFill>
              <a:round/>
            </a:ln>
            <a:effectLst/>
          </c:spPr>
          <c:marker>
            <c:symbol val="none"/>
          </c:marker>
          <c:cat>
            <c:strRef>
              <c:f>pH!$A$147:$A$151</c:f>
              <c:strCache>
                <c:ptCount val="4"/>
                <c:pt idx="0">
                  <c:v>ene-21</c:v>
                </c:pt>
                <c:pt idx="1">
                  <c:v>feb-21</c:v>
                </c:pt>
                <c:pt idx="2">
                  <c:v>mar-21</c:v>
                </c:pt>
                <c:pt idx="3">
                  <c:v>abr-21</c:v>
                </c:pt>
              </c:strCache>
            </c:strRef>
          </c:cat>
          <c:val>
            <c:numRef>
              <c:f>pH!$E$147:$E$151</c:f>
              <c:numCache>
                <c:formatCode>General</c:formatCode>
                <c:ptCount val="4"/>
                <c:pt idx="0">
                  <c:v>7</c:v>
                </c:pt>
                <c:pt idx="1">
                  <c:v>7</c:v>
                </c:pt>
                <c:pt idx="2">
                  <c:v>7</c:v>
                </c:pt>
                <c:pt idx="3">
                  <c:v>7</c:v>
                </c:pt>
              </c:numCache>
            </c:numRef>
          </c:val>
          <c:smooth val="0"/>
          <c:extLst>
            <c:ext xmlns:c16="http://schemas.microsoft.com/office/drawing/2014/chart" uri="{C3380CC4-5D6E-409C-BE32-E72D297353CC}">
              <c16:uniqueId val="{00000003-014A-4007-A680-721E72EDEEC7}"/>
            </c:ext>
          </c:extLst>
        </c:ser>
        <c:ser>
          <c:idx val="4"/>
          <c:order val="4"/>
          <c:tx>
            <c:strRef>
              <c:f>pH!$F$145:$F$146</c:f>
              <c:strCache>
                <c:ptCount val="1"/>
                <c:pt idx="0">
                  <c:v>MACA2</c:v>
                </c:pt>
              </c:strCache>
            </c:strRef>
          </c:tx>
          <c:spPr>
            <a:ln w="28575" cap="rnd">
              <a:solidFill>
                <a:schemeClr val="accent5"/>
              </a:solidFill>
              <a:round/>
            </a:ln>
            <a:effectLst/>
          </c:spPr>
          <c:marker>
            <c:symbol val="none"/>
          </c:marker>
          <c:cat>
            <c:strRef>
              <c:f>pH!$A$147:$A$151</c:f>
              <c:strCache>
                <c:ptCount val="4"/>
                <c:pt idx="0">
                  <c:v>ene-21</c:v>
                </c:pt>
                <c:pt idx="1">
                  <c:v>feb-21</c:v>
                </c:pt>
                <c:pt idx="2">
                  <c:v>mar-21</c:v>
                </c:pt>
                <c:pt idx="3">
                  <c:v>abr-21</c:v>
                </c:pt>
              </c:strCache>
            </c:strRef>
          </c:cat>
          <c:val>
            <c:numRef>
              <c:f>pH!$F$147:$F$151</c:f>
              <c:numCache>
                <c:formatCode>General</c:formatCode>
                <c:ptCount val="4"/>
                <c:pt idx="0">
                  <c:v>7</c:v>
                </c:pt>
                <c:pt idx="1">
                  <c:v>7</c:v>
                </c:pt>
                <c:pt idx="2">
                  <c:v>7</c:v>
                </c:pt>
                <c:pt idx="3">
                  <c:v>7</c:v>
                </c:pt>
              </c:numCache>
            </c:numRef>
          </c:val>
          <c:smooth val="0"/>
          <c:extLst>
            <c:ext xmlns:c16="http://schemas.microsoft.com/office/drawing/2014/chart" uri="{C3380CC4-5D6E-409C-BE32-E72D297353CC}">
              <c16:uniqueId val="{00000004-014A-4007-A680-721E72EDEEC7}"/>
            </c:ext>
          </c:extLst>
        </c:ser>
        <c:ser>
          <c:idx val="5"/>
          <c:order val="5"/>
          <c:tx>
            <c:strRef>
              <c:f>pH!$G$145:$G$146</c:f>
              <c:strCache>
                <c:ptCount val="1"/>
                <c:pt idx="0">
                  <c:v>MSP</c:v>
                </c:pt>
              </c:strCache>
            </c:strRef>
          </c:tx>
          <c:spPr>
            <a:ln w="28575" cap="rnd">
              <a:solidFill>
                <a:schemeClr val="accent6"/>
              </a:solidFill>
              <a:round/>
            </a:ln>
            <a:effectLst/>
          </c:spPr>
          <c:marker>
            <c:symbol val="none"/>
          </c:marker>
          <c:cat>
            <c:strRef>
              <c:f>pH!$A$147:$A$151</c:f>
              <c:strCache>
                <c:ptCount val="4"/>
                <c:pt idx="0">
                  <c:v>ene-21</c:v>
                </c:pt>
                <c:pt idx="1">
                  <c:v>feb-21</c:v>
                </c:pt>
                <c:pt idx="2">
                  <c:v>mar-21</c:v>
                </c:pt>
                <c:pt idx="3">
                  <c:v>abr-21</c:v>
                </c:pt>
              </c:strCache>
            </c:strRef>
          </c:cat>
          <c:val>
            <c:numRef>
              <c:f>pH!$G$147:$G$151</c:f>
              <c:numCache>
                <c:formatCode>General</c:formatCode>
                <c:ptCount val="4"/>
                <c:pt idx="0">
                  <c:v>7</c:v>
                </c:pt>
                <c:pt idx="1">
                  <c:v>7.5</c:v>
                </c:pt>
                <c:pt idx="2">
                  <c:v>7</c:v>
                </c:pt>
                <c:pt idx="3">
                  <c:v>7</c:v>
                </c:pt>
              </c:numCache>
            </c:numRef>
          </c:val>
          <c:smooth val="0"/>
          <c:extLst>
            <c:ext xmlns:c16="http://schemas.microsoft.com/office/drawing/2014/chart" uri="{C3380CC4-5D6E-409C-BE32-E72D297353CC}">
              <c16:uniqueId val="{00000005-014A-4007-A680-721E72EDEEC7}"/>
            </c:ext>
          </c:extLst>
        </c:ser>
        <c:ser>
          <c:idx val="6"/>
          <c:order val="6"/>
          <c:tx>
            <c:strRef>
              <c:f>pH!$H$145:$H$146</c:f>
              <c:strCache>
                <c:ptCount val="1"/>
                <c:pt idx="0">
                  <c:v>PAPO2</c:v>
                </c:pt>
              </c:strCache>
            </c:strRef>
          </c:tx>
          <c:spPr>
            <a:ln w="28575" cap="rnd">
              <a:solidFill>
                <a:schemeClr val="accent1">
                  <a:lumMod val="60000"/>
                </a:schemeClr>
              </a:solidFill>
              <a:round/>
            </a:ln>
            <a:effectLst/>
          </c:spPr>
          <c:marker>
            <c:symbol val="none"/>
          </c:marker>
          <c:cat>
            <c:strRef>
              <c:f>pH!$A$147:$A$151</c:f>
              <c:strCache>
                <c:ptCount val="4"/>
                <c:pt idx="0">
                  <c:v>ene-21</c:v>
                </c:pt>
                <c:pt idx="1">
                  <c:v>feb-21</c:v>
                </c:pt>
                <c:pt idx="2">
                  <c:v>mar-21</c:v>
                </c:pt>
                <c:pt idx="3">
                  <c:v>abr-21</c:v>
                </c:pt>
              </c:strCache>
            </c:strRef>
          </c:cat>
          <c:val>
            <c:numRef>
              <c:f>pH!$H$147:$H$151</c:f>
              <c:numCache>
                <c:formatCode>General</c:formatCode>
                <c:ptCount val="4"/>
                <c:pt idx="0">
                  <c:v>7</c:v>
                </c:pt>
                <c:pt idx="1">
                  <c:v>7</c:v>
                </c:pt>
                <c:pt idx="2">
                  <c:v>7</c:v>
                </c:pt>
                <c:pt idx="3">
                  <c:v>7</c:v>
                </c:pt>
              </c:numCache>
            </c:numRef>
          </c:val>
          <c:smooth val="0"/>
          <c:extLst>
            <c:ext xmlns:c16="http://schemas.microsoft.com/office/drawing/2014/chart" uri="{C3380CC4-5D6E-409C-BE32-E72D297353CC}">
              <c16:uniqueId val="{00000006-014A-4007-A680-721E72EDEEC7}"/>
            </c:ext>
          </c:extLst>
        </c:ser>
        <c:ser>
          <c:idx val="7"/>
          <c:order val="7"/>
          <c:tx>
            <c:strRef>
              <c:f>pH!$I$145:$I$146</c:f>
              <c:strCache>
                <c:ptCount val="1"/>
                <c:pt idx="0">
                  <c:v>PAPR2</c:v>
                </c:pt>
              </c:strCache>
            </c:strRef>
          </c:tx>
          <c:spPr>
            <a:ln w="28575" cap="rnd">
              <a:solidFill>
                <a:schemeClr val="accent2">
                  <a:lumMod val="60000"/>
                </a:schemeClr>
              </a:solidFill>
              <a:round/>
            </a:ln>
            <a:effectLst/>
          </c:spPr>
          <c:marker>
            <c:symbol val="none"/>
          </c:marker>
          <c:cat>
            <c:strRef>
              <c:f>pH!$A$147:$A$151</c:f>
              <c:strCache>
                <c:ptCount val="4"/>
                <c:pt idx="0">
                  <c:v>ene-21</c:v>
                </c:pt>
                <c:pt idx="1">
                  <c:v>feb-21</c:v>
                </c:pt>
                <c:pt idx="2">
                  <c:v>mar-21</c:v>
                </c:pt>
                <c:pt idx="3">
                  <c:v>abr-21</c:v>
                </c:pt>
              </c:strCache>
            </c:strRef>
          </c:cat>
          <c:val>
            <c:numRef>
              <c:f>pH!$I$147:$I$151</c:f>
              <c:numCache>
                <c:formatCode>General</c:formatCode>
                <c:ptCount val="4"/>
                <c:pt idx="0">
                  <c:v>6.5</c:v>
                </c:pt>
                <c:pt idx="1">
                  <c:v>6.5</c:v>
                </c:pt>
                <c:pt idx="2">
                  <c:v>6</c:v>
                </c:pt>
                <c:pt idx="3">
                  <c:v>7</c:v>
                </c:pt>
              </c:numCache>
            </c:numRef>
          </c:val>
          <c:smooth val="0"/>
          <c:extLst>
            <c:ext xmlns:c16="http://schemas.microsoft.com/office/drawing/2014/chart" uri="{C3380CC4-5D6E-409C-BE32-E72D297353CC}">
              <c16:uniqueId val="{00000007-014A-4007-A680-721E72EDEEC7}"/>
            </c:ext>
          </c:extLst>
        </c:ser>
        <c:ser>
          <c:idx val="8"/>
          <c:order val="8"/>
          <c:tx>
            <c:strRef>
              <c:f>pH!$J$145:$J$146</c:f>
              <c:strCache>
                <c:ptCount val="1"/>
                <c:pt idx="0">
                  <c:v>PLTR1</c:v>
                </c:pt>
              </c:strCache>
            </c:strRef>
          </c:tx>
          <c:spPr>
            <a:ln w="28575" cap="rnd">
              <a:solidFill>
                <a:schemeClr val="accent3">
                  <a:lumMod val="60000"/>
                </a:schemeClr>
              </a:solidFill>
              <a:round/>
            </a:ln>
            <a:effectLst/>
          </c:spPr>
          <c:marker>
            <c:symbol val="none"/>
          </c:marker>
          <c:cat>
            <c:strRef>
              <c:f>pH!$A$147:$A$151</c:f>
              <c:strCache>
                <c:ptCount val="4"/>
                <c:pt idx="0">
                  <c:v>ene-21</c:v>
                </c:pt>
                <c:pt idx="1">
                  <c:v>feb-21</c:v>
                </c:pt>
                <c:pt idx="2">
                  <c:v>mar-21</c:v>
                </c:pt>
                <c:pt idx="3">
                  <c:v>abr-21</c:v>
                </c:pt>
              </c:strCache>
            </c:strRef>
          </c:cat>
          <c:val>
            <c:numRef>
              <c:f>pH!$J$147:$J$151</c:f>
              <c:numCache>
                <c:formatCode>General</c:formatCode>
                <c:ptCount val="4"/>
                <c:pt idx="0">
                  <c:v>7</c:v>
                </c:pt>
                <c:pt idx="1">
                  <c:v>7</c:v>
                </c:pt>
                <c:pt idx="2">
                  <c:v>7.5</c:v>
                </c:pt>
                <c:pt idx="3">
                  <c:v>7</c:v>
                </c:pt>
              </c:numCache>
            </c:numRef>
          </c:val>
          <c:smooth val="0"/>
          <c:extLst>
            <c:ext xmlns:c16="http://schemas.microsoft.com/office/drawing/2014/chart" uri="{C3380CC4-5D6E-409C-BE32-E72D297353CC}">
              <c16:uniqueId val="{00000008-014A-4007-A680-721E72EDEEC7}"/>
            </c:ext>
          </c:extLst>
        </c:ser>
        <c:ser>
          <c:idx val="9"/>
          <c:order val="9"/>
          <c:tx>
            <c:strRef>
              <c:f>pH!$K$145:$K$146</c:f>
              <c:strCache>
                <c:ptCount val="1"/>
                <c:pt idx="0">
                  <c:v>PLTR2</c:v>
                </c:pt>
              </c:strCache>
            </c:strRef>
          </c:tx>
          <c:spPr>
            <a:ln w="28575" cap="rnd">
              <a:solidFill>
                <a:schemeClr val="accent4">
                  <a:lumMod val="60000"/>
                </a:schemeClr>
              </a:solidFill>
              <a:round/>
            </a:ln>
            <a:effectLst/>
          </c:spPr>
          <c:marker>
            <c:symbol val="none"/>
          </c:marker>
          <c:cat>
            <c:strRef>
              <c:f>pH!$A$147:$A$151</c:f>
              <c:strCache>
                <c:ptCount val="4"/>
                <c:pt idx="0">
                  <c:v>ene-21</c:v>
                </c:pt>
                <c:pt idx="1">
                  <c:v>feb-21</c:v>
                </c:pt>
                <c:pt idx="2">
                  <c:v>mar-21</c:v>
                </c:pt>
                <c:pt idx="3">
                  <c:v>abr-21</c:v>
                </c:pt>
              </c:strCache>
            </c:strRef>
          </c:cat>
          <c:val>
            <c:numRef>
              <c:f>pH!$K$147:$K$151</c:f>
              <c:numCache>
                <c:formatCode>General</c:formatCode>
                <c:ptCount val="4"/>
                <c:pt idx="0">
                  <c:v>7</c:v>
                </c:pt>
                <c:pt idx="1">
                  <c:v>7</c:v>
                </c:pt>
                <c:pt idx="2">
                  <c:v>7.5</c:v>
                </c:pt>
                <c:pt idx="3">
                  <c:v>7</c:v>
                </c:pt>
              </c:numCache>
            </c:numRef>
          </c:val>
          <c:smooth val="0"/>
          <c:extLst>
            <c:ext xmlns:c16="http://schemas.microsoft.com/office/drawing/2014/chart" uri="{C3380CC4-5D6E-409C-BE32-E72D297353CC}">
              <c16:uniqueId val="{00000009-014A-4007-A680-721E72EDEEC7}"/>
            </c:ext>
          </c:extLst>
        </c:ser>
        <c:ser>
          <c:idx val="10"/>
          <c:order val="10"/>
          <c:tx>
            <c:strRef>
              <c:f>pH!$L$145:$L$146</c:f>
              <c:strCache>
                <c:ptCount val="1"/>
                <c:pt idx="0">
                  <c:v>RECO</c:v>
                </c:pt>
              </c:strCache>
            </c:strRef>
          </c:tx>
          <c:spPr>
            <a:ln w="28575" cap="rnd">
              <a:solidFill>
                <a:schemeClr val="accent5">
                  <a:lumMod val="60000"/>
                </a:schemeClr>
              </a:solidFill>
              <a:round/>
            </a:ln>
            <a:effectLst/>
          </c:spPr>
          <c:marker>
            <c:symbol val="none"/>
          </c:marker>
          <c:cat>
            <c:strRef>
              <c:f>pH!$A$147:$A$151</c:f>
              <c:strCache>
                <c:ptCount val="4"/>
                <c:pt idx="0">
                  <c:v>ene-21</c:v>
                </c:pt>
                <c:pt idx="1">
                  <c:v>feb-21</c:v>
                </c:pt>
                <c:pt idx="2">
                  <c:v>mar-21</c:v>
                </c:pt>
                <c:pt idx="3">
                  <c:v>abr-21</c:v>
                </c:pt>
              </c:strCache>
            </c:strRef>
          </c:cat>
          <c:val>
            <c:numRef>
              <c:f>pH!$L$147:$L$151</c:f>
              <c:numCache>
                <c:formatCode>General</c:formatCode>
                <c:ptCount val="4"/>
                <c:pt idx="0">
                  <c:v>7</c:v>
                </c:pt>
                <c:pt idx="1">
                  <c:v>7</c:v>
                </c:pt>
                <c:pt idx="2">
                  <c:v>8</c:v>
                </c:pt>
                <c:pt idx="3">
                  <c:v>8</c:v>
                </c:pt>
              </c:numCache>
            </c:numRef>
          </c:val>
          <c:smooth val="0"/>
          <c:extLst>
            <c:ext xmlns:c16="http://schemas.microsoft.com/office/drawing/2014/chart" uri="{C3380CC4-5D6E-409C-BE32-E72D297353CC}">
              <c16:uniqueId val="{0000000A-014A-4007-A680-721E72EDEEC7}"/>
            </c:ext>
          </c:extLst>
        </c:ser>
        <c:dLbls>
          <c:showLegendKey val="0"/>
          <c:showVal val="0"/>
          <c:showCatName val="0"/>
          <c:showSerName val="0"/>
          <c:showPercent val="0"/>
          <c:showBubbleSize val="0"/>
        </c:dLbls>
        <c:smooth val="0"/>
        <c:axId val="1571906384"/>
        <c:axId val="1457216896"/>
      </c:lineChart>
      <c:catAx>
        <c:axId val="1571906384"/>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MX"/>
                  <a:t>Mes del muestreo</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MX"/>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1457216896"/>
        <c:crosses val="autoZero"/>
        <c:auto val="1"/>
        <c:lblAlgn val="ctr"/>
        <c:lblOffset val="100"/>
        <c:noMultiLvlLbl val="0"/>
      </c:catAx>
      <c:valAx>
        <c:axId val="14572168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1571906384"/>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MX"/>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[BANCO DE DATOS DEL MONITOREO ABRIL 2023.xlsx]O2!TablaDinámica1</c:name>
    <c:fmtId val="11"/>
  </c:pivotSource>
  <c:chart>
    <c:title>
      <c:tx>
        <c:rich>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r>
              <a:rPr lang="en-US" sz="1100" b="1"/>
              <a:t>O2</a:t>
            </a:r>
          </a:p>
        </c:rich>
      </c:tx>
      <c:overlay val="0"/>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s-MX"/>
        </a:p>
      </c:txPr>
    </c:title>
    <c:autoTitleDeleted val="0"/>
    <c:pivotFmts>
      <c:pivotFmt>
        <c:idx val="0"/>
        <c:spPr>
          <a:solidFill>
            <a:schemeClr val="accent1"/>
          </a:solidFill>
          <a:ln w="28575" cap="rnd">
            <a:solidFill>
              <a:schemeClr val="accent1"/>
            </a:solidFill>
            <a:round/>
          </a:ln>
          <a:effectLst/>
        </c:spPr>
        <c:marker>
          <c:symbol val="none"/>
        </c:marker>
      </c:pivotFmt>
      <c:pivotFmt>
        <c:idx val="1"/>
        <c:spPr>
          <a:solidFill>
            <a:schemeClr val="accent1"/>
          </a:solidFill>
          <a:ln w="28575" cap="rnd">
            <a:solidFill>
              <a:schemeClr val="accent1"/>
            </a:solidFill>
            <a:round/>
          </a:ln>
          <a:effectLst/>
        </c:spPr>
        <c:marker>
          <c:symbol val="none"/>
        </c:marker>
      </c:pivotFmt>
      <c:pivotFmt>
        <c:idx val="2"/>
        <c:spPr>
          <a:solidFill>
            <a:schemeClr val="accent1"/>
          </a:solidFill>
          <a:ln w="28575" cap="rnd">
            <a:solidFill>
              <a:schemeClr val="accent1"/>
            </a:solidFill>
            <a:round/>
          </a:ln>
          <a:effectLst/>
        </c:spPr>
        <c:marker>
          <c:symbol val="none"/>
        </c:marker>
      </c:pivotFmt>
      <c:pivotFmt>
        <c:idx val="3"/>
        <c:spPr>
          <a:solidFill>
            <a:schemeClr val="accent1"/>
          </a:solidFill>
          <a:ln w="28575" cap="rnd">
            <a:solidFill>
              <a:schemeClr val="accent1"/>
            </a:solidFill>
            <a:round/>
          </a:ln>
          <a:effectLst/>
        </c:spPr>
        <c:marker>
          <c:symbol val="none"/>
        </c:marker>
      </c:pivotFmt>
      <c:pivotFmt>
        <c:idx val="4"/>
        <c:spPr>
          <a:solidFill>
            <a:schemeClr val="accent1"/>
          </a:solidFill>
          <a:ln w="28575" cap="rnd">
            <a:solidFill>
              <a:schemeClr val="accent1"/>
            </a:solidFill>
            <a:round/>
          </a:ln>
          <a:effectLst/>
        </c:spPr>
        <c:marker>
          <c:symbol val="none"/>
        </c:marker>
      </c:pivotFmt>
      <c:pivotFmt>
        <c:idx val="5"/>
        <c:spPr>
          <a:solidFill>
            <a:schemeClr val="accent1"/>
          </a:solidFill>
          <a:ln w="28575" cap="rnd">
            <a:solidFill>
              <a:schemeClr val="accent1"/>
            </a:solidFill>
            <a:round/>
          </a:ln>
          <a:effectLst/>
        </c:spPr>
        <c:marker>
          <c:symbol val="none"/>
        </c:marker>
      </c:pivotFmt>
      <c:pivotFmt>
        <c:idx val="6"/>
        <c:spPr>
          <a:solidFill>
            <a:schemeClr val="accent1"/>
          </a:solidFill>
          <a:ln w="28575" cap="rnd">
            <a:solidFill>
              <a:schemeClr val="accent1"/>
            </a:solidFill>
            <a:round/>
          </a:ln>
          <a:effectLst/>
        </c:spPr>
        <c:marker>
          <c:symbol val="none"/>
        </c:marker>
      </c:pivotFmt>
      <c:pivotFmt>
        <c:idx val="7"/>
        <c:spPr>
          <a:solidFill>
            <a:schemeClr val="accent1"/>
          </a:solidFill>
          <a:ln w="28575" cap="rnd">
            <a:solidFill>
              <a:schemeClr val="accent1"/>
            </a:solidFill>
            <a:round/>
          </a:ln>
          <a:effectLst/>
        </c:spPr>
        <c:marker>
          <c:symbol val="none"/>
        </c:marker>
      </c:pivotFmt>
      <c:pivotFmt>
        <c:idx val="8"/>
        <c:spPr>
          <a:solidFill>
            <a:schemeClr val="accent1"/>
          </a:solidFill>
          <a:ln w="28575" cap="rnd">
            <a:solidFill>
              <a:schemeClr val="accent1"/>
            </a:solidFill>
            <a:round/>
          </a:ln>
          <a:effectLst/>
        </c:spPr>
        <c:marker>
          <c:symbol val="none"/>
        </c:marker>
      </c:pivotFmt>
      <c:pivotFmt>
        <c:idx val="9"/>
        <c:spPr>
          <a:solidFill>
            <a:schemeClr val="accent1"/>
          </a:solidFill>
          <a:ln w="28575" cap="rnd">
            <a:solidFill>
              <a:schemeClr val="accent1"/>
            </a:solidFill>
            <a:round/>
          </a:ln>
          <a:effectLst/>
        </c:spPr>
        <c:marker>
          <c:symbol val="none"/>
        </c:marker>
      </c:pivotFmt>
      <c:pivotFmt>
        <c:idx val="10"/>
        <c:spPr>
          <a:solidFill>
            <a:schemeClr val="accent1"/>
          </a:solidFill>
          <a:ln w="28575" cap="rnd">
            <a:solidFill>
              <a:schemeClr val="accent1"/>
            </a:solidFill>
            <a:round/>
          </a:ln>
          <a:effectLst/>
        </c:spPr>
        <c:marker>
          <c:symbol val="none"/>
        </c:marker>
      </c:pivotFmt>
      <c:pivotFmt>
        <c:idx val="11"/>
        <c:spPr>
          <a:solidFill>
            <a:schemeClr val="accent1"/>
          </a:solidFill>
          <a:ln w="28575" cap="rnd">
            <a:solidFill>
              <a:schemeClr val="accent1"/>
            </a:solidFill>
            <a:round/>
          </a:ln>
          <a:effectLst/>
        </c:spPr>
        <c:marker>
          <c:symbol val="none"/>
        </c:marker>
      </c:pivotFmt>
      <c:pivotFmt>
        <c:idx val="12"/>
        <c:spPr>
          <a:solidFill>
            <a:schemeClr val="accent1"/>
          </a:solidFill>
          <a:ln w="28575" cap="rnd">
            <a:solidFill>
              <a:schemeClr val="accent1"/>
            </a:solidFill>
            <a:round/>
          </a:ln>
          <a:effectLst/>
        </c:spPr>
        <c:marker>
          <c:symbol val="none"/>
        </c:marker>
      </c:pivotFmt>
      <c:pivotFmt>
        <c:idx val="13"/>
        <c:spPr>
          <a:solidFill>
            <a:schemeClr val="accent1"/>
          </a:solidFill>
          <a:ln w="28575" cap="rnd">
            <a:solidFill>
              <a:schemeClr val="accent1"/>
            </a:solidFill>
            <a:round/>
          </a:ln>
          <a:effectLst/>
        </c:spPr>
        <c:marker>
          <c:symbol val="none"/>
        </c:marker>
      </c:pivotFmt>
      <c:pivotFmt>
        <c:idx val="14"/>
        <c:spPr>
          <a:solidFill>
            <a:schemeClr val="accent1"/>
          </a:solidFill>
          <a:ln w="28575" cap="rnd">
            <a:solidFill>
              <a:schemeClr val="accent1"/>
            </a:solidFill>
            <a:round/>
          </a:ln>
          <a:effectLst/>
        </c:spPr>
        <c:marker>
          <c:symbol val="none"/>
        </c:marker>
      </c:pivotFmt>
      <c:pivotFmt>
        <c:idx val="15"/>
        <c:spPr>
          <a:solidFill>
            <a:schemeClr val="accent1"/>
          </a:solidFill>
          <a:ln w="28575" cap="rnd">
            <a:solidFill>
              <a:schemeClr val="accent1"/>
            </a:solidFill>
            <a:round/>
          </a:ln>
          <a:effectLst/>
        </c:spPr>
        <c:marker>
          <c:symbol val="none"/>
        </c:marker>
      </c:pivotFmt>
      <c:pivotFmt>
        <c:idx val="16"/>
        <c:spPr>
          <a:solidFill>
            <a:schemeClr val="accent1"/>
          </a:solidFill>
          <a:ln w="28575" cap="rnd">
            <a:solidFill>
              <a:schemeClr val="accent1"/>
            </a:solidFill>
            <a:round/>
          </a:ln>
          <a:effectLst/>
        </c:spPr>
        <c:marker>
          <c:symbol val="none"/>
        </c:marker>
      </c:pivotFmt>
      <c:pivotFmt>
        <c:idx val="17"/>
        <c:spPr>
          <a:solidFill>
            <a:schemeClr val="accent1"/>
          </a:solidFill>
          <a:ln w="28575" cap="rnd">
            <a:solidFill>
              <a:schemeClr val="accent1"/>
            </a:solidFill>
            <a:round/>
          </a:ln>
          <a:effectLst/>
        </c:spPr>
        <c:marker>
          <c:symbol val="none"/>
        </c:marker>
      </c:pivotFmt>
      <c:pivotFmt>
        <c:idx val="18"/>
        <c:spPr>
          <a:solidFill>
            <a:schemeClr val="accent1"/>
          </a:solidFill>
          <a:ln w="28575" cap="rnd">
            <a:solidFill>
              <a:schemeClr val="accent1"/>
            </a:solidFill>
            <a:round/>
          </a:ln>
          <a:effectLst/>
        </c:spPr>
        <c:marker>
          <c:symbol val="none"/>
        </c:marker>
      </c:pivotFmt>
      <c:pivotFmt>
        <c:idx val="19"/>
        <c:spPr>
          <a:solidFill>
            <a:schemeClr val="accent1"/>
          </a:solidFill>
          <a:ln w="28575" cap="rnd">
            <a:solidFill>
              <a:schemeClr val="accent1"/>
            </a:solidFill>
            <a:round/>
          </a:ln>
          <a:effectLst/>
        </c:spPr>
        <c:marker>
          <c:symbol val="none"/>
        </c:marker>
      </c:pivotFmt>
      <c:pivotFmt>
        <c:idx val="20"/>
        <c:spPr>
          <a:solidFill>
            <a:schemeClr val="accent1"/>
          </a:solidFill>
          <a:ln w="28575" cap="rnd">
            <a:solidFill>
              <a:schemeClr val="accent1"/>
            </a:solidFill>
            <a:round/>
          </a:ln>
          <a:effectLst/>
        </c:spPr>
        <c:marker>
          <c:symbol val="none"/>
        </c:marker>
      </c:pivotFmt>
      <c:pivotFmt>
        <c:idx val="21"/>
        <c:spPr>
          <a:solidFill>
            <a:schemeClr val="accent1"/>
          </a:solidFill>
          <a:ln w="28575" cap="rnd">
            <a:solidFill>
              <a:schemeClr val="accent1"/>
            </a:solidFill>
            <a:round/>
          </a:ln>
          <a:effectLst/>
        </c:spPr>
        <c:marker>
          <c:symbol val="none"/>
        </c:marker>
      </c:pivotFmt>
      <c:pivotFmt>
        <c:idx val="22"/>
        <c:spPr>
          <a:solidFill>
            <a:schemeClr val="accent1"/>
          </a:solidFill>
          <a:ln w="28575" cap="rnd">
            <a:solidFill>
              <a:schemeClr val="accent1"/>
            </a:solidFill>
            <a:round/>
          </a:ln>
          <a:effectLst/>
        </c:spPr>
        <c:marker>
          <c:symbol val="none"/>
        </c:marker>
      </c:pivotFmt>
      <c:pivotFmt>
        <c:idx val="23"/>
        <c:spPr>
          <a:solidFill>
            <a:schemeClr val="accent1"/>
          </a:solidFill>
          <a:ln w="28575" cap="rnd">
            <a:solidFill>
              <a:schemeClr val="accent1"/>
            </a:solidFill>
            <a:round/>
          </a:ln>
          <a:effectLst/>
        </c:spPr>
        <c:marker>
          <c:symbol val="none"/>
        </c:marker>
      </c:pivotFmt>
      <c:pivotFmt>
        <c:idx val="24"/>
        <c:spPr>
          <a:solidFill>
            <a:schemeClr val="accent1"/>
          </a:solidFill>
          <a:ln w="28575" cap="rnd">
            <a:solidFill>
              <a:schemeClr val="accent1"/>
            </a:solidFill>
            <a:round/>
          </a:ln>
          <a:effectLst/>
        </c:spPr>
        <c:marker>
          <c:symbol val="none"/>
        </c:marker>
      </c:pivotFmt>
      <c:pivotFmt>
        <c:idx val="25"/>
        <c:spPr>
          <a:solidFill>
            <a:schemeClr val="accent1"/>
          </a:solidFill>
          <a:ln w="28575" cap="rnd">
            <a:solidFill>
              <a:schemeClr val="accent1"/>
            </a:solidFill>
            <a:round/>
          </a:ln>
          <a:effectLst/>
        </c:spPr>
        <c:marker>
          <c:symbol val="none"/>
        </c:marker>
      </c:pivotFmt>
      <c:pivotFmt>
        <c:idx val="26"/>
        <c:spPr>
          <a:solidFill>
            <a:schemeClr val="accent1"/>
          </a:solidFill>
          <a:ln w="28575" cap="rnd">
            <a:solidFill>
              <a:schemeClr val="accent1"/>
            </a:solidFill>
            <a:round/>
          </a:ln>
          <a:effectLst/>
        </c:spPr>
        <c:marker>
          <c:symbol val="none"/>
        </c:marker>
      </c:pivotFmt>
      <c:pivotFmt>
        <c:idx val="27"/>
        <c:spPr>
          <a:solidFill>
            <a:schemeClr val="accent1"/>
          </a:solidFill>
          <a:ln w="28575" cap="rnd">
            <a:solidFill>
              <a:schemeClr val="accent1"/>
            </a:solidFill>
            <a:round/>
          </a:ln>
          <a:effectLst/>
        </c:spPr>
        <c:marker>
          <c:symbol val="none"/>
        </c:marker>
      </c:pivotFmt>
      <c:pivotFmt>
        <c:idx val="28"/>
        <c:spPr>
          <a:solidFill>
            <a:schemeClr val="accent1"/>
          </a:solidFill>
          <a:ln w="28575" cap="rnd">
            <a:solidFill>
              <a:schemeClr val="accent1"/>
            </a:solidFill>
            <a:round/>
          </a:ln>
          <a:effectLst/>
        </c:spPr>
        <c:marker>
          <c:symbol val="none"/>
        </c:marker>
      </c:pivotFmt>
      <c:pivotFmt>
        <c:idx val="29"/>
        <c:spPr>
          <a:solidFill>
            <a:schemeClr val="accent1"/>
          </a:solidFill>
          <a:ln w="28575" cap="rnd">
            <a:solidFill>
              <a:schemeClr val="accent1"/>
            </a:solidFill>
            <a:round/>
          </a:ln>
          <a:effectLst/>
        </c:spPr>
        <c:marker>
          <c:symbol val="none"/>
        </c:marker>
      </c:pivotFmt>
      <c:pivotFmt>
        <c:idx val="30"/>
        <c:spPr>
          <a:solidFill>
            <a:schemeClr val="accent1"/>
          </a:solidFill>
          <a:ln w="28575" cap="rnd">
            <a:solidFill>
              <a:schemeClr val="accent1"/>
            </a:solidFill>
            <a:round/>
          </a:ln>
          <a:effectLst/>
        </c:spPr>
        <c:marker>
          <c:symbol val="none"/>
        </c:marker>
      </c:pivotFmt>
      <c:pivotFmt>
        <c:idx val="31"/>
        <c:spPr>
          <a:solidFill>
            <a:schemeClr val="accent1"/>
          </a:solidFill>
          <a:ln w="28575" cap="rnd">
            <a:solidFill>
              <a:schemeClr val="accent1"/>
            </a:solidFill>
            <a:round/>
          </a:ln>
          <a:effectLst/>
        </c:spPr>
        <c:marker>
          <c:symbol val="none"/>
        </c:marker>
      </c:pivotFmt>
      <c:pivotFmt>
        <c:idx val="32"/>
        <c:spPr>
          <a:solidFill>
            <a:schemeClr val="accent1"/>
          </a:solidFill>
          <a:ln w="28575" cap="rnd">
            <a:solidFill>
              <a:schemeClr val="accent1"/>
            </a:solidFill>
            <a:round/>
          </a:ln>
          <a:effectLst/>
        </c:spPr>
        <c:marker>
          <c:symbol val="none"/>
        </c:marker>
      </c:pivotFmt>
      <c:pivotFmt>
        <c:idx val="33"/>
        <c:spPr>
          <a:solidFill>
            <a:schemeClr val="accent1"/>
          </a:solidFill>
          <a:ln w="28575" cap="rnd">
            <a:solidFill>
              <a:schemeClr val="accent1"/>
            </a:solidFill>
            <a:round/>
          </a:ln>
          <a:effectLst/>
        </c:spPr>
        <c:marker>
          <c:symbol val="none"/>
        </c:marker>
      </c:pivotFmt>
      <c:pivotFmt>
        <c:idx val="34"/>
        <c:spPr>
          <a:solidFill>
            <a:schemeClr val="accent1"/>
          </a:solidFill>
          <a:ln w="28575" cap="rnd">
            <a:solidFill>
              <a:schemeClr val="accent1"/>
            </a:solidFill>
            <a:round/>
          </a:ln>
          <a:effectLst/>
        </c:spPr>
        <c:marker>
          <c:symbol val="none"/>
        </c:marker>
      </c:pivotFmt>
      <c:pivotFmt>
        <c:idx val="35"/>
        <c:spPr>
          <a:solidFill>
            <a:schemeClr val="accent1"/>
          </a:solidFill>
          <a:ln w="28575" cap="rnd">
            <a:solidFill>
              <a:schemeClr val="accent1"/>
            </a:solidFill>
            <a:round/>
          </a:ln>
          <a:effectLst/>
        </c:spPr>
        <c:marker>
          <c:symbol val="none"/>
        </c:marker>
      </c:pivotFmt>
      <c:pivotFmt>
        <c:idx val="36"/>
        <c:spPr>
          <a:solidFill>
            <a:schemeClr val="accent1"/>
          </a:solidFill>
          <a:ln w="19050" cap="rnd">
            <a:solidFill>
              <a:schemeClr val="accent3"/>
            </a:solidFill>
            <a:round/>
          </a:ln>
          <a:effectLst/>
        </c:spPr>
        <c:marker>
          <c:symbol val="none"/>
        </c:marker>
      </c:pivotFmt>
      <c:pivotFmt>
        <c:idx val="37"/>
        <c:spPr>
          <a:solidFill>
            <a:schemeClr val="accent1"/>
          </a:solidFill>
          <a:ln w="19050" cap="rnd">
            <a:solidFill>
              <a:schemeClr val="accent4"/>
            </a:solidFill>
            <a:round/>
          </a:ln>
          <a:effectLst/>
        </c:spPr>
        <c:marker>
          <c:symbol val="none"/>
        </c:marker>
      </c:pivotFmt>
      <c:pivotFmt>
        <c:idx val="38"/>
        <c:spPr>
          <a:solidFill>
            <a:schemeClr val="accent1"/>
          </a:solidFill>
          <a:ln w="19050" cap="rnd">
            <a:solidFill>
              <a:schemeClr val="accent4"/>
            </a:solidFill>
            <a:round/>
          </a:ln>
          <a:effectLst/>
        </c:spPr>
        <c:marker>
          <c:symbol val="none"/>
        </c:marker>
      </c:pivotFmt>
      <c:pivotFmt>
        <c:idx val="39"/>
        <c:spPr>
          <a:solidFill>
            <a:schemeClr val="accent1"/>
          </a:solidFill>
          <a:ln w="19050" cap="rnd">
            <a:solidFill>
              <a:schemeClr val="accent4"/>
            </a:solidFill>
            <a:round/>
          </a:ln>
          <a:effectLst/>
        </c:spPr>
        <c:marker>
          <c:symbol val="none"/>
        </c:marker>
      </c:pivotFmt>
      <c:pivotFmt>
        <c:idx val="40"/>
        <c:spPr>
          <a:solidFill>
            <a:schemeClr val="accent1"/>
          </a:solidFill>
          <a:ln w="19050" cap="rnd">
            <a:solidFill>
              <a:schemeClr val="accent4"/>
            </a:solidFill>
            <a:round/>
          </a:ln>
          <a:effectLst/>
        </c:spPr>
        <c:marker>
          <c:symbol val="none"/>
        </c:marker>
      </c:pivotFmt>
      <c:pivotFmt>
        <c:idx val="41"/>
        <c:spPr>
          <a:solidFill>
            <a:schemeClr val="accent1"/>
          </a:solidFill>
          <a:ln w="19050" cap="rnd">
            <a:solidFill>
              <a:schemeClr val="accent6"/>
            </a:solidFill>
            <a:round/>
          </a:ln>
          <a:effectLst/>
        </c:spPr>
        <c:marker>
          <c:symbol val="none"/>
        </c:marker>
      </c:pivotFmt>
      <c:pivotFmt>
        <c:idx val="42"/>
        <c:spPr>
          <a:solidFill>
            <a:schemeClr val="accent1"/>
          </a:solidFill>
          <a:ln w="19050" cap="rnd">
            <a:solidFill>
              <a:schemeClr val="accent6"/>
            </a:solidFill>
            <a:round/>
          </a:ln>
          <a:effectLst/>
        </c:spPr>
        <c:marker>
          <c:symbol val="none"/>
        </c:marker>
      </c:pivotFmt>
      <c:pivotFmt>
        <c:idx val="43"/>
        <c:spPr>
          <a:solidFill>
            <a:schemeClr val="accent1"/>
          </a:solidFill>
          <a:ln w="19050" cap="rnd">
            <a:solidFill>
              <a:schemeClr val="accent6"/>
            </a:solidFill>
            <a:round/>
          </a:ln>
          <a:effectLst/>
        </c:spPr>
        <c:marker>
          <c:symbol val="none"/>
        </c:marker>
      </c:pivotFmt>
      <c:pivotFmt>
        <c:idx val="44"/>
        <c:spPr>
          <a:solidFill>
            <a:schemeClr val="accent1"/>
          </a:solidFill>
          <a:ln w="19050" cap="rnd">
            <a:solidFill>
              <a:schemeClr val="accent6"/>
            </a:solidFill>
            <a:round/>
          </a:ln>
          <a:effectLst/>
        </c:spPr>
        <c:marker>
          <c:symbol val="none"/>
        </c:marker>
      </c:pivotFmt>
      <c:pivotFmt>
        <c:idx val="45"/>
        <c:spPr>
          <a:solidFill>
            <a:schemeClr val="accent1"/>
          </a:solidFill>
          <a:ln w="19050" cap="rnd">
            <a:solidFill>
              <a:schemeClr val="accent3"/>
            </a:solidFill>
            <a:round/>
          </a:ln>
          <a:effectLst/>
        </c:spPr>
        <c:marker>
          <c:symbol val="none"/>
        </c:marker>
      </c:pivotFmt>
      <c:pivotFmt>
        <c:idx val="46"/>
        <c:spPr>
          <a:solidFill>
            <a:schemeClr val="accent1"/>
          </a:solidFill>
          <a:ln w="19050" cap="rnd">
            <a:solidFill>
              <a:schemeClr val="accent2"/>
            </a:solidFill>
            <a:round/>
          </a:ln>
          <a:effectLst/>
        </c:spPr>
        <c:marker>
          <c:symbol val="none"/>
        </c:marker>
      </c:pivotFmt>
      <c:pivotFmt>
        <c:idx val="47"/>
        <c:spPr>
          <a:solidFill>
            <a:schemeClr val="accent1"/>
          </a:solidFill>
          <a:ln w="19050" cap="rnd">
            <a:solidFill>
              <a:schemeClr val="accent2"/>
            </a:solidFill>
            <a:round/>
          </a:ln>
          <a:effectLst/>
        </c:spPr>
        <c:marker>
          <c:symbol val="none"/>
        </c:marker>
      </c:pivotFmt>
      <c:pivotFmt>
        <c:idx val="48"/>
        <c:spPr>
          <a:solidFill>
            <a:schemeClr val="accent1"/>
          </a:solidFill>
          <a:ln w="19050" cap="rnd">
            <a:solidFill>
              <a:schemeClr val="accent2"/>
            </a:solidFill>
            <a:round/>
          </a:ln>
          <a:effectLst/>
        </c:spPr>
        <c:marker>
          <c:symbol val="none"/>
        </c:marker>
      </c:pivotFmt>
      <c:pivotFmt>
        <c:idx val="49"/>
        <c:spPr>
          <a:solidFill>
            <a:schemeClr val="accent1"/>
          </a:solidFill>
          <a:ln w="19050" cap="rnd">
            <a:solidFill>
              <a:schemeClr val="accent2"/>
            </a:solidFill>
            <a:round/>
          </a:ln>
          <a:effectLst/>
        </c:spPr>
        <c:marker>
          <c:symbol val="none"/>
        </c:marker>
      </c:pivotFmt>
      <c:pivotFmt>
        <c:idx val="50"/>
        <c:spPr>
          <a:solidFill>
            <a:schemeClr val="accent1"/>
          </a:solidFill>
          <a:ln w="19050" cap="rnd">
            <a:solidFill>
              <a:schemeClr val="accent5"/>
            </a:solidFill>
            <a:round/>
          </a:ln>
          <a:effectLst/>
        </c:spPr>
        <c:marker>
          <c:symbol val="none"/>
        </c:marker>
      </c:pivotFmt>
      <c:pivotFmt>
        <c:idx val="51"/>
        <c:spPr>
          <a:solidFill>
            <a:schemeClr val="accent1"/>
          </a:solidFill>
          <a:ln w="19050" cap="rnd">
            <a:solidFill>
              <a:schemeClr val="accent5"/>
            </a:solidFill>
            <a:round/>
          </a:ln>
          <a:effectLst/>
        </c:spPr>
        <c:marker>
          <c:symbol val="none"/>
        </c:marker>
      </c:pivotFmt>
      <c:pivotFmt>
        <c:idx val="52"/>
        <c:spPr>
          <a:solidFill>
            <a:schemeClr val="accent1"/>
          </a:solidFill>
          <a:ln w="19050" cap="rnd">
            <a:solidFill>
              <a:schemeClr val="accent5"/>
            </a:solidFill>
            <a:round/>
          </a:ln>
          <a:effectLst/>
        </c:spPr>
        <c:marker>
          <c:symbol val="none"/>
        </c:marker>
      </c:pivotFmt>
      <c:pivotFmt>
        <c:idx val="53"/>
        <c:spPr>
          <a:solidFill>
            <a:schemeClr val="accent1"/>
          </a:solidFill>
          <a:ln w="19050" cap="rnd">
            <a:solidFill>
              <a:schemeClr val="accent3"/>
            </a:solidFill>
            <a:round/>
          </a:ln>
          <a:effectLst/>
        </c:spPr>
        <c:marker>
          <c:symbol val="none"/>
        </c:marker>
      </c:pivotFmt>
      <c:pivotFmt>
        <c:idx val="54"/>
        <c:spPr>
          <a:solidFill>
            <a:schemeClr val="accent1"/>
          </a:solidFill>
          <a:ln w="19050" cap="rnd">
            <a:solidFill>
              <a:schemeClr val="accent3"/>
            </a:solidFill>
            <a:round/>
          </a:ln>
          <a:effectLst/>
        </c:spPr>
        <c:marker>
          <c:symbol val="none"/>
        </c:marker>
      </c:pivotFmt>
      <c:pivotFmt>
        <c:idx val="55"/>
        <c:spPr>
          <a:solidFill>
            <a:schemeClr val="accent1"/>
          </a:solidFill>
          <a:ln w="19050" cap="rnd">
            <a:solidFill>
              <a:schemeClr val="accent4"/>
            </a:solidFill>
            <a:round/>
          </a:ln>
          <a:effectLst/>
        </c:spPr>
        <c:marker>
          <c:symbol val="none"/>
        </c:marker>
      </c:pivotFmt>
      <c:pivotFmt>
        <c:idx val="56"/>
        <c:spPr>
          <a:solidFill>
            <a:schemeClr val="accent1"/>
          </a:solidFill>
          <a:ln w="19050" cap="rnd">
            <a:solidFill>
              <a:schemeClr val="accent4"/>
            </a:solidFill>
            <a:round/>
          </a:ln>
          <a:effectLst/>
        </c:spPr>
        <c:marker>
          <c:symbol val="none"/>
        </c:marker>
      </c:pivotFmt>
      <c:pivotFmt>
        <c:idx val="57"/>
        <c:spPr>
          <a:solidFill>
            <a:schemeClr val="accent1"/>
          </a:solidFill>
          <a:ln w="19050" cap="rnd">
            <a:solidFill>
              <a:schemeClr val="accent1"/>
            </a:solidFill>
            <a:round/>
          </a:ln>
          <a:effectLst/>
        </c:spPr>
        <c:marker>
          <c:symbol val="none"/>
        </c:marker>
      </c:pivotFmt>
      <c:pivotFmt>
        <c:idx val="58"/>
        <c:spPr>
          <a:solidFill>
            <a:schemeClr val="accent1"/>
          </a:solidFill>
          <a:ln w="19050" cap="rnd">
            <a:solidFill>
              <a:schemeClr val="accent4"/>
            </a:solidFill>
            <a:round/>
          </a:ln>
          <a:effectLst/>
        </c:spPr>
        <c:marker>
          <c:symbol val="none"/>
        </c:marker>
      </c:pivotFmt>
      <c:pivotFmt>
        <c:idx val="59"/>
        <c:spPr>
          <a:solidFill>
            <a:schemeClr val="accent1"/>
          </a:solidFill>
          <a:ln w="19050" cap="rnd">
            <a:solidFill>
              <a:schemeClr val="accent1"/>
            </a:solidFill>
            <a:round/>
          </a:ln>
          <a:effectLst/>
        </c:spPr>
        <c:marker>
          <c:symbol val="none"/>
        </c:marker>
      </c:pivotFmt>
      <c:pivotFmt>
        <c:idx val="60"/>
        <c:spPr>
          <a:solidFill>
            <a:schemeClr val="accent1"/>
          </a:solidFill>
          <a:ln w="19050" cap="rnd">
            <a:solidFill>
              <a:schemeClr val="accent6"/>
            </a:solidFill>
            <a:round/>
          </a:ln>
          <a:effectLst/>
        </c:spPr>
        <c:marker>
          <c:symbol val="none"/>
        </c:marker>
      </c:pivotFmt>
      <c:pivotFmt>
        <c:idx val="61"/>
        <c:spPr>
          <a:solidFill>
            <a:schemeClr val="accent1"/>
          </a:solidFill>
          <a:ln w="19050" cap="rnd">
            <a:solidFill>
              <a:schemeClr val="accent6"/>
            </a:solidFill>
            <a:round/>
          </a:ln>
          <a:effectLst/>
        </c:spPr>
        <c:marker>
          <c:symbol val="none"/>
        </c:marker>
      </c:pivotFmt>
      <c:pivotFmt>
        <c:idx val="62"/>
        <c:spPr>
          <a:solidFill>
            <a:schemeClr val="accent1"/>
          </a:solidFill>
          <a:ln w="19050" cap="rnd">
            <a:solidFill>
              <a:schemeClr val="accent6"/>
            </a:solidFill>
            <a:round/>
          </a:ln>
          <a:effectLst/>
        </c:spPr>
        <c:marker>
          <c:symbol val="none"/>
        </c:marker>
      </c:pivotFmt>
      <c:pivotFmt>
        <c:idx val="63"/>
        <c:spPr>
          <a:solidFill>
            <a:schemeClr val="accent1"/>
          </a:solidFill>
          <a:ln w="19050" cap="rnd">
            <a:solidFill>
              <a:schemeClr val="accent3"/>
            </a:solidFill>
            <a:round/>
          </a:ln>
          <a:effectLst/>
        </c:spPr>
        <c:marker>
          <c:symbol val="none"/>
        </c:marker>
      </c:pivotFmt>
      <c:pivotFmt>
        <c:idx val="64"/>
        <c:spPr>
          <a:solidFill>
            <a:schemeClr val="accent1"/>
          </a:solidFill>
          <a:ln w="19050" cap="rnd">
            <a:solidFill>
              <a:schemeClr val="accent2"/>
            </a:solidFill>
            <a:round/>
          </a:ln>
          <a:effectLst/>
        </c:spPr>
        <c:marker>
          <c:symbol val="none"/>
        </c:marker>
      </c:pivotFmt>
      <c:pivotFmt>
        <c:idx val="65"/>
        <c:spPr>
          <a:solidFill>
            <a:schemeClr val="accent1"/>
          </a:solidFill>
          <a:ln w="19050" cap="rnd">
            <a:solidFill>
              <a:schemeClr val="accent2"/>
            </a:solidFill>
            <a:round/>
          </a:ln>
          <a:effectLst/>
        </c:spPr>
        <c:marker>
          <c:symbol val="none"/>
        </c:marker>
      </c:pivotFmt>
      <c:pivotFmt>
        <c:idx val="66"/>
        <c:spPr>
          <a:solidFill>
            <a:schemeClr val="accent1"/>
          </a:solidFill>
          <a:ln w="19050" cap="rnd">
            <a:solidFill>
              <a:schemeClr val="accent2"/>
            </a:solidFill>
            <a:round/>
          </a:ln>
          <a:effectLst/>
        </c:spPr>
        <c:marker>
          <c:symbol val="none"/>
        </c:marker>
      </c:pivotFmt>
      <c:pivotFmt>
        <c:idx val="67"/>
        <c:spPr>
          <a:solidFill>
            <a:schemeClr val="accent1"/>
          </a:solidFill>
          <a:ln w="19050" cap="rnd">
            <a:solidFill>
              <a:schemeClr val="accent2"/>
            </a:solidFill>
            <a:round/>
          </a:ln>
          <a:effectLst/>
        </c:spPr>
        <c:marker>
          <c:symbol val="none"/>
        </c:marker>
      </c:pivotFmt>
      <c:pivotFmt>
        <c:idx val="68"/>
        <c:spPr>
          <a:solidFill>
            <a:schemeClr val="accent1"/>
          </a:solidFill>
          <a:ln w="19050" cap="rnd">
            <a:solidFill>
              <a:schemeClr val="accent5"/>
            </a:solidFill>
            <a:round/>
          </a:ln>
          <a:effectLst/>
        </c:spPr>
        <c:marker>
          <c:symbol val="none"/>
        </c:marker>
      </c:pivotFmt>
      <c:pivotFmt>
        <c:idx val="69"/>
        <c:spPr>
          <a:solidFill>
            <a:schemeClr val="accent1"/>
          </a:solidFill>
          <a:ln w="19050" cap="rnd">
            <a:solidFill>
              <a:schemeClr val="accent5"/>
            </a:solidFill>
            <a:round/>
          </a:ln>
          <a:effectLst/>
        </c:spPr>
        <c:marker>
          <c:symbol val="none"/>
        </c:marker>
      </c:pivotFmt>
      <c:pivotFmt>
        <c:idx val="70"/>
        <c:spPr>
          <a:solidFill>
            <a:schemeClr val="accent1"/>
          </a:solidFill>
          <a:ln w="19050" cap="rnd">
            <a:solidFill>
              <a:schemeClr val="accent5"/>
            </a:solidFill>
            <a:round/>
          </a:ln>
          <a:effectLst/>
        </c:spPr>
        <c:marker>
          <c:symbol val="none"/>
        </c:marker>
      </c:pivotFmt>
      <c:pivotFmt>
        <c:idx val="71"/>
        <c:spPr>
          <a:solidFill>
            <a:schemeClr val="accent1"/>
          </a:solidFill>
          <a:ln w="19050" cap="rnd">
            <a:solidFill>
              <a:schemeClr val="accent3"/>
            </a:solidFill>
            <a:round/>
          </a:ln>
          <a:effectLst/>
        </c:spPr>
        <c:marker>
          <c:symbol val="none"/>
        </c:marker>
      </c:pivotFmt>
      <c:pivotFmt>
        <c:idx val="72"/>
        <c:spPr>
          <a:solidFill>
            <a:schemeClr val="accent1"/>
          </a:solidFill>
          <a:ln w="28575" cap="rnd">
            <a:solidFill>
              <a:schemeClr val="accent1"/>
            </a:solidFill>
            <a:round/>
          </a:ln>
          <a:effectLst/>
        </c:spPr>
        <c:marker>
          <c:symbol val="none"/>
        </c:marker>
      </c:pivotFmt>
      <c:pivotFmt>
        <c:idx val="73"/>
        <c:spPr>
          <a:solidFill>
            <a:schemeClr val="accent1"/>
          </a:solidFill>
          <a:ln w="28575" cap="rnd">
            <a:solidFill>
              <a:schemeClr val="accent1"/>
            </a:solidFill>
            <a:round/>
          </a:ln>
          <a:effectLst/>
        </c:spPr>
        <c:marker>
          <c:symbol val="none"/>
        </c:marker>
      </c:pivotFmt>
      <c:pivotFmt>
        <c:idx val="74"/>
        <c:spPr>
          <a:solidFill>
            <a:schemeClr val="accent1"/>
          </a:solidFill>
          <a:ln w="28575" cap="rnd">
            <a:solidFill>
              <a:schemeClr val="accent1"/>
            </a:solidFill>
            <a:round/>
          </a:ln>
          <a:effectLst/>
        </c:spPr>
        <c:marker>
          <c:symbol val="none"/>
        </c:marker>
      </c:pivotFmt>
      <c:pivotFmt>
        <c:idx val="75"/>
        <c:spPr>
          <a:solidFill>
            <a:schemeClr val="accent1"/>
          </a:solidFill>
          <a:ln w="28575" cap="rnd">
            <a:solidFill>
              <a:schemeClr val="accent1"/>
            </a:solidFill>
            <a:round/>
          </a:ln>
          <a:effectLst/>
        </c:spPr>
        <c:marker>
          <c:symbol val="none"/>
        </c:marker>
      </c:pivotFmt>
      <c:pivotFmt>
        <c:idx val="76"/>
        <c:spPr>
          <a:solidFill>
            <a:schemeClr val="accent1"/>
          </a:solidFill>
          <a:ln w="28575" cap="rnd">
            <a:solidFill>
              <a:schemeClr val="accent1"/>
            </a:solidFill>
            <a:round/>
          </a:ln>
          <a:effectLst/>
        </c:spPr>
        <c:marker>
          <c:symbol val="none"/>
        </c:marker>
      </c:pivotFmt>
      <c:pivotFmt>
        <c:idx val="77"/>
        <c:spPr>
          <a:solidFill>
            <a:schemeClr val="accent1"/>
          </a:solidFill>
          <a:ln w="28575" cap="rnd">
            <a:solidFill>
              <a:schemeClr val="accent1"/>
            </a:solidFill>
            <a:round/>
          </a:ln>
          <a:effectLst/>
        </c:spPr>
        <c:marker>
          <c:symbol val="none"/>
        </c:marker>
      </c:pivotFmt>
      <c:pivotFmt>
        <c:idx val="78"/>
        <c:spPr>
          <a:solidFill>
            <a:schemeClr val="accent1"/>
          </a:solidFill>
          <a:ln w="28575" cap="rnd">
            <a:solidFill>
              <a:schemeClr val="accent1"/>
            </a:solidFill>
            <a:round/>
          </a:ln>
          <a:effectLst/>
        </c:spPr>
        <c:marker>
          <c:symbol val="none"/>
        </c:marker>
      </c:pivotFmt>
      <c:pivotFmt>
        <c:idx val="79"/>
        <c:spPr>
          <a:solidFill>
            <a:schemeClr val="accent1"/>
          </a:solidFill>
          <a:ln w="28575" cap="rnd">
            <a:solidFill>
              <a:schemeClr val="accent1"/>
            </a:solidFill>
            <a:round/>
          </a:ln>
          <a:effectLst/>
        </c:spPr>
        <c:marker>
          <c:symbol val="none"/>
        </c:marker>
      </c:pivotFmt>
      <c:pivotFmt>
        <c:idx val="80"/>
        <c:spPr>
          <a:solidFill>
            <a:schemeClr val="accent1"/>
          </a:solidFill>
          <a:ln w="28575" cap="rnd">
            <a:solidFill>
              <a:schemeClr val="accent1"/>
            </a:solidFill>
            <a:round/>
          </a:ln>
          <a:effectLst/>
        </c:spPr>
        <c:marker>
          <c:symbol val="none"/>
        </c:marker>
      </c:pivotFmt>
      <c:pivotFmt>
        <c:idx val="81"/>
        <c:spPr>
          <a:solidFill>
            <a:schemeClr val="accent1"/>
          </a:solidFill>
          <a:ln w="28575" cap="rnd">
            <a:solidFill>
              <a:schemeClr val="accent1"/>
            </a:solidFill>
            <a:round/>
          </a:ln>
          <a:effectLst/>
        </c:spPr>
        <c:marker>
          <c:symbol val="none"/>
        </c:marker>
      </c:pivotFmt>
      <c:pivotFmt>
        <c:idx val="82"/>
        <c:spPr>
          <a:solidFill>
            <a:schemeClr val="accent1"/>
          </a:solidFill>
          <a:ln w="28575" cap="rnd">
            <a:solidFill>
              <a:schemeClr val="accent1"/>
            </a:solidFill>
            <a:round/>
          </a:ln>
          <a:effectLst/>
        </c:spPr>
        <c:marker>
          <c:symbol val="none"/>
        </c:marker>
      </c:pivotFmt>
      <c:pivotFmt>
        <c:idx val="83"/>
        <c:spPr>
          <a:solidFill>
            <a:schemeClr val="accent1"/>
          </a:solidFill>
          <a:ln w="28575" cap="rnd">
            <a:solidFill>
              <a:schemeClr val="accent1"/>
            </a:solidFill>
            <a:round/>
          </a:ln>
          <a:effectLst/>
        </c:spPr>
        <c:marker>
          <c:symbol val="none"/>
        </c:marker>
      </c:pivotFmt>
      <c:pivotFmt>
        <c:idx val="84"/>
        <c:spPr>
          <a:solidFill>
            <a:schemeClr val="accent1"/>
          </a:solidFill>
          <a:ln w="28575" cap="rnd">
            <a:solidFill>
              <a:schemeClr val="accent1"/>
            </a:solidFill>
            <a:round/>
          </a:ln>
          <a:effectLst/>
        </c:spPr>
        <c:marker>
          <c:symbol val="none"/>
        </c:marker>
      </c:pivotFmt>
      <c:pivotFmt>
        <c:idx val="85"/>
        <c:spPr>
          <a:solidFill>
            <a:schemeClr val="accent1"/>
          </a:solidFill>
          <a:ln w="28575" cap="rnd">
            <a:solidFill>
              <a:schemeClr val="accent1"/>
            </a:solidFill>
            <a:round/>
          </a:ln>
          <a:effectLst/>
        </c:spPr>
        <c:marker>
          <c:symbol val="none"/>
        </c:marker>
      </c:pivotFmt>
      <c:pivotFmt>
        <c:idx val="86"/>
        <c:spPr>
          <a:solidFill>
            <a:schemeClr val="accent1"/>
          </a:solidFill>
          <a:ln w="28575" cap="rnd">
            <a:solidFill>
              <a:schemeClr val="accent1"/>
            </a:solidFill>
            <a:round/>
          </a:ln>
          <a:effectLst/>
        </c:spPr>
        <c:marker>
          <c:symbol val="none"/>
        </c:marker>
      </c:pivotFmt>
      <c:pivotFmt>
        <c:idx val="87"/>
        <c:spPr>
          <a:solidFill>
            <a:schemeClr val="accent1"/>
          </a:solidFill>
          <a:ln w="28575" cap="rnd">
            <a:solidFill>
              <a:schemeClr val="accent1"/>
            </a:solidFill>
            <a:round/>
          </a:ln>
          <a:effectLst/>
        </c:spPr>
        <c:marker>
          <c:symbol val="none"/>
        </c:marker>
      </c:pivotFmt>
      <c:pivotFmt>
        <c:idx val="88"/>
        <c:spPr>
          <a:solidFill>
            <a:schemeClr val="accent1"/>
          </a:solidFill>
          <a:ln w="28575" cap="rnd">
            <a:solidFill>
              <a:schemeClr val="accent1"/>
            </a:solidFill>
            <a:round/>
          </a:ln>
          <a:effectLst/>
        </c:spPr>
        <c:marker>
          <c:symbol val="none"/>
        </c:marker>
      </c:pivotFmt>
      <c:pivotFmt>
        <c:idx val="89"/>
        <c:spPr>
          <a:solidFill>
            <a:schemeClr val="accent1"/>
          </a:solidFill>
          <a:ln w="28575" cap="rnd">
            <a:solidFill>
              <a:schemeClr val="accent1"/>
            </a:solidFill>
            <a:round/>
          </a:ln>
          <a:effectLst/>
        </c:spPr>
        <c:marker>
          <c:symbol val="none"/>
        </c:marker>
      </c:pivotFmt>
      <c:pivotFmt>
        <c:idx val="90"/>
        <c:spPr>
          <a:solidFill>
            <a:schemeClr val="accent1"/>
          </a:solidFill>
          <a:ln w="28575" cap="rnd">
            <a:solidFill>
              <a:schemeClr val="accent1"/>
            </a:solidFill>
            <a:round/>
          </a:ln>
          <a:effectLst/>
        </c:spPr>
        <c:marker>
          <c:symbol val="none"/>
        </c:marker>
      </c:pivotFmt>
      <c:pivotFmt>
        <c:idx val="91"/>
        <c:spPr>
          <a:solidFill>
            <a:schemeClr val="accent1"/>
          </a:solidFill>
          <a:ln w="28575" cap="rnd">
            <a:solidFill>
              <a:schemeClr val="accent1"/>
            </a:solidFill>
            <a:round/>
          </a:ln>
          <a:effectLst/>
        </c:spPr>
        <c:marker>
          <c:symbol val="none"/>
        </c:marker>
      </c:pivotFmt>
      <c:pivotFmt>
        <c:idx val="92"/>
        <c:spPr>
          <a:solidFill>
            <a:schemeClr val="accent1"/>
          </a:solidFill>
          <a:ln w="28575" cap="rnd">
            <a:solidFill>
              <a:schemeClr val="accent1"/>
            </a:solidFill>
            <a:round/>
          </a:ln>
          <a:effectLst/>
        </c:spPr>
        <c:marker>
          <c:symbol val="none"/>
        </c:marker>
      </c:pivotFmt>
      <c:pivotFmt>
        <c:idx val="93"/>
        <c:spPr>
          <a:solidFill>
            <a:schemeClr val="accent1"/>
          </a:solidFill>
          <a:ln w="28575" cap="rnd">
            <a:solidFill>
              <a:schemeClr val="accent1"/>
            </a:solidFill>
            <a:round/>
          </a:ln>
          <a:effectLst/>
        </c:spPr>
        <c:marker>
          <c:symbol val="none"/>
        </c:marker>
      </c:pivotFmt>
      <c:pivotFmt>
        <c:idx val="94"/>
        <c:spPr>
          <a:solidFill>
            <a:schemeClr val="accent1"/>
          </a:solidFill>
          <a:ln w="28575" cap="rnd">
            <a:solidFill>
              <a:schemeClr val="accent1"/>
            </a:solidFill>
            <a:round/>
          </a:ln>
          <a:effectLst/>
        </c:spPr>
        <c:marker>
          <c:symbol val="none"/>
        </c:marker>
      </c:pivotFmt>
      <c:pivotFmt>
        <c:idx val="95"/>
        <c:spPr>
          <a:solidFill>
            <a:schemeClr val="accent1"/>
          </a:solidFill>
          <a:ln w="28575" cap="rnd">
            <a:solidFill>
              <a:schemeClr val="accent1"/>
            </a:solidFill>
            <a:round/>
          </a:ln>
          <a:effectLst/>
        </c:spPr>
        <c:marker>
          <c:symbol val="none"/>
        </c:marker>
      </c:pivotFmt>
      <c:pivotFmt>
        <c:idx val="96"/>
        <c:spPr>
          <a:solidFill>
            <a:schemeClr val="accent1"/>
          </a:solidFill>
          <a:ln w="28575" cap="rnd">
            <a:solidFill>
              <a:schemeClr val="accent1"/>
            </a:solidFill>
            <a:round/>
          </a:ln>
          <a:effectLst/>
        </c:spPr>
        <c:marker>
          <c:symbol val="none"/>
        </c:marker>
      </c:pivotFmt>
      <c:pivotFmt>
        <c:idx val="97"/>
        <c:spPr>
          <a:solidFill>
            <a:schemeClr val="accent1"/>
          </a:solidFill>
          <a:ln w="28575" cap="rnd">
            <a:solidFill>
              <a:schemeClr val="accent1"/>
            </a:solidFill>
            <a:round/>
          </a:ln>
          <a:effectLst/>
        </c:spPr>
        <c:marker>
          <c:symbol val="none"/>
        </c:marker>
      </c:pivotFmt>
      <c:pivotFmt>
        <c:idx val="98"/>
        <c:spPr>
          <a:solidFill>
            <a:schemeClr val="accent1"/>
          </a:solidFill>
          <a:ln w="28575" cap="rnd">
            <a:solidFill>
              <a:schemeClr val="accent1"/>
            </a:solidFill>
            <a:round/>
          </a:ln>
          <a:effectLst/>
        </c:spPr>
        <c:marker>
          <c:symbol val="none"/>
        </c:marker>
      </c:pivotFmt>
      <c:pivotFmt>
        <c:idx val="99"/>
        <c:spPr>
          <a:solidFill>
            <a:schemeClr val="accent1"/>
          </a:solidFill>
          <a:ln w="28575" cap="rnd">
            <a:solidFill>
              <a:schemeClr val="accent1"/>
            </a:solidFill>
            <a:round/>
          </a:ln>
          <a:effectLst/>
        </c:spPr>
        <c:marker>
          <c:symbol val="none"/>
        </c:marker>
      </c:pivotFmt>
      <c:pivotFmt>
        <c:idx val="100"/>
        <c:spPr>
          <a:solidFill>
            <a:schemeClr val="accent1"/>
          </a:solidFill>
          <a:ln w="28575" cap="rnd">
            <a:solidFill>
              <a:schemeClr val="accent1"/>
            </a:solidFill>
            <a:round/>
          </a:ln>
          <a:effectLst/>
        </c:spPr>
        <c:marker>
          <c:symbol val="none"/>
        </c:marker>
      </c:pivotFmt>
      <c:pivotFmt>
        <c:idx val="101"/>
        <c:spPr>
          <a:solidFill>
            <a:schemeClr val="accent1"/>
          </a:solidFill>
          <a:ln w="28575" cap="rnd">
            <a:solidFill>
              <a:schemeClr val="accent1"/>
            </a:solidFill>
            <a:round/>
          </a:ln>
          <a:effectLst/>
        </c:spPr>
        <c:marker>
          <c:symbol val="none"/>
        </c:marker>
      </c:pivotFmt>
      <c:pivotFmt>
        <c:idx val="102"/>
        <c:spPr>
          <a:solidFill>
            <a:schemeClr val="accent1"/>
          </a:solidFill>
          <a:ln w="28575" cap="rnd">
            <a:solidFill>
              <a:schemeClr val="accent1"/>
            </a:solidFill>
            <a:round/>
          </a:ln>
          <a:effectLst/>
        </c:spPr>
        <c:marker>
          <c:symbol val="none"/>
        </c:marker>
      </c:pivotFmt>
      <c:pivotFmt>
        <c:idx val="103"/>
        <c:spPr>
          <a:solidFill>
            <a:schemeClr val="accent1"/>
          </a:solidFill>
          <a:ln w="28575" cap="rnd">
            <a:solidFill>
              <a:schemeClr val="accent1"/>
            </a:solidFill>
            <a:round/>
          </a:ln>
          <a:effectLst/>
        </c:spPr>
        <c:marker>
          <c:symbol val="none"/>
        </c:marker>
      </c:pivotFmt>
      <c:pivotFmt>
        <c:idx val="104"/>
        <c:spPr>
          <a:solidFill>
            <a:schemeClr val="accent1"/>
          </a:solidFill>
          <a:ln w="28575" cap="rnd">
            <a:solidFill>
              <a:schemeClr val="accent1"/>
            </a:solidFill>
            <a:round/>
          </a:ln>
          <a:effectLst/>
        </c:spPr>
        <c:marker>
          <c:symbol val="none"/>
        </c:marker>
      </c:pivotFmt>
      <c:pivotFmt>
        <c:idx val="105"/>
        <c:spPr>
          <a:solidFill>
            <a:schemeClr val="accent1"/>
          </a:solidFill>
          <a:ln w="28575" cap="rnd">
            <a:solidFill>
              <a:schemeClr val="accent1"/>
            </a:solidFill>
            <a:round/>
          </a:ln>
          <a:effectLst/>
        </c:spPr>
        <c:marker>
          <c:symbol val="none"/>
        </c:marker>
      </c:pivotFmt>
      <c:pivotFmt>
        <c:idx val="106"/>
        <c:spPr>
          <a:solidFill>
            <a:schemeClr val="accent1"/>
          </a:solidFill>
          <a:ln w="28575" cap="rnd">
            <a:solidFill>
              <a:schemeClr val="accent1"/>
            </a:solidFill>
            <a:round/>
          </a:ln>
          <a:effectLst/>
        </c:spPr>
        <c:marker>
          <c:symbol val="none"/>
        </c:marker>
      </c:pivotFmt>
      <c:pivotFmt>
        <c:idx val="107"/>
        <c:spPr>
          <a:solidFill>
            <a:schemeClr val="accent1"/>
          </a:solidFill>
          <a:ln w="28575" cap="rnd">
            <a:solidFill>
              <a:schemeClr val="accent1"/>
            </a:solidFill>
            <a:round/>
          </a:ln>
          <a:effectLst/>
        </c:spPr>
        <c:marker>
          <c:symbol val="none"/>
        </c:marker>
      </c:pivotFmt>
      <c:pivotFmt>
        <c:idx val="108"/>
        <c:spPr>
          <a:solidFill>
            <a:schemeClr val="accent1"/>
          </a:solidFill>
          <a:ln w="28575" cap="rnd">
            <a:solidFill>
              <a:schemeClr val="accent1"/>
            </a:solidFill>
            <a:round/>
          </a:ln>
          <a:effectLst/>
        </c:spPr>
        <c:marker>
          <c:symbol val="none"/>
        </c:marker>
      </c:pivotFmt>
      <c:pivotFmt>
        <c:idx val="109"/>
        <c:spPr>
          <a:solidFill>
            <a:schemeClr val="accent1"/>
          </a:solidFill>
          <a:ln w="28575" cap="rnd">
            <a:solidFill>
              <a:schemeClr val="accent1"/>
            </a:solidFill>
            <a:round/>
          </a:ln>
          <a:effectLst/>
        </c:spPr>
        <c:marker>
          <c:symbol val="none"/>
        </c:marker>
      </c:pivotFmt>
      <c:pivotFmt>
        <c:idx val="110"/>
        <c:spPr>
          <a:solidFill>
            <a:schemeClr val="accent1"/>
          </a:solidFill>
          <a:ln w="28575" cap="rnd">
            <a:solidFill>
              <a:schemeClr val="accent1"/>
            </a:solidFill>
            <a:round/>
          </a:ln>
          <a:effectLst/>
        </c:spPr>
        <c:marker>
          <c:symbol val="none"/>
        </c:marker>
      </c:pivotFmt>
      <c:pivotFmt>
        <c:idx val="111"/>
        <c:spPr>
          <a:solidFill>
            <a:schemeClr val="accent1"/>
          </a:solidFill>
          <a:ln w="28575" cap="rnd">
            <a:solidFill>
              <a:schemeClr val="accent1"/>
            </a:solidFill>
            <a:round/>
          </a:ln>
          <a:effectLst/>
        </c:spPr>
        <c:marker>
          <c:symbol val="none"/>
        </c:marker>
      </c:pivotFmt>
      <c:pivotFmt>
        <c:idx val="112"/>
        <c:spPr>
          <a:solidFill>
            <a:schemeClr val="accent1"/>
          </a:solidFill>
          <a:ln w="28575" cap="rnd">
            <a:solidFill>
              <a:schemeClr val="accent1"/>
            </a:solidFill>
            <a:round/>
          </a:ln>
          <a:effectLst/>
        </c:spPr>
        <c:marker>
          <c:symbol val="none"/>
        </c:marker>
      </c:pivotFmt>
      <c:pivotFmt>
        <c:idx val="113"/>
        <c:spPr>
          <a:solidFill>
            <a:schemeClr val="accent1"/>
          </a:solidFill>
          <a:ln w="28575" cap="rnd">
            <a:solidFill>
              <a:schemeClr val="accent1"/>
            </a:solidFill>
            <a:round/>
          </a:ln>
          <a:effectLst/>
        </c:spPr>
        <c:marker>
          <c:symbol val="none"/>
        </c:marker>
      </c:pivotFmt>
      <c:pivotFmt>
        <c:idx val="114"/>
        <c:spPr>
          <a:solidFill>
            <a:schemeClr val="accent1"/>
          </a:solidFill>
          <a:ln w="28575" cap="rnd">
            <a:solidFill>
              <a:schemeClr val="accent1"/>
            </a:solidFill>
            <a:round/>
          </a:ln>
          <a:effectLst/>
        </c:spPr>
        <c:marker>
          <c:symbol val="none"/>
        </c:marker>
      </c:pivotFmt>
      <c:pivotFmt>
        <c:idx val="115"/>
        <c:spPr>
          <a:solidFill>
            <a:schemeClr val="accent1"/>
          </a:solidFill>
          <a:ln w="28575" cap="rnd">
            <a:solidFill>
              <a:schemeClr val="accent1"/>
            </a:solidFill>
            <a:round/>
          </a:ln>
          <a:effectLst/>
        </c:spPr>
        <c:marker>
          <c:symbol val="none"/>
        </c:marker>
      </c:pivotFmt>
      <c:pivotFmt>
        <c:idx val="116"/>
        <c:spPr>
          <a:solidFill>
            <a:schemeClr val="accent1"/>
          </a:solidFill>
          <a:ln w="28575" cap="rnd">
            <a:solidFill>
              <a:schemeClr val="accent1"/>
            </a:solidFill>
            <a:round/>
          </a:ln>
          <a:effectLst/>
        </c:spPr>
        <c:marker>
          <c:symbol val="none"/>
        </c:marker>
      </c:pivotFmt>
      <c:pivotFmt>
        <c:idx val="117"/>
        <c:spPr>
          <a:solidFill>
            <a:schemeClr val="accent1"/>
          </a:solidFill>
          <a:ln w="28575" cap="rnd">
            <a:solidFill>
              <a:schemeClr val="accent1"/>
            </a:solidFill>
            <a:round/>
          </a:ln>
          <a:effectLst/>
        </c:spPr>
        <c:marker>
          <c:symbol val="none"/>
        </c:marker>
      </c:pivotFmt>
      <c:pivotFmt>
        <c:idx val="118"/>
        <c:spPr>
          <a:solidFill>
            <a:schemeClr val="accent1"/>
          </a:solidFill>
          <a:ln w="28575" cap="rnd">
            <a:solidFill>
              <a:schemeClr val="accent1"/>
            </a:solidFill>
            <a:round/>
          </a:ln>
          <a:effectLst/>
        </c:spPr>
        <c:marker>
          <c:symbol val="none"/>
        </c:marker>
      </c:pivotFmt>
      <c:pivotFmt>
        <c:idx val="119"/>
        <c:spPr>
          <a:solidFill>
            <a:schemeClr val="accent1"/>
          </a:solidFill>
          <a:ln w="28575" cap="rnd">
            <a:solidFill>
              <a:schemeClr val="accent1"/>
            </a:solidFill>
            <a:round/>
          </a:ln>
          <a:effectLst/>
        </c:spPr>
        <c:marker>
          <c:symbol val="none"/>
        </c:marker>
      </c:pivotFmt>
      <c:pivotFmt>
        <c:idx val="120"/>
        <c:spPr>
          <a:solidFill>
            <a:schemeClr val="accent1"/>
          </a:solidFill>
          <a:ln w="28575" cap="rnd">
            <a:solidFill>
              <a:schemeClr val="accent1"/>
            </a:solidFill>
            <a:round/>
          </a:ln>
          <a:effectLst/>
        </c:spPr>
        <c:marker>
          <c:symbol val="none"/>
        </c:marker>
      </c:pivotFmt>
      <c:pivotFmt>
        <c:idx val="121"/>
        <c:spPr>
          <a:solidFill>
            <a:schemeClr val="accent1"/>
          </a:solidFill>
          <a:ln w="28575" cap="rnd">
            <a:solidFill>
              <a:schemeClr val="accent1"/>
            </a:solidFill>
            <a:round/>
          </a:ln>
          <a:effectLst/>
        </c:spPr>
        <c:marker>
          <c:symbol val="none"/>
        </c:marker>
      </c:pivotFmt>
      <c:pivotFmt>
        <c:idx val="122"/>
        <c:spPr>
          <a:solidFill>
            <a:schemeClr val="accent1"/>
          </a:solidFill>
          <a:ln w="28575" cap="rnd">
            <a:solidFill>
              <a:schemeClr val="accent1"/>
            </a:solidFill>
            <a:round/>
          </a:ln>
          <a:effectLst/>
        </c:spPr>
        <c:marker>
          <c:symbol val="none"/>
        </c:marker>
      </c:pivotFmt>
      <c:pivotFmt>
        <c:idx val="123"/>
        <c:spPr>
          <a:solidFill>
            <a:schemeClr val="accent1"/>
          </a:solidFill>
          <a:ln w="28575" cap="rnd">
            <a:solidFill>
              <a:schemeClr val="accent1"/>
            </a:solidFill>
            <a:round/>
          </a:ln>
          <a:effectLst/>
        </c:spPr>
        <c:marker>
          <c:symbol val="none"/>
        </c:marker>
      </c:pivotFmt>
      <c:pivotFmt>
        <c:idx val="124"/>
        <c:spPr>
          <a:solidFill>
            <a:schemeClr val="accent1"/>
          </a:solidFill>
          <a:ln w="28575" cap="rnd">
            <a:solidFill>
              <a:schemeClr val="accent1"/>
            </a:solidFill>
            <a:round/>
          </a:ln>
          <a:effectLst/>
        </c:spPr>
        <c:marker>
          <c:symbol val="none"/>
        </c:marker>
      </c:pivotFmt>
      <c:pivotFmt>
        <c:idx val="125"/>
        <c:spPr>
          <a:solidFill>
            <a:schemeClr val="accent1"/>
          </a:solidFill>
          <a:ln w="28575" cap="rnd">
            <a:solidFill>
              <a:schemeClr val="accent1"/>
            </a:solidFill>
            <a:round/>
          </a:ln>
          <a:effectLst/>
        </c:spPr>
        <c:marker>
          <c:symbol val="none"/>
        </c:marker>
      </c:pivotFmt>
      <c:pivotFmt>
        <c:idx val="126"/>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127"/>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128"/>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129"/>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130"/>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131"/>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132"/>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133"/>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134"/>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135"/>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136"/>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137"/>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138"/>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139"/>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140"/>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141"/>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142"/>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143"/>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5.5368488060512575E-2"/>
          <c:y val="0.10681408835871564"/>
          <c:w val="0.68756477825575435"/>
          <c:h val="0.76582645732157728"/>
        </c:manualLayout>
      </c:layout>
      <c:lineChart>
        <c:grouping val="standard"/>
        <c:varyColors val="0"/>
        <c:ser>
          <c:idx val="0"/>
          <c:order val="0"/>
          <c:tx>
            <c:strRef>
              <c:f>'O2'!$B$5:$B$6</c:f>
              <c:strCache>
                <c:ptCount val="1"/>
                <c:pt idx="0">
                  <c:v>CONV</c:v>
                </c:pt>
              </c:strCache>
            </c:strRef>
          </c:tx>
          <c:spPr>
            <a:ln w="28575" cap="rnd">
              <a:solidFill>
                <a:schemeClr val="accent1"/>
              </a:solidFill>
              <a:round/>
            </a:ln>
            <a:effectLst/>
          </c:spPr>
          <c:marker>
            <c:symbol val="none"/>
          </c:marker>
          <c:cat>
            <c:strRef>
              <c:f>'O2'!$A$7:$A$16</c:f>
              <c:strCache>
                <c:ptCount val="9"/>
                <c:pt idx="0">
                  <c:v>abr-18</c:v>
                </c:pt>
                <c:pt idx="1">
                  <c:v>may-18</c:v>
                </c:pt>
                <c:pt idx="2">
                  <c:v>jun-18</c:v>
                </c:pt>
                <c:pt idx="3">
                  <c:v>jul-18</c:v>
                </c:pt>
                <c:pt idx="4">
                  <c:v>ago-18</c:v>
                </c:pt>
                <c:pt idx="5">
                  <c:v>sep-18</c:v>
                </c:pt>
                <c:pt idx="6">
                  <c:v>oct-18</c:v>
                </c:pt>
                <c:pt idx="7">
                  <c:v>nov-18</c:v>
                </c:pt>
                <c:pt idx="8">
                  <c:v>dic-18</c:v>
                </c:pt>
              </c:strCache>
            </c:strRef>
          </c:cat>
          <c:val>
            <c:numRef>
              <c:f>'O2'!$B$7:$B$16</c:f>
              <c:numCache>
                <c:formatCode>General</c:formatCode>
                <c:ptCount val="9"/>
                <c:pt idx="3">
                  <c:v>7</c:v>
                </c:pt>
                <c:pt idx="4">
                  <c:v>7</c:v>
                </c:pt>
                <c:pt idx="5">
                  <c:v>6.6999999999999993</c:v>
                </c:pt>
              </c:numCache>
            </c:numRef>
          </c:val>
          <c:smooth val="0"/>
          <c:extLst>
            <c:ext xmlns:c16="http://schemas.microsoft.com/office/drawing/2014/chart" uri="{C3380CC4-5D6E-409C-BE32-E72D297353CC}">
              <c16:uniqueId val="{00000000-4AA4-402B-B3B4-73E3EB84105F}"/>
            </c:ext>
          </c:extLst>
        </c:ser>
        <c:ser>
          <c:idx val="1"/>
          <c:order val="1"/>
          <c:tx>
            <c:strRef>
              <c:f>'O2'!$C$5:$C$6</c:f>
              <c:strCache>
                <c:ptCount val="1"/>
                <c:pt idx="0">
                  <c:v>HARG1</c:v>
                </c:pt>
              </c:strCache>
            </c:strRef>
          </c:tx>
          <c:spPr>
            <a:ln w="28575" cap="rnd">
              <a:solidFill>
                <a:schemeClr val="accent2"/>
              </a:solidFill>
              <a:round/>
            </a:ln>
            <a:effectLst/>
          </c:spPr>
          <c:marker>
            <c:symbol val="none"/>
          </c:marker>
          <c:cat>
            <c:strRef>
              <c:f>'O2'!$A$7:$A$16</c:f>
              <c:strCache>
                <c:ptCount val="9"/>
                <c:pt idx="0">
                  <c:v>abr-18</c:v>
                </c:pt>
                <c:pt idx="1">
                  <c:v>may-18</c:v>
                </c:pt>
                <c:pt idx="2">
                  <c:v>jun-18</c:v>
                </c:pt>
                <c:pt idx="3">
                  <c:v>jul-18</c:v>
                </c:pt>
                <c:pt idx="4">
                  <c:v>ago-18</c:v>
                </c:pt>
                <c:pt idx="5">
                  <c:v>sep-18</c:v>
                </c:pt>
                <c:pt idx="6">
                  <c:v>oct-18</c:v>
                </c:pt>
                <c:pt idx="7">
                  <c:v>nov-18</c:v>
                </c:pt>
                <c:pt idx="8">
                  <c:v>dic-18</c:v>
                </c:pt>
              </c:strCache>
            </c:strRef>
          </c:cat>
          <c:val>
            <c:numRef>
              <c:f>'O2'!$C$7:$C$16</c:f>
              <c:numCache>
                <c:formatCode>General</c:formatCode>
                <c:ptCount val="9"/>
                <c:pt idx="0">
                  <c:v>6.5</c:v>
                </c:pt>
                <c:pt idx="1">
                  <c:v>6.8</c:v>
                </c:pt>
                <c:pt idx="3">
                  <c:v>6.6999999999999993</c:v>
                </c:pt>
                <c:pt idx="4">
                  <c:v>6.5</c:v>
                </c:pt>
                <c:pt idx="5">
                  <c:v>6.8</c:v>
                </c:pt>
                <c:pt idx="6">
                  <c:v>7.3000000000000007</c:v>
                </c:pt>
                <c:pt idx="8">
                  <c:v>7.6</c:v>
                </c:pt>
              </c:numCache>
            </c:numRef>
          </c:val>
          <c:smooth val="0"/>
          <c:extLst>
            <c:ext xmlns:c16="http://schemas.microsoft.com/office/drawing/2014/chart" uri="{C3380CC4-5D6E-409C-BE32-E72D297353CC}">
              <c16:uniqueId val="{00000001-4AA4-402B-B3B4-73E3EB84105F}"/>
            </c:ext>
          </c:extLst>
        </c:ser>
        <c:ser>
          <c:idx val="2"/>
          <c:order val="2"/>
          <c:tx>
            <c:strRef>
              <c:f>'O2'!$D$5:$D$6</c:f>
              <c:strCache>
                <c:ptCount val="1"/>
                <c:pt idx="0">
                  <c:v>HARG2</c:v>
                </c:pt>
              </c:strCache>
            </c:strRef>
          </c:tx>
          <c:spPr>
            <a:ln w="28575" cap="rnd">
              <a:solidFill>
                <a:schemeClr val="accent3"/>
              </a:solidFill>
              <a:round/>
            </a:ln>
            <a:effectLst/>
          </c:spPr>
          <c:marker>
            <c:symbol val="none"/>
          </c:marker>
          <c:cat>
            <c:strRef>
              <c:f>'O2'!$A$7:$A$16</c:f>
              <c:strCache>
                <c:ptCount val="9"/>
                <c:pt idx="0">
                  <c:v>abr-18</c:v>
                </c:pt>
                <c:pt idx="1">
                  <c:v>may-18</c:v>
                </c:pt>
                <c:pt idx="2">
                  <c:v>jun-18</c:v>
                </c:pt>
                <c:pt idx="3">
                  <c:v>jul-18</c:v>
                </c:pt>
                <c:pt idx="4">
                  <c:v>ago-18</c:v>
                </c:pt>
                <c:pt idx="5">
                  <c:v>sep-18</c:v>
                </c:pt>
                <c:pt idx="6">
                  <c:v>oct-18</c:v>
                </c:pt>
                <c:pt idx="7">
                  <c:v>nov-18</c:v>
                </c:pt>
                <c:pt idx="8">
                  <c:v>dic-18</c:v>
                </c:pt>
              </c:strCache>
            </c:strRef>
          </c:cat>
          <c:val>
            <c:numRef>
              <c:f>'O2'!$D$7:$D$16</c:f>
              <c:numCache>
                <c:formatCode>General</c:formatCode>
                <c:ptCount val="9"/>
                <c:pt idx="0">
                  <c:v>6.5</c:v>
                </c:pt>
                <c:pt idx="1">
                  <c:v>6.5</c:v>
                </c:pt>
                <c:pt idx="2">
                  <c:v>6.8</c:v>
                </c:pt>
                <c:pt idx="3">
                  <c:v>6.9</c:v>
                </c:pt>
                <c:pt idx="4">
                  <c:v>7</c:v>
                </c:pt>
                <c:pt idx="5">
                  <c:v>6.6</c:v>
                </c:pt>
                <c:pt idx="6">
                  <c:v>8.1</c:v>
                </c:pt>
                <c:pt idx="7">
                  <c:v>7.6</c:v>
                </c:pt>
                <c:pt idx="8">
                  <c:v>7.3000000000000007</c:v>
                </c:pt>
              </c:numCache>
            </c:numRef>
          </c:val>
          <c:smooth val="0"/>
          <c:extLst>
            <c:ext xmlns:c16="http://schemas.microsoft.com/office/drawing/2014/chart" uri="{C3380CC4-5D6E-409C-BE32-E72D297353CC}">
              <c16:uniqueId val="{00000002-4AA4-402B-B3B4-73E3EB84105F}"/>
            </c:ext>
          </c:extLst>
        </c:ser>
        <c:ser>
          <c:idx val="3"/>
          <c:order val="3"/>
          <c:tx>
            <c:strRef>
              <c:f>'O2'!$E$5:$E$6</c:f>
              <c:strCache>
                <c:ptCount val="1"/>
                <c:pt idx="0">
                  <c:v>HASL1</c:v>
                </c:pt>
              </c:strCache>
            </c:strRef>
          </c:tx>
          <c:spPr>
            <a:ln w="28575" cap="rnd">
              <a:solidFill>
                <a:schemeClr val="accent4"/>
              </a:solidFill>
              <a:round/>
            </a:ln>
            <a:effectLst/>
          </c:spPr>
          <c:marker>
            <c:symbol val="none"/>
          </c:marker>
          <c:cat>
            <c:strRef>
              <c:f>'O2'!$A$7:$A$16</c:f>
              <c:strCache>
                <c:ptCount val="9"/>
                <c:pt idx="0">
                  <c:v>abr-18</c:v>
                </c:pt>
                <c:pt idx="1">
                  <c:v>may-18</c:v>
                </c:pt>
                <c:pt idx="2">
                  <c:v>jun-18</c:v>
                </c:pt>
                <c:pt idx="3">
                  <c:v>jul-18</c:v>
                </c:pt>
                <c:pt idx="4">
                  <c:v>ago-18</c:v>
                </c:pt>
                <c:pt idx="5">
                  <c:v>sep-18</c:v>
                </c:pt>
                <c:pt idx="6">
                  <c:v>oct-18</c:v>
                </c:pt>
                <c:pt idx="7">
                  <c:v>nov-18</c:v>
                </c:pt>
                <c:pt idx="8">
                  <c:v>dic-18</c:v>
                </c:pt>
              </c:strCache>
            </c:strRef>
          </c:cat>
          <c:val>
            <c:numRef>
              <c:f>'O2'!$E$7:$E$16</c:f>
              <c:numCache>
                <c:formatCode>General</c:formatCode>
                <c:ptCount val="9"/>
                <c:pt idx="0">
                  <c:v>6.3000000000000007</c:v>
                </c:pt>
                <c:pt idx="1">
                  <c:v>6.8</c:v>
                </c:pt>
                <c:pt idx="3">
                  <c:v>6.2</c:v>
                </c:pt>
                <c:pt idx="4">
                  <c:v>6.1</c:v>
                </c:pt>
                <c:pt idx="5">
                  <c:v>7</c:v>
                </c:pt>
                <c:pt idx="6">
                  <c:v>6.6999999999999993</c:v>
                </c:pt>
                <c:pt idx="7">
                  <c:v>7.2</c:v>
                </c:pt>
                <c:pt idx="8">
                  <c:v>6</c:v>
                </c:pt>
              </c:numCache>
            </c:numRef>
          </c:val>
          <c:smooth val="0"/>
          <c:extLst>
            <c:ext xmlns:c16="http://schemas.microsoft.com/office/drawing/2014/chart" uri="{C3380CC4-5D6E-409C-BE32-E72D297353CC}">
              <c16:uniqueId val="{00000003-4AA4-402B-B3B4-73E3EB84105F}"/>
            </c:ext>
          </c:extLst>
        </c:ser>
        <c:ser>
          <c:idx val="4"/>
          <c:order val="4"/>
          <c:tx>
            <c:strRef>
              <c:f>'O2'!$F$5:$F$6</c:f>
              <c:strCache>
                <c:ptCount val="1"/>
                <c:pt idx="0">
                  <c:v>HASL2</c:v>
                </c:pt>
              </c:strCache>
            </c:strRef>
          </c:tx>
          <c:spPr>
            <a:ln w="28575" cap="rnd">
              <a:solidFill>
                <a:schemeClr val="accent5"/>
              </a:solidFill>
              <a:round/>
            </a:ln>
            <a:effectLst/>
          </c:spPr>
          <c:marker>
            <c:symbol val="none"/>
          </c:marker>
          <c:cat>
            <c:strRef>
              <c:f>'O2'!$A$7:$A$16</c:f>
              <c:strCache>
                <c:ptCount val="9"/>
                <c:pt idx="0">
                  <c:v>abr-18</c:v>
                </c:pt>
                <c:pt idx="1">
                  <c:v>may-18</c:v>
                </c:pt>
                <c:pt idx="2">
                  <c:v>jun-18</c:v>
                </c:pt>
                <c:pt idx="3">
                  <c:v>jul-18</c:v>
                </c:pt>
                <c:pt idx="4">
                  <c:v>ago-18</c:v>
                </c:pt>
                <c:pt idx="5">
                  <c:v>sep-18</c:v>
                </c:pt>
                <c:pt idx="6">
                  <c:v>oct-18</c:v>
                </c:pt>
                <c:pt idx="7">
                  <c:v>nov-18</c:v>
                </c:pt>
                <c:pt idx="8">
                  <c:v>dic-18</c:v>
                </c:pt>
              </c:strCache>
            </c:strRef>
          </c:cat>
          <c:val>
            <c:numRef>
              <c:f>'O2'!$F$7:$F$16</c:f>
              <c:numCache>
                <c:formatCode>General</c:formatCode>
                <c:ptCount val="9"/>
                <c:pt idx="0">
                  <c:v>6.5</c:v>
                </c:pt>
                <c:pt idx="1">
                  <c:v>6.6</c:v>
                </c:pt>
                <c:pt idx="2">
                  <c:v>7</c:v>
                </c:pt>
                <c:pt idx="3">
                  <c:v>6.8</c:v>
                </c:pt>
                <c:pt idx="4">
                  <c:v>6.5</c:v>
                </c:pt>
                <c:pt idx="5">
                  <c:v>6.8</c:v>
                </c:pt>
                <c:pt idx="6">
                  <c:v>6.4</c:v>
                </c:pt>
                <c:pt idx="7">
                  <c:v>7.2</c:v>
                </c:pt>
                <c:pt idx="8">
                  <c:v>7.6</c:v>
                </c:pt>
              </c:numCache>
            </c:numRef>
          </c:val>
          <c:smooth val="0"/>
          <c:extLst>
            <c:ext xmlns:c16="http://schemas.microsoft.com/office/drawing/2014/chart" uri="{C3380CC4-5D6E-409C-BE32-E72D297353CC}">
              <c16:uniqueId val="{00000004-4AA4-402B-B3B4-73E3EB84105F}"/>
            </c:ext>
          </c:extLst>
        </c:ser>
        <c:ser>
          <c:idx val="5"/>
          <c:order val="5"/>
          <c:tx>
            <c:strRef>
              <c:f>'O2'!$G$5:$G$6</c:f>
              <c:strCache>
                <c:ptCount val="1"/>
                <c:pt idx="0">
                  <c:v>MAAB1</c:v>
                </c:pt>
              </c:strCache>
            </c:strRef>
          </c:tx>
          <c:spPr>
            <a:ln w="28575" cap="rnd">
              <a:solidFill>
                <a:schemeClr val="accent6"/>
              </a:solidFill>
              <a:round/>
            </a:ln>
            <a:effectLst/>
          </c:spPr>
          <c:marker>
            <c:symbol val="none"/>
          </c:marker>
          <c:cat>
            <c:strRef>
              <c:f>'O2'!$A$7:$A$16</c:f>
              <c:strCache>
                <c:ptCount val="9"/>
                <c:pt idx="0">
                  <c:v>abr-18</c:v>
                </c:pt>
                <c:pt idx="1">
                  <c:v>may-18</c:v>
                </c:pt>
                <c:pt idx="2">
                  <c:v>jun-18</c:v>
                </c:pt>
                <c:pt idx="3">
                  <c:v>jul-18</c:v>
                </c:pt>
                <c:pt idx="4">
                  <c:v>ago-18</c:v>
                </c:pt>
                <c:pt idx="5">
                  <c:v>sep-18</c:v>
                </c:pt>
                <c:pt idx="6">
                  <c:v>oct-18</c:v>
                </c:pt>
                <c:pt idx="7">
                  <c:v>nov-18</c:v>
                </c:pt>
                <c:pt idx="8">
                  <c:v>dic-18</c:v>
                </c:pt>
              </c:strCache>
            </c:strRef>
          </c:cat>
          <c:val>
            <c:numRef>
              <c:f>'O2'!$G$7:$G$16</c:f>
              <c:numCache>
                <c:formatCode>General</c:formatCode>
                <c:ptCount val="9"/>
                <c:pt idx="0">
                  <c:v>7.3000000000000007</c:v>
                </c:pt>
                <c:pt idx="1">
                  <c:v>7</c:v>
                </c:pt>
                <c:pt idx="3">
                  <c:v>7.3000000000000007</c:v>
                </c:pt>
                <c:pt idx="4">
                  <c:v>6.8</c:v>
                </c:pt>
                <c:pt idx="5">
                  <c:v>7.8</c:v>
                </c:pt>
                <c:pt idx="6">
                  <c:v>7.1</c:v>
                </c:pt>
                <c:pt idx="8">
                  <c:v>7.5</c:v>
                </c:pt>
              </c:numCache>
            </c:numRef>
          </c:val>
          <c:smooth val="0"/>
          <c:extLst>
            <c:ext xmlns:c16="http://schemas.microsoft.com/office/drawing/2014/chart" uri="{C3380CC4-5D6E-409C-BE32-E72D297353CC}">
              <c16:uniqueId val="{00000005-4AA4-402B-B3B4-73E3EB84105F}"/>
            </c:ext>
          </c:extLst>
        </c:ser>
        <c:ser>
          <c:idx val="6"/>
          <c:order val="6"/>
          <c:tx>
            <c:strRef>
              <c:f>'O2'!$H$5:$H$6</c:f>
              <c:strCache>
                <c:ptCount val="1"/>
                <c:pt idx="0">
                  <c:v>MAAB2</c:v>
                </c:pt>
              </c:strCache>
            </c:strRef>
          </c:tx>
          <c:spPr>
            <a:ln w="28575" cap="rnd">
              <a:solidFill>
                <a:schemeClr val="accent1">
                  <a:lumMod val="60000"/>
                </a:schemeClr>
              </a:solidFill>
              <a:round/>
            </a:ln>
            <a:effectLst/>
          </c:spPr>
          <c:marker>
            <c:symbol val="none"/>
          </c:marker>
          <c:cat>
            <c:strRef>
              <c:f>'O2'!$A$7:$A$16</c:f>
              <c:strCache>
                <c:ptCount val="9"/>
                <c:pt idx="0">
                  <c:v>abr-18</c:v>
                </c:pt>
                <c:pt idx="1">
                  <c:v>may-18</c:v>
                </c:pt>
                <c:pt idx="2">
                  <c:v>jun-18</c:v>
                </c:pt>
                <c:pt idx="3">
                  <c:v>jul-18</c:v>
                </c:pt>
                <c:pt idx="4">
                  <c:v>ago-18</c:v>
                </c:pt>
                <c:pt idx="5">
                  <c:v>sep-18</c:v>
                </c:pt>
                <c:pt idx="6">
                  <c:v>oct-18</c:v>
                </c:pt>
                <c:pt idx="7">
                  <c:v>nov-18</c:v>
                </c:pt>
                <c:pt idx="8">
                  <c:v>dic-18</c:v>
                </c:pt>
              </c:strCache>
            </c:strRef>
          </c:cat>
          <c:val>
            <c:numRef>
              <c:f>'O2'!$H$7:$H$16</c:f>
              <c:numCache>
                <c:formatCode>General</c:formatCode>
                <c:ptCount val="9"/>
                <c:pt idx="0">
                  <c:v>7.2</c:v>
                </c:pt>
                <c:pt idx="1">
                  <c:v>6.8</c:v>
                </c:pt>
                <c:pt idx="2">
                  <c:v>6.1</c:v>
                </c:pt>
                <c:pt idx="3">
                  <c:v>7.9</c:v>
                </c:pt>
                <c:pt idx="4">
                  <c:v>6.6</c:v>
                </c:pt>
                <c:pt idx="5">
                  <c:v>7.3000000000000007</c:v>
                </c:pt>
                <c:pt idx="6">
                  <c:v>7.6</c:v>
                </c:pt>
                <c:pt idx="7">
                  <c:v>7.3000000000000007</c:v>
                </c:pt>
                <c:pt idx="8">
                  <c:v>7.3000000000000007</c:v>
                </c:pt>
              </c:numCache>
            </c:numRef>
          </c:val>
          <c:smooth val="0"/>
          <c:extLst>
            <c:ext xmlns:c16="http://schemas.microsoft.com/office/drawing/2014/chart" uri="{C3380CC4-5D6E-409C-BE32-E72D297353CC}">
              <c16:uniqueId val="{00000006-4AA4-402B-B3B4-73E3EB84105F}"/>
            </c:ext>
          </c:extLst>
        </c:ser>
        <c:ser>
          <c:idx val="7"/>
          <c:order val="7"/>
          <c:tx>
            <c:strRef>
              <c:f>'O2'!$I$5:$I$6</c:f>
              <c:strCache>
                <c:ptCount val="1"/>
                <c:pt idx="0">
                  <c:v>MACA1</c:v>
                </c:pt>
              </c:strCache>
            </c:strRef>
          </c:tx>
          <c:spPr>
            <a:ln w="28575" cap="rnd">
              <a:solidFill>
                <a:schemeClr val="accent2">
                  <a:lumMod val="60000"/>
                </a:schemeClr>
              </a:solidFill>
              <a:round/>
            </a:ln>
            <a:effectLst/>
          </c:spPr>
          <c:marker>
            <c:symbol val="none"/>
          </c:marker>
          <c:cat>
            <c:strRef>
              <c:f>'O2'!$A$7:$A$16</c:f>
              <c:strCache>
                <c:ptCount val="9"/>
                <c:pt idx="0">
                  <c:v>abr-18</c:v>
                </c:pt>
                <c:pt idx="1">
                  <c:v>may-18</c:v>
                </c:pt>
                <c:pt idx="2">
                  <c:v>jun-18</c:v>
                </c:pt>
                <c:pt idx="3">
                  <c:v>jul-18</c:v>
                </c:pt>
                <c:pt idx="4">
                  <c:v>ago-18</c:v>
                </c:pt>
                <c:pt idx="5">
                  <c:v>sep-18</c:v>
                </c:pt>
                <c:pt idx="6">
                  <c:v>oct-18</c:v>
                </c:pt>
                <c:pt idx="7">
                  <c:v>nov-18</c:v>
                </c:pt>
                <c:pt idx="8">
                  <c:v>dic-18</c:v>
                </c:pt>
              </c:strCache>
            </c:strRef>
          </c:cat>
          <c:val>
            <c:numRef>
              <c:f>'O2'!$I$7:$I$16</c:f>
              <c:numCache>
                <c:formatCode>General</c:formatCode>
                <c:ptCount val="9"/>
                <c:pt idx="0">
                  <c:v>6.5</c:v>
                </c:pt>
                <c:pt idx="1">
                  <c:v>5.8</c:v>
                </c:pt>
                <c:pt idx="3">
                  <c:v>6</c:v>
                </c:pt>
                <c:pt idx="4">
                  <c:v>5.4</c:v>
                </c:pt>
                <c:pt idx="5">
                  <c:v>5.6</c:v>
                </c:pt>
                <c:pt idx="6">
                  <c:v>5.9</c:v>
                </c:pt>
                <c:pt idx="8">
                  <c:v>7.4</c:v>
                </c:pt>
              </c:numCache>
            </c:numRef>
          </c:val>
          <c:smooth val="0"/>
          <c:extLst>
            <c:ext xmlns:c16="http://schemas.microsoft.com/office/drawing/2014/chart" uri="{C3380CC4-5D6E-409C-BE32-E72D297353CC}">
              <c16:uniqueId val="{00000007-4AA4-402B-B3B4-73E3EB84105F}"/>
            </c:ext>
          </c:extLst>
        </c:ser>
        <c:ser>
          <c:idx val="8"/>
          <c:order val="8"/>
          <c:tx>
            <c:strRef>
              <c:f>'O2'!$J$5:$J$6</c:f>
              <c:strCache>
                <c:ptCount val="1"/>
                <c:pt idx="0">
                  <c:v>MACA2</c:v>
                </c:pt>
              </c:strCache>
            </c:strRef>
          </c:tx>
          <c:spPr>
            <a:ln w="28575" cap="rnd">
              <a:solidFill>
                <a:schemeClr val="accent3">
                  <a:lumMod val="60000"/>
                </a:schemeClr>
              </a:solidFill>
              <a:round/>
            </a:ln>
            <a:effectLst/>
          </c:spPr>
          <c:marker>
            <c:symbol val="none"/>
          </c:marker>
          <c:cat>
            <c:strRef>
              <c:f>'O2'!$A$7:$A$16</c:f>
              <c:strCache>
                <c:ptCount val="9"/>
                <c:pt idx="0">
                  <c:v>abr-18</c:v>
                </c:pt>
                <c:pt idx="1">
                  <c:v>may-18</c:v>
                </c:pt>
                <c:pt idx="2">
                  <c:v>jun-18</c:v>
                </c:pt>
                <c:pt idx="3">
                  <c:v>jul-18</c:v>
                </c:pt>
                <c:pt idx="4">
                  <c:v>ago-18</c:v>
                </c:pt>
                <c:pt idx="5">
                  <c:v>sep-18</c:v>
                </c:pt>
                <c:pt idx="6">
                  <c:v>oct-18</c:v>
                </c:pt>
                <c:pt idx="7">
                  <c:v>nov-18</c:v>
                </c:pt>
                <c:pt idx="8">
                  <c:v>dic-18</c:v>
                </c:pt>
              </c:strCache>
            </c:strRef>
          </c:cat>
          <c:val>
            <c:numRef>
              <c:f>'O2'!$J$7:$J$16</c:f>
              <c:numCache>
                <c:formatCode>General</c:formatCode>
                <c:ptCount val="9"/>
                <c:pt idx="0">
                  <c:v>5.8</c:v>
                </c:pt>
                <c:pt idx="1">
                  <c:v>6.9</c:v>
                </c:pt>
                <c:pt idx="2">
                  <c:v>6.3000000000000007</c:v>
                </c:pt>
                <c:pt idx="3">
                  <c:v>6.2</c:v>
                </c:pt>
                <c:pt idx="4">
                  <c:v>6.2</c:v>
                </c:pt>
                <c:pt idx="5">
                  <c:v>5.9</c:v>
                </c:pt>
                <c:pt idx="6">
                  <c:v>7.5</c:v>
                </c:pt>
                <c:pt idx="7">
                  <c:v>7.6</c:v>
                </c:pt>
                <c:pt idx="8">
                  <c:v>7.4</c:v>
                </c:pt>
              </c:numCache>
            </c:numRef>
          </c:val>
          <c:smooth val="0"/>
          <c:extLst>
            <c:ext xmlns:c16="http://schemas.microsoft.com/office/drawing/2014/chart" uri="{C3380CC4-5D6E-409C-BE32-E72D297353CC}">
              <c16:uniqueId val="{00000008-4AA4-402B-B3B4-73E3EB84105F}"/>
            </c:ext>
          </c:extLst>
        </c:ser>
        <c:ser>
          <c:idx val="9"/>
          <c:order val="9"/>
          <c:tx>
            <c:strRef>
              <c:f>'O2'!$K$5:$K$6</c:f>
              <c:strCache>
                <c:ptCount val="1"/>
                <c:pt idx="0">
                  <c:v>MAKI</c:v>
                </c:pt>
              </c:strCache>
            </c:strRef>
          </c:tx>
          <c:spPr>
            <a:ln w="28575" cap="rnd">
              <a:solidFill>
                <a:schemeClr val="accent4">
                  <a:lumMod val="60000"/>
                </a:schemeClr>
              </a:solidFill>
              <a:round/>
            </a:ln>
            <a:effectLst/>
          </c:spPr>
          <c:marker>
            <c:symbol val="none"/>
          </c:marker>
          <c:cat>
            <c:strRef>
              <c:f>'O2'!$A$7:$A$16</c:f>
              <c:strCache>
                <c:ptCount val="9"/>
                <c:pt idx="0">
                  <c:v>abr-18</c:v>
                </c:pt>
                <c:pt idx="1">
                  <c:v>may-18</c:v>
                </c:pt>
                <c:pt idx="2">
                  <c:v>jun-18</c:v>
                </c:pt>
                <c:pt idx="3">
                  <c:v>jul-18</c:v>
                </c:pt>
                <c:pt idx="4">
                  <c:v>ago-18</c:v>
                </c:pt>
                <c:pt idx="5">
                  <c:v>sep-18</c:v>
                </c:pt>
                <c:pt idx="6">
                  <c:v>oct-18</c:v>
                </c:pt>
                <c:pt idx="7">
                  <c:v>nov-18</c:v>
                </c:pt>
                <c:pt idx="8">
                  <c:v>dic-18</c:v>
                </c:pt>
              </c:strCache>
            </c:strRef>
          </c:cat>
          <c:val>
            <c:numRef>
              <c:f>'O2'!$K$7:$K$16</c:f>
              <c:numCache>
                <c:formatCode>General</c:formatCode>
                <c:ptCount val="9"/>
                <c:pt idx="3">
                  <c:v>7.2</c:v>
                </c:pt>
                <c:pt idx="4">
                  <c:v>6</c:v>
                </c:pt>
                <c:pt idx="5">
                  <c:v>6.5</c:v>
                </c:pt>
              </c:numCache>
            </c:numRef>
          </c:val>
          <c:smooth val="0"/>
          <c:extLst>
            <c:ext xmlns:c16="http://schemas.microsoft.com/office/drawing/2014/chart" uri="{C3380CC4-5D6E-409C-BE32-E72D297353CC}">
              <c16:uniqueId val="{00000009-4AA4-402B-B3B4-73E3EB84105F}"/>
            </c:ext>
          </c:extLst>
        </c:ser>
        <c:ser>
          <c:idx val="10"/>
          <c:order val="10"/>
          <c:tx>
            <c:strRef>
              <c:f>'O2'!$L$5:$L$6</c:f>
              <c:strCache>
                <c:ptCount val="1"/>
                <c:pt idx="0">
                  <c:v>PAPO1</c:v>
                </c:pt>
              </c:strCache>
            </c:strRef>
          </c:tx>
          <c:spPr>
            <a:ln w="28575" cap="rnd">
              <a:solidFill>
                <a:schemeClr val="accent5">
                  <a:lumMod val="60000"/>
                </a:schemeClr>
              </a:solidFill>
              <a:round/>
            </a:ln>
            <a:effectLst/>
          </c:spPr>
          <c:marker>
            <c:symbol val="none"/>
          </c:marker>
          <c:cat>
            <c:strRef>
              <c:f>'O2'!$A$7:$A$16</c:f>
              <c:strCache>
                <c:ptCount val="9"/>
                <c:pt idx="0">
                  <c:v>abr-18</c:v>
                </c:pt>
                <c:pt idx="1">
                  <c:v>may-18</c:v>
                </c:pt>
                <c:pt idx="2">
                  <c:v>jun-18</c:v>
                </c:pt>
                <c:pt idx="3">
                  <c:v>jul-18</c:v>
                </c:pt>
                <c:pt idx="4">
                  <c:v>ago-18</c:v>
                </c:pt>
                <c:pt idx="5">
                  <c:v>sep-18</c:v>
                </c:pt>
                <c:pt idx="6">
                  <c:v>oct-18</c:v>
                </c:pt>
                <c:pt idx="7">
                  <c:v>nov-18</c:v>
                </c:pt>
                <c:pt idx="8">
                  <c:v>dic-18</c:v>
                </c:pt>
              </c:strCache>
            </c:strRef>
          </c:cat>
          <c:val>
            <c:numRef>
              <c:f>'O2'!$L$7:$L$16</c:f>
              <c:numCache>
                <c:formatCode>General</c:formatCode>
                <c:ptCount val="9"/>
                <c:pt idx="0">
                  <c:v>6.1</c:v>
                </c:pt>
                <c:pt idx="1">
                  <c:v>6.8</c:v>
                </c:pt>
                <c:pt idx="3">
                  <c:v>6.5</c:v>
                </c:pt>
                <c:pt idx="4">
                  <c:v>6.1</c:v>
                </c:pt>
                <c:pt idx="5">
                  <c:v>6.5</c:v>
                </c:pt>
                <c:pt idx="6">
                  <c:v>6.2</c:v>
                </c:pt>
                <c:pt idx="8">
                  <c:v>7.2</c:v>
                </c:pt>
              </c:numCache>
            </c:numRef>
          </c:val>
          <c:smooth val="0"/>
          <c:extLst>
            <c:ext xmlns:c16="http://schemas.microsoft.com/office/drawing/2014/chart" uri="{C3380CC4-5D6E-409C-BE32-E72D297353CC}">
              <c16:uniqueId val="{0000000A-4AA4-402B-B3B4-73E3EB84105F}"/>
            </c:ext>
          </c:extLst>
        </c:ser>
        <c:ser>
          <c:idx val="11"/>
          <c:order val="11"/>
          <c:tx>
            <c:strRef>
              <c:f>'O2'!$M$5:$M$6</c:f>
              <c:strCache>
                <c:ptCount val="1"/>
                <c:pt idx="0">
                  <c:v>PAPO2</c:v>
                </c:pt>
              </c:strCache>
            </c:strRef>
          </c:tx>
          <c:spPr>
            <a:ln w="28575" cap="rnd">
              <a:solidFill>
                <a:schemeClr val="accent6">
                  <a:lumMod val="60000"/>
                </a:schemeClr>
              </a:solidFill>
              <a:round/>
            </a:ln>
            <a:effectLst/>
          </c:spPr>
          <c:marker>
            <c:symbol val="none"/>
          </c:marker>
          <c:cat>
            <c:strRef>
              <c:f>'O2'!$A$7:$A$16</c:f>
              <c:strCache>
                <c:ptCount val="9"/>
                <c:pt idx="0">
                  <c:v>abr-18</c:v>
                </c:pt>
                <c:pt idx="1">
                  <c:v>may-18</c:v>
                </c:pt>
                <c:pt idx="2">
                  <c:v>jun-18</c:v>
                </c:pt>
                <c:pt idx="3">
                  <c:v>jul-18</c:v>
                </c:pt>
                <c:pt idx="4">
                  <c:v>ago-18</c:v>
                </c:pt>
                <c:pt idx="5">
                  <c:v>sep-18</c:v>
                </c:pt>
                <c:pt idx="6">
                  <c:v>oct-18</c:v>
                </c:pt>
                <c:pt idx="7">
                  <c:v>nov-18</c:v>
                </c:pt>
                <c:pt idx="8">
                  <c:v>dic-18</c:v>
                </c:pt>
              </c:strCache>
            </c:strRef>
          </c:cat>
          <c:val>
            <c:numRef>
              <c:f>'O2'!$M$7:$M$16</c:f>
              <c:numCache>
                <c:formatCode>General</c:formatCode>
                <c:ptCount val="9"/>
                <c:pt idx="0">
                  <c:v>6.6999999999999993</c:v>
                </c:pt>
                <c:pt idx="1">
                  <c:v>6.8</c:v>
                </c:pt>
                <c:pt idx="2">
                  <c:v>6.3000000000000007</c:v>
                </c:pt>
                <c:pt idx="3">
                  <c:v>6.4</c:v>
                </c:pt>
                <c:pt idx="4">
                  <c:v>6.2</c:v>
                </c:pt>
                <c:pt idx="5">
                  <c:v>6.1</c:v>
                </c:pt>
                <c:pt idx="6">
                  <c:v>6.6</c:v>
                </c:pt>
                <c:pt idx="7">
                  <c:v>7.6999999999999993</c:v>
                </c:pt>
                <c:pt idx="8">
                  <c:v>7.6</c:v>
                </c:pt>
              </c:numCache>
            </c:numRef>
          </c:val>
          <c:smooth val="0"/>
          <c:extLst>
            <c:ext xmlns:c16="http://schemas.microsoft.com/office/drawing/2014/chart" uri="{C3380CC4-5D6E-409C-BE32-E72D297353CC}">
              <c16:uniqueId val="{0000000B-4AA4-402B-B3B4-73E3EB84105F}"/>
            </c:ext>
          </c:extLst>
        </c:ser>
        <c:ser>
          <c:idx val="12"/>
          <c:order val="12"/>
          <c:tx>
            <c:strRef>
              <c:f>'O2'!$N$5:$N$6</c:f>
              <c:strCache>
                <c:ptCount val="1"/>
                <c:pt idx="0">
                  <c:v>PAPR1</c:v>
                </c:pt>
              </c:strCache>
            </c:strRef>
          </c:tx>
          <c:spPr>
            <a:ln w="28575" cap="rnd">
              <a:solidFill>
                <a:schemeClr val="accent1">
                  <a:lumMod val="80000"/>
                  <a:lumOff val="20000"/>
                </a:schemeClr>
              </a:solidFill>
              <a:round/>
            </a:ln>
            <a:effectLst/>
          </c:spPr>
          <c:marker>
            <c:symbol val="none"/>
          </c:marker>
          <c:cat>
            <c:strRef>
              <c:f>'O2'!$A$7:$A$16</c:f>
              <c:strCache>
                <c:ptCount val="9"/>
                <c:pt idx="0">
                  <c:v>abr-18</c:v>
                </c:pt>
                <c:pt idx="1">
                  <c:v>may-18</c:v>
                </c:pt>
                <c:pt idx="2">
                  <c:v>jun-18</c:v>
                </c:pt>
                <c:pt idx="3">
                  <c:v>jul-18</c:v>
                </c:pt>
                <c:pt idx="4">
                  <c:v>ago-18</c:v>
                </c:pt>
                <c:pt idx="5">
                  <c:v>sep-18</c:v>
                </c:pt>
                <c:pt idx="6">
                  <c:v>oct-18</c:v>
                </c:pt>
                <c:pt idx="7">
                  <c:v>nov-18</c:v>
                </c:pt>
                <c:pt idx="8">
                  <c:v>dic-18</c:v>
                </c:pt>
              </c:strCache>
            </c:strRef>
          </c:cat>
          <c:val>
            <c:numRef>
              <c:f>'O2'!$N$7:$N$16</c:f>
              <c:numCache>
                <c:formatCode>General</c:formatCode>
                <c:ptCount val="9"/>
                <c:pt idx="0">
                  <c:v>6.6999999999999993</c:v>
                </c:pt>
                <c:pt idx="1">
                  <c:v>7</c:v>
                </c:pt>
                <c:pt idx="3">
                  <c:v>6.4</c:v>
                </c:pt>
                <c:pt idx="4">
                  <c:v>6.5</c:v>
                </c:pt>
                <c:pt idx="5">
                  <c:v>7</c:v>
                </c:pt>
                <c:pt idx="6">
                  <c:v>7.2</c:v>
                </c:pt>
                <c:pt idx="8">
                  <c:v>7.9</c:v>
                </c:pt>
              </c:numCache>
            </c:numRef>
          </c:val>
          <c:smooth val="0"/>
          <c:extLst>
            <c:ext xmlns:c16="http://schemas.microsoft.com/office/drawing/2014/chart" uri="{C3380CC4-5D6E-409C-BE32-E72D297353CC}">
              <c16:uniqueId val="{0000000C-4AA4-402B-B3B4-73E3EB84105F}"/>
            </c:ext>
          </c:extLst>
        </c:ser>
        <c:ser>
          <c:idx val="13"/>
          <c:order val="13"/>
          <c:tx>
            <c:strRef>
              <c:f>'O2'!$O$5:$O$6</c:f>
              <c:strCache>
                <c:ptCount val="1"/>
                <c:pt idx="0">
                  <c:v>PAPR2</c:v>
                </c:pt>
              </c:strCache>
            </c:strRef>
          </c:tx>
          <c:spPr>
            <a:ln w="28575" cap="rnd">
              <a:solidFill>
                <a:schemeClr val="accent2">
                  <a:lumMod val="80000"/>
                  <a:lumOff val="20000"/>
                </a:schemeClr>
              </a:solidFill>
              <a:round/>
            </a:ln>
            <a:effectLst/>
          </c:spPr>
          <c:marker>
            <c:symbol val="none"/>
          </c:marker>
          <c:cat>
            <c:strRef>
              <c:f>'O2'!$A$7:$A$16</c:f>
              <c:strCache>
                <c:ptCount val="9"/>
                <c:pt idx="0">
                  <c:v>abr-18</c:v>
                </c:pt>
                <c:pt idx="1">
                  <c:v>may-18</c:v>
                </c:pt>
                <c:pt idx="2">
                  <c:v>jun-18</c:v>
                </c:pt>
                <c:pt idx="3">
                  <c:v>jul-18</c:v>
                </c:pt>
                <c:pt idx="4">
                  <c:v>ago-18</c:v>
                </c:pt>
                <c:pt idx="5">
                  <c:v>sep-18</c:v>
                </c:pt>
                <c:pt idx="6">
                  <c:v>oct-18</c:v>
                </c:pt>
                <c:pt idx="7">
                  <c:v>nov-18</c:v>
                </c:pt>
                <c:pt idx="8">
                  <c:v>dic-18</c:v>
                </c:pt>
              </c:strCache>
            </c:strRef>
          </c:cat>
          <c:val>
            <c:numRef>
              <c:f>'O2'!$O$7:$O$16</c:f>
              <c:numCache>
                <c:formatCode>General</c:formatCode>
                <c:ptCount val="9"/>
                <c:pt idx="0">
                  <c:v>6.5</c:v>
                </c:pt>
                <c:pt idx="1">
                  <c:v>5</c:v>
                </c:pt>
                <c:pt idx="2">
                  <c:v>5.3000000000000007</c:v>
                </c:pt>
                <c:pt idx="3">
                  <c:v>5.0999999999999996</c:v>
                </c:pt>
                <c:pt idx="4">
                  <c:v>5.6999999999999993</c:v>
                </c:pt>
                <c:pt idx="5">
                  <c:v>6.2</c:v>
                </c:pt>
                <c:pt idx="6">
                  <c:v>6.6</c:v>
                </c:pt>
                <c:pt idx="7">
                  <c:v>6.6999999999999993</c:v>
                </c:pt>
                <c:pt idx="8">
                  <c:v>6.6</c:v>
                </c:pt>
              </c:numCache>
            </c:numRef>
          </c:val>
          <c:smooth val="0"/>
          <c:extLst>
            <c:ext xmlns:c16="http://schemas.microsoft.com/office/drawing/2014/chart" uri="{C3380CC4-5D6E-409C-BE32-E72D297353CC}">
              <c16:uniqueId val="{0000000D-4AA4-402B-B3B4-73E3EB84105F}"/>
            </c:ext>
          </c:extLst>
        </c:ser>
        <c:ser>
          <c:idx val="14"/>
          <c:order val="14"/>
          <c:tx>
            <c:strRef>
              <c:f>'O2'!$P$5:$P$6</c:f>
              <c:strCache>
                <c:ptCount val="1"/>
                <c:pt idx="0">
                  <c:v>PLTR1</c:v>
                </c:pt>
              </c:strCache>
            </c:strRef>
          </c:tx>
          <c:spPr>
            <a:ln w="28575" cap="rnd">
              <a:solidFill>
                <a:schemeClr val="accent3">
                  <a:lumMod val="80000"/>
                  <a:lumOff val="20000"/>
                </a:schemeClr>
              </a:solidFill>
              <a:round/>
            </a:ln>
            <a:effectLst/>
          </c:spPr>
          <c:marker>
            <c:symbol val="none"/>
          </c:marker>
          <c:cat>
            <c:strRef>
              <c:f>'O2'!$A$7:$A$16</c:f>
              <c:strCache>
                <c:ptCount val="9"/>
                <c:pt idx="0">
                  <c:v>abr-18</c:v>
                </c:pt>
                <c:pt idx="1">
                  <c:v>may-18</c:v>
                </c:pt>
                <c:pt idx="2">
                  <c:v>jun-18</c:v>
                </c:pt>
                <c:pt idx="3">
                  <c:v>jul-18</c:v>
                </c:pt>
                <c:pt idx="4">
                  <c:v>ago-18</c:v>
                </c:pt>
                <c:pt idx="5">
                  <c:v>sep-18</c:v>
                </c:pt>
                <c:pt idx="6">
                  <c:v>oct-18</c:v>
                </c:pt>
                <c:pt idx="7">
                  <c:v>nov-18</c:v>
                </c:pt>
                <c:pt idx="8">
                  <c:v>dic-18</c:v>
                </c:pt>
              </c:strCache>
            </c:strRef>
          </c:cat>
          <c:val>
            <c:numRef>
              <c:f>'O2'!$P$7:$P$16</c:f>
              <c:numCache>
                <c:formatCode>General</c:formatCode>
                <c:ptCount val="9"/>
                <c:pt idx="0">
                  <c:v>6.7</c:v>
                </c:pt>
                <c:pt idx="1">
                  <c:v>6.25</c:v>
                </c:pt>
                <c:pt idx="2">
                  <c:v>6.6</c:v>
                </c:pt>
                <c:pt idx="3">
                  <c:v>6.1</c:v>
                </c:pt>
                <c:pt idx="4">
                  <c:v>5.65</c:v>
                </c:pt>
                <c:pt idx="5">
                  <c:v>5.5500000000000007</c:v>
                </c:pt>
                <c:pt idx="6">
                  <c:v>5.5</c:v>
                </c:pt>
                <c:pt idx="7">
                  <c:v>6.6</c:v>
                </c:pt>
                <c:pt idx="8">
                  <c:v>6.9</c:v>
                </c:pt>
              </c:numCache>
            </c:numRef>
          </c:val>
          <c:smooth val="0"/>
          <c:extLst>
            <c:ext xmlns:c16="http://schemas.microsoft.com/office/drawing/2014/chart" uri="{C3380CC4-5D6E-409C-BE32-E72D297353CC}">
              <c16:uniqueId val="{0000000E-4AA4-402B-B3B4-73E3EB84105F}"/>
            </c:ext>
          </c:extLst>
        </c:ser>
        <c:ser>
          <c:idx val="15"/>
          <c:order val="15"/>
          <c:tx>
            <c:strRef>
              <c:f>'O2'!$Q$5:$Q$6</c:f>
              <c:strCache>
                <c:ptCount val="1"/>
                <c:pt idx="0">
                  <c:v>PLTR2</c:v>
                </c:pt>
              </c:strCache>
            </c:strRef>
          </c:tx>
          <c:spPr>
            <a:ln w="28575" cap="rnd">
              <a:solidFill>
                <a:schemeClr val="accent4">
                  <a:lumMod val="80000"/>
                  <a:lumOff val="20000"/>
                </a:schemeClr>
              </a:solidFill>
              <a:round/>
            </a:ln>
            <a:effectLst/>
          </c:spPr>
          <c:marker>
            <c:symbol val="none"/>
          </c:marker>
          <c:cat>
            <c:strRef>
              <c:f>'O2'!$A$7:$A$16</c:f>
              <c:strCache>
                <c:ptCount val="9"/>
                <c:pt idx="0">
                  <c:v>abr-18</c:v>
                </c:pt>
                <c:pt idx="1">
                  <c:v>may-18</c:v>
                </c:pt>
                <c:pt idx="2">
                  <c:v>jun-18</c:v>
                </c:pt>
                <c:pt idx="3">
                  <c:v>jul-18</c:v>
                </c:pt>
                <c:pt idx="4">
                  <c:v>ago-18</c:v>
                </c:pt>
                <c:pt idx="5">
                  <c:v>sep-18</c:v>
                </c:pt>
                <c:pt idx="6">
                  <c:v>oct-18</c:v>
                </c:pt>
                <c:pt idx="7">
                  <c:v>nov-18</c:v>
                </c:pt>
                <c:pt idx="8">
                  <c:v>dic-18</c:v>
                </c:pt>
              </c:strCache>
            </c:strRef>
          </c:cat>
          <c:val>
            <c:numRef>
              <c:f>'O2'!$Q$7:$Q$16</c:f>
              <c:numCache>
                <c:formatCode>General</c:formatCode>
                <c:ptCount val="9"/>
                <c:pt idx="0">
                  <c:v>6</c:v>
                </c:pt>
                <c:pt idx="1">
                  <c:v>6.2</c:v>
                </c:pt>
                <c:pt idx="2">
                  <c:v>6</c:v>
                </c:pt>
                <c:pt idx="3">
                  <c:v>6.1000000000000005</c:v>
                </c:pt>
                <c:pt idx="4">
                  <c:v>5.85</c:v>
                </c:pt>
                <c:pt idx="5">
                  <c:v>5.5</c:v>
                </c:pt>
                <c:pt idx="6">
                  <c:v>5.8000000000000007</c:v>
                </c:pt>
                <c:pt idx="7">
                  <c:v>6</c:v>
                </c:pt>
                <c:pt idx="8">
                  <c:v>6.9</c:v>
                </c:pt>
              </c:numCache>
            </c:numRef>
          </c:val>
          <c:smooth val="0"/>
          <c:extLst>
            <c:ext xmlns:c16="http://schemas.microsoft.com/office/drawing/2014/chart" uri="{C3380CC4-5D6E-409C-BE32-E72D297353CC}">
              <c16:uniqueId val="{0000000F-4AA4-402B-B3B4-73E3EB84105F}"/>
            </c:ext>
          </c:extLst>
        </c:ser>
        <c:ser>
          <c:idx val="16"/>
          <c:order val="16"/>
          <c:tx>
            <c:strRef>
              <c:f>'O2'!$R$5:$R$6</c:f>
              <c:strCache>
                <c:ptCount val="1"/>
                <c:pt idx="0">
                  <c:v>RECO</c:v>
                </c:pt>
              </c:strCache>
            </c:strRef>
          </c:tx>
          <c:spPr>
            <a:ln w="28575" cap="rnd">
              <a:solidFill>
                <a:schemeClr val="accent5">
                  <a:lumMod val="80000"/>
                  <a:lumOff val="20000"/>
                </a:schemeClr>
              </a:solidFill>
              <a:round/>
            </a:ln>
            <a:effectLst/>
          </c:spPr>
          <c:marker>
            <c:symbol val="none"/>
          </c:marker>
          <c:cat>
            <c:strRef>
              <c:f>'O2'!$A$7:$A$16</c:f>
              <c:strCache>
                <c:ptCount val="9"/>
                <c:pt idx="0">
                  <c:v>abr-18</c:v>
                </c:pt>
                <c:pt idx="1">
                  <c:v>may-18</c:v>
                </c:pt>
                <c:pt idx="2">
                  <c:v>jun-18</c:v>
                </c:pt>
                <c:pt idx="3">
                  <c:v>jul-18</c:v>
                </c:pt>
                <c:pt idx="4">
                  <c:v>ago-18</c:v>
                </c:pt>
                <c:pt idx="5">
                  <c:v>sep-18</c:v>
                </c:pt>
                <c:pt idx="6">
                  <c:v>oct-18</c:v>
                </c:pt>
                <c:pt idx="7">
                  <c:v>nov-18</c:v>
                </c:pt>
                <c:pt idx="8">
                  <c:v>dic-18</c:v>
                </c:pt>
              </c:strCache>
            </c:strRef>
          </c:cat>
          <c:val>
            <c:numRef>
              <c:f>'O2'!$R$7:$R$16</c:f>
              <c:numCache>
                <c:formatCode>General</c:formatCode>
                <c:ptCount val="9"/>
                <c:pt idx="0">
                  <c:v>7.5</c:v>
                </c:pt>
                <c:pt idx="1">
                  <c:v>6.4</c:v>
                </c:pt>
                <c:pt idx="2">
                  <c:v>6.5</c:v>
                </c:pt>
                <c:pt idx="3">
                  <c:v>6.6999999999999993</c:v>
                </c:pt>
                <c:pt idx="4">
                  <c:v>6.2</c:v>
                </c:pt>
                <c:pt idx="5">
                  <c:v>6.6</c:v>
                </c:pt>
                <c:pt idx="6">
                  <c:v>5.6999999999999993</c:v>
                </c:pt>
                <c:pt idx="7">
                  <c:v>7.2</c:v>
                </c:pt>
                <c:pt idx="8">
                  <c:v>7.4</c:v>
                </c:pt>
              </c:numCache>
            </c:numRef>
          </c:val>
          <c:smooth val="0"/>
          <c:extLst>
            <c:ext xmlns:c16="http://schemas.microsoft.com/office/drawing/2014/chart" uri="{C3380CC4-5D6E-409C-BE32-E72D297353CC}">
              <c16:uniqueId val="{00000010-4AA4-402B-B3B4-73E3EB84105F}"/>
            </c:ext>
          </c:extLst>
        </c:ser>
        <c:ser>
          <c:idx val="17"/>
          <c:order val="17"/>
          <c:tx>
            <c:strRef>
              <c:f>'O2'!$S$5:$S$6</c:f>
              <c:strCache>
                <c:ptCount val="1"/>
                <c:pt idx="0">
                  <c:v>SALT</c:v>
                </c:pt>
              </c:strCache>
            </c:strRef>
          </c:tx>
          <c:spPr>
            <a:ln w="28575" cap="rnd">
              <a:solidFill>
                <a:schemeClr val="accent6">
                  <a:lumMod val="80000"/>
                  <a:lumOff val="20000"/>
                </a:schemeClr>
              </a:solidFill>
              <a:round/>
            </a:ln>
            <a:effectLst/>
          </c:spPr>
          <c:marker>
            <c:symbol val="none"/>
          </c:marker>
          <c:cat>
            <c:strRef>
              <c:f>'O2'!$A$7:$A$16</c:f>
              <c:strCache>
                <c:ptCount val="9"/>
                <c:pt idx="0">
                  <c:v>abr-18</c:v>
                </c:pt>
                <c:pt idx="1">
                  <c:v>may-18</c:v>
                </c:pt>
                <c:pt idx="2">
                  <c:v>jun-18</c:v>
                </c:pt>
                <c:pt idx="3">
                  <c:v>jul-18</c:v>
                </c:pt>
                <c:pt idx="4">
                  <c:v>ago-18</c:v>
                </c:pt>
                <c:pt idx="5">
                  <c:v>sep-18</c:v>
                </c:pt>
                <c:pt idx="6">
                  <c:v>oct-18</c:v>
                </c:pt>
                <c:pt idx="7">
                  <c:v>nov-18</c:v>
                </c:pt>
                <c:pt idx="8">
                  <c:v>dic-18</c:v>
                </c:pt>
              </c:strCache>
            </c:strRef>
          </c:cat>
          <c:val>
            <c:numRef>
              <c:f>'O2'!$S$7:$S$16</c:f>
              <c:numCache>
                <c:formatCode>General</c:formatCode>
                <c:ptCount val="9"/>
                <c:pt idx="0">
                  <c:v>7.6999999999999993</c:v>
                </c:pt>
                <c:pt idx="1">
                  <c:v>7</c:v>
                </c:pt>
                <c:pt idx="2">
                  <c:v>7</c:v>
                </c:pt>
                <c:pt idx="3">
                  <c:v>7</c:v>
                </c:pt>
                <c:pt idx="4">
                  <c:v>6.3000000000000007</c:v>
                </c:pt>
                <c:pt idx="5">
                  <c:v>6.3000000000000007</c:v>
                </c:pt>
                <c:pt idx="6">
                  <c:v>7</c:v>
                </c:pt>
                <c:pt idx="7">
                  <c:v>7.1</c:v>
                </c:pt>
                <c:pt idx="8">
                  <c:v>7.5</c:v>
                </c:pt>
              </c:numCache>
            </c:numRef>
          </c:val>
          <c:smooth val="0"/>
          <c:extLst>
            <c:ext xmlns:c16="http://schemas.microsoft.com/office/drawing/2014/chart" uri="{C3380CC4-5D6E-409C-BE32-E72D297353CC}">
              <c16:uniqueId val="{00000011-4AA4-402B-B3B4-73E3EB84105F}"/>
            </c:ext>
          </c:extLst>
        </c:ser>
        <c:dLbls>
          <c:showLegendKey val="0"/>
          <c:showVal val="0"/>
          <c:showCatName val="0"/>
          <c:showSerName val="0"/>
          <c:showPercent val="0"/>
          <c:showBubbleSize val="0"/>
        </c:dLbls>
        <c:smooth val="0"/>
        <c:axId val="772483016"/>
        <c:axId val="772456776"/>
      </c:lineChart>
      <c:catAx>
        <c:axId val="772483016"/>
        <c:scaling>
          <c:orientation val="minMax"/>
        </c:scaling>
        <c:delete val="0"/>
        <c:axPos val="b"/>
        <c:title>
          <c:tx>
            <c:rich>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r>
                  <a:rPr lang="en-US"/>
                  <a:t>Mes del muestreo</a:t>
                </a:r>
              </a:p>
            </c:rich>
          </c:tx>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772456776"/>
        <c:crosses val="autoZero"/>
        <c:auto val="1"/>
        <c:lblAlgn val="ctr"/>
        <c:lblOffset val="100"/>
        <c:noMultiLvlLbl val="0"/>
      </c:catAx>
      <c:valAx>
        <c:axId val="772456776"/>
        <c:scaling>
          <c:orientation val="minMax"/>
          <c:min val="5"/>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r>
                  <a:rPr lang="en-US"/>
                  <a:t>ppm</a:t>
                </a:r>
              </a:p>
            </c:rich>
          </c:tx>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772483016"/>
        <c:crosses val="autoZero"/>
        <c:crossBetween val="between"/>
      </c:valAx>
      <c:spPr>
        <a:noFill/>
        <a:ln>
          <a:noFill/>
        </a:ln>
        <a:effectLst/>
      </c:spPr>
    </c:plotArea>
    <c:legend>
      <c:legendPos val="r"/>
      <c:layout>
        <c:manualLayout>
          <c:xMode val="edge"/>
          <c:yMode val="edge"/>
          <c:x val="0.78449170107508714"/>
          <c:y val="7.0309492563429568E-2"/>
          <c:w val="0.20719661197314868"/>
          <c:h val="0.85938101487314089"/>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legend>
    <c:plotVisOnly val="1"/>
    <c:dispBlanksAs val="gap"/>
    <c:showDLblsOverMax val="0"/>
  </c:chart>
  <c:spPr>
    <a:solidFill>
      <a:schemeClr val="bg1"/>
    </a:solidFill>
    <a:ln w="9525" cap="flat" cmpd="sng" algn="ctr">
      <a:noFill/>
      <a:round/>
    </a:ln>
    <a:effectLst/>
  </c:spPr>
  <c:txPr>
    <a:bodyPr/>
    <a:lstStyle/>
    <a:p>
      <a:pPr>
        <a:defRPr sz="900"/>
      </a:pPr>
      <a:endParaRPr lang="es-MX"/>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r>
              <a:rPr lang="en-US" sz="1200" b="1"/>
              <a:t>O2</a:t>
            </a:r>
          </a:p>
        </c:rich>
      </c:tx>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es-MX"/>
        </a:p>
      </c:txPr>
    </c:title>
    <c:autoTitleDeleted val="0"/>
    <c:plotArea>
      <c:layout/>
      <c:stockChart>
        <c:ser>
          <c:idx val="0"/>
          <c:order val="0"/>
          <c:tx>
            <c:strRef>
              <c:f>'O2'!$A$19</c:f>
              <c:strCache>
                <c:ptCount val="1"/>
                <c:pt idx="0">
                  <c:v>PROMEDIO</c:v>
                </c:pt>
              </c:strCache>
            </c:strRef>
          </c:tx>
          <c:spPr>
            <a:ln w="28575" cap="rnd">
              <a:noFill/>
              <a:round/>
            </a:ln>
            <a:effectLst/>
          </c:spPr>
          <c:marker>
            <c:symbol val="circle"/>
            <c:size val="5"/>
            <c:spPr>
              <a:solidFill>
                <a:schemeClr val="accent1"/>
              </a:solidFill>
              <a:ln w="9525">
                <a:solidFill>
                  <a:schemeClr val="accent1"/>
                </a:solidFill>
              </a:ln>
              <a:effectLst/>
            </c:spPr>
          </c:marker>
          <c:dPt>
            <c:idx val="0"/>
            <c:marker>
              <c:symbol val="circle"/>
              <c:size val="5"/>
              <c:spPr>
                <a:solidFill>
                  <a:schemeClr val="accent3"/>
                </a:solidFill>
                <a:ln w="9525">
                  <a:solidFill>
                    <a:schemeClr val="accent1"/>
                  </a:solidFill>
                </a:ln>
                <a:effectLst/>
              </c:spPr>
            </c:marker>
            <c:bubble3D val="0"/>
            <c:extLst>
              <c:ext xmlns:c16="http://schemas.microsoft.com/office/drawing/2014/chart" uri="{C3380CC4-5D6E-409C-BE32-E72D297353CC}">
                <c16:uniqueId val="{00000000-1038-46B7-AB7C-B63EFF77858A}"/>
              </c:ext>
            </c:extLst>
          </c:dPt>
          <c:dPt>
            <c:idx val="1"/>
            <c:marker>
              <c:symbol val="circle"/>
              <c:size val="5"/>
              <c:spPr>
                <a:solidFill>
                  <a:schemeClr val="accent4"/>
                </a:solidFill>
                <a:ln w="9525">
                  <a:solidFill>
                    <a:schemeClr val="accent1"/>
                  </a:solidFill>
                </a:ln>
                <a:effectLst/>
              </c:spPr>
            </c:marker>
            <c:bubble3D val="0"/>
            <c:extLst>
              <c:ext xmlns:c16="http://schemas.microsoft.com/office/drawing/2014/chart" uri="{C3380CC4-5D6E-409C-BE32-E72D297353CC}">
                <c16:uniqueId val="{00000001-1038-46B7-AB7C-B63EFF77858A}"/>
              </c:ext>
            </c:extLst>
          </c:dPt>
          <c:dPt>
            <c:idx val="2"/>
            <c:marker>
              <c:symbol val="circle"/>
              <c:size val="5"/>
              <c:spPr>
                <a:solidFill>
                  <a:schemeClr val="accent4"/>
                </a:solidFill>
                <a:ln w="9525">
                  <a:solidFill>
                    <a:schemeClr val="accent1"/>
                  </a:solidFill>
                </a:ln>
                <a:effectLst/>
              </c:spPr>
            </c:marker>
            <c:bubble3D val="0"/>
            <c:extLst>
              <c:ext xmlns:c16="http://schemas.microsoft.com/office/drawing/2014/chart" uri="{C3380CC4-5D6E-409C-BE32-E72D297353CC}">
                <c16:uniqueId val="{00000002-1038-46B7-AB7C-B63EFF77858A}"/>
              </c:ext>
            </c:extLst>
          </c:dPt>
          <c:dPt>
            <c:idx val="3"/>
            <c:marker>
              <c:symbol val="circle"/>
              <c:size val="5"/>
              <c:spPr>
                <a:solidFill>
                  <a:schemeClr val="accent4"/>
                </a:solidFill>
                <a:ln w="9525">
                  <a:solidFill>
                    <a:schemeClr val="accent1"/>
                  </a:solidFill>
                </a:ln>
                <a:effectLst/>
              </c:spPr>
            </c:marker>
            <c:bubble3D val="0"/>
            <c:extLst>
              <c:ext xmlns:c16="http://schemas.microsoft.com/office/drawing/2014/chart" uri="{C3380CC4-5D6E-409C-BE32-E72D297353CC}">
                <c16:uniqueId val="{00000003-1038-46B7-AB7C-B63EFF77858A}"/>
              </c:ext>
            </c:extLst>
          </c:dPt>
          <c:dPt>
            <c:idx val="4"/>
            <c:marker>
              <c:symbol val="circle"/>
              <c:size val="5"/>
              <c:spPr>
                <a:solidFill>
                  <a:schemeClr val="accent4"/>
                </a:solidFill>
                <a:ln w="9525">
                  <a:solidFill>
                    <a:schemeClr val="accent1"/>
                  </a:solidFill>
                </a:ln>
                <a:effectLst/>
              </c:spPr>
            </c:marker>
            <c:bubble3D val="0"/>
            <c:extLst>
              <c:ext xmlns:c16="http://schemas.microsoft.com/office/drawing/2014/chart" uri="{C3380CC4-5D6E-409C-BE32-E72D297353CC}">
                <c16:uniqueId val="{00000004-1038-46B7-AB7C-B63EFF77858A}"/>
              </c:ext>
            </c:extLst>
          </c:dPt>
          <c:dPt>
            <c:idx val="5"/>
            <c:marker>
              <c:symbol val="circle"/>
              <c:size val="5"/>
              <c:spPr>
                <a:solidFill>
                  <a:schemeClr val="accent6"/>
                </a:solidFill>
                <a:ln w="9525">
                  <a:solidFill>
                    <a:schemeClr val="accent1"/>
                  </a:solidFill>
                </a:ln>
                <a:effectLst/>
              </c:spPr>
            </c:marker>
            <c:bubble3D val="0"/>
            <c:extLst>
              <c:ext xmlns:c16="http://schemas.microsoft.com/office/drawing/2014/chart" uri="{C3380CC4-5D6E-409C-BE32-E72D297353CC}">
                <c16:uniqueId val="{00000005-1038-46B7-AB7C-B63EFF77858A}"/>
              </c:ext>
            </c:extLst>
          </c:dPt>
          <c:dPt>
            <c:idx val="6"/>
            <c:marker>
              <c:symbol val="circle"/>
              <c:size val="5"/>
              <c:spPr>
                <a:solidFill>
                  <a:schemeClr val="accent6"/>
                </a:solidFill>
                <a:ln w="9525">
                  <a:solidFill>
                    <a:schemeClr val="accent1"/>
                  </a:solidFill>
                </a:ln>
                <a:effectLst/>
              </c:spPr>
            </c:marker>
            <c:bubble3D val="0"/>
            <c:extLst>
              <c:ext xmlns:c16="http://schemas.microsoft.com/office/drawing/2014/chart" uri="{C3380CC4-5D6E-409C-BE32-E72D297353CC}">
                <c16:uniqueId val="{00000006-1038-46B7-AB7C-B63EFF77858A}"/>
              </c:ext>
            </c:extLst>
          </c:dPt>
          <c:dPt>
            <c:idx val="7"/>
            <c:marker>
              <c:symbol val="circle"/>
              <c:size val="5"/>
              <c:spPr>
                <a:solidFill>
                  <a:schemeClr val="accent6"/>
                </a:solidFill>
                <a:ln w="9525">
                  <a:solidFill>
                    <a:schemeClr val="accent1"/>
                  </a:solidFill>
                </a:ln>
                <a:effectLst/>
              </c:spPr>
            </c:marker>
            <c:bubble3D val="0"/>
            <c:extLst>
              <c:ext xmlns:c16="http://schemas.microsoft.com/office/drawing/2014/chart" uri="{C3380CC4-5D6E-409C-BE32-E72D297353CC}">
                <c16:uniqueId val="{00000007-1038-46B7-AB7C-B63EFF77858A}"/>
              </c:ext>
            </c:extLst>
          </c:dPt>
          <c:dPt>
            <c:idx val="8"/>
            <c:marker>
              <c:symbol val="circle"/>
              <c:size val="5"/>
              <c:spPr>
                <a:solidFill>
                  <a:schemeClr val="accent6"/>
                </a:solidFill>
                <a:ln w="9525">
                  <a:solidFill>
                    <a:schemeClr val="accent1"/>
                  </a:solidFill>
                </a:ln>
                <a:effectLst/>
              </c:spPr>
            </c:marker>
            <c:bubble3D val="0"/>
            <c:extLst>
              <c:ext xmlns:c16="http://schemas.microsoft.com/office/drawing/2014/chart" uri="{C3380CC4-5D6E-409C-BE32-E72D297353CC}">
                <c16:uniqueId val="{00000008-1038-46B7-AB7C-B63EFF77858A}"/>
              </c:ext>
            </c:extLst>
          </c:dPt>
          <c:dPt>
            <c:idx val="9"/>
            <c:marker>
              <c:symbol val="circle"/>
              <c:size val="5"/>
              <c:spPr>
                <a:solidFill>
                  <a:schemeClr val="accent3"/>
                </a:solidFill>
                <a:ln w="9525">
                  <a:solidFill>
                    <a:schemeClr val="accent1"/>
                  </a:solidFill>
                </a:ln>
                <a:effectLst/>
              </c:spPr>
            </c:marker>
            <c:bubble3D val="0"/>
            <c:extLst>
              <c:ext xmlns:c16="http://schemas.microsoft.com/office/drawing/2014/chart" uri="{C3380CC4-5D6E-409C-BE32-E72D297353CC}">
                <c16:uniqueId val="{00000009-1038-46B7-AB7C-B63EFF77858A}"/>
              </c:ext>
            </c:extLst>
          </c:dPt>
          <c:dPt>
            <c:idx val="10"/>
            <c:marker>
              <c:symbol val="circle"/>
              <c:size val="5"/>
              <c:spPr>
                <a:solidFill>
                  <a:schemeClr val="accent2"/>
                </a:solidFill>
                <a:ln w="9525">
                  <a:solidFill>
                    <a:schemeClr val="accent1"/>
                  </a:solidFill>
                </a:ln>
                <a:effectLst/>
              </c:spPr>
            </c:marker>
            <c:bubble3D val="0"/>
            <c:extLst>
              <c:ext xmlns:c16="http://schemas.microsoft.com/office/drawing/2014/chart" uri="{C3380CC4-5D6E-409C-BE32-E72D297353CC}">
                <c16:uniqueId val="{0000000A-1038-46B7-AB7C-B63EFF77858A}"/>
              </c:ext>
            </c:extLst>
          </c:dPt>
          <c:dPt>
            <c:idx val="11"/>
            <c:marker>
              <c:symbol val="circle"/>
              <c:size val="5"/>
              <c:spPr>
                <a:solidFill>
                  <a:schemeClr val="accent2"/>
                </a:solidFill>
                <a:ln w="9525">
                  <a:solidFill>
                    <a:schemeClr val="accent1"/>
                  </a:solidFill>
                </a:ln>
                <a:effectLst/>
              </c:spPr>
            </c:marker>
            <c:bubble3D val="0"/>
            <c:extLst>
              <c:ext xmlns:c16="http://schemas.microsoft.com/office/drawing/2014/chart" uri="{C3380CC4-5D6E-409C-BE32-E72D297353CC}">
                <c16:uniqueId val="{0000000B-1038-46B7-AB7C-B63EFF77858A}"/>
              </c:ext>
            </c:extLst>
          </c:dPt>
          <c:dPt>
            <c:idx val="12"/>
            <c:marker>
              <c:symbol val="circle"/>
              <c:size val="5"/>
              <c:spPr>
                <a:solidFill>
                  <a:schemeClr val="accent2"/>
                </a:solidFill>
                <a:ln w="9525">
                  <a:solidFill>
                    <a:schemeClr val="accent1"/>
                  </a:solidFill>
                </a:ln>
                <a:effectLst/>
              </c:spPr>
            </c:marker>
            <c:bubble3D val="0"/>
            <c:extLst>
              <c:ext xmlns:c16="http://schemas.microsoft.com/office/drawing/2014/chart" uri="{C3380CC4-5D6E-409C-BE32-E72D297353CC}">
                <c16:uniqueId val="{0000000C-1038-46B7-AB7C-B63EFF77858A}"/>
              </c:ext>
            </c:extLst>
          </c:dPt>
          <c:dPt>
            <c:idx val="13"/>
            <c:marker>
              <c:symbol val="circle"/>
              <c:size val="5"/>
              <c:spPr>
                <a:solidFill>
                  <a:schemeClr val="accent2"/>
                </a:solidFill>
                <a:ln w="9525">
                  <a:solidFill>
                    <a:schemeClr val="accent1"/>
                  </a:solidFill>
                </a:ln>
                <a:effectLst/>
              </c:spPr>
            </c:marker>
            <c:bubble3D val="0"/>
            <c:extLst>
              <c:ext xmlns:c16="http://schemas.microsoft.com/office/drawing/2014/chart" uri="{C3380CC4-5D6E-409C-BE32-E72D297353CC}">
                <c16:uniqueId val="{0000000D-1038-46B7-AB7C-B63EFF77858A}"/>
              </c:ext>
            </c:extLst>
          </c:dPt>
          <c:dPt>
            <c:idx val="14"/>
            <c:marker>
              <c:symbol val="circle"/>
              <c:size val="5"/>
              <c:spPr>
                <a:solidFill>
                  <a:schemeClr val="accent5"/>
                </a:solidFill>
                <a:ln w="9525">
                  <a:solidFill>
                    <a:schemeClr val="accent1"/>
                  </a:solidFill>
                </a:ln>
                <a:effectLst/>
              </c:spPr>
            </c:marker>
            <c:bubble3D val="0"/>
            <c:extLst>
              <c:ext xmlns:c16="http://schemas.microsoft.com/office/drawing/2014/chart" uri="{C3380CC4-5D6E-409C-BE32-E72D297353CC}">
                <c16:uniqueId val="{0000000E-1038-46B7-AB7C-B63EFF77858A}"/>
              </c:ext>
            </c:extLst>
          </c:dPt>
          <c:dPt>
            <c:idx val="15"/>
            <c:marker>
              <c:symbol val="circle"/>
              <c:size val="5"/>
              <c:spPr>
                <a:solidFill>
                  <a:schemeClr val="accent5"/>
                </a:solidFill>
                <a:ln w="9525">
                  <a:solidFill>
                    <a:schemeClr val="accent1"/>
                  </a:solidFill>
                </a:ln>
                <a:effectLst/>
              </c:spPr>
            </c:marker>
            <c:bubble3D val="0"/>
            <c:extLst>
              <c:ext xmlns:c16="http://schemas.microsoft.com/office/drawing/2014/chart" uri="{C3380CC4-5D6E-409C-BE32-E72D297353CC}">
                <c16:uniqueId val="{0000000F-1038-46B7-AB7C-B63EFF77858A}"/>
              </c:ext>
            </c:extLst>
          </c:dPt>
          <c:dPt>
            <c:idx val="16"/>
            <c:marker>
              <c:symbol val="circle"/>
              <c:size val="5"/>
              <c:spPr>
                <a:solidFill>
                  <a:schemeClr val="accent5"/>
                </a:solidFill>
                <a:ln w="9525">
                  <a:solidFill>
                    <a:schemeClr val="accent1"/>
                  </a:solidFill>
                </a:ln>
                <a:effectLst/>
              </c:spPr>
            </c:marker>
            <c:bubble3D val="0"/>
            <c:extLst>
              <c:ext xmlns:c16="http://schemas.microsoft.com/office/drawing/2014/chart" uri="{C3380CC4-5D6E-409C-BE32-E72D297353CC}">
                <c16:uniqueId val="{00000010-1038-46B7-AB7C-B63EFF77858A}"/>
              </c:ext>
            </c:extLst>
          </c:dPt>
          <c:dPt>
            <c:idx val="17"/>
            <c:marker>
              <c:symbol val="circle"/>
              <c:size val="5"/>
              <c:spPr>
                <a:solidFill>
                  <a:schemeClr val="accent3"/>
                </a:solidFill>
                <a:ln w="9525">
                  <a:solidFill>
                    <a:schemeClr val="accent1"/>
                  </a:solidFill>
                </a:ln>
                <a:effectLst/>
              </c:spPr>
            </c:marker>
            <c:bubble3D val="0"/>
            <c:extLst>
              <c:ext xmlns:c16="http://schemas.microsoft.com/office/drawing/2014/chart" uri="{C3380CC4-5D6E-409C-BE32-E72D297353CC}">
                <c16:uniqueId val="{00000011-1038-46B7-AB7C-B63EFF77858A}"/>
              </c:ext>
            </c:extLst>
          </c:dPt>
          <c:cat>
            <c:strRef>
              <c:f>'O2'!$B$18:$T$18</c:f>
              <c:strCache>
                <c:ptCount val="19"/>
                <c:pt idx="0">
                  <c:v>CONV</c:v>
                </c:pt>
                <c:pt idx="1">
                  <c:v>HARG1</c:v>
                </c:pt>
                <c:pt idx="2">
                  <c:v>HARG2</c:v>
                </c:pt>
                <c:pt idx="3">
                  <c:v>HASL1</c:v>
                </c:pt>
                <c:pt idx="4">
                  <c:v>HASL2</c:v>
                </c:pt>
                <c:pt idx="5">
                  <c:v>MAAB1</c:v>
                </c:pt>
                <c:pt idx="6">
                  <c:v>MAAB2</c:v>
                </c:pt>
                <c:pt idx="7">
                  <c:v>MACA1</c:v>
                </c:pt>
                <c:pt idx="8">
                  <c:v>MACA2</c:v>
                </c:pt>
                <c:pt idx="9">
                  <c:v>MAKI</c:v>
                </c:pt>
                <c:pt idx="10">
                  <c:v>PAPO1</c:v>
                </c:pt>
                <c:pt idx="11">
                  <c:v>PAPO2</c:v>
                </c:pt>
                <c:pt idx="12">
                  <c:v>PAPR1</c:v>
                </c:pt>
                <c:pt idx="13">
                  <c:v>PAPR2</c:v>
                </c:pt>
                <c:pt idx="14">
                  <c:v>PLTR1</c:v>
                </c:pt>
                <c:pt idx="15">
                  <c:v>PLTR2</c:v>
                </c:pt>
                <c:pt idx="16">
                  <c:v>RECO</c:v>
                </c:pt>
                <c:pt idx="17">
                  <c:v>SALT</c:v>
                </c:pt>
                <c:pt idx="18">
                  <c:v>Total general</c:v>
                </c:pt>
              </c:strCache>
            </c:strRef>
          </c:cat>
          <c:val>
            <c:numRef>
              <c:f>'O2'!$B$19:$T$19</c:f>
              <c:numCache>
                <c:formatCode>0.00</c:formatCode>
                <c:ptCount val="19"/>
                <c:pt idx="0">
                  <c:v>6.8999999999999995</c:v>
                </c:pt>
                <c:pt idx="1">
                  <c:v>6.8857142857142852</c:v>
                </c:pt>
                <c:pt idx="2">
                  <c:v>7.033333333333335</c:v>
                </c:pt>
                <c:pt idx="3">
                  <c:v>6.5374999999999996</c:v>
                </c:pt>
                <c:pt idx="4">
                  <c:v>6.8222222222222229</c:v>
                </c:pt>
                <c:pt idx="5">
                  <c:v>7.257142857142858</c:v>
                </c:pt>
                <c:pt idx="6">
                  <c:v>7.1222222222222236</c:v>
                </c:pt>
                <c:pt idx="7">
                  <c:v>6.0857142857142863</c:v>
                </c:pt>
                <c:pt idx="8">
                  <c:v>6.6444444444444439</c:v>
                </c:pt>
                <c:pt idx="9">
                  <c:v>6.5666666666666664</c:v>
                </c:pt>
                <c:pt idx="10">
                  <c:v>6.4857142857142867</c:v>
                </c:pt>
                <c:pt idx="11">
                  <c:v>6.7111111111111121</c:v>
                </c:pt>
                <c:pt idx="12">
                  <c:v>6.9571428571428573</c:v>
                </c:pt>
                <c:pt idx="13">
                  <c:v>5.9666666666666659</c:v>
                </c:pt>
                <c:pt idx="14">
                  <c:v>6.2055555555555548</c:v>
                </c:pt>
                <c:pt idx="15">
                  <c:v>6.0388888888888888</c:v>
                </c:pt>
                <c:pt idx="16">
                  <c:v>6.6888888888888882</c:v>
                </c:pt>
                <c:pt idx="17">
                  <c:v>6.9888888888888889</c:v>
                </c:pt>
                <c:pt idx="18">
                  <c:v>6.6218280022446701</c:v>
                </c:pt>
              </c:numCache>
            </c:numRef>
          </c:val>
          <c:smooth val="0"/>
          <c:extLst>
            <c:ext xmlns:c16="http://schemas.microsoft.com/office/drawing/2014/chart" uri="{C3380CC4-5D6E-409C-BE32-E72D297353CC}">
              <c16:uniqueId val="{00000012-1038-46B7-AB7C-B63EFF77858A}"/>
            </c:ext>
          </c:extLst>
        </c:ser>
        <c:ser>
          <c:idx val="1"/>
          <c:order val="1"/>
          <c:tx>
            <c:strRef>
              <c:f>'O2'!$A$20</c:f>
              <c:strCache>
                <c:ptCount val="1"/>
                <c:pt idx="0">
                  <c:v>MIN</c:v>
                </c:pt>
              </c:strCache>
            </c:strRef>
          </c:tx>
          <c:spPr>
            <a:ln w="28575" cap="rnd">
              <a:noFill/>
              <a:round/>
            </a:ln>
            <a:effectLst/>
          </c:spPr>
          <c:marker>
            <c:symbol val="none"/>
          </c:marker>
          <c:dPt>
            <c:idx val="9"/>
            <c:marker>
              <c:symbol val="none"/>
            </c:marker>
            <c:bubble3D val="0"/>
            <c:extLst>
              <c:ext xmlns:c16="http://schemas.microsoft.com/office/drawing/2014/chart" uri="{C3380CC4-5D6E-409C-BE32-E72D297353CC}">
                <c16:uniqueId val="{00000013-1038-46B7-AB7C-B63EFF77858A}"/>
              </c:ext>
            </c:extLst>
          </c:dPt>
          <c:cat>
            <c:strRef>
              <c:f>'O2'!$B$18:$T$18</c:f>
              <c:strCache>
                <c:ptCount val="19"/>
                <c:pt idx="0">
                  <c:v>CONV</c:v>
                </c:pt>
                <c:pt idx="1">
                  <c:v>HARG1</c:v>
                </c:pt>
                <c:pt idx="2">
                  <c:v>HARG2</c:v>
                </c:pt>
                <c:pt idx="3">
                  <c:v>HASL1</c:v>
                </c:pt>
                <c:pt idx="4">
                  <c:v>HASL2</c:v>
                </c:pt>
                <c:pt idx="5">
                  <c:v>MAAB1</c:v>
                </c:pt>
                <c:pt idx="6">
                  <c:v>MAAB2</c:v>
                </c:pt>
                <c:pt idx="7">
                  <c:v>MACA1</c:v>
                </c:pt>
                <c:pt idx="8">
                  <c:v>MACA2</c:v>
                </c:pt>
                <c:pt idx="9">
                  <c:v>MAKI</c:v>
                </c:pt>
                <c:pt idx="10">
                  <c:v>PAPO1</c:v>
                </c:pt>
                <c:pt idx="11">
                  <c:v>PAPO2</c:v>
                </c:pt>
                <c:pt idx="12">
                  <c:v>PAPR1</c:v>
                </c:pt>
                <c:pt idx="13">
                  <c:v>PAPR2</c:v>
                </c:pt>
                <c:pt idx="14">
                  <c:v>PLTR1</c:v>
                </c:pt>
                <c:pt idx="15">
                  <c:v>PLTR2</c:v>
                </c:pt>
                <c:pt idx="16">
                  <c:v>RECO</c:v>
                </c:pt>
                <c:pt idx="17">
                  <c:v>SALT</c:v>
                </c:pt>
                <c:pt idx="18">
                  <c:v>Total general</c:v>
                </c:pt>
              </c:strCache>
            </c:strRef>
          </c:cat>
          <c:val>
            <c:numRef>
              <c:f>'O2'!$B$20:$T$20</c:f>
              <c:numCache>
                <c:formatCode>0.00</c:formatCode>
                <c:ptCount val="19"/>
                <c:pt idx="0">
                  <c:v>6.6999999999999993</c:v>
                </c:pt>
                <c:pt idx="1">
                  <c:v>6.5</c:v>
                </c:pt>
                <c:pt idx="2">
                  <c:v>6.5</c:v>
                </c:pt>
                <c:pt idx="3">
                  <c:v>6</c:v>
                </c:pt>
                <c:pt idx="4">
                  <c:v>6.4</c:v>
                </c:pt>
                <c:pt idx="5">
                  <c:v>6.8</c:v>
                </c:pt>
                <c:pt idx="6">
                  <c:v>6.1</c:v>
                </c:pt>
                <c:pt idx="7">
                  <c:v>5.4</c:v>
                </c:pt>
                <c:pt idx="8">
                  <c:v>5.8</c:v>
                </c:pt>
                <c:pt idx="9">
                  <c:v>6</c:v>
                </c:pt>
                <c:pt idx="10">
                  <c:v>6.1</c:v>
                </c:pt>
                <c:pt idx="11">
                  <c:v>6.1</c:v>
                </c:pt>
                <c:pt idx="12">
                  <c:v>6.4</c:v>
                </c:pt>
                <c:pt idx="13">
                  <c:v>5</c:v>
                </c:pt>
                <c:pt idx="14">
                  <c:v>5.5</c:v>
                </c:pt>
                <c:pt idx="15">
                  <c:v>5.5</c:v>
                </c:pt>
                <c:pt idx="16">
                  <c:v>5.6999999999999993</c:v>
                </c:pt>
                <c:pt idx="17">
                  <c:v>6.3000000000000007</c:v>
                </c:pt>
                <c:pt idx="18">
                  <c:v>6.2050000000000001</c:v>
                </c:pt>
              </c:numCache>
            </c:numRef>
          </c:val>
          <c:smooth val="0"/>
          <c:extLst>
            <c:ext xmlns:c16="http://schemas.microsoft.com/office/drawing/2014/chart" uri="{C3380CC4-5D6E-409C-BE32-E72D297353CC}">
              <c16:uniqueId val="{00000014-1038-46B7-AB7C-B63EFF77858A}"/>
            </c:ext>
          </c:extLst>
        </c:ser>
        <c:ser>
          <c:idx val="2"/>
          <c:order val="2"/>
          <c:tx>
            <c:strRef>
              <c:f>'O2'!$A$21</c:f>
              <c:strCache>
                <c:ptCount val="1"/>
                <c:pt idx="0">
                  <c:v>MAX</c:v>
                </c:pt>
              </c:strCache>
            </c:strRef>
          </c:tx>
          <c:spPr>
            <a:ln w="28575" cap="rnd">
              <a:noFill/>
              <a:round/>
            </a:ln>
            <a:effectLst/>
          </c:spPr>
          <c:marker>
            <c:symbol val="dot"/>
            <c:size val="3"/>
            <c:spPr>
              <a:solidFill>
                <a:schemeClr val="accent3"/>
              </a:solidFill>
              <a:ln w="9525">
                <a:solidFill>
                  <a:schemeClr val="accent3"/>
                </a:solidFill>
              </a:ln>
              <a:effectLst/>
            </c:spPr>
          </c:marker>
          <c:cat>
            <c:strRef>
              <c:f>'O2'!$B$18:$T$18</c:f>
              <c:strCache>
                <c:ptCount val="19"/>
                <c:pt idx="0">
                  <c:v>CONV</c:v>
                </c:pt>
                <c:pt idx="1">
                  <c:v>HARG1</c:v>
                </c:pt>
                <c:pt idx="2">
                  <c:v>HARG2</c:v>
                </c:pt>
                <c:pt idx="3">
                  <c:v>HASL1</c:v>
                </c:pt>
                <c:pt idx="4">
                  <c:v>HASL2</c:v>
                </c:pt>
                <c:pt idx="5">
                  <c:v>MAAB1</c:v>
                </c:pt>
                <c:pt idx="6">
                  <c:v>MAAB2</c:v>
                </c:pt>
                <c:pt idx="7">
                  <c:v>MACA1</c:v>
                </c:pt>
                <c:pt idx="8">
                  <c:v>MACA2</c:v>
                </c:pt>
                <c:pt idx="9">
                  <c:v>MAKI</c:v>
                </c:pt>
                <c:pt idx="10">
                  <c:v>PAPO1</c:v>
                </c:pt>
                <c:pt idx="11">
                  <c:v>PAPO2</c:v>
                </c:pt>
                <c:pt idx="12">
                  <c:v>PAPR1</c:v>
                </c:pt>
                <c:pt idx="13">
                  <c:v>PAPR2</c:v>
                </c:pt>
                <c:pt idx="14">
                  <c:v>PLTR1</c:v>
                </c:pt>
                <c:pt idx="15">
                  <c:v>PLTR2</c:v>
                </c:pt>
                <c:pt idx="16">
                  <c:v>RECO</c:v>
                </c:pt>
                <c:pt idx="17">
                  <c:v>SALT</c:v>
                </c:pt>
                <c:pt idx="18">
                  <c:v>Total general</c:v>
                </c:pt>
              </c:strCache>
            </c:strRef>
          </c:cat>
          <c:val>
            <c:numRef>
              <c:f>'O2'!$B$21:$T$21</c:f>
              <c:numCache>
                <c:formatCode>0.00</c:formatCode>
                <c:ptCount val="19"/>
                <c:pt idx="0">
                  <c:v>7</c:v>
                </c:pt>
                <c:pt idx="1">
                  <c:v>7.6</c:v>
                </c:pt>
                <c:pt idx="2">
                  <c:v>8.1</c:v>
                </c:pt>
                <c:pt idx="3">
                  <c:v>7.2</c:v>
                </c:pt>
                <c:pt idx="4">
                  <c:v>7.6</c:v>
                </c:pt>
                <c:pt idx="5">
                  <c:v>7.8</c:v>
                </c:pt>
                <c:pt idx="6">
                  <c:v>7.9</c:v>
                </c:pt>
                <c:pt idx="7">
                  <c:v>7.4</c:v>
                </c:pt>
                <c:pt idx="8">
                  <c:v>7.6</c:v>
                </c:pt>
                <c:pt idx="9">
                  <c:v>7.2</c:v>
                </c:pt>
                <c:pt idx="10">
                  <c:v>7.2</c:v>
                </c:pt>
                <c:pt idx="11">
                  <c:v>7.6999999999999993</c:v>
                </c:pt>
                <c:pt idx="12">
                  <c:v>7.9</c:v>
                </c:pt>
                <c:pt idx="13">
                  <c:v>6.6999999999999993</c:v>
                </c:pt>
                <c:pt idx="14">
                  <c:v>6.9</c:v>
                </c:pt>
                <c:pt idx="15">
                  <c:v>6.9</c:v>
                </c:pt>
                <c:pt idx="16">
                  <c:v>7.5</c:v>
                </c:pt>
                <c:pt idx="17">
                  <c:v>7.6999999999999993</c:v>
                </c:pt>
                <c:pt idx="18">
                  <c:v>7.2562500000000005</c:v>
                </c:pt>
              </c:numCache>
            </c:numRef>
          </c:val>
          <c:smooth val="0"/>
          <c:extLst>
            <c:ext xmlns:c16="http://schemas.microsoft.com/office/drawing/2014/chart" uri="{C3380CC4-5D6E-409C-BE32-E72D297353CC}">
              <c16:uniqueId val="{00000015-1038-46B7-AB7C-B63EFF77858A}"/>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axId val="949124304"/>
        <c:axId val="949129552"/>
      </c:stockChart>
      <c:catAx>
        <c:axId val="9491243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s-MX"/>
          </a:p>
        </c:txPr>
        <c:crossAx val="949129552"/>
        <c:crosses val="autoZero"/>
        <c:auto val="1"/>
        <c:lblAlgn val="ctr"/>
        <c:lblOffset val="100"/>
        <c:noMultiLvlLbl val="0"/>
      </c:catAx>
      <c:valAx>
        <c:axId val="949129552"/>
        <c:scaling>
          <c:orientation val="minMax"/>
          <c:min val="5"/>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ppm</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MX"/>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9491243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legend>
    <c:plotVisOnly val="1"/>
    <c:dispBlanksAs val="gap"/>
    <c:showDLblsOverMax val="0"/>
  </c:chart>
  <c:spPr>
    <a:solidFill>
      <a:schemeClr val="bg1"/>
    </a:solidFill>
    <a:ln w="9525" cap="flat" cmpd="sng" algn="ctr">
      <a:noFill/>
      <a:round/>
    </a:ln>
    <a:effectLst/>
  </c:spPr>
  <c:txPr>
    <a:bodyPr/>
    <a:lstStyle/>
    <a:p>
      <a:pPr>
        <a:defRPr/>
      </a:pPr>
      <a:endParaRPr lang="es-MX"/>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r>
              <a:rPr lang="en-US" sz="1200" b="1"/>
              <a:t>O2</a:t>
            </a:r>
          </a:p>
        </c:rich>
      </c:tx>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es-MX"/>
        </a:p>
      </c:txPr>
    </c:title>
    <c:autoTitleDeleted val="0"/>
    <c:plotArea>
      <c:layout/>
      <c:stockChart>
        <c:ser>
          <c:idx val="0"/>
          <c:order val="0"/>
          <c:tx>
            <c:strRef>
              <c:f>'O2'!$A$69</c:f>
              <c:strCache>
                <c:ptCount val="1"/>
                <c:pt idx="0">
                  <c:v>PROMEDIO</c:v>
                </c:pt>
              </c:strCache>
            </c:strRef>
          </c:tx>
          <c:spPr>
            <a:ln w="28575" cap="rnd">
              <a:noFill/>
              <a:round/>
            </a:ln>
            <a:effectLst/>
          </c:spPr>
          <c:marker>
            <c:symbol val="circle"/>
            <c:size val="5"/>
            <c:spPr>
              <a:solidFill>
                <a:schemeClr val="accent1"/>
              </a:solidFill>
              <a:ln w="9525">
                <a:solidFill>
                  <a:schemeClr val="accent1"/>
                </a:solidFill>
              </a:ln>
              <a:effectLst/>
            </c:spPr>
          </c:marker>
          <c:dPt>
            <c:idx val="0"/>
            <c:marker>
              <c:symbol val="circle"/>
              <c:size val="5"/>
              <c:spPr>
                <a:solidFill>
                  <a:schemeClr val="accent3"/>
                </a:solidFill>
                <a:ln w="9525">
                  <a:solidFill>
                    <a:schemeClr val="accent1"/>
                  </a:solidFill>
                </a:ln>
                <a:effectLst/>
              </c:spPr>
            </c:marker>
            <c:bubble3D val="0"/>
            <c:extLst>
              <c:ext xmlns:c16="http://schemas.microsoft.com/office/drawing/2014/chart" uri="{C3380CC4-5D6E-409C-BE32-E72D297353CC}">
                <c16:uniqueId val="{00000000-E2DE-434B-BC7C-6412A3430781}"/>
              </c:ext>
            </c:extLst>
          </c:dPt>
          <c:dPt>
            <c:idx val="1"/>
            <c:marker>
              <c:symbol val="circle"/>
              <c:size val="5"/>
              <c:spPr>
                <a:solidFill>
                  <a:schemeClr val="accent4"/>
                </a:solidFill>
                <a:ln w="9525">
                  <a:solidFill>
                    <a:schemeClr val="accent1"/>
                  </a:solidFill>
                </a:ln>
                <a:effectLst/>
              </c:spPr>
            </c:marker>
            <c:bubble3D val="0"/>
            <c:extLst>
              <c:ext xmlns:c16="http://schemas.microsoft.com/office/drawing/2014/chart" uri="{C3380CC4-5D6E-409C-BE32-E72D297353CC}">
                <c16:uniqueId val="{00000001-E2DE-434B-BC7C-6412A3430781}"/>
              </c:ext>
            </c:extLst>
          </c:dPt>
          <c:dPt>
            <c:idx val="2"/>
            <c:marker>
              <c:symbol val="circle"/>
              <c:size val="5"/>
              <c:spPr>
                <a:solidFill>
                  <a:schemeClr val="accent4"/>
                </a:solidFill>
                <a:ln w="9525">
                  <a:solidFill>
                    <a:schemeClr val="accent1"/>
                  </a:solidFill>
                </a:ln>
                <a:effectLst/>
              </c:spPr>
            </c:marker>
            <c:bubble3D val="0"/>
            <c:extLst>
              <c:ext xmlns:c16="http://schemas.microsoft.com/office/drawing/2014/chart" uri="{C3380CC4-5D6E-409C-BE32-E72D297353CC}">
                <c16:uniqueId val="{00000002-E2DE-434B-BC7C-6412A3430781}"/>
              </c:ext>
            </c:extLst>
          </c:dPt>
          <c:dPt>
            <c:idx val="3"/>
            <c:marker>
              <c:symbol val="circle"/>
              <c:size val="5"/>
              <c:spPr>
                <a:solidFill>
                  <a:schemeClr val="accent4"/>
                </a:solidFill>
                <a:ln w="9525">
                  <a:solidFill>
                    <a:schemeClr val="accent1"/>
                  </a:solidFill>
                </a:ln>
                <a:effectLst/>
              </c:spPr>
            </c:marker>
            <c:bubble3D val="0"/>
            <c:extLst>
              <c:ext xmlns:c16="http://schemas.microsoft.com/office/drawing/2014/chart" uri="{C3380CC4-5D6E-409C-BE32-E72D297353CC}">
                <c16:uniqueId val="{00000003-E2DE-434B-BC7C-6412A3430781}"/>
              </c:ext>
            </c:extLst>
          </c:dPt>
          <c:dPt>
            <c:idx val="4"/>
            <c:marker>
              <c:symbol val="circle"/>
              <c:size val="5"/>
              <c:spPr>
                <a:solidFill>
                  <a:schemeClr val="accent4"/>
                </a:solidFill>
                <a:ln w="9525">
                  <a:solidFill>
                    <a:schemeClr val="accent1"/>
                  </a:solidFill>
                </a:ln>
                <a:effectLst/>
              </c:spPr>
            </c:marker>
            <c:bubble3D val="0"/>
            <c:extLst>
              <c:ext xmlns:c16="http://schemas.microsoft.com/office/drawing/2014/chart" uri="{C3380CC4-5D6E-409C-BE32-E72D297353CC}">
                <c16:uniqueId val="{00000004-E2DE-434B-BC7C-6412A3430781}"/>
              </c:ext>
            </c:extLst>
          </c:dPt>
          <c:dPt>
            <c:idx val="5"/>
            <c:marker>
              <c:symbol val="circle"/>
              <c:size val="5"/>
              <c:spPr>
                <a:solidFill>
                  <a:schemeClr val="accent4"/>
                </a:solidFill>
                <a:ln w="9525">
                  <a:solidFill>
                    <a:schemeClr val="accent1"/>
                  </a:solidFill>
                </a:ln>
                <a:effectLst/>
              </c:spPr>
            </c:marker>
            <c:bubble3D val="0"/>
            <c:extLst>
              <c:ext xmlns:c16="http://schemas.microsoft.com/office/drawing/2014/chart" uri="{C3380CC4-5D6E-409C-BE32-E72D297353CC}">
                <c16:uniqueId val="{00000005-E2DE-434B-BC7C-6412A3430781}"/>
              </c:ext>
            </c:extLst>
          </c:dPt>
          <c:dPt>
            <c:idx val="6"/>
            <c:marker>
              <c:symbol val="circle"/>
              <c:size val="5"/>
              <c:spPr>
                <a:solidFill>
                  <a:schemeClr val="accent5"/>
                </a:solidFill>
                <a:ln w="9525">
                  <a:solidFill>
                    <a:schemeClr val="accent1"/>
                  </a:solidFill>
                </a:ln>
                <a:effectLst/>
              </c:spPr>
            </c:marker>
            <c:bubble3D val="0"/>
            <c:extLst>
              <c:ext xmlns:c16="http://schemas.microsoft.com/office/drawing/2014/chart" uri="{C3380CC4-5D6E-409C-BE32-E72D297353CC}">
                <c16:uniqueId val="{00000006-E2DE-434B-BC7C-6412A3430781}"/>
              </c:ext>
            </c:extLst>
          </c:dPt>
          <c:dPt>
            <c:idx val="7"/>
            <c:marker>
              <c:symbol val="circle"/>
              <c:size val="5"/>
              <c:spPr>
                <a:solidFill>
                  <a:schemeClr val="accent6"/>
                </a:solidFill>
                <a:ln w="9525">
                  <a:solidFill>
                    <a:schemeClr val="accent1"/>
                  </a:solidFill>
                </a:ln>
                <a:effectLst/>
              </c:spPr>
            </c:marker>
            <c:bubble3D val="0"/>
            <c:extLst>
              <c:ext xmlns:c16="http://schemas.microsoft.com/office/drawing/2014/chart" uri="{C3380CC4-5D6E-409C-BE32-E72D297353CC}">
                <c16:uniqueId val="{00000007-E2DE-434B-BC7C-6412A3430781}"/>
              </c:ext>
            </c:extLst>
          </c:dPt>
          <c:dPt>
            <c:idx val="8"/>
            <c:marker>
              <c:symbol val="circle"/>
              <c:size val="5"/>
              <c:spPr>
                <a:solidFill>
                  <a:schemeClr val="accent6"/>
                </a:solidFill>
                <a:ln w="9525">
                  <a:solidFill>
                    <a:schemeClr val="accent1"/>
                  </a:solidFill>
                </a:ln>
                <a:effectLst/>
              </c:spPr>
            </c:marker>
            <c:bubble3D val="0"/>
            <c:extLst>
              <c:ext xmlns:c16="http://schemas.microsoft.com/office/drawing/2014/chart" uri="{C3380CC4-5D6E-409C-BE32-E72D297353CC}">
                <c16:uniqueId val="{00000008-E2DE-434B-BC7C-6412A3430781}"/>
              </c:ext>
            </c:extLst>
          </c:dPt>
          <c:dPt>
            <c:idx val="9"/>
            <c:marker>
              <c:symbol val="circle"/>
              <c:size val="5"/>
              <c:spPr>
                <a:solidFill>
                  <a:schemeClr val="accent6"/>
                </a:solidFill>
                <a:ln w="9525">
                  <a:solidFill>
                    <a:schemeClr val="accent1"/>
                  </a:solidFill>
                </a:ln>
                <a:effectLst/>
              </c:spPr>
            </c:marker>
            <c:bubble3D val="0"/>
            <c:extLst>
              <c:ext xmlns:c16="http://schemas.microsoft.com/office/drawing/2014/chart" uri="{C3380CC4-5D6E-409C-BE32-E72D297353CC}">
                <c16:uniqueId val="{00000009-E2DE-434B-BC7C-6412A3430781}"/>
              </c:ext>
            </c:extLst>
          </c:dPt>
          <c:dPt>
            <c:idx val="10"/>
            <c:marker>
              <c:symbol val="circle"/>
              <c:size val="5"/>
              <c:spPr>
                <a:solidFill>
                  <a:schemeClr val="accent6"/>
                </a:solidFill>
                <a:ln w="9525">
                  <a:solidFill>
                    <a:schemeClr val="accent1"/>
                  </a:solidFill>
                </a:ln>
                <a:effectLst/>
              </c:spPr>
            </c:marker>
            <c:bubble3D val="0"/>
            <c:extLst>
              <c:ext xmlns:c16="http://schemas.microsoft.com/office/drawing/2014/chart" uri="{C3380CC4-5D6E-409C-BE32-E72D297353CC}">
                <c16:uniqueId val="{0000000A-E2DE-434B-BC7C-6412A3430781}"/>
              </c:ext>
            </c:extLst>
          </c:dPt>
          <c:dPt>
            <c:idx val="11"/>
            <c:marker>
              <c:symbol val="circle"/>
              <c:size val="5"/>
              <c:spPr>
                <a:solidFill>
                  <a:schemeClr val="accent3"/>
                </a:solidFill>
                <a:ln w="9525">
                  <a:solidFill>
                    <a:schemeClr val="accent1"/>
                  </a:solidFill>
                </a:ln>
                <a:effectLst/>
              </c:spPr>
            </c:marker>
            <c:bubble3D val="0"/>
            <c:extLst>
              <c:ext xmlns:c16="http://schemas.microsoft.com/office/drawing/2014/chart" uri="{C3380CC4-5D6E-409C-BE32-E72D297353CC}">
                <c16:uniqueId val="{0000000B-E2DE-434B-BC7C-6412A3430781}"/>
              </c:ext>
            </c:extLst>
          </c:dPt>
          <c:dPt>
            <c:idx val="12"/>
            <c:marker>
              <c:symbol val="circle"/>
              <c:size val="5"/>
              <c:spPr>
                <a:solidFill>
                  <a:schemeClr val="accent2"/>
                </a:solidFill>
                <a:ln w="9525">
                  <a:solidFill>
                    <a:schemeClr val="accent1"/>
                  </a:solidFill>
                </a:ln>
                <a:effectLst/>
              </c:spPr>
            </c:marker>
            <c:bubble3D val="0"/>
            <c:extLst>
              <c:ext xmlns:c16="http://schemas.microsoft.com/office/drawing/2014/chart" uri="{C3380CC4-5D6E-409C-BE32-E72D297353CC}">
                <c16:uniqueId val="{0000000C-E2DE-434B-BC7C-6412A3430781}"/>
              </c:ext>
            </c:extLst>
          </c:dPt>
          <c:dPt>
            <c:idx val="13"/>
            <c:marker>
              <c:symbol val="circle"/>
              <c:size val="5"/>
              <c:spPr>
                <a:solidFill>
                  <a:schemeClr val="accent2"/>
                </a:solidFill>
                <a:ln w="9525">
                  <a:solidFill>
                    <a:schemeClr val="accent1"/>
                  </a:solidFill>
                </a:ln>
                <a:effectLst/>
              </c:spPr>
            </c:marker>
            <c:bubble3D val="0"/>
            <c:extLst>
              <c:ext xmlns:c16="http://schemas.microsoft.com/office/drawing/2014/chart" uri="{C3380CC4-5D6E-409C-BE32-E72D297353CC}">
                <c16:uniqueId val="{0000000D-E2DE-434B-BC7C-6412A3430781}"/>
              </c:ext>
            </c:extLst>
          </c:dPt>
          <c:dPt>
            <c:idx val="14"/>
            <c:marker>
              <c:symbol val="circle"/>
              <c:size val="5"/>
              <c:spPr>
                <a:solidFill>
                  <a:schemeClr val="accent2"/>
                </a:solidFill>
                <a:ln w="9525">
                  <a:solidFill>
                    <a:schemeClr val="accent1"/>
                  </a:solidFill>
                </a:ln>
                <a:effectLst/>
              </c:spPr>
            </c:marker>
            <c:bubble3D val="0"/>
            <c:extLst>
              <c:ext xmlns:c16="http://schemas.microsoft.com/office/drawing/2014/chart" uri="{C3380CC4-5D6E-409C-BE32-E72D297353CC}">
                <c16:uniqueId val="{0000000E-E2DE-434B-BC7C-6412A3430781}"/>
              </c:ext>
            </c:extLst>
          </c:dPt>
          <c:dPt>
            <c:idx val="15"/>
            <c:marker>
              <c:symbol val="circle"/>
              <c:size val="5"/>
              <c:spPr>
                <a:solidFill>
                  <a:schemeClr val="accent2"/>
                </a:solidFill>
                <a:ln w="9525">
                  <a:solidFill>
                    <a:schemeClr val="accent1"/>
                  </a:solidFill>
                </a:ln>
                <a:effectLst/>
              </c:spPr>
            </c:marker>
            <c:bubble3D val="0"/>
            <c:extLst>
              <c:ext xmlns:c16="http://schemas.microsoft.com/office/drawing/2014/chart" uri="{C3380CC4-5D6E-409C-BE32-E72D297353CC}">
                <c16:uniqueId val="{0000000F-E2DE-434B-BC7C-6412A3430781}"/>
              </c:ext>
            </c:extLst>
          </c:dPt>
          <c:dPt>
            <c:idx val="16"/>
            <c:marker>
              <c:symbol val="circle"/>
              <c:size val="5"/>
              <c:spPr>
                <a:solidFill>
                  <a:schemeClr val="accent5"/>
                </a:solidFill>
                <a:ln w="9525">
                  <a:solidFill>
                    <a:schemeClr val="accent1"/>
                  </a:solidFill>
                </a:ln>
                <a:effectLst/>
              </c:spPr>
            </c:marker>
            <c:bubble3D val="0"/>
            <c:extLst>
              <c:ext xmlns:c16="http://schemas.microsoft.com/office/drawing/2014/chart" uri="{C3380CC4-5D6E-409C-BE32-E72D297353CC}">
                <c16:uniqueId val="{00000010-E2DE-434B-BC7C-6412A3430781}"/>
              </c:ext>
            </c:extLst>
          </c:dPt>
          <c:dPt>
            <c:idx val="17"/>
            <c:marker>
              <c:symbol val="circle"/>
              <c:size val="5"/>
              <c:spPr>
                <a:solidFill>
                  <a:schemeClr val="accent5"/>
                </a:solidFill>
                <a:ln w="9525">
                  <a:solidFill>
                    <a:schemeClr val="accent1"/>
                  </a:solidFill>
                </a:ln>
                <a:effectLst/>
              </c:spPr>
            </c:marker>
            <c:bubble3D val="0"/>
            <c:extLst>
              <c:ext xmlns:c16="http://schemas.microsoft.com/office/drawing/2014/chart" uri="{C3380CC4-5D6E-409C-BE32-E72D297353CC}">
                <c16:uniqueId val="{00000011-E2DE-434B-BC7C-6412A3430781}"/>
              </c:ext>
            </c:extLst>
          </c:dPt>
          <c:dPt>
            <c:idx val="18"/>
            <c:marker>
              <c:symbol val="circle"/>
              <c:size val="5"/>
              <c:spPr>
                <a:solidFill>
                  <a:schemeClr val="accent5"/>
                </a:solidFill>
                <a:ln w="9525">
                  <a:solidFill>
                    <a:schemeClr val="accent1"/>
                  </a:solidFill>
                </a:ln>
                <a:effectLst/>
              </c:spPr>
            </c:marker>
            <c:bubble3D val="0"/>
            <c:extLst>
              <c:ext xmlns:c16="http://schemas.microsoft.com/office/drawing/2014/chart" uri="{C3380CC4-5D6E-409C-BE32-E72D297353CC}">
                <c16:uniqueId val="{00000012-E2DE-434B-BC7C-6412A3430781}"/>
              </c:ext>
            </c:extLst>
          </c:dPt>
          <c:dPt>
            <c:idx val="19"/>
            <c:marker>
              <c:symbol val="circle"/>
              <c:size val="5"/>
              <c:spPr>
                <a:solidFill>
                  <a:schemeClr val="accent3"/>
                </a:solidFill>
                <a:ln w="9525">
                  <a:solidFill>
                    <a:schemeClr val="accent1"/>
                  </a:solidFill>
                </a:ln>
                <a:effectLst/>
              </c:spPr>
            </c:marker>
            <c:bubble3D val="0"/>
            <c:extLst>
              <c:ext xmlns:c16="http://schemas.microsoft.com/office/drawing/2014/chart" uri="{C3380CC4-5D6E-409C-BE32-E72D297353CC}">
                <c16:uniqueId val="{00000013-E2DE-434B-BC7C-6412A3430781}"/>
              </c:ext>
            </c:extLst>
          </c:dPt>
          <c:dPt>
            <c:idx val="20"/>
            <c:marker>
              <c:symbol val="circle"/>
              <c:size val="5"/>
              <c:spPr>
                <a:solidFill>
                  <a:schemeClr val="tx1"/>
                </a:solidFill>
                <a:ln w="9525">
                  <a:solidFill>
                    <a:schemeClr val="accent1"/>
                  </a:solidFill>
                </a:ln>
                <a:effectLst/>
              </c:spPr>
            </c:marker>
            <c:bubble3D val="0"/>
            <c:extLst>
              <c:ext xmlns:c16="http://schemas.microsoft.com/office/drawing/2014/chart" uri="{C3380CC4-5D6E-409C-BE32-E72D297353CC}">
                <c16:uniqueId val="{00000014-E2DE-434B-BC7C-6412A3430781}"/>
              </c:ext>
            </c:extLst>
          </c:dPt>
          <c:cat>
            <c:strRef>
              <c:f>'O2'!$B$68:$V$68</c:f>
              <c:strCache>
                <c:ptCount val="21"/>
                <c:pt idx="0">
                  <c:v>CONV</c:v>
                </c:pt>
                <c:pt idx="1">
                  <c:v>HARG1</c:v>
                </c:pt>
                <c:pt idx="2">
                  <c:v>HARG2</c:v>
                </c:pt>
                <c:pt idx="3">
                  <c:v>HASL1</c:v>
                </c:pt>
                <c:pt idx="4">
                  <c:v>HASL2</c:v>
                </c:pt>
                <c:pt idx="5">
                  <c:v>HASL3</c:v>
                </c:pt>
                <c:pt idx="6">
                  <c:v>HOSP1</c:v>
                </c:pt>
                <c:pt idx="7">
                  <c:v>MAAB1</c:v>
                </c:pt>
                <c:pt idx="8">
                  <c:v>MAAB2</c:v>
                </c:pt>
                <c:pt idx="9">
                  <c:v>MACA1</c:v>
                </c:pt>
                <c:pt idx="10">
                  <c:v>MACA2</c:v>
                </c:pt>
                <c:pt idx="11">
                  <c:v>MAKI</c:v>
                </c:pt>
                <c:pt idx="12">
                  <c:v>PAPO1</c:v>
                </c:pt>
                <c:pt idx="13">
                  <c:v>PAPO2</c:v>
                </c:pt>
                <c:pt idx="14">
                  <c:v>PAPR1</c:v>
                </c:pt>
                <c:pt idx="15">
                  <c:v>PAPR2</c:v>
                </c:pt>
                <c:pt idx="16">
                  <c:v>PLTR1</c:v>
                </c:pt>
                <c:pt idx="17">
                  <c:v>PLTR2</c:v>
                </c:pt>
                <c:pt idx="18">
                  <c:v>RECO</c:v>
                </c:pt>
                <c:pt idx="19">
                  <c:v>SALT</c:v>
                </c:pt>
                <c:pt idx="20">
                  <c:v>Total general</c:v>
                </c:pt>
              </c:strCache>
            </c:strRef>
          </c:cat>
          <c:val>
            <c:numRef>
              <c:f>'O2'!$B$69:$V$69</c:f>
              <c:numCache>
                <c:formatCode>0.00</c:formatCode>
                <c:ptCount val="21"/>
                <c:pt idx="0">
                  <c:v>7</c:v>
                </c:pt>
                <c:pt idx="1">
                  <c:v>7.0416666666666679</c:v>
                </c:pt>
                <c:pt idx="2">
                  <c:v>6.6566666666666663</c:v>
                </c:pt>
                <c:pt idx="3">
                  <c:v>6.0545454545454538</c:v>
                </c:pt>
                <c:pt idx="4">
                  <c:v>6.7250000000000014</c:v>
                </c:pt>
                <c:pt idx="5">
                  <c:v>6.7374999999999998</c:v>
                </c:pt>
                <c:pt idx="6">
                  <c:v>6.5375000000000005</c:v>
                </c:pt>
                <c:pt idx="7">
                  <c:v>7.1727272727272728</c:v>
                </c:pt>
                <c:pt idx="8">
                  <c:v>6.8083333333333336</c:v>
                </c:pt>
                <c:pt idx="9">
                  <c:v>6.1791666666666671</c:v>
                </c:pt>
                <c:pt idx="10">
                  <c:v>6.979166666666667</c:v>
                </c:pt>
                <c:pt idx="11">
                  <c:v>6.9833333333333334</c:v>
                </c:pt>
                <c:pt idx="12">
                  <c:v>6.9083333333333341</c:v>
                </c:pt>
                <c:pt idx="13">
                  <c:v>7.0666666666666664</c:v>
                </c:pt>
                <c:pt idx="14">
                  <c:v>5.4874999999999998</c:v>
                </c:pt>
                <c:pt idx="15">
                  <c:v>0</c:v>
                </c:pt>
                <c:pt idx="16">
                  <c:v>0</c:v>
                </c:pt>
                <c:pt idx="17">
                  <c:v>6.3125</c:v>
                </c:pt>
                <c:pt idx="18">
                  <c:v>6.4249999999999998</c:v>
                </c:pt>
                <c:pt idx="19">
                  <c:v>6.7199999999999989</c:v>
                </c:pt>
                <c:pt idx="20">
                  <c:v>6.600730137416476</c:v>
                </c:pt>
              </c:numCache>
            </c:numRef>
          </c:val>
          <c:smooth val="0"/>
          <c:extLst>
            <c:ext xmlns:c16="http://schemas.microsoft.com/office/drawing/2014/chart" uri="{C3380CC4-5D6E-409C-BE32-E72D297353CC}">
              <c16:uniqueId val="{00000015-E2DE-434B-BC7C-6412A3430781}"/>
            </c:ext>
          </c:extLst>
        </c:ser>
        <c:ser>
          <c:idx val="1"/>
          <c:order val="1"/>
          <c:tx>
            <c:strRef>
              <c:f>'O2'!$A$70</c:f>
              <c:strCache>
                <c:ptCount val="1"/>
                <c:pt idx="0">
                  <c:v>MIN</c:v>
                </c:pt>
              </c:strCache>
            </c:strRef>
          </c:tx>
          <c:spPr>
            <a:ln w="28575" cap="rnd">
              <a:noFill/>
              <a:round/>
            </a:ln>
            <a:effectLst/>
          </c:spPr>
          <c:marker>
            <c:symbol val="none"/>
          </c:marker>
          <c:dPt>
            <c:idx val="9"/>
            <c:marker>
              <c:symbol val="none"/>
            </c:marker>
            <c:bubble3D val="0"/>
            <c:extLst>
              <c:ext xmlns:c16="http://schemas.microsoft.com/office/drawing/2014/chart" uri="{C3380CC4-5D6E-409C-BE32-E72D297353CC}">
                <c16:uniqueId val="{00000016-E2DE-434B-BC7C-6412A3430781}"/>
              </c:ext>
            </c:extLst>
          </c:dPt>
          <c:cat>
            <c:strRef>
              <c:f>'O2'!$B$68:$V$68</c:f>
              <c:strCache>
                <c:ptCount val="21"/>
                <c:pt idx="0">
                  <c:v>CONV</c:v>
                </c:pt>
                <c:pt idx="1">
                  <c:v>HARG1</c:v>
                </c:pt>
                <c:pt idx="2">
                  <c:v>HARG2</c:v>
                </c:pt>
                <c:pt idx="3">
                  <c:v>HASL1</c:v>
                </c:pt>
                <c:pt idx="4">
                  <c:v>HASL2</c:v>
                </c:pt>
                <c:pt idx="5">
                  <c:v>HASL3</c:v>
                </c:pt>
                <c:pt idx="6">
                  <c:v>HOSP1</c:v>
                </c:pt>
                <c:pt idx="7">
                  <c:v>MAAB1</c:v>
                </c:pt>
                <c:pt idx="8">
                  <c:v>MAAB2</c:v>
                </c:pt>
                <c:pt idx="9">
                  <c:v>MACA1</c:v>
                </c:pt>
                <c:pt idx="10">
                  <c:v>MACA2</c:v>
                </c:pt>
                <c:pt idx="11">
                  <c:v>MAKI</c:v>
                </c:pt>
                <c:pt idx="12">
                  <c:v>PAPO1</c:v>
                </c:pt>
                <c:pt idx="13">
                  <c:v>PAPO2</c:v>
                </c:pt>
                <c:pt idx="14">
                  <c:v>PAPR1</c:v>
                </c:pt>
                <c:pt idx="15">
                  <c:v>PAPR2</c:v>
                </c:pt>
                <c:pt idx="16">
                  <c:v>PLTR1</c:v>
                </c:pt>
                <c:pt idx="17">
                  <c:v>PLTR2</c:v>
                </c:pt>
                <c:pt idx="18">
                  <c:v>RECO</c:v>
                </c:pt>
                <c:pt idx="19">
                  <c:v>SALT</c:v>
                </c:pt>
                <c:pt idx="20">
                  <c:v>Total general</c:v>
                </c:pt>
              </c:strCache>
            </c:strRef>
          </c:cat>
          <c:val>
            <c:numRef>
              <c:f>'O2'!$B$70:$V$70</c:f>
              <c:numCache>
                <c:formatCode>0.00</c:formatCode>
                <c:ptCount val="21"/>
                <c:pt idx="0">
                  <c:v>6.6</c:v>
                </c:pt>
                <c:pt idx="1">
                  <c:v>6.1</c:v>
                </c:pt>
                <c:pt idx="2">
                  <c:v>5.8</c:v>
                </c:pt>
                <c:pt idx="3">
                  <c:v>5.3000000000000007</c:v>
                </c:pt>
                <c:pt idx="4">
                  <c:v>6.2</c:v>
                </c:pt>
                <c:pt idx="5">
                  <c:v>6.3000000000000007</c:v>
                </c:pt>
                <c:pt idx="6">
                  <c:v>4.8</c:v>
                </c:pt>
                <c:pt idx="7">
                  <c:v>6.5</c:v>
                </c:pt>
                <c:pt idx="8">
                  <c:v>6</c:v>
                </c:pt>
                <c:pt idx="9">
                  <c:v>5.3000000000000007</c:v>
                </c:pt>
                <c:pt idx="10">
                  <c:v>6.4</c:v>
                </c:pt>
                <c:pt idx="11">
                  <c:v>6.2</c:v>
                </c:pt>
                <c:pt idx="12">
                  <c:v>6.2</c:v>
                </c:pt>
                <c:pt idx="13">
                  <c:v>6</c:v>
                </c:pt>
                <c:pt idx="14">
                  <c:v>3.55</c:v>
                </c:pt>
                <c:pt idx="15">
                  <c:v>0</c:v>
                </c:pt>
                <c:pt idx="16">
                  <c:v>0</c:v>
                </c:pt>
                <c:pt idx="17">
                  <c:v>5.25</c:v>
                </c:pt>
                <c:pt idx="18">
                  <c:v>3.5</c:v>
                </c:pt>
                <c:pt idx="19">
                  <c:v>6</c:v>
                </c:pt>
                <c:pt idx="20">
                  <c:v>6.0454545454545467</c:v>
                </c:pt>
              </c:numCache>
            </c:numRef>
          </c:val>
          <c:smooth val="0"/>
          <c:extLst>
            <c:ext xmlns:c16="http://schemas.microsoft.com/office/drawing/2014/chart" uri="{C3380CC4-5D6E-409C-BE32-E72D297353CC}">
              <c16:uniqueId val="{00000017-E2DE-434B-BC7C-6412A3430781}"/>
            </c:ext>
          </c:extLst>
        </c:ser>
        <c:ser>
          <c:idx val="2"/>
          <c:order val="2"/>
          <c:tx>
            <c:strRef>
              <c:f>'O2'!$A$71</c:f>
              <c:strCache>
                <c:ptCount val="1"/>
                <c:pt idx="0">
                  <c:v>MAX</c:v>
                </c:pt>
              </c:strCache>
            </c:strRef>
          </c:tx>
          <c:spPr>
            <a:ln w="28575" cap="rnd">
              <a:noFill/>
              <a:round/>
            </a:ln>
            <a:effectLst/>
          </c:spPr>
          <c:marker>
            <c:symbol val="none"/>
          </c:marker>
          <c:cat>
            <c:strRef>
              <c:f>'O2'!$B$68:$V$68</c:f>
              <c:strCache>
                <c:ptCount val="21"/>
                <c:pt idx="0">
                  <c:v>CONV</c:v>
                </c:pt>
                <c:pt idx="1">
                  <c:v>HARG1</c:v>
                </c:pt>
                <c:pt idx="2">
                  <c:v>HARG2</c:v>
                </c:pt>
                <c:pt idx="3">
                  <c:v>HASL1</c:v>
                </c:pt>
                <c:pt idx="4">
                  <c:v>HASL2</c:v>
                </c:pt>
                <c:pt idx="5">
                  <c:v>HASL3</c:v>
                </c:pt>
                <c:pt idx="6">
                  <c:v>HOSP1</c:v>
                </c:pt>
                <c:pt idx="7">
                  <c:v>MAAB1</c:v>
                </c:pt>
                <c:pt idx="8">
                  <c:v>MAAB2</c:v>
                </c:pt>
                <c:pt idx="9">
                  <c:v>MACA1</c:v>
                </c:pt>
                <c:pt idx="10">
                  <c:v>MACA2</c:v>
                </c:pt>
                <c:pt idx="11">
                  <c:v>MAKI</c:v>
                </c:pt>
                <c:pt idx="12">
                  <c:v>PAPO1</c:v>
                </c:pt>
                <c:pt idx="13">
                  <c:v>PAPO2</c:v>
                </c:pt>
                <c:pt idx="14">
                  <c:v>PAPR1</c:v>
                </c:pt>
                <c:pt idx="15">
                  <c:v>PAPR2</c:v>
                </c:pt>
                <c:pt idx="16">
                  <c:v>PLTR1</c:v>
                </c:pt>
                <c:pt idx="17">
                  <c:v>PLTR2</c:v>
                </c:pt>
                <c:pt idx="18">
                  <c:v>RECO</c:v>
                </c:pt>
                <c:pt idx="19">
                  <c:v>SALT</c:v>
                </c:pt>
                <c:pt idx="20">
                  <c:v>Total general</c:v>
                </c:pt>
              </c:strCache>
            </c:strRef>
          </c:cat>
          <c:val>
            <c:numRef>
              <c:f>'O2'!$B$71:$V$71</c:f>
              <c:numCache>
                <c:formatCode>0.00</c:formatCode>
                <c:ptCount val="21"/>
                <c:pt idx="0">
                  <c:v>7.4</c:v>
                </c:pt>
                <c:pt idx="1">
                  <c:v>7.8</c:v>
                </c:pt>
                <c:pt idx="2">
                  <c:v>7.6</c:v>
                </c:pt>
                <c:pt idx="3">
                  <c:v>6.4</c:v>
                </c:pt>
                <c:pt idx="4">
                  <c:v>7.4</c:v>
                </c:pt>
                <c:pt idx="5">
                  <c:v>7.1</c:v>
                </c:pt>
                <c:pt idx="6">
                  <c:v>7.5</c:v>
                </c:pt>
                <c:pt idx="7">
                  <c:v>7.6999999999999993</c:v>
                </c:pt>
                <c:pt idx="8">
                  <c:v>7.3000000000000007</c:v>
                </c:pt>
                <c:pt idx="9">
                  <c:v>6.9</c:v>
                </c:pt>
                <c:pt idx="10">
                  <c:v>7.6999999999999993</c:v>
                </c:pt>
                <c:pt idx="11">
                  <c:v>7.8999999999999995</c:v>
                </c:pt>
                <c:pt idx="12">
                  <c:v>7.6</c:v>
                </c:pt>
                <c:pt idx="13">
                  <c:v>8.4</c:v>
                </c:pt>
                <c:pt idx="14">
                  <c:v>7</c:v>
                </c:pt>
                <c:pt idx="15">
                  <c:v>0</c:v>
                </c:pt>
                <c:pt idx="16">
                  <c:v>0</c:v>
                </c:pt>
                <c:pt idx="17">
                  <c:v>7.2</c:v>
                </c:pt>
                <c:pt idx="18">
                  <c:v>7.6</c:v>
                </c:pt>
                <c:pt idx="19">
                  <c:v>7.8</c:v>
                </c:pt>
                <c:pt idx="20">
                  <c:v>7.2176470588235278</c:v>
                </c:pt>
              </c:numCache>
            </c:numRef>
          </c:val>
          <c:smooth val="0"/>
          <c:extLst>
            <c:ext xmlns:c16="http://schemas.microsoft.com/office/drawing/2014/chart" uri="{C3380CC4-5D6E-409C-BE32-E72D297353CC}">
              <c16:uniqueId val="{00000018-E2DE-434B-BC7C-6412A3430781}"/>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axId val="949124304"/>
        <c:axId val="949129552"/>
      </c:stockChart>
      <c:catAx>
        <c:axId val="9491243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s-MX"/>
          </a:p>
        </c:txPr>
        <c:crossAx val="949129552"/>
        <c:crosses val="autoZero"/>
        <c:auto val="1"/>
        <c:lblAlgn val="ctr"/>
        <c:lblOffset val="100"/>
        <c:noMultiLvlLbl val="0"/>
      </c:catAx>
      <c:valAx>
        <c:axId val="949129552"/>
        <c:scaling>
          <c:orientation val="minMax"/>
          <c:min val="5"/>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ppm</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MX"/>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9491243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legend>
    <c:plotVisOnly val="1"/>
    <c:dispBlanksAs val="gap"/>
    <c:showDLblsOverMax val="0"/>
  </c:chart>
  <c:spPr>
    <a:solidFill>
      <a:schemeClr val="bg1"/>
    </a:solidFill>
    <a:ln w="9525" cap="flat" cmpd="sng" algn="ctr">
      <a:noFill/>
      <a:round/>
    </a:ln>
    <a:effectLst/>
  </c:spPr>
  <c:txPr>
    <a:bodyPr/>
    <a:lstStyle/>
    <a:p>
      <a:pPr>
        <a:defRPr/>
      </a:pPr>
      <a:endParaRPr lang="es-MX"/>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[BANCO DE DATOS DEL MONITOREO ABRIL 2023.xlsx]O2!TablaDinámica5</c:name>
    <c:fmtId val="12"/>
  </c:pivotSource>
  <c:chart>
    <c:title>
      <c:tx>
        <c:rich>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r>
              <a:rPr lang="en-US" sz="1200" b="1"/>
              <a:t>O2</a:t>
            </a:r>
          </a:p>
        </c:rich>
      </c:tx>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es-MX"/>
        </a:p>
      </c:txPr>
    </c:title>
    <c:autoTitleDeleted val="0"/>
    <c:pivotFmts>
      <c:pivotFmt>
        <c:idx val="0"/>
        <c:spPr>
          <a:solidFill>
            <a:schemeClr val="accent1"/>
          </a:solidFill>
          <a:ln w="28575" cap="rnd">
            <a:solidFill>
              <a:schemeClr val="accent1"/>
            </a:solidFill>
            <a:round/>
          </a:ln>
          <a:effectLst/>
        </c:spPr>
        <c:marker>
          <c:symbol val="none"/>
        </c:marker>
      </c:pivotFmt>
      <c:pivotFmt>
        <c:idx val="1"/>
        <c:spPr>
          <a:solidFill>
            <a:schemeClr val="accent1"/>
          </a:solidFill>
          <a:ln w="28575" cap="rnd">
            <a:solidFill>
              <a:schemeClr val="accent1"/>
            </a:solidFill>
            <a:round/>
          </a:ln>
          <a:effectLst/>
        </c:spPr>
        <c:marker>
          <c:symbol val="none"/>
        </c:marker>
      </c:pivotFmt>
      <c:pivotFmt>
        <c:idx val="2"/>
        <c:spPr>
          <a:solidFill>
            <a:schemeClr val="accent1"/>
          </a:solidFill>
          <a:ln w="28575" cap="rnd">
            <a:solidFill>
              <a:schemeClr val="accent1"/>
            </a:solidFill>
            <a:round/>
          </a:ln>
          <a:effectLst/>
        </c:spPr>
        <c:marker>
          <c:symbol val="none"/>
        </c:marker>
      </c:pivotFmt>
      <c:pivotFmt>
        <c:idx val="3"/>
        <c:spPr>
          <a:solidFill>
            <a:schemeClr val="accent1"/>
          </a:solidFill>
          <a:ln w="28575" cap="rnd">
            <a:solidFill>
              <a:schemeClr val="accent1"/>
            </a:solidFill>
            <a:round/>
          </a:ln>
          <a:effectLst/>
        </c:spPr>
        <c:marker>
          <c:symbol val="none"/>
        </c:marker>
      </c:pivotFmt>
      <c:pivotFmt>
        <c:idx val="4"/>
        <c:spPr>
          <a:solidFill>
            <a:schemeClr val="accent1"/>
          </a:solidFill>
          <a:ln w="28575" cap="rnd">
            <a:solidFill>
              <a:schemeClr val="accent1"/>
            </a:solidFill>
            <a:round/>
          </a:ln>
          <a:effectLst/>
        </c:spPr>
        <c:marker>
          <c:symbol val="none"/>
        </c:marker>
      </c:pivotFmt>
      <c:pivotFmt>
        <c:idx val="5"/>
        <c:spPr>
          <a:solidFill>
            <a:schemeClr val="accent1"/>
          </a:solidFill>
          <a:ln w="28575" cap="rnd">
            <a:solidFill>
              <a:schemeClr val="accent1"/>
            </a:solidFill>
            <a:round/>
          </a:ln>
          <a:effectLst/>
        </c:spPr>
        <c:marker>
          <c:symbol val="none"/>
        </c:marker>
      </c:pivotFmt>
      <c:pivotFmt>
        <c:idx val="6"/>
        <c:spPr>
          <a:solidFill>
            <a:schemeClr val="accent1"/>
          </a:solidFill>
          <a:ln w="28575" cap="rnd">
            <a:solidFill>
              <a:schemeClr val="accent1"/>
            </a:solidFill>
            <a:round/>
          </a:ln>
          <a:effectLst/>
        </c:spPr>
        <c:marker>
          <c:symbol val="none"/>
        </c:marker>
      </c:pivotFmt>
      <c:pivotFmt>
        <c:idx val="7"/>
        <c:spPr>
          <a:solidFill>
            <a:schemeClr val="accent1"/>
          </a:solidFill>
          <a:ln w="28575" cap="rnd">
            <a:solidFill>
              <a:schemeClr val="accent1"/>
            </a:solidFill>
            <a:round/>
          </a:ln>
          <a:effectLst/>
        </c:spPr>
        <c:marker>
          <c:symbol val="none"/>
        </c:marker>
      </c:pivotFmt>
      <c:pivotFmt>
        <c:idx val="8"/>
        <c:spPr>
          <a:solidFill>
            <a:schemeClr val="accent1"/>
          </a:solidFill>
          <a:ln w="28575" cap="rnd">
            <a:solidFill>
              <a:schemeClr val="accent1"/>
            </a:solidFill>
            <a:round/>
          </a:ln>
          <a:effectLst/>
        </c:spPr>
        <c:marker>
          <c:symbol val="none"/>
        </c:marker>
      </c:pivotFmt>
      <c:pivotFmt>
        <c:idx val="9"/>
        <c:spPr>
          <a:solidFill>
            <a:schemeClr val="accent1"/>
          </a:solidFill>
          <a:ln w="28575" cap="rnd">
            <a:solidFill>
              <a:schemeClr val="accent1"/>
            </a:solidFill>
            <a:round/>
          </a:ln>
          <a:effectLst/>
        </c:spPr>
        <c:marker>
          <c:symbol val="none"/>
        </c:marker>
      </c:pivotFmt>
      <c:pivotFmt>
        <c:idx val="10"/>
        <c:spPr>
          <a:solidFill>
            <a:schemeClr val="accent1"/>
          </a:solidFill>
          <a:ln w="28575" cap="rnd">
            <a:solidFill>
              <a:schemeClr val="accent1"/>
            </a:solidFill>
            <a:round/>
          </a:ln>
          <a:effectLst/>
        </c:spPr>
        <c:marker>
          <c:symbol val="none"/>
        </c:marker>
      </c:pivotFmt>
      <c:pivotFmt>
        <c:idx val="11"/>
        <c:spPr>
          <a:solidFill>
            <a:schemeClr val="accent1"/>
          </a:solidFill>
          <a:ln w="28575" cap="rnd">
            <a:solidFill>
              <a:schemeClr val="accent1"/>
            </a:solidFill>
            <a:round/>
          </a:ln>
          <a:effectLst/>
        </c:spPr>
        <c:marker>
          <c:symbol val="none"/>
        </c:marker>
      </c:pivotFmt>
      <c:pivotFmt>
        <c:idx val="12"/>
        <c:spPr>
          <a:solidFill>
            <a:schemeClr val="accent1"/>
          </a:solidFill>
          <a:ln w="28575" cap="rnd">
            <a:solidFill>
              <a:schemeClr val="accent1"/>
            </a:solidFill>
            <a:round/>
          </a:ln>
          <a:effectLst/>
        </c:spPr>
        <c:marker>
          <c:symbol val="none"/>
        </c:marker>
      </c:pivotFmt>
      <c:pivotFmt>
        <c:idx val="13"/>
        <c:spPr>
          <a:solidFill>
            <a:schemeClr val="accent1"/>
          </a:solidFill>
          <a:ln w="28575" cap="rnd">
            <a:solidFill>
              <a:schemeClr val="accent1"/>
            </a:solidFill>
            <a:round/>
          </a:ln>
          <a:effectLst/>
        </c:spPr>
        <c:marker>
          <c:symbol val="none"/>
        </c:marker>
      </c:pivotFmt>
      <c:pivotFmt>
        <c:idx val="14"/>
        <c:spPr>
          <a:solidFill>
            <a:schemeClr val="accent1"/>
          </a:solidFill>
          <a:ln w="28575" cap="rnd">
            <a:solidFill>
              <a:schemeClr val="accent1"/>
            </a:solidFill>
            <a:round/>
          </a:ln>
          <a:effectLst/>
        </c:spPr>
        <c:marker>
          <c:symbol val="none"/>
        </c:marker>
      </c:pivotFmt>
      <c:pivotFmt>
        <c:idx val="15"/>
        <c:spPr>
          <a:solidFill>
            <a:schemeClr val="accent1"/>
          </a:solidFill>
          <a:ln w="28575" cap="rnd">
            <a:solidFill>
              <a:schemeClr val="accent1"/>
            </a:solidFill>
            <a:round/>
          </a:ln>
          <a:effectLst/>
        </c:spPr>
        <c:marker>
          <c:symbol val="none"/>
        </c:marker>
      </c:pivotFmt>
      <c:pivotFmt>
        <c:idx val="16"/>
        <c:spPr>
          <a:solidFill>
            <a:schemeClr val="accent1"/>
          </a:solidFill>
          <a:ln w="28575" cap="rnd">
            <a:solidFill>
              <a:schemeClr val="accent1"/>
            </a:solidFill>
            <a:round/>
          </a:ln>
          <a:effectLst/>
        </c:spPr>
        <c:marker>
          <c:symbol val="none"/>
        </c:marker>
      </c:pivotFmt>
      <c:pivotFmt>
        <c:idx val="17"/>
        <c:spPr>
          <a:solidFill>
            <a:schemeClr val="accent1"/>
          </a:solidFill>
          <a:ln w="28575" cap="rnd">
            <a:solidFill>
              <a:schemeClr val="accent1"/>
            </a:solidFill>
            <a:round/>
          </a:ln>
          <a:effectLst/>
        </c:spPr>
        <c:marker>
          <c:symbol val="none"/>
        </c:marker>
      </c:pivotFmt>
      <c:pivotFmt>
        <c:idx val="18"/>
        <c:spPr>
          <a:solidFill>
            <a:schemeClr val="accent1"/>
          </a:solidFill>
          <a:ln w="28575" cap="rnd">
            <a:solidFill>
              <a:schemeClr val="accent1"/>
            </a:solidFill>
            <a:round/>
          </a:ln>
          <a:effectLst/>
        </c:spPr>
        <c:marker>
          <c:symbol val="none"/>
        </c:marker>
      </c:pivotFmt>
      <c:pivotFmt>
        <c:idx val="19"/>
        <c:spPr>
          <a:solidFill>
            <a:schemeClr val="accent1"/>
          </a:solidFill>
          <a:ln w="28575" cap="rnd">
            <a:solidFill>
              <a:schemeClr val="accent1"/>
            </a:solidFill>
            <a:round/>
          </a:ln>
          <a:effectLst/>
        </c:spPr>
        <c:marker>
          <c:symbol val="none"/>
        </c:marker>
      </c:pivotFmt>
      <c:pivotFmt>
        <c:idx val="20"/>
        <c:spPr>
          <a:solidFill>
            <a:schemeClr val="accent1"/>
          </a:solidFill>
          <a:ln w="28575" cap="rnd">
            <a:solidFill>
              <a:schemeClr val="accent1"/>
            </a:solidFill>
            <a:round/>
          </a:ln>
          <a:effectLst/>
        </c:spPr>
        <c:marker>
          <c:symbol val="none"/>
        </c:marker>
      </c:pivotFmt>
      <c:pivotFmt>
        <c:idx val="21"/>
        <c:spPr>
          <a:solidFill>
            <a:schemeClr val="accent1"/>
          </a:solidFill>
          <a:ln w="28575" cap="rnd">
            <a:solidFill>
              <a:schemeClr val="accent1"/>
            </a:solidFill>
            <a:round/>
          </a:ln>
          <a:effectLst/>
        </c:spPr>
        <c:marker>
          <c:symbol val="none"/>
        </c:marker>
      </c:pivotFmt>
      <c:pivotFmt>
        <c:idx val="22"/>
        <c:spPr>
          <a:solidFill>
            <a:schemeClr val="accent1"/>
          </a:solidFill>
          <a:ln w="28575" cap="rnd">
            <a:solidFill>
              <a:schemeClr val="accent1"/>
            </a:solidFill>
            <a:round/>
          </a:ln>
          <a:effectLst/>
        </c:spPr>
        <c:marker>
          <c:symbol val="none"/>
        </c:marker>
      </c:pivotFmt>
      <c:pivotFmt>
        <c:idx val="23"/>
        <c:spPr>
          <a:solidFill>
            <a:schemeClr val="accent1"/>
          </a:solidFill>
          <a:ln w="28575" cap="rnd">
            <a:solidFill>
              <a:schemeClr val="accent1"/>
            </a:solidFill>
            <a:round/>
          </a:ln>
          <a:effectLst/>
        </c:spPr>
        <c:marker>
          <c:symbol val="none"/>
        </c:marker>
      </c:pivotFmt>
      <c:pivotFmt>
        <c:idx val="24"/>
        <c:spPr>
          <a:solidFill>
            <a:schemeClr val="accent1"/>
          </a:solidFill>
          <a:ln w="28575" cap="rnd">
            <a:solidFill>
              <a:schemeClr val="accent1"/>
            </a:solidFill>
            <a:round/>
          </a:ln>
          <a:effectLst/>
        </c:spPr>
        <c:marker>
          <c:symbol val="none"/>
        </c:marker>
      </c:pivotFmt>
      <c:pivotFmt>
        <c:idx val="25"/>
        <c:spPr>
          <a:solidFill>
            <a:schemeClr val="accent1"/>
          </a:solidFill>
          <a:ln w="28575" cap="rnd">
            <a:solidFill>
              <a:schemeClr val="accent1"/>
            </a:solidFill>
            <a:round/>
          </a:ln>
          <a:effectLst/>
        </c:spPr>
        <c:marker>
          <c:symbol val="none"/>
        </c:marker>
      </c:pivotFmt>
      <c:pivotFmt>
        <c:idx val="26"/>
        <c:spPr>
          <a:solidFill>
            <a:schemeClr val="accent1"/>
          </a:solidFill>
          <a:ln w="28575" cap="rnd">
            <a:solidFill>
              <a:schemeClr val="accent1"/>
            </a:solidFill>
            <a:round/>
          </a:ln>
          <a:effectLst/>
        </c:spPr>
        <c:marker>
          <c:symbol val="none"/>
        </c:marker>
      </c:pivotFmt>
      <c:pivotFmt>
        <c:idx val="27"/>
        <c:spPr>
          <a:solidFill>
            <a:schemeClr val="accent1"/>
          </a:solidFill>
          <a:ln w="28575" cap="rnd">
            <a:solidFill>
              <a:schemeClr val="accent1"/>
            </a:solidFill>
            <a:round/>
          </a:ln>
          <a:effectLst/>
        </c:spPr>
        <c:marker>
          <c:symbol val="none"/>
        </c:marker>
      </c:pivotFmt>
      <c:pivotFmt>
        <c:idx val="28"/>
        <c:spPr>
          <a:solidFill>
            <a:schemeClr val="accent1"/>
          </a:solidFill>
          <a:ln w="28575" cap="rnd">
            <a:solidFill>
              <a:schemeClr val="accent1"/>
            </a:solidFill>
            <a:round/>
          </a:ln>
          <a:effectLst/>
        </c:spPr>
        <c:marker>
          <c:symbol val="none"/>
        </c:marker>
      </c:pivotFmt>
      <c:pivotFmt>
        <c:idx val="29"/>
        <c:spPr>
          <a:solidFill>
            <a:schemeClr val="accent1"/>
          </a:solidFill>
          <a:ln w="28575" cap="rnd">
            <a:solidFill>
              <a:schemeClr val="accent1"/>
            </a:solidFill>
            <a:round/>
          </a:ln>
          <a:effectLst/>
        </c:spPr>
        <c:marker>
          <c:symbol val="none"/>
        </c:marker>
      </c:pivotFmt>
      <c:pivotFmt>
        <c:idx val="30"/>
        <c:spPr>
          <a:solidFill>
            <a:schemeClr val="accent1"/>
          </a:solidFill>
          <a:ln w="28575" cap="rnd">
            <a:solidFill>
              <a:schemeClr val="accent1"/>
            </a:solidFill>
            <a:round/>
          </a:ln>
          <a:effectLst/>
        </c:spPr>
        <c:marker>
          <c:symbol val="none"/>
        </c:marker>
      </c:pivotFmt>
      <c:pivotFmt>
        <c:idx val="31"/>
        <c:spPr>
          <a:solidFill>
            <a:schemeClr val="accent1"/>
          </a:solidFill>
          <a:ln w="28575" cap="rnd">
            <a:solidFill>
              <a:schemeClr val="accent1"/>
            </a:solidFill>
            <a:round/>
          </a:ln>
          <a:effectLst/>
        </c:spPr>
        <c:marker>
          <c:symbol val="none"/>
        </c:marker>
      </c:pivotFmt>
      <c:pivotFmt>
        <c:idx val="32"/>
        <c:spPr>
          <a:solidFill>
            <a:schemeClr val="accent1"/>
          </a:solidFill>
          <a:ln w="28575" cap="rnd">
            <a:solidFill>
              <a:schemeClr val="accent1"/>
            </a:solidFill>
            <a:round/>
          </a:ln>
          <a:effectLst/>
        </c:spPr>
        <c:marker>
          <c:symbol val="none"/>
        </c:marker>
      </c:pivotFmt>
      <c:pivotFmt>
        <c:idx val="33"/>
        <c:spPr>
          <a:solidFill>
            <a:schemeClr val="accent1"/>
          </a:solidFill>
          <a:ln w="28575" cap="rnd">
            <a:solidFill>
              <a:schemeClr val="accent1"/>
            </a:solidFill>
            <a:round/>
          </a:ln>
          <a:effectLst/>
        </c:spPr>
        <c:marker>
          <c:symbol val="none"/>
        </c:marker>
      </c:pivotFmt>
      <c:pivotFmt>
        <c:idx val="34"/>
        <c:spPr>
          <a:solidFill>
            <a:schemeClr val="accent1"/>
          </a:solidFill>
          <a:ln w="28575" cap="rnd">
            <a:solidFill>
              <a:schemeClr val="accent1"/>
            </a:solidFill>
            <a:round/>
          </a:ln>
          <a:effectLst/>
        </c:spPr>
        <c:marker>
          <c:symbol val="none"/>
        </c:marker>
      </c:pivotFmt>
      <c:pivotFmt>
        <c:idx val="35"/>
        <c:spPr>
          <a:solidFill>
            <a:schemeClr val="accent1"/>
          </a:solidFill>
          <a:ln w="28575" cap="rnd">
            <a:solidFill>
              <a:schemeClr val="accent1"/>
            </a:solidFill>
            <a:round/>
          </a:ln>
          <a:effectLst/>
        </c:spPr>
        <c:marker>
          <c:symbol val="none"/>
        </c:marker>
      </c:pivotFmt>
      <c:pivotFmt>
        <c:idx val="36"/>
        <c:spPr>
          <a:solidFill>
            <a:schemeClr val="accent1"/>
          </a:solidFill>
          <a:ln w="28575" cap="rnd">
            <a:solidFill>
              <a:schemeClr val="accent1"/>
            </a:solidFill>
            <a:round/>
          </a:ln>
          <a:effectLst/>
        </c:spPr>
        <c:marker>
          <c:symbol val="none"/>
        </c:marker>
      </c:pivotFmt>
      <c:pivotFmt>
        <c:idx val="37"/>
        <c:spPr>
          <a:solidFill>
            <a:schemeClr val="accent1"/>
          </a:solidFill>
          <a:ln w="28575" cap="rnd">
            <a:solidFill>
              <a:schemeClr val="accent1"/>
            </a:solidFill>
            <a:round/>
          </a:ln>
          <a:effectLst/>
        </c:spPr>
        <c:marker>
          <c:symbol val="none"/>
        </c:marker>
      </c:pivotFmt>
      <c:pivotFmt>
        <c:idx val="38"/>
        <c:spPr>
          <a:solidFill>
            <a:schemeClr val="accent1"/>
          </a:solidFill>
          <a:ln w="28575" cap="rnd">
            <a:solidFill>
              <a:schemeClr val="accent1"/>
            </a:solidFill>
            <a:round/>
          </a:ln>
          <a:effectLst/>
        </c:spPr>
        <c:marker>
          <c:symbol val="none"/>
        </c:marker>
      </c:pivotFmt>
      <c:pivotFmt>
        <c:idx val="39"/>
        <c:spPr>
          <a:solidFill>
            <a:schemeClr val="accent1"/>
          </a:solidFill>
          <a:ln w="28575" cap="rnd">
            <a:solidFill>
              <a:schemeClr val="accent1"/>
            </a:solidFill>
            <a:round/>
          </a:ln>
          <a:effectLst/>
        </c:spPr>
        <c:marker>
          <c:symbol val="none"/>
        </c:marker>
      </c:pivotFmt>
      <c:pivotFmt>
        <c:idx val="40"/>
        <c:spPr>
          <a:solidFill>
            <a:schemeClr val="accent1"/>
          </a:solidFill>
          <a:ln w="28575" cap="rnd">
            <a:solidFill>
              <a:schemeClr val="accent1"/>
            </a:solidFill>
            <a:round/>
          </a:ln>
          <a:effectLst/>
        </c:spPr>
        <c:marker>
          <c:symbol val="none"/>
        </c:marker>
      </c:pivotFmt>
      <c:pivotFmt>
        <c:idx val="41"/>
        <c:spPr>
          <a:solidFill>
            <a:schemeClr val="accent1"/>
          </a:solidFill>
          <a:ln w="28575" cap="rnd">
            <a:solidFill>
              <a:schemeClr val="accent1"/>
            </a:solidFill>
            <a:round/>
          </a:ln>
          <a:effectLst/>
        </c:spPr>
        <c:marker>
          <c:symbol val="none"/>
        </c:marker>
      </c:pivotFmt>
      <c:pivotFmt>
        <c:idx val="42"/>
        <c:spPr>
          <a:solidFill>
            <a:schemeClr val="accent1"/>
          </a:solidFill>
          <a:ln w="28575" cap="rnd">
            <a:solidFill>
              <a:schemeClr val="accent1"/>
            </a:solidFill>
            <a:round/>
          </a:ln>
          <a:effectLst/>
        </c:spPr>
        <c:marker>
          <c:symbol val="none"/>
        </c:marker>
      </c:pivotFmt>
      <c:pivotFmt>
        <c:idx val="43"/>
        <c:spPr>
          <a:solidFill>
            <a:schemeClr val="accent1"/>
          </a:solidFill>
          <a:ln w="28575" cap="rnd">
            <a:solidFill>
              <a:schemeClr val="accent1"/>
            </a:solidFill>
            <a:round/>
          </a:ln>
          <a:effectLst/>
        </c:spPr>
        <c:marker>
          <c:symbol val="none"/>
        </c:marker>
      </c:pivotFmt>
      <c:pivotFmt>
        <c:idx val="44"/>
        <c:spPr>
          <a:solidFill>
            <a:schemeClr val="accent1"/>
          </a:solidFill>
          <a:ln w="28575" cap="rnd">
            <a:solidFill>
              <a:schemeClr val="accent1"/>
            </a:solidFill>
            <a:round/>
          </a:ln>
          <a:effectLst/>
        </c:spPr>
        <c:marker>
          <c:symbol val="none"/>
        </c:marker>
      </c:pivotFmt>
      <c:pivotFmt>
        <c:idx val="45"/>
        <c:spPr>
          <a:solidFill>
            <a:schemeClr val="accent1"/>
          </a:solidFill>
          <a:ln w="28575" cap="rnd">
            <a:solidFill>
              <a:schemeClr val="accent1"/>
            </a:solidFill>
            <a:round/>
          </a:ln>
          <a:effectLst/>
        </c:spPr>
        <c:marker>
          <c:symbol val="none"/>
        </c:marker>
      </c:pivotFmt>
      <c:pivotFmt>
        <c:idx val="46"/>
        <c:spPr>
          <a:solidFill>
            <a:schemeClr val="accent1"/>
          </a:solidFill>
          <a:ln w="28575" cap="rnd">
            <a:solidFill>
              <a:schemeClr val="accent1"/>
            </a:solidFill>
            <a:round/>
          </a:ln>
          <a:effectLst/>
        </c:spPr>
        <c:marker>
          <c:symbol val="none"/>
        </c:marker>
      </c:pivotFmt>
      <c:pivotFmt>
        <c:idx val="47"/>
        <c:spPr>
          <a:solidFill>
            <a:schemeClr val="accent1"/>
          </a:solidFill>
          <a:ln w="28575" cap="rnd">
            <a:solidFill>
              <a:schemeClr val="accent1"/>
            </a:solidFill>
            <a:round/>
          </a:ln>
          <a:effectLst/>
        </c:spPr>
        <c:marker>
          <c:symbol val="none"/>
        </c:marker>
      </c:pivotFmt>
      <c:pivotFmt>
        <c:idx val="48"/>
        <c:spPr>
          <a:solidFill>
            <a:schemeClr val="accent1"/>
          </a:solidFill>
          <a:ln w="28575" cap="rnd">
            <a:solidFill>
              <a:schemeClr val="accent1"/>
            </a:solidFill>
            <a:round/>
          </a:ln>
          <a:effectLst/>
        </c:spPr>
        <c:marker>
          <c:symbol val="none"/>
        </c:marker>
      </c:pivotFmt>
      <c:pivotFmt>
        <c:idx val="49"/>
        <c:spPr>
          <a:solidFill>
            <a:schemeClr val="accent1"/>
          </a:solidFill>
          <a:ln w="28575" cap="rnd">
            <a:solidFill>
              <a:schemeClr val="accent1"/>
            </a:solidFill>
            <a:round/>
          </a:ln>
          <a:effectLst/>
        </c:spPr>
        <c:marker>
          <c:symbol val="none"/>
        </c:marker>
      </c:pivotFmt>
      <c:pivotFmt>
        <c:idx val="50"/>
        <c:spPr>
          <a:solidFill>
            <a:schemeClr val="accent1"/>
          </a:solidFill>
          <a:ln w="28575" cap="rnd">
            <a:solidFill>
              <a:schemeClr val="accent1"/>
            </a:solidFill>
            <a:round/>
          </a:ln>
          <a:effectLst/>
        </c:spPr>
        <c:marker>
          <c:symbol val="none"/>
        </c:marker>
      </c:pivotFmt>
      <c:pivotFmt>
        <c:idx val="51"/>
        <c:spPr>
          <a:solidFill>
            <a:schemeClr val="accent1"/>
          </a:solidFill>
          <a:ln w="28575" cap="rnd">
            <a:solidFill>
              <a:schemeClr val="accent1"/>
            </a:solidFill>
            <a:round/>
          </a:ln>
          <a:effectLst/>
        </c:spPr>
        <c:marker>
          <c:symbol val="none"/>
        </c:marker>
      </c:pivotFmt>
      <c:pivotFmt>
        <c:idx val="52"/>
        <c:spPr>
          <a:solidFill>
            <a:schemeClr val="accent1"/>
          </a:solidFill>
          <a:ln w="28575" cap="rnd">
            <a:solidFill>
              <a:schemeClr val="accent1"/>
            </a:solidFill>
            <a:round/>
          </a:ln>
          <a:effectLst/>
        </c:spPr>
        <c:marker>
          <c:symbol val="none"/>
        </c:marker>
      </c:pivotFmt>
      <c:pivotFmt>
        <c:idx val="53"/>
        <c:spPr>
          <a:solidFill>
            <a:schemeClr val="accent1"/>
          </a:solidFill>
          <a:ln w="28575" cap="rnd">
            <a:solidFill>
              <a:schemeClr val="accent1"/>
            </a:solidFill>
            <a:round/>
          </a:ln>
          <a:effectLst/>
        </c:spPr>
        <c:marker>
          <c:symbol val="none"/>
        </c:marker>
      </c:pivotFmt>
      <c:pivotFmt>
        <c:idx val="54"/>
        <c:spPr>
          <a:solidFill>
            <a:schemeClr val="accent1"/>
          </a:solidFill>
          <a:ln w="28575" cap="rnd">
            <a:solidFill>
              <a:schemeClr val="accent1"/>
            </a:solidFill>
            <a:round/>
          </a:ln>
          <a:effectLst/>
        </c:spPr>
        <c:marker>
          <c:symbol val="none"/>
        </c:marker>
      </c:pivotFmt>
      <c:pivotFmt>
        <c:idx val="55"/>
        <c:spPr>
          <a:solidFill>
            <a:schemeClr val="accent1"/>
          </a:solidFill>
          <a:ln w="28575" cap="rnd">
            <a:solidFill>
              <a:schemeClr val="accent1"/>
            </a:solidFill>
            <a:round/>
          </a:ln>
          <a:effectLst/>
        </c:spPr>
        <c:marker>
          <c:symbol val="none"/>
        </c:marker>
      </c:pivotFmt>
      <c:pivotFmt>
        <c:idx val="56"/>
        <c:spPr>
          <a:solidFill>
            <a:schemeClr val="accent1"/>
          </a:solidFill>
          <a:ln w="28575" cap="rnd">
            <a:solidFill>
              <a:schemeClr val="accent1"/>
            </a:solidFill>
            <a:round/>
          </a:ln>
          <a:effectLst/>
        </c:spPr>
        <c:marker>
          <c:symbol val="none"/>
        </c:marker>
      </c:pivotFmt>
      <c:pivotFmt>
        <c:idx val="57"/>
        <c:spPr>
          <a:solidFill>
            <a:schemeClr val="accent1"/>
          </a:solidFill>
          <a:ln w="28575" cap="rnd">
            <a:solidFill>
              <a:schemeClr val="accent1"/>
            </a:solidFill>
            <a:round/>
          </a:ln>
          <a:effectLst/>
        </c:spPr>
        <c:marker>
          <c:symbol val="none"/>
        </c:marker>
      </c:pivotFmt>
      <c:pivotFmt>
        <c:idx val="58"/>
        <c:spPr>
          <a:solidFill>
            <a:schemeClr val="accent1"/>
          </a:solidFill>
          <a:ln w="28575" cap="rnd">
            <a:solidFill>
              <a:schemeClr val="accent1"/>
            </a:solidFill>
            <a:round/>
          </a:ln>
          <a:effectLst/>
        </c:spPr>
        <c:marker>
          <c:symbol val="none"/>
        </c:marker>
      </c:pivotFmt>
      <c:pivotFmt>
        <c:idx val="59"/>
        <c:spPr>
          <a:solidFill>
            <a:schemeClr val="accent1"/>
          </a:solidFill>
          <a:ln w="28575" cap="rnd">
            <a:solidFill>
              <a:schemeClr val="accent1"/>
            </a:solidFill>
            <a:round/>
          </a:ln>
          <a:effectLst/>
        </c:spPr>
        <c:marker>
          <c:symbol val="none"/>
        </c:marker>
      </c:pivotFmt>
      <c:pivotFmt>
        <c:idx val="60"/>
        <c:spPr>
          <a:solidFill>
            <a:schemeClr val="accent1"/>
          </a:solidFill>
          <a:ln w="28575" cap="rnd">
            <a:solidFill>
              <a:schemeClr val="accent1"/>
            </a:solidFill>
            <a:round/>
          </a:ln>
          <a:effectLst/>
        </c:spPr>
        <c:marker>
          <c:symbol val="none"/>
        </c:marker>
      </c:pivotFmt>
      <c:pivotFmt>
        <c:idx val="61"/>
        <c:spPr>
          <a:solidFill>
            <a:schemeClr val="accent1"/>
          </a:solidFill>
          <a:ln w="28575" cap="rnd">
            <a:solidFill>
              <a:schemeClr val="accent1"/>
            </a:solidFill>
            <a:round/>
          </a:ln>
          <a:effectLst/>
        </c:spPr>
        <c:marker>
          <c:symbol val="none"/>
        </c:marker>
      </c:pivotFmt>
      <c:pivotFmt>
        <c:idx val="62"/>
        <c:spPr>
          <a:solidFill>
            <a:schemeClr val="accent1"/>
          </a:solidFill>
          <a:ln w="28575" cap="rnd">
            <a:solidFill>
              <a:schemeClr val="accent1"/>
            </a:solidFill>
            <a:round/>
          </a:ln>
          <a:effectLst/>
        </c:spPr>
        <c:marker>
          <c:symbol val="none"/>
        </c:marker>
      </c:pivotFmt>
      <c:pivotFmt>
        <c:idx val="63"/>
        <c:spPr>
          <a:solidFill>
            <a:schemeClr val="accent1"/>
          </a:solidFill>
          <a:ln w="28575" cap="rnd">
            <a:solidFill>
              <a:schemeClr val="accent1"/>
            </a:solidFill>
            <a:round/>
          </a:ln>
          <a:effectLst/>
        </c:spPr>
        <c:marker>
          <c:symbol val="none"/>
        </c:marker>
      </c:pivotFmt>
      <c:pivotFmt>
        <c:idx val="64"/>
        <c:spPr>
          <a:solidFill>
            <a:schemeClr val="accent1"/>
          </a:solidFill>
          <a:ln w="28575" cap="rnd">
            <a:solidFill>
              <a:schemeClr val="accent1"/>
            </a:solidFill>
            <a:round/>
          </a:ln>
          <a:effectLst/>
        </c:spPr>
        <c:marker>
          <c:symbol val="none"/>
        </c:marker>
      </c:pivotFmt>
      <c:pivotFmt>
        <c:idx val="65"/>
        <c:spPr>
          <a:solidFill>
            <a:schemeClr val="accent1"/>
          </a:solidFill>
          <a:ln w="28575" cap="rnd">
            <a:solidFill>
              <a:schemeClr val="accent1"/>
            </a:solidFill>
            <a:round/>
          </a:ln>
          <a:effectLst/>
        </c:spPr>
        <c:marker>
          <c:symbol val="none"/>
        </c:marker>
      </c:pivotFmt>
      <c:pivotFmt>
        <c:idx val="66"/>
        <c:spPr>
          <a:solidFill>
            <a:schemeClr val="accent1"/>
          </a:solidFill>
          <a:ln w="28575" cap="rnd">
            <a:solidFill>
              <a:schemeClr val="accent1"/>
            </a:solidFill>
            <a:round/>
          </a:ln>
          <a:effectLst/>
        </c:spPr>
        <c:marker>
          <c:symbol val="none"/>
        </c:marker>
      </c:pivotFmt>
      <c:pivotFmt>
        <c:idx val="67"/>
        <c:spPr>
          <a:solidFill>
            <a:schemeClr val="accent1"/>
          </a:solidFill>
          <a:ln w="28575" cap="rnd">
            <a:solidFill>
              <a:schemeClr val="accent1"/>
            </a:solidFill>
            <a:round/>
          </a:ln>
          <a:effectLst/>
        </c:spPr>
        <c:marker>
          <c:symbol val="none"/>
        </c:marker>
      </c:pivotFmt>
      <c:pivotFmt>
        <c:idx val="68"/>
        <c:spPr>
          <a:solidFill>
            <a:schemeClr val="accent1"/>
          </a:solidFill>
          <a:ln w="28575" cap="rnd">
            <a:solidFill>
              <a:schemeClr val="accent1"/>
            </a:solidFill>
            <a:round/>
          </a:ln>
          <a:effectLst/>
        </c:spPr>
        <c:marker>
          <c:symbol val="none"/>
        </c:marker>
      </c:pivotFmt>
      <c:pivotFmt>
        <c:idx val="69"/>
        <c:spPr>
          <a:solidFill>
            <a:schemeClr val="accent1"/>
          </a:solidFill>
          <a:ln w="28575" cap="rnd">
            <a:solidFill>
              <a:schemeClr val="accent1"/>
            </a:solidFill>
            <a:round/>
          </a:ln>
          <a:effectLst/>
        </c:spPr>
        <c:marker>
          <c:symbol val="none"/>
        </c:marker>
      </c:pivotFmt>
      <c:pivotFmt>
        <c:idx val="70"/>
        <c:spPr>
          <a:solidFill>
            <a:schemeClr val="accent1"/>
          </a:solidFill>
          <a:ln w="28575" cap="rnd">
            <a:solidFill>
              <a:schemeClr val="accent1"/>
            </a:solidFill>
            <a:round/>
          </a:ln>
          <a:effectLst/>
        </c:spPr>
        <c:marker>
          <c:symbol val="none"/>
        </c:marker>
      </c:pivotFmt>
      <c:pivotFmt>
        <c:idx val="71"/>
        <c:spPr>
          <a:solidFill>
            <a:schemeClr val="accent1"/>
          </a:solidFill>
          <a:ln w="28575" cap="rnd">
            <a:solidFill>
              <a:schemeClr val="accent1"/>
            </a:solidFill>
            <a:round/>
          </a:ln>
          <a:effectLst/>
        </c:spPr>
        <c:marker>
          <c:symbol val="none"/>
        </c:marker>
      </c:pivotFmt>
      <c:pivotFmt>
        <c:idx val="72"/>
        <c:spPr>
          <a:solidFill>
            <a:schemeClr val="accent1"/>
          </a:solidFill>
          <a:ln w="28575" cap="rnd">
            <a:solidFill>
              <a:schemeClr val="accent1"/>
            </a:solidFill>
            <a:round/>
          </a:ln>
          <a:effectLst/>
        </c:spPr>
        <c:marker>
          <c:symbol val="none"/>
        </c:marker>
      </c:pivotFmt>
      <c:pivotFmt>
        <c:idx val="73"/>
        <c:spPr>
          <a:solidFill>
            <a:schemeClr val="accent1"/>
          </a:solidFill>
          <a:ln w="28575" cap="rnd">
            <a:solidFill>
              <a:schemeClr val="accent1"/>
            </a:solidFill>
            <a:round/>
          </a:ln>
          <a:effectLst/>
        </c:spPr>
        <c:marker>
          <c:symbol val="none"/>
        </c:marker>
      </c:pivotFmt>
      <c:pivotFmt>
        <c:idx val="74"/>
        <c:spPr>
          <a:solidFill>
            <a:schemeClr val="accent1"/>
          </a:solidFill>
          <a:ln w="28575" cap="rnd">
            <a:solidFill>
              <a:schemeClr val="accent1"/>
            </a:solidFill>
            <a:round/>
          </a:ln>
          <a:effectLst/>
        </c:spPr>
        <c:marker>
          <c:symbol val="none"/>
        </c:marker>
      </c:pivotFmt>
      <c:pivotFmt>
        <c:idx val="75"/>
        <c:spPr>
          <a:solidFill>
            <a:schemeClr val="accent1"/>
          </a:solidFill>
          <a:ln w="28575" cap="rnd">
            <a:solidFill>
              <a:schemeClr val="accent1"/>
            </a:solidFill>
            <a:round/>
          </a:ln>
          <a:effectLst/>
        </c:spPr>
        <c:marker>
          <c:symbol val="none"/>
        </c:marker>
      </c:pivotFmt>
      <c:pivotFmt>
        <c:idx val="76"/>
        <c:spPr>
          <a:solidFill>
            <a:schemeClr val="accent1"/>
          </a:solidFill>
          <a:ln w="28575" cap="rnd">
            <a:solidFill>
              <a:schemeClr val="accent1"/>
            </a:solidFill>
            <a:round/>
          </a:ln>
          <a:effectLst/>
        </c:spPr>
        <c:marker>
          <c:symbol val="none"/>
        </c:marker>
      </c:pivotFmt>
      <c:pivotFmt>
        <c:idx val="77"/>
        <c:spPr>
          <a:solidFill>
            <a:schemeClr val="accent1"/>
          </a:solidFill>
          <a:ln w="28575" cap="rnd">
            <a:solidFill>
              <a:schemeClr val="accent1"/>
            </a:solidFill>
            <a:round/>
          </a:ln>
          <a:effectLst/>
        </c:spPr>
        <c:marker>
          <c:symbol val="none"/>
        </c:marker>
      </c:pivotFmt>
      <c:pivotFmt>
        <c:idx val="78"/>
        <c:spPr>
          <a:solidFill>
            <a:schemeClr val="accent1"/>
          </a:solidFill>
          <a:ln w="28575" cap="rnd">
            <a:solidFill>
              <a:schemeClr val="accent1"/>
            </a:solidFill>
            <a:round/>
          </a:ln>
          <a:effectLst/>
        </c:spPr>
        <c:marker>
          <c:symbol val="none"/>
        </c:marker>
      </c:pivotFmt>
      <c:pivotFmt>
        <c:idx val="79"/>
        <c:spPr>
          <a:solidFill>
            <a:schemeClr val="accent1"/>
          </a:solidFill>
          <a:ln w="28575" cap="rnd">
            <a:solidFill>
              <a:schemeClr val="accent1"/>
            </a:solidFill>
            <a:round/>
          </a:ln>
          <a:effectLst/>
        </c:spPr>
        <c:marker>
          <c:symbol val="none"/>
        </c:marker>
      </c:pivotFmt>
      <c:pivotFmt>
        <c:idx val="80"/>
        <c:spPr>
          <a:solidFill>
            <a:schemeClr val="accent1"/>
          </a:solidFill>
          <a:ln w="28575" cap="rnd">
            <a:solidFill>
              <a:schemeClr val="accent1"/>
            </a:solidFill>
            <a:round/>
          </a:ln>
          <a:effectLst/>
        </c:spPr>
        <c:marker>
          <c:symbol val="none"/>
        </c:marker>
      </c:pivotFmt>
      <c:pivotFmt>
        <c:idx val="81"/>
        <c:spPr>
          <a:solidFill>
            <a:schemeClr val="accent1"/>
          </a:solidFill>
          <a:ln w="28575" cap="rnd">
            <a:solidFill>
              <a:schemeClr val="accent1"/>
            </a:solidFill>
            <a:round/>
          </a:ln>
          <a:effectLst/>
        </c:spPr>
        <c:marker>
          <c:symbol val="none"/>
        </c:marker>
      </c:pivotFmt>
      <c:pivotFmt>
        <c:idx val="82"/>
        <c:spPr>
          <a:solidFill>
            <a:schemeClr val="accent1"/>
          </a:solidFill>
          <a:ln w="28575" cap="rnd">
            <a:solidFill>
              <a:schemeClr val="accent1"/>
            </a:solidFill>
            <a:round/>
          </a:ln>
          <a:effectLst/>
        </c:spPr>
        <c:marker>
          <c:symbol val="none"/>
        </c:marker>
      </c:pivotFmt>
      <c:pivotFmt>
        <c:idx val="83"/>
        <c:spPr>
          <a:solidFill>
            <a:schemeClr val="accent1"/>
          </a:solidFill>
          <a:ln w="28575" cap="rnd">
            <a:solidFill>
              <a:schemeClr val="accent1"/>
            </a:solidFill>
            <a:round/>
          </a:ln>
          <a:effectLst/>
        </c:spPr>
        <c:marker>
          <c:symbol val="none"/>
        </c:marker>
      </c:pivotFmt>
      <c:pivotFmt>
        <c:idx val="84"/>
        <c:spPr>
          <a:solidFill>
            <a:schemeClr val="accent1"/>
          </a:solidFill>
          <a:ln w="28575" cap="rnd">
            <a:solidFill>
              <a:schemeClr val="accent1"/>
            </a:solidFill>
            <a:round/>
          </a:ln>
          <a:effectLst/>
        </c:spPr>
        <c:marker>
          <c:symbol val="none"/>
        </c:marker>
      </c:pivotFmt>
      <c:pivotFmt>
        <c:idx val="85"/>
        <c:spPr>
          <a:solidFill>
            <a:schemeClr val="accent1"/>
          </a:solidFill>
          <a:ln w="28575" cap="rnd">
            <a:solidFill>
              <a:schemeClr val="accent1"/>
            </a:solidFill>
            <a:round/>
          </a:ln>
          <a:effectLst/>
        </c:spPr>
        <c:marker>
          <c:symbol val="none"/>
        </c:marker>
      </c:pivotFmt>
      <c:pivotFmt>
        <c:idx val="86"/>
        <c:spPr>
          <a:solidFill>
            <a:schemeClr val="accent1"/>
          </a:solidFill>
          <a:ln w="28575" cap="rnd">
            <a:solidFill>
              <a:schemeClr val="accent1"/>
            </a:solidFill>
            <a:round/>
          </a:ln>
          <a:effectLst/>
        </c:spPr>
        <c:marker>
          <c:symbol val="none"/>
        </c:marker>
      </c:pivotFmt>
      <c:pivotFmt>
        <c:idx val="87"/>
        <c:spPr>
          <a:solidFill>
            <a:schemeClr val="accent1"/>
          </a:solidFill>
          <a:ln w="28575" cap="rnd">
            <a:solidFill>
              <a:schemeClr val="accent1"/>
            </a:solidFill>
            <a:round/>
          </a:ln>
          <a:effectLst/>
        </c:spPr>
        <c:marker>
          <c:symbol val="none"/>
        </c:marker>
      </c:pivotFmt>
      <c:pivotFmt>
        <c:idx val="88"/>
        <c:spPr>
          <a:solidFill>
            <a:schemeClr val="accent1"/>
          </a:solidFill>
          <a:ln w="28575" cap="rnd">
            <a:solidFill>
              <a:schemeClr val="accent1"/>
            </a:solidFill>
            <a:round/>
          </a:ln>
          <a:effectLst/>
        </c:spPr>
        <c:marker>
          <c:symbol val="none"/>
        </c:marker>
      </c:pivotFmt>
      <c:pivotFmt>
        <c:idx val="89"/>
        <c:spPr>
          <a:solidFill>
            <a:schemeClr val="accent1"/>
          </a:solidFill>
          <a:ln w="28575" cap="rnd">
            <a:solidFill>
              <a:schemeClr val="accent1"/>
            </a:solidFill>
            <a:round/>
          </a:ln>
          <a:effectLst/>
        </c:spPr>
        <c:marker>
          <c:symbol val="none"/>
        </c:marker>
      </c:pivotFmt>
      <c:pivotFmt>
        <c:idx val="90"/>
        <c:spPr>
          <a:solidFill>
            <a:schemeClr val="accent1"/>
          </a:solidFill>
          <a:ln w="28575" cap="rnd">
            <a:solidFill>
              <a:schemeClr val="accent1"/>
            </a:solidFill>
            <a:round/>
          </a:ln>
          <a:effectLst/>
        </c:spPr>
        <c:marker>
          <c:symbol val="none"/>
        </c:marker>
      </c:pivotFmt>
      <c:pivotFmt>
        <c:idx val="91"/>
        <c:spPr>
          <a:solidFill>
            <a:schemeClr val="accent1"/>
          </a:solidFill>
          <a:ln w="28575" cap="rnd">
            <a:solidFill>
              <a:schemeClr val="accent1"/>
            </a:solidFill>
            <a:round/>
          </a:ln>
          <a:effectLst/>
        </c:spPr>
        <c:marker>
          <c:symbol val="none"/>
        </c:marker>
      </c:pivotFmt>
      <c:pivotFmt>
        <c:idx val="92"/>
        <c:spPr>
          <a:solidFill>
            <a:schemeClr val="accent1"/>
          </a:solidFill>
          <a:ln w="28575" cap="rnd">
            <a:solidFill>
              <a:schemeClr val="accent1"/>
            </a:solidFill>
            <a:round/>
          </a:ln>
          <a:effectLst/>
        </c:spPr>
        <c:marker>
          <c:symbol val="none"/>
        </c:marker>
      </c:pivotFmt>
      <c:pivotFmt>
        <c:idx val="93"/>
        <c:spPr>
          <a:solidFill>
            <a:schemeClr val="accent1"/>
          </a:solidFill>
          <a:ln w="28575" cap="rnd">
            <a:solidFill>
              <a:schemeClr val="accent1"/>
            </a:solidFill>
            <a:round/>
          </a:ln>
          <a:effectLst/>
        </c:spPr>
        <c:marker>
          <c:symbol val="none"/>
        </c:marker>
      </c:pivotFmt>
      <c:pivotFmt>
        <c:idx val="94"/>
        <c:spPr>
          <a:solidFill>
            <a:schemeClr val="accent1"/>
          </a:solidFill>
          <a:ln w="28575" cap="rnd">
            <a:solidFill>
              <a:schemeClr val="accent1"/>
            </a:solidFill>
            <a:round/>
          </a:ln>
          <a:effectLst/>
        </c:spPr>
        <c:marker>
          <c:symbol val="none"/>
        </c:marker>
      </c:pivotFmt>
      <c:pivotFmt>
        <c:idx val="95"/>
        <c:spPr>
          <a:solidFill>
            <a:schemeClr val="accent1"/>
          </a:solidFill>
          <a:ln w="28575" cap="rnd">
            <a:solidFill>
              <a:schemeClr val="accent1"/>
            </a:solidFill>
            <a:round/>
          </a:ln>
          <a:effectLst/>
        </c:spPr>
        <c:marker>
          <c:symbol val="none"/>
        </c:marker>
      </c:pivotFmt>
      <c:pivotFmt>
        <c:idx val="96"/>
        <c:spPr>
          <a:solidFill>
            <a:schemeClr val="accent1"/>
          </a:solidFill>
          <a:ln w="28575" cap="rnd">
            <a:solidFill>
              <a:schemeClr val="accent1"/>
            </a:solidFill>
            <a:round/>
          </a:ln>
          <a:effectLst/>
        </c:spPr>
        <c:marker>
          <c:symbol val="none"/>
        </c:marker>
      </c:pivotFmt>
      <c:pivotFmt>
        <c:idx val="97"/>
        <c:spPr>
          <a:solidFill>
            <a:schemeClr val="accent1"/>
          </a:solidFill>
          <a:ln w="28575" cap="rnd">
            <a:solidFill>
              <a:schemeClr val="accent1"/>
            </a:solidFill>
            <a:round/>
          </a:ln>
          <a:effectLst/>
        </c:spPr>
        <c:marker>
          <c:symbol val="none"/>
        </c:marker>
      </c:pivotFmt>
      <c:pivotFmt>
        <c:idx val="98"/>
        <c:spPr>
          <a:solidFill>
            <a:schemeClr val="accent1"/>
          </a:solidFill>
          <a:ln w="28575" cap="rnd">
            <a:solidFill>
              <a:schemeClr val="accent1"/>
            </a:solidFill>
            <a:round/>
          </a:ln>
          <a:effectLst/>
        </c:spPr>
        <c:marker>
          <c:symbol val="none"/>
        </c:marker>
      </c:pivotFmt>
      <c:pivotFmt>
        <c:idx val="99"/>
        <c:spPr>
          <a:solidFill>
            <a:schemeClr val="accent1"/>
          </a:solidFill>
          <a:ln w="28575" cap="rnd">
            <a:solidFill>
              <a:schemeClr val="accent1"/>
            </a:solidFill>
            <a:round/>
          </a:ln>
          <a:effectLst/>
        </c:spPr>
        <c:marker>
          <c:symbol val="none"/>
        </c:marker>
      </c:pivotFmt>
      <c:pivotFmt>
        <c:idx val="100"/>
        <c:spPr>
          <a:solidFill>
            <a:schemeClr val="accent1"/>
          </a:solidFill>
          <a:ln w="28575" cap="rnd">
            <a:solidFill>
              <a:schemeClr val="accent1"/>
            </a:solidFill>
            <a:round/>
          </a:ln>
          <a:effectLst/>
        </c:spPr>
        <c:marker>
          <c:symbol val="none"/>
        </c:marker>
      </c:pivotFmt>
      <c:pivotFmt>
        <c:idx val="101"/>
        <c:spPr>
          <a:solidFill>
            <a:schemeClr val="accent1"/>
          </a:solidFill>
          <a:ln w="28575" cap="rnd">
            <a:solidFill>
              <a:schemeClr val="accent1"/>
            </a:solidFill>
            <a:round/>
          </a:ln>
          <a:effectLst/>
        </c:spPr>
        <c:marker>
          <c:symbol val="none"/>
        </c:marker>
      </c:pivotFmt>
      <c:pivotFmt>
        <c:idx val="102"/>
        <c:spPr>
          <a:solidFill>
            <a:schemeClr val="accent1"/>
          </a:solidFill>
          <a:ln w="28575" cap="rnd">
            <a:solidFill>
              <a:schemeClr val="accent1"/>
            </a:solidFill>
            <a:round/>
          </a:ln>
          <a:effectLst/>
        </c:spPr>
        <c:marker>
          <c:symbol val="none"/>
        </c:marker>
      </c:pivotFmt>
      <c:pivotFmt>
        <c:idx val="103"/>
        <c:spPr>
          <a:solidFill>
            <a:schemeClr val="accent1"/>
          </a:solidFill>
          <a:ln w="28575" cap="rnd">
            <a:solidFill>
              <a:schemeClr val="accent1"/>
            </a:solidFill>
            <a:round/>
          </a:ln>
          <a:effectLst/>
        </c:spPr>
        <c:marker>
          <c:symbol val="none"/>
        </c:marker>
      </c:pivotFmt>
      <c:pivotFmt>
        <c:idx val="104"/>
        <c:spPr>
          <a:solidFill>
            <a:schemeClr val="accent1"/>
          </a:solidFill>
          <a:ln w="28575" cap="rnd">
            <a:solidFill>
              <a:schemeClr val="accent1"/>
            </a:solidFill>
            <a:round/>
          </a:ln>
          <a:effectLst/>
        </c:spPr>
        <c:marker>
          <c:symbol val="none"/>
        </c:marker>
      </c:pivotFmt>
      <c:pivotFmt>
        <c:idx val="105"/>
        <c:spPr>
          <a:solidFill>
            <a:schemeClr val="accent1"/>
          </a:solidFill>
          <a:ln w="28575" cap="rnd">
            <a:solidFill>
              <a:schemeClr val="accent1"/>
            </a:solidFill>
            <a:round/>
          </a:ln>
          <a:effectLst/>
        </c:spPr>
        <c:marker>
          <c:symbol val="none"/>
        </c:marker>
      </c:pivotFmt>
      <c:pivotFmt>
        <c:idx val="106"/>
        <c:spPr>
          <a:solidFill>
            <a:schemeClr val="accent1"/>
          </a:solidFill>
          <a:ln w="28575" cap="rnd">
            <a:solidFill>
              <a:schemeClr val="accent1"/>
            </a:solidFill>
            <a:round/>
          </a:ln>
          <a:effectLst/>
        </c:spPr>
        <c:marker>
          <c:symbol val="none"/>
        </c:marker>
      </c:pivotFmt>
      <c:pivotFmt>
        <c:idx val="107"/>
        <c:spPr>
          <a:solidFill>
            <a:schemeClr val="accent1"/>
          </a:solidFill>
          <a:ln w="28575" cap="rnd">
            <a:solidFill>
              <a:schemeClr val="accent1"/>
            </a:solidFill>
            <a:round/>
          </a:ln>
          <a:effectLst/>
        </c:spPr>
        <c:marker>
          <c:symbol val="none"/>
        </c:marker>
      </c:pivotFmt>
      <c:pivotFmt>
        <c:idx val="108"/>
        <c:spPr>
          <a:solidFill>
            <a:schemeClr val="accent1"/>
          </a:solidFill>
          <a:ln w="28575" cap="rnd">
            <a:solidFill>
              <a:schemeClr val="accent1"/>
            </a:solidFill>
            <a:round/>
          </a:ln>
          <a:effectLst/>
        </c:spPr>
        <c:marker>
          <c:symbol val="none"/>
        </c:marker>
      </c:pivotFmt>
      <c:pivotFmt>
        <c:idx val="109"/>
        <c:spPr>
          <a:solidFill>
            <a:schemeClr val="accent1"/>
          </a:solidFill>
          <a:ln w="28575" cap="rnd">
            <a:solidFill>
              <a:schemeClr val="accent1"/>
            </a:solidFill>
            <a:round/>
          </a:ln>
          <a:effectLst/>
        </c:spPr>
        <c:marker>
          <c:symbol val="none"/>
        </c:marker>
      </c:pivotFmt>
      <c:pivotFmt>
        <c:idx val="110"/>
        <c:spPr>
          <a:solidFill>
            <a:schemeClr val="accent1"/>
          </a:solidFill>
          <a:ln w="28575" cap="rnd">
            <a:solidFill>
              <a:schemeClr val="accent1"/>
            </a:solidFill>
            <a:round/>
          </a:ln>
          <a:effectLst/>
        </c:spPr>
        <c:marker>
          <c:symbol val="none"/>
        </c:marker>
      </c:pivotFmt>
      <c:pivotFmt>
        <c:idx val="111"/>
        <c:spPr>
          <a:solidFill>
            <a:schemeClr val="accent1"/>
          </a:solidFill>
          <a:ln w="28575" cap="rnd">
            <a:solidFill>
              <a:schemeClr val="accent1"/>
            </a:solidFill>
            <a:round/>
          </a:ln>
          <a:effectLst/>
        </c:spPr>
        <c:marker>
          <c:symbol val="none"/>
        </c:marker>
      </c:pivotFmt>
      <c:pivotFmt>
        <c:idx val="112"/>
        <c:spPr>
          <a:solidFill>
            <a:schemeClr val="accent1"/>
          </a:solidFill>
          <a:ln w="28575" cap="rnd">
            <a:solidFill>
              <a:schemeClr val="accent1"/>
            </a:solidFill>
            <a:round/>
          </a:ln>
          <a:effectLst/>
        </c:spPr>
        <c:marker>
          <c:symbol val="none"/>
        </c:marker>
      </c:pivotFmt>
      <c:pivotFmt>
        <c:idx val="113"/>
        <c:spPr>
          <a:solidFill>
            <a:schemeClr val="accent1"/>
          </a:solidFill>
          <a:ln w="28575" cap="rnd">
            <a:solidFill>
              <a:schemeClr val="accent1"/>
            </a:solidFill>
            <a:round/>
          </a:ln>
          <a:effectLst/>
        </c:spPr>
        <c:marker>
          <c:symbol val="none"/>
        </c:marker>
      </c:pivotFmt>
      <c:pivotFmt>
        <c:idx val="114"/>
        <c:spPr>
          <a:solidFill>
            <a:schemeClr val="accent1"/>
          </a:solidFill>
          <a:ln w="28575" cap="rnd">
            <a:solidFill>
              <a:schemeClr val="accent1"/>
            </a:solidFill>
            <a:round/>
          </a:ln>
          <a:effectLst/>
        </c:spPr>
        <c:marker>
          <c:symbol val="none"/>
        </c:marker>
      </c:pivotFmt>
      <c:pivotFmt>
        <c:idx val="115"/>
        <c:spPr>
          <a:solidFill>
            <a:schemeClr val="accent1"/>
          </a:solidFill>
          <a:ln w="28575" cap="rnd">
            <a:solidFill>
              <a:schemeClr val="accent1"/>
            </a:solidFill>
            <a:round/>
          </a:ln>
          <a:effectLst/>
        </c:spPr>
        <c:marker>
          <c:symbol val="none"/>
        </c:marker>
      </c:pivotFmt>
      <c:pivotFmt>
        <c:idx val="116"/>
        <c:spPr>
          <a:solidFill>
            <a:schemeClr val="accent1"/>
          </a:solidFill>
          <a:ln w="28575" cap="rnd">
            <a:solidFill>
              <a:schemeClr val="accent1"/>
            </a:solidFill>
            <a:round/>
          </a:ln>
          <a:effectLst/>
        </c:spPr>
        <c:marker>
          <c:symbol val="none"/>
        </c:marker>
      </c:pivotFmt>
      <c:pivotFmt>
        <c:idx val="117"/>
        <c:spPr>
          <a:solidFill>
            <a:schemeClr val="accent1"/>
          </a:solidFill>
          <a:ln w="28575" cap="rnd">
            <a:solidFill>
              <a:schemeClr val="accent1"/>
            </a:solidFill>
            <a:round/>
          </a:ln>
          <a:effectLst/>
        </c:spPr>
        <c:marker>
          <c:symbol val="none"/>
        </c:marker>
      </c:pivotFmt>
      <c:pivotFmt>
        <c:idx val="118"/>
        <c:spPr>
          <a:solidFill>
            <a:schemeClr val="accent1"/>
          </a:solidFill>
          <a:ln w="28575" cap="rnd">
            <a:solidFill>
              <a:schemeClr val="accent1"/>
            </a:solidFill>
            <a:round/>
          </a:ln>
          <a:effectLst/>
        </c:spPr>
        <c:marker>
          <c:symbol val="none"/>
        </c:marker>
      </c:pivotFmt>
      <c:pivotFmt>
        <c:idx val="119"/>
        <c:spPr>
          <a:solidFill>
            <a:schemeClr val="accent1"/>
          </a:solidFill>
          <a:ln w="28575" cap="rnd">
            <a:solidFill>
              <a:schemeClr val="accent1"/>
            </a:solidFill>
            <a:round/>
          </a:ln>
          <a:effectLst/>
        </c:spPr>
        <c:marker>
          <c:symbol val="none"/>
        </c:marker>
      </c:pivotFmt>
      <c:pivotFmt>
        <c:idx val="120"/>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121"/>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122"/>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123"/>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124"/>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125"/>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126"/>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127"/>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128"/>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129"/>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130"/>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131"/>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132"/>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133"/>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134"/>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135"/>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136"/>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137"/>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138"/>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139"/>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3.7454545752697743E-2"/>
          <c:y val="9.8328447364395E-2"/>
          <c:w val="0.71516447980663034"/>
          <c:h val="0.77896446363457861"/>
        </c:manualLayout>
      </c:layout>
      <c:lineChart>
        <c:grouping val="standard"/>
        <c:varyColors val="0"/>
        <c:ser>
          <c:idx val="0"/>
          <c:order val="0"/>
          <c:tx>
            <c:strRef>
              <c:f>'O2'!$B$52:$B$53</c:f>
              <c:strCache>
                <c:ptCount val="1"/>
                <c:pt idx="0">
                  <c:v>CONV</c:v>
                </c:pt>
              </c:strCache>
            </c:strRef>
          </c:tx>
          <c:spPr>
            <a:ln w="28575" cap="rnd">
              <a:solidFill>
                <a:schemeClr val="accent1"/>
              </a:solidFill>
              <a:round/>
            </a:ln>
            <a:effectLst/>
          </c:spPr>
          <c:marker>
            <c:symbol val="none"/>
          </c:marker>
          <c:cat>
            <c:strRef>
              <c:f>'O2'!$A$54:$A$66</c:f>
              <c:strCache>
                <c:ptCount val="12"/>
                <c:pt idx="0">
                  <c:v>ene-19</c:v>
                </c:pt>
                <c:pt idx="1">
                  <c:v>feb-19</c:v>
                </c:pt>
                <c:pt idx="2">
                  <c:v>mar-19</c:v>
                </c:pt>
                <c:pt idx="3">
                  <c:v>abr-19</c:v>
                </c:pt>
                <c:pt idx="4">
                  <c:v>may-19</c:v>
                </c:pt>
                <c:pt idx="5">
                  <c:v>jun-19</c:v>
                </c:pt>
                <c:pt idx="6">
                  <c:v>jul-19</c:v>
                </c:pt>
                <c:pt idx="7">
                  <c:v>ago-19</c:v>
                </c:pt>
                <c:pt idx="8">
                  <c:v>sep-19</c:v>
                </c:pt>
                <c:pt idx="9">
                  <c:v>oct-19</c:v>
                </c:pt>
                <c:pt idx="10">
                  <c:v>nov-19</c:v>
                </c:pt>
                <c:pt idx="11">
                  <c:v>dic-19</c:v>
                </c:pt>
              </c:strCache>
            </c:strRef>
          </c:cat>
          <c:val>
            <c:numRef>
              <c:f>'O2'!$B$54:$B$66</c:f>
              <c:numCache>
                <c:formatCode>General</c:formatCode>
                <c:ptCount val="12"/>
                <c:pt idx="3">
                  <c:v>6.6</c:v>
                </c:pt>
                <c:pt idx="5">
                  <c:v>7.3000000000000007</c:v>
                </c:pt>
                <c:pt idx="6">
                  <c:v>6.9</c:v>
                </c:pt>
                <c:pt idx="7">
                  <c:v>6.8</c:v>
                </c:pt>
                <c:pt idx="10">
                  <c:v>7.4</c:v>
                </c:pt>
              </c:numCache>
            </c:numRef>
          </c:val>
          <c:smooth val="0"/>
          <c:extLst>
            <c:ext xmlns:c16="http://schemas.microsoft.com/office/drawing/2014/chart" uri="{C3380CC4-5D6E-409C-BE32-E72D297353CC}">
              <c16:uniqueId val="{00000000-52D8-444F-9EAE-1743EDBC1874}"/>
            </c:ext>
          </c:extLst>
        </c:ser>
        <c:ser>
          <c:idx val="1"/>
          <c:order val="1"/>
          <c:tx>
            <c:strRef>
              <c:f>'O2'!$C$52:$C$53</c:f>
              <c:strCache>
                <c:ptCount val="1"/>
                <c:pt idx="0">
                  <c:v>HARG1</c:v>
                </c:pt>
              </c:strCache>
            </c:strRef>
          </c:tx>
          <c:spPr>
            <a:ln w="28575" cap="rnd">
              <a:solidFill>
                <a:schemeClr val="accent2"/>
              </a:solidFill>
              <a:round/>
            </a:ln>
            <a:effectLst/>
          </c:spPr>
          <c:marker>
            <c:symbol val="none"/>
          </c:marker>
          <c:cat>
            <c:strRef>
              <c:f>'O2'!$A$54:$A$66</c:f>
              <c:strCache>
                <c:ptCount val="12"/>
                <c:pt idx="0">
                  <c:v>ene-19</c:v>
                </c:pt>
                <c:pt idx="1">
                  <c:v>feb-19</c:v>
                </c:pt>
                <c:pt idx="2">
                  <c:v>mar-19</c:v>
                </c:pt>
                <c:pt idx="3">
                  <c:v>abr-19</c:v>
                </c:pt>
                <c:pt idx="4">
                  <c:v>may-19</c:v>
                </c:pt>
                <c:pt idx="5">
                  <c:v>jun-19</c:v>
                </c:pt>
                <c:pt idx="6">
                  <c:v>jul-19</c:v>
                </c:pt>
                <c:pt idx="7">
                  <c:v>ago-19</c:v>
                </c:pt>
                <c:pt idx="8">
                  <c:v>sep-19</c:v>
                </c:pt>
                <c:pt idx="9">
                  <c:v>oct-19</c:v>
                </c:pt>
                <c:pt idx="10">
                  <c:v>nov-19</c:v>
                </c:pt>
                <c:pt idx="11">
                  <c:v>dic-19</c:v>
                </c:pt>
              </c:strCache>
            </c:strRef>
          </c:cat>
          <c:val>
            <c:numRef>
              <c:f>'O2'!$C$54:$C$66</c:f>
              <c:numCache>
                <c:formatCode>General</c:formatCode>
                <c:ptCount val="12"/>
                <c:pt idx="0">
                  <c:v>7.5</c:v>
                </c:pt>
                <c:pt idx="1">
                  <c:v>6.6</c:v>
                </c:pt>
                <c:pt idx="2">
                  <c:v>7.2</c:v>
                </c:pt>
                <c:pt idx="3">
                  <c:v>6.6999999999999993</c:v>
                </c:pt>
                <c:pt idx="4">
                  <c:v>6.5</c:v>
                </c:pt>
                <c:pt idx="5">
                  <c:v>6.1</c:v>
                </c:pt>
                <c:pt idx="6">
                  <c:v>7.2</c:v>
                </c:pt>
                <c:pt idx="7">
                  <c:v>7</c:v>
                </c:pt>
                <c:pt idx="8">
                  <c:v>7.3000000000000007</c:v>
                </c:pt>
                <c:pt idx="9">
                  <c:v>7.4</c:v>
                </c:pt>
                <c:pt idx="10">
                  <c:v>7.2</c:v>
                </c:pt>
                <c:pt idx="11">
                  <c:v>7.8</c:v>
                </c:pt>
              </c:numCache>
            </c:numRef>
          </c:val>
          <c:smooth val="0"/>
          <c:extLst>
            <c:ext xmlns:c16="http://schemas.microsoft.com/office/drawing/2014/chart" uri="{C3380CC4-5D6E-409C-BE32-E72D297353CC}">
              <c16:uniqueId val="{00000001-52D8-444F-9EAE-1743EDBC1874}"/>
            </c:ext>
          </c:extLst>
        </c:ser>
        <c:ser>
          <c:idx val="2"/>
          <c:order val="2"/>
          <c:tx>
            <c:strRef>
              <c:f>'O2'!$D$52:$D$53</c:f>
              <c:strCache>
                <c:ptCount val="1"/>
                <c:pt idx="0">
                  <c:v>HARG2</c:v>
                </c:pt>
              </c:strCache>
            </c:strRef>
          </c:tx>
          <c:spPr>
            <a:ln w="28575" cap="rnd">
              <a:solidFill>
                <a:schemeClr val="accent3"/>
              </a:solidFill>
              <a:round/>
            </a:ln>
            <a:effectLst/>
          </c:spPr>
          <c:marker>
            <c:symbol val="none"/>
          </c:marker>
          <c:cat>
            <c:strRef>
              <c:f>'O2'!$A$54:$A$66</c:f>
              <c:strCache>
                <c:ptCount val="12"/>
                <c:pt idx="0">
                  <c:v>ene-19</c:v>
                </c:pt>
                <c:pt idx="1">
                  <c:v>feb-19</c:v>
                </c:pt>
                <c:pt idx="2">
                  <c:v>mar-19</c:v>
                </c:pt>
                <c:pt idx="3">
                  <c:v>abr-19</c:v>
                </c:pt>
                <c:pt idx="4">
                  <c:v>may-19</c:v>
                </c:pt>
                <c:pt idx="5">
                  <c:v>jun-19</c:v>
                </c:pt>
                <c:pt idx="6">
                  <c:v>jul-19</c:v>
                </c:pt>
                <c:pt idx="7">
                  <c:v>ago-19</c:v>
                </c:pt>
                <c:pt idx="8">
                  <c:v>sep-19</c:v>
                </c:pt>
                <c:pt idx="9">
                  <c:v>oct-19</c:v>
                </c:pt>
                <c:pt idx="10">
                  <c:v>nov-19</c:v>
                </c:pt>
                <c:pt idx="11">
                  <c:v>dic-19</c:v>
                </c:pt>
              </c:strCache>
            </c:strRef>
          </c:cat>
          <c:val>
            <c:numRef>
              <c:f>'O2'!$D$54:$D$66</c:f>
              <c:numCache>
                <c:formatCode>General</c:formatCode>
                <c:ptCount val="12"/>
                <c:pt idx="0">
                  <c:v>7.6</c:v>
                </c:pt>
                <c:pt idx="1">
                  <c:v>6.4</c:v>
                </c:pt>
                <c:pt idx="2">
                  <c:v>6.3000000000000007</c:v>
                </c:pt>
                <c:pt idx="3">
                  <c:v>6.3000000000000007</c:v>
                </c:pt>
                <c:pt idx="4">
                  <c:v>6.2</c:v>
                </c:pt>
                <c:pt idx="5">
                  <c:v>7</c:v>
                </c:pt>
                <c:pt idx="6">
                  <c:v>6.8</c:v>
                </c:pt>
                <c:pt idx="7">
                  <c:v>6.9</c:v>
                </c:pt>
                <c:pt idx="8">
                  <c:v>6.8</c:v>
                </c:pt>
                <c:pt idx="9">
                  <c:v>7</c:v>
                </c:pt>
                <c:pt idx="10">
                  <c:v>6.7799999999999994</c:v>
                </c:pt>
                <c:pt idx="11">
                  <c:v>5.8</c:v>
                </c:pt>
              </c:numCache>
            </c:numRef>
          </c:val>
          <c:smooth val="0"/>
          <c:extLst>
            <c:ext xmlns:c16="http://schemas.microsoft.com/office/drawing/2014/chart" uri="{C3380CC4-5D6E-409C-BE32-E72D297353CC}">
              <c16:uniqueId val="{00000002-52D8-444F-9EAE-1743EDBC1874}"/>
            </c:ext>
          </c:extLst>
        </c:ser>
        <c:ser>
          <c:idx val="3"/>
          <c:order val="3"/>
          <c:tx>
            <c:strRef>
              <c:f>'O2'!$E$52:$E$53</c:f>
              <c:strCache>
                <c:ptCount val="1"/>
                <c:pt idx="0">
                  <c:v>HASL1</c:v>
                </c:pt>
              </c:strCache>
            </c:strRef>
          </c:tx>
          <c:spPr>
            <a:ln w="28575" cap="rnd">
              <a:solidFill>
                <a:schemeClr val="accent4"/>
              </a:solidFill>
              <a:round/>
            </a:ln>
            <a:effectLst/>
          </c:spPr>
          <c:marker>
            <c:symbol val="none"/>
          </c:marker>
          <c:cat>
            <c:strRef>
              <c:f>'O2'!$A$54:$A$66</c:f>
              <c:strCache>
                <c:ptCount val="12"/>
                <c:pt idx="0">
                  <c:v>ene-19</c:v>
                </c:pt>
                <c:pt idx="1">
                  <c:v>feb-19</c:v>
                </c:pt>
                <c:pt idx="2">
                  <c:v>mar-19</c:v>
                </c:pt>
                <c:pt idx="3">
                  <c:v>abr-19</c:v>
                </c:pt>
                <c:pt idx="4">
                  <c:v>may-19</c:v>
                </c:pt>
                <c:pt idx="5">
                  <c:v>jun-19</c:v>
                </c:pt>
                <c:pt idx="6">
                  <c:v>jul-19</c:v>
                </c:pt>
                <c:pt idx="7">
                  <c:v>ago-19</c:v>
                </c:pt>
                <c:pt idx="8">
                  <c:v>sep-19</c:v>
                </c:pt>
                <c:pt idx="9">
                  <c:v>oct-19</c:v>
                </c:pt>
                <c:pt idx="10">
                  <c:v>nov-19</c:v>
                </c:pt>
                <c:pt idx="11">
                  <c:v>dic-19</c:v>
                </c:pt>
              </c:strCache>
            </c:strRef>
          </c:cat>
          <c:val>
            <c:numRef>
              <c:f>'O2'!$E$54:$E$66</c:f>
              <c:numCache>
                <c:formatCode>General</c:formatCode>
                <c:ptCount val="12"/>
                <c:pt idx="0">
                  <c:v>6.4</c:v>
                </c:pt>
                <c:pt idx="1">
                  <c:v>5.6</c:v>
                </c:pt>
                <c:pt idx="2">
                  <c:v>6.3000000000000007</c:v>
                </c:pt>
                <c:pt idx="3">
                  <c:v>6.2</c:v>
                </c:pt>
                <c:pt idx="4">
                  <c:v>6</c:v>
                </c:pt>
                <c:pt idx="5">
                  <c:v>6</c:v>
                </c:pt>
                <c:pt idx="6">
                  <c:v>6.1</c:v>
                </c:pt>
                <c:pt idx="7">
                  <c:v>6.4</c:v>
                </c:pt>
                <c:pt idx="8">
                  <c:v>5.3000000000000007</c:v>
                </c:pt>
                <c:pt idx="10">
                  <c:v>6.1</c:v>
                </c:pt>
                <c:pt idx="11">
                  <c:v>6.2</c:v>
                </c:pt>
              </c:numCache>
            </c:numRef>
          </c:val>
          <c:smooth val="0"/>
          <c:extLst>
            <c:ext xmlns:c16="http://schemas.microsoft.com/office/drawing/2014/chart" uri="{C3380CC4-5D6E-409C-BE32-E72D297353CC}">
              <c16:uniqueId val="{00000003-52D8-444F-9EAE-1743EDBC1874}"/>
            </c:ext>
          </c:extLst>
        </c:ser>
        <c:ser>
          <c:idx val="4"/>
          <c:order val="4"/>
          <c:tx>
            <c:strRef>
              <c:f>'O2'!$F$52:$F$53</c:f>
              <c:strCache>
                <c:ptCount val="1"/>
                <c:pt idx="0">
                  <c:v>HASL2</c:v>
                </c:pt>
              </c:strCache>
            </c:strRef>
          </c:tx>
          <c:spPr>
            <a:ln w="28575" cap="rnd">
              <a:solidFill>
                <a:schemeClr val="accent5"/>
              </a:solidFill>
              <a:round/>
            </a:ln>
            <a:effectLst/>
          </c:spPr>
          <c:marker>
            <c:symbol val="none"/>
          </c:marker>
          <c:cat>
            <c:strRef>
              <c:f>'O2'!$A$54:$A$66</c:f>
              <c:strCache>
                <c:ptCount val="12"/>
                <c:pt idx="0">
                  <c:v>ene-19</c:v>
                </c:pt>
                <c:pt idx="1">
                  <c:v>feb-19</c:v>
                </c:pt>
                <c:pt idx="2">
                  <c:v>mar-19</c:v>
                </c:pt>
                <c:pt idx="3">
                  <c:v>abr-19</c:v>
                </c:pt>
                <c:pt idx="4">
                  <c:v>may-19</c:v>
                </c:pt>
                <c:pt idx="5">
                  <c:v>jun-19</c:v>
                </c:pt>
                <c:pt idx="6">
                  <c:v>jul-19</c:v>
                </c:pt>
                <c:pt idx="7">
                  <c:v>ago-19</c:v>
                </c:pt>
                <c:pt idx="8">
                  <c:v>sep-19</c:v>
                </c:pt>
                <c:pt idx="9">
                  <c:v>oct-19</c:v>
                </c:pt>
                <c:pt idx="10">
                  <c:v>nov-19</c:v>
                </c:pt>
                <c:pt idx="11">
                  <c:v>dic-19</c:v>
                </c:pt>
              </c:strCache>
            </c:strRef>
          </c:cat>
          <c:val>
            <c:numRef>
              <c:f>'O2'!$F$54:$F$66</c:f>
              <c:numCache>
                <c:formatCode>General</c:formatCode>
                <c:ptCount val="12"/>
                <c:pt idx="0">
                  <c:v>7.4</c:v>
                </c:pt>
                <c:pt idx="1">
                  <c:v>6.6999999999999993</c:v>
                </c:pt>
                <c:pt idx="2">
                  <c:v>6.4</c:v>
                </c:pt>
                <c:pt idx="3">
                  <c:v>6.5</c:v>
                </c:pt>
                <c:pt idx="4">
                  <c:v>6.2</c:v>
                </c:pt>
                <c:pt idx="5">
                  <c:v>6.4</c:v>
                </c:pt>
                <c:pt idx="6">
                  <c:v>6.6</c:v>
                </c:pt>
                <c:pt idx="7">
                  <c:v>7</c:v>
                </c:pt>
                <c:pt idx="8">
                  <c:v>6.6</c:v>
                </c:pt>
                <c:pt idx="9">
                  <c:v>6.5</c:v>
                </c:pt>
                <c:pt idx="10">
                  <c:v>7.2</c:v>
                </c:pt>
                <c:pt idx="11">
                  <c:v>7.2</c:v>
                </c:pt>
              </c:numCache>
            </c:numRef>
          </c:val>
          <c:smooth val="0"/>
          <c:extLst>
            <c:ext xmlns:c16="http://schemas.microsoft.com/office/drawing/2014/chart" uri="{C3380CC4-5D6E-409C-BE32-E72D297353CC}">
              <c16:uniqueId val="{00000004-52D8-444F-9EAE-1743EDBC1874}"/>
            </c:ext>
          </c:extLst>
        </c:ser>
        <c:ser>
          <c:idx val="5"/>
          <c:order val="5"/>
          <c:tx>
            <c:strRef>
              <c:f>'O2'!$G$52:$G$53</c:f>
              <c:strCache>
                <c:ptCount val="1"/>
                <c:pt idx="0">
                  <c:v>HASL3</c:v>
                </c:pt>
              </c:strCache>
            </c:strRef>
          </c:tx>
          <c:spPr>
            <a:ln w="28575" cap="rnd">
              <a:solidFill>
                <a:schemeClr val="accent6"/>
              </a:solidFill>
              <a:round/>
            </a:ln>
            <a:effectLst/>
          </c:spPr>
          <c:marker>
            <c:symbol val="none"/>
          </c:marker>
          <c:cat>
            <c:strRef>
              <c:f>'O2'!$A$54:$A$66</c:f>
              <c:strCache>
                <c:ptCount val="12"/>
                <c:pt idx="0">
                  <c:v>ene-19</c:v>
                </c:pt>
                <c:pt idx="1">
                  <c:v>feb-19</c:v>
                </c:pt>
                <c:pt idx="2">
                  <c:v>mar-19</c:v>
                </c:pt>
                <c:pt idx="3">
                  <c:v>abr-19</c:v>
                </c:pt>
                <c:pt idx="4">
                  <c:v>may-19</c:v>
                </c:pt>
                <c:pt idx="5">
                  <c:v>jun-19</c:v>
                </c:pt>
                <c:pt idx="6">
                  <c:v>jul-19</c:v>
                </c:pt>
                <c:pt idx="7">
                  <c:v>ago-19</c:v>
                </c:pt>
                <c:pt idx="8">
                  <c:v>sep-19</c:v>
                </c:pt>
                <c:pt idx="9">
                  <c:v>oct-19</c:v>
                </c:pt>
                <c:pt idx="10">
                  <c:v>nov-19</c:v>
                </c:pt>
                <c:pt idx="11">
                  <c:v>dic-19</c:v>
                </c:pt>
              </c:strCache>
            </c:strRef>
          </c:cat>
          <c:val>
            <c:numRef>
              <c:f>'O2'!$G$54:$G$66</c:f>
              <c:numCache>
                <c:formatCode>General</c:formatCode>
                <c:ptCount val="12"/>
                <c:pt idx="4">
                  <c:v>6.6</c:v>
                </c:pt>
                <c:pt idx="5">
                  <c:v>6.6999999999999993</c:v>
                </c:pt>
                <c:pt idx="6">
                  <c:v>7</c:v>
                </c:pt>
                <c:pt idx="7">
                  <c:v>6.4</c:v>
                </c:pt>
                <c:pt idx="8">
                  <c:v>7.1</c:v>
                </c:pt>
                <c:pt idx="9">
                  <c:v>6.6999999999999993</c:v>
                </c:pt>
                <c:pt idx="10">
                  <c:v>6.3000000000000007</c:v>
                </c:pt>
                <c:pt idx="11">
                  <c:v>7.1</c:v>
                </c:pt>
              </c:numCache>
            </c:numRef>
          </c:val>
          <c:smooth val="0"/>
          <c:extLst>
            <c:ext xmlns:c16="http://schemas.microsoft.com/office/drawing/2014/chart" uri="{C3380CC4-5D6E-409C-BE32-E72D297353CC}">
              <c16:uniqueId val="{00000005-52D8-444F-9EAE-1743EDBC1874}"/>
            </c:ext>
          </c:extLst>
        </c:ser>
        <c:ser>
          <c:idx val="6"/>
          <c:order val="6"/>
          <c:tx>
            <c:strRef>
              <c:f>'O2'!$H$52:$H$53</c:f>
              <c:strCache>
                <c:ptCount val="1"/>
                <c:pt idx="0">
                  <c:v>HOSP1</c:v>
                </c:pt>
              </c:strCache>
            </c:strRef>
          </c:tx>
          <c:spPr>
            <a:ln w="28575" cap="rnd">
              <a:solidFill>
                <a:schemeClr val="accent1">
                  <a:lumMod val="60000"/>
                </a:schemeClr>
              </a:solidFill>
              <a:round/>
            </a:ln>
            <a:effectLst/>
          </c:spPr>
          <c:marker>
            <c:symbol val="none"/>
          </c:marker>
          <c:cat>
            <c:strRef>
              <c:f>'O2'!$A$54:$A$66</c:f>
              <c:strCache>
                <c:ptCount val="12"/>
                <c:pt idx="0">
                  <c:v>ene-19</c:v>
                </c:pt>
                <c:pt idx="1">
                  <c:v>feb-19</c:v>
                </c:pt>
                <c:pt idx="2">
                  <c:v>mar-19</c:v>
                </c:pt>
                <c:pt idx="3">
                  <c:v>abr-19</c:v>
                </c:pt>
                <c:pt idx="4">
                  <c:v>may-19</c:v>
                </c:pt>
                <c:pt idx="5">
                  <c:v>jun-19</c:v>
                </c:pt>
                <c:pt idx="6">
                  <c:v>jul-19</c:v>
                </c:pt>
                <c:pt idx="7">
                  <c:v>ago-19</c:v>
                </c:pt>
                <c:pt idx="8">
                  <c:v>sep-19</c:v>
                </c:pt>
                <c:pt idx="9">
                  <c:v>oct-19</c:v>
                </c:pt>
                <c:pt idx="10">
                  <c:v>nov-19</c:v>
                </c:pt>
                <c:pt idx="11">
                  <c:v>dic-19</c:v>
                </c:pt>
              </c:strCache>
            </c:strRef>
          </c:cat>
          <c:val>
            <c:numRef>
              <c:f>'O2'!$H$54:$H$66</c:f>
              <c:numCache>
                <c:formatCode>General</c:formatCode>
                <c:ptCount val="12"/>
                <c:pt idx="0">
                  <c:v>4.8</c:v>
                </c:pt>
                <c:pt idx="1">
                  <c:v>6.6999999999999993</c:v>
                </c:pt>
                <c:pt idx="2">
                  <c:v>6.9</c:v>
                </c:pt>
                <c:pt idx="3">
                  <c:v>6.2</c:v>
                </c:pt>
                <c:pt idx="4">
                  <c:v>7.5</c:v>
                </c:pt>
                <c:pt idx="5">
                  <c:v>6</c:v>
                </c:pt>
                <c:pt idx="6">
                  <c:v>6.4</c:v>
                </c:pt>
                <c:pt idx="7">
                  <c:v>6</c:v>
                </c:pt>
                <c:pt idx="8">
                  <c:v>7.2</c:v>
                </c:pt>
                <c:pt idx="9">
                  <c:v>6.8</c:v>
                </c:pt>
                <c:pt idx="10">
                  <c:v>6.55</c:v>
                </c:pt>
                <c:pt idx="11">
                  <c:v>7.4</c:v>
                </c:pt>
              </c:numCache>
            </c:numRef>
          </c:val>
          <c:smooth val="0"/>
          <c:extLst>
            <c:ext xmlns:c16="http://schemas.microsoft.com/office/drawing/2014/chart" uri="{C3380CC4-5D6E-409C-BE32-E72D297353CC}">
              <c16:uniqueId val="{00000006-52D8-444F-9EAE-1743EDBC1874}"/>
            </c:ext>
          </c:extLst>
        </c:ser>
        <c:ser>
          <c:idx val="7"/>
          <c:order val="7"/>
          <c:tx>
            <c:strRef>
              <c:f>'O2'!$I$52:$I$53</c:f>
              <c:strCache>
                <c:ptCount val="1"/>
                <c:pt idx="0">
                  <c:v>MAAB1</c:v>
                </c:pt>
              </c:strCache>
            </c:strRef>
          </c:tx>
          <c:spPr>
            <a:ln w="28575" cap="rnd">
              <a:solidFill>
                <a:schemeClr val="accent2">
                  <a:lumMod val="60000"/>
                </a:schemeClr>
              </a:solidFill>
              <a:round/>
            </a:ln>
            <a:effectLst/>
          </c:spPr>
          <c:marker>
            <c:symbol val="none"/>
          </c:marker>
          <c:cat>
            <c:strRef>
              <c:f>'O2'!$A$54:$A$66</c:f>
              <c:strCache>
                <c:ptCount val="12"/>
                <c:pt idx="0">
                  <c:v>ene-19</c:v>
                </c:pt>
                <c:pt idx="1">
                  <c:v>feb-19</c:v>
                </c:pt>
                <c:pt idx="2">
                  <c:v>mar-19</c:v>
                </c:pt>
                <c:pt idx="3">
                  <c:v>abr-19</c:v>
                </c:pt>
                <c:pt idx="4">
                  <c:v>may-19</c:v>
                </c:pt>
                <c:pt idx="5">
                  <c:v>jun-19</c:v>
                </c:pt>
                <c:pt idx="6">
                  <c:v>jul-19</c:v>
                </c:pt>
                <c:pt idx="7">
                  <c:v>ago-19</c:v>
                </c:pt>
                <c:pt idx="8">
                  <c:v>sep-19</c:v>
                </c:pt>
                <c:pt idx="9">
                  <c:v>oct-19</c:v>
                </c:pt>
                <c:pt idx="10">
                  <c:v>nov-19</c:v>
                </c:pt>
                <c:pt idx="11">
                  <c:v>dic-19</c:v>
                </c:pt>
              </c:strCache>
            </c:strRef>
          </c:cat>
          <c:val>
            <c:numRef>
              <c:f>'O2'!$I$54:$I$66</c:f>
              <c:numCache>
                <c:formatCode>General</c:formatCode>
                <c:ptCount val="12"/>
                <c:pt idx="0">
                  <c:v>7.1</c:v>
                </c:pt>
                <c:pt idx="1">
                  <c:v>7.6</c:v>
                </c:pt>
                <c:pt idx="2">
                  <c:v>7</c:v>
                </c:pt>
                <c:pt idx="3">
                  <c:v>7.5</c:v>
                </c:pt>
                <c:pt idx="4">
                  <c:v>7.2</c:v>
                </c:pt>
                <c:pt idx="5">
                  <c:v>6.5</c:v>
                </c:pt>
                <c:pt idx="6">
                  <c:v>6.8</c:v>
                </c:pt>
                <c:pt idx="8">
                  <c:v>7</c:v>
                </c:pt>
                <c:pt idx="9">
                  <c:v>7.1</c:v>
                </c:pt>
                <c:pt idx="10">
                  <c:v>7.4</c:v>
                </c:pt>
                <c:pt idx="11">
                  <c:v>7.6999999999999993</c:v>
                </c:pt>
              </c:numCache>
            </c:numRef>
          </c:val>
          <c:smooth val="0"/>
          <c:extLst>
            <c:ext xmlns:c16="http://schemas.microsoft.com/office/drawing/2014/chart" uri="{C3380CC4-5D6E-409C-BE32-E72D297353CC}">
              <c16:uniqueId val="{00000007-52D8-444F-9EAE-1743EDBC1874}"/>
            </c:ext>
          </c:extLst>
        </c:ser>
        <c:ser>
          <c:idx val="8"/>
          <c:order val="8"/>
          <c:tx>
            <c:strRef>
              <c:f>'O2'!$J$52:$J$53</c:f>
              <c:strCache>
                <c:ptCount val="1"/>
                <c:pt idx="0">
                  <c:v>MAAB2</c:v>
                </c:pt>
              </c:strCache>
            </c:strRef>
          </c:tx>
          <c:spPr>
            <a:ln w="28575" cap="rnd">
              <a:solidFill>
                <a:schemeClr val="accent3">
                  <a:lumMod val="60000"/>
                </a:schemeClr>
              </a:solidFill>
              <a:round/>
            </a:ln>
            <a:effectLst/>
          </c:spPr>
          <c:marker>
            <c:symbol val="none"/>
          </c:marker>
          <c:cat>
            <c:strRef>
              <c:f>'O2'!$A$54:$A$66</c:f>
              <c:strCache>
                <c:ptCount val="12"/>
                <c:pt idx="0">
                  <c:v>ene-19</c:v>
                </c:pt>
                <c:pt idx="1">
                  <c:v>feb-19</c:v>
                </c:pt>
                <c:pt idx="2">
                  <c:v>mar-19</c:v>
                </c:pt>
                <c:pt idx="3">
                  <c:v>abr-19</c:v>
                </c:pt>
                <c:pt idx="4">
                  <c:v>may-19</c:v>
                </c:pt>
                <c:pt idx="5">
                  <c:v>jun-19</c:v>
                </c:pt>
                <c:pt idx="6">
                  <c:v>jul-19</c:v>
                </c:pt>
                <c:pt idx="7">
                  <c:v>ago-19</c:v>
                </c:pt>
                <c:pt idx="8">
                  <c:v>sep-19</c:v>
                </c:pt>
                <c:pt idx="9">
                  <c:v>oct-19</c:v>
                </c:pt>
                <c:pt idx="10">
                  <c:v>nov-19</c:v>
                </c:pt>
                <c:pt idx="11">
                  <c:v>dic-19</c:v>
                </c:pt>
              </c:strCache>
            </c:strRef>
          </c:cat>
          <c:val>
            <c:numRef>
              <c:f>'O2'!$J$54:$J$66</c:f>
              <c:numCache>
                <c:formatCode>General</c:formatCode>
                <c:ptCount val="12"/>
                <c:pt idx="0">
                  <c:v>7.3000000000000007</c:v>
                </c:pt>
                <c:pt idx="1">
                  <c:v>6.9</c:v>
                </c:pt>
                <c:pt idx="2">
                  <c:v>6.6999999999999993</c:v>
                </c:pt>
                <c:pt idx="3">
                  <c:v>7.2</c:v>
                </c:pt>
                <c:pt idx="4">
                  <c:v>7.2</c:v>
                </c:pt>
                <c:pt idx="5">
                  <c:v>6.6</c:v>
                </c:pt>
                <c:pt idx="6">
                  <c:v>6</c:v>
                </c:pt>
                <c:pt idx="7">
                  <c:v>6</c:v>
                </c:pt>
                <c:pt idx="8">
                  <c:v>7</c:v>
                </c:pt>
                <c:pt idx="9">
                  <c:v>6.4</c:v>
                </c:pt>
                <c:pt idx="10">
                  <c:v>7.2</c:v>
                </c:pt>
                <c:pt idx="11">
                  <c:v>7.2</c:v>
                </c:pt>
              </c:numCache>
            </c:numRef>
          </c:val>
          <c:smooth val="0"/>
          <c:extLst>
            <c:ext xmlns:c16="http://schemas.microsoft.com/office/drawing/2014/chart" uri="{C3380CC4-5D6E-409C-BE32-E72D297353CC}">
              <c16:uniqueId val="{00000008-52D8-444F-9EAE-1743EDBC1874}"/>
            </c:ext>
          </c:extLst>
        </c:ser>
        <c:ser>
          <c:idx val="9"/>
          <c:order val="9"/>
          <c:tx>
            <c:strRef>
              <c:f>'O2'!$K$52:$K$53</c:f>
              <c:strCache>
                <c:ptCount val="1"/>
                <c:pt idx="0">
                  <c:v>MACA1</c:v>
                </c:pt>
              </c:strCache>
            </c:strRef>
          </c:tx>
          <c:spPr>
            <a:ln w="28575" cap="rnd">
              <a:solidFill>
                <a:schemeClr val="accent4">
                  <a:lumMod val="60000"/>
                </a:schemeClr>
              </a:solidFill>
              <a:round/>
            </a:ln>
            <a:effectLst/>
          </c:spPr>
          <c:marker>
            <c:symbol val="none"/>
          </c:marker>
          <c:cat>
            <c:strRef>
              <c:f>'O2'!$A$54:$A$66</c:f>
              <c:strCache>
                <c:ptCount val="12"/>
                <c:pt idx="0">
                  <c:v>ene-19</c:v>
                </c:pt>
                <c:pt idx="1">
                  <c:v>feb-19</c:v>
                </c:pt>
                <c:pt idx="2">
                  <c:v>mar-19</c:v>
                </c:pt>
                <c:pt idx="3">
                  <c:v>abr-19</c:v>
                </c:pt>
                <c:pt idx="4">
                  <c:v>may-19</c:v>
                </c:pt>
                <c:pt idx="5">
                  <c:v>jun-19</c:v>
                </c:pt>
                <c:pt idx="6">
                  <c:v>jul-19</c:v>
                </c:pt>
                <c:pt idx="7">
                  <c:v>ago-19</c:v>
                </c:pt>
                <c:pt idx="8">
                  <c:v>sep-19</c:v>
                </c:pt>
                <c:pt idx="9">
                  <c:v>oct-19</c:v>
                </c:pt>
                <c:pt idx="10">
                  <c:v>nov-19</c:v>
                </c:pt>
                <c:pt idx="11">
                  <c:v>dic-19</c:v>
                </c:pt>
              </c:strCache>
            </c:strRef>
          </c:cat>
          <c:val>
            <c:numRef>
              <c:f>'O2'!$K$54:$K$66</c:f>
              <c:numCache>
                <c:formatCode>General</c:formatCode>
                <c:ptCount val="12"/>
                <c:pt idx="0">
                  <c:v>6.6999999999999993</c:v>
                </c:pt>
                <c:pt idx="1">
                  <c:v>5.8</c:v>
                </c:pt>
                <c:pt idx="2">
                  <c:v>6.6999999999999993</c:v>
                </c:pt>
                <c:pt idx="3">
                  <c:v>6.3000000000000007</c:v>
                </c:pt>
                <c:pt idx="4">
                  <c:v>6.3000000000000007</c:v>
                </c:pt>
                <c:pt idx="5">
                  <c:v>5.3000000000000007</c:v>
                </c:pt>
                <c:pt idx="6">
                  <c:v>6</c:v>
                </c:pt>
                <c:pt idx="7">
                  <c:v>6.2</c:v>
                </c:pt>
                <c:pt idx="8">
                  <c:v>5.8</c:v>
                </c:pt>
                <c:pt idx="9">
                  <c:v>5.9</c:v>
                </c:pt>
                <c:pt idx="10">
                  <c:v>6.25</c:v>
                </c:pt>
                <c:pt idx="11">
                  <c:v>6.9</c:v>
                </c:pt>
              </c:numCache>
            </c:numRef>
          </c:val>
          <c:smooth val="0"/>
          <c:extLst>
            <c:ext xmlns:c16="http://schemas.microsoft.com/office/drawing/2014/chart" uri="{C3380CC4-5D6E-409C-BE32-E72D297353CC}">
              <c16:uniqueId val="{00000009-52D8-444F-9EAE-1743EDBC1874}"/>
            </c:ext>
          </c:extLst>
        </c:ser>
        <c:ser>
          <c:idx val="10"/>
          <c:order val="10"/>
          <c:tx>
            <c:strRef>
              <c:f>'O2'!$L$52:$L$53</c:f>
              <c:strCache>
                <c:ptCount val="1"/>
                <c:pt idx="0">
                  <c:v>MACA2</c:v>
                </c:pt>
              </c:strCache>
            </c:strRef>
          </c:tx>
          <c:spPr>
            <a:ln w="28575" cap="rnd">
              <a:solidFill>
                <a:schemeClr val="accent5">
                  <a:lumMod val="60000"/>
                </a:schemeClr>
              </a:solidFill>
              <a:round/>
            </a:ln>
            <a:effectLst/>
          </c:spPr>
          <c:marker>
            <c:symbol val="none"/>
          </c:marker>
          <c:cat>
            <c:strRef>
              <c:f>'O2'!$A$54:$A$66</c:f>
              <c:strCache>
                <c:ptCount val="12"/>
                <c:pt idx="0">
                  <c:v>ene-19</c:v>
                </c:pt>
                <c:pt idx="1">
                  <c:v>feb-19</c:v>
                </c:pt>
                <c:pt idx="2">
                  <c:v>mar-19</c:v>
                </c:pt>
                <c:pt idx="3">
                  <c:v>abr-19</c:v>
                </c:pt>
                <c:pt idx="4">
                  <c:v>may-19</c:v>
                </c:pt>
                <c:pt idx="5">
                  <c:v>jun-19</c:v>
                </c:pt>
                <c:pt idx="6">
                  <c:v>jul-19</c:v>
                </c:pt>
                <c:pt idx="7">
                  <c:v>ago-19</c:v>
                </c:pt>
                <c:pt idx="8">
                  <c:v>sep-19</c:v>
                </c:pt>
                <c:pt idx="9">
                  <c:v>oct-19</c:v>
                </c:pt>
                <c:pt idx="10">
                  <c:v>nov-19</c:v>
                </c:pt>
                <c:pt idx="11">
                  <c:v>dic-19</c:v>
                </c:pt>
              </c:strCache>
            </c:strRef>
          </c:cat>
          <c:val>
            <c:numRef>
              <c:f>'O2'!$L$54:$L$66</c:f>
              <c:numCache>
                <c:formatCode>General</c:formatCode>
                <c:ptCount val="12"/>
                <c:pt idx="0">
                  <c:v>7</c:v>
                </c:pt>
                <c:pt idx="1">
                  <c:v>7</c:v>
                </c:pt>
                <c:pt idx="2">
                  <c:v>6.9</c:v>
                </c:pt>
                <c:pt idx="3">
                  <c:v>7.4</c:v>
                </c:pt>
                <c:pt idx="4">
                  <c:v>7.3000000000000007</c:v>
                </c:pt>
                <c:pt idx="5">
                  <c:v>6.9</c:v>
                </c:pt>
                <c:pt idx="6">
                  <c:v>6.5</c:v>
                </c:pt>
                <c:pt idx="7">
                  <c:v>7.1</c:v>
                </c:pt>
                <c:pt idx="8">
                  <c:v>6.6</c:v>
                </c:pt>
                <c:pt idx="9">
                  <c:v>6.4</c:v>
                </c:pt>
                <c:pt idx="10">
                  <c:v>6.95</c:v>
                </c:pt>
                <c:pt idx="11">
                  <c:v>7.6999999999999993</c:v>
                </c:pt>
              </c:numCache>
            </c:numRef>
          </c:val>
          <c:smooth val="0"/>
          <c:extLst>
            <c:ext xmlns:c16="http://schemas.microsoft.com/office/drawing/2014/chart" uri="{C3380CC4-5D6E-409C-BE32-E72D297353CC}">
              <c16:uniqueId val="{0000000A-52D8-444F-9EAE-1743EDBC1874}"/>
            </c:ext>
          </c:extLst>
        </c:ser>
        <c:ser>
          <c:idx val="11"/>
          <c:order val="11"/>
          <c:tx>
            <c:strRef>
              <c:f>'O2'!$M$52:$M$53</c:f>
              <c:strCache>
                <c:ptCount val="1"/>
                <c:pt idx="0">
                  <c:v>PAPO1</c:v>
                </c:pt>
              </c:strCache>
            </c:strRef>
          </c:tx>
          <c:spPr>
            <a:ln w="28575" cap="rnd">
              <a:solidFill>
                <a:schemeClr val="accent6">
                  <a:lumMod val="60000"/>
                </a:schemeClr>
              </a:solidFill>
              <a:round/>
            </a:ln>
            <a:effectLst/>
          </c:spPr>
          <c:marker>
            <c:symbol val="none"/>
          </c:marker>
          <c:cat>
            <c:strRef>
              <c:f>'O2'!$A$54:$A$66</c:f>
              <c:strCache>
                <c:ptCount val="12"/>
                <c:pt idx="0">
                  <c:v>ene-19</c:v>
                </c:pt>
                <c:pt idx="1">
                  <c:v>feb-19</c:v>
                </c:pt>
                <c:pt idx="2">
                  <c:v>mar-19</c:v>
                </c:pt>
                <c:pt idx="3">
                  <c:v>abr-19</c:v>
                </c:pt>
                <c:pt idx="4">
                  <c:v>may-19</c:v>
                </c:pt>
                <c:pt idx="5">
                  <c:v>jun-19</c:v>
                </c:pt>
                <c:pt idx="6">
                  <c:v>jul-19</c:v>
                </c:pt>
                <c:pt idx="7">
                  <c:v>ago-19</c:v>
                </c:pt>
                <c:pt idx="8">
                  <c:v>sep-19</c:v>
                </c:pt>
                <c:pt idx="9">
                  <c:v>oct-19</c:v>
                </c:pt>
                <c:pt idx="10">
                  <c:v>nov-19</c:v>
                </c:pt>
                <c:pt idx="11">
                  <c:v>dic-19</c:v>
                </c:pt>
              </c:strCache>
            </c:strRef>
          </c:cat>
          <c:val>
            <c:numRef>
              <c:f>'O2'!$M$54:$M$66</c:f>
              <c:numCache>
                <c:formatCode>General</c:formatCode>
                <c:ptCount val="12"/>
                <c:pt idx="0">
                  <c:v>7</c:v>
                </c:pt>
                <c:pt idx="1">
                  <c:v>7</c:v>
                </c:pt>
                <c:pt idx="2">
                  <c:v>7.2</c:v>
                </c:pt>
                <c:pt idx="3">
                  <c:v>7.8999999999999995</c:v>
                </c:pt>
                <c:pt idx="4">
                  <c:v>7.3000000000000007</c:v>
                </c:pt>
                <c:pt idx="5">
                  <c:v>6.2</c:v>
                </c:pt>
                <c:pt idx="6">
                  <c:v>6.3</c:v>
                </c:pt>
                <c:pt idx="7">
                  <c:v>7</c:v>
                </c:pt>
                <c:pt idx="8">
                  <c:v>7.1</c:v>
                </c:pt>
                <c:pt idx="9">
                  <c:v>6.4</c:v>
                </c:pt>
                <c:pt idx="10">
                  <c:v>6.8</c:v>
                </c:pt>
                <c:pt idx="11">
                  <c:v>7.6</c:v>
                </c:pt>
              </c:numCache>
            </c:numRef>
          </c:val>
          <c:smooth val="0"/>
          <c:extLst>
            <c:ext xmlns:c16="http://schemas.microsoft.com/office/drawing/2014/chart" uri="{C3380CC4-5D6E-409C-BE32-E72D297353CC}">
              <c16:uniqueId val="{0000000B-52D8-444F-9EAE-1743EDBC1874}"/>
            </c:ext>
          </c:extLst>
        </c:ser>
        <c:ser>
          <c:idx val="12"/>
          <c:order val="12"/>
          <c:tx>
            <c:strRef>
              <c:f>'O2'!$N$52:$N$53</c:f>
              <c:strCache>
                <c:ptCount val="1"/>
                <c:pt idx="0">
                  <c:v>PAPO2</c:v>
                </c:pt>
              </c:strCache>
            </c:strRef>
          </c:tx>
          <c:spPr>
            <a:ln w="28575" cap="rnd">
              <a:solidFill>
                <a:schemeClr val="accent1">
                  <a:lumMod val="80000"/>
                  <a:lumOff val="20000"/>
                </a:schemeClr>
              </a:solidFill>
              <a:round/>
            </a:ln>
            <a:effectLst/>
          </c:spPr>
          <c:marker>
            <c:symbol val="none"/>
          </c:marker>
          <c:cat>
            <c:strRef>
              <c:f>'O2'!$A$54:$A$66</c:f>
              <c:strCache>
                <c:ptCount val="12"/>
                <c:pt idx="0">
                  <c:v>ene-19</c:v>
                </c:pt>
                <c:pt idx="1">
                  <c:v>feb-19</c:v>
                </c:pt>
                <c:pt idx="2">
                  <c:v>mar-19</c:v>
                </c:pt>
                <c:pt idx="3">
                  <c:v>abr-19</c:v>
                </c:pt>
                <c:pt idx="4">
                  <c:v>may-19</c:v>
                </c:pt>
                <c:pt idx="5">
                  <c:v>jun-19</c:v>
                </c:pt>
                <c:pt idx="6">
                  <c:v>jul-19</c:v>
                </c:pt>
                <c:pt idx="7">
                  <c:v>ago-19</c:v>
                </c:pt>
                <c:pt idx="8">
                  <c:v>sep-19</c:v>
                </c:pt>
                <c:pt idx="9">
                  <c:v>oct-19</c:v>
                </c:pt>
                <c:pt idx="10">
                  <c:v>nov-19</c:v>
                </c:pt>
                <c:pt idx="11">
                  <c:v>dic-19</c:v>
                </c:pt>
              </c:strCache>
            </c:strRef>
          </c:cat>
          <c:val>
            <c:numRef>
              <c:f>'O2'!$N$54:$N$66</c:f>
              <c:numCache>
                <c:formatCode>General</c:formatCode>
                <c:ptCount val="12"/>
                <c:pt idx="0">
                  <c:v>7.2</c:v>
                </c:pt>
                <c:pt idx="1">
                  <c:v>7</c:v>
                </c:pt>
                <c:pt idx="2">
                  <c:v>7.3000000000000007</c:v>
                </c:pt>
                <c:pt idx="3">
                  <c:v>6.6</c:v>
                </c:pt>
                <c:pt idx="4">
                  <c:v>7.1</c:v>
                </c:pt>
                <c:pt idx="5">
                  <c:v>6.4</c:v>
                </c:pt>
                <c:pt idx="6">
                  <c:v>6.4</c:v>
                </c:pt>
                <c:pt idx="7">
                  <c:v>7</c:v>
                </c:pt>
                <c:pt idx="8">
                  <c:v>7.2</c:v>
                </c:pt>
                <c:pt idx="9">
                  <c:v>6.2</c:v>
                </c:pt>
                <c:pt idx="10">
                  <c:v>6.9</c:v>
                </c:pt>
                <c:pt idx="11">
                  <c:v>7.6</c:v>
                </c:pt>
              </c:numCache>
            </c:numRef>
          </c:val>
          <c:smooth val="0"/>
          <c:extLst>
            <c:ext xmlns:c16="http://schemas.microsoft.com/office/drawing/2014/chart" uri="{C3380CC4-5D6E-409C-BE32-E72D297353CC}">
              <c16:uniqueId val="{0000000C-52D8-444F-9EAE-1743EDBC1874}"/>
            </c:ext>
          </c:extLst>
        </c:ser>
        <c:ser>
          <c:idx val="13"/>
          <c:order val="13"/>
          <c:tx>
            <c:strRef>
              <c:f>'O2'!$O$52:$O$53</c:f>
              <c:strCache>
                <c:ptCount val="1"/>
                <c:pt idx="0">
                  <c:v>PAPR1</c:v>
                </c:pt>
              </c:strCache>
            </c:strRef>
          </c:tx>
          <c:spPr>
            <a:ln w="28575" cap="rnd">
              <a:solidFill>
                <a:schemeClr val="accent2">
                  <a:lumMod val="80000"/>
                  <a:lumOff val="20000"/>
                </a:schemeClr>
              </a:solidFill>
              <a:round/>
            </a:ln>
            <a:effectLst/>
          </c:spPr>
          <c:marker>
            <c:symbol val="none"/>
          </c:marker>
          <c:cat>
            <c:strRef>
              <c:f>'O2'!$A$54:$A$66</c:f>
              <c:strCache>
                <c:ptCount val="12"/>
                <c:pt idx="0">
                  <c:v>ene-19</c:v>
                </c:pt>
                <c:pt idx="1">
                  <c:v>feb-19</c:v>
                </c:pt>
                <c:pt idx="2">
                  <c:v>mar-19</c:v>
                </c:pt>
                <c:pt idx="3">
                  <c:v>abr-19</c:v>
                </c:pt>
                <c:pt idx="4">
                  <c:v>may-19</c:v>
                </c:pt>
                <c:pt idx="5">
                  <c:v>jun-19</c:v>
                </c:pt>
                <c:pt idx="6">
                  <c:v>jul-19</c:v>
                </c:pt>
                <c:pt idx="7">
                  <c:v>ago-19</c:v>
                </c:pt>
                <c:pt idx="8">
                  <c:v>sep-19</c:v>
                </c:pt>
                <c:pt idx="9">
                  <c:v>oct-19</c:v>
                </c:pt>
                <c:pt idx="10">
                  <c:v>nov-19</c:v>
                </c:pt>
                <c:pt idx="11">
                  <c:v>dic-19</c:v>
                </c:pt>
              </c:strCache>
            </c:strRef>
          </c:cat>
          <c:val>
            <c:numRef>
              <c:f>'O2'!$O$54:$O$66</c:f>
              <c:numCache>
                <c:formatCode>General</c:formatCode>
                <c:ptCount val="12"/>
                <c:pt idx="0">
                  <c:v>7.3000000000000007</c:v>
                </c:pt>
                <c:pt idx="1">
                  <c:v>7.3000000000000007</c:v>
                </c:pt>
                <c:pt idx="2">
                  <c:v>8.4</c:v>
                </c:pt>
                <c:pt idx="3">
                  <c:v>7</c:v>
                </c:pt>
                <c:pt idx="4">
                  <c:v>7.3000000000000007</c:v>
                </c:pt>
                <c:pt idx="5">
                  <c:v>6.2</c:v>
                </c:pt>
                <c:pt idx="6">
                  <c:v>7</c:v>
                </c:pt>
                <c:pt idx="7">
                  <c:v>6</c:v>
                </c:pt>
                <c:pt idx="8">
                  <c:v>6.1</c:v>
                </c:pt>
                <c:pt idx="9">
                  <c:v>6.4</c:v>
                </c:pt>
                <c:pt idx="10">
                  <c:v>8</c:v>
                </c:pt>
                <c:pt idx="11">
                  <c:v>7.8</c:v>
                </c:pt>
              </c:numCache>
            </c:numRef>
          </c:val>
          <c:smooth val="0"/>
          <c:extLst>
            <c:ext xmlns:c16="http://schemas.microsoft.com/office/drawing/2014/chart" uri="{C3380CC4-5D6E-409C-BE32-E72D297353CC}">
              <c16:uniqueId val="{0000000D-52D8-444F-9EAE-1743EDBC1874}"/>
            </c:ext>
          </c:extLst>
        </c:ser>
        <c:ser>
          <c:idx val="14"/>
          <c:order val="14"/>
          <c:tx>
            <c:strRef>
              <c:f>'O2'!$P$52:$P$53</c:f>
              <c:strCache>
                <c:ptCount val="1"/>
                <c:pt idx="0">
                  <c:v>PAPR2</c:v>
                </c:pt>
              </c:strCache>
            </c:strRef>
          </c:tx>
          <c:spPr>
            <a:ln w="28575" cap="rnd">
              <a:solidFill>
                <a:schemeClr val="accent3">
                  <a:lumMod val="80000"/>
                  <a:lumOff val="20000"/>
                </a:schemeClr>
              </a:solidFill>
              <a:round/>
            </a:ln>
            <a:effectLst/>
          </c:spPr>
          <c:marker>
            <c:symbol val="none"/>
          </c:marker>
          <c:cat>
            <c:strRef>
              <c:f>'O2'!$A$54:$A$66</c:f>
              <c:strCache>
                <c:ptCount val="12"/>
                <c:pt idx="0">
                  <c:v>ene-19</c:v>
                </c:pt>
                <c:pt idx="1">
                  <c:v>feb-19</c:v>
                </c:pt>
                <c:pt idx="2">
                  <c:v>mar-19</c:v>
                </c:pt>
                <c:pt idx="3">
                  <c:v>abr-19</c:v>
                </c:pt>
                <c:pt idx="4">
                  <c:v>may-19</c:v>
                </c:pt>
                <c:pt idx="5">
                  <c:v>jun-19</c:v>
                </c:pt>
                <c:pt idx="6">
                  <c:v>jul-19</c:v>
                </c:pt>
                <c:pt idx="7">
                  <c:v>ago-19</c:v>
                </c:pt>
                <c:pt idx="8">
                  <c:v>sep-19</c:v>
                </c:pt>
                <c:pt idx="9">
                  <c:v>oct-19</c:v>
                </c:pt>
                <c:pt idx="10">
                  <c:v>nov-19</c:v>
                </c:pt>
                <c:pt idx="11">
                  <c:v>dic-19</c:v>
                </c:pt>
              </c:strCache>
            </c:strRef>
          </c:cat>
          <c:val>
            <c:numRef>
              <c:f>'O2'!$P$54:$P$66</c:f>
              <c:numCache>
                <c:formatCode>General</c:formatCode>
                <c:ptCount val="12"/>
                <c:pt idx="0">
                  <c:v>7</c:v>
                </c:pt>
                <c:pt idx="1">
                  <c:v>5.2</c:v>
                </c:pt>
                <c:pt idx="2">
                  <c:v>5.4</c:v>
                </c:pt>
                <c:pt idx="3">
                  <c:v>6</c:v>
                </c:pt>
                <c:pt idx="4">
                  <c:v>6.6</c:v>
                </c:pt>
                <c:pt idx="5">
                  <c:v>4.8</c:v>
                </c:pt>
                <c:pt idx="6">
                  <c:v>3.55</c:v>
                </c:pt>
                <c:pt idx="7">
                  <c:v>4.6999999999999993</c:v>
                </c:pt>
                <c:pt idx="8">
                  <c:v>5</c:v>
                </c:pt>
                <c:pt idx="9">
                  <c:v>4.4000000000000004</c:v>
                </c:pt>
                <c:pt idx="10">
                  <c:v>6.6</c:v>
                </c:pt>
                <c:pt idx="11">
                  <c:v>6.6</c:v>
                </c:pt>
              </c:numCache>
            </c:numRef>
          </c:val>
          <c:smooth val="0"/>
          <c:extLst>
            <c:ext xmlns:c16="http://schemas.microsoft.com/office/drawing/2014/chart" uri="{C3380CC4-5D6E-409C-BE32-E72D297353CC}">
              <c16:uniqueId val="{0000000E-52D8-444F-9EAE-1743EDBC1874}"/>
            </c:ext>
          </c:extLst>
        </c:ser>
        <c:ser>
          <c:idx val="15"/>
          <c:order val="15"/>
          <c:tx>
            <c:strRef>
              <c:f>'O2'!$Q$52:$Q$53</c:f>
              <c:strCache>
                <c:ptCount val="1"/>
                <c:pt idx="0">
                  <c:v>PAPR3</c:v>
                </c:pt>
              </c:strCache>
            </c:strRef>
          </c:tx>
          <c:spPr>
            <a:ln w="28575" cap="rnd">
              <a:solidFill>
                <a:schemeClr val="accent4">
                  <a:lumMod val="80000"/>
                  <a:lumOff val="20000"/>
                </a:schemeClr>
              </a:solidFill>
              <a:round/>
            </a:ln>
            <a:effectLst/>
          </c:spPr>
          <c:marker>
            <c:symbol val="none"/>
          </c:marker>
          <c:cat>
            <c:strRef>
              <c:f>'O2'!$A$54:$A$66</c:f>
              <c:strCache>
                <c:ptCount val="12"/>
                <c:pt idx="0">
                  <c:v>ene-19</c:v>
                </c:pt>
                <c:pt idx="1">
                  <c:v>feb-19</c:v>
                </c:pt>
                <c:pt idx="2">
                  <c:v>mar-19</c:v>
                </c:pt>
                <c:pt idx="3">
                  <c:v>abr-19</c:v>
                </c:pt>
                <c:pt idx="4">
                  <c:v>may-19</c:v>
                </c:pt>
                <c:pt idx="5">
                  <c:v>jun-19</c:v>
                </c:pt>
                <c:pt idx="6">
                  <c:v>jul-19</c:v>
                </c:pt>
                <c:pt idx="7">
                  <c:v>ago-19</c:v>
                </c:pt>
                <c:pt idx="8">
                  <c:v>sep-19</c:v>
                </c:pt>
                <c:pt idx="9">
                  <c:v>oct-19</c:v>
                </c:pt>
                <c:pt idx="10">
                  <c:v>nov-19</c:v>
                </c:pt>
                <c:pt idx="11">
                  <c:v>dic-19</c:v>
                </c:pt>
              </c:strCache>
            </c:strRef>
          </c:cat>
          <c:val>
            <c:numRef>
              <c:f>'O2'!$Q$54:$Q$66</c:f>
              <c:numCache>
                <c:formatCode>General</c:formatCode>
                <c:ptCount val="12"/>
                <c:pt idx="4">
                  <c:v>#N/A</c:v>
                </c:pt>
                <c:pt idx="5">
                  <c:v>3.5</c:v>
                </c:pt>
              </c:numCache>
            </c:numRef>
          </c:val>
          <c:smooth val="0"/>
          <c:extLst>
            <c:ext xmlns:c16="http://schemas.microsoft.com/office/drawing/2014/chart" uri="{C3380CC4-5D6E-409C-BE32-E72D297353CC}">
              <c16:uniqueId val="{0000000F-52D8-444F-9EAE-1743EDBC1874}"/>
            </c:ext>
          </c:extLst>
        </c:ser>
        <c:ser>
          <c:idx val="16"/>
          <c:order val="16"/>
          <c:tx>
            <c:strRef>
              <c:f>'O2'!$R$52:$R$53</c:f>
              <c:strCache>
                <c:ptCount val="1"/>
                <c:pt idx="0">
                  <c:v>PLTR1</c:v>
                </c:pt>
              </c:strCache>
            </c:strRef>
          </c:tx>
          <c:spPr>
            <a:ln w="28575" cap="rnd">
              <a:solidFill>
                <a:schemeClr val="accent5">
                  <a:lumMod val="80000"/>
                  <a:lumOff val="20000"/>
                </a:schemeClr>
              </a:solidFill>
              <a:round/>
            </a:ln>
            <a:effectLst/>
          </c:spPr>
          <c:marker>
            <c:symbol val="none"/>
          </c:marker>
          <c:cat>
            <c:strRef>
              <c:f>'O2'!$A$54:$A$66</c:f>
              <c:strCache>
                <c:ptCount val="12"/>
                <c:pt idx="0">
                  <c:v>ene-19</c:v>
                </c:pt>
                <c:pt idx="1">
                  <c:v>feb-19</c:v>
                </c:pt>
                <c:pt idx="2">
                  <c:v>mar-19</c:v>
                </c:pt>
                <c:pt idx="3">
                  <c:v>abr-19</c:v>
                </c:pt>
                <c:pt idx="4">
                  <c:v>may-19</c:v>
                </c:pt>
                <c:pt idx="5">
                  <c:v>jun-19</c:v>
                </c:pt>
                <c:pt idx="6">
                  <c:v>jul-19</c:v>
                </c:pt>
                <c:pt idx="7">
                  <c:v>ago-19</c:v>
                </c:pt>
                <c:pt idx="8">
                  <c:v>sep-19</c:v>
                </c:pt>
                <c:pt idx="9">
                  <c:v>oct-19</c:v>
                </c:pt>
                <c:pt idx="10">
                  <c:v>nov-19</c:v>
                </c:pt>
                <c:pt idx="11">
                  <c:v>dic-19</c:v>
                </c:pt>
              </c:strCache>
            </c:strRef>
          </c:cat>
          <c:val>
            <c:numRef>
              <c:f>'O2'!$R$54:$R$66</c:f>
              <c:numCache>
                <c:formatCode>General</c:formatCode>
                <c:ptCount val="12"/>
                <c:pt idx="0">
                  <c:v>7.2</c:v>
                </c:pt>
                <c:pt idx="1">
                  <c:v>#N/A</c:v>
                </c:pt>
                <c:pt idx="2">
                  <c:v>7</c:v>
                </c:pt>
                <c:pt idx="3">
                  <c:v>6.9</c:v>
                </c:pt>
                <c:pt idx="4">
                  <c:v>7</c:v>
                </c:pt>
                <c:pt idx="5">
                  <c:v>6.2</c:v>
                </c:pt>
                <c:pt idx="6">
                  <c:v>5.95</c:v>
                </c:pt>
                <c:pt idx="7">
                  <c:v>6.05</c:v>
                </c:pt>
                <c:pt idx="8">
                  <c:v>6.6</c:v>
                </c:pt>
                <c:pt idx="9">
                  <c:v>6</c:v>
                </c:pt>
                <c:pt idx="10">
                  <c:v>6.15</c:v>
                </c:pt>
                <c:pt idx="11">
                  <c:v>7.3000000000000007</c:v>
                </c:pt>
              </c:numCache>
            </c:numRef>
          </c:val>
          <c:smooth val="0"/>
          <c:extLst>
            <c:ext xmlns:c16="http://schemas.microsoft.com/office/drawing/2014/chart" uri="{C3380CC4-5D6E-409C-BE32-E72D297353CC}">
              <c16:uniqueId val="{00000010-52D8-444F-9EAE-1743EDBC1874}"/>
            </c:ext>
          </c:extLst>
        </c:ser>
        <c:ser>
          <c:idx val="17"/>
          <c:order val="17"/>
          <c:tx>
            <c:strRef>
              <c:f>'O2'!$S$52:$S$53</c:f>
              <c:strCache>
                <c:ptCount val="1"/>
                <c:pt idx="0">
                  <c:v>PLTR2</c:v>
                </c:pt>
              </c:strCache>
            </c:strRef>
          </c:tx>
          <c:spPr>
            <a:ln w="28575" cap="rnd">
              <a:solidFill>
                <a:schemeClr val="accent6">
                  <a:lumMod val="80000"/>
                  <a:lumOff val="20000"/>
                </a:schemeClr>
              </a:solidFill>
              <a:round/>
            </a:ln>
            <a:effectLst/>
          </c:spPr>
          <c:marker>
            <c:symbol val="none"/>
          </c:marker>
          <c:cat>
            <c:strRef>
              <c:f>'O2'!$A$54:$A$66</c:f>
              <c:strCache>
                <c:ptCount val="12"/>
                <c:pt idx="0">
                  <c:v>ene-19</c:v>
                </c:pt>
                <c:pt idx="1">
                  <c:v>feb-19</c:v>
                </c:pt>
                <c:pt idx="2">
                  <c:v>mar-19</c:v>
                </c:pt>
                <c:pt idx="3">
                  <c:v>abr-19</c:v>
                </c:pt>
                <c:pt idx="4">
                  <c:v>may-19</c:v>
                </c:pt>
                <c:pt idx="5">
                  <c:v>jun-19</c:v>
                </c:pt>
                <c:pt idx="6">
                  <c:v>jul-19</c:v>
                </c:pt>
                <c:pt idx="7">
                  <c:v>ago-19</c:v>
                </c:pt>
                <c:pt idx="8">
                  <c:v>sep-19</c:v>
                </c:pt>
                <c:pt idx="9">
                  <c:v>oct-19</c:v>
                </c:pt>
                <c:pt idx="10">
                  <c:v>nov-19</c:v>
                </c:pt>
                <c:pt idx="11">
                  <c:v>dic-19</c:v>
                </c:pt>
              </c:strCache>
            </c:strRef>
          </c:cat>
          <c:val>
            <c:numRef>
              <c:f>'O2'!$S$54:$S$66</c:f>
              <c:numCache>
                <c:formatCode>General</c:formatCode>
                <c:ptCount val="12"/>
                <c:pt idx="0">
                  <c:v>6.9</c:v>
                </c:pt>
                <c:pt idx="1">
                  <c:v>6.15</c:v>
                </c:pt>
                <c:pt idx="2">
                  <c:v>6.4</c:v>
                </c:pt>
                <c:pt idx="3">
                  <c:v>6.7</c:v>
                </c:pt>
                <c:pt idx="4">
                  <c:v>6.2</c:v>
                </c:pt>
                <c:pt idx="5">
                  <c:v>5.25</c:v>
                </c:pt>
                <c:pt idx="6">
                  <c:v>5.95</c:v>
                </c:pt>
                <c:pt idx="7">
                  <c:v>6.4</c:v>
                </c:pt>
                <c:pt idx="8">
                  <c:v>6.4</c:v>
                </c:pt>
                <c:pt idx="9">
                  <c:v>6.4</c:v>
                </c:pt>
                <c:pt idx="10">
                  <c:v>5.8</c:v>
                </c:pt>
                <c:pt idx="11">
                  <c:v>7.2</c:v>
                </c:pt>
              </c:numCache>
            </c:numRef>
          </c:val>
          <c:smooth val="0"/>
          <c:extLst>
            <c:ext xmlns:c16="http://schemas.microsoft.com/office/drawing/2014/chart" uri="{C3380CC4-5D6E-409C-BE32-E72D297353CC}">
              <c16:uniqueId val="{00000011-52D8-444F-9EAE-1743EDBC1874}"/>
            </c:ext>
          </c:extLst>
        </c:ser>
        <c:ser>
          <c:idx val="18"/>
          <c:order val="18"/>
          <c:tx>
            <c:strRef>
              <c:f>'O2'!$T$52:$T$53</c:f>
              <c:strCache>
                <c:ptCount val="1"/>
                <c:pt idx="0">
                  <c:v>RECO</c:v>
                </c:pt>
              </c:strCache>
            </c:strRef>
          </c:tx>
          <c:spPr>
            <a:ln w="28575" cap="rnd">
              <a:solidFill>
                <a:schemeClr val="accent1">
                  <a:lumMod val="80000"/>
                </a:schemeClr>
              </a:solidFill>
              <a:round/>
            </a:ln>
            <a:effectLst/>
          </c:spPr>
          <c:marker>
            <c:symbol val="none"/>
          </c:marker>
          <c:cat>
            <c:strRef>
              <c:f>'O2'!$A$54:$A$66</c:f>
              <c:strCache>
                <c:ptCount val="12"/>
                <c:pt idx="0">
                  <c:v>ene-19</c:v>
                </c:pt>
                <c:pt idx="1">
                  <c:v>feb-19</c:v>
                </c:pt>
                <c:pt idx="2">
                  <c:v>mar-19</c:v>
                </c:pt>
                <c:pt idx="3">
                  <c:v>abr-19</c:v>
                </c:pt>
                <c:pt idx="4">
                  <c:v>may-19</c:v>
                </c:pt>
                <c:pt idx="5">
                  <c:v>jun-19</c:v>
                </c:pt>
                <c:pt idx="6">
                  <c:v>jul-19</c:v>
                </c:pt>
                <c:pt idx="7">
                  <c:v>ago-19</c:v>
                </c:pt>
                <c:pt idx="8">
                  <c:v>sep-19</c:v>
                </c:pt>
                <c:pt idx="9">
                  <c:v>oct-19</c:v>
                </c:pt>
                <c:pt idx="10">
                  <c:v>nov-19</c:v>
                </c:pt>
                <c:pt idx="11">
                  <c:v>dic-19</c:v>
                </c:pt>
              </c:strCache>
            </c:strRef>
          </c:cat>
          <c:val>
            <c:numRef>
              <c:f>'O2'!$T$54:$T$66</c:f>
              <c:numCache>
                <c:formatCode>General</c:formatCode>
                <c:ptCount val="12"/>
                <c:pt idx="0">
                  <c:v>3.5</c:v>
                </c:pt>
                <c:pt idx="1">
                  <c:v>6.6</c:v>
                </c:pt>
                <c:pt idx="2">
                  <c:v>6.8</c:v>
                </c:pt>
                <c:pt idx="3">
                  <c:v>6.3</c:v>
                </c:pt>
                <c:pt idx="4">
                  <c:v>7.5</c:v>
                </c:pt>
                <c:pt idx="5">
                  <c:v>6.2</c:v>
                </c:pt>
                <c:pt idx="6">
                  <c:v>6.6</c:v>
                </c:pt>
                <c:pt idx="7">
                  <c:v>6.1</c:v>
                </c:pt>
                <c:pt idx="8">
                  <c:v>6.6</c:v>
                </c:pt>
                <c:pt idx="9">
                  <c:v>6.8</c:v>
                </c:pt>
                <c:pt idx="10">
                  <c:v>6.5</c:v>
                </c:pt>
                <c:pt idx="11">
                  <c:v>7.6</c:v>
                </c:pt>
              </c:numCache>
            </c:numRef>
          </c:val>
          <c:smooth val="0"/>
          <c:extLst>
            <c:ext xmlns:c16="http://schemas.microsoft.com/office/drawing/2014/chart" uri="{C3380CC4-5D6E-409C-BE32-E72D297353CC}">
              <c16:uniqueId val="{00000012-52D8-444F-9EAE-1743EDBC1874}"/>
            </c:ext>
          </c:extLst>
        </c:ser>
        <c:ser>
          <c:idx val="19"/>
          <c:order val="19"/>
          <c:tx>
            <c:strRef>
              <c:f>'O2'!$U$52:$U$53</c:f>
              <c:strCache>
                <c:ptCount val="1"/>
                <c:pt idx="0">
                  <c:v>SALT</c:v>
                </c:pt>
              </c:strCache>
            </c:strRef>
          </c:tx>
          <c:spPr>
            <a:ln w="28575" cap="rnd">
              <a:solidFill>
                <a:schemeClr val="accent2">
                  <a:lumMod val="80000"/>
                </a:schemeClr>
              </a:solidFill>
              <a:round/>
            </a:ln>
            <a:effectLst/>
          </c:spPr>
          <c:marker>
            <c:symbol val="none"/>
          </c:marker>
          <c:cat>
            <c:strRef>
              <c:f>'O2'!$A$54:$A$66</c:f>
              <c:strCache>
                <c:ptCount val="12"/>
                <c:pt idx="0">
                  <c:v>ene-19</c:v>
                </c:pt>
                <c:pt idx="1">
                  <c:v>feb-19</c:v>
                </c:pt>
                <c:pt idx="2">
                  <c:v>mar-19</c:v>
                </c:pt>
                <c:pt idx="3">
                  <c:v>abr-19</c:v>
                </c:pt>
                <c:pt idx="4">
                  <c:v>may-19</c:v>
                </c:pt>
                <c:pt idx="5">
                  <c:v>jun-19</c:v>
                </c:pt>
                <c:pt idx="6">
                  <c:v>jul-19</c:v>
                </c:pt>
                <c:pt idx="7">
                  <c:v>ago-19</c:v>
                </c:pt>
                <c:pt idx="8">
                  <c:v>sep-19</c:v>
                </c:pt>
                <c:pt idx="9">
                  <c:v>oct-19</c:v>
                </c:pt>
                <c:pt idx="10">
                  <c:v>nov-19</c:v>
                </c:pt>
                <c:pt idx="11">
                  <c:v>dic-19</c:v>
                </c:pt>
              </c:strCache>
            </c:strRef>
          </c:cat>
          <c:val>
            <c:numRef>
              <c:f>'O2'!$U$54:$U$66</c:f>
              <c:numCache>
                <c:formatCode>General</c:formatCode>
                <c:ptCount val="12"/>
                <c:pt idx="0">
                  <c:v>7.8</c:v>
                </c:pt>
                <c:pt idx="3">
                  <c:v>6.5</c:v>
                </c:pt>
                <c:pt idx="5">
                  <c:v>6</c:v>
                </c:pt>
                <c:pt idx="6">
                  <c:v>6.6</c:v>
                </c:pt>
                <c:pt idx="10">
                  <c:v>6.6999999999999993</c:v>
                </c:pt>
              </c:numCache>
            </c:numRef>
          </c:val>
          <c:smooth val="0"/>
          <c:extLst>
            <c:ext xmlns:c16="http://schemas.microsoft.com/office/drawing/2014/chart" uri="{C3380CC4-5D6E-409C-BE32-E72D297353CC}">
              <c16:uniqueId val="{00000013-52D8-444F-9EAE-1743EDBC1874}"/>
            </c:ext>
          </c:extLst>
        </c:ser>
        <c:dLbls>
          <c:showLegendKey val="0"/>
          <c:showVal val="0"/>
          <c:showCatName val="0"/>
          <c:showSerName val="0"/>
          <c:showPercent val="0"/>
          <c:showBubbleSize val="0"/>
        </c:dLbls>
        <c:smooth val="0"/>
        <c:axId val="991096480"/>
        <c:axId val="991077784"/>
      </c:lineChart>
      <c:catAx>
        <c:axId val="991096480"/>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Mes del muestreo</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MX"/>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991077784"/>
        <c:crosses val="autoZero"/>
        <c:auto val="1"/>
        <c:lblAlgn val="ctr"/>
        <c:lblOffset val="100"/>
        <c:noMultiLvlLbl val="0"/>
      </c:catAx>
      <c:valAx>
        <c:axId val="991077784"/>
        <c:scaling>
          <c:orientation val="minMax"/>
          <c:min val="5"/>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ppm</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MX"/>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991096480"/>
        <c:crosses val="autoZero"/>
        <c:crossBetween val="between"/>
      </c:valAx>
      <c:spPr>
        <a:noFill/>
        <a:ln>
          <a:noFill/>
        </a:ln>
        <a:effectLst/>
      </c:spPr>
    </c:plotArea>
    <c:legend>
      <c:legendPos val="r"/>
      <c:layout>
        <c:manualLayout>
          <c:xMode val="edge"/>
          <c:yMode val="edge"/>
          <c:x val="0.78281663418421776"/>
          <c:y val="6.8580917653719112E-2"/>
          <c:w val="0.21093558472097754"/>
          <c:h val="0.862838164692561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legend>
    <c:plotVisOnly val="1"/>
    <c:dispBlanksAs val="gap"/>
    <c:showDLblsOverMax val="0"/>
  </c:chart>
  <c:spPr>
    <a:solidFill>
      <a:schemeClr val="bg1"/>
    </a:solidFill>
    <a:ln w="9525" cap="flat" cmpd="sng" algn="ctr">
      <a:noFill/>
      <a:round/>
    </a:ln>
    <a:effectLst/>
  </c:spPr>
  <c:txPr>
    <a:bodyPr/>
    <a:lstStyle/>
    <a:p>
      <a:pPr>
        <a:defRPr/>
      </a:pPr>
      <a:endParaRPr lang="es-MX"/>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r>
              <a:rPr lang="en-US" sz="1200" b="1"/>
              <a:t>O2</a:t>
            </a:r>
          </a:p>
        </c:rich>
      </c:tx>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es-MX"/>
        </a:p>
      </c:txPr>
    </c:title>
    <c:autoTitleDeleted val="0"/>
    <c:plotArea>
      <c:layout/>
      <c:stockChart>
        <c:ser>
          <c:idx val="0"/>
          <c:order val="0"/>
          <c:tx>
            <c:strRef>
              <c:f>'O2'!$A$117</c:f>
              <c:strCache>
                <c:ptCount val="1"/>
                <c:pt idx="0">
                  <c:v>PROMEDIO</c:v>
                </c:pt>
              </c:strCache>
            </c:strRef>
          </c:tx>
          <c:spPr>
            <a:ln w="28575" cap="rnd">
              <a:noFill/>
              <a:round/>
            </a:ln>
            <a:effectLst/>
          </c:spPr>
          <c:marker>
            <c:symbol val="circle"/>
            <c:size val="5"/>
            <c:spPr>
              <a:solidFill>
                <a:schemeClr val="accent1"/>
              </a:solidFill>
              <a:ln w="9525">
                <a:solidFill>
                  <a:schemeClr val="accent1"/>
                </a:solidFill>
              </a:ln>
              <a:effectLst/>
            </c:spPr>
          </c:marker>
          <c:dPt>
            <c:idx val="0"/>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0-AD15-47C3-BE14-DE86170ECBF2}"/>
              </c:ext>
            </c:extLst>
          </c:dPt>
          <c:dPt>
            <c:idx val="1"/>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1-AD15-47C3-BE14-DE86170ECBF2}"/>
              </c:ext>
            </c:extLst>
          </c:dPt>
          <c:dPt>
            <c:idx val="2"/>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2-AD15-47C3-BE14-DE86170ECBF2}"/>
              </c:ext>
            </c:extLst>
          </c:dPt>
          <c:dPt>
            <c:idx val="3"/>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3-AD15-47C3-BE14-DE86170ECBF2}"/>
              </c:ext>
            </c:extLst>
          </c:dPt>
          <c:dPt>
            <c:idx val="4"/>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4-AD15-47C3-BE14-DE86170ECBF2}"/>
              </c:ext>
            </c:extLst>
          </c:dPt>
          <c:dPt>
            <c:idx val="5"/>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5-AD15-47C3-BE14-DE86170ECBF2}"/>
              </c:ext>
            </c:extLst>
          </c:dPt>
          <c:dPt>
            <c:idx val="6"/>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6-AD15-47C3-BE14-DE86170ECBF2}"/>
              </c:ext>
            </c:extLst>
          </c:dPt>
          <c:dPt>
            <c:idx val="7"/>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7-AD15-47C3-BE14-DE86170ECBF2}"/>
              </c:ext>
            </c:extLst>
          </c:dPt>
          <c:dPt>
            <c:idx val="8"/>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8-AD15-47C3-BE14-DE86170ECBF2}"/>
              </c:ext>
            </c:extLst>
          </c:dPt>
          <c:dPt>
            <c:idx val="9"/>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9-AD15-47C3-BE14-DE86170ECBF2}"/>
              </c:ext>
            </c:extLst>
          </c:dPt>
          <c:dPt>
            <c:idx val="10"/>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A-AD15-47C3-BE14-DE86170ECBF2}"/>
              </c:ext>
            </c:extLst>
          </c:dPt>
          <c:dPt>
            <c:idx val="11"/>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B-AD15-47C3-BE14-DE86170ECBF2}"/>
              </c:ext>
            </c:extLst>
          </c:dPt>
          <c:dPt>
            <c:idx val="12"/>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C-AD15-47C3-BE14-DE86170ECBF2}"/>
              </c:ext>
            </c:extLst>
          </c:dPt>
          <c:dPt>
            <c:idx val="13"/>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D-AD15-47C3-BE14-DE86170ECBF2}"/>
              </c:ext>
            </c:extLst>
          </c:dPt>
          <c:dPt>
            <c:idx val="14"/>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E-AD15-47C3-BE14-DE86170ECBF2}"/>
              </c:ext>
            </c:extLst>
          </c:dPt>
          <c:dPt>
            <c:idx val="15"/>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F-AD15-47C3-BE14-DE86170ECBF2}"/>
              </c:ext>
            </c:extLst>
          </c:dPt>
          <c:dPt>
            <c:idx val="16"/>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10-AD15-47C3-BE14-DE86170ECBF2}"/>
              </c:ext>
            </c:extLst>
          </c:dPt>
          <c:dPt>
            <c:idx val="17"/>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11-AD15-47C3-BE14-DE86170ECBF2}"/>
              </c:ext>
            </c:extLst>
          </c:dPt>
          <c:dPt>
            <c:idx val="18"/>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12-AD15-47C3-BE14-DE86170ECBF2}"/>
              </c:ext>
            </c:extLst>
          </c:dPt>
          <c:dPt>
            <c:idx val="19"/>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13-AD15-47C3-BE14-DE86170ECBF2}"/>
              </c:ext>
            </c:extLst>
          </c:dPt>
          <c:dPt>
            <c:idx val="20"/>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14-AD15-47C3-BE14-DE86170ECBF2}"/>
              </c:ext>
            </c:extLst>
          </c:dPt>
          <c:cat>
            <c:strRef>
              <c:f>'O2'!$B$116:$O$116</c:f>
              <c:strCache>
                <c:ptCount val="14"/>
                <c:pt idx="0">
                  <c:v>HARG2</c:v>
                </c:pt>
                <c:pt idx="1">
                  <c:v>HASL2</c:v>
                </c:pt>
                <c:pt idx="2">
                  <c:v>HOSP1</c:v>
                </c:pt>
                <c:pt idx="3">
                  <c:v>HOSP2</c:v>
                </c:pt>
                <c:pt idx="4">
                  <c:v>HUMH</c:v>
                </c:pt>
                <c:pt idx="5">
                  <c:v>MAAB2</c:v>
                </c:pt>
                <c:pt idx="6">
                  <c:v>MACA2</c:v>
                </c:pt>
                <c:pt idx="7">
                  <c:v>MSP</c:v>
                </c:pt>
                <c:pt idx="8">
                  <c:v>PAPO2</c:v>
                </c:pt>
                <c:pt idx="9">
                  <c:v>PAPR2</c:v>
                </c:pt>
                <c:pt idx="10">
                  <c:v>PLTR1</c:v>
                </c:pt>
                <c:pt idx="11">
                  <c:v>PLTR2</c:v>
                </c:pt>
                <c:pt idx="12">
                  <c:v>RECO</c:v>
                </c:pt>
                <c:pt idx="13">
                  <c:v>Total general</c:v>
                </c:pt>
              </c:strCache>
            </c:strRef>
          </c:cat>
          <c:val>
            <c:numRef>
              <c:f>'O2'!$B$117:$O$117</c:f>
              <c:numCache>
                <c:formatCode>0.00</c:formatCode>
                <c:ptCount val="14"/>
                <c:pt idx="0">
                  <c:v>6.918181818181818</c:v>
                </c:pt>
                <c:pt idx="1">
                  <c:v>7.2272727272727284</c:v>
                </c:pt>
                <c:pt idx="2">
                  <c:v>0</c:v>
                </c:pt>
                <c:pt idx="3">
                  <c:v>6.56</c:v>
                </c:pt>
                <c:pt idx="4">
                  <c:v>0</c:v>
                </c:pt>
                <c:pt idx="5">
                  <c:v>6.790909090909091</c:v>
                </c:pt>
                <c:pt idx="6">
                  <c:v>7.5227272727272725</c:v>
                </c:pt>
                <c:pt idx="7">
                  <c:v>0</c:v>
                </c:pt>
                <c:pt idx="8">
                  <c:v>6.9727272727272744</c:v>
                </c:pt>
                <c:pt idx="9">
                  <c:v>5.081818181818182</c:v>
                </c:pt>
                <c:pt idx="10">
                  <c:v>6.7181818181818187</c:v>
                </c:pt>
                <c:pt idx="11">
                  <c:v>6.5636363636363635</c:v>
                </c:pt>
                <c:pt idx="12">
                  <c:v>6.8833333333333329</c:v>
                </c:pt>
                <c:pt idx="13">
                  <c:v>6.193347107438016</c:v>
                </c:pt>
              </c:numCache>
            </c:numRef>
          </c:val>
          <c:smooth val="0"/>
          <c:extLst>
            <c:ext xmlns:c16="http://schemas.microsoft.com/office/drawing/2014/chart" uri="{C3380CC4-5D6E-409C-BE32-E72D297353CC}">
              <c16:uniqueId val="{00000015-AD15-47C3-BE14-DE86170ECBF2}"/>
            </c:ext>
          </c:extLst>
        </c:ser>
        <c:ser>
          <c:idx val="1"/>
          <c:order val="1"/>
          <c:tx>
            <c:strRef>
              <c:f>'O2'!$A$118</c:f>
              <c:strCache>
                <c:ptCount val="1"/>
                <c:pt idx="0">
                  <c:v>MIN</c:v>
                </c:pt>
              </c:strCache>
            </c:strRef>
          </c:tx>
          <c:spPr>
            <a:ln w="28575" cap="rnd">
              <a:noFill/>
              <a:round/>
            </a:ln>
            <a:effectLst/>
          </c:spPr>
          <c:marker>
            <c:symbol val="none"/>
          </c:marker>
          <c:dPt>
            <c:idx val="9"/>
            <c:marker>
              <c:symbol val="none"/>
            </c:marker>
            <c:bubble3D val="0"/>
            <c:extLst>
              <c:ext xmlns:c16="http://schemas.microsoft.com/office/drawing/2014/chart" uri="{C3380CC4-5D6E-409C-BE32-E72D297353CC}">
                <c16:uniqueId val="{00000016-AD15-47C3-BE14-DE86170ECBF2}"/>
              </c:ext>
            </c:extLst>
          </c:dPt>
          <c:cat>
            <c:strRef>
              <c:f>'O2'!$B$116:$O$116</c:f>
              <c:strCache>
                <c:ptCount val="14"/>
                <c:pt idx="0">
                  <c:v>HARG2</c:v>
                </c:pt>
                <c:pt idx="1">
                  <c:v>HASL2</c:v>
                </c:pt>
                <c:pt idx="2">
                  <c:v>HOSP1</c:v>
                </c:pt>
                <c:pt idx="3">
                  <c:v>HOSP2</c:v>
                </c:pt>
                <c:pt idx="4">
                  <c:v>HUMH</c:v>
                </c:pt>
                <c:pt idx="5">
                  <c:v>MAAB2</c:v>
                </c:pt>
                <c:pt idx="6">
                  <c:v>MACA2</c:v>
                </c:pt>
                <c:pt idx="7">
                  <c:v>MSP</c:v>
                </c:pt>
                <c:pt idx="8">
                  <c:v>PAPO2</c:v>
                </c:pt>
                <c:pt idx="9">
                  <c:v>PAPR2</c:v>
                </c:pt>
                <c:pt idx="10">
                  <c:v>PLTR1</c:v>
                </c:pt>
                <c:pt idx="11">
                  <c:v>PLTR2</c:v>
                </c:pt>
                <c:pt idx="12">
                  <c:v>RECO</c:v>
                </c:pt>
                <c:pt idx="13">
                  <c:v>Total general</c:v>
                </c:pt>
              </c:strCache>
            </c:strRef>
          </c:cat>
          <c:val>
            <c:numRef>
              <c:f>'O2'!$B$118:$O$118</c:f>
              <c:numCache>
                <c:formatCode>0.00</c:formatCode>
                <c:ptCount val="14"/>
                <c:pt idx="0">
                  <c:v>6.6</c:v>
                </c:pt>
                <c:pt idx="1">
                  <c:v>6.9</c:v>
                </c:pt>
                <c:pt idx="2">
                  <c:v>0</c:v>
                </c:pt>
                <c:pt idx="3">
                  <c:v>6</c:v>
                </c:pt>
                <c:pt idx="4">
                  <c:v>0</c:v>
                </c:pt>
                <c:pt idx="5">
                  <c:v>6</c:v>
                </c:pt>
                <c:pt idx="6">
                  <c:v>6.1</c:v>
                </c:pt>
                <c:pt idx="7">
                  <c:v>0</c:v>
                </c:pt>
                <c:pt idx="8">
                  <c:v>6.3000000000000007</c:v>
                </c:pt>
                <c:pt idx="9">
                  <c:v>1.2</c:v>
                </c:pt>
                <c:pt idx="10">
                  <c:v>6</c:v>
                </c:pt>
                <c:pt idx="11">
                  <c:v>5.6999999999999993</c:v>
                </c:pt>
                <c:pt idx="12">
                  <c:v>6.4</c:v>
                </c:pt>
                <c:pt idx="13">
                  <c:v>5.3727272727272721</c:v>
                </c:pt>
              </c:numCache>
            </c:numRef>
          </c:val>
          <c:smooth val="0"/>
          <c:extLst>
            <c:ext xmlns:c16="http://schemas.microsoft.com/office/drawing/2014/chart" uri="{C3380CC4-5D6E-409C-BE32-E72D297353CC}">
              <c16:uniqueId val="{00000017-AD15-47C3-BE14-DE86170ECBF2}"/>
            </c:ext>
          </c:extLst>
        </c:ser>
        <c:ser>
          <c:idx val="2"/>
          <c:order val="2"/>
          <c:tx>
            <c:strRef>
              <c:f>'O2'!$A$119</c:f>
              <c:strCache>
                <c:ptCount val="1"/>
                <c:pt idx="0">
                  <c:v>MAX</c:v>
                </c:pt>
              </c:strCache>
            </c:strRef>
          </c:tx>
          <c:spPr>
            <a:ln w="28575" cap="rnd">
              <a:noFill/>
              <a:round/>
            </a:ln>
            <a:effectLst/>
          </c:spPr>
          <c:marker>
            <c:symbol val="none"/>
          </c:marker>
          <c:cat>
            <c:strRef>
              <c:f>'O2'!$B$116:$O$116</c:f>
              <c:strCache>
                <c:ptCount val="14"/>
                <c:pt idx="0">
                  <c:v>HARG2</c:v>
                </c:pt>
                <c:pt idx="1">
                  <c:v>HASL2</c:v>
                </c:pt>
                <c:pt idx="2">
                  <c:v>HOSP1</c:v>
                </c:pt>
                <c:pt idx="3">
                  <c:v>HOSP2</c:v>
                </c:pt>
                <c:pt idx="4">
                  <c:v>HUMH</c:v>
                </c:pt>
                <c:pt idx="5">
                  <c:v>MAAB2</c:v>
                </c:pt>
                <c:pt idx="6">
                  <c:v>MACA2</c:v>
                </c:pt>
                <c:pt idx="7">
                  <c:v>MSP</c:v>
                </c:pt>
                <c:pt idx="8">
                  <c:v>PAPO2</c:v>
                </c:pt>
                <c:pt idx="9">
                  <c:v>PAPR2</c:v>
                </c:pt>
                <c:pt idx="10">
                  <c:v>PLTR1</c:v>
                </c:pt>
                <c:pt idx="11">
                  <c:v>PLTR2</c:v>
                </c:pt>
                <c:pt idx="12">
                  <c:v>RECO</c:v>
                </c:pt>
                <c:pt idx="13">
                  <c:v>Total general</c:v>
                </c:pt>
              </c:strCache>
            </c:strRef>
          </c:cat>
          <c:val>
            <c:numRef>
              <c:f>'O2'!$B$119:$O$119</c:f>
              <c:numCache>
                <c:formatCode>0.00</c:formatCode>
                <c:ptCount val="14"/>
                <c:pt idx="0">
                  <c:v>7.4</c:v>
                </c:pt>
                <c:pt idx="1">
                  <c:v>7.5</c:v>
                </c:pt>
                <c:pt idx="2">
                  <c:v>0</c:v>
                </c:pt>
                <c:pt idx="3">
                  <c:v>7</c:v>
                </c:pt>
                <c:pt idx="4">
                  <c:v>0</c:v>
                </c:pt>
                <c:pt idx="5">
                  <c:v>7.6</c:v>
                </c:pt>
                <c:pt idx="6">
                  <c:v>9.3500000000000014</c:v>
                </c:pt>
                <c:pt idx="7">
                  <c:v>0</c:v>
                </c:pt>
                <c:pt idx="8">
                  <c:v>7.6</c:v>
                </c:pt>
                <c:pt idx="9">
                  <c:v>7</c:v>
                </c:pt>
                <c:pt idx="10">
                  <c:v>7.3000000000000007</c:v>
                </c:pt>
                <c:pt idx="11">
                  <c:v>7.2</c:v>
                </c:pt>
                <c:pt idx="12">
                  <c:v>7.3000000000000007</c:v>
                </c:pt>
                <c:pt idx="13">
                  <c:v>6.9111111111111114</c:v>
                </c:pt>
              </c:numCache>
            </c:numRef>
          </c:val>
          <c:smooth val="0"/>
          <c:extLst>
            <c:ext xmlns:c16="http://schemas.microsoft.com/office/drawing/2014/chart" uri="{C3380CC4-5D6E-409C-BE32-E72D297353CC}">
              <c16:uniqueId val="{00000018-AD15-47C3-BE14-DE86170ECBF2}"/>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axId val="949124304"/>
        <c:axId val="949129552"/>
      </c:stockChart>
      <c:catAx>
        <c:axId val="9491243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s-MX"/>
          </a:p>
        </c:txPr>
        <c:crossAx val="949129552"/>
        <c:crosses val="autoZero"/>
        <c:auto val="1"/>
        <c:lblAlgn val="ctr"/>
        <c:lblOffset val="100"/>
        <c:noMultiLvlLbl val="0"/>
      </c:catAx>
      <c:valAx>
        <c:axId val="949129552"/>
        <c:scaling>
          <c:orientation val="minMax"/>
          <c:min val="5"/>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ppm</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MX"/>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9491243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legend>
    <c:plotVisOnly val="1"/>
    <c:dispBlanksAs val="gap"/>
    <c:showDLblsOverMax val="0"/>
  </c:chart>
  <c:spPr>
    <a:solidFill>
      <a:schemeClr val="bg1"/>
    </a:solidFill>
    <a:ln w="9525" cap="flat" cmpd="sng" algn="ctr">
      <a:noFill/>
      <a:round/>
    </a:ln>
    <a:effectLst/>
  </c:spPr>
  <c:txPr>
    <a:bodyPr/>
    <a:lstStyle/>
    <a:p>
      <a:pPr>
        <a:defRPr/>
      </a:pPr>
      <a:endParaRPr lang="es-MX"/>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[BANCO DE DATOS DEL MONITOREO ABRIL 2023.xlsx]O2!TablaDinámica7</c:name>
    <c:fmtId val="15"/>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O2</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MX"/>
        </a:p>
      </c:txPr>
    </c:title>
    <c:autoTitleDeleted val="0"/>
    <c:pivotFmts>
      <c:pivotFmt>
        <c:idx val="0"/>
        <c:spPr>
          <a:solidFill>
            <a:schemeClr val="accent1"/>
          </a:solidFill>
          <a:ln w="28575" cap="rnd">
            <a:solidFill>
              <a:schemeClr val="accent1"/>
            </a:solidFill>
            <a:round/>
          </a:ln>
          <a:effectLst/>
        </c:spPr>
        <c:marker>
          <c:symbol val="none"/>
        </c:marker>
      </c:pivotFmt>
      <c:pivotFmt>
        <c:idx val="1"/>
        <c:spPr>
          <a:solidFill>
            <a:schemeClr val="accent1"/>
          </a:solidFill>
          <a:ln w="28575" cap="rnd">
            <a:solidFill>
              <a:schemeClr val="accent1"/>
            </a:solidFill>
            <a:round/>
          </a:ln>
          <a:effectLst/>
        </c:spPr>
        <c:marker>
          <c:symbol val="none"/>
        </c:marker>
      </c:pivotFmt>
      <c:pivotFmt>
        <c:idx val="2"/>
        <c:spPr>
          <a:solidFill>
            <a:schemeClr val="accent1"/>
          </a:solidFill>
          <a:ln w="28575" cap="rnd">
            <a:solidFill>
              <a:schemeClr val="accent1"/>
            </a:solidFill>
            <a:round/>
          </a:ln>
          <a:effectLst/>
        </c:spPr>
        <c:marker>
          <c:symbol val="none"/>
        </c:marker>
      </c:pivotFmt>
      <c:pivotFmt>
        <c:idx val="3"/>
        <c:spPr>
          <a:solidFill>
            <a:schemeClr val="accent1"/>
          </a:solidFill>
          <a:ln w="28575" cap="rnd">
            <a:solidFill>
              <a:schemeClr val="accent1"/>
            </a:solidFill>
            <a:round/>
          </a:ln>
          <a:effectLst/>
        </c:spPr>
        <c:marker>
          <c:symbol val="none"/>
        </c:marker>
      </c:pivotFmt>
      <c:pivotFmt>
        <c:idx val="4"/>
        <c:spPr>
          <a:solidFill>
            <a:schemeClr val="accent1"/>
          </a:solidFill>
          <a:ln w="28575" cap="rnd">
            <a:solidFill>
              <a:schemeClr val="accent1"/>
            </a:solidFill>
            <a:round/>
          </a:ln>
          <a:effectLst/>
        </c:spPr>
        <c:marker>
          <c:symbol val="none"/>
        </c:marker>
      </c:pivotFmt>
      <c:pivotFmt>
        <c:idx val="5"/>
        <c:spPr>
          <a:solidFill>
            <a:schemeClr val="accent1"/>
          </a:solidFill>
          <a:ln w="28575" cap="rnd">
            <a:solidFill>
              <a:schemeClr val="accent1"/>
            </a:solidFill>
            <a:round/>
          </a:ln>
          <a:effectLst/>
        </c:spPr>
        <c:marker>
          <c:symbol val="none"/>
        </c:marker>
      </c:pivotFmt>
      <c:pivotFmt>
        <c:idx val="6"/>
        <c:spPr>
          <a:solidFill>
            <a:schemeClr val="accent1"/>
          </a:solidFill>
          <a:ln w="28575" cap="rnd">
            <a:solidFill>
              <a:schemeClr val="accent1"/>
            </a:solidFill>
            <a:round/>
          </a:ln>
          <a:effectLst/>
        </c:spPr>
        <c:marker>
          <c:symbol val="none"/>
        </c:marker>
      </c:pivotFmt>
      <c:pivotFmt>
        <c:idx val="7"/>
        <c:spPr>
          <a:solidFill>
            <a:schemeClr val="accent1"/>
          </a:solidFill>
          <a:ln w="28575" cap="rnd">
            <a:solidFill>
              <a:schemeClr val="accent1"/>
            </a:solidFill>
            <a:round/>
          </a:ln>
          <a:effectLst/>
        </c:spPr>
        <c:marker>
          <c:symbol val="none"/>
        </c:marker>
      </c:pivotFmt>
      <c:pivotFmt>
        <c:idx val="8"/>
        <c:spPr>
          <a:solidFill>
            <a:schemeClr val="accent1"/>
          </a:solidFill>
          <a:ln w="28575" cap="rnd">
            <a:solidFill>
              <a:schemeClr val="accent1"/>
            </a:solidFill>
            <a:round/>
          </a:ln>
          <a:effectLst/>
        </c:spPr>
        <c:marker>
          <c:symbol val="none"/>
        </c:marker>
      </c:pivotFmt>
      <c:pivotFmt>
        <c:idx val="9"/>
        <c:spPr>
          <a:solidFill>
            <a:schemeClr val="accent1"/>
          </a:solidFill>
          <a:ln w="28575" cap="rnd">
            <a:solidFill>
              <a:schemeClr val="accent1"/>
            </a:solidFill>
            <a:round/>
          </a:ln>
          <a:effectLst/>
        </c:spPr>
        <c:marker>
          <c:symbol val="none"/>
        </c:marker>
      </c:pivotFmt>
      <c:pivotFmt>
        <c:idx val="10"/>
        <c:spPr>
          <a:solidFill>
            <a:schemeClr val="accent1"/>
          </a:solidFill>
          <a:ln w="28575" cap="rnd">
            <a:solidFill>
              <a:schemeClr val="accent1"/>
            </a:solidFill>
            <a:round/>
          </a:ln>
          <a:effectLst/>
        </c:spPr>
        <c:marker>
          <c:symbol val="none"/>
        </c:marker>
      </c:pivotFmt>
      <c:pivotFmt>
        <c:idx val="11"/>
        <c:spPr>
          <a:solidFill>
            <a:schemeClr val="accent1"/>
          </a:solidFill>
          <a:ln w="28575" cap="rnd">
            <a:solidFill>
              <a:schemeClr val="accent1"/>
            </a:solidFill>
            <a:round/>
          </a:ln>
          <a:effectLst/>
        </c:spPr>
        <c:marker>
          <c:symbol val="none"/>
        </c:marker>
      </c:pivotFmt>
      <c:pivotFmt>
        <c:idx val="12"/>
        <c:spPr>
          <a:solidFill>
            <a:schemeClr val="accent1"/>
          </a:solidFill>
          <a:ln w="28575" cap="rnd">
            <a:solidFill>
              <a:schemeClr val="accent1"/>
            </a:solidFill>
            <a:round/>
          </a:ln>
          <a:effectLst/>
        </c:spPr>
        <c:marker>
          <c:symbol val="none"/>
        </c:marker>
      </c:pivotFmt>
      <c:pivotFmt>
        <c:idx val="13"/>
        <c:spPr>
          <a:solidFill>
            <a:schemeClr val="accent1"/>
          </a:solidFill>
          <a:ln w="28575" cap="rnd">
            <a:solidFill>
              <a:schemeClr val="accent1"/>
            </a:solidFill>
            <a:round/>
          </a:ln>
          <a:effectLst/>
        </c:spPr>
        <c:marker>
          <c:symbol val="none"/>
        </c:marker>
      </c:pivotFmt>
      <c:pivotFmt>
        <c:idx val="14"/>
        <c:spPr>
          <a:solidFill>
            <a:schemeClr val="accent1"/>
          </a:solidFill>
          <a:ln w="28575" cap="rnd">
            <a:solidFill>
              <a:schemeClr val="accent1"/>
            </a:solidFill>
            <a:round/>
          </a:ln>
          <a:effectLst/>
        </c:spPr>
        <c:marker>
          <c:symbol val="none"/>
        </c:marker>
      </c:pivotFmt>
      <c:pivotFmt>
        <c:idx val="15"/>
        <c:spPr>
          <a:solidFill>
            <a:schemeClr val="accent1"/>
          </a:solidFill>
          <a:ln w="28575" cap="rnd">
            <a:solidFill>
              <a:schemeClr val="accent1"/>
            </a:solidFill>
            <a:round/>
          </a:ln>
          <a:effectLst/>
        </c:spPr>
        <c:marker>
          <c:symbol val="none"/>
        </c:marker>
      </c:pivotFmt>
      <c:pivotFmt>
        <c:idx val="16"/>
        <c:spPr>
          <a:solidFill>
            <a:schemeClr val="accent1"/>
          </a:solidFill>
          <a:ln w="28575" cap="rnd">
            <a:solidFill>
              <a:schemeClr val="accent1"/>
            </a:solidFill>
            <a:round/>
          </a:ln>
          <a:effectLst/>
        </c:spPr>
        <c:marker>
          <c:symbol val="none"/>
        </c:marker>
      </c:pivotFmt>
      <c:pivotFmt>
        <c:idx val="17"/>
        <c:spPr>
          <a:solidFill>
            <a:schemeClr val="accent1"/>
          </a:solidFill>
          <a:ln w="28575" cap="rnd">
            <a:solidFill>
              <a:schemeClr val="accent1"/>
            </a:solidFill>
            <a:round/>
          </a:ln>
          <a:effectLst/>
        </c:spPr>
        <c:marker>
          <c:symbol val="none"/>
        </c:marker>
      </c:pivotFmt>
      <c:pivotFmt>
        <c:idx val="18"/>
        <c:spPr>
          <a:solidFill>
            <a:schemeClr val="accent1"/>
          </a:solidFill>
          <a:ln w="28575" cap="rnd">
            <a:solidFill>
              <a:schemeClr val="accent1"/>
            </a:solidFill>
            <a:round/>
          </a:ln>
          <a:effectLst/>
        </c:spPr>
        <c:marker>
          <c:symbol val="none"/>
        </c:marker>
      </c:pivotFmt>
      <c:pivotFmt>
        <c:idx val="19"/>
        <c:spPr>
          <a:solidFill>
            <a:schemeClr val="accent1"/>
          </a:solidFill>
          <a:ln w="28575" cap="rnd">
            <a:solidFill>
              <a:schemeClr val="accent1"/>
            </a:solidFill>
            <a:round/>
          </a:ln>
          <a:effectLst/>
        </c:spPr>
        <c:marker>
          <c:symbol val="none"/>
        </c:marker>
      </c:pivotFmt>
      <c:pivotFmt>
        <c:idx val="20"/>
        <c:spPr>
          <a:solidFill>
            <a:schemeClr val="accent1"/>
          </a:solidFill>
          <a:ln w="28575" cap="rnd">
            <a:solidFill>
              <a:schemeClr val="accent1"/>
            </a:solidFill>
            <a:round/>
          </a:ln>
          <a:effectLst/>
        </c:spPr>
        <c:marker>
          <c:symbol val="none"/>
        </c:marker>
      </c:pivotFmt>
      <c:pivotFmt>
        <c:idx val="21"/>
        <c:spPr>
          <a:solidFill>
            <a:schemeClr val="accent1"/>
          </a:solidFill>
          <a:ln w="28575" cap="rnd">
            <a:solidFill>
              <a:schemeClr val="accent1"/>
            </a:solidFill>
            <a:round/>
          </a:ln>
          <a:effectLst/>
        </c:spPr>
        <c:marker>
          <c:symbol val="none"/>
        </c:marker>
      </c:pivotFmt>
      <c:pivotFmt>
        <c:idx val="22"/>
        <c:spPr>
          <a:solidFill>
            <a:schemeClr val="accent1"/>
          </a:solidFill>
          <a:ln w="28575" cap="rnd">
            <a:solidFill>
              <a:schemeClr val="accent1"/>
            </a:solidFill>
            <a:round/>
          </a:ln>
          <a:effectLst/>
        </c:spPr>
        <c:marker>
          <c:symbol val="none"/>
        </c:marker>
      </c:pivotFmt>
      <c:pivotFmt>
        <c:idx val="23"/>
        <c:spPr>
          <a:solidFill>
            <a:schemeClr val="accent1"/>
          </a:solidFill>
          <a:ln w="28575" cap="rnd">
            <a:solidFill>
              <a:schemeClr val="accent1"/>
            </a:solidFill>
            <a:round/>
          </a:ln>
          <a:effectLst/>
        </c:spPr>
        <c:marker>
          <c:symbol val="none"/>
        </c:marker>
      </c:pivotFmt>
      <c:pivotFmt>
        <c:idx val="24"/>
        <c:spPr>
          <a:solidFill>
            <a:schemeClr val="accent1"/>
          </a:solidFill>
          <a:ln w="28575" cap="rnd">
            <a:solidFill>
              <a:schemeClr val="accent1"/>
            </a:solidFill>
            <a:round/>
          </a:ln>
          <a:effectLst/>
        </c:spPr>
        <c:marker>
          <c:symbol val="none"/>
        </c:marker>
      </c:pivotFmt>
      <c:pivotFmt>
        <c:idx val="25"/>
        <c:spPr>
          <a:solidFill>
            <a:schemeClr val="accent1"/>
          </a:solidFill>
          <a:ln w="28575" cap="rnd">
            <a:solidFill>
              <a:schemeClr val="accent1"/>
            </a:solidFill>
            <a:round/>
          </a:ln>
          <a:effectLst/>
        </c:spPr>
        <c:marker>
          <c:symbol val="none"/>
        </c:marker>
      </c:pivotFmt>
      <c:pivotFmt>
        <c:idx val="26"/>
        <c:spPr>
          <a:solidFill>
            <a:schemeClr val="accent1"/>
          </a:solidFill>
          <a:ln w="28575" cap="rnd">
            <a:solidFill>
              <a:schemeClr val="accent1"/>
            </a:solidFill>
            <a:round/>
          </a:ln>
          <a:effectLst/>
        </c:spPr>
        <c:marker>
          <c:symbol val="none"/>
        </c:marker>
      </c:pivotFmt>
      <c:pivotFmt>
        <c:idx val="27"/>
        <c:spPr>
          <a:solidFill>
            <a:schemeClr val="accent1"/>
          </a:solidFill>
          <a:ln w="28575" cap="rnd">
            <a:solidFill>
              <a:schemeClr val="accent1"/>
            </a:solidFill>
            <a:round/>
          </a:ln>
          <a:effectLst/>
        </c:spPr>
        <c:marker>
          <c:symbol val="none"/>
        </c:marker>
      </c:pivotFmt>
      <c:pivotFmt>
        <c:idx val="28"/>
        <c:spPr>
          <a:solidFill>
            <a:schemeClr val="accent1"/>
          </a:solidFill>
          <a:ln w="28575" cap="rnd">
            <a:solidFill>
              <a:schemeClr val="accent1"/>
            </a:solidFill>
            <a:round/>
          </a:ln>
          <a:effectLst/>
        </c:spPr>
        <c:marker>
          <c:symbol val="none"/>
        </c:marker>
      </c:pivotFmt>
      <c:pivotFmt>
        <c:idx val="29"/>
        <c:spPr>
          <a:solidFill>
            <a:schemeClr val="accent1"/>
          </a:solidFill>
          <a:ln w="28575" cap="rnd">
            <a:solidFill>
              <a:schemeClr val="accent1"/>
            </a:solidFill>
            <a:round/>
          </a:ln>
          <a:effectLst/>
        </c:spPr>
        <c:marker>
          <c:symbol val="none"/>
        </c:marker>
      </c:pivotFmt>
      <c:pivotFmt>
        <c:idx val="30"/>
        <c:spPr>
          <a:solidFill>
            <a:schemeClr val="accent1"/>
          </a:solidFill>
          <a:ln w="28575" cap="rnd">
            <a:solidFill>
              <a:schemeClr val="accent1"/>
            </a:solidFill>
            <a:round/>
          </a:ln>
          <a:effectLst/>
        </c:spPr>
        <c:marker>
          <c:symbol val="none"/>
        </c:marker>
      </c:pivotFmt>
      <c:pivotFmt>
        <c:idx val="31"/>
        <c:spPr>
          <a:solidFill>
            <a:schemeClr val="accent1"/>
          </a:solidFill>
          <a:ln w="28575" cap="rnd">
            <a:solidFill>
              <a:schemeClr val="accent1"/>
            </a:solidFill>
            <a:round/>
          </a:ln>
          <a:effectLst/>
        </c:spPr>
        <c:marker>
          <c:symbol val="none"/>
        </c:marker>
      </c:pivotFmt>
      <c:pivotFmt>
        <c:idx val="32"/>
        <c:spPr>
          <a:solidFill>
            <a:schemeClr val="accent1"/>
          </a:solidFill>
          <a:ln w="28575" cap="rnd">
            <a:solidFill>
              <a:schemeClr val="accent1"/>
            </a:solidFill>
            <a:round/>
          </a:ln>
          <a:effectLst/>
        </c:spPr>
        <c:marker>
          <c:symbol val="none"/>
        </c:marker>
      </c:pivotFmt>
      <c:pivotFmt>
        <c:idx val="33"/>
        <c:spPr>
          <a:solidFill>
            <a:schemeClr val="accent1"/>
          </a:solidFill>
          <a:ln w="28575" cap="rnd">
            <a:solidFill>
              <a:schemeClr val="accent1"/>
            </a:solidFill>
            <a:round/>
          </a:ln>
          <a:effectLst/>
        </c:spPr>
        <c:marker>
          <c:symbol val="none"/>
        </c:marker>
      </c:pivotFmt>
      <c:pivotFmt>
        <c:idx val="34"/>
        <c:spPr>
          <a:solidFill>
            <a:schemeClr val="accent1"/>
          </a:solidFill>
          <a:ln w="28575" cap="rnd">
            <a:solidFill>
              <a:schemeClr val="accent1"/>
            </a:solidFill>
            <a:round/>
          </a:ln>
          <a:effectLst/>
        </c:spPr>
        <c:marker>
          <c:symbol val="none"/>
        </c:marker>
      </c:pivotFmt>
      <c:pivotFmt>
        <c:idx val="35"/>
        <c:spPr>
          <a:solidFill>
            <a:schemeClr val="accent1"/>
          </a:solidFill>
          <a:ln w="28575" cap="rnd">
            <a:solidFill>
              <a:schemeClr val="accent1"/>
            </a:solidFill>
            <a:round/>
          </a:ln>
          <a:effectLst/>
        </c:spPr>
        <c:marker>
          <c:symbol val="none"/>
        </c:marker>
      </c:pivotFmt>
      <c:pivotFmt>
        <c:idx val="36"/>
        <c:spPr>
          <a:solidFill>
            <a:schemeClr val="accent1"/>
          </a:solidFill>
          <a:ln w="28575" cap="rnd">
            <a:solidFill>
              <a:schemeClr val="accent1"/>
            </a:solidFill>
            <a:round/>
          </a:ln>
          <a:effectLst/>
        </c:spPr>
        <c:marker>
          <c:symbol val="none"/>
        </c:marker>
      </c:pivotFmt>
      <c:pivotFmt>
        <c:idx val="37"/>
        <c:spPr>
          <a:solidFill>
            <a:schemeClr val="accent1"/>
          </a:solidFill>
          <a:ln w="28575" cap="rnd">
            <a:solidFill>
              <a:schemeClr val="accent1"/>
            </a:solidFill>
            <a:round/>
          </a:ln>
          <a:effectLst/>
        </c:spPr>
        <c:marker>
          <c:symbol val="none"/>
        </c:marker>
      </c:pivotFmt>
      <c:pivotFmt>
        <c:idx val="38"/>
        <c:spPr>
          <a:solidFill>
            <a:schemeClr val="accent1"/>
          </a:solidFill>
          <a:ln w="28575" cap="rnd">
            <a:solidFill>
              <a:schemeClr val="accent1"/>
            </a:solidFill>
            <a:round/>
          </a:ln>
          <a:effectLst/>
        </c:spPr>
        <c:marker>
          <c:symbol val="none"/>
        </c:marker>
      </c:pivotFmt>
      <c:pivotFmt>
        <c:idx val="39"/>
        <c:spPr>
          <a:solidFill>
            <a:schemeClr val="accent1"/>
          </a:solidFill>
          <a:ln w="28575" cap="rnd">
            <a:solidFill>
              <a:schemeClr val="accent1"/>
            </a:solidFill>
            <a:round/>
          </a:ln>
          <a:effectLst/>
        </c:spPr>
        <c:marker>
          <c:symbol val="none"/>
        </c:marker>
      </c:pivotFmt>
      <c:pivotFmt>
        <c:idx val="40"/>
        <c:spPr>
          <a:solidFill>
            <a:schemeClr val="accent1"/>
          </a:solidFill>
          <a:ln w="28575" cap="rnd">
            <a:solidFill>
              <a:schemeClr val="accent1"/>
            </a:solidFill>
            <a:round/>
          </a:ln>
          <a:effectLst/>
        </c:spPr>
        <c:marker>
          <c:symbol val="none"/>
        </c:marker>
      </c:pivotFmt>
      <c:pivotFmt>
        <c:idx val="41"/>
        <c:spPr>
          <a:solidFill>
            <a:schemeClr val="accent1"/>
          </a:solidFill>
          <a:ln w="28575" cap="rnd">
            <a:solidFill>
              <a:schemeClr val="accent1"/>
            </a:solidFill>
            <a:round/>
          </a:ln>
          <a:effectLst/>
        </c:spPr>
        <c:marker>
          <c:symbol val="none"/>
        </c:marker>
      </c:pivotFmt>
      <c:pivotFmt>
        <c:idx val="42"/>
        <c:spPr>
          <a:solidFill>
            <a:schemeClr val="accent1"/>
          </a:solidFill>
          <a:ln w="28575" cap="rnd">
            <a:solidFill>
              <a:schemeClr val="accent1"/>
            </a:solidFill>
            <a:round/>
          </a:ln>
          <a:effectLst/>
        </c:spPr>
        <c:marker>
          <c:symbol val="none"/>
        </c:marker>
      </c:pivotFmt>
      <c:pivotFmt>
        <c:idx val="43"/>
        <c:spPr>
          <a:solidFill>
            <a:schemeClr val="accent1"/>
          </a:solidFill>
          <a:ln w="28575" cap="rnd">
            <a:solidFill>
              <a:schemeClr val="accent1"/>
            </a:solidFill>
            <a:round/>
          </a:ln>
          <a:effectLst/>
        </c:spPr>
        <c:marker>
          <c:symbol val="none"/>
        </c:marker>
      </c:pivotFmt>
      <c:pivotFmt>
        <c:idx val="44"/>
        <c:spPr>
          <a:solidFill>
            <a:schemeClr val="accent1"/>
          </a:solidFill>
          <a:ln w="28575" cap="rnd">
            <a:solidFill>
              <a:schemeClr val="accent1"/>
            </a:solidFill>
            <a:round/>
          </a:ln>
          <a:effectLst/>
        </c:spPr>
        <c:marker>
          <c:symbol val="none"/>
        </c:marker>
      </c:pivotFmt>
      <c:pivotFmt>
        <c:idx val="45"/>
        <c:spPr>
          <a:solidFill>
            <a:schemeClr val="accent1"/>
          </a:solidFill>
          <a:ln w="28575" cap="rnd">
            <a:solidFill>
              <a:schemeClr val="accent1"/>
            </a:solidFill>
            <a:round/>
          </a:ln>
          <a:effectLst/>
        </c:spPr>
        <c:marker>
          <c:symbol val="none"/>
        </c:marker>
      </c:pivotFmt>
      <c:pivotFmt>
        <c:idx val="46"/>
        <c:spPr>
          <a:solidFill>
            <a:schemeClr val="accent1"/>
          </a:solidFill>
          <a:ln w="28575" cap="rnd">
            <a:solidFill>
              <a:schemeClr val="accent1"/>
            </a:solidFill>
            <a:round/>
          </a:ln>
          <a:effectLst/>
        </c:spPr>
        <c:marker>
          <c:symbol val="none"/>
        </c:marker>
      </c:pivotFmt>
      <c:pivotFmt>
        <c:idx val="47"/>
        <c:spPr>
          <a:solidFill>
            <a:schemeClr val="accent1"/>
          </a:solidFill>
          <a:ln w="28575" cap="rnd">
            <a:solidFill>
              <a:schemeClr val="accent1"/>
            </a:solidFill>
            <a:round/>
          </a:ln>
          <a:effectLst/>
        </c:spPr>
        <c:marker>
          <c:symbol val="none"/>
        </c:marker>
      </c:pivotFmt>
      <c:pivotFmt>
        <c:idx val="48"/>
        <c:spPr>
          <a:solidFill>
            <a:schemeClr val="accent1"/>
          </a:solidFill>
          <a:ln w="28575" cap="rnd">
            <a:solidFill>
              <a:schemeClr val="accent1"/>
            </a:solidFill>
            <a:round/>
          </a:ln>
          <a:effectLst/>
        </c:spPr>
        <c:marker>
          <c:symbol val="none"/>
        </c:marker>
      </c:pivotFmt>
      <c:pivotFmt>
        <c:idx val="49"/>
        <c:spPr>
          <a:solidFill>
            <a:schemeClr val="accent1"/>
          </a:solidFill>
          <a:ln w="28575" cap="rnd">
            <a:solidFill>
              <a:schemeClr val="accent1"/>
            </a:solidFill>
            <a:round/>
          </a:ln>
          <a:effectLst/>
        </c:spPr>
        <c:marker>
          <c:symbol val="none"/>
        </c:marker>
      </c:pivotFmt>
      <c:pivotFmt>
        <c:idx val="50"/>
        <c:spPr>
          <a:solidFill>
            <a:schemeClr val="accent1"/>
          </a:solidFill>
          <a:ln w="28575" cap="rnd">
            <a:solidFill>
              <a:schemeClr val="accent1"/>
            </a:solidFill>
            <a:round/>
          </a:ln>
          <a:effectLst/>
        </c:spPr>
        <c:marker>
          <c:symbol val="none"/>
        </c:marker>
      </c:pivotFmt>
      <c:pivotFmt>
        <c:idx val="51"/>
        <c:spPr>
          <a:solidFill>
            <a:schemeClr val="accent1"/>
          </a:solidFill>
          <a:ln w="28575" cap="rnd">
            <a:solidFill>
              <a:schemeClr val="accent1"/>
            </a:solidFill>
            <a:round/>
          </a:ln>
          <a:effectLst/>
        </c:spPr>
        <c:marker>
          <c:symbol val="none"/>
        </c:marker>
      </c:pivotFmt>
      <c:pivotFmt>
        <c:idx val="52"/>
        <c:spPr>
          <a:solidFill>
            <a:schemeClr val="accent1"/>
          </a:solidFill>
          <a:ln w="28575" cap="rnd">
            <a:solidFill>
              <a:schemeClr val="accent1"/>
            </a:solidFill>
            <a:round/>
          </a:ln>
          <a:effectLst/>
        </c:spPr>
        <c:marker>
          <c:symbol val="none"/>
        </c:marker>
      </c:pivotFmt>
      <c:pivotFmt>
        <c:idx val="53"/>
        <c:spPr>
          <a:solidFill>
            <a:schemeClr val="accent1"/>
          </a:solidFill>
          <a:ln w="28575" cap="rnd">
            <a:solidFill>
              <a:schemeClr val="accent1"/>
            </a:solidFill>
            <a:round/>
          </a:ln>
          <a:effectLst/>
        </c:spPr>
        <c:marker>
          <c:symbol val="none"/>
        </c:marker>
      </c:pivotFmt>
      <c:pivotFmt>
        <c:idx val="54"/>
        <c:spPr>
          <a:solidFill>
            <a:schemeClr val="accent1"/>
          </a:solidFill>
          <a:ln w="28575" cap="rnd">
            <a:solidFill>
              <a:schemeClr val="accent1"/>
            </a:solidFill>
            <a:round/>
          </a:ln>
          <a:effectLst/>
        </c:spPr>
        <c:marker>
          <c:symbol val="none"/>
        </c:marker>
      </c:pivotFmt>
      <c:pivotFmt>
        <c:idx val="55"/>
        <c:spPr>
          <a:solidFill>
            <a:schemeClr val="accent1"/>
          </a:solidFill>
          <a:ln w="28575" cap="rnd">
            <a:solidFill>
              <a:schemeClr val="accent1"/>
            </a:solidFill>
            <a:round/>
          </a:ln>
          <a:effectLst/>
        </c:spPr>
        <c:marker>
          <c:symbol val="none"/>
        </c:marker>
      </c:pivotFmt>
      <c:pivotFmt>
        <c:idx val="56"/>
        <c:spPr>
          <a:solidFill>
            <a:schemeClr val="accent1"/>
          </a:solidFill>
          <a:ln w="28575" cap="rnd">
            <a:solidFill>
              <a:schemeClr val="accent1"/>
            </a:solidFill>
            <a:round/>
          </a:ln>
          <a:effectLst/>
        </c:spPr>
        <c:marker>
          <c:symbol val="none"/>
        </c:marker>
      </c:pivotFmt>
      <c:pivotFmt>
        <c:idx val="57"/>
        <c:spPr>
          <a:solidFill>
            <a:schemeClr val="accent1"/>
          </a:solidFill>
          <a:ln w="28575" cap="rnd">
            <a:solidFill>
              <a:schemeClr val="accent1"/>
            </a:solidFill>
            <a:round/>
          </a:ln>
          <a:effectLst/>
        </c:spPr>
        <c:marker>
          <c:symbol val="none"/>
        </c:marker>
      </c:pivotFmt>
      <c:pivotFmt>
        <c:idx val="58"/>
        <c:spPr>
          <a:solidFill>
            <a:schemeClr val="accent1"/>
          </a:solidFill>
          <a:ln w="28575" cap="rnd">
            <a:solidFill>
              <a:schemeClr val="accent1"/>
            </a:solidFill>
            <a:round/>
          </a:ln>
          <a:effectLst/>
        </c:spPr>
        <c:marker>
          <c:symbol val="none"/>
        </c:marker>
      </c:pivotFmt>
      <c:pivotFmt>
        <c:idx val="59"/>
        <c:spPr>
          <a:solidFill>
            <a:schemeClr val="accent1"/>
          </a:solidFill>
          <a:ln w="28575" cap="rnd">
            <a:solidFill>
              <a:schemeClr val="accent1"/>
            </a:solidFill>
            <a:round/>
          </a:ln>
          <a:effectLst/>
        </c:spPr>
        <c:marker>
          <c:symbol val="none"/>
        </c:marker>
      </c:pivotFmt>
      <c:pivotFmt>
        <c:idx val="60"/>
        <c:spPr>
          <a:solidFill>
            <a:schemeClr val="accent1"/>
          </a:solidFill>
          <a:ln w="28575" cap="rnd">
            <a:solidFill>
              <a:schemeClr val="accent1"/>
            </a:solidFill>
            <a:round/>
          </a:ln>
          <a:effectLst/>
        </c:spPr>
        <c:marker>
          <c:symbol val="none"/>
        </c:marker>
      </c:pivotFmt>
      <c:pivotFmt>
        <c:idx val="61"/>
        <c:spPr>
          <a:solidFill>
            <a:schemeClr val="accent1"/>
          </a:solidFill>
          <a:ln w="28575" cap="rnd">
            <a:solidFill>
              <a:schemeClr val="accent1"/>
            </a:solidFill>
            <a:round/>
          </a:ln>
          <a:effectLst/>
        </c:spPr>
        <c:marker>
          <c:symbol val="none"/>
        </c:marker>
      </c:pivotFmt>
      <c:pivotFmt>
        <c:idx val="62"/>
        <c:spPr>
          <a:solidFill>
            <a:schemeClr val="accent1"/>
          </a:solidFill>
          <a:ln w="28575" cap="rnd">
            <a:solidFill>
              <a:schemeClr val="accent1"/>
            </a:solidFill>
            <a:round/>
          </a:ln>
          <a:effectLst/>
        </c:spPr>
        <c:marker>
          <c:symbol val="none"/>
        </c:marker>
      </c:pivotFmt>
      <c:pivotFmt>
        <c:idx val="63"/>
        <c:spPr>
          <a:solidFill>
            <a:schemeClr val="accent1"/>
          </a:solidFill>
          <a:ln w="28575" cap="rnd">
            <a:solidFill>
              <a:schemeClr val="accent1"/>
            </a:solidFill>
            <a:round/>
          </a:ln>
          <a:effectLst/>
        </c:spPr>
        <c:marker>
          <c:symbol val="none"/>
        </c:marker>
      </c:pivotFmt>
      <c:pivotFmt>
        <c:idx val="64"/>
        <c:spPr>
          <a:solidFill>
            <a:schemeClr val="accent1"/>
          </a:solidFill>
          <a:ln w="28575" cap="rnd">
            <a:solidFill>
              <a:schemeClr val="accent1"/>
            </a:solidFill>
            <a:round/>
          </a:ln>
          <a:effectLst/>
        </c:spPr>
        <c:marker>
          <c:symbol val="none"/>
        </c:marker>
      </c:pivotFmt>
      <c:pivotFmt>
        <c:idx val="65"/>
        <c:spPr>
          <a:solidFill>
            <a:schemeClr val="accent1"/>
          </a:solidFill>
          <a:ln w="28575" cap="rnd">
            <a:solidFill>
              <a:schemeClr val="accent1"/>
            </a:solidFill>
            <a:round/>
          </a:ln>
          <a:effectLst/>
        </c:spPr>
        <c:marker>
          <c:symbol val="none"/>
        </c:marker>
      </c:pivotFmt>
      <c:pivotFmt>
        <c:idx val="66"/>
        <c:spPr>
          <a:solidFill>
            <a:schemeClr val="accent1"/>
          </a:solidFill>
          <a:ln w="28575" cap="rnd">
            <a:solidFill>
              <a:schemeClr val="accent1"/>
            </a:solidFill>
            <a:round/>
          </a:ln>
          <a:effectLst/>
        </c:spPr>
        <c:marker>
          <c:symbol val="none"/>
        </c:marker>
      </c:pivotFmt>
      <c:pivotFmt>
        <c:idx val="67"/>
        <c:spPr>
          <a:solidFill>
            <a:schemeClr val="accent1"/>
          </a:solidFill>
          <a:ln w="28575" cap="rnd">
            <a:solidFill>
              <a:schemeClr val="accent1"/>
            </a:solidFill>
            <a:round/>
          </a:ln>
          <a:effectLst/>
        </c:spPr>
        <c:marker>
          <c:symbol val="none"/>
        </c:marker>
      </c:pivotFmt>
      <c:pivotFmt>
        <c:idx val="68"/>
        <c:spPr>
          <a:solidFill>
            <a:schemeClr val="accent1"/>
          </a:solidFill>
          <a:ln w="28575" cap="rnd">
            <a:solidFill>
              <a:schemeClr val="accent1"/>
            </a:solidFill>
            <a:round/>
          </a:ln>
          <a:effectLst/>
        </c:spPr>
        <c:marker>
          <c:symbol val="none"/>
        </c:marker>
      </c:pivotFmt>
      <c:pivotFmt>
        <c:idx val="69"/>
        <c:spPr>
          <a:solidFill>
            <a:schemeClr val="accent1"/>
          </a:solidFill>
          <a:ln w="28575" cap="rnd">
            <a:solidFill>
              <a:schemeClr val="accent1"/>
            </a:solidFill>
            <a:round/>
          </a:ln>
          <a:effectLst/>
        </c:spPr>
        <c:marker>
          <c:symbol val="none"/>
        </c:marker>
      </c:pivotFmt>
      <c:pivotFmt>
        <c:idx val="70"/>
        <c:spPr>
          <a:solidFill>
            <a:schemeClr val="accent1"/>
          </a:solidFill>
          <a:ln w="28575" cap="rnd">
            <a:solidFill>
              <a:schemeClr val="accent1"/>
            </a:solidFill>
            <a:round/>
          </a:ln>
          <a:effectLst/>
        </c:spPr>
        <c:marker>
          <c:symbol val="none"/>
        </c:marker>
      </c:pivotFmt>
      <c:pivotFmt>
        <c:idx val="71"/>
        <c:spPr>
          <a:solidFill>
            <a:schemeClr val="accent1"/>
          </a:solidFill>
          <a:ln w="28575" cap="rnd">
            <a:solidFill>
              <a:schemeClr val="accent1"/>
            </a:solidFill>
            <a:round/>
          </a:ln>
          <a:effectLst/>
        </c:spPr>
        <c:marker>
          <c:symbol val="none"/>
        </c:marker>
      </c:pivotFmt>
      <c:pivotFmt>
        <c:idx val="72"/>
        <c:spPr>
          <a:solidFill>
            <a:schemeClr val="accent1"/>
          </a:solidFill>
          <a:ln w="28575" cap="rnd">
            <a:solidFill>
              <a:schemeClr val="accent1"/>
            </a:solidFill>
            <a:round/>
          </a:ln>
          <a:effectLst/>
        </c:spPr>
        <c:marker>
          <c:symbol val="none"/>
        </c:marker>
      </c:pivotFmt>
      <c:pivotFmt>
        <c:idx val="73"/>
        <c:spPr>
          <a:solidFill>
            <a:schemeClr val="accent1"/>
          </a:solidFill>
          <a:ln w="28575" cap="rnd">
            <a:solidFill>
              <a:schemeClr val="accent1"/>
            </a:solidFill>
            <a:round/>
          </a:ln>
          <a:effectLst/>
        </c:spPr>
        <c:marker>
          <c:symbol val="none"/>
        </c:marker>
      </c:pivotFmt>
      <c:pivotFmt>
        <c:idx val="74"/>
        <c:spPr>
          <a:solidFill>
            <a:schemeClr val="accent1"/>
          </a:solidFill>
          <a:ln w="28575" cap="rnd">
            <a:solidFill>
              <a:schemeClr val="accent1"/>
            </a:solidFill>
            <a:round/>
          </a:ln>
          <a:effectLst/>
        </c:spPr>
        <c:marker>
          <c:symbol val="none"/>
        </c:marker>
      </c:pivotFmt>
      <c:pivotFmt>
        <c:idx val="75"/>
        <c:spPr>
          <a:solidFill>
            <a:schemeClr val="accent1"/>
          </a:solidFill>
          <a:ln w="28575" cap="rnd">
            <a:solidFill>
              <a:schemeClr val="accent1"/>
            </a:solidFill>
            <a:round/>
          </a:ln>
          <a:effectLst/>
        </c:spPr>
        <c:marker>
          <c:symbol val="none"/>
        </c:marker>
      </c:pivotFmt>
      <c:pivotFmt>
        <c:idx val="76"/>
        <c:spPr>
          <a:solidFill>
            <a:schemeClr val="accent1"/>
          </a:solidFill>
          <a:ln w="28575" cap="rnd">
            <a:solidFill>
              <a:schemeClr val="accent1"/>
            </a:solidFill>
            <a:round/>
          </a:ln>
          <a:effectLst/>
        </c:spPr>
        <c:marker>
          <c:symbol val="none"/>
        </c:marker>
      </c:pivotFmt>
      <c:pivotFmt>
        <c:idx val="77"/>
        <c:spPr>
          <a:solidFill>
            <a:schemeClr val="accent1"/>
          </a:solidFill>
          <a:ln w="28575" cap="rnd">
            <a:solidFill>
              <a:schemeClr val="accent1"/>
            </a:solidFill>
            <a:round/>
          </a:ln>
          <a:effectLst/>
        </c:spPr>
        <c:marker>
          <c:symbol val="none"/>
        </c:marker>
      </c:pivotFmt>
      <c:pivotFmt>
        <c:idx val="78"/>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79"/>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80"/>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81"/>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82"/>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83"/>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84"/>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85"/>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86"/>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87"/>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88"/>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89"/>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90"/>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5.7380099653456251E-2"/>
          <c:y val="0.14991205007814765"/>
          <c:w val="0.74247485785045264"/>
          <c:h val="0.67061664241028929"/>
        </c:manualLayout>
      </c:layout>
      <c:lineChart>
        <c:grouping val="standard"/>
        <c:varyColors val="0"/>
        <c:ser>
          <c:idx val="0"/>
          <c:order val="0"/>
          <c:tx>
            <c:strRef>
              <c:f>'O2'!$B$100:$B$101</c:f>
              <c:strCache>
                <c:ptCount val="1"/>
                <c:pt idx="0">
                  <c:v>HARG2</c:v>
                </c:pt>
              </c:strCache>
            </c:strRef>
          </c:tx>
          <c:spPr>
            <a:ln w="28575" cap="rnd">
              <a:solidFill>
                <a:schemeClr val="accent1"/>
              </a:solidFill>
              <a:round/>
            </a:ln>
            <a:effectLst/>
          </c:spPr>
          <c:marker>
            <c:symbol val="none"/>
          </c:marker>
          <c:cat>
            <c:strRef>
              <c:f>'O2'!$A$102:$A$114</c:f>
              <c:strCache>
                <c:ptCount val="12"/>
                <c:pt idx="0">
                  <c:v>ene-20</c:v>
                </c:pt>
                <c:pt idx="1">
                  <c:v>feb-20</c:v>
                </c:pt>
                <c:pt idx="2">
                  <c:v>mar-20</c:v>
                </c:pt>
                <c:pt idx="3">
                  <c:v>abr-20</c:v>
                </c:pt>
                <c:pt idx="4">
                  <c:v>may-20</c:v>
                </c:pt>
                <c:pt idx="5">
                  <c:v>jun-20</c:v>
                </c:pt>
                <c:pt idx="6">
                  <c:v>jul-20</c:v>
                </c:pt>
                <c:pt idx="7">
                  <c:v>ago-20</c:v>
                </c:pt>
                <c:pt idx="8">
                  <c:v>sep-20</c:v>
                </c:pt>
                <c:pt idx="9">
                  <c:v>oct-20</c:v>
                </c:pt>
                <c:pt idx="10">
                  <c:v>nov-20</c:v>
                </c:pt>
                <c:pt idx="11">
                  <c:v>dic-20</c:v>
                </c:pt>
              </c:strCache>
            </c:strRef>
          </c:cat>
          <c:val>
            <c:numRef>
              <c:f>'O2'!$B$102:$B$114</c:f>
              <c:numCache>
                <c:formatCode>General</c:formatCode>
                <c:ptCount val="12"/>
                <c:pt idx="0">
                  <c:v>6.6999999999999993</c:v>
                </c:pt>
                <c:pt idx="1">
                  <c:v>7.2</c:v>
                </c:pt>
                <c:pt idx="2">
                  <c:v>6.6</c:v>
                </c:pt>
                <c:pt idx="3">
                  <c:v>7.4</c:v>
                </c:pt>
                <c:pt idx="4">
                  <c:v>6.8</c:v>
                </c:pt>
                <c:pt idx="5">
                  <c:v>6.6999999999999993</c:v>
                </c:pt>
                <c:pt idx="6">
                  <c:v>6.6</c:v>
                </c:pt>
                <c:pt idx="7">
                  <c:v>7</c:v>
                </c:pt>
                <c:pt idx="8">
                  <c:v>7.1</c:v>
                </c:pt>
                <c:pt idx="9">
                  <c:v>7</c:v>
                </c:pt>
                <c:pt idx="10">
                  <c:v>7</c:v>
                </c:pt>
                <c:pt idx="11">
                  <c:v>7</c:v>
                </c:pt>
              </c:numCache>
            </c:numRef>
          </c:val>
          <c:smooth val="0"/>
          <c:extLst>
            <c:ext xmlns:c16="http://schemas.microsoft.com/office/drawing/2014/chart" uri="{C3380CC4-5D6E-409C-BE32-E72D297353CC}">
              <c16:uniqueId val="{00000000-A749-47D4-BCC0-2064E686D656}"/>
            </c:ext>
          </c:extLst>
        </c:ser>
        <c:ser>
          <c:idx val="1"/>
          <c:order val="1"/>
          <c:tx>
            <c:strRef>
              <c:f>'O2'!$C$100:$C$101</c:f>
              <c:strCache>
                <c:ptCount val="1"/>
                <c:pt idx="0">
                  <c:v>HASL2</c:v>
                </c:pt>
              </c:strCache>
            </c:strRef>
          </c:tx>
          <c:spPr>
            <a:ln w="28575" cap="rnd">
              <a:solidFill>
                <a:schemeClr val="accent2"/>
              </a:solidFill>
              <a:round/>
            </a:ln>
            <a:effectLst/>
          </c:spPr>
          <c:marker>
            <c:symbol val="none"/>
          </c:marker>
          <c:cat>
            <c:strRef>
              <c:f>'O2'!$A$102:$A$114</c:f>
              <c:strCache>
                <c:ptCount val="12"/>
                <c:pt idx="0">
                  <c:v>ene-20</c:v>
                </c:pt>
                <c:pt idx="1">
                  <c:v>feb-20</c:v>
                </c:pt>
                <c:pt idx="2">
                  <c:v>mar-20</c:v>
                </c:pt>
                <c:pt idx="3">
                  <c:v>abr-20</c:v>
                </c:pt>
                <c:pt idx="4">
                  <c:v>may-20</c:v>
                </c:pt>
                <c:pt idx="5">
                  <c:v>jun-20</c:v>
                </c:pt>
                <c:pt idx="6">
                  <c:v>jul-20</c:v>
                </c:pt>
                <c:pt idx="7">
                  <c:v>ago-20</c:v>
                </c:pt>
                <c:pt idx="8">
                  <c:v>sep-20</c:v>
                </c:pt>
                <c:pt idx="9">
                  <c:v>oct-20</c:v>
                </c:pt>
                <c:pt idx="10">
                  <c:v>nov-20</c:v>
                </c:pt>
                <c:pt idx="11">
                  <c:v>dic-20</c:v>
                </c:pt>
              </c:strCache>
            </c:strRef>
          </c:cat>
          <c:val>
            <c:numRef>
              <c:f>'O2'!$C$102:$C$114</c:f>
              <c:numCache>
                <c:formatCode>General</c:formatCode>
                <c:ptCount val="12"/>
                <c:pt idx="0">
                  <c:v>7.2</c:v>
                </c:pt>
                <c:pt idx="1">
                  <c:v>7.2</c:v>
                </c:pt>
                <c:pt idx="2">
                  <c:v>7.2</c:v>
                </c:pt>
                <c:pt idx="3">
                  <c:v>7.4</c:v>
                </c:pt>
                <c:pt idx="4">
                  <c:v>7.1</c:v>
                </c:pt>
                <c:pt idx="5">
                  <c:v>7.5</c:v>
                </c:pt>
                <c:pt idx="6">
                  <c:v>7.1</c:v>
                </c:pt>
                <c:pt idx="7">
                  <c:v>7.2</c:v>
                </c:pt>
                <c:pt idx="8">
                  <c:v>6.9</c:v>
                </c:pt>
                <c:pt idx="9">
                  <c:v>7.5</c:v>
                </c:pt>
                <c:pt idx="10">
                  <c:v>7.2</c:v>
                </c:pt>
                <c:pt idx="11">
                  <c:v>7.4</c:v>
                </c:pt>
              </c:numCache>
            </c:numRef>
          </c:val>
          <c:smooth val="0"/>
          <c:extLst>
            <c:ext xmlns:c16="http://schemas.microsoft.com/office/drawing/2014/chart" uri="{C3380CC4-5D6E-409C-BE32-E72D297353CC}">
              <c16:uniqueId val="{00000001-A749-47D4-BCC0-2064E686D656}"/>
            </c:ext>
          </c:extLst>
        </c:ser>
        <c:ser>
          <c:idx val="2"/>
          <c:order val="2"/>
          <c:tx>
            <c:strRef>
              <c:f>'O2'!$D$100:$D$101</c:f>
              <c:strCache>
                <c:ptCount val="1"/>
                <c:pt idx="0">
                  <c:v>HOSP1</c:v>
                </c:pt>
              </c:strCache>
            </c:strRef>
          </c:tx>
          <c:spPr>
            <a:ln w="28575" cap="rnd">
              <a:solidFill>
                <a:schemeClr val="accent3"/>
              </a:solidFill>
              <a:round/>
            </a:ln>
            <a:effectLst/>
          </c:spPr>
          <c:marker>
            <c:symbol val="none"/>
          </c:marker>
          <c:cat>
            <c:strRef>
              <c:f>'O2'!$A$102:$A$114</c:f>
              <c:strCache>
                <c:ptCount val="12"/>
                <c:pt idx="0">
                  <c:v>ene-20</c:v>
                </c:pt>
                <c:pt idx="1">
                  <c:v>feb-20</c:v>
                </c:pt>
                <c:pt idx="2">
                  <c:v>mar-20</c:v>
                </c:pt>
                <c:pt idx="3">
                  <c:v>abr-20</c:v>
                </c:pt>
                <c:pt idx="4">
                  <c:v>may-20</c:v>
                </c:pt>
                <c:pt idx="5">
                  <c:v>jun-20</c:v>
                </c:pt>
                <c:pt idx="6">
                  <c:v>jul-20</c:v>
                </c:pt>
                <c:pt idx="7">
                  <c:v>ago-20</c:v>
                </c:pt>
                <c:pt idx="8">
                  <c:v>sep-20</c:v>
                </c:pt>
                <c:pt idx="9">
                  <c:v>oct-20</c:v>
                </c:pt>
                <c:pt idx="10">
                  <c:v>nov-20</c:v>
                </c:pt>
                <c:pt idx="11">
                  <c:v>dic-20</c:v>
                </c:pt>
              </c:strCache>
            </c:strRef>
          </c:cat>
          <c:val>
            <c:numRef>
              <c:f>'O2'!$D$102:$D$114</c:f>
              <c:numCache>
                <c:formatCode>General</c:formatCode>
                <c:ptCount val="12"/>
                <c:pt idx="2">
                  <c:v>#N/A</c:v>
                </c:pt>
              </c:numCache>
            </c:numRef>
          </c:val>
          <c:smooth val="0"/>
          <c:extLst>
            <c:ext xmlns:c16="http://schemas.microsoft.com/office/drawing/2014/chart" uri="{C3380CC4-5D6E-409C-BE32-E72D297353CC}">
              <c16:uniqueId val="{00000002-A749-47D4-BCC0-2064E686D656}"/>
            </c:ext>
          </c:extLst>
        </c:ser>
        <c:ser>
          <c:idx val="3"/>
          <c:order val="3"/>
          <c:tx>
            <c:strRef>
              <c:f>'O2'!$E$100:$E$101</c:f>
              <c:strCache>
                <c:ptCount val="1"/>
                <c:pt idx="0">
                  <c:v>HOSP2</c:v>
                </c:pt>
              </c:strCache>
            </c:strRef>
          </c:tx>
          <c:spPr>
            <a:ln w="28575" cap="rnd">
              <a:solidFill>
                <a:schemeClr val="accent4"/>
              </a:solidFill>
              <a:round/>
            </a:ln>
            <a:effectLst/>
          </c:spPr>
          <c:marker>
            <c:symbol val="none"/>
          </c:marker>
          <c:cat>
            <c:strRef>
              <c:f>'O2'!$A$102:$A$114</c:f>
              <c:strCache>
                <c:ptCount val="12"/>
                <c:pt idx="0">
                  <c:v>ene-20</c:v>
                </c:pt>
                <c:pt idx="1">
                  <c:v>feb-20</c:v>
                </c:pt>
                <c:pt idx="2">
                  <c:v>mar-20</c:v>
                </c:pt>
                <c:pt idx="3">
                  <c:v>abr-20</c:v>
                </c:pt>
                <c:pt idx="4">
                  <c:v>may-20</c:v>
                </c:pt>
                <c:pt idx="5">
                  <c:v>jun-20</c:v>
                </c:pt>
                <c:pt idx="6">
                  <c:v>jul-20</c:v>
                </c:pt>
                <c:pt idx="7">
                  <c:v>ago-20</c:v>
                </c:pt>
                <c:pt idx="8">
                  <c:v>sep-20</c:v>
                </c:pt>
                <c:pt idx="9">
                  <c:v>oct-20</c:v>
                </c:pt>
                <c:pt idx="10">
                  <c:v>nov-20</c:v>
                </c:pt>
                <c:pt idx="11">
                  <c:v>dic-20</c:v>
                </c:pt>
              </c:strCache>
            </c:strRef>
          </c:cat>
          <c:val>
            <c:numRef>
              <c:f>'O2'!$E$102:$E$114</c:f>
              <c:numCache>
                <c:formatCode>General</c:formatCode>
                <c:ptCount val="12"/>
                <c:pt idx="1">
                  <c:v>7</c:v>
                </c:pt>
                <c:pt idx="2">
                  <c:v>6</c:v>
                </c:pt>
                <c:pt idx="3">
                  <c:v>6.4</c:v>
                </c:pt>
                <c:pt idx="6">
                  <c:v>6.8</c:v>
                </c:pt>
                <c:pt idx="7">
                  <c:v>6.6</c:v>
                </c:pt>
              </c:numCache>
            </c:numRef>
          </c:val>
          <c:smooth val="0"/>
          <c:extLst>
            <c:ext xmlns:c16="http://schemas.microsoft.com/office/drawing/2014/chart" uri="{C3380CC4-5D6E-409C-BE32-E72D297353CC}">
              <c16:uniqueId val="{00000003-A749-47D4-BCC0-2064E686D656}"/>
            </c:ext>
          </c:extLst>
        </c:ser>
        <c:ser>
          <c:idx val="4"/>
          <c:order val="4"/>
          <c:tx>
            <c:strRef>
              <c:f>'O2'!$F$100:$F$101</c:f>
              <c:strCache>
                <c:ptCount val="1"/>
                <c:pt idx="0">
                  <c:v>HUMH</c:v>
                </c:pt>
              </c:strCache>
            </c:strRef>
          </c:tx>
          <c:spPr>
            <a:ln w="28575" cap="rnd">
              <a:solidFill>
                <a:schemeClr val="accent5"/>
              </a:solidFill>
              <a:round/>
            </a:ln>
            <a:effectLst/>
          </c:spPr>
          <c:marker>
            <c:symbol val="none"/>
          </c:marker>
          <c:cat>
            <c:strRef>
              <c:f>'O2'!$A$102:$A$114</c:f>
              <c:strCache>
                <c:ptCount val="12"/>
                <c:pt idx="0">
                  <c:v>ene-20</c:v>
                </c:pt>
                <c:pt idx="1">
                  <c:v>feb-20</c:v>
                </c:pt>
                <c:pt idx="2">
                  <c:v>mar-20</c:v>
                </c:pt>
                <c:pt idx="3">
                  <c:v>abr-20</c:v>
                </c:pt>
                <c:pt idx="4">
                  <c:v>may-20</c:v>
                </c:pt>
                <c:pt idx="5">
                  <c:v>jun-20</c:v>
                </c:pt>
                <c:pt idx="6">
                  <c:v>jul-20</c:v>
                </c:pt>
                <c:pt idx="7">
                  <c:v>ago-20</c:v>
                </c:pt>
                <c:pt idx="8">
                  <c:v>sep-20</c:v>
                </c:pt>
                <c:pt idx="9">
                  <c:v>oct-20</c:v>
                </c:pt>
                <c:pt idx="10">
                  <c:v>nov-20</c:v>
                </c:pt>
                <c:pt idx="11">
                  <c:v>dic-20</c:v>
                </c:pt>
              </c:strCache>
            </c:strRef>
          </c:cat>
          <c:val>
            <c:numRef>
              <c:f>'O2'!$F$102:$F$114</c:f>
              <c:numCache>
                <c:formatCode>General</c:formatCode>
                <c:ptCount val="12"/>
                <c:pt idx="0">
                  <c:v>1.2</c:v>
                </c:pt>
                <c:pt idx="1">
                  <c:v>0.8</c:v>
                </c:pt>
                <c:pt idx="2">
                  <c:v>1.6</c:v>
                </c:pt>
                <c:pt idx="3">
                  <c:v>1</c:v>
                </c:pt>
                <c:pt idx="4">
                  <c:v>#N/A</c:v>
                </c:pt>
                <c:pt idx="5">
                  <c:v>0</c:v>
                </c:pt>
                <c:pt idx="6">
                  <c:v>0</c:v>
                </c:pt>
                <c:pt idx="8">
                  <c:v>0</c:v>
                </c:pt>
                <c:pt idx="9">
                  <c:v>0.1</c:v>
                </c:pt>
                <c:pt idx="10">
                  <c:v>0.7</c:v>
                </c:pt>
                <c:pt idx="11">
                  <c:v>0</c:v>
                </c:pt>
              </c:numCache>
            </c:numRef>
          </c:val>
          <c:smooth val="0"/>
          <c:extLst>
            <c:ext xmlns:c16="http://schemas.microsoft.com/office/drawing/2014/chart" uri="{C3380CC4-5D6E-409C-BE32-E72D297353CC}">
              <c16:uniqueId val="{00000004-A749-47D4-BCC0-2064E686D656}"/>
            </c:ext>
          </c:extLst>
        </c:ser>
        <c:ser>
          <c:idx val="5"/>
          <c:order val="5"/>
          <c:tx>
            <c:strRef>
              <c:f>'O2'!$G$100:$G$101</c:f>
              <c:strCache>
                <c:ptCount val="1"/>
                <c:pt idx="0">
                  <c:v>MAAB2</c:v>
                </c:pt>
              </c:strCache>
            </c:strRef>
          </c:tx>
          <c:spPr>
            <a:ln w="28575" cap="rnd">
              <a:solidFill>
                <a:schemeClr val="accent6"/>
              </a:solidFill>
              <a:round/>
            </a:ln>
            <a:effectLst/>
          </c:spPr>
          <c:marker>
            <c:symbol val="none"/>
          </c:marker>
          <c:cat>
            <c:strRef>
              <c:f>'O2'!$A$102:$A$114</c:f>
              <c:strCache>
                <c:ptCount val="12"/>
                <c:pt idx="0">
                  <c:v>ene-20</c:v>
                </c:pt>
                <c:pt idx="1">
                  <c:v>feb-20</c:v>
                </c:pt>
                <c:pt idx="2">
                  <c:v>mar-20</c:v>
                </c:pt>
                <c:pt idx="3">
                  <c:v>abr-20</c:v>
                </c:pt>
                <c:pt idx="4">
                  <c:v>may-20</c:v>
                </c:pt>
                <c:pt idx="5">
                  <c:v>jun-20</c:v>
                </c:pt>
                <c:pt idx="6">
                  <c:v>jul-20</c:v>
                </c:pt>
                <c:pt idx="7">
                  <c:v>ago-20</c:v>
                </c:pt>
                <c:pt idx="8">
                  <c:v>sep-20</c:v>
                </c:pt>
                <c:pt idx="9">
                  <c:v>oct-20</c:v>
                </c:pt>
                <c:pt idx="10">
                  <c:v>nov-20</c:v>
                </c:pt>
                <c:pt idx="11">
                  <c:v>dic-20</c:v>
                </c:pt>
              </c:strCache>
            </c:strRef>
          </c:cat>
          <c:val>
            <c:numRef>
              <c:f>'O2'!$G$102:$G$114</c:f>
              <c:numCache>
                <c:formatCode>General</c:formatCode>
                <c:ptCount val="12"/>
                <c:pt idx="0">
                  <c:v>6.6</c:v>
                </c:pt>
                <c:pt idx="1">
                  <c:v>7.6</c:v>
                </c:pt>
                <c:pt idx="2">
                  <c:v>7.1</c:v>
                </c:pt>
                <c:pt idx="3">
                  <c:v>7.2</c:v>
                </c:pt>
                <c:pt idx="4">
                  <c:v>7</c:v>
                </c:pt>
                <c:pt idx="5">
                  <c:v>6.6999999999999993</c:v>
                </c:pt>
                <c:pt idx="6">
                  <c:v>6.4</c:v>
                </c:pt>
                <c:pt idx="7">
                  <c:v>6</c:v>
                </c:pt>
                <c:pt idx="8">
                  <c:v>6.4</c:v>
                </c:pt>
                <c:pt idx="9">
                  <c:v>7.2</c:v>
                </c:pt>
                <c:pt idx="10">
                  <c:v>6.5</c:v>
                </c:pt>
                <c:pt idx="11">
                  <c:v>7.1</c:v>
                </c:pt>
              </c:numCache>
            </c:numRef>
          </c:val>
          <c:smooth val="0"/>
          <c:extLst>
            <c:ext xmlns:c16="http://schemas.microsoft.com/office/drawing/2014/chart" uri="{C3380CC4-5D6E-409C-BE32-E72D297353CC}">
              <c16:uniqueId val="{00000005-A749-47D4-BCC0-2064E686D656}"/>
            </c:ext>
          </c:extLst>
        </c:ser>
        <c:ser>
          <c:idx val="6"/>
          <c:order val="6"/>
          <c:tx>
            <c:strRef>
              <c:f>'O2'!$H$100:$H$101</c:f>
              <c:strCache>
                <c:ptCount val="1"/>
                <c:pt idx="0">
                  <c:v>MACA2</c:v>
                </c:pt>
              </c:strCache>
            </c:strRef>
          </c:tx>
          <c:spPr>
            <a:ln w="28575" cap="rnd">
              <a:solidFill>
                <a:schemeClr val="accent1">
                  <a:lumMod val="60000"/>
                </a:schemeClr>
              </a:solidFill>
              <a:round/>
            </a:ln>
            <a:effectLst/>
          </c:spPr>
          <c:marker>
            <c:symbol val="none"/>
          </c:marker>
          <c:cat>
            <c:strRef>
              <c:f>'O2'!$A$102:$A$114</c:f>
              <c:strCache>
                <c:ptCount val="12"/>
                <c:pt idx="0">
                  <c:v>ene-20</c:v>
                </c:pt>
                <c:pt idx="1">
                  <c:v>feb-20</c:v>
                </c:pt>
                <c:pt idx="2">
                  <c:v>mar-20</c:v>
                </c:pt>
                <c:pt idx="3">
                  <c:v>abr-20</c:v>
                </c:pt>
                <c:pt idx="4">
                  <c:v>may-20</c:v>
                </c:pt>
                <c:pt idx="5">
                  <c:v>jun-20</c:v>
                </c:pt>
                <c:pt idx="6">
                  <c:v>jul-20</c:v>
                </c:pt>
                <c:pt idx="7">
                  <c:v>ago-20</c:v>
                </c:pt>
                <c:pt idx="8">
                  <c:v>sep-20</c:v>
                </c:pt>
                <c:pt idx="9">
                  <c:v>oct-20</c:v>
                </c:pt>
                <c:pt idx="10">
                  <c:v>nov-20</c:v>
                </c:pt>
                <c:pt idx="11">
                  <c:v>dic-20</c:v>
                </c:pt>
              </c:strCache>
            </c:strRef>
          </c:cat>
          <c:val>
            <c:numRef>
              <c:f>'O2'!$H$102:$H$114</c:f>
              <c:numCache>
                <c:formatCode>General</c:formatCode>
                <c:ptCount val="12"/>
                <c:pt idx="0">
                  <c:v>7.8</c:v>
                </c:pt>
                <c:pt idx="1">
                  <c:v>7.6</c:v>
                </c:pt>
                <c:pt idx="2">
                  <c:v>7</c:v>
                </c:pt>
                <c:pt idx="3">
                  <c:v>7.5</c:v>
                </c:pt>
                <c:pt idx="4">
                  <c:v>6.6999999999999993</c:v>
                </c:pt>
                <c:pt idx="5">
                  <c:v>6.6</c:v>
                </c:pt>
                <c:pt idx="6">
                  <c:v>7.2</c:v>
                </c:pt>
                <c:pt idx="7">
                  <c:v>6.1</c:v>
                </c:pt>
                <c:pt idx="8">
                  <c:v>8.3000000000000007</c:v>
                </c:pt>
                <c:pt idx="9">
                  <c:v>9.3500000000000014</c:v>
                </c:pt>
                <c:pt idx="10">
                  <c:v>8.6</c:v>
                </c:pt>
                <c:pt idx="11">
                  <c:v>8.4</c:v>
                </c:pt>
              </c:numCache>
            </c:numRef>
          </c:val>
          <c:smooth val="0"/>
          <c:extLst>
            <c:ext xmlns:c16="http://schemas.microsoft.com/office/drawing/2014/chart" uri="{C3380CC4-5D6E-409C-BE32-E72D297353CC}">
              <c16:uniqueId val="{00000006-A749-47D4-BCC0-2064E686D656}"/>
            </c:ext>
          </c:extLst>
        </c:ser>
        <c:ser>
          <c:idx val="7"/>
          <c:order val="7"/>
          <c:tx>
            <c:strRef>
              <c:f>'O2'!$I$100:$I$101</c:f>
              <c:strCache>
                <c:ptCount val="1"/>
                <c:pt idx="0">
                  <c:v>MSP</c:v>
                </c:pt>
              </c:strCache>
            </c:strRef>
          </c:tx>
          <c:spPr>
            <a:ln w="28575" cap="rnd">
              <a:solidFill>
                <a:schemeClr val="accent2">
                  <a:lumMod val="60000"/>
                </a:schemeClr>
              </a:solidFill>
              <a:round/>
            </a:ln>
            <a:effectLst/>
          </c:spPr>
          <c:marker>
            <c:symbol val="none"/>
          </c:marker>
          <c:cat>
            <c:strRef>
              <c:f>'O2'!$A$102:$A$114</c:f>
              <c:strCache>
                <c:ptCount val="12"/>
                <c:pt idx="0">
                  <c:v>ene-20</c:v>
                </c:pt>
                <c:pt idx="1">
                  <c:v>feb-20</c:v>
                </c:pt>
                <c:pt idx="2">
                  <c:v>mar-20</c:v>
                </c:pt>
                <c:pt idx="3">
                  <c:v>abr-20</c:v>
                </c:pt>
                <c:pt idx="4">
                  <c:v>may-20</c:v>
                </c:pt>
                <c:pt idx="5">
                  <c:v>jun-20</c:v>
                </c:pt>
                <c:pt idx="6">
                  <c:v>jul-20</c:v>
                </c:pt>
                <c:pt idx="7">
                  <c:v>ago-20</c:v>
                </c:pt>
                <c:pt idx="8">
                  <c:v>sep-20</c:v>
                </c:pt>
                <c:pt idx="9">
                  <c:v>oct-20</c:v>
                </c:pt>
                <c:pt idx="10">
                  <c:v>nov-20</c:v>
                </c:pt>
                <c:pt idx="11">
                  <c:v>dic-20</c:v>
                </c:pt>
              </c:strCache>
            </c:strRef>
          </c:cat>
          <c:val>
            <c:numRef>
              <c:f>'O2'!$I$102:$I$114</c:f>
              <c:numCache>
                <c:formatCode>General</c:formatCode>
                <c:ptCount val="12"/>
                <c:pt idx="10">
                  <c:v>0</c:v>
                </c:pt>
                <c:pt idx="11">
                  <c:v>0</c:v>
                </c:pt>
              </c:numCache>
            </c:numRef>
          </c:val>
          <c:smooth val="0"/>
          <c:extLst>
            <c:ext xmlns:c16="http://schemas.microsoft.com/office/drawing/2014/chart" uri="{C3380CC4-5D6E-409C-BE32-E72D297353CC}">
              <c16:uniqueId val="{00000007-A749-47D4-BCC0-2064E686D656}"/>
            </c:ext>
          </c:extLst>
        </c:ser>
        <c:ser>
          <c:idx val="8"/>
          <c:order val="8"/>
          <c:tx>
            <c:strRef>
              <c:f>'O2'!$J$100:$J$101</c:f>
              <c:strCache>
                <c:ptCount val="1"/>
                <c:pt idx="0">
                  <c:v>PAPO2</c:v>
                </c:pt>
              </c:strCache>
            </c:strRef>
          </c:tx>
          <c:spPr>
            <a:ln w="28575" cap="rnd">
              <a:solidFill>
                <a:schemeClr val="accent3">
                  <a:lumMod val="60000"/>
                </a:schemeClr>
              </a:solidFill>
              <a:round/>
            </a:ln>
            <a:effectLst/>
          </c:spPr>
          <c:marker>
            <c:symbol val="none"/>
          </c:marker>
          <c:cat>
            <c:strRef>
              <c:f>'O2'!$A$102:$A$114</c:f>
              <c:strCache>
                <c:ptCount val="12"/>
                <c:pt idx="0">
                  <c:v>ene-20</c:v>
                </c:pt>
                <c:pt idx="1">
                  <c:v>feb-20</c:v>
                </c:pt>
                <c:pt idx="2">
                  <c:v>mar-20</c:v>
                </c:pt>
                <c:pt idx="3">
                  <c:v>abr-20</c:v>
                </c:pt>
                <c:pt idx="4">
                  <c:v>may-20</c:v>
                </c:pt>
                <c:pt idx="5">
                  <c:v>jun-20</c:v>
                </c:pt>
                <c:pt idx="6">
                  <c:v>jul-20</c:v>
                </c:pt>
                <c:pt idx="7">
                  <c:v>ago-20</c:v>
                </c:pt>
                <c:pt idx="8">
                  <c:v>sep-20</c:v>
                </c:pt>
                <c:pt idx="9">
                  <c:v>oct-20</c:v>
                </c:pt>
                <c:pt idx="10">
                  <c:v>nov-20</c:v>
                </c:pt>
                <c:pt idx="11">
                  <c:v>dic-20</c:v>
                </c:pt>
              </c:strCache>
            </c:strRef>
          </c:cat>
          <c:val>
            <c:numRef>
              <c:f>'O2'!$J$102:$J$114</c:f>
              <c:numCache>
                <c:formatCode>General</c:formatCode>
                <c:ptCount val="12"/>
                <c:pt idx="0">
                  <c:v>7.6</c:v>
                </c:pt>
                <c:pt idx="1">
                  <c:v>7.6</c:v>
                </c:pt>
                <c:pt idx="2">
                  <c:v>7.2</c:v>
                </c:pt>
                <c:pt idx="3">
                  <c:v>7.6</c:v>
                </c:pt>
                <c:pt idx="4">
                  <c:v>6.5</c:v>
                </c:pt>
                <c:pt idx="5">
                  <c:v>6.4</c:v>
                </c:pt>
                <c:pt idx="6">
                  <c:v>6.3000000000000007</c:v>
                </c:pt>
                <c:pt idx="7">
                  <c:v>6.4</c:v>
                </c:pt>
                <c:pt idx="8">
                  <c:v>6.3000000000000007</c:v>
                </c:pt>
                <c:pt idx="9">
                  <c:v>7.4</c:v>
                </c:pt>
                <c:pt idx="10">
                  <c:v>7.4</c:v>
                </c:pt>
                <c:pt idx="11">
                  <c:v>7.4</c:v>
                </c:pt>
              </c:numCache>
            </c:numRef>
          </c:val>
          <c:smooth val="0"/>
          <c:extLst>
            <c:ext xmlns:c16="http://schemas.microsoft.com/office/drawing/2014/chart" uri="{C3380CC4-5D6E-409C-BE32-E72D297353CC}">
              <c16:uniqueId val="{00000008-A749-47D4-BCC0-2064E686D656}"/>
            </c:ext>
          </c:extLst>
        </c:ser>
        <c:ser>
          <c:idx val="9"/>
          <c:order val="9"/>
          <c:tx>
            <c:strRef>
              <c:f>'O2'!$K$100:$K$101</c:f>
              <c:strCache>
                <c:ptCount val="1"/>
                <c:pt idx="0">
                  <c:v>PAPR2</c:v>
                </c:pt>
              </c:strCache>
            </c:strRef>
          </c:tx>
          <c:spPr>
            <a:ln w="28575" cap="rnd">
              <a:solidFill>
                <a:schemeClr val="accent4">
                  <a:lumMod val="60000"/>
                </a:schemeClr>
              </a:solidFill>
              <a:round/>
            </a:ln>
            <a:effectLst/>
          </c:spPr>
          <c:marker>
            <c:symbol val="none"/>
          </c:marker>
          <c:cat>
            <c:strRef>
              <c:f>'O2'!$A$102:$A$114</c:f>
              <c:strCache>
                <c:ptCount val="12"/>
                <c:pt idx="0">
                  <c:v>ene-20</c:v>
                </c:pt>
                <c:pt idx="1">
                  <c:v>feb-20</c:v>
                </c:pt>
                <c:pt idx="2">
                  <c:v>mar-20</c:v>
                </c:pt>
                <c:pt idx="3">
                  <c:v>abr-20</c:v>
                </c:pt>
                <c:pt idx="4">
                  <c:v>may-20</c:v>
                </c:pt>
                <c:pt idx="5">
                  <c:v>jun-20</c:v>
                </c:pt>
                <c:pt idx="6">
                  <c:v>jul-20</c:v>
                </c:pt>
                <c:pt idx="7">
                  <c:v>ago-20</c:v>
                </c:pt>
                <c:pt idx="8">
                  <c:v>sep-20</c:v>
                </c:pt>
                <c:pt idx="9">
                  <c:v>oct-20</c:v>
                </c:pt>
                <c:pt idx="10">
                  <c:v>nov-20</c:v>
                </c:pt>
                <c:pt idx="11">
                  <c:v>dic-20</c:v>
                </c:pt>
              </c:strCache>
            </c:strRef>
          </c:cat>
          <c:val>
            <c:numRef>
              <c:f>'O2'!$K$102:$K$114</c:f>
              <c:numCache>
                <c:formatCode>General</c:formatCode>
                <c:ptCount val="12"/>
                <c:pt idx="0">
                  <c:v>4.2</c:v>
                </c:pt>
                <c:pt idx="1">
                  <c:v>5</c:v>
                </c:pt>
                <c:pt idx="2">
                  <c:v>5.6</c:v>
                </c:pt>
                <c:pt idx="3">
                  <c:v>7</c:v>
                </c:pt>
                <c:pt idx="4">
                  <c:v>6.6</c:v>
                </c:pt>
                <c:pt idx="5">
                  <c:v>5</c:v>
                </c:pt>
                <c:pt idx="6">
                  <c:v>3</c:v>
                </c:pt>
                <c:pt idx="7">
                  <c:v>6.1</c:v>
                </c:pt>
                <c:pt idx="8">
                  <c:v>5.8</c:v>
                </c:pt>
                <c:pt idx="9">
                  <c:v>6.4</c:v>
                </c:pt>
                <c:pt idx="10">
                  <c:v>1.2</c:v>
                </c:pt>
                <c:pt idx="11">
                  <c:v>4.0999999999999996</c:v>
                </c:pt>
              </c:numCache>
            </c:numRef>
          </c:val>
          <c:smooth val="0"/>
          <c:extLst>
            <c:ext xmlns:c16="http://schemas.microsoft.com/office/drawing/2014/chart" uri="{C3380CC4-5D6E-409C-BE32-E72D297353CC}">
              <c16:uniqueId val="{00000009-A749-47D4-BCC0-2064E686D656}"/>
            </c:ext>
          </c:extLst>
        </c:ser>
        <c:ser>
          <c:idx val="10"/>
          <c:order val="10"/>
          <c:tx>
            <c:strRef>
              <c:f>'O2'!$L$100:$L$101</c:f>
              <c:strCache>
                <c:ptCount val="1"/>
                <c:pt idx="0">
                  <c:v>PLTR1</c:v>
                </c:pt>
              </c:strCache>
            </c:strRef>
          </c:tx>
          <c:spPr>
            <a:ln w="28575" cap="rnd">
              <a:solidFill>
                <a:schemeClr val="accent5">
                  <a:lumMod val="60000"/>
                </a:schemeClr>
              </a:solidFill>
              <a:round/>
            </a:ln>
            <a:effectLst/>
          </c:spPr>
          <c:marker>
            <c:symbol val="none"/>
          </c:marker>
          <c:cat>
            <c:strRef>
              <c:f>'O2'!$A$102:$A$114</c:f>
              <c:strCache>
                <c:ptCount val="12"/>
                <c:pt idx="0">
                  <c:v>ene-20</c:v>
                </c:pt>
                <c:pt idx="1">
                  <c:v>feb-20</c:v>
                </c:pt>
                <c:pt idx="2">
                  <c:v>mar-20</c:v>
                </c:pt>
                <c:pt idx="3">
                  <c:v>abr-20</c:v>
                </c:pt>
                <c:pt idx="4">
                  <c:v>may-20</c:v>
                </c:pt>
                <c:pt idx="5">
                  <c:v>jun-20</c:v>
                </c:pt>
                <c:pt idx="6">
                  <c:v>jul-20</c:v>
                </c:pt>
                <c:pt idx="7">
                  <c:v>ago-20</c:v>
                </c:pt>
                <c:pt idx="8">
                  <c:v>sep-20</c:v>
                </c:pt>
                <c:pt idx="9">
                  <c:v>oct-20</c:v>
                </c:pt>
                <c:pt idx="10">
                  <c:v>nov-20</c:v>
                </c:pt>
                <c:pt idx="11">
                  <c:v>dic-20</c:v>
                </c:pt>
              </c:strCache>
            </c:strRef>
          </c:cat>
          <c:val>
            <c:numRef>
              <c:f>'O2'!$L$102:$L$114</c:f>
              <c:numCache>
                <c:formatCode>General</c:formatCode>
                <c:ptCount val="12"/>
                <c:pt idx="0">
                  <c:v>6.9</c:v>
                </c:pt>
                <c:pt idx="1">
                  <c:v>7</c:v>
                </c:pt>
                <c:pt idx="2">
                  <c:v>6.1</c:v>
                </c:pt>
                <c:pt idx="3">
                  <c:v>7.2</c:v>
                </c:pt>
                <c:pt idx="4">
                  <c:v>7.3000000000000007</c:v>
                </c:pt>
                <c:pt idx="5">
                  <c:v>7.3000000000000007</c:v>
                </c:pt>
                <c:pt idx="6">
                  <c:v>6.1</c:v>
                </c:pt>
                <c:pt idx="7">
                  <c:v>6</c:v>
                </c:pt>
                <c:pt idx="8">
                  <c:v>6.2</c:v>
                </c:pt>
                <c:pt idx="9">
                  <c:v>7.1</c:v>
                </c:pt>
                <c:pt idx="10">
                  <c:v>6.6999999999999993</c:v>
                </c:pt>
                <c:pt idx="11">
                  <c:v>7</c:v>
                </c:pt>
              </c:numCache>
            </c:numRef>
          </c:val>
          <c:smooth val="0"/>
          <c:extLst>
            <c:ext xmlns:c16="http://schemas.microsoft.com/office/drawing/2014/chart" uri="{C3380CC4-5D6E-409C-BE32-E72D297353CC}">
              <c16:uniqueId val="{0000000A-A749-47D4-BCC0-2064E686D656}"/>
            </c:ext>
          </c:extLst>
        </c:ser>
        <c:ser>
          <c:idx val="11"/>
          <c:order val="11"/>
          <c:tx>
            <c:strRef>
              <c:f>'O2'!$M$100:$M$101</c:f>
              <c:strCache>
                <c:ptCount val="1"/>
                <c:pt idx="0">
                  <c:v>PLTR2</c:v>
                </c:pt>
              </c:strCache>
            </c:strRef>
          </c:tx>
          <c:spPr>
            <a:ln w="28575" cap="rnd">
              <a:solidFill>
                <a:schemeClr val="accent6">
                  <a:lumMod val="60000"/>
                </a:schemeClr>
              </a:solidFill>
              <a:round/>
            </a:ln>
            <a:effectLst/>
          </c:spPr>
          <c:marker>
            <c:symbol val="none"/>
          </c:marker>
          <c:cat>
            <c:strRef>
              <c:f>'O2'!$A$102:$A$114</c:f>
              <c:strCache>
                <c:ptCount val="12"/>
                <c:pt idx="0">
                  <c:v>ene-20</c:v>
                </c:pt>
                <c:pt idx="1">
                  <c:v>feb-20</c:v>
                </c:pt>
                <c:pt idx="2">
                  <c:v>mar-20</c:v>
                </c:pt>
                <c:pt idx="3">
                  <c:v>abr-20</c:v>
                </c:pt>
                <c:pt idx="4">
                  <c:v>may-20</c:v>
                </c:pt>
                <c:pt idx="5">
                  <c:v>jun-20</c:v>
                </c:pt>
                <c:pt idx="6">
                  <c:v>jul-20</c:v>
                </c:pt>
                <c:pt idx="7">
                  <c:v>ago-20</c:v>
                </c:pt>
                <c:pt idx="8">
                  <c:v>sep-20</c:v>
                </c:pt>
                <c:pt idx="9">
                  <c:v>oct-20</c:v>
                </c:pt>
                <c:pt idx="10">
                  <c:v>nov-20</c:v>
                </c:pt>
                <c:pt idx="11">
                  <c:v>dic-20</c:v>
                </c:pt>
              </c:strCache>
            </c:strRef>
          </c:cat>
          <c:val>
            <c:numRef>
              <c:f>'O2'!$M$102:$M$114</c:f>
              <c:numCache>
                <c:formatCode>General</c:formatCode>
                <c:ptCount val="12"/>
                <c:pt idx="0">
                  <c:v>7</c:v>
                </c:pt>
                <c:pt idx="1">
                  <c:v>6.3000000000000007</c:v>
                </c:pt>
                <c:pt idx="2">
                  <c:v>5.6999999999999993</c:v>
                </c:pt>
                <c:pt idx="3">
                  <c:v>7</c:v>
                </c:pt>
                <c:pt idx="4">
                  <c:v>7.2</c:v>
                </c:pt>
                <c:pt idx="5">
                  <c:v>6.4</c:v>
                </c:pt>
                <c:pt idx="6">
                  <c:v>6.2</c:v>
                </c:pt>
                <c:pt idx="7">
                  <c:v>6.1</c:v>
                </c:pt>
                <c:pt idx="8">
                  <c:v>6.4</c:v>
                </c:pt>
                <c:pt idx="9">
                  <c:v>6.9</c:v>
                </c:pt>
                <c:pt idx="10">
                  <c:v>7</c:v>
                </c:pt>
                <c:pt idx="11">
                  <c:v>7.2</c:v>
                </c:pt>
              </c:numCache>
            </c:numRef>
          </c:val>
          <c:smooth val="0"/>
          <c:extLst>
            <c:ext xmlns:c16="http://schemas.microsoft.com/office/drawing/2014/chart" uri="{C3380CC4-5D6E-409C-BE32-E72D297353CC}">
              <c16:uniqueId val="{0000000B-A749-47D4-BCC0-2064E686D656}"/>
            </c:ext>
          </c:extLst>
        </c:ser>
        <c:ser>
          <c:idx val="12"/>
          <c:order val="12"/>
          <c:tx>
            <c:strRef>
              <c:f>'O2'!$N$100:$N$101</c:f>
              <c:strCache>
                <c:ptCount val="1"/>
                <c:pt idx="0">
                  <c:v>RECO</c:v>
                </c:pt>
              </c:strCache>
            </c:strRef>
          </c:tx>
          <c:spPr>
            <a:ln w="28575" cap="rnd">
              <a:solidFill>
                <a:schemeClr val="accent1">
                  <a:lumMod val="80000"/>
                  <a:lumOff val="20000"/>
                </a:schemeClr>
              </a:solidFill>
              <a:round/>
            </a:ln>
            <a:effectLst/>
          </c:spPr>
          <c:marker>
            <c:symbol val="none"/>
          </c:marker>
          <c:cat>
            <c:strRef>
              <c:f>'O2'!$A$102:$A$114</c:f>
              <c:strCache>
                <c:ptCount val="12"/>
                <c:pt idx="0">
                  <c:v>ene-20</c:v>
                </c:pt>
                <c:pt idx="1">
                  <c:v>feb-20</c:v>
                </c:pt>
                <c:pt idx="2">
                  <c:v>mar-20</c:v>
                </c:pt>
                <c:pt idx="3">
                  <c:v>abr-20</c:v>
                </c:pt>
                <c:pt idx="4">
                  <c:v>may-20</c:v>
                </c:pt>
                <c:pt idx="5">
                  <c:v>jun-20</c:v>
                </c:pt>
                <c:pt idx="6">
                  <c:v>jul-20</c:v>
                </c:pt>
                <c:pt idx="7">
                  <c:v>ago-20</c:v>
                </c:pt>
                <c:pt idx="8">
                  <c:v>sep-20</c:v>
                </c:pt>
                <c:pt idx="9">
                  <c:v>oct-20</c:v>
                </c:pt>
                <c:pt idx="10">
                  <c:v>nov-20</c:v>
                </c:pt>
                <c:pt idx="11">
                  <c:v>dic-20</c:v>
                </c:pt>
              </c:strCache>
            </c:strRef>
          </c:cat>
          <c:val>
            <c:numRef>
              <c:f>'O2'!$N$102:$N$114</c:f>
              <c:numCache>
                <c:formatCode>General</c:formatCode>
                <c:ptCount val="12"/>
                <c:pt idx="0">
                  <c:v>7.2</c:v>
                </c:pt>
                <c:pt idx="4">
                  <c:v>7</c:v>
                </c:pt>
                <c:pt idx="5">
                  <c:v>6.4</c:v>
                </c:pt>
                <c:pt idx="8">
                  <c:v>6.6</c:v>
                </c:pt>
                <c:pt idx="9">
                  <c:v>7.3000000000000007</c:v>
                </c:pt>
                <c:pt idx="10">
                  <c:v>6.8</c:v>
                </c:pt>
                <c:pt idx="11">
                  <c:v>7.2</c:v>
                </c:pt>
              </c:numCache>
            </c:numRef>
          </c:val>
          <c:smooth val="0"/>
          <c:extLst>
            <c:ext xmlns:c16="http://schemas.microsoft.com/office/drawing/2014/chart" uri="{C3380CC4-5D6E-409C-BE32-E72D297353CC}">
              <c16:uniqueId val="{0000000C-A749-47D4-BCC0-2064E686D656}"/>
            </c:ext>
          </c:extLst>
        </c:ser>
        <c:dLbls>
          <c:showLegendKey val="0"/>
          <c:showVal val="0"/>
          <c:showCatName val="0"/>
          <c:showSerName val="0"/>
          <c:showPercent val="0"/>
          <c:showBubbleSize val="0"/>
        </c:dLbls>
        <c:smooth val="0"/>
        <c:axId val="960665008"/>
        <c:axId val="960661072"/>
      </c:lineChart>
      <c:catAx>
        <c:axId val="960665008"/>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Mes del muestreo</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MX"/>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960661072"/>
        <c:crosses val="autoZero"/>
        <c:auto val="1"/>
        <c:lblAlgn val="ctr"/>
        <c:lblOffset val="100"/>
        <c:noMultiLvlLbl val="0"/>
      </c:catAx>
      <c:valAx>
        <c:axId val="960661072"/>
        <c:scaling>
          <c:orientation val="minMax"/>
          <c:min val="5"/>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ppm</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MX"/>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960665008"/>
        <c:crosses val="autoZero"/>
        <c:crossBetween val="between"/>
      </c:valAx>
      <c:spPr>
        <a:noFill/>
        <a:ln>
          <a:noFill/>
        </a:ln>
        <a:effectLst/>
      </c:spPr>
    </c:plotArea>
    <c:legend>
      <c:legendPos val="r"/>
      <c:layout>
        <c:manualLayout>
          <c:xMode val="edge"/>
          <c:yMode val="edge"/>
          <c:x val="0.8227185036399145"/>
          <c:y val="6.0375942553599793E-2"/>
          <c:w val="0.1696603143147502"/>
          <c:h val="0.867486344449893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r>
              <a:rPr lang="en-US" sz="1200" b="1"/>
              <a:t>O2</a:t>
            </a:r>
          </a:p>
        </c:rich>
      </c:tx>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es-MX"/>
        </a:p>
      </c:txPr>
    </c:title>
    <c:autoTitleDeleted val="0"/>
    <c:plotArea>
      <c:layout/>
      <c:stockChart>
        <c:ser>
          <c:idx val="0"/>
          <c:order val="0"/>
          <c:tx>
            <c:strRef>
              <c:f>'O2'!$A$239</c:f>
              <c:strCache>
                <c:ptCount val="1"/>
                <c:pt idx="0">
                  <c:v>PROMEDIO</c:v>
                </c:pt>
              </c:strCache>
            </c:strRef>
          </c:tx>
          <c:spPr>
            <a:ln w="28575" cap="rnd">
              <a:noFill/>
              <a:round/>
            </a:ln>
            <a:effectLst/>
          </c:spPr>
          <c:marker>
            <c:symbol val="circle"/>
            <c:size val="5"/>
            <c:spPr>
              <a:solidFill>
                <a:schemeClr val="accent1"/>
              </a:solidFill>
              <a:ln w="9525">
                <a:solidFill>
                  <a:schemeClr val="accent1"/>
                </a:solidFill>
              </a:ln>
              <a:effectLst/>
            </c:spPr>
          </c:marker>
          <c:dPt>
            <c:idx val="0"/>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0-C433-4C57-A5B2-2D2398D9DFF3}"/>
              </c:ext>
            </c:extLst>
          </c:dPt>
          <c:dPt>
            <c:idx val="1"/>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1-C433-4C57-A5B2-2D2398D9DFF3}"/>
              </c:ext>
            </c:extLst>
          </c:dPt>
          <c:dPt>
            <c:idx val="2"/>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2-C433-4C57-A5B2-2D2398D9DFF3}"/>
              </c:ext>
            </c:extLst>
          </c:dPt>
          <c:dPt>
            <c:idx val="3"/>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3-C433-4C57-A5B2-2D2398D9DFF3}"/>
              </c:ext>
            </c:extLst>
          </c:dPt>
          <c:dPt>
            <c:idx val="4"/>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4-C433-4C57-A5B2-2D2398D9DFF3}"/>
              </c:ext>
            </c:extLst>
          </c:dPt>
          <c:dPt>
            <c:idx val="5"/>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5-C433-4C57-A5B2-2D2398D9DFF3}"/>
              </c:ext>
            </c:extLst>
          </c:dPt>
          <c:dPt>
            <c:idx val="6"/>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6-C433-4C57-A5B2-2D2398D9DFF3}"/>
              </c:ext>
            </c:extLst>
          </c:dPt>
          <c:dPt>
            <c:idx val="7"/>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7-C433-4C57-A5B2-2D2398D9DFF3}"/>
              </c:ext>
            </c:extLst>
          </c:dPt>
          <c:dPt>
            <c:idx val="8"/>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8-C433-4C57-A5B2-2D2398D9DFF3}"/>
              </c:ext>
            </c:extLst>
          </c:dPt>
          <c:dPt>
            <c:idx val="9"/>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9-C433-4C57-A5B2-2D2398D9DFF3}"/>
              </c:ext>
            </c:extLst>
          </c:dPt>
          <c:dPt>
            <c:idx val="10"/>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A-C433-4C57-A5B2-2D2398D9DFF3}"/>
              </c:ext>
            </c:extLst>
          </c:dPt>
          <c:dPt>
            <c:idx val="11"/>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B-C433-4C57-A5B2-2D2398D9DFF3}"/>
              </c:ext>
            </c:extLst>
          </c:dPt>
          <c:dPt>
            <c:idx val="12"/>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C-C433-4C57-A5B2-2D2398D9DFF3}"/>
              </c:ext>
            </c:extLst>
          </c:dPt>
          <c:dPt>
            <c:idx val="13"/>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D-C433-4C57-A5B2-2D2398D9DFF3}"/>
              </c:ext>
            </c:extLst>
          </c:dPt>
          <c:dPt>
            <c:idx val="14"/>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E-C433-4C57-A5B2-2D2398D9DFF3}"/>
              </c:ext>
            </c:extLst>
          </c:dPt>
          <c:dPt>
            <c:idx val="15"/>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F-C433-4C57-A5B2-2D2398D9DFF3}"/>
              </c:ext>
            </c:extLst>
          </c:dPt>
          <c:dPt>
            <c:idx val="16"/>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10-C433-4C57-A5B2-2D2398D9DFF3}"/>
              </c:ext>
            </c:extLst>
          </c:dPt>
          <c:dPt>
            <c:idx val="17"/>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11-C433-4C57-A5B2-2D2398D9DFF3}"/>
              </c:ext>
            </c:extLst>
          </c:dPt>
          <c:dPt>
            <c:idx val="18"/>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12-C433-4C57-A5B2-2D2398D9DFF3}"/>
              </c:ext>
            </c:extLst>
          </c:dPt>
          <c:dPt>
            <c:idx val="19"/>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13-C433-4C57-A5B2-2D2398D9DFF3}"/>
              </c:ext>
            </c:extLst>
          </c:dPt>
          <c:dPt>
            <c:idx val="20"/>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14-C433-4C57-A5B2-2D2398D9DFF3}"/>
              </c:ext>
            </c:extLst>
          </c:dPt>
          <c:cat>
            <c:strRef>
              <c:f>'O2'!$B$238:$Z$238</c:f>
              <c:strCache>
                <c:ptCount val="25"/>
                <c:pt idx="0">
                  <c:v>CONV</c:v>
                </c:pt>
                <c:pt idx="1">
                  <c:v>HARG1</c:v>
                </c:pt>
                <c:pt idx="2">
                  <c:v>HARG2</c:v>
                </c:pt>
                <c:pt idx="3">
                  <c:v>HASL1</c:v>
                </c:pt>
                <c:pt idx="4">
                  <c:v>HASL2</c:v>
                </c:pt>
                <c:pt idx="5">
                  <c:v>HASL3</c:v>
                </c:pt>
                <c:pt idx="6">
                  <c:v>HOSP1</c:v>
                </c:pt>
                <c:pt idx="7">
                  <c:v>HOSP2</c:v>
                </c:pt>
                <c:pt idx="8">
                  <c:v>HUMH</c:v>
                </c:pt>
                <c:pt idx="9">
                  <c:v>MAAB1</c:v>
                </c:pt>
                <c:pt idx="10">
                  <c:v>MAAB2</c:v>
                </c:pt>
                <c:pt idx="11">
                  <c:v>MACA1</c:v>
                </c:pt>
                <c:pt idx="12">
                  <c:v>MACA2</c:v>
                </c:pt>
                <c:pt idx="13">
                  <c:v>MAKI</c:v>
                </c:pt>
                <c:pt idx="14">
                  <c:v>MSP</c:v>
                </c:pt>
                <c:pt idx="15">
                  <c:v>PAPO1</c:v>
                </c:pt>
                <c:pt idx="16">
                  <c:v>PAPO2</c:v>
                </c:pt>
                <c:pt idx="17">
                  <c:v>PAPR1</c:v>
                </c:pt>
                <c:pt idx="18">
                  <c:v>PAPR2</c:v>
                </c:pt>
                <c:pt idx="19">
                  <c:v>PAPR3</c:v>
                </c:pt>
                <c:pt idx="20">
                  <c:v>PLTR1</c:v>
                </c:pt>
                <c:pt idx="21">
                  <c:v>PLTR2</c:v>
                </c:pt>
                <c:pt idx="22">
                  <c:v>RECO</c:v>
                </c:pt>
                <c:pt idx="23">
                  <c:v>SALT</c:v>
                </c:pt>
                <c:pt idx="24">
                  <c:v>Total general</c:v>
                </c:pt>
              </c:strCache>
            </c:strRef>
          </c:cat>
          <c:val>
            <c:numRef>
              <c:f>'O2'!$B$239:$Z$239</c:f>
              <c:numCache>
                <c:formatCode>0.00</c:formatCode>
                <c:ptCount val="25"/>
                <c:pt idx="0">
                  <c:v>7.625</c:v>
                </c:pt>
                <c:pt idx="1">
                  <c:v>7.6052631578947372</c:v>
                </c:pt>
                <c:pt idx="2">
                  <c:v>7.125</c:v>
                </c:pt>
                <c:pt idx="3">
                  <c:v>7.0263157894736841</c:v>
                </c:pt>
                <c:pt idx="4">
                  <c:v>7.5694444444444446</c:v>
                </c:pt>
                <c:pt idx="5">
                  <c:v>7.0625</c:v>
                </c:pt>
                <c:pt idx="6">
                  <c:v>7.1538461538461542</c:v>
                </c:pt>
                <c:pt idx="7">
                  <c:v>7.1</c:v>
                </c:pt>
                <c:pt idx="8">
                  <c:v>6.7142857142857144</c:v>
                </c:pt>
                <c:pt idx="9">
                  <c:v>7.1111111111111107</c:v>
                </c:pt>
                <c:pt idx="10">
                  <c:v>7.0694444444444446</c:v>
                </c:pt>
                <c:pt idx="11">
                  <c:v>6.8611111111111107</c:v>
                </c:pt>
                <c:pt idx="12">
                  <c:v>7.166666666666667</c:v>
                </c:pt>
                <c:pt idx="13">
                  <c:v>6.833333333333333</c:v>
                </c:pt>
                <c:pt idx="14">
                  <c:v>7.3</c:v>
                </c:pt>
                <c:pt idx="15">
                  <c:v>7.2105263157894735</c:v>
                </c:pt>
                <c:pt idx="16">
                  <c:v>7.1805555555555554</c:v>
                </c:pt>
                <c:pt idx="17">
                  <c:v>7.1315789473684212</c:v>
                </c:pt>
                <c:pt idx="18">
                  <c:v>6.5277777777777777</c:v>
                </c:pt>
                <c:pt idx="19">
                  <c:v>6.5</c:v>
                </c:pt>
                <c:pt idx="20">
                  <c:v>7.0571428571428569</c:v>
                </c:pt>
                <c:pt idx="21">
                  <c:v>7.0694444444444446</c:v>
                </c:pt>
                <c:pt idx="22">
                  <c:v>7.0951612903225802</c:v>
                </c:pt>
                <c:pt idx="23">
                  <c:v>7.3214285714285712</c:v>
                </c:pt>
                <c:pt idx="24">
                  <c:v>7.1018754667603359</c:v>
                </c:pt>
              </c:numCache>
            </c:numRef>
          </c:val>
          <c:smooth val="0"/>
          <c:extLst>
            <c:ext xmlns:c16="http://schemas.microsoft.com/office/drawing/2014/chart" uri="{C3380CC4-5D6E-409C-BE32-E72D297353CC}">
              <c16:uniqueId val="{00000015-C433-4C57-A5B2-2D2398D9DFF3}"/>
            </c:ext>
          </c:extLst>
        </c:ser>
        <c:ser>
          <c:idx val="1"/>
          <c:order val="1"/>
          <c:tx>
            <c:strRef>
              <c:f>'O2'!$A$240</c:f>
              <c:strCache>
                <c:ptCount val="1"/>
                <c:pt idx="0">
                  <c:v>MIN</c:v>
                </c:pt>
              </c:strCache>
            </c:strRef>
          </c:tx>
          <c:spPr>
            <a:ln w="28575" cap="rnd">
              <a:noFill/>
              <a:round/>
            </a:ln>
            <a:effectLst/>
          </c:spPr>
          <c:marker>
            <c:symbol val="none"/>
          </c:marker>
          <c:dPt>
            <c:idx val="9"/>
            <c:marker>
              <c:symbol val="none"/>
            </c:marker>
            <c:bubble3D val="0"/>
            <c:extLst>
              <c:ext xmlns:c16="http://schemas.microsoft.com/office/drawing/2014/chart" uri="{C3380CC4-5D6E-409C-BE32-E72D297353CC}">
                <c16:uniqueId val="{00000016-C433-4C57-A5B2-2D2398D9DFF3}"/>
              </c:ext>
            </c:extLst>
          </c:dPt>
          <c:cat>
            <c:strRef>
              <c:f>'O2'!$B$238:$Z$238</c:f>
              <c:strCache>
                <c:ptCount val="25"/>
                <c:pt idx="0">
                  <c:v>CONV</c:v>
                </c:pt>
                <c:pt idx="1">
                  <c:v>HARG1</c:v>
                </c:pt>
                <c:pt idx="2">
                  <c:v>HARG2</c:v>
                </c:pt>
                <c:pt idx="3">
                  <c:v>HASL1</c:v>
                </c:pt>
                <c:pt idx="4">
                  <c:v>HASL2</c:v>
                </c:pt>
                <c:pt idx="5">
                  <c:v>HASL3</c:v>
                </c:pt>
                <c:pt idx="6">
                  <c:v>HOSP1</c:v>
                </c:pt>
                <c:pt idx="7">
                  <c:v>HOSP2</c:v>
                </c:pt>
                <c:pt idx="8">
                  <c:v>HUMH</c:v>
                </c:pt>
                <c:pt idx="9">
                  <c:v>MAAB1</c:v>
                </c:pt>
                <c:pt idx="10">
                  <c:v>MAAB2</c:v>
                </c:pt>
                <c:pt idx="11">
                  <c:v>MACA1</c:v>
                </c:pt>
                <c:pt idx="12">
                  <c:v>MACA2</c:v>
                </c:pt>
                <c:pt idx="13">
                  <c:v>MAKI</c:v>
                </c:pt>
                <c:pt idx="14">
                  <c:v>MSP</c:v>
                </c:pt>
                <c:pt idx="15">
                  <c:v>PAPO1</c:v>
                </c:pt>
                <c:pt idx="16">
                  <c:v>PAPO2</c:v>
                </c:pt>
                <c:pt idx="17">
                  <c:v>PAPR1</c:v>
                </c:pt>
                <c:pt idx="18">
                  <c:v>PAPR2</c:v>
                </c:pt>
                <c:pt idx="19">
                  <c:v>PAPR3</c:v>
                </c:pt>
                <c:pt idx="20">
                  <c:v>PLTR1</c:v>
                </c:pt>
                <c:pt idx="21">
                  <c:v>PLTR2</c:v>
                </c:pt>
                <c:pt idx="22">
                  <c:v>RECO</c:v>
                </c:pt>
                <c:pt idx="23">
                  <c:v>SALT</c:v>
                </c:pt>
                <c:pt idx="24">
                  <c:v>Total general</c:v>
                </c:pt>
              </c:strCache>
            </c:strRef>
          </c:cat>
          <c:val>
            <c:numRef>
              <c:f>'O2'!$B$240:$Z$240</c:f>
              <c:numCache>
                <c:formatCode>0.00</c:formatCode>
                <c:ptCount val="25"/>
                <c:pt idx="0">
                  <c:v>7</c:v>
                </c:pt>
                <c:pt idx="1">
                  <c:v>7</c:v>
                </c:pt>
                <c:pt idx="2">
                  <c:v>6.5</c:v>
                </c:pt>
                <c:pt idx="3">
                  <c:v>6.5</c:v>
                </c:pt>
                <c:pt idx="4">
                  <c:v>7</c:v>
                </c:pt>
                <c:pt idx="5">
                  <c:v>6</c:v>
                </c:pt>
                <c:pt idx="6">
                  <c:v>7</c:v>
                </c:pt>
                <c:pt idx="7">
                  <c:v>7</c:v>
                </c:pt>
                <c:pt idx="8">
                  <c:v>6</c:v>
                </c:pt>
                <c:pt idx="9">
                  <c:v>7</c:v>
                </c:pt>
                <c:pt idx="10">
                  <c:v>6.5</c:v>
                </c:pt>
                <c:pt idx="11">
                  <c:v>5.5</c:v>
                </c:pt>
                <c:pt idx="12">
                  <c:v>6</c:v>
                </c:pt>
                <c:pt idx="13">
                  <c:v>6.5</c:v>
                </c:pt>
                <c:pt idx="14">
                  <c:v>7</c:v>
                </c:pt>
                <c:pt idx="15">
                  <c:v>6.5</c:v>
                </c:pt>
                <c:pt idx="16">
                  <c:v>7</c:v>
                </c:pt>
                <c:pt idx="17">
                  <c:v>7</c:v>
                </c:pt>
                <c:pt idx="18">
                  <c:v>5.5</c:v>
                </c:pt>
                <c:pt idx="19">
                  <c:v>6.5</c:v>
                </c:pt>
                <c:pt idx="20">
                  <c:v>6.75</c:v>
                </c:pt>
                <c:pt idx="21">
                  <c:v>6.75</c:v>
                </c:pt>
                <c:pt idx="22">
                  <c:v>6</c:v>
                </c:pt>
                <c:pt idx="23">
                  <c:v>7</c:v>
                </c:pt>
                <c:pt idx="24">
                  <c:v>6.8636363636363633</c:v>
                </c:pt>
              </c:numCache>
            </c:numRef>
          </c:val>
          <c:smooth val="0"/>
          <c:extLst>
            <c:ext xmlns:c16="http://schemas.microsoft.com/office/drawing/2014/chart" uri="{C3380CC4-5D6E-409C-BE32-E72D297353CC}">
              <c16:uniqueId val="{00000017-C433-4C57-A5B2-2D2398D9DFF3}"/>
            </c:ext>
          </c:extLst>
        </c:ser>
        <c:ser>
          <c:idx val="2"/>
          <c:order val="2"/>
          <c:tx>
            <c:strRef>
              <c:f>'O2'!$A$241</c:f>
              <c:strCache>
                <c:ptCount val="1"/>
                <c:pt idx="0">
                  <c:v>MAX</c:v>
                </c:pt>
              </c:strCache>
            </c:strRef>
          </c:tx>
          <c:spPr>
            <a:ln w="28575" cap="rnd">
              <a:noFill/>
              <a:round/>
            </a:ln>
            <a:effectLst/>
          </c:spPr>
          <c:marker>
            <c:symbol val="none"/>
          </c:marker>
          <c:cat>
            <c:strRef>
              <c:f>'O2'!$B$238:$Z$238</c:f>
              <c:strCache>
                <c:ptCount val="25"/>
                <c:pt idx="0">
                  <c:v>CONV</c:v>
                </c:pt>
                <c:pt idx="1">
                  <c:v>HARG1</c:v>
                </c:pt>
                <c:pt idx="2">
                  <c:v>HARG2</c:v>
                </c:pt>
                <c:pt idx="3">
                  <c:v>HASL1</c:v>
                </c:pt>
                <c:pt idx="4">
                  <c:v>HASL2</c:v>
                </c:pt>
                <c:pt idx="5">
                  <c:v>HASL3</c:v>
                </c:pt>
                <c:pt idx="6">
                  <c:v>HOSP1</c:v>
                </c:pt>
                <c:pt idx="7">
                  <c:v>HOSP2</c:v>
                </c:pt>
                <c:pt idx="8">
                  <c:v>HUMH</c:v>
                </c:pt>
                <c:pt idx="9">
                  <c:v>MAAB1</c:v>
                </c:pt>
                <c:pt idx="10">
                  <c:v>MAAB2</c:v>
                </c:pt>
                <c:pt idx="11">
                  <c:v>MACA1</c:v>
                </c:pt>
                <c:pt idx="12">
                  <c:v>MACA2</c:v>
                </c:pt>
                <c:pt idx="13">
                  <c:v>MAKI</c:v>
                </c:pt>
                <c:pt idx="14">
                  <c:v>MSP</c:v>
                </c:pt>
                <c:pt idx="15">
                  <c:v>PAPO1</c:v>
                </c:pt>
                <c:pt idx="16">
                  <c:v>PAPO2</c:v>
                </c:pt>
                <c:pt idx="17">
                  <c:v>PAPR1</c:v>
                </c:pt>
                <c:pt idx="18">
                  <c:v>PAPR2</c:v>
                </c:pt>
                <c:pt idx="19">
                  <c:v>PAPR3</c:v>
                </c:pt>
                <c:pt idx="20">
                  <c:v>PLTR1</c:v>
                </c:pt>
                <c:pt idx="21">
                  <c:v>PLTR2</c:v>
                </c:pt>
                <c:pt idx="22">
                  <c:v>RECO</c:v>
                </c:pt>
                <c:pt idx="23">
                  <c:v>SALT</c:v>
                </c:pt>
                <c:pt idx="24">
                  <c:v>Total general</c:v>
                </c:pt>
              </c:strCache>
            </c:strRef>
          </c:cat>
          <c:val>
            <c:numRef>
              <c:f>'O2'!$B$241:$Z$241</c:f>
              <c:numCache>
                <c:formatCode>0.00</c:formatCode>
                <c:ptCount val="25"/>
                <c:pt idx="0">
                  <c:v>8</c:v>
                </c:pt>
                <c:pt idx="1">
                  <c:v>8.5</c:v>
                </c:pt>
                <c:pt idx="2">
                  <c:v>8</c:v>
                </c:pt>
                <c:pt idx="3">
                  <c:v>8</c:v>
                </c:pt>
                <c:pt idx="4">
                  <c:v>8.5</c:v>
                </c:pt>
                <c:pt idx="5">
                  <c:v>8</c:v>
                </c:pt>
                <c:pt idx="6">
                  <c:v>7.5</c:v>
                </c:pt>
                <c:pt idx="7">
                  <c:v>7.5</c:v>
                </c:pt>
                <c:pt idx="8">
                  <c:v>7</c:v>
                </c:pt>
                <c:pt idx="9">
                  <c:v>7.5</c:v>
                </c:pt>
                <c:pt idx="10">
                  <c:v>7.5</c:v>
                </c:pt>
                <c:pt idx="11">
                  <c:v>7.5</c:v>
                </c:pt>
                <c:pt idx="12">
                  <c:v>8</c:v>
                </c:pt>
                <c:pt idx="13">
                  <c:v>7</c:v>
                </c:pt>
                <c:pt idx="14">
                  <c:v>8</c:v>
                </c:pt>
                <c:pt idx="15">
                  <c:v>8</c:v>
                </c:pt>
                <c:pt idx="16">
                  <c:v>8</c:v>
                </c:pt>
                <c:pt idx="17">
                  <c:v>7.5</c:v>
                </c:pt>
                <c:pt idx="18">
                  <c:v>7.5</c:v>
                </c:pt>
                <c:pt idx="19">
                  <c:v>6.5</c:v>
                </c:pt>
                <c:pt idx="20">
                  <c:v>7.5</c:v>
                </c:pt>
                <c:pt idx="21">
                  <c:v>7.5</c:v>
                </c:pt>
                <c:pt idx="22">
                  <c:v>8</c:v>
                </c:pt>
                <c:pt idx="23">
                  <c:v>7.5</c:v>
                </c:pt>
                <c:pt idx="24">
                  <c:v>7.3611111111111107</c:v>
                </c:pt>
              </c:numCache>
            </c:numRef>
          </c:val>
          <c:smooth val="0"/>
          <c:extLst>
            <c:ext xmlns:c16="http://schemas.microsoft.com/office/drawing/2014/chart" uri="{C3380CC4-5D6E-409C-BE32-E72D297353CC}">
              <c16:uniqueId val="{00000018-C433-4C57-A5B2-2D2398D9DFF3}"/>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axId val="949124304"/>
        <c:axId val="949129552"/>
      </c:stockChart>
      <c:catAx>
        <c:axId val="9491243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s-MX"/>
          </a:p>
        </c:txPr>
        <c:crossAx val="949129552"/>
        <c:crosses val="autoZero"/>
        <c:auto val="1"/>
        <c:lblAlgn val="ctr"/>
        <c:lblOffset val="100"/>
        <c:noMultiLvlLbl val="0"/>
      </c:catAx>
      <c:valAx>
        <c:axId val="949129552"/>
        <c:scaling>
          <c:orientation val="minMax"/>
          <c:min val="5"/>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ppm</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MX"/>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9491243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legend>
    <c:plotVisOnly val="1"/>
    <c:dispBlanksAs val="gap"/>
    <c:showDLblsOverMax val="0"/>
  </c:chart>
  <c:spPr>
    <a:solidFill>
      <a:schemeClr val="bg1"/>
    </a:solidFill>
    <a:ln w="9525" cap="flat" cmpd="sng" algn="ctr">
      <a:noFill/>
      <a:round/>
    </a:ln>
    <a:effectLst/>
  </c:spPr>
  <c:txPr>
    <a:bodyPr/>
    <a:lstStyle/>
    <a:p>
      <a:pPr>
        <a:defRPr/>
      </a:pPr>
      <a:endParaRPr lang="es-MX"/>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[BANCO DE DATOS DEL MONITOREO ABRIL 2023.xlsx]Temp. agua!TablaDinámica1</c:name>
    <c:fmtId val="0"/>
  </c:pivotSource>
  <c:chart>
    <c:title>
      <c:tx>
        <c:rich>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r>
              <a:rPr lang="es-MX" sz="1100" b="1"/>
              <a:t>Temperatura del agua</a:t>
            </a:r>
          </a:p>
        </c:rich>
      </c:tx>
      <c:overlay val="0"/>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s-MX"/>
        </a:p>
      </c:txPr>
    </c:title>
    <c:autoTitleDeleted val="0"/>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pivotFmt>
      <c:pivotFmt>
        <c:idx val="2"/>
        <c:spPr>
          <a:solidFill>
            <a:schemeClr val="accent1"/>
          </a:solidFill>
          <a:ln>
            <a:noFill/>
          </a:ln>
          <a:effectLst/>
        </c:spPr>
        <c:marker>
          <c:symbol val="none"/>
        </c:marker>
      </c:pivotFmt>
      <c:pivotFmt>
        <c:idx val="3"/>
        <c:spPr>
          <a:solidFill>
            <a:schemeClr val="accent1"/>
          </a:solidFill>
          <a:ln>
            <a:noFill/>
          </a:ln>
          <a:effectLst/>
        </c:spPr>
        <c:marker>
          <c:symbol val="none"/>
        </c:marker>
      </c:pivotFmt>
      <c:pivotFmt>
        <c:idx val="4"/>
        <c:spPr>
          <a:solidFill>
            <a:schemeClr val="accent1"/>
          </a:solidFill>
          <a:ln>
            <a:noFill/>
          </a:ln>
          <a:effectLst/>
        </c:spPr>
        <c:marker>
          <c:symbol val="none"/>
        </c:marker>
      </c:pivotFmt>
      <c:pivotFmt>
        <c:idx val="5"/>
        <c:spPr>
          <a:solidFill>
            <a:schemeClr val="accent1"/>
          </a:solidFill>
          <a:ln>
            <a:noFill/>
          </a:ln>
          <a:effectLst/>
        </c:spPr>
        <c:marker>
          <c:symbol val="none"/>
        </c:marker>
      </c:pivotFmt>
      <c:pivotFmt>
        <c:idx val="6"/>
        <c:spPr>
          <a:solidFill>
            <a:schemeClr val="accent1"/>
          </a:solidFill>
          <a:ln>
            <a:noFill/>
          </a:ln>
          <a:effectLst/>
        </c:spPr>
        <c:marker>
          <c:symbol val="none"/>
        </c:marker>
      </c:pivotFmt>
      <c:pivotFmt>
        <c:idx val="7"/>
        <c:spPr>
          <a:solidFill>
            <a:schemeClr val="accent1"/>
          </a:solidFill>
          <a:ln>
            <a:noFill/>
          </a:ln>
          <a:effectLst/>
        </c:spPr>
        <c:marker>
          <c:symbol val="none"/>
        </c:marker>
      </c:pivotFmt>
      <c:pivotFmt>
        <c:idx val="8"/>
        <c:spPr>
          <a:solidFill>
            <a:schemeClr val="accent1"/>
          </a:solidFill>
          <a:ln>
            <a:noFill/>
          </a:ln>
          <a:effectLst/>
        </c:spPr>
        <c:marker>
          <c:symbol val="none"/>
        </c:marker>
      </c:pivotFmt>
      <c:pivotFmt>
        <c:idx val="9"/>
        <c:spPr>
          <a:solidFill>
            <a:schemeClr val="accent1"/>
          </a:solidFill>
          <a:ln>
            <a:noFill/>
          </a:ln>
          <a:effectLst/>
        </c:spPr>
        <c:marker>
          <c:symbol val="none"/>
        </c:marker>
      </c:pivotFmt>
      <c:pivotFmt>
        <c:idx val="10"/>
        <c:spPr>
          <a:solidFill>
            <a:schemeClr val="accent1"/>
          </a:solidFill>
          <a:ln>
            <a:noFill/>
          </a:ln>
          <a:effectLst/>
        </c:spPr>
        <c:marker>
          <c:symbol val="none"/>
        </c:marker>
      </c:pivotFmt>
      <c:pivotFmt>
        <c:idx val="11"/>
        <c:spPr>
          <a:solidFill>
            <a:schemeClr val="accent1"/>
          </a:solidFill>
          <a:ln>
            <a:noFill/>
          </a:ln>
          <a:effectLst/>
        </c:spPr>
        <c:marker>
          <c:symbol val="none"/>
        </c:marker>
      </c:pivotFmt>
      <c:pivotFmt>
        <c:idx val="12"/>
        <c:spPr>
          <a:solidFill>
            <a:schemeClr val="accent1"/>
          </a:solidFill>
          <a:ln>
            <a:noFill/>
          </a:ln>
          <a:effectLst/>
        </c:spPr>
        <c:marker>
          <c:symbol val="none"/>
        </c:marker>
      </c:pivotFmt>
      <c:pivotFmt>
        <c:idx val="13"/>
        <c:spPr>
          <a:solidFill>
            <a:schemeClr val="accent1"/>
          </a:solidFill>
          <a:ln>
            <a:noFill/>
          </a:ln>
          <a:effectLst/>
        </c:spPr>
        <c:marker>
          <c:symbol val="none"/>
        </c:marker>
      </c:pivotFmt>
      <c:pivotFmt>
        <c:idx val="14"/>
        <c:spPr>
          <a:solidFill>
            <a:schemeClr val="accent1"/>
          </a:solidFill>
          <a:ln>
            <a:noFill/>
          </a:ln>
          <a:effectLst/>
        </c:spPr>
        <c:marker>
          <c:symbol val="none"/>
        </c:marker>
      </c:pivotFmt>
      <c:pivotFmt>
        <c:idx val="15"/>
        <c:spPr>
          <a:solidFill>
            <a:schemeClr val="accent1"/>
          </a:solidFill>
          <a:ln>
            <a:noFill/>
          </a:ln>
          <a:effectLst/>
        </c:spPr>
        <c:marker>
          <c:symbol val="none"/>
        </c:marker>
      </c:pivotFmt>
      <c:pivotFmt>
        <c:idx val="16"/>
        <c:spPr>
          <a:solidFill>
            <a:schemeClr val="accent1"/>
          </a:solidFill>
          <a:ln>
            <a:noFill/>
          </a:ln>
          <a:effectLst/>
        </c:spPr>
        <c:marker>
          <c:symbol val="none"/>
        </c:marker>
      </c:pivotFmt>
      <c:pivotFmt>
        <c:idx val="17"/>
        <c:spPr>
          <a:solidFill>
            <a:schemeClr val="accent1"/>
          </a:solidFill>
          <a:ln>
            <a:noFill/>
          </a:ln>
          <a:effectLst/>
        </c:spPr>
        <c:marker>
          <c:symbol val="none"/>
        </c:marker>
      </c:pivotFmt>
      <c:pivotFmt>
        <c:idx val="18"/>
        <c:spPr>
          <a:solidFill>
            <a:schemeClr val="accent1"/>
          </a:solidFill>
          <a:ln>
            <a:noFill/>
          </a:ln>
          <a:effectLst/>
        </c:spPr>
        <c:marker>
          <c:symbol val="none"/>
        </c:marker>
      </c:pivotFmt>
      <c:pivotFmt>
        <c:idx val="19"/>
        <c:spPr>
          <a:solidFill>
            <a:schemeClr val="accent1"/>
          </a:solidFill>
          <a:ln>
            <a:noFill/>
          </a:ln>
          <a:effectLst/>
        </c:spPr>
        <c:marker>
          <c:symbol val="none"/>
        </c:marker>
      </c:pivotFmt>
      <c:pivotFmt>
        <c:idx val="20"/>
        <c:spPr>
          <a:solidFill>
            <a:schemeClr val="accent1"/>
          </a:solidFill>
          <a:ln>
            <a:noFill/>
          </a:ln>
          <a:effectLst/>
        </c:spPr>
        <c:marker>
          <c:symbol val="none"/>
        </c:marker>
      </c:pivotFmt>
      <c:pivotFmt>
        <c:idx val="21"/>
        <c:spPr>
          <a:solidFill>
            <a:schemeClr val="accent1"/>
          </a:solidFill>
          <a:ln>
            <a:noFill/>
          </a:ln>
          <a:effectLst/>
        </c:spPr>
        <c:marker>
          <c:symbol val="none"/>
        </c:marker>
      </c:pivotFmt>
      <c:pivotFmt>
        <c:idx val="22"/>
        <c:spPr>
          <a:solidFill>
            <a:schemeClr val="accent1"/>
          </a:solidFill>
          <a:ln>
            <a:noFill/>
          </a:ln>
          <a:effectLst/>
        </c:spPr>
        <c:marker>
          <c:symbol val="none"/>
        </c:marker>
      </c:pivotFmt>
      <c:pivotFmt>
        <c:idx val="23"/>
        <c:spPr>
          <a:solidFill>
            <a:schemeClr val="accent1"/>
          </a:solidFill>
          <a:ln>
            <a:noFill/>
          </a:ln>
          <a:effectLst/>
        </c:spPr>
        <c:marker>
          <c:symbol val="none"/>
        </c:marker>
      </c:pivotFmt>
      <c:pivotFmt>
        <c:idx val="24"/>
        <c:spPr>
          <a:solidFill>
            <a:schemeClr val="accent1"/>
          </a:solidFill>
          <a:ln>
            <a:noFill/>
          </a:ln>
          <a:effectLst/>
        </c:spPr>
        <c:marker>
          <c:symbol val="none"/>
        </c:marker>
      </c:pivotFmt>
      <c:pivotFmt>
        <c:idx val="25"/>
        <c:spPr>
          <a:solidFill>
            <a:schemeClr val="accent1"/>
          </a:solidFill>
          <a:ln>
            <a:noFill/>
          </a:ln>
          <a:effectLst/>
        </c:spPr>
        <c:marker>
          <c:symbol val="none"/>
        </c:marker>
      </c:pivotFmt>
      <c:pivotFmt>
        <c:idx val="26"/>
        <c:spPr>
          <a:solidFill>
            <a:schemeClr val="accent1"/>
          </a:solidFill>
          <a:ln>
            <a:noFill/>
          </a:ln>
          <a:effectLst/>
        </c:spPr>
        <c:marker>
          <c:symbol val="none"/>
        </c:marker>
      </c:pivotFmt>
      <c:pivotFmt>
        <c:idx val="27"/>
        <c:spPr>
          <a:solidFill>
            <a:schemeClr val="accent1"/>
          </a:solidFill>
          <a:ln>
            <a:noFill/>
          </a:ln>
          <a:effectLst/>
        </c:spPr>
        <c:marker>
          <c:symbol val="none"/>
        </c:marker>
      </c:pivotFmt>
      <c:pivotFmt>
        <c:idx val="28"/>
        <c:spPr>
          <a:solidFill>
            <a:schemeClr val="accent1"/>
          </a:solidFill>
          <a:ln>
            <a:noFill/>
          </a:ln>
          <a:effectLst/>
        </c:spPr>
        <c:marker>
          <c:symbol val="none"/>
        </c:marker>
      </c:pivotFmt>
      <c:pivotFmt>
        <c:idx val="29"/>
        <c:spPr>
          <a:solidFill>
            <a:schemeClr val="accent1"/>
          </a:solidFill>
          <a:ln>
            <a:noFill/>
          </a:ln>
          <a:effectLst/>
        </c:spPr>
        <c:marker>
          <c:symbol val="none"/>
        </c:marker>
      </c:pivotFmt>
      <c:pivotFmt>
        <c:idx val="30"/>
        <c:spPr>
          <a:solidFill>
            <a:schemeClr val="accent1"/>
          </a:solidFill>
          <a:ln>
            <a:noFill/>
          </a:ln>
          <a:effectLst/>
        </c:spPr>
        <c:marker>
          <c:symbol val="none"/>
        </c:marker>
      </c:pivotFmt>
      <c:pivotFmt>
        <c:idx val="31"/>
        <c:spPr>
          <a:solidFill>
            <a:schemeClr val="accent1"/>
          </a:solidFill>
          <a:ln>
            <a:noFill/>
          </a:ln>
          <a:effectLst/>
        </c:spPr>
        <c:marker>
          <c:symbol val="none"/>
        </c:marker>
      </c:pivotFmt>
      <c:pivotFmt>
        <c:idx val="32"/>
        <c:spPr>
          <a:solidFill>
            <a:schemeClr val="accent1"/>
          </a:solidFill>
          <a:ln>
            <a:noFill/>
          </a:ln>
          <a:effectLst/>
        </c:spPr>
        <c:marker>
          <c:symbol val="none"/>
        </c:marker>
      </c:pivotFmt>
      <c:pivotFmt>
        <c:idx val="33"/>
        <c:spPr>
          <a:solidFill>
            <a:schemeClr val="accent1"/>
          </a:solidFill>
          <a:ln>
            <a:noFill/>
          </a:ln>
          <a:effectLst/>
        </c:spPr>
        <c:marker>
          <c:symbol val="none"/>
        </c:marker>
      </c:pivotFmt>
      <c:pivotFmt>
        <c:idx val="34"/>
        <c:spPr>
          <a:solidFill>
            <a:schemeClr val="accent1"/>
          </a:solidFill>
          <a:ln>
            <a:noFill/>
          </a:ln>
          <a:effectLst/>
        </c:spPr>
        <c:marker>
          <c:symbol val="none"/>
        </c:marker>
      </c:pivotFmt>
      <c:pivotFmt>
        <c:idx val="35"/>
        <c:spPr>
          <a:solidFill>
            <a:schemeClr val="accent1"/>
          </a:solidFill>
          <a:ln>
            <a:noFill/>
          </a:ln>
          <a:effectLst/>
        </c:spPr>
        <c:marker>
          <c:symbol val="none"/>
        </c:marker>
      </c:pivotFmt>
      <c:pivotFmt>
        <c:idx val="36"/>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37"/>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38"/>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39"/>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40"/>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41"/>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42"/>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43"/>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44"/>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45"/>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46"/>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47"/>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48"/>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49"/>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50"/>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51"/>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52"/>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53"/>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5.5368488060512575E-2"/>
          <c:y val="0.10681408835871564"/>
          <c:w val="0.68756477825575435"/>
          <c:h val="0.76582645732157728"/>
        </c:manualLayout>
      </c:layout>
      <c:lineChart>
        <c:grouping val="standard"/>
        <c:varyColors val="0"/>
        <c:ser>
          <c:idx val="0"/>
          <c:order val="0"/>
          <c:tx>
            <c:strRef>
              <c:f>'Temp. agua'!$B$5:$B$6</c:f>
              <c:strCache>
                <c:ptCount val="1"/>
                <c:pt idx="0">
                  <c:v>CONV</c:v>
                </c:pt>
              </c:strCache>
            </c:strRef>
          </c:tx>
          <c:spPr>
            <a:ln w="28575" cap="rnd">
              <a:solidFill>
                <a:schemeClr val="accent1"/>
              </a:solidFill>
              <a:round/>
            </a:ln>
            <a:effectLst/>
          </c:spPr>
          <c:marker>
            <c:symbol val="none"/>
          </c:marker>
          <c:cat>
            <c:strRef>
              <c:f>'Temp. agua'!$A$7:$A$16</c:f>
              <c:strCache>
                <c:ptCount val="9"/>
                <c:pt idx="0">
                  <c:v>abr-18</c:v>
                </c:pt>
                <c:pt idx="1">
                  <c:v>may-18</c:v>
                </c:pt>
                <c:pt idx="2">
                  <c:v>jun-18</c:v>
                </c:pt>
                <c:pt idx="3">
                  <c:v>jul-18</c:v>
                </c:pt>
                <c:pt idx="4">
                  <c:v>ago-18</c:v>
                </c:pt>
                <c:pt idx="5">
                  <c:v>sep-18</c:v>
                </c:pt>
                <c:pt idx="6">
                  <c:v>oct-18</c:v>
                </c:pt>
                <c:pt idx="7">
                  <c:v>nov-18</c:v>
                </c:pt>
                <c:pt idx="8">
                  <c:v>dic-18</c:v>
                </c:pt>
              </c:strCache>
            </c:strRef>
          </c:cat>
          <c:val>
            <c:numRef>
              <c:f>'Temp. agua'!$B$7:$B$16</c:f>
              <c:numCache>
                <c:formatCode>General</c:formatCode>
                <c:ptCount val="9"/>
                <c:pt idx="3">
                  <c:v>18</c:v>
                </c:pt>
                <c:pt idx="4">
                  <c:v>14</c:v>
                </c:pt>
                <c:pt idx="5">
                  <c:v>18</c:v>
                </c:pt>
              </c:numCache>
            </c:numRef>
          </c:val>
          <c:smooth val="0"/>
          <c:extLst>
            <c:ext xmlns:c16="http://schemas.microsoft.com/office/drawing/2014/chart" uri="{C3380CC4-5D6E-409C-BE32-E72D297353CC}">
              <c16:uniqueId val="{00000000-1F2D-42F5-AD04-4C5B8A8198F2}"/>
            </c:ext>
          </c:extLst>
        </c:ser>
        <c:ser>
          <c:idx val="1"/>
          <c:order val="1"/>
          <c:tx>
            <c:strRef>
              <c:f>'Temp. agua'!$C$5:$C$6</c:f>
              <c:strCache>
                <c:ptCount val="1"/>
                <c:pt idx="0">
                  <c:v>HARG1</c:v>
                </c:pt>
              </c:strCache>
            </c:strRef>
          </c:tx>
          <c:spPr>
            <a:ln w="28575" cap="rnd">
              <a:solidFill>
                <a:schemeClr val="accent2"/>
              </a:solidFill>
              <a:round/>
            </a:ln>
            <a:effectLst/>
          </c:spPr>
          <c:marker>
            <c:symbol val="none"/>
          </c:marker>
          <c:cat>
            <c:strRef>
              <c:f>'Temp. agua'!$A$7:$A$16</c:f>
              <c:strCache>
                <c:ptCount val="9"/>
                <c:pt idx="0">
                  <c:v>abr-18</c:v>
                </c:pt>
                <c:pt idx="1">
                  <c:v>may-18</c:v>
                </c:pt>
                <c:pt idx="2">
                  <c:v>jun-18</c:v>
                </c:pt>
                <c:pt idx="3">
                  <c:v>jul-18</c:v>
                </c:pt>
                <c:pt idx="4">
                  <c:v>ago-18</c:v>
                </c:pt>
                <c:pt idx="5">
                  <c:v>sep-18</c:v>
                </c:pt>
                <c:pt idx="6">
                  <c:v>oct-18</c:v>
                </c:pt>
                <c:pt idx="7">
                  <c:v>nov-18</c:v>
                </c:pt>
                <c:pt idx="8">
                  <c:v>dic-18</c:v>
                </c:pt>
              </c:strCache>
            </c:strRef>
          </c:cat>
          <c:val>
            <c:numRef>
              <c:f>'Temp. agua'!$C$7:$C$16</c:f>
              <c:numCache>
                <c:formatCode>General</c:formatCode>
                <c:ptCount val="9"/>
                <c:pt idx="0">
                  <c:v>15.5</c:v>
                </c:pt>
                <c:pt idx="1">
                  <c:v>15</c:v>
                </c:pt>
                <c:pt idx="3">
                  <c:v>13.5</c:v>
                </c:pt>
                <c:pt idx="4">
                  <c:v>12</c:v>
                </c:pt>
                <c:pt idx="5">
                  <c:v>12</c:v>
                </c:pt>
                <c:pt idx="6">
                  <c:v>14</c:v>
                </c:pt>
                <c:pt idx="8">
                  <c:v>11</c:v>
                </c:pt>
              </c:numCache>
            </c:numRef>
          </c:val>
          <c:smooth val="0"/>
          <c:extLst>
            <c:ext xmlns:c16="http://schemas.microsoft.com/office/drawing/2014/chart" uri="{C3380CC4-5D6E-409C-BE32-E72D297353CC}">
              <c16:uniqueId val="{00000001-1F2D-42F5-AD04-4C5B8A8198F2}"/>
            </c:ext>
          </c:extLst>
        </c:ser>
        <c:ser>
          <c:idx val="2"/>
          <c:order val="2"/>
          <c:tx>
            <c:strRef>
              <c:f>'Temp. agua'!$D$5:$D$6</c:f>
              <c:strCache>
                <c:ptCount val="1"/>
                <c:pt idx="0">
                  <c:v>HARG2</c:v>
                </c:pt>
              </c:strCache>
            </c:strRef>
          </c:tx>
          <c:spPr>
            <a:ln w="28575" cap="rnd">
              <a:solidFill>
                <a:schemeClr val="accent3"/>
              </a:solidFill>
              <a:round/>
            </a:ln>
            <a:effectLst/>
          </c:spPr>
          <c:marker>
            <c:symbol val="none"/>
          </c:marker>
          <c:cat>
            <c:strRef>
              <c:f>'Temp. agua'!$A$7:$A$16</c:f>
              <c:strCache>
                <c:ptCount val="9"/>
                <c:pt idx="0">
                  <c:v>abr-18</c:v>
                </c:pt>
                <c:pt idx="1">
                  <c:v>may-18</c:v>
                </c:pt>
                <c:pt idx="2">
                  <c:v>jun-18</c:v>
                </c:pt>
                <c:pt idx="3">
                  <c:v>jul-18</c:v>
                </c:pt>
                <c:pt idx="4">
                  <c:v>ago-18</c:v>
                </c:pt>
                <c:pt idx="5">
                  <c:v>sep-18</c:v>
                </c:pt>
                <c:pt idx="6">
                  <c:v>oct-18</c:v>
                </c:pt>
                <c:pt idx="7">
                  <c:v>nov-18</c:v>
                </c:pt>
                <c:pt idx="8">
                  <c:v>dic-18</c:v>
                </c:pt>
              </c:strCache>
            </c:strRef>
          </c:cat>
          <c:val>
            <c:numRef>
              <c:f>'Temp. agua'!$D$7:$D$16</c:f>
              <c:numCache>
                <c:formatCode>General</c:formatCode>
                <c:ptCount val="9"/>
                <c:pt idx="0">
                  <c:v>16</c:v>
                </c:pt>
                <c:pt idx="1">
                  <c:v>17</c:v>
                </c:pt>
                <c:pt idx="2">
                  <c:v>13</c:v>
                </c:pt>
                <c:pt idx="3">
                  <c:v>16</c:v>
                </c:pt>
                <c:pt idx="4">
                  <c:v>14</c:v>
                </c:pt>
                <c:pt idx="5">
                  <c:v>17</c:v>
                </c:pt>
                <c:pt idx="6">
                  <c:v>13</c:v>
                </c:pt>
                <c:pt idx="7">
                  <c:v>10</c:v>
                </c:pt>
                <c:pt idx="8">
                  <c:v>12</c:v>
                </c:pt>
              </c:numCache>
            </c:numRef>
          </c:val>
          <c:smooth val="0"/>
          <c:extLst>
            <c:ext xmlns:c16="http://schemas.microsoft.com/office/drawing/2014/chart" uri="{C3380CC4-5D6E-409C-BE32-E72D297353CC}">
              <c16:uniqueId val="{00000002-1F2D-42F5-AD04-4C5B8A8198F2}"/>
            </c:ext>
          </c:extLst>
        </c:ser>
        <c:ser>
          <c:idx val="3"/>
          <c:order val="3"/>
          <c:tx>
            <c:strRef>
              <c:f>'Temp. agua'!$E$5:$E$6</c:f>
              <c:strCache>
                <c:ptCount val="1"/>
                <c:pt idx="0">
                  <c:v>HASL1</c:v>
                </c:pt>
              </c:strCache>
            </c:strRef>
          </c:tx>
          <c:spPr>
            <a:ln w="28575" cap="rnd">
              <a:solidFill>
                <a:schemeClr val="accent4"/>
              </a:solidFill>
              <a:round/>
            </a:ln>
            <a:effectLst/>
          </c:spPr>
          <c:marker>
            <c:symbol val="none"/>
          </c:marker>
          <c:cat>
            <c:strRef>
              <c:f>'Temp. agua'!$A$7:$A$16</c:f>
              <c:strCache>
                <c:ptCount val="9"/>
                <c:pt idx="0">
                  <c:v>abr-18</c:v>
                </c:pt>
                <c:pt idx="1">
                  <c:v>may-18</c:v>
                </c:pt>
                <c:pt idx="2">
                  <c:v>jun-18</c:v>
                </c:pt>
                <c:pt idx="3">
                  <c:v>jul-18</c:v>
                </c:pt>
                <c:pt idx="4">
                  <c:v>ago-18</c:v>
                </c:pt>
                <c:pt idx="5">
                  <c:v>sep-18</c:v>
                </c:pt>
                <c:pt idx="6">
                  <c:v>oct-18</c:v>
                </c:pt>
                <c:pt idx="7">
                  <c:v>nov-18</c:v>
                </c:pt>
                <c:pt idx="8">
                  <c:v>dic-18</c:v>
                </c:pt>
              </c:strCache>
            </c:strRef>
          </c:cat>
          <c:val>
            <c:numRef>
              <c:f>'Temp. agua'!$E$7:$E$16</c:f>
              <c:numCache>
                <c:formatCode>General</c:formatCode>
                <c:ptCount val="9"/>
                <c:pt idx="0">
                  <c:v>16</c:v>
                </c:pt>
                <c:pt idx="1">
                  <c:v>16</c:v>
                </c:pt>
                <c:pt idx="3">
                  <c:v>15</c:v>
                </c:pt>
                <c:pt idx="4">
                  <c:v>15</c:v>
                </c:pt>
                <c:pt idx="5">
                  <c:v>14.5</c:v>
                </c:pt>
                <c:pt idx="6">
                  <c:v>14</c:v>
                </c:pt>
                <c:pt idx="7">
                  <c:v>14</c:v>
                </c:pt>
                <c:pt idx="8">
                  <c:v>14</c:v>
                </c:pt>
              </c:numCache>
            </c:numRef>
          </c:val>
          <c:smooth val="0"/>
          <c:extLst>
            <c:ext xmlns:c16="http://schemas.microsoft.com/office/drawing/2014/chart" uri="{C3380CC4-5D6E-409C-BE32-E72D297353CC}">
              <c16:uniqueId val="{00000003-1F2D-42F5-AD04-4C5B8A8198F2}"/>
            </c:ext>
          </c:extLst>
        </c:ser>
        <c:ser>
          <c:idx val="4"/>
          <c:order val="4"/>
          <c:tx>
            <c:strRef>
              <c:f>'Temp. agua'!$F$5:$F$6</c:f>
              <c:strCache>
                <c:ptCount val="1"/>
                <c:pt idx="0">
                  <c:v>HASL2</c:v>
                </c:pt>
              </c:strCache>
            </c:strRef>
          </c:tx>
          <c:spPr>
            <a:ln w="28575" cap="rnd">
              <a:solidFill>
                <a:schemeClr val="accent5"/>
              </a:solidFill>
              <a:round/>
            </a:ln>
            <a:effectLst/>
          </c:spPr>
          <c:marker>
            <c:symbol val="none"/>
          </c:marker>
          <c:cat>
            <c:strRef>
              <c:f>'Temp. agua'!$A$7:$A$16</c:f>
              <c:strCache>
                <c:ptCount val="9"/>
                <c:pt idx="0">
                  <c:v>abr-18</c:v>
                </c:pt>
                <c:pt idx="1">
                  <c:v>may-18</c:v>
                </c:pt>
                <c:pt idx="2">
                  <c:v>jun-18</c:v>
                </c:pt>
                <c:pt idx="3">
                  <c:v>jul-18</c:v>
                </c:pt>
                <c:pt idx="4">
                  <c:v>ago-18</c:v>
                </c:pt>
                <c:pt idx="5">
                  <c:v>sep-18</c:v>
                </c:pt>
                <c:pt idx="6">
                  <c:v>oct-18</c:v>
                </c:pt>
                <c:pt idx="7">
                  <c:v>nov-18</c:v>
                </c:pt>
                <c:pt idx="8">
                  <c:v>dic-18</c:v>
                </c:pt>
              </c:strCache>
            </c:strRef>
          </c:cat>
          <c:val>
            <c:numRef>
              <c:f>'Temp. agua'!$F$7:$F$16</c:f>
              <c:numCache>
                <c:formatCode>General</c:formatCode>
                <c:ptCount val="9"/>
                <c:pt idx="0">
                  <c:v>16</c:v>
                </c:pt>
                <c:pt idx="1">
                  <c:v>15</c:v>
                </c:pt>
                <c:pt idx="2">
                  <c:v>13</c:v>
                </c:pt>
                <c:pt idx="3">
                  <c:v>14.5</c:v>
                </c:pt>
                <c:pt idx="4">
                  <c:v>14.5</c:v>
                </c:pt>
                <c:pt idx="5">
                  <c:v>15</c:v>
                </c:pt>
                <c:pt idx="6">
                  <c:v>14.5</c:v>
                </c:pt>
                <c:pt idx="7">
                  <c:v>13</c:v>
                </c:pt>
                <c:pt idx="8">
                  <c:v>13</c:v>
                </c:pt>
              </c:numCache>
            </c:numRef>
          </c:val>
          <c:smooth val="0"/>
          <c:extLst>
            <c:ext xmlns:c16="http://schemas.microsoft.com/office/drawing/2014/chart" uri="{C3380CC4-5D6E-409C-BE32-E72D297353CC}">
              <c16:uniqueId val="{00000004-1F2D-42F5-AD04-4C5B8A8198F2}"/>
            </c:ext>
          </c:extLst>
        </c:ser>
        <c:ser>
          <c:idx val="5"/>
          <c:order val="5"/>
          <c:tx>
            <c:strRef>
              <c:f>'Temp. agua'!$G$5:$G$6</c:f>
              <c:strCache>
                <c:ptCount val="1"/>
                <c:pt idx="0">
                  <c:v>MAAB1</c:v>
                </c:pt>
              </c:strCache>
            </c:strRef>
          </c:tx>
          <c:spPr>
            <a:ln w="28575" cap="rnd">
              <a:solidFill>
                <a:schemeClr val="accent6"/>
              </a:solidFill>
              <a:round/>
            </a:ln>
            <a:effectLst/>
          </c:spPr>
          <c:marker>
            <c:symbol val="none"/>
          </c:marker>
          <c:cat>
            <c:strRef>
              <c:f>'Temp. agua'!$A$7:$A$16</c:f>
              <c:strCache>
                <c:ptCount val="9"/>
                <c:pt idx="0">
                  <c:v>abr-18</c:v>
                </c:pt>
                <c:pt idx="1">
                  <c:v>may-18</c:v>
                </c:pt>
                <c:pt idx="2">
                  <c:v>jun-18</c:v>
                </c:pt>
                <c:pt idx="3">
                  <c:v>jul-18</c:v>
                </c:pt>
                <c:pt idx="4">
                  <c:v>ago-18</c:v>
                </c:pt>
                <c:pt idx="5">
                  <c:v>sep-18</c:v>
                </c:pt>
                <c:pt idx="6">
                  <c:v>oct-18</c:v>
                </c:pt>
                <c:pt idx="7">
                  <c:v>nov-18</c:v>
                </c:pt>
                <c:pt idx="8">
                  <c:v>dic-18</c:v>
                </c:pt>
              </c:strCache>
            </c:strRef>
          </c:cat>
          <c:val>
            <c:numRef>
              <c:f>'Temp. agua'!$G$7:$G$16</c:f>
              <c:numCache>
                <c:formatCode>General</c:formatCode>
                <c:ptCount val="9"/>
                <c:pt idx="0">
                  <c:v>10</c:v>
                </c:pt>
                <c:pt idx="1">
                  <c:v>10</c:v>
                </c:pt>
                <c:pt idx="3">
                  <c:v>11</c:v>
                </c:pt>
                <c:pt idx="4">
                  <c:v>10.5</c:v>
                </c:pt>
                <c:pt idx="5">
                  <c:v>10.5</c:v>
                </c:pt>
                <c:pt idx="6">
                  <c:v>11</c:v>
                </c:pt>
                <c:pt idx="8">
                  <c:v>9</c:v>
                </c:pt>
              </c:numCache>
            </c:numRef>
          </c:val>
          <c:smooth val="0"/>
          <c:extLst>
            <c:ext xmlns:c16="http://schemas.microsoft.com/office/drawing/2014/chart" uri="{C3380CC4-5D6E-409C-BE32-E72D297353CC}">
              <c16:uniqueId val="{00000005-1F2D-42F5-AD04-4C5B8A8198F2}"/>
            </c:ext>
          </c:extLst>
        </c:ser>
        <c:ser>
          <c:idx val="6"/>
          <c:order val="6"/>
          <c:tx>
            <c:strRef>
              <c:f>'Temp. agua'!$H$5:$H$6</c:f>
              <c:strCache>
                <c:ptCount val="1"/>
                <c:pt idx="0">
                  <c:v>MAAB2</c:v>
                </c:pt>
              </c:strCache>
            </c:strRef>
          </c:tx>
          <c:spPr>
            <a:ln w="28575" cap="rnd">
              <a:solidFill>
                <a:schemeClr val="accent1">
                  <a:lumMod val="60000"/>
                </a:schemeClr>
              </a:solidFill>
              <a:round/>
            </a:ln>
            <a:effectLst/>
          </c:spPr>
          <c:marker>
            <c:symbol val="none"/>
          </c:marker>
          <c:cat>
            <c:strRef>
              <c:f>'Temp. agua'!$A$7:$A$16</c:f>
              <c:strCache>
                <c:ptCount val="9"/>
                <c:pt idx="0">
                  <c:v>abr-18</c:v>
                </c:pt>
                <c:pt idx="1">
                  <c:v>may-18</c:v>
                </c:pt>
                <c:pt idx="2">
                  <c:v>jun-18</c:v>
                </c:pt>
                <c:pt idx="3">
                  <c:v>jul-18</c:v>
                </c:pt>
                <c:pt idx="4">
                  <c:v>ago-18</c:v>
                </c:pt>
                <c:pt idx="5">
                  <c:v>sep-18</c:v>
                </c:pt>
                <c:pt idx="6">
                  <c:v>oct-18</c:v>
                </c:pt>
                <c:pt idx="7">
                  <c:v>nov-18</c:v>
                </c:pt>
                <c:pt idx="8">
                  <c:v>dic-18</c:v>
                </c:pt>
              </c:strCache>
            </c:strRef>
          </c:cat>
          <c:val>
            <c:numRef>
              <c:f>'Temp. agua'!$H$7:$H$16</c:f>
              <c:numCache>
                <c:formatCode>General</c:formatCode>
                <c:ptCount val="9"/>
                <c:pt idx="0">
                  <c:v>10</c:v>
                </c:pt>
                <c:pt idx="1">
                  <c:v>15</c:v>
                </c:pt>
                <c:pt idx="2">
                  <c:v>12</c:v>
                </c:pt>
                <c:pt idx="3">
                  <c:v>13.5</c:v>
                </c:pt>
                <c:pt idx="4">
                  <c:v>14</c:v>
                </c:pt>
                <c:pt idx="5">
                  <c:v>11</c:v>
                </c:pt>
                <c:pt idx="6">
                  <c:v>12</c:v>
                </c:pt>
                <c:pt idx="7">
                  <c:v>9</c:v>
                </c:pt>
                <c:pt idx="8">
                  <c:v>9.5</c:v>
                </c:pt>
              </c:numCache>
            </c:numRef>
          </c:val>
          <c:smooth val="0"/>
          <c:extLst>
            <c:ext xmlns:c16="http://schemas.microsoft.com/office/drawing/2014/chart" uri="{C3380CC4-5D6E-409C-BE32-E72D297353CC}">
              <c16:uniqueId val="{00000006-1F2D-42F5-AD04-4C5B8A8198F2}"/>
            </c:ext>
          </c:extLst>
        </c:ser>
        <c:ser>
          <c:idx val="7"/>
          <c:order val="7"/>
          <c:tx>
            <c:strRef>
              <c:f>'Temp. agua'!$I$5:$I$6</c:f>
              <c:strCache>
                <c:ptCount val="1"/>
                <c:pt idx="0">
                  <c:v>MACA1</c:v>
                </c:pt>
              </c:strCache>
            </c:strRef>
          </c:tx>
          <c:spPr>
            <a:ln w="28575" cap="rnd">
              <a:solidFill>
                <a:schemeClr val="accent2">
                  <a:lumMod val="60000"/>
                </a:schemeClr>
              </a:solidFill>
              <a:round/>
            </a:ln>
            <a:effectLst/>
          </c:spPr>
          <c:marker>
            <c:symbol val="none"/>
          </c:marker>
          <c:cat>
            <c:strRef>
              <c:f>'Temp. agua'!$A$7:$A$16</c:f>
              <c:strCache>
                <c:ptCount val="9"/>
                <c:pt idx="0">
                  <c:v>abr-18</c:v>
                </c:pt>
                <c:pt idx="1">
                  <c:v>may-18</c:v>
                </c:pt>
                <c:pt idx="2">
                  <c:v>jun-18</c:v>
                </c:pt>
                <c:pt idx="3">
                  <c:v>jul-18</c:v>
                </c:pt>
                <c:pt idx="4">
                  <c:v>ago-18</c:v>
                </c:pt>
                <c:pt idx="5">
                  <c:v>sep-18</c:v>
                </c:pt>
                <c:pt idx="6">
                  <c:v>oct-18</c:v>
                </c:pt>
                <c:pt idx="7">
                  <c:v>nov-18</c:v>
                </c:pt>
                <c:pt idx="8">
                  <c:v>dic-18</c:v>
                </c:pt>
              </c:strCache>
            </c:strRef>
          </c:cat>
          <c:val>
            <c:numRef>
              <c:f>'Temp. agua'!$I$7:$I$16</c:f>
              <c:numCache>
                <c:formatCode>General</c:formatCode>
                <c:ptCount val="9"/>
                <c:pt idx="0">
                  <c:v>14</c:v>
                </c:pt>
                <c:pt idx="1">
                  <c:v>14</c:v>
                </c:pt>
                <c:pt idx="3">
                  <c:v>15</c:v>
                </c:pt>
                <c:pt idx="4">
                  <c:v>13</c:v>
                </c:pt>
                <c:pt idx="5">
                  <c:v>14</c:v>
                </c:pt>
                <c:pt idx="6">
                  <c:v>13</c:v>
                </c:pt>
                <c:pt idx="8">
                  <c:v>10.5</c:v>
                </c:pt>
              </c:numCache>
            </c:numRef>
          </c:val>
          <c:smooth val="0"/>
          <c:extLst>
            <c:ext xmlns:c16="http://schemas.microsoft.com/office/drawing/2014/chart" uri="{C3380CC4-5D6E-409C-BE32-E72D297353CC}">
              <c16:uniqueId val="{00000007-1F2D-42F5-AD04-4C5B8A8198F2}"/>
            </c:ext>
          </c:extLst>
        </c:ser>
        <c:ser>
          <c:idx val="8"/>
          <c:order val="8"/>
          <c:tx>
            <c:strRef>
              <c:f>'Temp. agua'!$J$5:$J$6</c:f>
              <c:strCache>
                <c:ptCount val="1"/>
                <c:pt idx="0">
                  <c:v>MACA2</c:v>
                </c:pt>
              </c:strCache>
            </c:strRef>
          </c:tx>
          <c:spPr>
            <a:ln w="28575" cap="rnd">
              <a:solidFill>
                <a:schemeClr val="accent3">
                  <a:lumMod val="60000"/>
                </a:schemeClr>
              </a:solidFill>
              <a:round/>
            </a:ln>
            <a:effectLst/>
          </c:spPr>
          <c:marker>
            <c:symbol val="none"/>
          </c:marker>
          <c:cat>
            <c:strRef>
              <c:f>'Temp. agua'!$A$7:$A$16</c:f>
              <c:strCache>
                <c:ptCount val="9"/>
                <c:pt idx="0">
                  <c:v>abr-18</c:v>
                </c:pt>
                <c:pt idx="1">
                  <c:v>may-18</c:v>
                </c:pt>
                <c:pt idx="2">
                  <c:v>jun-18</c:v>
                </c:pt>
                <c:pt idx="3">
                  <c:v>jul-18</c:v>
                </c:pt>
                <c:pt idx="4">
                  <c:v>ago-18</c:v>
                </c:pt>
                <c:pt idx="5">
                  <c:v>sep-18</c:v>
                </c:pt>
                <c:pt idx="6">
                  <c:v>oct-18</c:v>
                </c:pt>
                <c:pt idx="7">
                  <c:v>nov-18</c:v>
                </c:pt>
                <c:pt idx="8">
                  <c:v>dic-18</c:v>
                </c:pt>
              </c:strCache>
            </c:strRef>
          </c:cat>
          <c:val>
            <c:numRef>
              <c:f>'Temp. agua'!$J$7:$J$16</c:f>
              <c:numCache>
                <c:formatCode>General</c:formatCode>
                <c:ptCount val="9"/>
                <c:pt idx="0">
                  <c:v>13</c:v>
                </c:pt>
                <c:pt idx="1">
                  <c:v>16</c:v>
                </c:pt>
                <c:pt idx="2">
                  <c:v>14</c:v>
                </c:pt>
                <c:pt idx="3">
                  <c:v>15</c:v>
                </c:pt>
                <c:pt idx="4">
                  <c:v>14</c:v>
                </c:pt>
                <c:pt idx="5">
                  <c:v>15</c:v>
                </c:pt>
                <c:pt idx="6">
                  <c:v>15</c:v>
                </c:pt>
                <c:pt idx="7">
                  <c:v>10</c:v>
                </c:pt>
                <c:pt idx="8">
                  <c:v>10</c:v>
                </c:pt>
              </c:numCache>
            </c:numRef>
          </c:val>
          <c:smooth val="0"/>
          <c:extLst>
            <c:ext xmlns:c16="http://schemas.microsoft.com/office/drawing/2014/chart" uri="{C3380CC4-5D6E-409C-BE32-E72D297353CC}">
              <c16:uniqueId val="{00000008-1F2D-42F5-AD04-4C5B8A8198F2}"/>
            </c:ext>
          </c:extLst>
        </c:ser>
        <c:ser>
          <c:idx val="9"/>
          <c:order val="9"/>
          <c:tx>
            <c:strRef>
              <c:f>'Temp. agua'!$K$5:$K$6</c:f>
              <c:strCache>
                <c:ptCount val="1"/>
                <c:pt idx="0">
                  <c:v>MAKI</c:v>
                </c:pt>
              </c:strCache>
            </c:strRef>
          </c:tx>
          <c:spPr>
            <a:ln w="28575" cap="rnd">
              <a:solidFill>
                <a:schemeClr val="accent4">
                  <a:lumMod val="60000"/>
                </a:schemeClr>
              </a:solidFill>
              <a:round/>
            </a:ln>
            <a:effectLst/>
          </c:spPr>
          <c:marker>
            <c:symbol val="none"/>
          </c:marker>
          <c:cat>
            <c:strRef>
              <c:f>'Temp. agua'!$A$7:$A$16</c:f>
              <c:strCache>
                <c:ptCount val="9"/>
                <c:pt idx="0">
                  <c:v>abr-18</c:v>
                </c:pt>
                <c:pt idx="1">
                  <c:v>may-18</c:v>
                </c:pt>
                <c:pt idx="2">
                  <c:v>jun-18</c:v>
                </c:pt>
                <c:pt idx="3">
                  <c:v>jul-18</c:v>
                </c:pt>
                <c:pt idx="4">
                  <c:v>ago-18</c:v>
                </c:pt>
                <c:pt idx="5">
                  <c:v>sep-18</c:v>
                </c:pt>
                <c:pt idx="6">
                  <c:v>oct-18</c:v>
                </c:pt>
                <c:pt idx="7">
                  <c:v>nov-18</c:v>
                </c:pt>
                <c:pt idx="8">
                  <c:v>dic-18</c:v>
                </c:pt>
              </c:strCache>
            </c:strRef>
          </c:cat>
          <c:val>
            <c:numRef>
              <c:f>'Temp. agua'!$K$7:$K$16</c:f>
              <c:numCache>
                <c:formatCode>General</c:formatCode>
                <c:ptCount val="9"/>
                <c:pt idx="3">
                  <c:v>15</c:v>
                </c:pt>
                <c:pt idx="4">
                  <c:v>15</c:v>
                </c:pt>
                <c:pt idx="5">
                  <c:v>15</c:v>
                </c:pt>
              </c:numCache>
            </c:numRef>
          </c:val>
          <c:smooth val="0"/>
          <c:extLst>
            <c:ext xmlns:c16="http://schemas.microsoft.com/office/drawing/2014/chart" uri="{C3380CC4-5D6E-409C-BE32-E72D297353CC}">
              <c16:uniqueId val="{00000009-1F2D-42F5-AD04-4C5B8A8198F2}"/>
            </c:ext>
          </c:extLst>
        </c:ser>
        <c:ser>
          <c:idx val="10"/>
          <c:order val="10"/>
          <c:tx>
            <c:strRef>
              <c:f>'Temp. agua'!$L$5:$L$6</c:f>
              <c:strCache>
                <c:ptCount val="1"/>
                <c:pt idx="0">
                  <c:v>PAPO1</c:v>
                </c:pt>
              </c:strCache>
            </c:strRef>
          </c:tx>
          <c:spPr>
            <a:ln w="28575" cap="rnd">
              <a:solidFill>
                <a:schemeClr val="accent5">
                  <a:lumMod val="60000"/>
                </a:schemeClr>
              </a:solidFill>
              <a:round/>
            </a:ln>
            <a:effectLst/>
          </c:spPr>
          <c:marker>
            <c:symbol val="none"/>
          </c:marker>
          <c:cat>
            <c:strRef>
              <c:f>'Temp. agua'!$A$7:$A$16</c:f>
              <c:strCache>
                <c:ptCount val="9"/>
                <c:pt idx="0">
                  <c:v>abr-18</c:v>
                </c:pt>
                <c:pt idx="1">
                  <c:v>may-18</c:v>
                </c:pt>
                <c:pt idx="2">
                  <c:v>jun-18</c:v>
                </c:pt>
                <c:pt idx="3">
                  <c:v>jul-18</c:v>
                </c:pt>
                <c:pt idx="4">
                  <c:v>ago-18</c:v>
                </c:pt>
                <c:pt idx="5">
                  <c:v>sep-18</c:v>
                </c:pt>
                <c:pt idx="6">
                  <c:v>oct-18</c:v>
                </c:pt>
                <c:pt idx="7">
                  <c:v>nov-18</c:v>
                </c:pt>
                <c:pt idx="8">
                  <c:v>dic-18</c:v>
                </c:pt>
              </c:strCache>
            </c:strRef>
          </c:cat>
          <c:val>
            <c:numRef>
              <c:f>'Temp. agua'!$L$7:$L$16</c:f>
              <c:numCache>
                <c:formatCode>General</c:formatCode>
                <c:ptCount val="9"/>
                <c:pt idx="0">
                  <c:v>16</c:v>
                </c:pt>
                <c:pt idx="1">
                  <c:v>15</c:v>
                </c:pt>
                <c:pt idx="3">
                  <c:v>15</c:v>
                </c:pt>
                <c:pt idx="4">
                  <c:v>15</c:v>
                </c:pt>
                <c:pt idx="5">
                  <c:v>15</c:v>
                </c:pt>
                <c:pt idx="6">
                  <c:v>14.5</c:v>
                </c:pt>
                <c:pt idx="8">
                  <c:v>13</c:v>
                </c:pt>
              </c:numCache>
            </c:numRef>
          </c:val>
          <c:smooth val="0"/>
          <c:extLst>
            <c:ext xmlns:c16="http://schemas.microsoft.com/office/drawing/2014/chart" uri="{C3380CC4-5D6E-409C-BE32-E72D297353CC}">
              <c16:uniqueId val="{0000000A-1F2D-42F5-AD04-4C5B8A8198F2}"/>
            </c:ext>
          </c:extLst>
        </c:ser>
        <c:ser>
          <c:idx val="11"/>
          <c:order val="11"/>
          <c:tx>
            <c:strRef>
              <c:f>'Temp. agua'!$M$5:$M$6</c:f>
              <c:strCache>
                <c:ptCount val="1"/>
                <c:pt idx="0">
                  <c:v>PAPO2</c:v>
                </c:pt>
              </c:strCache>
            </c:strRef>
          </c:tx>
          <c:spPr>
            <a:ln w="28575" cap="rnd">
              <a:solidFill>
                <a:schemeClr val="accent6">
                  <a:lumMod val="60000"/>
                </a:schemeClr>
              </a:solidFill>
              <a:round/>
            </a:ln>
            <a:effectLst/>
          </c:spPr>
          <c:marker>
            <c:symbol val="none"/>
          </c:marker>
          <c:cat>
            <c:strRef>
              <c:f>'Temp. agua'!$A$7:$A$16</c:f>
              <c:strCache>
                <c:ptCount val="9"/>
                <c:pt idx="0">
                  <c:v>abr-18</c:v>
                </c:pt>
                <c:pt idx="1">
                  <c:v>may-18</c:v>
                </c:pt>
                <c:pt idx="2">
                  <c:v>jun-18</c:v>
                </c:pt>
                <c:pt idx="3">
                  <c:v>jul-18</c:v>
                </c:pt>
                <c:pt idx="4">
                  <c:v>ago-18</c:v>
                </c:pt>
                <c:pt idx="5">
                  <c:v>sep-18</c:v>
                </c:pt>
                <c:pt idx="6">
                  <c:v>oct-18</c:v>
                </c:pt>
                <c:pt idx="7">
                  <c:v>nov-18</c:v>
                </c:pt>
                <c:pt idx="8">
                  <c:v>dic-18</c:v>
                </c:pt>
              </c:strCache>
            </c:strRef>
          </c:cat>
          <c:val>
            <c:numRef>
              <c:f>'Temp. agua'!$M$7:$M$16</c:f>
              <c:numCache>
                <c:formatCode>General</c:formatCode>
                <c:ptCount val="9"/>
                <c:pt idx="0">
                  <c:v>13</c:v>
                </c:pt>
                <c:pt idx="1">
                  <c:v>16</c:v>
                </c:pt>
                <c:pt idx="2">
                  <c:v>16</c:v>
                </c:pt>
                <c:pt idx="3">
                  <c:v>15.5</c:v>
                </c:pt>
                <c:pt idx="4">
                  <c:v>15</c:v>
                </c:pt>
                <c:pt idx="5">
                  <c:v>16</c:v>
                </c:pt>
                <c:pt idx="6">
                  <c:v>15</c:v>
                </c:pt>
                <c:pt idx="7">
                  <c:v>12</c:v>
                </c:pt>
                <c:pt idx="8">
                  <c:v>12</c:v>
                </c:pt>
              </c:numCache>
            </c:numRef>
          </c:val>
          <c:smooth val="0"/>
          <c:extLst>
            <c:ext xmlns:c16="http://schemas.microsoft.com/office/drawing/2014/chart" uri="{C3380CC4-5D6E-409C-BE32-E72D297353CC}">
              <c16:uniqueId val="{0000000B-1F2D-42F5-AD04-4C5B8A8198F2}"/>
            </c:ext>
          </c:extLst>
        </c:ser>
        <c:ser>
          <c:idx val="12"/>
          <c:order val="12"/>
          <c:tx>
            <c:strRef>
              <c:f>'Temp. agua'!$N$5:$N$6</c:f>
              <c:strCache>
                <c:ptCount val="1"/>
                <c:pt idx="0">
                  <c:v>PAPR1</c:v>
                </c:pt>
              </c:strCache>
            </c:strRef>
          </c:tx>
          <c:spPr>
            <a:ln w="28575" cap="rnd">
              <a:solidFill>
                <a:schemeClr val="accent1">
                  <a:lumMod val="80000"/>
                  <a:lumOff val="20000"/>
                </a:schemeClr>
              </a:solidFill>
              <a:round/>
            </a:ln>
            <a:effectLst/>
          </c:spPr>
          <c:marker>
            <c:symbol val="none"/>
          </c:marker>
          <c:cat>
            <c:strRef>
              <c:f>'Temp. agua'!$A$7:$A$16</c:f>
              <c:strCache>
                <c:ptCount val="9"/>
                <c:pt idx="0">
                  <c:v>abr-18</c:v>
                </c:pt>
                <c:pt idx="1">
                  <c:v>may-18</c:v>
                </c:pt>
                <c:pt idx="2">
                  <c:v>jun-18</c:v>
                </c:pt>
                <c:pt idx="3">
                  <c:v>jul-18</c:v>
                </c:pt>
                <c:pt idx="4">
                  <c:v>ago-18</c:v>
                </c:pt>
                <c:pt idx="5">
                  <c:v>sep-18</c:v>
                </c:pt>
                <c:pt idx="6">
                  <c:v>oct-18</c:v>
                </c:pt>
                <c:pt idx="7">
                  <c:v>nov-18</c:v>
                </c:pt>
                <c:pt idx="8">
                  <c:v>dic-18</c:v>
                </c:pt>
              </c:strCache>
            </c:strRef>
          </c:cat>
          <c:val>
            <c:numRef>
              <c:f>'Temp. agua'!$N$7:$N$16</c:f>
              <c:numCache>
                <c:formatCode>General</c:formatCode>
                <c:ptCount val="9"/>
                <c:pt idx="0">
                  <c:v>12</c:v>
                </c:pt>
                <c:pt idx="1">
                  <c:v>15</c:v>
                </c:pt>
                <c:pt idx="3">
                  <c:v>13.5</c:v>
                </c:pt>
                <c:pt idx="4">
                  <c:v>13</c:v>
                </c:pt>
                <c:pt idx="5">
                  <c:v>14</c:v>
                </c:pt>
                <c:pt idx="6">
                  <c:v>14</c:v>
                </c:pt>
                <c:pt idx="8">
                  <c:v>11</c:v>
                </c:pt>
              </c:numCache>
            </c:numRef>
          </c:val>
          <c:smooth val="0"/>
          <c:extLst>
            <c:ext xmlns:c16="http://schemas.microsoft.com/office/drawing/2014/chart" uri="{C3380CC4-5D6E-409C-BE32-E72D297353CC}">
              <c16:uniqueId val="{0000000C-1F2D-42F5-AD04-4C5B8A8198F2}"/>
            </c:ext>
          </c:extLst>
        </c:ser>
        <c:ser>
          <c:idx val="13"/>
          <c:order val="13"/>
          <c:tx>
            <c:strRef>
              <c:f>'Temp. agua'!$O$5:$O$6</c:f>
              <c:strCache>
                <c:ptCount val="1"/>
                <c:pt idx="0">
                  <c:v>PAPR2</c:v>
                </c:pt>
              </c:strCache>
            </c:strRef>
          </c:tx>
          <c:spPr>
            <a:ln w="28575" cap="rnd">
              <a:solidFill>
                <a:schemeClr val="accent2">
                  <a:lumMod val="80000"/>
                  <a:lumOff val="20000"/>
                </a:schemeClr>
              </a:solidFill>
              <a:round/>
            </a:ln>
            <a:effectLst/>
          </c:spPr>
          <c:marker>
            <c:symbol val="none"/>
          </c:marker>
          <c:cat>
            <c:strRef>
              <c:f>'Temp. agua'!$A$7:$A$16</c:f>
              <c:strCache>
                <c:ptCount val="9"/>
                <c:pt idx="0">
                  <c:v>abr-18</c:v>
                </c:pt>
                <c:pt idx="1">
                  <c:v>may-18</c:v>
                </c:pt>
                <c:pt idx="2">
                  <c:v>jun-18</c:v>
                </c:pt>
                <c:pt idx="3">
                  <c:v>jul-18</c:v>
                </c:pt>
                <c:pt idx="4">
                  <c:v>ago-18</c:v>
                </c:pt>
                <c:pt idx="5">
                  <c:v>sep-18</c:v>
                </c:pt>
                <c:pt idx="6">
                  <c:v>oct-18</c:v>
                </c:pt>
                <c:pt idx="7">
                  <c:v>nov-18</c:v>
                </c:pt>
                <c:pt idx="8">
                  <c:v>dic-18</c:v>
                </c:pt>
              </c:strCache>
            </c:strRef>
          </c:cat>
          <c:val>
            <c:numRef>
              <c:f>'Temp. agua'!$O$7:$O$16</c:f>
              <c:numCache>
                <c:formatCode>General</c:formatCode>
                <c:ptCount val="9"/>
                <c:pt idx="0">
                  <c:v>12</c:v>
                </c:pt>
                <c:pt idx="1">
                  <c:v>20</c:v>
                </c:pt>
                <c:pt idx="2">
                  <c:v>16</c:v>
                </c:pt>
                <c:pt idx="3">
                  <c:v>17</c:v>
                </c:pt>
                <c:pt idx="4">
                  <c:v>15</c:v>
                </c:pt>
                <c:pt idx="5">
                  <c:v>16</c:v>
                </c:pt>
                <c:pt idx="6">
                  <c:v>15</c:v>
                </c:pt>
                <c:pt idx="7">
                  <c:v>14</c:v>
                </c:pt>
                <c:pt idx="8">
                  <c:v>12</c:v>
                </c:pt>
              </c:numCache>
            </c:numRef>
          </c:val>
          <c:smooth val="0"/>
          <c:extLst>
            <c:ext xmlns:c16="http://schemas.microsoft.com/office/drawing/2014/chart" uri="{C3380CC4-5D6E-409C-BE32-E72D297353CC}">
              <c16:uniqueId val="{0000000D-1F2D-42F5-AD04-4C5B8A8198F2}"/>
            </c:ext>
          </c:extLst>
        </c:ser>
        <c:ser>
          <c:idx val="14"/>
          <c:order val="14"/>
          <c:tx>
            <c:strRef>
              <c:f>'Temp. agua'!$P$5:$P$6</c:f>
              <c:strCache>
                <c:ptCount val="1"/>
                <c:pt idx="0">
                  <c:v>PLTR1</c:v>
                </c:pt>
              </c:strCache>
            </c:strRef>
          </c:tx>
          <c:spPr>
            <a:ln w="28575" cap="rnd">
              <a:solidFill>
                <a:schemeClr val="accent3">
                  <a:lumMod val="80000"/>
                  <a:lumOff val="20000"/>
                </a:schemeClr>
              </a:solidFill>
              <a:round/>
            </a:ln>
            <a:effectLst/>
          </c:spPr>
          <c:marker>
            <c:symbol val="none"/>
          </c:marker>
          <c:cat>
            <c:strRef>
              <c:f>'Temp. agua'!$A$7:$A$16</c:f>
              <c:strCache>
                <c:ptCount val="9"/>
                <c:pt idx="0">
                  <c:v>abr-18</c:v>
                </c:pt>
                <c:pt idx="1">
                  <c:v>may-18</c:v>
                </c:pt>
                <c:pt idx="2">
                  <c:v>jun-18</c:v>
                </c:pt>
                <c:pt idx="3">
                  <c:v>jul-18</c:v>
                </c:pt>
                <c:pt idx="4">
                  <c:v>ago-18</c:v>
                </c:pt>
                <c:pt idx="5">
                  <c:v>sep-18</c:v>
                </c:pt>
                <c:pt idx="6">
                  <c:v>oct-18</c:v>
                </c:pt>
                <c:pt idx="7">
                  <c:v>nov-18</c:v>
                </c:pt>
                <c:pt idx="8">
                  <c:v>dic-18</c:v>
                </c:pt>
              </c:strCache>
            </c:strRef>
          </c:cat>
          <c:val>
            <c:numRef>
              <c:f>'Temp. agua'!$P$7:$P$16</c:f>
              <c:numCache>
                <c:formatCode>General</c:formatCode>
                <c:ptCount val="9"/>
                <c:pt idx="0">
                  <c:v>15.5</c:v>
                </c:pt>
                <c:pt idx="1">
                  <c:v>17</c:v>
                </c:pt>
                <c:pt idx="2">
                  <c:v>14</c:v>
                </c:pt>
                <c:pt idx="3">
                  <c:v>17.5</c:v>
                </c:pt>
                <c:pt idx="4">
                  <c:v>15</c:v>
                </c:pt>
                <c:pt idx="5">
                  <c:v>17</c:v>
                </c:pt>
                <c:pt idx="6">
                  <c:v>15</c:v>
                </c:pt>
                <c:pt idx="7">
                  <c:v>14</c:v>
                </c:pt>
                <c:pt idx="8">
                  <c:v>14</c:v>
                </c:pt>
              </c:numCache>
            </c:numRef>
          </c:val>
          <c:smooth val="0"/>
          <c:extLst>
            <c:ext xmlns:c16="http://schemas.microsoft.com/office/drawing/2014/chart" uri="{C3380CC4-5D6E-409C-BE32-E72D297353CC}">
              <c16:uniqueId val="{0000000E-1F2D-42F5-AD04-4C5B8A8198F2}"/>
            </c:ext>
          </c:extLst>
        </c:ser>
        <c:ser>
          <c:idx val="15"/>
          <c:order val="15"/>
          <c:tx>
            <c:strRef>
              <c:f>'Temp. agua'!$Q$5:$Q$6</c:f>
              <c:strCache>
                <c:ptCount val="1"/>
                <c:pt idx="0">
                  <c:v>PLTR2</c:v>
                </c:pt>
              </c:strCache>
            </c:strRef>
          </c:tx>
          <c:spPr>
            <a:ln w="28575" cap="rnd">
              <a:solidFill>
                <a:schemeClr val="accent4">
                  <a:lumMod val="80000"/>
                  <a:lumOff val="20000"/>
                </a:schemeClr>
              </a:solidFill>
              <a:round/>
            </a:ln>
            <a:effectLst/>
          </c:spPr>
          <c:marker>
            <c:symbol val="none"/>
          </c:marker>
          <c:cat>
            <c:strRef>
              <c:f>'Temp. agua'!$A$7:$A$16</c:f>
              <c:strCache>
                <c:ptCount val="9"/>
                <c:pt idx="0">
                  <c:v>abr-18</c:v>
                </c:pt>
                <c:pt idx="1">
                  <c:v>may-18</c:v>
                </c:pt>
                <c:pt idx="2">
                  <c:v>jun-18</c:v>
                </c:pt>
                <c:pt idx="3">
                  <c:v>jul-18</c:v>
                </c:pt>
                <c:pt idx="4">
                  <c:v>ago-18</c:v>
                </c:pt>
                <c:pt idx="5">
                  <c:v>sep-18</c:v>
                </c:pt>
                <c:pt idx="6">
                  <c:v>oct-18</c:v>
                </c:pt>
                <c:pt idx="7">
                  <c:v>nov-18</c:v>
                </c:pt>
                <c:pt idx="8">
                  <c:v>dic-18</c:v>
                </c:pt>
              </c:strCache>
            </c:strRef>
          </c:cat>
          <c:val>
            <c:numRef>
              <c:f>'Temp. agua'!$Q$7:$Q$16</c:f>
              <c:numCache>
                <c:formatCode>General</c:formatCode>
                <c:ptCount val="9"/>
                <c:pt idx="0">
                  <c:v>15.5</c:v>
                </c:pt>
                <c:pt idx="1">
                  <c:v>18.5</c:v>
                </c:pt>
                <c:pt idx="2">
                  <c:v>15</c:v>
                </c:pt>
                <c:pt idx="3">
                  <c:v>17</c:v>
                </c:pt>
                <c:pt idx="4">
                  <c:v>15</c:v>
                </c:pt>
                <c:pt idx="5">
                  <c:v>17</c:v>
                </c:pt>
                <c:pt idx="6">
                  <c:v>14.75</c:v>
                </c:pt>
                <c:pt idx="7">
                  <c:v>15</c:v>
                </c:pt>
                <c:pt idx="8">
                  <c:v>13</c:v>
                </c:pt>
              </c:numCache>
            </c:numRef>
          </c:val>
          <c:smooth val="0"/>
          <c:extLst>
            <c:ext xmlns:c16="http://schemas.microsoft.com/office/drawing/2014/chart" uri="{C3380CC4-5D6E-409C-BE32-E72D297353CC}">
              <c16:uniqueId val="{0000000F-1F2D-42F5-AD04-4C5B8A8198F2}"/>
            </c:ext>
          </c:extLst>
        </c:ser>
        <c:ser>
          <c:idx val="16"/>
          <c:order val="16"/>
          <c:tx>
            <c:strRef>
              <c:f>'Temp. agua'!$R$5:$R$6</c:f>
              <c:strCache>
                <c:ptCount val="1"/>
                <c:pt idx="0">
                  <c:v>RECO</c:v>
                </c:pt>
              </c:strCache>
            </c:strRef>
          </c:tx>
          <c:spPr>
            <a:ln w="28575" cap="rnd">
              <a:solidFill>
                <a:schemeClr val="accent5">
                  <a:lumMod val="80000"/>
                  <a:lumOff val="20000"/>
                </a:schemeClr>
              </a:solidFill>
              <a:round/>
            </a:ln>
            <a:effectLst/>
          </c:spPr>
          <c:marker>
            <c:symbol val="none"/>
          </c:marker>
          <c:cat>
            <c:strRef>
              <c:f>'Temp. agua'!$A$7:$A$16</c:f>
              <c:strCache>
                <c:ptCount val="9"/>
                <c:pt idx="0">
                  <c:v>abr-18</c:v>
                </c:pt>
                <c:pt idx="1">
                  <c:v>may-18</c:v>
                </c:pt>
                <c:pt idx="2">
                  <c:v>jun-18</c:v>
                </c:pt>
                <c:pt idx="3">
                  <c:v>jul-18</c:v>
                </c:pt>
                <c:pt idx="4">
                  <c:v>ago-18</c:v>
                </c:pt>
                <c:pt idx="5">
                  <c:v>sep-18</c:v>
                </c:pt>
                <c:pt idx="6">
                  <c:v>oct-18</c:v>
                </c:pt>
                <c:pt idx="7">
                  <c:v>nov-18</c:v>
                </c:pt>
                <c:pt idx="8">
                  <c:v>dic-18</c:v>
                </c:pt>
              </c:strCache>
            </c:strRef>
          </c:cat>
          <c:val>
            <c:numRef>
              <c:f>'Temp. agua'!$R$7:$R$16</c:f>
              <c:numCache>
                <c:formatCode>General</c:formatCode>
                <c:ptCount val="9"/>
                <c:pt idx="0">
                  <c:v>14</c:v>
                </c:pt>
                <c:pt idx="1">
                  <c:v>15</c:v>
                </c:pt>
                <c:pt idx="2">
                  <c:v>13</c:v>
                </c:pt>
                <c:pt idx="3">
                  <c:v>15</c:v>
                </c:pt>
                <c:pt idx="4">
                  <c:v>13</c:v>
                </c:pt>
                <c:pt idx="5">
                  <c:v>13</c:v>
                </c:pt>
                <c:pt idx="6">
                  <c:v>14</c:v>
                </c:pt>
                <c:pt idx="7">
                  <c:v>13</c:v>
                </c:pt>
                <c:pt idx="8">
                  <c:v>11</c:v>
                </c:pt>
              </c:numCache>
            </c:numRef>
          </c:val>
          <c:smooth val="0"/>
          <c:extLst>
            <c:ext xmlns:c16="http://schemas.microsoft.com/office/drawing/2014/chart" uri="{C3380CC4-5D6E-409C-BE32-E72D297353CC}">
              <c16:uniqueId val="{00000010-1F2D-42F5-AD04-4C5B8A8198F2}"/>
            </c:ext>
          </c:extLst>
        </c:ser>
        <c:ser>
          <c:idx val="17"/>
          <c:order val="17"/>
          <c:tx>
            <c:strRef>
              <c:f>'Temp. agua'!$S$5:$S$6</c:f>
              <c:strCache>
                <c:ptCount val="1"/>
                <c:pt idx="0">
                  <c:v>SALT</c:v>
                </c:pt>
              </c:strCache>
            </c:strRef>
          </c:tx>
          <c:spPr>
            <a:ln w="28575" cap="rnd">
              <a:solidFill>
                <a:schemeClr val="accent6">
                  <a:lumMod val="80000"/>
                  <a:lumOff val="20000"/>
                </a:schemeClr>
              </a:solidFill>
              <a:round/>
            </a:ln>
            <a:effectLst/>
          </c:spPr>
          <c:marker>
            <c:symbol val="none"/>
          </c:marker>
          <c:cat>
            <c:strRef>
              <c:f>'Temp. agua'!$A$7:$A$16</c:f>
              <c:strCache>
                <c:ptCount val="9"/>
                <c:pt idx="0">
                  <c:v>abr-18</c:v>
                </c:pt>
                <c:pt idx="1">
                  <c:v>may-18</c:v>
                </c:pt>
                <c:pt idx="2">
                  <c:v>jun-18</c:v>
                </c:pt>
                <c:pt idx="3">
                  <c:v>jul-18</c:v>
                </c:pt>
                <c:pt idx="4">
                  <c:v>ago-18</c:v>
                </c:pt>
                <c:pt idx="5">
                  <c:v>sep-18</c:v>
                </c:pt>
                <c:pt idx="6">
                  <c:v>oct-18</c:v>
                </c:pt>
                <c:pt idx="7">
                  <c:v>nov-18</c:v>
                </c:pt>
                <c:pt idx="8">
                  <c:v>dic-18</c:v>
                </c:pt>
              </c:strCache>
            </c:strRef>
          </c:cat>
          <c:val>
            <c:numRef>
              <c:f>'Temp. agua'!$S$7:$S$16</c:f>
              <c:numCache>
                <c:formatCode>General</c:formatCode>
                <c:ptCount val="9"/>
                <c:pt idx="0">
                  <c:v>14</c:v>
                </c:pt>
                <c:pt idx="1">
                  <c:v>15</c:v>
                </c:pt>
                <c:pt idx="2">
                  <c:v>14</c:v>
                </c:pt>
                <c:pt idx="3">
                  <c:v>13</c:v>
                </c:pt>
                <c:pt idx="4">
                  <c:v>15</c:v>
                </c:pt>
                <c:pt idx="5">
                  <c:v>15</c:v>
                </c:pt>
                <c:pt idx="6">
                  <c:v>15</c:v>
                </c:pt>
                <c:pt idx="7">
                  <c:v>14</c:v>
                </c:pt>
                <c:pt idx="8">
                  <c:v>13</c:v>
                </c:pt>
              </c:numCache>
            </c:numRef>
          </c:val>
          <c:smooth val="0"/>
          <c:extLst>
            <c:ext xmlns:c16="http://schemas.microsoft.com/office/drawing/2014/chart" uri="{C3380CC4-5D6E-409C-BE32-E72D297353CC}">
              <c16:uniqueId val="{00000011-1F2D-42F5-AD04-4C5B8A8198F2}"/>
            </c:ext>
          </c:extLst>
        </c:ser>
        <c:dLbls>
          <c:showLegendKey val="0"/>
          <c:showVal val="0"/>
          <c:showCatName val="0"/>
          <c:showSerName val="0"/>
          <c:showPercent val="0"/>
          <c:showBubbleSize val="0"/>
        </c:dLbls>
        <c:smooth val="0"/>
        <c:axId val="772483016"/>
        <c:axId val="772456776"/>
      </c:lineChart>
      <c:catAx>
        <c:axId val="772483016"/>
        <c:scaling>
          <c:orientation val="minMax"/>
        </c:scaling>
        <c:delete val="0"/>
        <c:axPos val="b"/>
        <c:title>
          <c:tx>
            <c:rich>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r>
                  <a:rPr lang="en-US"/>
                  <a:t>Mes del muestreo</a:t>
                </a:r>
              </a:p>
            </c:rich>
          </c:tx>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772456776"/>
        <c:crosses val="autoZero"/>
        <c:auto val="1"/>
        <c:lblAlgn val="ctr"/>
        <c:lblOffset val="100"/>
        <c:noMultiLvlLbl val="0"/>
      </c:catAx>
      <c:valAx>
        <c:axId val="77245677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r>
                  <a:rPr lang="en-US"/>
                  <a:t>°C</a:t>
                </a:r>
              </a:p>
            </c:rich>
          </c:tx>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772483016"/>
        <c:crosses val="autoZero"/>
        <c:crossBetween val="between"/>
      </c:valAx>
      <c:spPr>
        <a:noFill/>
        <a:ln>
          <a:noFill/>
        </a:ln>
        <a:effectLst/>
      </c:spPr>
    </c:plotArea>
    <c:legend>
      <c:legendPos val="r"/>
      <c:layout>
        <c:manualLayout>
          <c:xMode val="edge"/>
          <c:yMode val="edge"/>
          <c:x val="0.78449170107508714"/>
          <c:y val="7.0309492563429568E-2"/>
          <c:w val="0.20719661197314868"/>
          <c:h val="0.85938101487314089"/>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legend>
    <c:plotVisOnly val="1"/>
    <c:dispBlanksAs val="gap"/>
    <c:showDLblsOverMax val="0"/>
  </c:chart>
  <c:spPr>
    <a:solidFill>
      <a:schemeClr val="bg1"/>
    </a:solidFill>
    <a:ln w="9525" cap="flat" cmpd="sng" algn="ctr">
      <a:noFill/>
      <a:round/>
    </a:ln>
    <a:effectLst/>
  </c:spPr>
  <c:txPr>
    <a:bodyPr/>
    <a:lstStyle/>
    <a:p>
      <a:pPr>
        <a:defRPr sz="900"/>
      </a:pPr>
      <a:endParaRPr lang="es-MX"/>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[BANCO DE DATOS DEL MONITOREO ABRIL 2023.xlsx]O2!TablaDinámica8</c:name>
    <c:fmtId val="16"/>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O2</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s-MX"/>
        </a:p>
      </c:txPr>
    </c:title>
    <c:autoTitleDeleted val="0"/>
    <c:pivotFmts>
      <c:pivotFmt>
        <c:idx val="0"/>
        <c:spPr>
          <a:solidFill>
            <a:schemeClr val="accent1"/>
          </a:solidFill>
          <a:ln w="28575" cap="rnd">
            <a:solidFill>
              <a:schemeClr val="accent1"/>
            </a:solidFill>
            <a:round/>
          </a:ln>
          <a:effectLst/>
        </c:spPr>
        <c:marker>
          <c:symbol val="none"/>
        </c:marker>
      </c:pivotFmt>
      <c:pivotFmt>
        <c:idx val="1"/>
        <c:spPr>
          <a:solidFill>
            <a:schemeClr val="accent1"/>
          </a:solidFill>
          <a:ln w="28575" cap="rnd">
            <a:solidFill>
              <a:schemeClr val="accent1"/>
            </a:solidFill>
            <a:round/>
          </a:ln>
          <a:effectLst/>
        </c:spPr>
        <c:marker>
          <c:symbol val="none"/>
        </c:marker>
      </c:pivotFmt>
      <c:pivotFmt>
        <c:idx val="2"/>
        <c:spPr>
          <a:solidFill>
            <a:schemeClr val="accent1"/>
          </a:solidFill>
          <a:ln w="28575" cap="rnd">
            <a:solidFill>
              <a:schemeClr val="accent1"/>
            </a:solidFill>
            <a:round/>
          </a:ln>
          <a:effectLst/>
        </c:spPr>
        <c:marker>
          <c:symbol val="none"/>
        </c:marker>
      </c:pivotFmt>
      <c:pivotFmt>
        <c:idx val="3"/>
        <c:spPr>
          <a:solidFill>
            <a:schemeClr val="accent1"/>
          </a:solidFill>
          <a:ln w="28575" cap="rnd">
            <a:solidFill>
              <a:schemeClr val="accent1"/>
            </a:solidFill>
            <a:round/>
          </a:ln>
          <a:effectLst/>
        </c:spPr>
        <c:marker>
          <c:symbol val="none"/>
        </c:marker>
      </c:pivotFmt>
      <c:pivotFmt>
        <c:idx val="4"/>
        <c:spPr>
          <a:solidFill>
            <a:schemeClr val="accent1"/>
          </a:solidFill>
          <a:ln w="28575" cap="rnd">
            <a:solidFill>
              <a:schemeClr val="accent1"/>
            </a:solidFill>
            <a:round/>
          </a:ln>
          <a:effectLst/>
        </c:spPr>
        <c:marker>
          <c:symbol val="none"/>
        </c:marker>
      </c:pivotFmt>
      <c:pivotFmt>
        <c:idx val="5"/>
        <c:spPr>
          <a:solidFill>
            <a:schemeClr val="accent1"/>
          </a:solidFill>
          <a:ln w="28575" cap="rnd">
            <a:solidFill>
              <a:schemeClr val="accent1"/>
            </a:solidFill>
            <a:round/>
          </a:ln>
          <a:effectLst/>
        </c:spPr>
        <c:marker>
          <c:symbol val="none"/>
        </c:marker>
      </c:pivotFmt>
      <c:pivotFmt>
        <c:idx val="6"/>
        <c:spPr>
          <a:solidFill>
            <a:schemeClr val="accent1"/>
          </a:solidFill>
          <a:ln w="28575" cap="rnd">
            <a:solidFill>
              <a:schemeClr val="accent1"/>
            </a:solidFill>
            <a:round/>
          </a:ln>
          <a:effectLst/>
        </c:spPr>
        <c:marker>
          <c:symbol val="none"/>
        </c:marker>
      </c:pivotFmt>
      <c:pivotFmt>
        <c:idx val="7"/>
        <c:spPr>
          <a:solidFill>
            <a:schemeClr val="accent1"/>
          </a:solidFill>
          <a:ln w="28575" cap="rnd">
            <a:solidFill>
              <a:schemeClr val="accent1"/>
            </a:solidFill>
            <a:round/>
          </a:ln>
          <a:effectLst/>
        </c:spPr>
        <c:marker>
          <c:symbol val="none"/>
        </c:marker>
      </c:pivotFmt>
      <c:pivotFmt>
        <c:idx val="8"/>
        <c:spPr>
          <a:solidFill>
            <a:schemeClr val="accent1"/>
          </a:solidFill>
          <a:ln w="28575" cap="rnd">
            <a:solidFill>
              <a:schemeClr val="accent1"/>
            </a:solidFill>
            <a:round/>
          </a:ln>
          <a:effectLst/>
        </c:spPr>
        <c:marker>
          <c:symbol val="none"/>
        </c:marker>
      </c:pivotFmt>
      <c:pivotFmt>
        <c:idx val="9"/>
        <c:spPr>
          <a:solidFill>
            <a:schemeClr val="accent1"/>
          </a:solidFill>
          <a:ln w="28575" cap="rnd">
            <a:solidFill>
              <a:schemeClr val="accent1"/>
            </a:solidFill>
            <a:round/>
          </a:ln>
          <a:effectLst/>
        </c:spPr>
        <c:marker>
          <c:symbol val="none"/>
        </c:marker>
      </c:pivotFmt>
      <c:pivotFmt>
        <c:idx val="10"/>
        <c:spPr>
          <a:solidFill>
            <a:schemeClr val="accent1"/>
          </a:solidFill>
          <a:ln w="28575" cap="rnd">
            <a:solidFill>
              <a:schemeClr val="accent1"/>
            </a:solidFill>
            <a:round/>
          </a:ln>
          <a:effectLst/>
        </c:spPr>
        <c:marker>
          <c:symbol val="none"/>
        </c:marker>
      </c:pivotFmt>
      <c:pivotFmt>
        <c:idx val="11"/>
        <c:spPr>
          <a:solidFill>
            <a:schemeClr val="accent1"/>
          </a:solidFill>
          <a:ln w="28575" cap="rnd">
            <a:solidFill>
              <a:schemeClr val="accent1"/>
            </a:solidFill>
            <a:round/>
          </a:ln>
          <a:effectLst/>
        </c:spPr>
        <c:marker>
          <c:symbol val="none"/>
        </c:marker>
      </c:pivotFmt>
      <c:pivotFmt>
        <c:idx val="12"/>
        <c:spPr>
          <a:solidFill>
            <a:schemeClr val="accent1"/>
          </a:solidFill>
          <a:ln w="28575" cap="rnd">
            <a:solidFill>
              <a:schemeClr val="accent1"/>
            </a:solidFill>
            <a:round/>
          </a:ln>
          <a:effectLst/>
        </c:spPr>
        <c:marker>
          <c:symbol val="none"/>
        </c:marker>
      </c:pivotFmt>
      <c:pivotFmt>
        <c:idx val="13"/>
        <c:spPr>
          <a:solidFill>
            <a:schemeClr val="accent1"/>
          </a:solidFill>
          <a:ln w="28575" cap="rnd">
            <a:solidFill>
              <a:schemeClr val="accent1"/>
            </a:solidFill>
            <a:round/>
          </a:ln>
          <a:effectLst/>
        </c:spPr>
        <c:marker>
          <c:symbol val="none"/>
        </c:marker>
      </c:pivotFmt>
      <c:pivotFmt>
        <c:idx val="14"/>
        <c:spPr>
          <a:solidFill>
            <a:schemeClr val="accent1"/>
          </a:solidFill>
          <a:ln w="28575" cap="rnd">
            <a:solidFill>
              <a:schemeClr val="accent1"/>
            </a:solidFill>
            <a:round/>
          </a:ln>
          <a:effectLst/>
        </c:spPr>
        <c:marker>
          <c:symbol val="none"/>
        </c:marker>
      </c:pivotFmt>
      <c:pivotFmt>
        <c:idx val="15"/>
        <c:spPr>
          <a:solidFill>
            <a:schemeClr val="accent1"/>
          </a:solidFill>
          <a:ln w="28575" cap="rnd">
            <a:solidFill>
              <a:schemeClr val="accent1"/>
            </a:solidFill>
            <a:round/>
          </a:ln>
          <a:effectLst/>
        </c:spPr>
        <c:marker>
          <c:symbol val="none"/>
        </c:marker>
      </c:pivotFmt>
      <c:pivotFmt>
        <c:idx val="16"/>
        <c:spPr>
          <a:solidFill>
            <a:schemeClr val="accent1"/>
          </a:solidFill>
          <a:ln w="28575" cap="rnd">
            <a:solidFill>
              <a:schemeClr val="accent1"/>
            </a:solidFill>
            <a:round/>
          </a:ln>
          <a:effectLst/>
        </c:spPr>
        <c:marker>
          <c:symbol val="none"/>
        </c:marker>
      </c:pivotFmt>
      <c:pivotFmt>
        <c:idx val="17"/>
        <c:spPr>
          <a:solidFill>
            <a:schemeClr val="accent1"/>
          </a:solidFill>
          <a:ln w="28575" cap="rnd">
            <a:solidFill>
              <a:schemeClr val="accent1"/>
            </a:solidFill>
            <a:round/>
          </a:ln>
          <a:effectLst/>
        </c:spPr>
        <c:marker>
          <c:symbol val="none"/>
        </c:marker>
      </c:pivotFmt>
      <c:pivotFmt>
        <c:idx val="18"/>
        <c:spPr>
          <a:solidFill>
            <a:schemeClr val="accent1"/>
          </a:solidFill>
          <a:ln w="28575" cap="rnd">
            <a:solidFill>
              <a:schemeClr val="accent1"/>
            </a:solidFill>
            <a:round/>
          </a:ln>
          <a:effectLst/>
        </c:spPr>
        <c:marker>
          <c:symbol val="none"/>
        </c:marker>
      </c:pivotFmt>
      <c:pivotFmt>
        <c:idx val="19"/>
        <c:spPr>
          <a:solidFill>
            <a:schemeClr val="accent1"/>
          </a:solidFill>
          <a:ln w="28575" cap="rnd">
            <a:solidFill>
              <a:schemeClr val="accent1"/>
            </a:solidFill>
            <a:round/>
          </a:ln>
          <a:effectLst/>
        </c:spPr>
        <c:marker>
          <c:symbol val="none"/>
        </c:marker>
      </c:pivotFmt>
      <c:pivotFmt>
        <c:idx val="20"/>
        <c:spPr>
          <a:solidFill>
            <a:schemeClr val="accent1"/>
          </a:solidFill>
          <a:ln w="28575" cap="rnd">
            <a:solidFill>
              <a:schemeClr val="accent1"/>
            </a:solidFill>
            <a:round/>
          </a:ln>
          <a:effectLst/>
        </c:spPr>
        <c:marker>
          <c:symbol val="none"/>
        </c:marker>
      </c:pivotFmt>
      <c:pivotFmt>
        <c:idx val="21"/>
        <c:spPr>
          <a:solidFill>
            <a:schemeClr val="accent1"/>
          </a:solidFill>
          <a:ln w="28575" cap="rnd">
            <a:solidFill>
              <a:schemeClr val="accent1"/>
            </a:solidFill>
            <a:round/>
          </a:ln>
          <a:effectLst/>
        </c:spPr>
        <c:marker>
          <c:symbol val="none"/>
        </c:marker>
      </c:pivotFmt>
      <c:pivotFmt>
        <c:idx val="22"/>
        <c:spPr>
          <a:solidFill>
            <a:schemeClr val="accent1"/>
          </a:solidFill>
          <a:ln w="28575" cap="rnd">
            <a:solidFill>
              <a:schemeClr val="accent1"/>
            </a:solidFill>
            <a:round/>
          </a:ln>
          <a:effectLst/>
        </c:spPr>
        <c:marker>
          <c:symbol val="none"/>
        </c:marker>
      </c:pivotFmt>
      <c:pivotFmt>
        <c:idx val="23"/>
        <c:spPr>
          <a:solidFill>
            <a:schemeClr val="accent1"/>
          </a:solidFill>
          <a:ln w="28575" cap="rnd">
            <a:solidFill>
              <a:schemeClr val="accent1"/>
            </a:solidFill>
            <a:round/>
          </a:ln>
          <a:effectLst/>
        </c:spPr>
        <c:marker>
          <c:symbol val="none"/>
        </c:marker>
      </c:pivotFmt>
      <c:pivotFmt>
        <c:idx val="24"/>
        <c:spPr>
          <a:solidFill>
            <a:schemeClr val="accent1"/>
          </a:solidFill>
          <a:ln w="28575" cap="rnd">
            <a:solidFill>
              <a:schemeClr val="accent1"/>
            </a:solidFill>
            <a:round/>
          </a:ln>
          <a:effectLst/>
        </c:spPr>
        <c:marker>
          <c:symbol val="none"/>
        </c:marker>
      </c:pivotFmt>
      <c:pivotFmt>
        <c:idx val="25"/>
        <c:spPr>
          <a:solidFill>
            <a:schemeClr val="accent1"/>
          </a:solidFill>
          <a:ln w="28575" cap="rnd">
            <a:solidFill>
              <a:schemeClr val="accent1"/>
            </a:solidFill>
            <a:round/>
          </a:ln>
          <a:effectLst/>
        </c:spPr>
        <c:marker>
          <c:symbol val="none"/>
        </c:marker>
      </c:pivotFmt>
      <c:pivotFmt>
        <c:idx val="26"/>
        <c:spPr>
          <a:solidFill>
            <a:schemeClr val="accent1"/>
          </a:solidFill>
          <a:ln w="28575" cap="rnd">
            <a:solidFill>
              <a:schemeClr val="accent1"/>
            </a:solidFill>
            <a:round/>
          </a:ln>
          <a:effectLst/>
        </c:spPr>
        <c:marker>
          <c:symbol val="none"/>
        </c:marker>
      </c:pivotFmt>
      <c:pivotFmt>
        <c:idx val="27"/>
        <c:spPr>
          <a:solidFill>
            <a:schemeClr val="accent1"/>
          </a:solidFill>
          <a:ln w="28575" cap="rnd">
            <a:solidFill>
              <a:schemeClr val="accent1"/>
            </a:solidFill>
            <a:round/>
          </a:ln>
          <a:effectLst/>
        </c:spPr>
        <c:marker>
          <c:symbol val="none"/>
        </c:marker>
      </c:pivotFmt>
      <c:pivotFmt>
        <c:idx val="28"/>
        <c:spPr>
          <a:solidFill>
            <a:schemeClr val="accent1"/>
          </a:solidFill>
          <a:ln w="28575" cap="rnd">
            <a:solidFill>
              <a:schemeClr val="accent1"/>
            </a:solidFill>
            <a:round/>
          </a:ln>
          <a:effectLst/>
        </c:spPr>
        <c:marker>
          <c:symbol val="none"/>
        </c:marker>
      </c:pivotFmt>
      <c:pivotFmt>
        <c:idx val="29"/>
        <c:spPr>
          <a:solidFill>
            <a:schemeClr val="accent1"/>
          </a:solidFill>
          <a:ln w="28575" cap="rnd">
            <a:solidFill>
              <a:schemeClr val="accent1"/>
            </a:solidFill>
            <a:round/>
          </a:ln>
          <a:effectLst/>
        </c:spPr>
        <c:marker>
          <c:symbol val="none"/>
        </c:marker>
      </c:pivotFmt>
      <c:pivotFmt>
        <c:idx val="30"/>
        <c:spPr>
          <a:solidFill>
            <a:schemeClr val="accent1"/>
          </a:solidFill>
          <a:ln w="28575" cap="rnd">
            <a:solidFill>
              <a:schemeClr val="accent1"/>
            </a:solidFill>
            <a:round/>
          </a:ln>
          <a:effectLst/>
        </c:spPr>
        <c:marker>
          <c:symbol val="none"/>
        </c:marker>
      </c:pivotFmt>
      <c:pivotFmt>
        <c:idx val="31"/>
        <c:spPr>
          <a:solidFill>
            <a:schemeClr val="accent1"/>
          </a:solidFill>
          <a:ln w="28575" cap="rnd">
            <a:solidFill>
              <a:schemeClr val="accent1"/>
            </a:solidFill>
            <a:round/>
          </a:ln>
          <a:effectLst/>
        </c:spPr>
        <c:marker>
          <c:symbol val="none"/>
        </c:marker>
      </c:pivotFmt>
      <c:pivotFmt>
        <c:idx val="32"/>
        <c:spPr>
          <a:solidFill>
            <a:schemeClr val="accent1"/>
          </a:solidFill>
          <a:ln w="28575" cap="rnd">
            <a:solidFill>
              <a:schemeClr val="accent1"/>
            </a:solidFill>
            <a:round/>
          </a:ln>
          <a:effectLst/>
        </c:spPr>
        <c:marker>
          <c:symbol val="none"/>
        </c:marker>
      </c:pivotFmt>
      <c:pivotFmt>
        <c:idx val="33"/>
        <c:spPr>
          <a:solidFill>
            <a:schemeClr val="accent1"/>
          </a:solidFill>
          <a:ln w="28575" cap="rnd">
            <a:solidFill>
              <a:schemeClr val="accent1"/>
            </a:solidFill>
            <a:round/>
          </a:ln>
          <a:effectLst/>
        </c:spPr>
        <c:marker>
          <c:symbol val="none"/>
        </c:marker>
      </c:pivotFmt>
      <c:pivotFmt>
        <c:idx val="34"/>
        <c:spPr>
          <a:solidFill>
            <a:schemeClr val="accent1"/>
          </a:solidFill>
          <a:ln w="28575" cap="rnd">
            <a:solidFill>
              <a:schemeClr val="accent1"/>
            </a:solidFill>
            <a:round/>
          </a:ln>
          <a:effectLst/>
        </c:spPr>
        <c:marker>
          <c:symbol val="none"/>
        </c:marker>
      </c:pivotFmt>
      <c:pivotFmt>
        <c:idx val="35"/>
        <c:spPr>
          <a:solidFill>
            <a:schemeClr val="accent1"/>
          </a:solidFill>
          <a:ln w="28575" cap="rnd">
            <a:solidFill>
              <a:schemeClr val="accent1"/>
            </a:solidFill>
            <a:round/>
          </a:ln>
          <a:effectLst/>
        </c:spPr>
        <c:marker>
          <c:symbol val="none"/>
        </c:marker>
      </c:pivotFmt>
      <c:pivotFmt>
        <c:idx val="36"/>
        <c:spPr>
          <a:solidFill>
            <a:schemeClr val="accent1"/>
          </a:solidFill>
          <a:ln w="28575" cap="rnd">
            <a:solidFill>
              <a:schemeClr val="accent1"/>
            </a:solidFill>
            <a:round/>
          </a:ln>
          <a:effectLst/>
        </c:spPr>
        <c:marker>
          <c:symbol val="none"/>
        </c:marker>
      </c:pivotFmt>
      <c:pivotFmt>
        <c:idx val="37"/>
        <c:spPr>
          <a:solidFill>
            <a:schemeClr val="accent1"/>
          </a:solidFill>
          <a:ln w="28575" cap="rnd">
            <a:solidFill>
              <a:schemeClr val="accent1"/>
            </a:solidFill>
            <a:round/>
          </a:ln>
          <a:effectLst/>
        </c:spPr>
        <c:marker>
          <c:symbol val="none"/>
        </c:marker>
      </c:pivotFmt>
      <c:pivotFmt>
        <c:idx val="38"/>
        <c:spPr>
          <a:solidFill>
            <a:schemeClr val="accent1"/>
          </a:solidFill>
          <a:ln w="28575" cap="rnd">
            <a:solidFill>
              <a:schemeClr val="accent1"/>
            </a:solidFill>
            <a:round/>
          </a:ln>
          <a:effectLst/>
        </c:spPr>
        <c:marker>
          <c:symbol val="none"/>
        </c:marker>
      </c:pivotFmt>
      <c:pivotFmt>
        <c:idx val="39"/>
        <c:spPr>
          <a:solidFill>
            <a:schemeClr val="accent1"/>
          </a:solidFill>
          <a:ln w="28575" cap="rnd">
            <a:solidFill>
              <a:schemeClr val="accent1"/>
            </a:solidFill>
            <a:round/>
          </a:ln>
          <a:effectLst/>
        </c:spPr>
        <c:marker>
          <c:symbol val="none"/>
        </c:marker>
      </c:pivotFmt>
      <c:pivotFmt>
        <c:idx val="40"/>
        <c:spPr>
          <a:solidFill>
            <a:schemeClr val="accent1"/>
          </a:solidFill>
          <a:ln w="28575" cap="rnd">
            <a:solidFill>
              <a:schemeClr val="accent1"/>
            </a:solidFill>
            <a:round/>
          </a:ln>
          <a:effectLst/>
        </c:spPr>
        <c:marker>
          <c:symbol val="none"/>
        </c:marker>
      </c:pivotFmt>
      <c:pivotFmt>
        <c:idx val="41"/>
        <c:spPr>
          <a:solidFill>
            <a:schemeClr val="accent1"/>
          </a:solidFill>
          <a:ln w="28575" cap="rnd">
            <a:solidFill>
              <a:schemeClr val="accent1"/>
            </a:solidFill>
            <a:round/>
          </a:ln>
          <a:effectLst/>
        </c:spPr>
        <c:marker>
          <c:symbol val="none"/>
        </c:marker>
      </c:pivotFmt>
      <c:pivotFmt>
        <c:idx val="42"/>
        <c:spPr>
          <a:solidFill>
            <a:schemeClr val="accent1"/>
          </a:solidFill>
          <a:ln w="28575" cap="rnd">
            <a:solidFill>
              <a:schemeClr val="accent1"/>
            </a:solidFill>
            <a:round/>
          </a:ln>
          <a:effectLst/>
        </c:spPr>
        <c:marker>
          <c:symbol val="none"/>
        </c:marker>
      </c:pivotFmt>
      <c:pivotFmt>
        <c:idx val="43"/>
        <c:spPr>
          <a:solidFill>
            <a:schemeClr val="accent1"/>
          </a:solidFill>
          <a:ln w="28575" cap="rnd">
            <a:solidFill>
              <a:schemeClr val="accent1"/>
            </a:solidFill>
            <a:round/>
          </a:ln>
          <a:effectLst/>
        </c:spPr>
        <c:marker>
          <c:symbol val="none"/>
        </c:marker>
      </c:pivotFmt>
      <c:pivotFmt>
        <c:idx val="44"/>
        <c:spPr>
          <a:solidFill>
            <a:schemeClr val="accent1"/>
          </a:solidFill>
          <a:ln w="28575" cap="rnd">
            <a:solidFill>
              <a:schemeClr val="accent1"/>
            </a:solidFill>
            <a:round/>
          </a:ln>
          <a:effectLst/>
        </c:spPr>
        <c:marker>
          <c:symbol val="none"/>
        </c:marker>
      </c:pivotFmt>
      <c:pivotFmt>
        <c:idx val="45"/>
        <c:spPr>
          <a:solidFill>
            <a:schemeClr val="accent1"/>
          </a:solidFill>
          <a:ln w="28575" cap="rnd">
            <a:solidFill>
              <a:schemeClr val="accent1"/>
            </a:solidFill>
            <a:round/>
          </a:ln>
          <a:effectLst/>
        </c:spPr>
        <c:marker>
          <c:symbol val="none"/>
        </c:marker>
      </c:pivotFmt>
      <c:pivotFmt>
        <c:idx val="46"/>
        <c:spPr>
          <a:solidFill>
            <a:schemeClr val="accent1"/>
          </a:solidFill>
          <a:ln w="28575" cap="rnd">
            <a:solidFill>
              <a:schemeClr val="accent1"/>
            </a:solidFill>
            <a:round/>
          </a:ln>
          <a:effectLst/>
        </c:spPr>
        <c:marker>
          <c:symbol val="none"/>
        </c:marker>
      </c:pivotFmt>
      <c:pivotFmt>
        <c:idx val="47"/>
        <c:spPr>
          <a:solidFill>
            <a:schemeClr val="accent1"/>
          </a:solidFill>
          <a:ln w="28575" cap="rnd">
            <a:solidFill>
              <a:schemeClr val="accent1"/>
            </a:solidFill>
            <a:round/>
          </a:ln>
          <a:effectLst/>
        </c:spPr>
        <c:marker>
          <c:symbol val="none"/>
        </c:marker>
      </c:pivotFmt>
      <c:pivotFmt>
        <c:idx val="48"/>
        <c:spPr>
          <a:solidFill>
            <a:schemeClr val="accent1"/>
          </a:solidFill>
          <a:ln w="28575" cap="rnd">
            <a:solidFill>
              <a:schemeClr val="accent1"/>
            </a:solidFill>
            <a:round/>
          </a:ln>
          <a:effectLst/>
        </c:spPr>
        <c:marker>
          <c:symbol val="none"/>
        </c:marker>
      </c:pivotFmt>
      <c:pivotFmt>
        <c:idx val="49"/>
        <c:spPr>
          <a:solidFill>
            <a:schemeClr val="accent1"/>
          </a:solidFill>
          <a:ln w="28575" cap="rnd">
            <a:solidFill>
              <a:schemeClr val="accent1"/>
            </a:solidFill>
            <a:round/>
          </a:ln>
          <a:effectLst/>
        </c:spPr>
        <c:marker>
          <c:symbol val="none"/>
        </c:marker>
      </c:pivotFmt>
      <c:pivotFmt>
        <c:idx val="50"/>
        <c:spPr>
          <a:solidFill>
            <a:schemeClr val="accent1"/>
          </a:solidFill>
          <a:ln w="28575" cap="rnd">
            <a:solidFill>
              <a:schemeClr val="accent1"/>
            </a:solidFill>
            <a:round/>
          </a:ln>
          <a:effectLst/>
        </c:spPr>
        <c:marker>
          <c:symbol val="none"/>
        </c:marker>
      </c:pivotFmt>
      <c:pivotFmt>
        <c:idx val="51"/>
        <c:spPr>
          <a:solidFill>
            <a:schemeClr val="accent1"/>
          </a:solidFill>
          <a:ln w="28575" cap="rnd">
            <a:solidFill>
              <a:schemeClr val="accent1"/>
            </a:solidFill>
            <a:round/>
          </a:ln>
          <a:effectLst/>
        </c:spPr>
        <c:marker>
          <c:symbol val="none"/>
        </c:marker>
      </c:pivotFmt>
      <c:pivotFmt>
        <c:idx val="52"/>
        <c:spPr>
          <a:solidFill>
            <a:schemeClr val="accent1"/>
          </a:solidFill>
          <a:ln w="28575" cap="rnd">
            <a:solidFill>
              <a:schemeClr val="accent1"/>
            </a:solidFill>
            <a:round/>
          </a:ln>
          <a:effectLst/>
        </c:spPr>
        <c:marker>
          <c:symbol val="none"/>
        </c:marker>
      </c:pivotFmt>
      <c:pivotFmt>
        <c:idx val="53"/>
        <c:spPr>
          <a:solidFill>
            <a:schemeClr val="accent1"/>
          </a:solidFill>
          <a:ln w="28575" cap="rnd">
            <a:solidFill>
              <a:schemeClr val="accent1"/>
            </a:solidFill>
            <a:round/>
          </a:ln>
          <a:effectLst/>
        </c:spPr>
        <c:marker>
          <c:symbol val="none"/>
        </c:marker>
      </c:pivotFmt>
      <c:pivotFmt>
        <c:idx val="54"/>
        <c:spPr>
          <a:solidFill>
            <a:schemeClr val="accent1"/>
          </a:solidFill>
          <a:ln w="28575" cap="rnd">
            <a:solidFill>
              <a:schemeClr val="accent1"/>
            </a:solidFill>
            <a:round/>
          </a:ln>
          <a:effectLst/>
        </c:spPr>
        <c:marker>
          <c:symbol val="none"/>
        </c:marker>
      </c:pivotFmt>
      <c:pivotFmt>
        <c:idx val="55"/>
        <c:spPr>
          <a:solidFill>
            <a:schemeClr val="accent1"/>
          </a:solidFill>
          <a:ln w="28575" cap="rnd">
            <a:solidFill>
              <a:schemeClr val="accent1"/>
            </a:solidFill>
            <a:round/>
          </a:ln>
          <a:effectLst/>
        </c:spPr>
        <c:marker>
          <c:symbol val="none"/>
        </c:marker>
      </c:pivotFmt>
      <c:pivotFmt>
        <c:idx val="56"/>
        <c:spPr>
          <a:solidFill>
            <a:schemeClr val="accent1"/>
          </a:solidFill>
          <a:ln w="28575" cap="rnd">
            <a:solidFill>
              <a:schemeClr val="accent1"/>
            </a:solidFill>
            <a:round/>
          </a:ln>
          <a:effectLst/>
        </c:spPr>
        <c:marker>
          <c:symbol val="none"/>
        </c:marker>
      </c:pivotFmt>
      <c:pivotFmt>
        <c:idx val="57"/>
        <c:spPr>
          <a:solidFill>
            <a:schemeClr val="accent1"/>
          </a:solidFill>
          <a:ln w="28575" cap="rnd">
            <a:solidFill>
              <a:schemeClr val="accent1"/>
            </a:solidFill>
            <a:round/>
          </a:ln>
          <a:effectLst/>
        </c:spPr>
        <c:marker>
          <c:symbol val="none"/>
        </c:marker>
      </c:pivotFmt>
      <c:pivotFmt>
        <c:idx val="58"/>
        <c:spPr>
          <a:solidFill>
            <a:schemeClr val="accent1"/>
          </a:solidFill>
          <a:ln w="28575" cap="rnd">
            <a:solidFill>
              <a:schemeClr val="accent1"/>
            </a:solidFill>
            <a:round/>
          </a:ln>
          <a:effectLst/>
        </c:spPr>
        <c:marker>
          <c:symbol val="none"/>
        </c:marker>
      </c:pivotFmt>
      <c:pivotFmt>
        <c:idx val="59"/>
        <c:spPr>
          <a:solidFill>
            <a:schemeClr val="accent1"/>
          </a:solidFill>
          <a:ln w="28575" cap="rnd">
            <a:solidFill>
              <a:schemeClr val="accent1"/>
            </a:solidFill>
            <a:round/>
          </a:ln>
          <a:effectLst/>
        </c:spPr>
        <c:marker>
          <c:symbol val="none"/>
        </c:marker>
      </c:pivotFmt>
      <c:pivotFmt>
        <c:idx val="60"/>
        <c:spPr>
          <a:solidFill>
            <a:schemeClr val="accent1"/>
          </a:solidFill>
          <a:ln w="28575" cap="rnd">
            <a:solidFill>
              <a:schemeClr val="accent1"/>
            </a:solidFill>
            <a:round/>
          </a:ln>
          <a:effectLst/>
        </c:spPr>
        <c:marker>
          <c:symbol val="none"/>
        </c:marker>
      </c:pivotFmt>
      <c:pivotFmt>
        <c:idx val="61"/>
        <c:spPr>
          <a:solidFill>
            <a:schemeClr val="accent1"/>
          </a:solidFill>
          <a:ln w="28575" cap="rnd">
            <a:solidFill>
              <a:schemeClr val="accent1"/>
            </a:solidFill>
            <a:round/>
          </a:ln>
          <a:effectLst/>
        </c:spPr>
        <c:marker>
          <c:symbol val="none"/>
        </c:marker>
      </c:pivotFmt>
      <c:pivotFmt>
        <c:idx val="62"/>
        <c:spPr>
          <a:solidFill>
            <a:schemeClr val="accent1"/>
          </a:solidFill>
          <a:ln w="28575" cap="rnd">
            <a:solidFill>
              <a:schemeClr val="accent1"/>
            </a:solidFill>
            <a:round/>
          </a:ln>
          <a:effectLst/>
        </c:spPr>
        <c:marker>
          <c:symbol val="none"/>
        </c:marker>
      </c:pivotFmt>
      <c:pivotFmt>
        <c:idx val="63"/>
        <c:spPr>
          <a:solidFill>
            <a:schemeClr val="accent1"/>
          </a:solidFill>
          <a:ln w="28575" cap="rnd">
            <a:solidFill>
              <a:schemeClr val="accent1"/>
            </a:solidFill>
            <a:round/>
          </a:ln>
          <a:effectLst/>
        </c:spPr>
        <c:marker>
          <c:symbol val="none"/>
        </c:marker>
      </c:pivotFmt>
      <c:pivotFmt>
        <c:idx val="64"/>
        <c:spPr>
          <a:solidFill>
            <a:schemeClr val="accent1"/>
          </a:solidFill>
          <a:ln w="28575" cap="rnd">
            <a:solidFill>
              <a:schemeClr val="accent1"/>
            </a:solidFill>
            <a:round/>
          </a:ln>
          <a:effectLst/>
        </c:spPr>
        <c:marker>
          <c:symbol val="none"/>
        </c:marker>
      </c:pivotFmt>
      <c:pivotFmt>
        <c:idx val="65"/>
        <c:spPr>
          <a:solidFill>
            <a:schemeClr val="accent1"/>
          </a:solidFill>
          <a:ln w="28575" cap="rnd">
            <a:solidFill>
              <a:schemeClr val="accent1"/>
            </a:solidFill>
            <a:round/>
          </a:ln>
          <a:effectLst/>
        </c:spPr>
        <c:marker>
          <c:symbol val="none"/>
        </c:marker>
      </c:pivotFmt>
      <c:pivotFmt>
        <c:idx val="66"/>
        <c:spPr>
          <a:solidFill>
            <a:schemeClr val="accent1"/>
          </a:solidFill>
          <a:ln w="28575" cap="rnd">
            <a:solidFill>
              <a:schemeClr val="accent1"/>
            </a:solidFill>
            <a:round/>
          </a:ln>
          <a:effectLst/>
        </c:spPr>
        <c:marker>
          <c:symbol val="none"/>
        </c:marker>
      </c:pivotFmt>
      <c:pivotFmt>
        <c:idx val="67"/>
        <c:spPr>
          <a:solidFill>
            <a:schemeClr val="accent1"/>
          </a:solidFill>
          <a:ln w="28575" cap="rnd">
            <a:solidFill>
              <a:schemeClr val="accent1"/>
            </a:solidFill>
            <a:round/>
          </a:ln>
          <a:effectLst/>
        </c:spPr>
        <c:marker>
          <c:symbol val="none"/>
        </c:marker>
      </c:pivotFmt>
      <c:pivotFmt>
        <c:idx val="68"/>
        <c:spPr>
          <a:solidFill>
            <a:schemeClr val="accent1"/>
          </a:solidFill>
          <a:ln w="28575" cap="rnd">
            <a:solidFill>
              <a:schemeClr val="accent1"/>
            </a:solidFill>
            <a:round/>
          </a:ln>
          <a:effectLst/>
        </c:spPr>
        <c:marker>
          <c:symbol val="none"/>
        </c:marker>
      </c:pivotFmt>
      <c:pivotFmt>
        <c:idx val="69"/>
        <c:spPr>
          <a:solidFill>
            <a:schemeClr val="accent1"/>
          </a:solidFill>
          <a:ln w="28575" cap="rnd">
            <a:solidFill>
              <a:schemeClr val="accent1"/>
            </a:solidFill>
            <a:round/>
          </a:ln>
          <a:effectLst/>
        </c:spPr>
        <c:marker>
          <c:symbol val="none"/>
        </c:marker>
      </c:pivotFmt>
      <c:pivotFmt>
        <c:idx val="70"/>
        <c:spPr>
          <a:solidFill>
            <a:schemeClr val="accent1"/>
          </a:solidFill>
          <a:ln w="28575" cap="rnd">
            <a:solidFill>
              <a:schemeClr val="accent1"/>
            </a:solidFill>
            <a:round/>
          </a:ln>
          <a:effectLst/>
        </c:spPr>
        <c:marker>
          <c:symbol val="none"/>
        </c:marker>
      </c:pivotFmt>
      <c:pivotFmt>
        <c:idx val="71"/>
        <c:spPr>
          <a:solidFill>
            <a:schemeClr val="accent1"/>
          </a:solidFill>
          <a:ln w="28575" cap="rnd">
            <a:solidFill>
              <a:schemeClr val="accent1"/>
            </a:solidFill>
            <a:round/>
          </a:ln>
          <a:effectLst/>
        </c:spPr>
        <c:marker>
          <c:symbol val="none"/>
        </c:marker>
      </c:pivotFmt>
      <c:pivotFmt>
        <c:idx val="72"/>
        <c:spPr>
          <a:solidFill>
            <a:schemeClr val="accent1"/>
          </a:solidFill>
          <a:ln w="28575" cap="rnd">
            <a:solidFill>
              <a:schemeClr val="accent1"/>
            </a:solidFill>
            <a:round/>
          </a:ln>
          <a:effectLst/>
        </c:spPr>
        <c:marker>
          <c:symbol val="none"/>
        </c:marker>
      </c:pivotFmt>
      <c:pivotFmt>
        <c:idx val="73"/>
        <c:spPr>
          <a:solidFill>
            <a:schemeClr val="accent1"/>
          </a:solidFill>
          <a:ln w="28575" cap="rnd">
            <a:solidFill>
              <a:schemeClr val="accent1"/>
            </a:solidFill>
            <a:round/>
          </a:ln>
          <a:effectLst/>
        </c:spPr>
        <c:marker>
          <c:symbol val="none"/>
        </c:marker>
      </c:pivotFmt>
      <c:pivotFmt>
        <c:idx val="74"/>
        <c:spPr>
          <a:solidFill>
            <a:schemeClr val="accent1"/>
          </a:solidFill>
          <a:ln w="28575" cap="rnd">
            <a:solidFill>
              <a:schemeClr val="accent1"/>
            </a:solidFill>
            <a:round/>
          </a:ln>
          <a:effectLst/>
        </c:spPr>
        <c:marker>
          <c:symbol val="none"/>
        </c:marker>
      </c:pivotFmt>
      <c:pivotFmt>
        <c:idx val="75"/>
        <c:spPr>
          <a:solidFill>
            <a:schemeClr val="accent1"/>
          </a:solidFill>
          <a:ln w="28575" cap="rnd">
            <a:solidFill>
              <a:schemeClr val="accent1"/>
            </a:solidFill>
            <a:round/>
          </a:ln>
          <a:effectLst/>
        </c:spPr>
        <c:marker>
          <c:symbol val="none"/>
        </c:marker>
      </c:pivotFmt>
      <c:pivotFmt>
        <c:idx val="76"/>
        <c:spPr>
          <a:solidFill>
            <a:schemeClr val="accent1"/>
          </a:solidFill>
          <a:ln w="28575" cap="rnd">
            <a:solidFill>
              <a:schemeClr val="accent1"/>
            </a:solidFill>
            <a:round/>
          </a:ln>
          <a:effectLst/>
        </c:spPr>
        <c:marker>
          <c:symbol val="none"/>
        </c:marker>
      </c:pivotFmt>
      <c:pivotFmt>
        <c:idx val="77"/>
        <c:spPr>
          <a:solidFill>
            <a:schemeClr val="accent1"/>
          </a:solidFill>
          <a:ln w="28575" cap="rnd">
            <a:solidFill>
              <a:schemeClr val="accent1"/>
            </a:solidFill>
            <a:round/>
          </a:ln>
          <a:effectLst/>
        </c:spPr>
        <c:marker>
          <c:symbol val="none"/>
        </c:marker>
      </c:pivotFmt>
      <c:pivotFmt>
        <c:idx val="78"/>
        <c:spPr>
          <a:solidFill>
            <a:schemeClr val="accent1"/>
          </a:solidFill>
          <a:ln w="28575" cap="rnd">
            <a:solidFill>
              <a:schemeClr val="accent1"/>
            </a:solidFill>
            <a:round/>
          </a:ln>
          <a:effectLst/>
        </c:spPr>
        <c:marker>
          <c:symbol val="none"/>
        </c:marker>
      </c:pivotFmt>
      <c:pivotFmt>
        <c:idx val="79"/>
        <c:spPr>
          <a:solidFill>
            <a:schemeClr val="accent1"/>
          </a:solidFill>
          <a:ln w="28575" cap="rnd">
            <a:solidFill>
              <a:schemeClr val="accent1"/>
            </a:solidFill>
            <a:round/>
          </a:ln>
          <a:effectLst/>
        </c:spPr>
        <c:marker>
          <c:symbol val="none"/>
        </c:marker>
      </c:pivotFmt>
      <c:pivotFmt>
        <c:idx val="80"/>
        <c:spPr>
          <a:solidFill>
            <a:schemeClr val="accent1"/>
          </a:solidFill>
          <a:ln w="28575" cap="rnd">
            <a:solidFill>
              <a:schemeClr val="accent1"/>
            </a:solidFill>
            <a:round/>
          </a:ln>
          <a:effectLst/>
        </c:spPr>
        <c:marker>
          <c:symbol val="none"/>
        </c:marker>
      </c:pivotFmt>
      <c:pivotFmt>
        <c:idx val="81"/>
        <c:spPr>
          <a:solidFill>
            <a:schemeClr val="accent1"/>
          </a:solidFill>
          <a:ln w="28575" cap="rnd">
            <a:solidFill>
              <a:schemeClr val="accent1"/>
            </a:solidFill>
            <a:round/>
          </a:ln>
          <a:effectLst/>
        </c:spPr>
        <c:marker>
          <c:symbol val="none"/>
        </c:marker>
      </c:pivotFmt>
      <c:pivotFmt>
        <c:idx val="82"/>
        <c:spPr>
          <a:solidFill>
            <a:schemeClr val="accent1"/>
          </a:solidFill>
          <a:ln w="28575" cap="rnd">
            <a:solidFill>
              <a:schemeClr val="accent1"/>
            </a:solidFill>
            <a:round/>
          </a:ln>
          <a:effectLst/>
        </c:spPr>
        <c:marker>
          <c:symbol val="none"/>
        </c:marker>
      </c:pivotFmt>
      <c:pivotFmt>
        <c:idx val="83"/>
        <c:spPr>
          <a:solidFill>
            <a:schemeClr val="accent1"/>
          </a:solidFill>
          <a:ln w="28575" cap="rnd">
            <a:solidFill>
              <a:schemeClr val="accent1"/>
            </a:solidFill>
            <a:round/>
          </a:ln>
          <a:effectLst/>
        </c:spPr>
        <c:marker>
          <c:symbol val="none"/>
        </c:marker>
      </c:pivotFmt>
      <c:pivotFmt>
        <c:idx val="84"/>
        <c:spPr>
          <a:solidFill>
            <a:schemeClr val="accent1"/>
          </a:solidFill>
          <a:ln w="28575" cap="rnd">
            <a:solidFill>
              <a:schemeClr val="accent1"/>
            </a:solidFill>
            <a:round/>
          </a:ln>
          <a:effectLst/>
        </c:spPr>
        <c:marker>
          <c:symbol val="none"/>
        </c:marker>
      </c:pivotFmt>
      <c:pivotFmt>
        <c:idx val="85"/>
        <c:spPr>
          <a:solidFill>
            <a:schemeClr val="accent1"/>
          </a:solidFill>
          <a:ln w="28575" cap="rnd">
            <a:solidFill>
              <a:schemeClr val="accent1"/>
            </a:solidFill>
            <a:round/>
          </a:ln>
          <a:effectLst/>
        </c:spPr>
        <c:marker>
          <c:symbol val="none"/>
        </c:marker>
      </c:pivotFmt>
      <c:pivotFmt>
        <c:idx val="86"/>
        <c:spPr>
          <a:solidFill>
            <a:schemeClr val="accent1"/>
          </a:solidFill>
          <a:ln w="28575" cap="rnd">
            <a:solidFill>
              <a:schemeClr val="accent1"/>
            </a:solidFill>
            <a:round/>
          </a:ln>
          <a:effectLst/>
        </c:spPr>
        <c:marker>
          <c:symbol val="none"/>
        </c:marker>
      </c:pivotFmt>
      <c:pivotFmt>
        <c:idx val="87"/>
        <c:spPr>
          <a:solidFill>
            <a:schemeClr val="accent1"/>
          </a:solidFill>
          <a:ln w="28575" cap="rnd">
            <a:solidFill>
              <a:schemeClr val="accent1"/>
            </a:solidFill>
            <a:round/>
          </a:ln>
          <a:effectLst/>
        </c:spPr>
        <c:marker>
          <c:symbol val="none"/>
        </c:marker>
      </c:pivotFmt>
      <c:pivotFmt>
        <c:idx val="88"/>
        <c:spPr>
          <a:solidFill>
            <a:schemeClr val="accent1"/>
          </a:solidFill>
          <a:ln w="28575" cap="rnd">
            <a:solidFill>
              <a:schemeClr val="accent1"/>
            </a:solidFill>
            <a:round/>
          </a:ln>
          <a:effectLst/>
        </c:spPr>
        <c:marker>
          <c:symbol val="none"/>
        </c:marker>
      </c:pivotFmt>
      <c:pivotFmt>
        <c:idx val="89"/>
        <c:spPr>
          <a:solidFill>
            <a:schemeClr val="accent1"/>
          </a:solidFill>
          <a:ln w="28575" cap="rnd">
            <a:solidFill>
              <a:schemeClr val="accent1"/>
            </a:solidFill>
            <a:round/>
          </a:ln>
          <a:effectLst/>
        </c:spPr>
        <c:marker>
          <c:symbol val="none"/>
        </c:marker>
      </c:pivotFmt>
      <c:pivotFmt>
        <c:idx val="90"/>
        <c:spPr>
          <a:solidFill>
            <a:schemeClr val="accent1"/>
          </a:solidFill>
          <a:ln w="28575" cap="rnd">
            <a:solidFill>
              <a:schemeClr val="accent1"/>
            </a:solidFill>
            <a:round/>
          </a:ln>
          <a:effectLst/>
        </c:spPr>
        <c:marker>
          <c:symbol val="none"/>
        </c:marker>
      </c:pivotFmt>
      <c:pivotFmt>
        <c:idx val="91"/>
        <c:spPr>
          <a:solidFill>
            <a:schemeClr val="accent1"/>
          </a:solidFill>
          <a:ln w="28575" cap="rnd">
            <a:solidFill>
              <a:schemeClr val="accent1"/>
            </a:solidFill>
            <a:round/>
          </a:ln>
          <a:effectLst/>
        </c:spPr>
        <c:marker>
          <c:symbol val="none"/>
        </c:marker>
      </c:pivotFmt>
      <c:pivotFmt>
        <c:idx val="92"/>
        <c:spPr>
          <a:solidFill>
            <a:schemeClr val="accent1"/>
          </a:solidFill>
          <a:ln w="28575" cap="rnd">
            <a:solidFill>
              <a:schemeClr val="accent1"/>
            </a:solidFill>
            <a:round/>
          </a:ln>
          <a:effectLst/>
        </c:spPr>
        <c:marker>
          <c:symbol val="none"/>
        </c:marker>
      </c:pivotFmt>
      <c:pivotFmt>
        <c:idx val="93"/>
        <c:spPr>
          <a:solidFill>
            <a:schemeClr val="accent1"/>
          </a:solidFill>
          <a:ln w="28575" cap="rnd">
            <a:solidFill>
              <a:schemeClr val="accent1"/>
            </a:solidFill>
            <a:round/>
          </a:ln>
          <a:effectLst/>
        </c:spPr>
        <c:marker>
          <c:symbol val="none"/>
        </c:marker>
      </c:pivotFmt>
      <c:pivotFmt>
        <c:idx val="94"/>
        <c:spPr>
          <a:solidFill>
            <a:schemeClr val="accent1"/>
          </a:solidFill>
          <a:ln w="28575" cap="rnd">
            <a:solidFill>
              <a:schemeClr val="accent1"/>
            </a:solidFill>
            <a:round/>
          </a:ln>
          <a:effectLst/>
        </c:spPr>
        <c:marker>
          <c:symbol val="none"/>
        </c:marker>
      </c:pivotFmt>
      <c:pivotFmt>
        <c:idx val="95"/>
        <c:spPr>
          <a:solidFill>
            <a:schemeClr val="accent1"/>
          </a:solidFill>
          <a:ln w="28575" cap="rnd">
            <a:solidFill>
              <a:schemeClr val="accent1"/>
            </a:solidFill>
            <a:round/>
          </a:ln>
          <a:effectLst/>
        </c:spPr>
        <c:marker>
          <c:symbol val="none"/>
        </c:marker>
      </c:pivotFmt>
      <c:pivotFmt>
        <c:idx val="96"/>
        <c:spPr>
          <a:solidFill>
            <a:schemeClr val="accent1"/>
          </a:solidFill>
          <a:ln w="28575" cap="rnd">
            <a:solidFill>
              <a:schemeClr val="accent1"/>
            </a:solidFill>
            <a:round/>
          </a:ln>
          <a:effectLst/>
        </c:spPr>
        <c:marker>
          <c:symbol val="none"/>
        </c:marker>
      </c:pivotFmt>
      <c:pivotFmt>
        <c:idx val="97"/>
        <c:spPr>
          <a:solidFill>
            <a:schemeClr val="accent1"/>
          </a:solidFill>
          <a:ln w="28575" cap="rnd">
            <a:solidFill>
              <a:schemeClr val="accent1"/>
            </a:solidFill>
            <a:round/>
          </a:ln>
          <a:effectLst/>
        </c:spPr>
        <c:marker>
          <c:symbol val="none"/>
        </c:marker>
      </c:pivotFmt>
      <c:pivotFmt>
        <c:idx val="98"/>
        <c:spPr>
          <a:solidFill>
            <a:schemeClr val="accent1"/>
          </a:solidFill>
          <a:ln w="28575" cap="rnd">
            <a:solidFill>
              <a:schemeClr val="accent1"/>
            </a:solidFill>
            <a:round/>
          </a:ln>
          <a:effectLst/>
        </c:spPr>
        <c:marker>
          <c:symbol val="none"/>
        </c:marker>
      </c:pivotFmt>
      <c:pivotFmt>
        <c:idx val="99"/>
        <c:spPr>
          <a:solidFill>
            <a:schemeClr val="accent1"/>
          </a:solidFill>
          <a:ln w="28575" cap="rnd">
            <a:solidFill>
              <a:schemeClr val="accent1"/>
            </a:solidFill>
            <a:round/>
          </a:ln>
          <a:effectLst/>
        </c:spPr>
        <c:marker>
          <c:symbol val="none"/>
        </c:marker>
      </c:pivotFmt>
      <c:pivotFmt>
        <c:idx val="100"/>
        <c:spPr>
          <a:solidFill>
            <a:schemeClr val="accent1"/>
          </a:solidFill>
          <a:ln w="28575" cap="rnd">
            <a:solidFill>
              <a:schemeClr val="accent1"/>
            </a:solidFill>
            <a:round/>
          </a:ln>
          <a:effectLst/>
        </c:spPr>
        <c:marker>
          <c:symbol val="none"/>
        </c:marker>
      </c:pivotFmt>
      <c:pivotFmt>
        <c:idx val="101"/>
        <c:spPr>
          <a:solidFill>
            <a:schemeClr val="accent1"/>
          </a:solidFill>
          <a:ln w="28575" cap="rnd">
            <a:solidFill>
              <a:schemeClr val="accent1"/>
            </a:solidFill>
            <a:round/>
          </a:ln>
          <a:effectLst/>
        </c:spPr>
        <c:marker>
          <c:symbol val="none"/>
        </c:marker>
      </c:pivotFmt>
      <c:pivotFmt>
        <c:idx val="102"/>
        <c:spPr>
          <a:solidFill>
            <a:schemeClr val="accent1"/>
          </a:solidFill>
          <a:ln w="28575" cap="rnd">
            <a:solidFill>
              <a:schemeClr val="accent1"/>
            </a:solidFill>
            <a:round/>
          </a:ln>
          <a:effectLst/>
        </c:spPr>
        <c:marker>
          <c:symbol val="none"/>
        </c:marker>
      </c:pivotFmt>
      <c:pivotFmt>
        <c:idx val="103"/>
        <c:spPr>
          <a:solidFill>
            <a:schemeClr val="accent1"/>
          </a:solidFill>
          <a:ln w="28575" cap="rnd">
            <a:solidFill>
              <a:schemeClr val="accent1"/>
            </a:solidFill>
            <a:round/>
          </a:ln>
          <a:effectLst/>
        </c:spPr>
        <c:marker>
          <c:symbol val="none"/>
        </c:marker>
      </c:pivotFmt>
      <c:pivotFmt>
        <c:idx val="104"/>
        <c:spPr>
          <a:solidFill>
            <a:schemeClr val="accent1"/>
          </a:solidFill>
          <a:ln w="28575" cap="rnd">
            <a:solidFill>
              <a:schemeClr val="accent1"/>
            </a:solidFill>
            <a:round/>
          </a:ln>
          <a:effectLst/>
        </c:spPr>
        <c:marker>
          <c:symbol val="none"/>
        </c:marker>
      </c:pivotFmt>
      <c:pivotFmt>
        <c:idx val="105"/>
        <c:spPr>
          <a:solidFill>
            <a:schemeClr val="accent1"/>
          </a:solidFill>
          <a:ln w="28575" cap="rnd">
            <a:solidFill>
              <a:schemeClr val="accent1"/>
            </a:solidFill>
            <a:round/>
          </a:ln>
          <a:effectLst/>
        </c:spPr>
        <c:marker>
          <c:symbol val="none"/>
        </c:marker>
      </c:pivotFmt>
      <c:pivotFmt>
        <c:idx val="106"/>
        <c:spPr>
          <a:solidFill>
            <a:schemeClr val="accent1"/>
          </a:solidFill>
          <a:ln w="28575" cap="rnd">
            <a:solidFill>
              <a:schemeClr val="accent1"/>
            </a:solidFill>
            <a:round/>
          </a:ln>
          <a:effectLst/>
        </c:spPr>
        <c:marker>
          <c:symbol val="none"/>
        </c:marker>
      </c:pivotFmt>
      <c:pivotFmt>
        <c:idx val="107"/>
        <c:spPr>
          <a:solidFill>
            <a:schemeClr val="accent1"/>
          </a:solidFill>
          <a:ln w="28575" cap="rnd">
            <a:solidFill>
              <a:schemeClr val="accent1"/>
            </a:solidFill>
            <a:round/>
          </a:ln>
          <a:effectLst/>
        </c:spPr>
        <c:marker>
          <c:symbol val="none"/>
        </c:marker>
      </c:pivotFmt>
      <c:pivotFmt>
        <c:idx val="108"/>
        <c:spPr>
          <a:solidFill>
            <a:schemeClr val="accent1"/>
          </a:solidFill>
          <a:ln w="28575" cap="rnd">
            <a:solidFill>
              <a:schemeClr val="accent1"/>
            </a:solidFill>
            <a:round/>
          </a:ln>
          <a:effectLst/>
        </c:spPr>
        <c:marker>
          <c:symbol val="none"/>
        </c:marker>
      </c:pivotFmt>
      <c:pivotFmt>
        <c:idx val="109"/>
        <c:spPr>
          <a:solidFill>
            <a:schemeClr val="accent1"/>
          </a:solidFill>
          <a:ln w="28575" cap="rnd">
            <a:solidFill>
              <a:schemeClr val="accent1"/>
            </a:solidFill>
            <a:round/>
          </a:ln>
          <a:effectLst/>
        </c:spPr>
        <c:marker>
          <c:symbol val="none"/>
        </c:marker>
      </c:pivotFmt>
      <c:pivotFmt>
        <c:idx val="110"/>
        <c:spPr>
          <a:solidFill>
            <a:schemeClr val="accent1"/>
          </a:solidFill>
          <a:ln w="28575" cap="rnd">
            <a:solidFill>
              <a:schemeClr val="accent1"/>
            </a:solidFill>
            <a:round/>
          </a:ln>
          <a:effectLst/>
        </c:spPr>
        <c:marker>
          <c:symbol val="none"/>
        </c:marker>
      </c:pivotFmt>
      <c:pivotFmt>
        <c:idx val="111"/>
        <c:spPr>
          <a:solidFill>
            <a:schemeClr val="accent1"/>
          </a:solidFill>
          <a:ln w="28575" cap="rnd">
            <a:solidFill>
              <a:schemeClr val="accent1"/>
            </a:solidFill>
            <a:round/>
          </a:ln>
          <a:effectLst/>
        </c:spPr>
        <c:marker>
          <c:symbol val="none"/>
        </c:marker>
      </c:pivotFmt>
      <c:pivotFmt>
        <c:idx val="112"/>
        <c:spPr>
          <a:solidFill>
            <a:schemeClr val="accent1"/>
          </a:solidFill>
          <a:ln w="28575" cap="rnd">
            <a:solidFill>
              <a:schemeClr val="accent1"/>
            </a:solidFill>
            <a:round/>
          </a:ln>
          <a:effectLst/>
        </c:spPr>
        <c:marker>
          <c:symbol val="none"/>
        </c:marker>
      </c:pivotFmt>
      <c:pivotFmt>
        <c:idx val="113"/>
        <c:spPr>
          <a:solidFill>
            <a:schemeClr val="accent1"/>
          </a:solidFill>
          <a:ln w="28575" cap="rnd">
            <a:solidFill>
              <a:schemeClr val="accent1"/>
            </a:solidFill>
            <a:round/>
          </a:ln>
          <a:effectLst/>
        </c:spPr>
        <c:marker>
          <c:symbol val="none"/>
        </c:marker>
      </c:pivotFmt>
      <c:pivotFmt>
        <c:idx val="114"/>
        <c:spPr>
          <a:solidFill>
            <a:schemeClr val="accent1"/>
          </a:solidFill>
          <a:ln w="28575" cap="rnd">
            <a:solidFill>
              <a:schemeClr val="accent1"/>
            </a:solidFill>
            <a:round/>
          </a:ln>
          <a:effectLst/>
        </c:spPr>
        <c:marker>
          <c:symbol val="none"/>
        </c:marker>
      </c:pivotFmt>
      <c:pivotFmt>
        <c:idx val="115"/>
        <c:spPr>
          <a:solidFill>
            <a:schemeClr val="accent1"/>
          </a:solidFill>
          <a:ln w="28575" cap="rnd">
            <a:solidFill>
              <a:schemeClr val="accent1"/>
            </a:solidFill>
            <a:round/>
          </a:ln>
          <a:effectLst/>
        </c:spPr>
        <c:marker>
          <c:symbol val="none"/>
        </c:marker>
      </c:pivotFmt>
      <c:pivotFmt>
        <c:idx val="116"/>
        <c:spPr>
          <a:solidFill>
            <a:schemeClr val="accent1"/>
          </a:solidFill>
          <a:ln w="28575" cap="rnd">
            <a:solidFill>
              <a:schemeClr val="accent1"/>
            </a:solidFill>
            <a:round/>
          </a:ln>
          <a:effectLst/>
        </c:spPr>
        <c:marker>
          <c:symbol val="none"/>
        </c:marker>
      </c:pivotFmt>
      <c:pivotFmt>
        <c:idx val="117"/>
        <c:spPr>
          <a:solidFill>
            <a:schemeClr val="accent1"/>
          </a:solidFill>
          <a:ln w="28575" cap="rnd">
            <a:solidFill>
              <a:schemeClr val="accent1"/>
            </a:solidFill>
            <a:round/>
          </a:ln>
          <a:effectLst/>
        </c:spPr>
        <c:marker>
          <c:symbol val="none"/>
        </c:marker>
      </c:pivotFmt>
      <c:pivotFmt>
        <c:idx val="118"/>
        <c:spPr>
          <a:solidFill>
            <a:schemeClr val="accent1"/>
          </a:solidFill>
          <a:ln w="28575" cap="rnd">
            <a:solidFill>
              <a:schemeClr val="accent1"/>
            </a:solidFill>
            <a:round/>
          </a:ln>
          <a:effectLst/>
        </c:spPr>
        <c:marker>
          <c:symbol val="none"/>
        </c:marker>
      </c:pivotFmt>
      <c:pivotFmt>
        <c:idx val="119"/>
        <c:spPr>
          <a:solidFill>
            <a:schemeClr val="accent1"/>
          </a:solidFill>
          <a:ln w="28575" cap="rnd">
            <a:solidFill>
              <a:schemeClr val="accent1"/>
            </a:solidFill>
            <a:round/>
          </a:ln>
          <a:effectLst/>
        </c:spPr>
        <c:marker>
          <c:symbol val="none"/>
        </c:marker>
      </c:pivotFmt>
      <c:pivotFmt>
        <c:idx val="120"/>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121"/>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122"/>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123"/>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124"/>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125"/>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126"/>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127"/>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128"/>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129"/>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130"/>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131"/>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132"/>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133"/>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134"/>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135"/>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136"/>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137"/>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138"/>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139"/>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140"/>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141"/>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142"/>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143"/>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14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4.5336090898501907E-2"/>
          <c:y val="0.14375964604784042"/>
          <c:w val="0.78649320936933653"/>
          <c:h val="0.62137226961720393"/>
        </c:manualLayout>
      </c:layout>
      <c:lineChart>
        <c:grouping val="standard"/>
        <c:varyColors val="0"/>
        <c:ser>
          <c:idx val="0"/>
          <c:order val="0"/>
          <c:tx>
            <c:strRef>
              <c:f>'O2'!$B$191:$B$192</c:f>
              <c:strCache>
                <c:ptCount val="1"/>
                <c:pt idx="0">
                  <c:v>CONV</c:v>
                </c:pt>
              </c:strCache>
            </c:strRef>
          </c:tx>
          <c:spPr>
            <a:ln w="28575" cap="rnd">
              <a:solidFill>
                <a:schemeClr val="accent1"/>
              </a:solidFill>
              <a:round/>
            </a:ln>
            <a:effectLst/>
          </c:spPr>
          <c:marker>
            <c:symbol val="none"/>
          </c:marker>
          <c:cat>
            <c:strRef>
              <c:f>'O2'!$A$193:$A$230</c:f>
              <c:strCache>
                <c:ptCount val="37"/>
                <c:pt idx="0">
                  <c:v>abr-18</c:v>
                </c:pt>
                <c:pt idx="1">
                  <c:v>may-18</c:v>
                </c:pt>
                <c:pt idx="2">
                  <c:v>jun-18</c:v>
                </c:pt>
                <c:pt idx="3">
                  <c:v>jul-18</c:v>
                </c:pt>
                <c:pt idx="4">
                  <c:v>ago-18</c:v>
                </c:pt>
                <c:pt idx="5">
                  <c:v>sep-18</c:v>
                </c:pt>
                <c:pt idx="6">
                  <c:v>oct-18</c:v>
                </c:pt>
                <c:pt idx="7">
                  <c:v>nov-18</c:v>
                </c:pt>
                <c:pt idx="8">
                  <c:v>dic-18</c:v>
                </c:pt>
                <c:pt idx="9">
                  <c:v>ene-19</c:v>
                </c:pt>
                <c:pt idx="10">
                  <c:v>feb-19</c:v>
                </c:pt>
                <c:pt idx="11">
                  <c:v>mar-19</c:v>
                </c:pt>
                <c:pt idx="12">
                  <c:v>abr-19</c:v>
                </c:pt>
                <c:pt idx="13">
                  <c:v>may-19</c:v>
                </c:pt>
                <c:pt idx="14">
                  <c:v>jun-19</c:v>
                </c:pt>
                <c:pt idx="15">
                  <c:v>jul-19</c:v>
                </c:pt>
                <c:pt idx="16">
                  <c:v>ago-19</c:v>
                </c:pt>
                <c:pt idx="17">
                  <c:v>sep-19</c:v>
                </c:pt>
                <c:pt idx="18">
                  <c:v>oct-19</c:v>
                </c:pt>
                <c:pt idx="19">
                  <c:v>nov-19</c:v>
                </c:pt>
                <c:pt idx="20">
                  <c:v>dic-19</c:v>
                </c:pt>
                <c:pt idx="21">
                  <c:v>ene-20</c:v>
                </c:pt>
                <c:pt idx="22">
                  <c:v>feb-20</c:v>
                </c:pt>
                <c:pt idx="23">
                  <c:v>mar-20</c:v>
                </c:pt>
                <c:pt idx="24">
                  <c:v>abr-20</c:v>
                </c:pt>
                <c:pt idx="25">
                  <c:v>may-20</c:v>
                </c:pt>
                <c:pt idx="26">
                  <c:v>jun-20</c:v>
                </c:pt>
                <c:pt idx="27">
                  <c:v>jul-20</c:v>
                </c:pt>
                <c:pt idx="28">
                  <c:v>ago-20</c:v>
                </c:pt>
                <c:pt idx="29">
                  <c:v>sep-20</c:v>
                </c:pt>
                <c:pt idx="30">
                  <c:v>oct-20</c:v>
                </c:pt>
                <c:pt idx="31">
                  <c:v>nov-20</c:v>
                </c:pt>
                <c:pt idx="32">
                  <c:v>dic-20</c:v>
                </c:pt>
                <c:pt idx="33">
                  <c:v>ene-21</c:v>
                </c:pt>
                <c:pt idx="34">
                  <c:v>feb-21</c:v>
                </c:pt>
                <c:pt idx="35">
                  <c:v>mar-21</c:v>
                </c:pt>
                <c:pt idx="36">
                  <c:v>abr-21</c:v>
                </c:pt>
              </c:strCache>
            </c:strRef>
          </c:cat>
          <c:val>
            <c:numRef>
              <c:f>'O2'!$B$193:$B$230</c:f>
              <c:numCache>
                <c:formatCode>General</c:formatCode>
                <c:ptCount val="37"/>
                <c:pt idx="3">
                  <c:v>8</c:v>
                </c:pt>
                <c:pt idx="4">
                  <c:v>7.5</c:v>
                </c:pt>
                <c:pt idx="5">
                  <c:v>8</c:v>
                </c:pt>
                <c:pt idx="12">
                  <c:v>8</c:v>
                </c:pt>
                <c:pt idx="14">
                  <c:v>7.5</c:v>
                </c:pt>
                <c:pt idx="15">
                  <c:v>7.5</c:v>
                </c:pt>
                <c:pt idx="16">
                  <c:v>7.5</c:v>
                </c:pt>
                <c:pt idx="19">
                  <c:v>7</c:v>
                </c:pt>
              </c:numCache>
            </c:numRef>
          </c:val>
          <c:smooth val="0"/>
          <c:extLst>
            <c:ext xmlns:c16="http://schemas.microsoft.com/office/drawing/2014/chart" uri="{C3380CC4-5D6E-409C-BE32-E72D297353CC}">
              <c16:uniqueId val="{00000000-B6F1-483F-81DD-50B3956E5F98}"/>
            </c:ext>
          </c:extLst>
        </c:ser>
        <c:ser>
          <c:idx val="1"/>
          <c:order val="1"/>
          <c:tx>
            <c:strRef>
              <c:f>'O2'!$C$191:$C$192</c:f>
              <c:strCache>
                <c:ptCount val="1"/>
                <c:pt idx="0">
                  <c:v>HARG1</c:v>
                </c:pt>
              </c:strCache>
            </c:strRef>
          </c:tx>
          <c:spPr>
            <a:ln w="28575" cap="rnd">
              <a:solidFill>
                <a:schemeClr val="accent2"/>
              </a:solidFill>
              <a:round/>
            </a:ln>
            <a:effectLst/>
          </c:spPr>
          <c:marker>
            <c:symbol val="none"/>
          </c:marker>
          <c:cat>
            <c:strRef>
              <c:f>'O2'!$A$193:$A$230</c:f>
              <c:strCache>
                <c:ptCount val="37"/>
                <c:pt idx="0">
                  <c:v>abr-18</c:v>
                </c:pt>
                <c:pt idx="1">
                  <c:v>may-18</c:v>
                </c:pt>
                <c:pt idx="2">
                  <c:v>jun-18</c:v>
                </c:pt>
                <c:pt idx="3">
                  <c:v>jul-18</c:v>
                </c:pt>
                <c:pt idx="4">
                  <c:v>ago-18</c:v>
                </c:pt>
                <c:pt idx="5">
                  <c:v>sep-18</c:v>
                </c:pt>
                <c:pt idx="6">
                  <c:v>oct-18</c:v>
                </c:pt>
                <c:pt idx="7">
                  <c:v>nov-18</c:v>
                </c:pt>
                <c:pt idx="8">
                  <c:v>dic-18</c:v>
                </c:pt>
                <c:pt idx="9">
                  <c:v>ene-19</c:v>
                </c:pt>
                <c:pt idx="10">
                  <c:v>feb-19</c:v>
                </c:pt>
                <c:pt idx="11">
                  <c:v>mar-19</c:v>
                </c:pt>
                <c:pt idx="12">
                  <c:v>abr-19</c:v>
                </c:pt>
                <c:pt idx="13">
                  <c:v>may-19</c:v>
                </c:pt>
                <c:pt idx="14">
                  <c:v>jun-19</c:v>
                </c:pt>
                <c:pt idx="15">
                  <c:v>jul-19</c:v>
                </c:pt>
                <c:pt idx="16">
                  <c:v>ago-19</c:v>
                </c:pt>
                <c:pt idx="17">
                  <c:v>sep-19</c:v>
                </c:pt>
                <c:pt idx="18">
                  <c:v>oct-19</c:v>
                </c:pt>
                <c:pt idx="19">
                  <c:v>nov-19</c:v>
                </c:pt>
                <c:pt idx="20">
                  <c:v>dic-19</c:v>
                </c:pt>
                <c:pt idx="21">
                  <c:v>ene-20</c:v>
                </c:pt>
                <c:pt idx="22">
                  <c:v>feb-20</c:v>
                </c:pt>
                <c:pt idx="23">
                  <c:v>mar-20</c:v>
                </c:pt>
                <c:pt idx="24">
                  <c:v>abr-20</c:v>
                </c:pt>
                <c:pt idx="25">
                  <c:v>may-20</c:v>
                </c:pt>
                <c:pt idx="26">
                  <c:v>jun-20</c:v>
                </c:pt>
                <c:pt idx="27">
                  <c:v>jul-20</c:v>
                </c:pt>
                <c:pt idx="28">
                  <c:v>ago-20</c:v>
                </c:pt>
                <c:pt idx="29">
                  <c:v>sep-20</c:v>
                </c:pt>
                <c:pt idx="30">
                  <c:v>oct-20</c:v>
                </c:pt>
                <c:pt idx="31">
                  <c:v>nov-20</c:v>
                </c:pt>
                <c:pt idx="32">
                  <c:v>dic-20</c:v>
                </c:pt>
                <c:pt idx="33">
                  <c:v>ene-21</c:v>
                </c:pt>
                <c:pt idx="34">
                  <c:v>feb-21</c:v>
                </c:pt>
                <c:pt idx="35">
                  <c:v>mar-21</c:v>
                </c:pt>
                <c:pt idx="36">
                  <c:v>abr-21</c:v>
                </c:pt>
              </c:strCache>
            </c:strRef>
          </c:cat>
          <c:val>
            <c:numRef>
              <c:f>'O2'!$C$193:$C$230</c:f>
              <c:numCache>
                <c:formatCode>General</c:formatCode>
                <c:ptCount val="37"/>
                <c:pt idx="0">
                  <c:v>8.5</c:v>
                </c:pt>
                <c:pt idx="1">
                  <c:v>8</c:v>
                </c:pt>
                <c:pt idx="3">
                  <c:v>8</c:v>
                </c:pt>
                <c:pt idx="4">
                  <c:v>8</c:v>
                </c:pt>
                <c:pt idx="5">
                  <c:v>8</c:v>
                </c:pt>
                <c:pt idx="6">
                  <c:v>7.5</c:v>
                </c:pt>
                <c:pt idx="8">
                  <c:v>7.5</c:v>
                </c:pt>
                <c:pt idx="9">
                  <c:v>7</c:v>
                </c:pt>
                <c:pt idx="10">
                  <c:v>7.5</c:v>
                </c:pt>
                <c:pt idx="11">
                  <c:v>7</c:v>
                </c:pt>
                <c:pt idx="12">
                  <c:v>7.5</c:v>
                </c:pt>
                <c:pt idx="13">
                  <c:v>7</c:v>
                </c:pt>
                <c:pt idx="14">
                  <c:v>8</c:v>
                </c:pt>
                <c:pt idx="15">
                  <c:v>8</c:v>
                </c:pt>
                <c:pt idx="16">
                  <c:v>8</c:v>
                </c:pt>
                <c:pt idx="17">
                  <c:v>7</c:v>
                </c:pt>
                <c:pt idx="18">
                  <c:v>7</c:v>
                </c:pt>
                <c:pt idx="19">
                  <c:v>8</c:v>
                </c:pt>
                <c:pt idx="20">
                  <c:v>7</c:v>
                </c:pt>
              </c:numCache>
            </c:numRef>
          </c:val>
          <c:smooth val="0"/>
          <c:extLst>
            <c:ext xmlns:c16="http://schemas.microsoft.com/office/drawing/2014/chart" uri="{C3380CC4-5D6E-409C-BE32-E72D297353CC}">
              <c16:uniqueId val="{00000001-B6F1-483F-81DD-50B3956E5F98}"/>
            </c:ext>
          </c:extLst>
        </c:ser>
        <c:ser>
          <c:idx val="2"/>
          <c:order val="2"/>
          <c:tx>
            <c:strRef>
              <c:f>'O2'!$D$191:$D$192</c:f>
              <c:strCache>
                <c:ptCount val="1"/>
                <c:pt idx="0">
                  <c:v>HARG2</c:v>
                </c:pt>
              </c:strCache>
            </c:strRef>
          </c:tx>
          <c:spPr>
            <a:ln w="28575" cap="rnd">
              <a:solidFill>
                <a:schemeClr val="accent3"/>
              </a:solidFill>
              <a:round/>
            </a:ln>
            <a:effectLst/>
          </c:spPr>
          <c:marker>
            <c:symbol val="none"/>
          </c:marker>
          <c:cat>
            <c:strRef>
              <c:f>'O2'!$A$193:$A$230</c:f>
              <c:strCache>
                <c:ptCount val="37"/>
                <c:pt idx="0">
                  <c:v>abr-18</c:v>
                </c:pt>
                <c:pt idx="1">
                  <c:v>may-18</c:v>
                </c:pt>
                <c:pt idx="2">
                  <c:v>jun-18</c:v>
                </c:pt>
                <c:pt idx="3">
                  <c:v>jul-18</c:v>
                </c:pt>
                <c:pt idx="4">
                  <c:v>ago-18</c:v>
                </c:pt>
                <c:pt idx="5">
                  <c:v>sep-18</c:v>
                </c:pt>
                <c:pt idx="6">
                  <c:v>oct-18</c:v>
                </c:pt>
                <c:pt idx="7">
                  <c:v>nov-18</c:v>
                </c:pt>
                <c:pt idx="8">
                  <c:v>dic-18</c:v>
                </c:pt>
                <c:pt idx="9">
                  <c:v>ene-19</c:v>
                </c:pt>
                <c:pt idx="10">
                  <c:v>feb-19</c:v>
                </c:pt>
                <c:pt idx="11">
                  <c:v>mar-19</c:v>
                </c:pt>
                <c:pt idx="12">
                  <c:v>abr-19</c:v>
                </c:pt>
                <c:pt idx="13">
                  <c:v>may-19</c:v>
                </c:pt>
                <c:pt idx="14">
                  <c:v>jun-19</c:v>
                </c:pt>
                <c:pt idx="15">
                  <c:v>jul-19</c:v>
                </c:pt>
                <c:pt idx="16">
                  <c:v>ago-19</c:v>
                </c:pt>
                <c:pt idx="17">
                  <c:v>sep-19</c:v>
                </c:pt>
                <c:pt idx="18">
                  <c:v>oct-19</c:v>
                </c:pt>
                <c:pt idx="19">
                  <c:v>nov-19</c:v>
                </c:pt>
                <c:pt idx="20">
                  <c:v>dic-19</c:v>
                </c:pt>
                <c:pt idx="21">
                  <c:v>ene-20</c:v>
                </c:pt>
                <c:pt idx="22">
                  <c:v>feb-20</c:v>
                </c:pt>
                <c:pt idx="23">
                  <c:v>mar-20</c:v>
                </c:pt>
                <c:pt idx="24">
                  <c:v>abr-20</c:v>
                </c:pt>
                <c:pt idx="25">
                  <c:v>may-20</c:v>
                </c:pt>
                <c:pt idx="26">
                  <c:v>jun-20</c:v>
                </c:pt>
                <c:pt idx="27">
                  <c:v>jul-20</c:v>
                </c:pt>
                <c:pt idx="28">
                  <c:v>ago-20</c:v>
                </c:pt>
                <c:pt idx="29">
                  <c:v>sep-20</c:v>
                </c:pt>
                <c:pt idx="30">
                  <c:v>oct-20</c:v>
                </c:pt>
                <c:pt idx="31">
                  <c:v>nov-20</c:v>
                </c:pt>
                <c:pt idx="32">
                  <c:v>dic-20</c:v>
                </c:pt>
                <c:pt idx="33">
                  <c:v>ene-21</c:v>
                </c:pt>
                <c:pt idx="34">
                  <c:v>feb-21</c:v>
                </c:pt>
                <c:pt idx="35">
                  <c:v>mar-21</c:v>
                </c:pt>
                <c:pt idx="36">
                  <c:v>abr-21</c:v>
                </c:pt>
              </c:strCache>
            </c:strRef>
          </c:cat>
          <c:val>
            <c:numRef>
              <c:f>'O2'!$D$193:$D$230</c:f>
              <c:numCache>
                <c:formatCode>General</c:formatCode>
                <c:ptCount val="37"/>
                <c:pt idx="0">
                  <c:v>7</c:v>
                </c:pt>
                <c:pt idx="1">
                  <c:v>7.5</c:v>
                </c:pt>
                <c:pt idx="2">
                  <c:v>7</c:v>
                </c:pt>
                <c:pt idx="3">
                  <c:v>8</c:v>
                </c:pt>
                <c:pt idx="4">
                  <c:v>7.5</c:v>
                </c:pt>
                <c:pt idx="5">
                  <c:v>7.5</c:v>
                </c:pt>
                <c:pt idx="6">
                  <c:v>7.5</c:v>
                </c:pt>
                <c:pt idx="7">
                  <c:v>7</c:v>
                </c:pt>
                <c:pt idx="8">
                  <c:v>7</c:v>
                </c:pt>
                <c:pt idx="9">
                  <c:v>7</c:v>
                </c:pt>
                <c:pt idx="10">
                  <c:v>6.5</c:v>
                </c:pt>
                <c:pt idx="11">
                  <c:v>7</c:v>
                </c:pt>
                <c:pt idx="12">
                  <c:v>7</c:v>
                </c:pt>
                <c:pt idx="13">
                  <c:v>7</c:v>
                </c:pt>
                <c:pt idx="14">
                  <c:v>7.5</c:v>
                </c:pt>
                <c:pt idx="15">
                  <c:v>7.5</c:v>
                </c:pt>
                <c:pt idx="16">
                  <c:v>8</c:v>
                </c:pt>
                <c:pt idx="17">
                  <c:v>7</c:v>
                </c:pt>
                <c:pt idx="18">
                  <c:v>7</c:v>
                </c:pt>
                <c:pt idx="19">
                  <c:v>7</c:v>
                </c:pt>
                <c:pt idx="20">
                  <c:v>7</c:v>
                </c:pt>
                <c:pt idx="21">
                  <c:v>7</c:v>
                </c:pt>
                <c:pt idx="22">
                  <c:v>7</c:v>
                </c:pt>
                <c:pt idx="23">
                  <c:v>7</c:v>
                </c:pt>
                <c:pt idx="24">
                  <c:v>7</c:v>
                </c:pt>
                <c:pt idx="25">
                  <c:v>7</c:v>
                </c:pt>
                <c:pt idx="26">
                  <c:v>7</c:v>
                </c:pt>
                <c:pt idx="27">
                  <c:v>7</c:v>
                </c:pt>
                <c:pt idx="28">
                  <c:v>7</c:v>
                </c:pt>
                <c:pt idx="29">
                  <c:v>7</c:v>
                </c:pt>
                <c:pt idx="30">
                  <c:v>7</c:v>
                </c:pt>
                <c:pt idx="31">
                  <c:v>7</c:v>
                </c:pt>
                <c:pt idx="32">
                  <c:v>7</c:v>
                </c:pt>
                <c:pt idx="33">
                  <c:v>7</c:v>
                </c:pt>
                <c:pt idx="34">
                  <c:v>7</c:v>
                </c:pt>
                <c:pt idx="35">
                  <c:v>7</c:v>
                </c:pt>
                <c:pt idx="36">
                  <c:v>7</c:v>
                </c:pt>
              </c:numCache>
            </c:numRef>
          </c:val>
          <c:smooth val="0"/>
          <c:extLst>
            <c:ext xmlns:c16="http://schemas.microsoft.com/office/drawing/2014/chart" uri="{C3380CC4-5D6E-409C-BE32-E72D297353CC}">
              <c16:uniqueId val="{00000002-B6F1-483F-81DD-50B3956E5F98}"/>
            </c:ext>
          </c:extLst>
        </c:ser>
        <c:ser>
          <c:idx val="3"/>
          <c:order val="3"/>
          <c:tx>
            <c:strRef>
              <c:f>'O2'!$E$191:$E$192</c:f>
              <c:strCache>
                <c:ptCount val="1"/>
                <c:pt idx="0">
                  <c:v>HASL1</c:v>
                </c:pt>
              </c:strCache>
            </c:strRef>
          </c:tx>
          <c:spPr>
            <a:ln w="28575" cap="rnd">
              <a:solidFill>
                <a:schemeClr val="accent4"/>
              </a:solidFill>
              <a:round/>
            </a:ln>
            <a:effectLst/>
          </c:spPr>
          <c:marker>
            <c:symbol val="none"/>
          </c:marker>
          <c:cat>
            <c:strRef>
              <c:f>'O2'!$A$193:$A$230</c:f>
              <c:strCache>
                <c:ptCount val="37"/>
                <c:pt idx="0">
                  <c:v>abr-18</c:v>
                </c:pt>
                <c:pt idx="1">
                  <c:v>may-18</c:v>
                </c:pt>
                <c:pt idx="2">
                  <c:v>jun-18</c:v>
                </c:pt>
                <c:pt idx="3">
                  <c:v>jul-18</c:v>
                </c:pt>
                <c:pt idx="4">
                  <c:v>ago-18</c:v>
                </c:pt>
                <c:pt idx="5">
                  <c:v>sep-18</c:v>
                </c:pt>
                <c:pt idx="6">
                  <c:v>oct-18</c:v>
                </c:pt>
                <c:pt idx="7">
                  <c:v>nov-18</c:v>
                </c:pt>
                <c:pt idx="8">
                  <c:v>dic-18</c:v>
                </c:pt>
                <c:pt idx="9">
                  <c:v>ene-19</c:v>
                </c:pt>
                <c:pt idx="10">
                  <c:v>feb-19</c:v>
                </c:pt>
                <c:pt idx="11">
                  <c:v>mar-19</c:v>
                </c:pt>
                <c:pt idx="12">
                  <c:v>abr-19</c:v>
                </c:pt>
                <c:pt idx="13">
                  <c:v>may-19</c:v>
                </c:pt>
                <c:pt idx="14">
                  <c:v>jun-19</c:v>
                </c:pt>
                <c:pt idx="15">
                  <c:v>jul-19</c:v>
                </c:pt>
                <c:pt idx="16">
                  <c:v>ago-19</c:v>
                </c:pt>
                <c:pt idx="17">
                  <c:v>sep-19</c:v>
                </c:pt>
                <c:pt idx="18">
                  <c:v>oct-19</c:v>
                </c:pt>
                <c:pt idx="19">
                  <c:v>nov-19</c:v>
                </c:pt>
                <c:pt idx="20">
                  <c:v>dic-19</c:v>
                </c:pt>
                <c:pt idx="21">
                  <c:v>ene-20</c:v>
                </c:pt>
                <c:pt idx="22">
                  <c:v>feb-20</c:v>
                </c:pt>
                <c:pt idx="23">
                  <c:v>mar-20</c:v>
                </c:pt>
                <c:pt idx="24">
                  <c:v>abr-20</c:v>
                </c:pt>
                <c:pt idx="25">
                  <c:v>may-20</c:v>
                </c:pt>
                <c:pt idx="26">
                  <c:v>jun-20</c:v>
                </c:pt>
                <c:pt idx="27">
                  <c:v>jul-20</c:v>
                </c:pt>
                <c:pt idx="28">
                  <c:v>ago-20</c:v>
                </c:pt>
                <c:pt idx="29">
                  <c:v>sep-20</c:v>
                </c:pt>
                <c:pt idx="30">
                  <c:v>oct-20</c:v>
                </c:pt>
                <c:pt idx="31">
                  <c:v>nov-20</c:v>
                </c:pt>
                <c:pt idx="32">
                  <c:v>dic-20</c:v>
                </c:pt>
                <c:pt idx="33">
                  <c:v>ene-21</c:v>
                </c:pt>
                <c:pt idx="34">
                  <c:v>feb-21</c:v>
                </c:pt>
                <c:pt idx="35">
                  <c:v>mar-21</c:v>
                </c:pt>
                <c:pt idx="36">
                  <c:v>abr-21</c:v>
                </c:pt>
              </c:strCache>
            </c:strRef>
          </c:cat>
          <c:val>
            <c:numRef>
              <c:f>'O2'!$E$193:$E$230</c:f>
              <c:numCache>
                <c:formatCode>General</c:formatCode>
                <c:ptCount val="37"/>
                <c:pt idx="0">
                  <c:v>7</c:v>
                </c:pt>
                <c:pt idx="1">
                  <c:v>7</c:v>
                </c:pt>
                <c:pt idx="3">
                  <c:v>7</c:v>
                </c:pt>
                <c:pt idx="4">
                  <c:v>8</c:v>
                </c:pt>
                <c:pt idx="5">
                  <c:v>7</c:v>
                </c:pt>
                <c:pt idx="6">
                  <c:v>7</c:v>
                </c:pt>
                <c:pt idx="7">
                  <c:v>7</c:v>
                </c:pt>
                <c:pt idx="8">
                  <c:v>7</c:v>
                </c:pt>
                <c:pt idx="9">
                  <c:v>7</c:v>
                </c:pt>
                <c:pt idx="10">
                  <c:v>7</c:v>
                </c:pt>
                <c:pt idx="11">
                  <c:v>7</c:v>
                </c:pt>
                <c:pt idx="12">
                  <c:v>7</c:v>
                </c:pt>
                <c:pt idx="13">
                  <c:v>7</c:v>
                </c:pt>
                <c:pt idx="14">
                  <c:v>7</c:v>
                </c:pt>
                <c:pt idx="15">
                  <c:v>7</c:v>
                </c:pt>
                <c:pt idx="16">
                  <c:v>7</c:v>
                </c:pt>
                <c:pt idx="17">
                  <c:v>6.5</c:v>
                </c:pt>
                <c:pt idx="19">
                  <c:v>7</c:v>
                </c:pt>
                <c:pt idx="20">
                  <c:v>7</c:v>
                </c:pt>
              </c:numCache>
            </c:numRef>
          </c:val>
          <c:smooth val="0"/>
          <c:extLst>
            <c:ext xmlns:c16="http://schemas.microsoft.com/office/drawing/2014/chart" uri="{C3380CC4-5D6E-409C-BE32-E72D297353CC}">
              <c16:uniqueId val="{00000003-B6F1-483F-81DD-50B3956E5F98}"/>
            </c:ext>
          </c:extLst>
        </c:ser>
        <c:ser>
          <c:idx val="4"/>
          <c:order val="4"/>
          <c:tx>
            <c:strRef>
              <c:f>'O2'!$F$191:$F$192</c:f>
              <c:strCache>
                <c:ptCount val="1"/>
                <c:pt idx="0">
                  <c:v>HASL2</c:v>
                </c:pt>
              </c:strCache>
            </c:strRef>
          </c:tx>
          <c:spPr>
            <a:ln w="28575" cap="rnd">
              <a:solidFill>
                <a:schemeClr val="accent5"/>
              </a:solidFill>
              <a:round/>
            </a:ln>
            <a:effectLst/>
          </c:spPr>
          <c:marker>
            <c:symbol val="none"/>
          </c:marker>
          <c:cat>
            <c:strRef>
              <c:f>'O2'!$A$193:$A$230</c:f>
              <c:strCache>
                <c:ptCount val="37"/>
                <c:pt idx="0">
                  <c:v>abr-18</c:v>
                </c:pt>
                <c:pt idx="1">
                  <c:v>may-18</c:v>
                </c:pt>
                <c:pt idx="2">
                  <c:v>jun-18</c:v>
                </c:pt>
                <c:pt idx="3">
                  <c:v>jul-18</c:v>
                </c:pt>
                <c:pt idx="4">
                  <c:v>ago-18</c:v>
                </c:pt>
                <c:pt idx="5">
                  <c:v>sep-18</c:v>
                </c:pt>
                <c:pt idx="6">
                  <c:v>oct-18</c:v>
                </c:pt>
                <c:pt idx="7">
                  <c:v>nov-18</c:v>
                </c:pt>
                <c:pt idx="8">
                  <c:v>dic-18</c:v>
                </c:pt>
                <c:pt idx="9">
                  <c:v>ene-19</c:v>
                </c:pt>
                <c:pt idx="10">
                  <c:v>feb-19</c:v>
                </c:pt>
                <c:pt idx="11">
                  <c:v>mar-19</c:v>
                </c:pt>
                <c:pt idx="12">
                  <c:v>abr-19</c:v>
                </c:pt>
                <c:pt idx="13">
                  <c:v>may-19</c:v>
                </c:pt>
                <c:pt idx="14">
                  <c:v>jun-19</c:v>
                </c:pt>
                <c:pt idx="15">
                  <c:v>jul-19</c:v>
                </c:pt>
                <c:pt idx="16">
                  <c:v>ago-19</c:v>
                </c:pt>
                <c:pt idx="17">
                  <c:v>sep-19</c:v>
                </c:pt>
                <c:pt idx="18">
                  <c:v>oct-19</c:v>
                </c:pt>
                <c:pt idx="19">
                  <c:v>nov-19</c:v>
                </c:pt>
                <c:pt idx="20">
                  <c:v>dic-19</c:v>
                </c:pt>
                <c:pt idx="21">
                  <c:v>ene-20</c:v>
                </c:pt>
                <c:pt idx="22">
                  <c:v>feb-20</c:v>
                </c:pt>
                <c:pt idx="23">
                  <c:v>mar-20</c:v>
                </c:pt>
                <c:pt idx="24">
                  <c:v>abr-20</c:v>
                </c:pt>
                <c:pt idx="25">
                  <c:v>may-20</c:v>
                </c:pt>
                <c:pt idx="26">
                  <c:v>jun-20</c:v>
                </c:pt>
                <c:pt idx="27">
                  <c:v>jul-20</c:v>
                </c:pt>
                <c:pt idx="28">
                  <c:v>ago-20</c:v>
                </c:pt>
                <c:pt idx="29">
                  <c:v>sep-20</c:v>
                </c:pt>
                <c:pt idx="30">
                  <c:v>oct-20</c:v>
                </c:pt>
                <c:pt idx="31">
                  <c:v>nov-20</c:v>
                </c:pt>
                <c:pt idx="32">
                  <c:v>dic-20</c:v>
                </c:pt>
                <c:pt idx="33">
                  <c:v>ene-21</c:v>
                </c:pt>
                <c:pt idx="34">
                  <c:v>feb-21</c:v>
                </c:pt>
                <c:pt idx="35">
                  <c:v>mar-21</c:v>
                </c:pt>
                <c:pt idx="36">
                  <c:v>abr-21</c:v>
                </c:pt>
              </c:strCache>
            </c:strRef>
          </c:cat>
          <c:val>
            <c:numRef>
              <c:f>'O2'!$F$193:$F$230</c:f>
              <c:numCache>
                <c:formatCode>General</c:formatCode>
                <c:ptCount val="37"/>
                <c:pt idx="0">
                  <c:v>7.5</c:v>
                </c:pt>
                <c:pt idx="1">
                  <c:v>7.5</c:v>
                </c:pt>
                <c:pt idx="2">
                  <c:v>7</c:v>
                </c:pt>
                <c:pt idx="3">
                  <c:v>7.5</c:v>
                </c:pt>
                <c:pt idx="4">
                  <c:v>8</c:v>
                </c:pt>
                <c:pt idx="5">
                  <c:v>8</c:v>
                </c:pt>
                <c:pt idx="6">
                  <c:v>8</c:v>
                </c:pt>
                <c:pt idx="7">
                  <c:v>8</c:v>
                </c:pt>
                <c:pt idx="8">
                  <c:v>7.5</c:v>
                </c:pt>
                <c:pt idx="9">
                  <c:v>7</c:v>
                </c:pt>
                <c:pt idx="10">
                  <c:v>7.5</c:v>
                </c:pt>
                <c:pt idx="11">
                  <c:v>7.5</c:v>
                </c:pt>
                <c:pt idx="12">
                  <c:v>7.5</c:v>
                </c:pt>
                <c:pt idx="13">
                  <c:v>7</c:v>
                </c:pt>
                <c:pt idx="14">
                  <c:v>7.5</c:v>
                </c:pt>
                <c:pt idx="15">
                  <c:v>7.5</c:v>
                </c:pt>
                <c:pt idx="16">
                  <c:v>8</c:v>
                </c:pt>
                <c:pt idx="17">
                  <c:v>7</c:v>
                </c:pt>
                <c:pt idx="18">
                  <c:v>7</c:v>
                </c:pt>
                <c:pt idx="19">
                  <c:v>7.5</c:v>
                </c:pt>
                <c:pt idx="20">
                  <c:v>7</c:v>
                </c:pt>
                <c:pt idx="21">
                  <c:v>7.5</c:v>
                </c:pt>
                <c:pt idx="22">
                  <c:v>7</c:v>
                </c:pt>
                <c:pt idx="23">
                  <c:v>7</c:v>
                </c:pt>
                <c:pt idx="24">
                  <c:v>7.5</c:v>
                </c:pt>
                <c:pt idx="25">
                  <c:v>7.5</c:v>
                </c:pt>
                <c:pt idx="26">
                  <c:v>7.5</c:v>
                </c:pt>
                <c:pt idx="27">
                  <c:v>8</c:v>
                </c:pt>
                <c:pt idx="28">
                  <c:v>8</c:v>
                </c:pt>
                <c:pt idx="29">
                  <c:v>8</c:v>
                </c:pt>
                <c:pt idx="30">
                  <c:v>8</c:v>
                </c:pt>
                <c:pt idx="31">
                  <c:v>8.5</c:v>
                </c:pt>
                <c:pt idx="32">
                  <c:v>8</c:v>
                </c:pt>
                <c:pt idx="33">
                  <c:v>7</c:v>
                </c:pt>
                <c:pt idx="34">
                  <c:v>8</c:v>
                </c:pt>
                <c:pt idx="35">
                  <c:v>8</c:v>
                </c:pt>
                <c:pt idx="36">
                  <c:v>8</c:v>
                </c:pt>
              </c:numCache>
            </c:numRef>
          </c:val>
          <c:smooth val="0"/>
          <c:extLst>
            <c:ext xmlns:c16="http://schemas.microsoft.com/office/drawing/2014/chart" uri="{C3380CC4-5D6E-409C-BE32-E72D297353CC}">
              <c16:uniqueId val="{00000004-B6F1-483F-81DD-50B3956E5F98}"/>
            </c:ext>
          </c:extLst>
        </c:ser>
        <c:ser>
          <c:idx val="5"/>
          <c:order val="5"/>
          <c:tx>
            <c:strRef>
              <c:f>'O2'!$G$191:$G$192</c:f>
              <c:strCache>
                <c:ptCount val="1"/>
                <c:pt idx="0">
                  <c:v>HASL3</c:v>
                </c:pt>
              </c:strCache>
            </c:strRef>
          </c:tx>
          <c:spPr>
            <a:ln w="28575" cap="rnd">
              <a:solidFill>
                <a:schemeClr val="accent6"/>
              </a:solidFill>
              <a:round/>
            </a:ln>
            <a:effectLst/>
          </c:spPr>
          <c:marker>
            <c:symbol val="none"/>
          </c:marker>
          <c:cat>
            <c:strRef>
              <c:f>'O2'!$A$193:$A$230</c:f>
              <c:strCache>
                <c:ptCount val="37"/>
                <c:pt idx="0">
                  <c:v>abr-18</c:v>
                </c:pt>
                <c:pt idx="1">
                  <c:v>may-18</c:v>
                </c:pt>
                <c:pt idx="2">
                  <c:v>jun-18</c:v>
                </c:pt>
                <c:pt idx="3">
                  <c:v>jul-18</c:v>
                </c:pt>
                <c:pt idx="4">
                  <c:v>ago-18</c:v>
                </c:pt>
                <c:pt idx="5">
                  <c:v>sep-18</c:v>
                </c:pt>
                <c:pt idx="6">
                  <c:v>oct-18</c:v>
                </c:pt>
                <c:pt idx="7">
                  <c:v>nov-18</c:v>
                </c:pt>
                <c:pt idx="8">
                  <c:v>dic-18</c:v>
                </c:pt>
                <c:pt idx="9">
                  <c:v>ene-19</c:v>
                </c:pt>
                <c:pt idx="10">
                  <c:v>feb-19</c:v>
                </c:pt>
                <c:pt idx="11">
                  <c:v>mar-19</c:v>
                </c:pt>
                <c:pt idx="12">
                  <c:v>abr-19</c:v>
                </c:pt>
                <c:pt idx="13">
                  <c:v>may-19</c:v>
                </c:pt>
                <c:pt idx="14">
                  <c:v>jun-19</c:v>
                </c:pt>
                <c:pt idx="15">
                  <c:v>jul-19</c:v>
                </c:pt>
                <c:pt idx="16">
                  <c:v>ago-19</c:v>
                </c:pt>
                <c:pt idx="17">
                  <c:v>sep-19</c:v>
                </c:pt>
                <c:pt idx="18">
                  <c:v>oct-19</c:v>
                </c:pt>
                <c:pt idx="19">
                  <c:v>nov-19</c:v>
                </c:pt>
                <c:pt idx="20">
                  <c:v>dic-19</c:v>
                </c:pt>
                <c:pt idx="21">
                  <c:v>ene-20</c:v>
                </c:pt>
                <c:pt idx="22">
                  <c:v>feb-20</c:v>
                </c:pt>
                <c:pt idx="23">
                  <c:v>mar-20</c:v>
                </c:pt>
                <c:pt idx="24">
                  <c:v>abr-20</c:v>
                </c:pt>
                <c:pt idx="25">
                  <c:v>may-20</c:v>
                </c:pt>
                <c:pt idx="26">
                  <c:v>jun-20</c:v>
                </c:pt>
                <c:pt idx="27">
                  <c:v>jul-20</c:v>
                </c:pt>
                <c:pt idx="28">
                  <c:v>ago-20</c:v>
                </c:pt>
                <c:pt idx="29">
                  <c:v>sep-20</c:v>
                </c:pt>
                <c:pt idx="30">
                  <c:v>oct-20</c:v>
                </c:pt>
                <c:pt idx="31">
                  <c:v>nov-20</c:v>
                </c:pt>
                <c:pt idx="32">
                  <c:v>dic-20</c:v>
                </c:pt>
                <c:pt idx="33">
                  <c:v>ene-21</c:v>
                </c:pt>
                <c:pt idx="34">
                  <c:v>feb-21</c:v>
                </c:pt>
                <c:pt idx="35">
                  <c:v>mar-21</c:v>
                </c:pt>
                <c:pt idx="36">
                  <c:v>abr-21</c:v>
                </c:pt>
              </c:strCache>
            </c:strRef>
          </c:cat>
          <c:val>
            <c:numRef>
              <c:f>'O2'!$G$193:$G$230</c:f>
              <c:numCache>
                <c:formatCode>General</c:formatCode>
                <c:ptCount val="37"/>
                <c:pt idx="13">
                  <c:v>6</c:v>
                </c:pt>
                <c:pt idx="14">
                  <c:v>8</c:v>
                </c:pt>
                <c:pt idx="15">
                  <c:v>7.5</c:v>
                </c:pt>
                <c:pt idx="16">
                  <c:v>7</c:v>
                </c:pt>
                <c:pt idx="17">
                  <c:v>7</c:v>
                </c:pt>
                <c:pt idx="18">
                  <c:v>7</c:v>
                </c:pt>
                <c:pt idx="19">
                  <c:v>7</c:v>
                </c:pt>
                <c:pt idx="20">
                  <c:v>7</c:v>
                </c:pt>
              </c:numCache>
            </c:numRef>
          </c:val>
          <c:smooth val="0"/>
          <c:extLst>
            <c:ext xmlns:c16="http://schemas.microsoft.com/office/drawing/2014/chart" uri="{C3380CC4-5D6E-409C-BE32-E72D297353CC}">
              <c16:uniqueId val="{00000005-B6F1-483F-81DD-50B3956E5F98}"/>
            </c:ext>
          </c:extLst>
        </c:ser>
        <c:ser>
          <c:idx val="6"/>
          <c:order val="6"/>
          <c:tx>
            <c:strRef>
              <c:f>'O2'!$H$191:$H$192</c:f>
              <c:strCache>
                <c:ptCount val="1"/>
                <c:pt idx="0">
                  <c:v>HOSP1</c:v>
                </c:pt>
              </c:strCache>
            </c:strRef>
          </c:tx>
          <c:spPr>
            <a:ln w="28575" cap="rnd">
              <a:solidFill>
                <a:schemeClr val="accent1">
                  <a:lumMod val="60000"/>
                </a:schemeClr>
              </a:solidFill>
              <a:round/>
            </a:ln>
            <a:effectLst/>
          </c:spPr>
          <c:marker>
            <c:symbol val="none"/>
          </c:marker>
          <c:cat>
            <c:strRef>
              <c:f>'O2'!$A$193:$A$230</c:f>
              <c:strCache>
                <c:ptCount val="37"/>
                <c:pt idx="0">
                  <c:v>abr-18</c:v>
                </c:pt>
                <c:pt idx="1">
                  <c:v>may-18</c:v>
                </c:pt>
                <c:pt idx="2">
                  <c:v>jun-18</c:v>
                </c:pt>
                <c:pt idx="3">
                  <c:v>jul-18</c:v>
                </c:pt>
                <c:pt idx="4">
                  <c:v>ago-18</c:v>
                </c:pt>
                <c:pt idx="5">
                  <c:v>sep-18</c:v>
                </c:pt>
                <c:pt idx="6">
                  <c:v>oct-18</c:v>
                </c:pt>
                <c:pt idx="7">
                  <c:v>nov-18</c:v>
                </c:pt>
                <c:pt idx="8">
                  <c:v>dic-18</c:v>
                </c:pt>
                <c:pt idx="9">
                  <c:v>ene-19</c:v>
                </c:pt>
                <c:pt idx="10">
                  <c:v>feb-19</c:v>
                </c:pt>
                <c:pt idx="11">
                  <c:v>mar-19</c:v>
                </c:pt>
                <c:pt idx="12">
                  <c:v>abr-19</c:v>
                </c:pt>
                <c:pt idx="13">
                  <c:v>may-19</c:v>
                </c:pt>
                <c:pt idx="14">
                  <c:v>jun-19</c:v>
                </c:pt>
                <c:pt idx="15">
                  <c:v>jul-19</c:v>
                </c:pt>
                <c:pt idx="16">
                  <c:v>ago-19</c:v>
                </c:pt>
                <c:pt idx="17">
                  <c:v>sep-19</c:v>
                </c:pt>
                <c:pt idx="18">
                  <c:v>oct-19</c:v>
                </c:pt>
                <c:pt idx="19">
                  <c:v>nov-19</c:v>
                </c:pt>
                <c:pt idx="20">
                  <c:v>dic-19</c:v>
                </c:pt>
                <c:pt idx="21">
                  <c:v>ene-20</c:v>
                </c:pt>
                <c:pt idx="22">
                  <c:v>feb-20</c:v>
                </c:pt>
                <c:pt idx="23">
                  <c:v>mar-20</c:v>
                </c:pt>
                <c:pt idx="24">
                  <c:v>abr-20</c:v>
                </c:pt>
                <c:pt idx="25">
                  <c:v>may-20</c:v>
                </c:pt>
                <c:pt idx="26">
                  <c:v>jun-20</c:v>
                </c:pt>
                <c:pt idx="27">
                  <c:v>jul-20</c:v>
                </c:pt>
                <c:pt idx="28">
                  <c:v>ago-20</c:v>
                </c:pt>
                <c:pt idx="29">
                  <c:v>sep-20</c:v>
                </c:pt>
                <c:pt idx="30">
                  <c:v>oct-20</c:v>
                </c:pt>
                <c:pt idx="31">
                  <c:v>nov-20</c:v>
                </c:pt>
                <c:pt idx="32">
                  <c:v>dic-20</c:v>
                </c:pt>
                <c:pt idx="33">
                  <c:v>ene-21</c:v>
                </c:pt>
                <c:pt idx="34">
                  <c:v>feb-21</c:v>
                </c:pt>
                <c:pt idx="35">
                  <c:v>mar-21</c:v>
                </c:pt>
                <c:pt idx="36">
                  <c:v>abr-21</c:v>
                </c:pt>
              </c:strCache>
            </c:strRef>
          </c:cat>
          <c:val>
            <c:numRef>
              <c:f>'O2'!$H$193:$H$230</c:f>
              <c:numCache>
                <c:formatCode>General</c:formatCode>
                <c:ptCount val="37"/>
                <c:pt idx="9">
                  <c:v>7</c:v>
                </c:pt>
                <c:pt idx="10">
                  <c:v>7.5</c:v>
                </c:pt>
                <c:pt idx="11">
                  <c:v>7.5</c:v>
                </c:pt>
                <c:pt idx="12">
                  <c:v>7</c:v>
                </c:pt>
                <c:pt idx="13">
                  <c:v>7</c:v>
                </c:pt>
                <c:pt idx="14">
                  <c:v>7.5</c:v>
                </c:pt>
                <c:pt idx="15">
                  <c:v>7</c:v>
                </c:pt>
                <c:pt idx="16">
                  <c:v>7</c:v>
                </c:pt>
                <c:pt idx="17">
                  <c:v>7</c:v>
                </c:pt>
                <c:pt idx="18">
                  <c:v>7.5</c:v>
                </c:pt>
                <c:pt idx="19">
                  <c:v>7</c:v>
                </c:pt>
                <c:pt idx="20">
                  <c:v>7</c:v>
                </c:pt>
                <c:pt idx="23">
                  <c:v>7</c:v>
                </c:pt>
              </c:numCache>
            </c:numRef>
          </c:val>
          <c:smooth val="0"/>
          <c:extLst>
            <c:ext xmlns:c16="http://schemas.microsoft.com/office/drawing/2014/chart" uri="{C3380CC4-5D6E-409C-BE32-E72D297353CC}">
              <c16:uniqueId val="{00000006-B6F1-483F-81DD-50B3956E5F98}"/>
            </c:ext>
          </c:extLst>
        </c:ser>
        <c:ser>
          <c:idx val="7"/>
          <c:order val="7"/>
          <c:tx>
            <c:strRef>
              <c:f>'O2'!$I$191:$I$192</c:f>
              <c:strCache>
                <c:ptCount val="1"/>
                <c:pt idx="0">
                  <c:v>HOSP2</c:v>
                </c:pt>
              </c:strCache>
            </c:strRef>
          </c:tx>
          <c:spPr>
            <a:ln w="28575" cap="rnd">
              <a:solidFill>
                <a:schemeClr val="accent2">
                  <a:lumMod val="60000"/>
                </a:schemeClr>
              </a:solidFill>
              <a:round/>
            </a:ln>
            <a:effectLst/>
          </c:spPr>
          <c:marker>
            <c:symbol val="none"/>
          </c:marker>
          <c:cat>
            <c:strRef>
              <c:f>'O2'!$A$193:$A$230</c:f>
              <c:strCache>
                <c:ptCount val="37"/>
                <c:pt idx="0">
                  <c:v>abr-18</c:v>
                </c:pt>
                <c:pt idx="1">
                  <c:v>may-18</c:v>
                </c:pt>
                <c:pt idx="2">
                  <c:v>jun-18</c:v>
                </c:pt>
                <c:pt idx="3">
                  <c:v>jul-18</c:v>
                </c:pt>
                <c:pt idx="4">
                  <c:v>ago-18</c:v>
                </c:pt>
                <c:pt idx="5">
                  <c:v>sep-18</c:v>
                </c:pt>
                <c:pt idx="6">
                  <c:v>oct-18</c:v>
                </c:pt>
                <c:pt idx="7">
                  <c:v>nov-18</c:v>
                </c:pt>
                <c:pt idx="8">
                  <c:v>dic-18</c:v>
                </c:pt>
                <c:pt idx="9">
                  <c:v>ene-19</c:v>
                </c:pt>
                <c:pt idx="10">
                  <c:v>feb-19</c:v>
                </c:pt>
                <c:pt idx="11">
                  <c:v>mar-19</c:v>
                </c:pt>
                <c:pt idx="12">
                  <c:v>abr-19</c:v>
                </c:pt>
                <c:pt idx="13">
                  <c:v>may-19</c:v>
                </c:pt>
                <c:pt idx="14">
                  <c:v>jun-19</c:v>
                </c:pt>
                <c:pt idx="15">
                  <c:v>jul-19</c:v>
                </c:pt>
                <c:pt idx="16">
                  <c:v>ago-19</c:v>
                </c:pt>
                <c:pt idx="17">
                  <c:v>sep-19</c:v>
                </c:pt>
                <c:pt idx="18">
                  <c:v>oct-19</c:v>
                </c:pt>
                <c:pt idx="19">
                  <c:v>nov-19</c:v>
                </c:pt>
                <c:pt idx="20">
                  <c:v>dic-19</c:v>
                </c:pt>
                <c:pt idx="21">
                  <c:v>ene-20</c:v>
                </c:pt>
                <c:pt idx="22">
                  <c:v>feb-20</c:v>
                </c:pt>
                <c:pt idx="23">
                  <c:v>mar-20</c:v>
                </c:pt>
                <c:pt idx="24">
                  <c:v>abr-20</c:v>
                </c:pt>
                <c:pt idx="25">
                  <c:v>may-20</c:v>
                </c:pt>
                <c:pt idx="26">
                  <c:v>jun-20</c:v>
                </c:pt>
                <c:pt idx="27">
                  <c:v>jul-20</c:v>
                </c:pt>
                <c:pt idx="28">
                  <c:v>ago-20</c:v>
                </c:pt>
                <c:pt idx="29">
                  <c:v>sep-20</c:v>
                </c:pt>
                <c:pt idx="30">
                  <c:v>oct-20</c:v>
                </c:pt>
                <c:pt idx="31">
                  <c:v>nov-20</c:v>
                </c:pt>
                <c:pt idx="32">
                  <c:v>dic-20</c:v>
                </c:pt>
                <c:pt idx="33">
                  <c:v>ene-21</c:v>
                </c:pt>
                <c:pt idx="34">
                  <c:v>feb-21</c:v>
                </c:pt>
                <c:pt idx="35">
                  <c:v>mar-21</c:v>
                </c:pt>
                <c:pt idx="36">
                  <c:v>abr-21</c:v>
                </c:pt>
              </c:strCache>
            </c:strRef>
          </c:cat>
          <c:val>
            <c:numRef>
              <c:f>'O2'!$I$193:$I$230</c:f>
              <c:numCache>
                <c:formatCode>General</c:formatCode>
                <c:ptCount val="37"/>
                <c:pt idx="22">
                  <c:v>7</c:v>
                </c:pt>
                <c:pt idx="23">
                  <c:v>7</c:v>
                </c:pt>
                <c:pt idx="24">
                  <c:v>7</c:v>
                </c:pt>
                <c:pt idx="27">
                  <c:v>7.5</c:v>
                </c:pt>
                <c:pt idx="28">
                  <c:v>7</c:v>
                </c:pt>
              </c:numCache>
            </c:numRef>
          </c:val>
          <c:smooth val="0"/>
          <c:extLst>
            <c:ext xmlns:c16="http://schemas.microsoft.com/office/drawing/2014/chart" uri="{C3380CC4-5D6E-409C-BE32-E72D297353CC}">
              <c16:uniqueId val="{00000007-B6F1-483F-81DD-50B3956E5F98}"/>
            </c:ext>
          </c:extLst>
        </c:ser>
        <c:ser>
          <c:idx val="8"/>
          <c:order val="8"/>
          <c:tx>
            <c:strRef>
              <c:f>'O2'!$J$191:$J$192</c:f>
              <c:strCache>
                <c:ptCount val="1"/>
                <c:pt idx="0">
                  <c:v>HUMH</c:v>
                </c:pt>
              </c:strCache>
            </c:strRef>
          </c:tx>
          <c:spPr>
            <a:ln w="28575" cap="rnd">
              <a:solidFill>
                <a:schemeClr val="accent3">
                  <a:lumMod val="60000"/>
                </a:schemeClr>
              </a:solidFill>
              <a:round/>
            </a:ln>
            <a:effectLst/>
          </c:spPr>
          <c:marker>
            <c:symbol val="none"/>
          </c:marker>
          <c:cat>
            <c:strRef>
              <c:f>'O2'!$A$193:$A$230</c:f>
              <c:strCache>
                <c:ptCount val="37"/>
                <c:pt idx="0">
                  <c:v>abr-18</c:v>
                </c:pt>
                <c:pt idx="1">
                  <c:v>may-18</c:v>
                </c:pt>
                <c:pt idx="2">
                  <c:v>jun-18</c:v>
                </c:pt>
                <c:pt idx="3">
                  <c:v>jul-18</c:v>
                </c:pt>
                <c:pt idx="4">
                  <c:v>ago-18</c:v>
                </c:pt>
                <c:pt idx="5">
                  <c:v>sep-18</c:v>
                </c:pt>
                <c:pt idx="6">
                  <c:v>oct-18</c:v>
                </c:pt>
                <c:pt idx="7">
                  <c:v>nov-18</c:v>
                </c:pt>
                <c:pt idx="8">
                  <c:v>dic-18</c:v>
                </c:pt>
                <c:pt idx="9">
                  <c:v>ene-19</c:v>
                </c:pt>
                <c:pt idx="10">
                  <c:v>feb-19</c:v>
                </c:pt>
                <c:pt idx="11">
                  <c:v>mar-19</c:v>
                </c:pt>
                <c:pt idx="12">
                  <c:v>abr-19</c:v>
                </c:pt>
                <c:pt idx="13">
                  <c:v>may-19</c:v>
                </c:pt>
                <c:pt idx="14">
                  <c:v>jun-19</c:v>
                </c:pt>
                <c:pt idx="15">
                  <c:v>jul-19</c:v>
                </c:pt>
                <c:pt idx="16">
                  <c:v>ago-19</c:v>
                </c:pt>
                <c:pt idx="17">
                  <c:v>sep-19</c:v>
                </c:pt>
                <c:pt idx="18">
                  <c:v>oct-19</c:v>
                </c:pt>
                <c:pt idx="19">
                  <c:v>nov-19</c:v>
                </c:pt>
                <c:pt idx="20">
                  <c:v>dic-19</c:v>
                </c:pt>
                <c:pt idx="21">
                  <c:v>ene-20</c:v>
                </c:pt>
                <c:pt idx="22">
                  <c:v>feb-20</c:v>
                </c:pt>
                <c:pt idx="23">
                  <c:v>mar-20</c:v>
                </c:pt>
                <c:pt idx="24">
                  <c:v>abr-20</c:v>
                </c:pt>
                <c:pt idx="25">
                  <c:v>may-20</c:v>
                </c:pt>
                <c:pt idx="26">
                  <c:v>jun-20</c:v>
                </c:pt>
                <c:pt idx="27">
                  <c:v>jul-20</c:v>
                </c:pt>
                <c:pt idx="28">
                  <c:v>ago-20</c:v>
                </c:pt>
                <c:pt idx="29">
                  <c:v>sep-20</c:v>
                </c:pt>
                <c:pt idx="30">
                  <c:v>oct-20</c:v>
                </c:pt>
                <c:pt idx="31">
                  <c:v>nov-20</c:v>
                </c:pt>
                <c:pt idx="32">
                  <c:v>dic-20</c:v>
                </c:pt>
                <c:pt idx="33">
                  <c:v>ene-21</c:v>
                </c:pt>
                <c:pt idx="34">
                  <c:v>feb-21</c:v>
                </c:pt>
                <c:pt idx="35">
                  <c:v>mar-21</c:v>
                </c:pt>
                <c:pt idx="36">
                  <c:v>abr-21</c:v>
                </c:pt>
              </c:strCache>
            </c:strRef>
          </c:cat>
          <c:val>
            <c:numRef>
              <c:f>'O2'!$J$193:$J$230</c:f>
              <c:numCache>
                <c:formatCode>General</c:formatCode>
                <c:ptCount val="37"/>
                <c:pt idx="21">
                  <c:v>7</c:v>
                </c:pt>
                <c:pt idx="22">
                  <c:v>7</c:v>
                </c:pt>
                <c:pt idx="23">
                  <c:v>6</c:v>
                </c:pt>
                <c:pt idx="24">
                  <c:v>7</c:v>
                </c:pt>
                <c:pt idx="25">
                  <c:v>7</c:v>
                </c:pt>
                <c:pt idx="26">
                  <c:v>6.5</c:v>
                </c:pt>
                <c:pt idx="27">
                  <c:v>7</c:v>
                </c:pt>
                <c:pt idx="29">
                  <c:v>6.5</c:v>
                </c:pt>
                <c:pt idx="30">
                  <c:v>7</c:v>
                </c:pt>
                <c:pt idx="31">
                  <c:v>7</c:v>
                </c:pt>
                <c:pt idx="32">
                  <c:v>6</c:v>
                </c:pt>
                <c:pt idx="33">
                  <c:v>6</c:v>
                </c:pt>
                <c:pt idx="34">
                  <c:v>7</c:v>
                </c:pt>
                <c:pt idx="35">
                  <c:v>7</c:v>
                </c:pt>
                <c:pt idx="36">
                  <c:v>7</c:v>
                </c:pt>
              </c:numCache>
            </c:numRef>
          </c:val>
          <c:smooth val="0"/>
          <c:extLst>
            <c:ext xmlns:c16="http://schemas.microsoft.com/office/drawing/2014/chart" uri="{C3380CC4-5D6E-409C-BE32-E72D297353CC}">
              <c16:uniqueId val="{00000008-B6F1-483F-81DD-50B3956E5F98}"/>
            </c:ext>
          </c:extLst>
        </c:ser>
        <c:ser>
          <c:idx val="9"/>
          <c:order val="9"/>
          <c:tx>
            <c:strRef>
              <c:f>'O2'!$K$191:$K$192</c:f>
              <c:strCache>
                <c:ptCount val="1"/>
                <c:pt idx="0">
                  <c:v>MAAB1</c:v>
                </c:pt>
              </c:strCache>
            </c:strRef>
          </c:tx>
          <c:spPr>
            <a:ln w="28575" cap="rnd">
              <a:solidFill>
                <a:schemeClr val="accent4">
                  <a:lumMod val="60000"/>
                </a:schemeClr>
              </a:solidFill>
              <a:round/>
            </a:ln>
            <a:effectLst/>
          </c:spPr>
          <c:marker>
            <c:symbol val="none"/>
          </c:marker>
          <c:cat>
            <c:strRef>
              <c:f>'O2'!$A$193:$A$230</c:f>
              <c:strCache>
                <c:ptCount val="37"/>
                <c:pt idx="0">
                  <c:v>abr-18</c:v>
                </c:pt>
                <c:pt idx="1">
                  <c:v>may-18</c:v>
                </c:pt>
                <c:pt idx="2">
                  <c:v>jun-18</c:v>
                </c:pt>
                <c:pt idx="3">
                  <c:v>jul-18</c:v>
                </c:pt>
                <c:pt idx="4">
                  <c:v>ago-18</c:v>
                </c:pt>
                <c:pt idx="5">
                  <c:v>sep-18</c:v>
                </c:pt>
                <c:pt idx="6">
                  <c:v>oct-18</c:v>
                </c:pt>
                <c:pt idx="7">
                  <c:v>nov-18</c:v>
                </c:pt>
                <c:pt idx="8">
                  <c:v>dic-18</c:v>
                </c:pt>
                <c:pt idx="9">
                  <c:v>ene-19</c:v>
                </c:pt>
                <c:pt idx="10">
                  <c:v>feb-19</c:v>
                </c:pt>
                <c:pt idx="11">
                  <c:v>mar-19</c:v>
                </c:pt>
                <c:pt idx="12">
                  <c:v>abr-19</c:v>
                </c:pt>
                <c:pt idx="13">
                  <c:v>may-19</c:v>
                </c:pt>
                <c:pt idx="14">
                  <c:v>jun-19</c:v>
                </c:pt>
                <c:pt idx="15">
                  <c:v>jul-19</c:v>
                </c:pt>
                <c:pt idx="16">
                  <c:v>ago-19</c:v>
                </c:pt>
                <c:pt idx="17">
                  <c:v>sep-19</c:v>
                </c:pt>
                <c:pt idx="18">
                  <c:v>oct-19</c:v>
                </c:pt>
                <c:pt idx="19">
                  <c:v>nov-19</c:v>
                </c:pt>
                <c:pt idx="20">
                  <c:v>dic-19</c:v>
                </c:pt>
                <c:pt idx="21">
                  <c:v>ene-20</c:v>
                </c:pt>
                <c:pt idx="22">
                  <c:v>feb-20</c:v>
                </c:pt>
                <c:pt idx="23">
                  <c:v>mar-20</c:v>
                </c:pt>
                <c:pt idx="24">
                  <c:v>abr-20</c:v>
                </c:pt>
                <c:pt idx="25">
                  <c:v>may-20</c:v>
                </c:pt>
                <c:pt idx="26">
                  <c:v>jun-20</c:v>
                </c:pt>
                <c:pt idx="27">
                  <c:v>jul-20</c:v>
                </c:pt>
                <c:pt idx="28">
                  <c:v>ago-20</c:v>
                </c:pt>
                <c:pt idx="29">
                  <c:v>sep-20</c:v>
                </c:pt>
                <c:pt idx="30">
                  <c:v>oct-20</c:v>
                </c:pt>
                <c:pt idx="31">
                  <c:v>nov-20</c:v>
                </c:pt>
                <c:pt idx="32">
                  <c:v>dic-20</c:v>
                </c:pt>
                <c:pt idx="33">
                  <c:v>ene-21</c:v>
                </c:pt>
                <c:pt idx="34">
                  <c:v>feb-21</c:v>
                </c:pt>
                <c:pt idx="35">
                  <c:v>mar-21</c:v>
                </c:pt>
                <c:pt idx="36">
                  <c:v>abr-21</c:v>
                </c:pt>
              </c:strCache>
            </c:strRef>
          </c:cat>
          <c:val>
            <c:numRef>
              <c:f>'O2'!$K$193:$K$230</c:f>
              <c:numCache>
                <c:formatCode>General</c:formatCode>
                <c:ptCount val="37"/>
                <c:pt idx="0">
                  <c:v>7</c:v>
                </c:pt>
                <c:pt idx="1">
                  <c:v>7</c:v>
                </c:pt>
                <c:pt idx="3">
                  <c:v>7</c:v>
                </c:pt>
                <c:pt idx="4">
                  <c:v>7.5</c:v>
                </c:pt>
                <c:pt idx="5">
                  <c:v>7</c:v>
                </c:pt>
                <c:pt idx="6">
                  <c:v>7</c:v>
                </c:pt>
                <c:pt idx="8">
                  <c:v>7</c:v>
                </c:pt>
                <c:pt idx="9">
                  <c:v>7</c:v>
                </c:pt>
                <c:pt idx="10">
                  <c:v>7</c:v>
                </c:pt>
                <c:pt idx="11">
                  <c:v>7</c:v>
                </c:pt>
                <c:pt idx="12">
                  <c:v>7</c:v>
                </c:pt>
                <c:pt idx="13">
                  <c:v>7</c:v>
                </c:pt>
                <c:pt idx="14">
                  <c:v>7.5</c:v>
                </c:pt>
                <c:pt idx="15">
                  <c:v>7</c:v>
                </c:pt>
                <c:pt idx="17">
                  <c:v>7</c:v>
                </c:pt>
                <c:pt idx="18">
                  <c:v>7.5</c:v>
                </c:pt>
                <c:pt idx="19">
                  <c:v>7</c:v>
                </c:pt>
                <c:pt idx="20">
                  <c:v>7.5</c:v>
                </c:pt>
              </c:numCache>
            </c:numRef>
          </c:val>
          <c:smooth val="0"/>
          <c:extLst>
            <c:ext xmlns:c16="http://schemas.microsoft.com/office/drawing/2014/chart" uri="{C3380CC4-5D6E-409C-BE32-E72D297353CC}">
              <c16:uniqueId val="{00000009-B6F1-483F-81DD-50B3956E5F98}"/>
            </c:ext>
          </c:extLst>
        </c:ser>
        <c:ser>
          <c:idx val="10"/>
          <c:order val="10"/>
          <c:tx>
            <c:strRef>
              <c:f>'O2'!$L$191:$L$192</c:f>
              <c:strCache>
                <c:ptCount val="1"/>
                <c:pt idx="0">
                  <c:v>MAAB2</c:v>
                </c:pt>
              </c:strCache>
            </c:strRef>
          </c:tx>
          <c:spPr>
            <a:ln w="28575" cap="rnd">
              <a:solidFill>
                <a:schemeClr val="accent5">
                  <a:lumMod val="60000"/>
                </a:schemeClr>
              </a:solidFill>
              <a:round/>
            </a:ln>
            <a:effectLst/>
          </c:spPr>
          <c:marker>
            <c:symbol val="none"/>
          </c:marker>
          <c:cat>
            <c:strRef>
              <c:f>'O2'!$A$193:$A$230</c:f>
              <c:strCache>
                <c:ptCount val="37"/>
                <c:pt idx="0">
                  <c:v>abr-18</c:v>
                </c:pt>
                <c:pt idx="1">
                  <c:v>may-18</c:v>
                </c:pt>
                <c:pt idx="2">
                  <c:v>jun-18</c:v>
                </c:pt>
                <c:pt idx="3">
                  <c:v>jul-18</c:v>
                </c:pt>
                <c:pt idx="4">
                  <c:v>ago-18</c:v>
                </c:pt>
                <c:pt idx="5">
                  <c:v>sep-18</c:v>
                </c:pt>
                <c:pt idx="6">
                  <c:v>oct-18</c:v>
                </c:pt>
                <c:pt idx="7">
                  <c:v>nov-18</c:v>
                </c:pt>
                <c:pt idx="8">
                  <c:v>dic-18</c:v>
                </c:pt>
                <c:pt idx="9">
                  <c:v>ene-19</c:v>
                </c:pt>
                <c:pt idx="10">
                  <c:v>feb-19</c:v>
                </c:pt>
                <c:pt idx="11">
                  <c:v>mar-19</c:v>
                </c:pt>
                <c:pt idx="12">
                  <c:v>abr-19</c:v>
                </c:pt>
                <c:pt idx="13">
                  <c:v>may-19</c:v>
                </c:pt>
                <c:pt idx="14">
                  <c:v>jun-19</c:v>
                </c:pt>
                <c:pt idx="15">
                  <c:v>jul-19</c:v>
                </c:pt>
                <c:pt idx="16">
                  <c:v>ago-19</c:v>
                </c:pt>
                <c:pt idx="17">
                  <c:v>sep-19</c:v>
                </c:pt>
                <c:pt idx="18">
                  <c:v>oct-19</c:v>
                </c:pt>
                <c:pt idx="19">
                  <c:v>nov-19</c:v>
                </c:pt>
                <c:pt idx="20">
                  <c:v>dic-19</c:v>
                </c:pt>
                <c:pt idx="21">
                  <c:v>ene-20</c:v>
                </c:pt>
                <c:pt idx="22">
                  <c:v>feb-20</c:v>
                </c:pt>
                <c:pt idx="23">
                  <c:v>mar-20</c:v>
                </c:pt>
                <c:pt idx="24">
                  <c:v>abr-20</c:v>
                </c:pt>
                <c:pt idx="25">
                  <c:v>may-20</c:v>
                </c:pt>
                <c:pt idx="26">
                  <c:v>jun-20</c:v>
                </c:pt>
                <c:pt idx="27">
                  <c:v>jul-20</c:v>
                </c:pt>
                <c:pt idx="28">
                  <c:v>ago-20</c:v>
                </c:pt>
                <c:pt idx="29">
                  <c:v>sep-20</c:v>
                </c:pt>
                <c:pt idx="30">
                  <c:v>oct-20</c:v>
                </c:pt>
                <c:pt idx="31">
                  <c:v>nov-20</c:v>
                </c:pt>
                <c:pt idx="32">
                  <c:v>dic-20</c:v>
                </c:pt>
                <c:pt idx="33">
                  <c:v>ene-21</c:v>
                </c:pt>
                <c:pt idx="34">
                  <c:v>feb-21</c:v>
                </c:pt>
                <c:pt idx="35">
                  <c:v>mar-21</c:v>
                </c:pt>
                <c:pt idx="36">
                  <c:v>abr-21</c:v>
                </c:pt>
              </c:strCache>
            </c:strRef>
          </c:cat>
          <c:val>
            <c:numRef>
              <c:f>'O2'!$L$193:$L$230</c:f>
              <c:numCache>
                <c:formatCode>General</c:formatCode>
                <c:ptCount val="37"/>
                <c:pt idx="0">
                  <c:v>7.5</c:v>
                </c:pt>
                <c:pt idx="1">
                  <c:v>7</c:v>
                </c:pt>
                <c:pt idx="2">
                  <c:v>7</c:v>
                </c:pt>
                <c:pt idx="3">
                  <c:v>7.5</c:v>
                </c:pt>
                <c:pt idx="4">
                  <c:v>7</c:v>
                </c:pt>
                <c:pt idx="5">
                  <c:v>7.5</c:v>
                </c:pt>
                <c:pt idx="6">
                  <c:v>7</c:v>
                </c:pt>
                <c:pt idx="7">
                  <c:v>7</c:v>
                </c:pt>
                <c:pt idx="8">
                  <c:v>7</c:v>
                </c:pt>
                <c:pt idx="9">
                  <c:v>7</c:v>
                </c:pt>
                <c:pt idx="10">
                  <c:v>7</c:v>
                </c:pt>
                <c:pt idx="11">
                  <c:v>7</c:v>
                </c:pt>
                <c:pt idx="12">
                  <c:v>7</c:v>
                </c:pt>
                <c:pt idx="13">
                  <c:v>7.5</c:v>
                </c:pt>
                <c:pt idx="14">
                  <c:v>7</c:v>
                </c:pt>
                <c:pt idx="15">
                  <c:v>6.5</c:v>
                </c:pt>
                <c:pt idx="16">
                  <c:v>7</c:v>
                </c:pt>
                <c:pt idx="17">
                  <c:v>7</c:v>
                </c:pt>
                <c:pt idx="18">
                  <c:v>7</c:v>
                </c:pt>
                <c:pt idx="19">
                  <c:v>7</c:v>
                </c:pt>
                <c:pt idx="20">
                  <c:v>7</c:v>
                </c:pt>
                <c:pt idx="21">
                  <c:v>7.5</c:v>
                </c:pt>
                <c:pt idx="22">
                  <c:v>7</c:v>
                </c:pt>
                <c:pt idx="23">
                  <c:v>7</c:v>
                </c:pt>
                <c:pt idx="24">
                  <c:v>7</c:v>
                </c:pt>
                <c:pt idx="25">
                  <c:v>7.5</c:v>
                </c:pt>
                <c:pt idx="26">
                  <c:v>7</c:v>
                </c:pt>
                <c:pt idx="27">
                  <c:v>7</c:v>
                </c:pt>
                <c:pt idx="28">
                  <c:v>7</c:v>
                </c:pt>
                <c:pt idx="29">
                  <c:v>7</c:v>
                </c:pt>
                <c:pt idx="30">
                  <c:v>7</c:v>
                </c:pt>
                <c:pt idx="31">
                  <c:v>7</c:v>
                </c:pt>
                <c:pt idx="32">
                  <c:v>7</c:v>
                </c:pt>
                <c:pt idx="33">
                  <c:v>7</c:v>
                </c:pt>
                <c:pt idx="34">
                  <c:v>7</c:v>
                </c:pt>
                <c:pt idx="35">
                  <c:v>7</c:v>
                </c:pt>
                <c:pt idx="36">
                  <c:v>7</c:v>
                </c:pt>
              </c:numCache>
            </c:numRef>
          </c:val>
          <c:smooth val="0"/>
          <c:extLst>
            <c:ext xmlns:c16="http://schemas.microsoft.com/office/drawing/2014/chart" uri="{C3380CC4-5D6E-409C-BE32-E72D297353CC}">
              <c16:uniqueId val="{0000000A-B6F1-483F-81DD-50B3956E5F98}"/>
            </c:ext>
          </c:extLst>
        </c:ser>
        <c:ser>
          <c:idx val="11"/>
          <c:order val="11"/>
          <c:tx>
            <c:strRef>
              <c:f>'O2'!$M$191:$M$192</c:f>
              <c:strCache>
                <c:ptCount val="1"/>
                <c:pt idx="0">
                  <c:v>MACA1</c:v>
                </c:pt>
              </c:strCache>
            </c:strRef>
          </c:tx>
          <c:spPr>
            <a:ln w="28575" cap="rnd">
              <a:solidFill>
                <a:schemeClr val="accent6">
                  <a:lumMod val="60000"/>
                </a:schemeClr>
              </a:solidFill>
              <a:round/>
            </a:ln>
            <a:effectLst/>
          </c:spPr>
          <c:marker>
            <c:symbol val="none"/>
          </c:marker>
          <c:cat>
            <c:strRef>
              <c:f>'O2'!$A$193:$A$230</c:f>
              <c:strCache>
                <c:ptCount val="37"/>
                <c:pt idx="0">
                  <c:v>abr-18</c:v>
                </c:pt>
                <c:pt idx="1">
                  <c:v>may-18</c:v>
                </c:pt>
                <c:pt idx="2">
                  <c:v>jun-18</c:v>
                </c:pt>
                <c:pt idx="3">
                  <c:v>jul-18</c:v>
                </c:pt>
                <c:pt idx="4">
                  <c:v>ago-18</c:v>
                </c:pt>
                <c:pt idx="5">
                  <c:v>sep-18</c:v>
                </c:pt>
                <c:pt idx="6">
                  <c:v>oct-18</c:v>
                </c:pt>
                <c:pt idx="7">
                  <c:v>nov-18</c:v>
                </c:pt>
                <c:pt idx="8">
                  <c:v>dic-18</c:v>
                </c:pt>
                <c:pt idx="9">
                  <c:v>ene-19</c:v>
                </c:pt>
                <c:pt idx="10">
                  <c:v>feb-19</c:v>
                </c:pt>
                <c:pt idx="11">
                  <c:v>mar-19</c:v>
                </c:pt>
                <c:pt idx="12">
                  <c:v>abr-19</c:v>
                </c:pt>
                <c:pt idx="13">
                  <c:v>may-19</c:v>
                </c:pt>
                <c:pt idx="14">
                  <c:v>jun-19</c:v>
                </c:pt>
                <c:pt idx="15">
                  <c:v>jul-19</c:v>
                </c:pt>
                <c:pt idx="16">
                  <c:v>ago-19</c:v>
                </c:pt>
                <c:pt idx="17">
                  <c:v>sep-19</c:v>
                </c:pt>
                <c:pt idx="18">
                  <c:v>oct-19</c:v>
                </c:pt>
                <c:pt idx="19">
                  <c:v>nov-19</c:v>
                </c:pt>
                <c:pt idx="20">
                  <c:v>dic-19</c:v>
                </c:pt>
                <c:pt idx="21">
                  <c:v>ene-20</c:v>
                </c:pt>
                <c:pt idx="22">
                  <c:v>feb-20</c:v>
                </c:pt>
                <c:pt idx="23">
                  <c:v>mar-20</c:v>
                </c:pt>
                <c:pt idx="24">
                  <c:v>abr-20</c:v>
                </c:pt>
                <c:pt idx="25">
                  <c:v>may-20</c:v>
                </c:pt>
                <c:pt idx="26">
                  <c:v>jun-20</c:v>
                </c:pt>
                <c:pt idx="27">
                  <c:v>jul-20</c:v>
                </c:pt>
                <c:pt idx="28">
                  <c:v>ago-20</c:v>
                </c:pt>
                <c:pt idx="29">
                  <c:v>sep-20</c:v>
                </c:pt>
                <c:pt idx="30">
                  <c:v>oct-20</c:v>
                </c:pt>
                <c:pt idx="31">
                  <c:v>nov-20</c:v>
                </c:pt>
                <c:pt idx="32">
                  <c:v>dic-20</c:v>
                </c:pt>
                <c:pt idx="33">
                  <c:v>ene-21</c:v>
                </c:pt>
                <c:pt idx="34">
                  <c:v>feb-21</c:v>
                </c:pt>
                <c:pt idx="35">
                  <c:v>mar-21</c:v>
                </c:pt>
                <c:pt idx="36">
                  <c:v>abr-21</c:v>
                </c:pt>
              </c:strCache>
            </c:strRef>
          </c:cat>
          <c:val>
            <c:numRef>
              <c:f>'O2'!$M$193:$M$230</c:f>
              <c:numCache>
                <c:formatCode>General</c:formatCode>
                <c:ptCount val="37"/>
                <c:pt idx="0">
                  <c:v>7.5</c:v>
                </c:pt>
                <c:pt idx="1">
                  <c:v>7.5</c:v>
                </c:pt>
                <c:pt idx="3">
                  <c:v>7</c:v>
                </c:pt>
                <c:pt idx="4">
                  <c:v>7</c:v>
                </c:pt>
                <c:pt idx="5">
                  <c:v>7</c:v>
                </c:pt>
                <c:pt idx="6">
                  <c:v>7</c:v>
                </c:pt>
                <c:pt idx="8">
                  <c:v>6.5</c:v>
                </c:pt>
                <c:pt idx="9">
                  <c:v>6.5</c:v>
                </c:pt>
                <c:pt idx="10">
                  <c:v>6</c:v>
                </c:pt>
                <c:pt idx="11">
                  <c:v>7</c:v>
                </c:pt>
                <c:pt idx="12">
                  <c:v>7</c:v>
                </c:pt>
                <c:pt idx="13">
                  <c:v>7</c:v>
                </c:pt>
                <c:pt idx="15">
                  <c:v>5.5</c:v>
                </c:pt>
                <c:pt idx="16">
                  <c:v>7</c:v>
                </c:pt>
                <c:pt idx="17">
                  <c:v>7</c:v>
                </c:pt>
                <c:pt idx="18">
                  <c:v>7</c:v>
                </c:pt>
                <c:pt idx="19">
                  <c:v>7</c:v>
                </c:pt>
                <c:pt idx="20">
                  <c:v>7</c:v>
                </c:pt>
              </c:numCache>
            </c:numRef>
          </c:val>
          <c:smooth val="0"/>
          <c:extLst>
            <c:ext xmlns:c16="http://schemas.microsoft.com/office/drawing/2014/chart" uri="{C3380CC4-5D6E-409C-BE32-E72D297353CC}">
              <c16:uniqueId val="{0000000B-B6F1-483F-81DD-50B3956E5F98}"/>
            </c:ext>
          </c:extLst>
        </c:ser>
        <c:ser>
          <c:idx val="12"/>
          <c:order val="12"/>
          <c:tx>
            <c:strRef>
              <c:f>'O2'!$N$191:$N$192</c:f>
              <c:strCache>
                <c:ptCount val="1"/>
                <c:pt idx="0">
                  <c:v>MACA2</c:v>
                </c:pt>
              </c:strCache>
            </c:strRef>
          </c:tx>
          <c:spPr>
            <a:ln w="28575" cap="rnd">
              <a:solidFill>
                <a:schemeClr val="accent1">
                  <a:lumMod val="80000"/>
                  <a:lumOff val="20000"/>
                </a:schemeClr>
              </a:solidFill>
              <a:round/>
            </a:ln>
            <a:effectLst/>
          </c:spPr>
          <c:marker>
            <c:symbol val="none"/>
          </c:marker>
          <c:cat>
            <c:strRef>
              <c:f>'O2'!$A$193:$A$230</c:f>
              <c:strCache>
                <c:ptCount val="37"/>
                <c:pt idx="0">
                  <c:v>abr-18</c:v>
                </c:pt>
                <c:pt idx="1">
                  <c:v>may-18</c:v>
                </c:pt>
                <c:pt idx="2">
                  <c:v>jun-18</c:v>
                </c:pt>
                <c:pt idx="3">
                  <c:v>jul-18</c:v>
                </c:pt>
                <c:pt idx="4">
                  <c:v>ago-18</c:v>
                </c:pt>
                <c:pt idx="5">
                  <c:v>sep-18</c:v>
                </c:pt>
                <c:pt idx="6">
                  <c:v>oct-18</c:v>
                </c:pt>
                <c:pt idx="7">
                  <c:v>nov-18</c:v>
                </c:pt>
                <c:pt idx="8">
                  <c:v>dic-18</c:v>
                </c:pt>
                <c:pt idx="9">
                  <c:v>ene-19</c:v>
                </c:pt>
                <c:pt idx="10">
                  <c:v>feb-19</c:v>
                </c:pt>
                <c:pt idx="11">
                  <c:v>mar-19</c:v>
                </c:pt>
                <c:pt idx="12">
                  <c:v>abr-19</c:v>
                </c:pt>
                <c:pt idx="13">
                  <c:v>may-19</c:v>
                </c:pt>
                <c:pt idx="14">
                  <c:v>jun-19</c:v>
                </c:pt>
                <c:pt idx="15">
                  <c:v>jul-19</c:v>
                </c:pt>
                <c:pt idx="16">
                  <c:v>ago-19</c:v>
                </c:pt>
                <c:pt idx="17">
                  <c:v>sep-19</c:v>
                </c:pt>
                <c:pt idx="18">
                  <c:v>oct-19</c:v>
                </c:pt>
                <c:pt idx="19">
                  <c:v>nov-19</c:v>
                </c:pt>
                <c:pt idx="20">
                  <c:v>dic-19</c:v>
                </c:pt>
                <c:pt idx="21">
                  <c:v>ene-20</c:v>
                </c:pt>
                <c:pt idx="22">
                  <c:v>feb-20</c:v>
                </c:pt>
                <c:pt idx="23">
                  <c:v>mar-20</c:v>
                </c:pt>
                <c:pt idx="24">
                  <c:v>abr-20</c:v>
                </c:pt>
                <c:pt idx="25">
                  <c:v>may-20</c:v>
                </c:pt>
                <c:pt idx="26">
                  <c:v>jun-20</c:v>
                </c:pt>
                <c:pt idx="27">
                  <c:v>jul-20</c:v>
                </c:pt>
                <c:pt idx="28">
                  <c:v>ago-20</c:v>
                </c:pt>
                <c:pt idx="29">
                  <c:v>sep-20</c:v>
                </c:pt>
                <c:pt idx="30">
                  <c:v>oct-20</c:v>
                </c:pt>
                <c:pt idx="31">
                  <c:v>nov-20</c:v>
                </c:pt>
                <c:pt idx="32">
                  <c:v>dic-20</c:v>
                </c:pt>
                <c:pt idx="33">
                  <c:v>ene-21</c:v>
                </c:pt>
                <c:pt idx="34">
                  <c:v>feb-21</c:v>
                </c:pt>
                <c:pt idx="35">
                  <c:v>mar-21</c:v>
                </c:pt>
                <c:pt idx="36">
                  <c:v>abr-21</c:v>
                </c:pt>
              </c:strCache>
            </c:strRef>
          </c:cat>
          <c:val>
            <c:numRef>
              <c:f>'O2'!$N$193:$N$230</c:f>
              <c:numCache>
                <c:formatCode>General</c:formatCode>
                <c:ptCount val="37"/>
                <c:pt idx="0">
                  <c:v>7</c:v>
                </c:pt>
                <c:pt idx="1">
                  <c:v>8</c:v>
                </c:pt>
                <c:pt idx="2">
                  <c:v>7</c:v>
                </c:pt>
                <c:pt idx="3">
                  <c:v>7.5</c:v>
                </c:pt>
                <c:pt idx="4">
                  <c:v>8</c:v>
                </c:pt>
                <c:pt idx="5">
                  <c:v>8</c:v>
                </c:pt>
                <c:pt idx="6">
                  <c:v>7</c:v>
                </c:pt>
                <c:pt idx="7">
                  <c:v>7</c:v>
                </c:pt>
                <c:pt idx="8">
                  <c:v>7.5</c:v>
                </c:pt>
                <c:pt idx="9">
                  <c:v>7</c:v>
                </c:pt>
                <c:pt idx="10">
                  <c:v>7</c:v>
                </c:pt>
                <c:pt idx="11">
                  <c:v>7</c:v>
                </c:pt>
                <c:pt idx="12">
                  <c:v>7.5</c:v>
                </c:pt>
                <c:pt idx="13">
                  <c:v>7</c:v>
                </c:pt>
                <c:pt idx="14">
                  <c:v>7.5</c:v>
                </c:pt>
                <c:pt idx="15">
                  <c:v>6</c:v>
                </c:pt>
                <c:pt idx="16">
                  <c:v>7.5</c:v>
                </c:pt>
                <c:pt idx="17">
                  <c:v>7</c:v>
                </c:pt>
                <c:pt idx="18">
                  <c:v>7</c:v>
                </c:pt>
                <c:pt idx="19">
                  <c:v>7</c:v>
                </c:pt>
                <c:pt idx="20">
                  <c:v>7</c:v>
                </c:pt>
                <c:pt idx="21">
                  <c:v>7.5</c:v>
                </c:pt>
                <c:pt idx="22">
                  <c:v>7</c:v>
                </c:pt>
                <c:pt idx="23">
                  <c:v>7</c:v>
                </c:pt>
                <c:pt idx="24">
                  <c:v>7</c:v>
                </c:pt>
                <c:pt idx="25">
                  <c:v>7</c:v>
                </c:pt>
                <c:pt idx="26">
                  <c:v>7</c:v>
                </c:pt>
                <c:pt idx="27">
                  <c:v>7</c:v>
                </c:pt>
                <c:pt idx="28">
                  <c:v>7</c:v>
                </c:pt>
                <c:pt idx="29">
                  <c:v>7.5</c:v>
                </c:pt>
                <c:pt idx="30">
                  <c:v>7.5</c:v>
                </c:pt>
                <c:pt idx="31">
                  <c:v>7</c:v>
                </c:pt>
                <c:pt idx="32">
                  <c:v>7</c:v>
                </c:pt>
                <c:pt idx="33">
                  <c:v>7</c:v>
                </c:pt>
                <c:pt idx="34">
                  <c:v>7</c:v>
                </c:pt>
                <c:pt idx="35">
                  <c:v>7</c:v>
                </c:pt>
                <c:pt idx="36">
                  <c:v>7</c:v>
                </c:pt>
              </c:numCache>
            </c:numRef>
          </c:val>
          <c:smooth val="0"/>
          <c:extLst>
            <c:ext xmlns:c16="http://schemas.microsoft.com/office/drawing/2014/chart" uri="{C3380CC4-5D6E-409C-BE32-E72D297353CC}">
              <c16:uniqueId val="{0000000C-B6F1-483F-81DD-50B3956E5F98}"/>
            </c:ext>
          </c:extLst>
        </c:ser>
        <c:ser>
          <c:idx val="13"/>
          <c:order val="13"/>
          <c:tx>
            <c:strRef>
              <c:f>'O2'!$O$191:$O$192</c:f>
              <c:strCache>
                <c:ptCount val="1"/>
                <c:pt idx="0">
                  <c:v>MAKI</c:v>
                </c:pt>
              </c:strCache>
            </c:strRef>
          </c:tx>
          <c:spPr>
            <a:ln w="28575" cap="rnd">
              <a:solidFill>
                <a:schemeClr val="accent2">
                  <a:lumMod val="80000"/>
                  <a:lumOff val="20000"/>
                </a:schemeClr>
              </a:solidFill>
              <a:round/>
            </a:ln>
            <a:effectLst/>
          </c:spPr>
          <c:marker>
            <c:symbol val="none"/>
          </c:marker>
          <c:cat>
            <c:strRef>
              <c:f>'O2'!$A$193:$A$230</c:f>
              <c:strCache>
                <c:ptCount val="37"/>
                <c:pt idx="0">
                  <c:v>abr-18</c:v>
                </c:pt>
                <c:pt idx="1">
                  <c:v>may-18</c:v>
                </c:pt>
                <c:pt idx="2">
                  <c:v>jun-18</c:v>
                </c:pt>
                <c:pt idx="3">
                  <c:v>jul-18</c:v>
                </c:pt>
                <c:pt idx="4">
                  <c:v>ago-18</c:v>
                </c:pt>
                <c:pt idx="5">
                  <c:v>sep-18</c:v>
                </c:pt>
                <c:pt idx="6">
                  <c:v>oct-18</c:v>
                </c:pt>
                <c:pt idx="7">
                  <c:v>nov-18</c:v>
                </c:pt>
                <c:pt idx="8">
                  <c:v>dic-18</c:v>
                </c:pt>
                <c:pt idx="9">
                  <c:v>ene-19</c:v>
                </c:pt>
                <c:pt idx="10">
                  <c:v>feb-19</c:v>
                </c:pt>
                <c:pt idx="11">
                  <c:v>mar-19</c:v>
                </c:pt>
                <c:pt idx="12">
                  <c:v>abr-19</c:v>
                </c:pt>
                <c:pt idx="13">
                  <c:v>may-19</c:v>
                </c:pt>
                <c:pt idx="14">
                  <c:v>jun-19</c:v>
                </c:pt>
                <c:pt idx="15">
                  <c:v>jul-19</c:v>
                </c:pt>
                <c:pt idx="16">
                  <c:v>ago-19</c:v>
                </c:pt>
                <c:pt idx="17">
                  <c:v>sep-19</c:v>
                </c:pt>
                <c:pt idx="18">
                  <c:v>oct-19</c:v>
                </c:pt>
                <c:pt idx="19">
                  <c:v>nov-19</c:v>
                </c:pt>
                <c:pt idx="20">
                  <c:v>dic-19</c:v>
                </c:pt>
                <c:pt idx="21">
                  <c:v>ene-20</c:v>
                </c:pt>
                <c:pt idx="22">
                  <c:v>feb-20</c:v>
                </c:pt>
                <c:pt idx="23">
                  <c:v>mar-20</c:v>
                </c:pt>
                <c:pt idx="24">
                  <c:v>abr-20</c:v>
                </c:pt>
                <c:pt idx="25">
                  <c:v>may-20</c:v>
                </c:pt>
                <c:pt idx="26">
                  <c:v>jun-20</c:v>
                </c:pt>
                <c:pt idx="27">
                  <c:v>jul-20</c:v>
                </c:pt>
                <c:pt idx="28">
                  <c:v>ago-20</c:v>
                </c:pt>
                <c:pt idx="29">
                  <c:v>sep-20</c:v>
                </c:pt>
                <c:pt idx="30">
                  <c:v>oct-20</c:v>
                </c:pt>
                <c:pt idx="31">
                  <c:v>nov-20</c:v>
                </c:pt>
                <c:pt idx="32">
                  <c:v>dic-20</c:v>
                </c:pt>
                <c:pt idx="33">
                  <c:v>ene-21</c:v>
                </c:pt>
                <c:pt idx="34">
                  <c:v>feb-21</c:v>
                </c:pt>
                <c:pt idx="35">
                  <c:v>mar-21</c:v>
                </c:pt>
                <c:pt idx="36">
                  <c:v>abr-21</c:v>
                </c:pt>
              </c:strCache>
            </c:strRef>
          </c:cat>
          <c:val>
            <c:numRef>
              <c:f>'O2'!$O$193:$O$230</c:f>
              <c:numCache>
                <c:formatCode>General</c:formatCode>
                <c:ptCount val="37"/>
                <c:pt idx="3">
                  <c:v>7</c:v>
                </c:pt>
                <c:pt idx="4">
                  <c:v>6.5</c:v>
                </c:pt>
                <c:pt idx="5">
                  <c:v>7</c:v>
                </c:pt>
              </c:numCache>
            </c:numRef>
          </c:val>
          <c:smooth val="0"/>
          <c:extLst>
            <c:ext xmlns:c16="http://schemas.microsoft.com/office/drawing/2014/chart" uri="{C3380CC4-5D6E-409C-BE32-E72D297353CC}">
              <c16:uniqueId val="{0000000D-B6F1-483F-81DD-50B3956E5F98}"/>
            </c:ext>
          </c:extLst>
        </c:ser>
        <c:ser>
          <c:idx val="14"/>
          <c:order val="14"/>
          <c:tx>
            <c:strRef>
              <c:f>'O2'!$P$191:$P$192</c:f>
              <c:strCache>
                <c:ptCount val="1"/>
                <c:pt idx="0">
                  <c:v>MSP</c:v>
                </c:pt>
              </c:strCache>
            </c:strRef>
          </c:tx>
          <c:spPr>
            <a:ln w="28575" cap="rnd">
              <a:solidFill>
                <a:schemeClr val="accent3">
                  <a:lumMod val="80000"/>
                  <a:lumOff val="20000"/>
                </a:schemeClr>
              </a:solidFill>
              <a:round/>
            </a:ln>
            <a:effectLst/>
          </c:spPr>
          <c:marker>
            <c:symbol val="none"/>
          </c:marker>
          <c:cat>
            <c:strRef>
              <c:f>'O2'!$A$193:$A$230</c:f>
              <c:strCache>
                <c:ptCount val="37"/>
                <c:pt idx="0">
                  <c:v>abr-18</c:v>
                </c:pt>
                <c:pt idx="1">
                  <c:v>may-18</c:v>
                </c:pt>
                <c:pt idx="2">
                  <c:v>jun-18</c:v>
                </c:pt>
                <c:pt idx="3">
                  <c:v>jul-18</c:v>
                </c:pt>
                <c:pt idx="4">
                  <c:v>ago-18</c:v>
                </c:pt>
                <c:pt idx="5">
                  <c:v>sep-18</c:v>
                </c:pt>
                <c:pt idx="6">
                  <c:v>oct-18</c:v>
                </c:pt>
                <c:pt idx="7">
                  <c:v>nov-18</c:v>
                </c:pt>
                <c:pt idx="8">
                  <c:v>dic-18</c:v>
                </c:pt>
                <c:pt idx="9">
                  <c:v>ene-19</c:v>
                </c:pt>
                <c:pt idx="10">
                  <c:v>feb-19</c:v>
                </c:pt>
                <c:pt idx="11">
                  <c:v>mar-19</c:v>
                </c:pt>
                <c:pt idx="12">
                  <c:v>abr-19</c:v>
                </c:pt>
                <c:pt idx="13">
                  <c:v>may-19</c:v>
                </c:pt>
                <c:pt idx="14">
                  <c:v>jun-19</c:v>
                </c:pt>
                <c:pt idx="15">
                  <c:v>jul-19</c:v>
                </c:pt>
                <c:pt idx="16">
                  <c:v>ago-19</c:v>
                </c:pt>
                <c:pt idx="17">
                  <c:v>sep-19</c:v>
                </c:pt>
                <c:pt idx="18">
                  <c:v>oct-19</c:v>
                </c:pt>
                <c:pt idx="19">
                  <c:v>nov-19</c:v>
                </c:pt>
                <c:pt idx="20">
                  <c:v>dic-19</c:v>
                </c:pt>
                <c:pt idx="21">
                  <c:v>ene-20</c:v>
                </c:pt>
                <c:pt idx="22">
                  <c:v>feb-20</c:v>
                </c:pt>
                <c:pt idx="23">
                  <c:v>mar-20</c:v>
                </c:pt>
                <c:pt idx="24">
                  <c:v>abr-20</c:v>
                </c:pt>
                <c:pt idx="25">
                  <c:v>may-20</c:v>
                </c:pt>
                <c:pt idx="26">
                  <c:v>jun-20</c:v>
                </c:pt>
                <c:pt idx="27">
                  <c:v>jul-20</c:v>
                </c:pt>
                <c:pt idx="28">
                  <c:v>ago-20</c:v>
                </c:pt>
                <c:pt idx="29">
                  <c:v>sep-20</c:v>
                </c:pt>
                <c:pt idx="30">
                  <c:v>oct-20</c:v>
                </c:pt>
                <c:pt idx="31">
                  <c:v>nov-20</c:v>
                </c:pt>
                <c:pt idx="32">
                  <c:v>dic-20</c:v>
                </c:pt>
                <c:pt idx="33">
                  <c:v>ene-21</c:v>
                </c:pt>
                <c:pt idx="34">
                  <c:v>feb-21</c:v>
                </c:pt>
                <c:pt idx="35">
                  <c:v>mar-21</c:v>
                </c:pt>
                <c:pt idx="36">
                  <c:v>abr-21</c:v>
                </c:pt>
              </c:strCache>
            </c:strRef>
          </c:cat>
          <c:val>
            <c:numRef>
              <c:f>'O2'!$P$193:$P$230</c:f>
              <c:numCache>
                <c:formatCode>General</c:formatCode>
                <c:ptCount val="37"/>
                <c:pt idx="31">
                  <c:v>7</c:v>
                </c:pt>
                <c:pt idx="32">
                  <c:v>8</c:v>
                </c:pt>
                <c:pt idx="33">
                  <c:v>7</c:v>
                </c:pt>
                <c:pt idx="34">
                  <c:v>7.5</c:v>
                </c:pt>
                <c:pt idx="35">
                  <c:v>7</c:v>
                </c:pt>
                <c:pt idx="36">
                  <c:v>7</c:v>
                </c:pt>
              </c:numCache>
            </c:numRef>
          </c:val>
          <c:smooth val="0"/>
          <c:extLst>
            <c:ext xmlns:c16="http://schemas.microsoft.com/office/drawing/2014/chart" uri="{C3380CC4-5D6E-409C-BE32-E72D297353CC}">
              <c16:uniqueId val="{0000000E-B6F1-483F-81DD-50B3956E5F98}"/>
            </c:ext>
          </c:extLst>
        </c:ser>
        <c:ser>
          <c:idx val="15"/>
          <c:order val="15"/>
          <c:tx>
            <c:strRef>
              <c:f>'O2'!$Q$191:$Q$192</c:f>
              <c:strCache>
                <c:ptCount val="1"/>
                <c:pt idx="0">
                  <c:v>PAPO1</c:v>
                </c:pt>
              </c:strCache>
            </c:strRef>
          </c:tx>
          <c:spPr>
            <a:ln w="28575" cap="rnd">
              <a:solidFill>
                <a:schemeClr val="accent4">
                  <a:lumMod val="80000"/>
                  <a:lumOff val="20000"/>
                </a:schemeClr>
              </a:solidFill>
              <a:round/>
            </a:ln>
            <a:effectLst/>
          </c:spPr>
          <c:marker>
            <c:symbol val="none"/>
          </c:marker>
          <c:cat>
            <c:strRef>
              <c:f>'O2'!$A$193:$A$230</c:f>
              <c:strCache>
                <c:ptCount val="37"/>
                <c:pt idx="0">
                  <c:v>abr-18</c:v>
                </c:pt>
                <c:pt idx="1">
                  <c:v>may-18</c:v>
                </c:pt>
                <c:pt idx="2">
                  <c:v>jun-18</c:v>
                </c:pt>
                <c:pt idx="3">
                  <c:v>jul-18</c:v>
                </c:pt>
                <c:pt idx="4">
                  <c:v>ago-18</c:v>
                </c:pt>
                <c:pt idx="5">
                  <c:v>sep-18</c:v>
                </c:pt>
                <c:pt idx="6">
                  <c:v>oct-18</c:v>
                </c:pt>
                <c:pt idx="7">
                  <c:v>nov-18</c:v>
                </c:pt>
                <c:pt idx="8">
                  <c:v>dic-18</c:v>
                </c:pt>
                <c:pt idx="9">
                  <c:v>ene-19</c:v>
                </c:pt>
                <c:pt idx="10">
                  <c:v>feb-19</c:v>
                </c:pt>
                <c:pt idx="11">
                  <c:v>mar-19</c:v>
                </c:pt>
                <c:pt idx="12">
                  <c:v>abr-19</c:v>
                </c:pt>
                <c:pt idx="13">
                  <c:v>may-19</c:v>
                </c:pt>
                <c:pt idx="14">
                  <c:v>jun-19</c:v>
                </c:pt>
                <c:pt idx="15">
                  <c:v>jul-19</c:v>
                </c:pt>
                <c:pt idx="16">
                  <c:v>ago-19</c:v>
                </c:pt>
                <c:pt idx="17">
                  <c:v>sep-19</c:v>
                </c:pt>
                <c:pt idx="18">
                  <c:v>oct-19</c:v>
                </c:pt>
                <c:pt idx="19">
                  <c:v>nov-19</c:v>
                </c:pt>
                <c:pt idx="20">
                  <c:v>dic-19</c:v>
                </c:pt>
                <c:pt idx="21">
                  <c:v>ene-20</c:v>
                </c:pt>
                <c:pt idx="22">
                  <c:v>feb-20</c:v>
                </c:pt>
                <c:pt idx="23">
                  <c:v>mar-20</c:v>
                </c:pt>
                <c:pt idx="24">
                  <c:v>abr-20</c:v>
                </c:pt>
                <c:pt idx="25">
                  <c:v>may-20</c:v>
                </c:pt>
                <c:pt idx="26">
                  <c:v>jun-20</c:v>
                </c:pt>
                <c:pt idx="27">
                  <c:v>jul-20</c:v>
                </c:pt>
                <c:pt idx="28">
                  <c:v>ago-20</c:v>
                </c:pt>
                <c:pt idx="29">
                  <c:v>sep-20</c:v>
                </c:pt>
                <c:pt idx="30">
                  <c:v>oct-20</c:v>
                </c:pt>
                <c:pt idx="31">
                  <c:v>nov-20</c:v>
                </c:pt>
                <c:pt idx="32">
                  <c:v>dic-20</c:v>
                </c:pt>
                <c:pt idx="33">
                  <c:v>ene-21</c:v>
                </c:pt>
                <c:pt idx="34">
                  <c:v>feb-21</c:v>
                </c:pt>
                <c:pt idx="35">
                  <c:v>mar-21</c:v>
                </c:pt>
                <c:pt idx="36">
                  <c:v>abr-21</c:v>
                </c:pt>
              </c:strCache>
            </c:strRef>
          </c:cat>
          <c:val>
            <c:numRef>
              <c:f>'O2'!$Q$193:$Q$230</c:f>
              <c:numCache>
                <c:formatCode>General</c:formatCode>
                <c:ptCount val="37"/>
                <c:pt idx="0">
                  <c:v>7</c:v>
                </c:pt>
                <c:pt idx="1">
                  <c:v>8</c:v>
                </c:pt>
                <c:pt idx="3">
                  <c:v>7.5</c:v>
                </c:pt>
                <c:pt idx="4">
                  <c:v>7</c:v>
                </c:pt>
                <c:pt idx="5">
                  <c:v>7</c:v>
                </c:pt>
                <c:pt idx="6">
                  <c:v>7</c:v>
                </c:pt>
                <c:pt idx="8">
                  <c:v>7</c:v>
                </c:pt>
                <c:pt idx="9">
                  <c:v>7.5</c:v>
                </c:pt>
                <c:pt idx="10">
                  <c:v>7</c:v>
                </c:pt>
                <c:pt idx="11">
                  <c:v>7</c:v>
                </c:pt>
                <c:pt idx="12">
                  <c:v>8</c:v>
                </c:pt>
                <c:pt idx="13">
                  <c:v>7</c:v>
                </c:pt>
                <c:pt idx="14">
                  <c:v>7</c:v>
                </c:pt>
                <c:pt idx="15">
                  <c:v>7.5</c:v>
                </c:pt>
                <c:pt idx="16">
                  <c:v>7.5</c:v>
                </c:pt>
                <c:pt idx="17">
                  <c:v>7</c:v>
                </c:pt>
                <c:pt idx="18">
                  <c:v>6.5</c:v>
                </c:pt>
                <c:pt idx="19">
                  <c:v>7.5</c:v>
                </c:pt>
                <c:pt idx="20">
                  <c:v>7</c:v>
                </c:pt>
              </c:numCache>
            </c:numRef>
          </c:val>
          <c:smooth val="0"/>
          <c:extLst>
            <c:ext xmlns:c16="http://schemas.microsoft.com/office/drawing/2014/chart" uri="{C3380CC4-5D6E-409C-BE32-E72D297353CC}">
              <c16:uniqueId val="{0000000F-B6F1-483F-81DD-50B3956E5F98}"/>
            </c:ext>
          </c:extLst>
        </c:ser>
        <c:ser>
          <c:idx val="16"/>
          <c:order val="16"/>
          <c:tx>
            <c:strRef>
              <c:f>'O2'!$R$191:$R$192</c:f>
              <c:strCache>
                <c:ptCount val="1"/>
                <c:pt idx="0">
                  <c:v>PAPO2</c:v>
                </c:pt>
              </c:strCache>
            </c:strRef>
          </c:tx>
          <c:spPr>
            <a:ln w="28575" cap="rnd">
              <a:solidFill>
                <a:schemeClr val="accent5">
                  <a:lumMod val="80000"/>
                  <a:lumOff val="20000"/>
                </a:schemeClr>
              </a:solidFill>
              <a:round/>
            </a:ln>
            <a:effectLst/>
          </c:spPr>
          <c:marker>
            <c:symbol val="none"/>
          </c:marker>
          <c:cat>
            <c:strRef>
              <c:f>'O2'!$A$193:$A$230</c:f>
              <c:strCache>
                <c:ptCount val="37"/>
                <c:pt idx="0">
                  <c:v>abr-18</c:v>
                </c:pt>
                <c:pt idx="1">
                  <c:v>may-18</c:v>
                </c:pt>
                <c:pt idx="2">
                  <c:v>jun-18</c:v>
                </c:pt>
                <c:pt idx="3">
                  <c:v>jul-18</c:v>
                </c:pt>
                <c:pt idx="4">
                  <c:v>ago-18</c:v>
                </c:pt>
                <c:pt idx="5">
                  <c:v>sep-18</c:v>
                </c:pt>
                <c:pt idx="6">
                  <c:v>oct-18</c:v>
                </c:pt>
                <c:pt idx="7">
                  <c:v>nov-18</c:v>
                </c:pt>
                <c:pt idx="8">
                  <c:v>dic-18</c:v>
                </c:pt>
                <c:pt idx="9">
                  <c:v>ene-19</c:v>
                </c:pt>
                <c:pt idx="10">
                  <c:v>feb-19</c:v>
                </c:pt>
                <c:pt idx="11">
                  <c:v>mar-19</c:v>
                </c:pt>
                <c:pt idx="12">
                  <c:v>abr-19</c:v>
                </c:pt>
                <c:pt idx="13">
                  <c:v>may-19</c:v>
                </c:pt>
                <c:pt idx="14">
                  <c:v>jun-19</c:v>
                </c:pt>
                <c:pt idx="15">
                  <c:v>jul-19</c:v>
                </c:pt>
                <c:pt idx="16">
                  <c:v>ago-19</c:v>
                </c:pt>
                <c:pt idx="17">
                  <c:v>sep-19</c:v>
                </c:pt>
                <c:pt idx="18">
                  <c:v>oct-19</c:v>
                </c:pt>
                <c:pt idx="19">
                  <c:v>nov-19</c:v>
                </c:pt>
                <c:pt idx="20">
                  <c:v>dic-19</c:v>
                </c:pt>
                <c:pt idx="21">
                  <c:v>ene-20</c:v>
                </c:pt>
                <c:pt idx="22">
                  <c:v>feb-20</c:v>
                </c:pt>
                <c:pt idx="23">
                  <c:v>mar-20</c:v>
                </c:pt>
                <c:pt idx="24">
                  <c:v>abr-20</c:v>
                </c:pt>
                <c:pt idx="25">
                  <c:v>may-20</c:v>
                </c:pt>
                <c:pt idx="26">
                  <c:v>jun-20</c:v>
                </c:pt>
                <c:pt idx="27">
                  <c:v>jul-20</c:v>
                </c:pt>
                <c:pt idx="28">
                  <c:v>ago-20</c:v>
                </c:pt>
                <c:pt idx="29">
                  <c:v>sep-20</c:v>
                </c:pt>
                <c:pt idx="30">
                  <c:v>oct-20</c:v>
                </c:pt>
                <c:pt idx="31">
                  <c:v>nov-20</c:v>
                </c:pt>
                <c:pt idx="32">
                  <c:v>dic-20</c:v>
                </c:pt>
                <c:pt idx="33">
                  <c:v>ene-21</c:v>
                </c:pt>
                <c:pt idx="34">
                  <c:v>feb-21</c:v>
                </c:pt>
                <c:pt idx="35">
                  <c:v>mar-21</c:v>
                </c:pt>
                <c:pt idx="36">
                  <c:v>abr-21</c:v>
                </c:pt>
              </c:strCache>
            </c:strRef>
          </c:cat>
          <c:val>
            <c:numRef>
              <c:f>'O2'!$R$193:$R$230</c:f>
              <c:numCache>
                <c:formatCode>General</c:formatCode>
                <c:ptCount val="37"/>
                <c:pt idx="0">
                  <c:v>7.5</c:v>
                </c:pt>
                <c:pt idx="1">
                  <c:v>7.5</c:v>
                </c:pt>
                <c:pt idx="2">
                  <c:v>7</c:v>
                </c:pt>
                <c:pt idx="3">
                  <c:v>7.5</c:v>
                </c:pt>
                <c:pt idx="4">
                  <c:v>7.5</c:v>
                </c:pt>
                <c:pt idx="5">
                  <c:v>7</c:v>
                </c:pt>
                <c:pt idx="6">
                  <c:v>7.5</c:v>
                </c:pt>
                <c:pt idx="7">
                  <c:v>7</c:v>
                </c:pt>
                <c:pt idx="8">
                  <c:v>7.5</c:v>
                </c:pt>
                <c:pt idx="9">
                  <c:v>7</c:v>
                </c:pt>
                <c:pt idx="10">
                  <c:v>7</c:v>
                </c:pt>
                <c:pt idx="11">
                  <c:v>7</c:v>
                </c:pt>
                <c:pt idx="12">
                  <c:v>7</c:v>
                </c:pt>
                <c:pt idx="13">
                  <c:v>7</c:v>
                </c:pt>
                <c:pt idx="14">
                  <c:v>7</c:v>
                </c:pt>
                <c:pt idx="15">
                  <c:v>7.5</c:v>
                </c:pt>
                <c:pt idx="16">
                  <c:v>7.5</c:v>
                </c:pt>
                <c:pt idx="17">
                  <c:v>7</c:v>
                </c:pt>
                <c:pt idx="18">
                  <c:v>7</c:v>
                </c:pt>
                <c:pt idx="19">
                  <c:v>8</c:v>
                </c:pt>
                <c:pt idx="20">
                  <c:v>7.5</c:v>
                </c:pt>
                <c:pt idx="21">
                  <c:v>7.5</c:v>
                </c:pt>
                <c:pt idx="22">
                  <c:v>7</c:v>
                </c:pt>
                <c:pt idx="23">
                  <c:v>7</c:v>
                </c:pt>
                <c:pt idx="24">
                  <c:v>7</c:v>
                </c:pt>
                <c:pt idx="25">
                  <c:v>7</c:v>
                </c:pt>
                <c:pt idx="26">
                  <c:v>7.5</c:v>
                </c:pt>
                <c:pt idx="27">
                  <c:v>7</c:v>
                </c:pt>
                <c:pt idx="28">
                  <c:v>7</c:v>
                </c:pt>
                <c:pt idx="29">
                  <c:v>7</c:v>
                </c:pt>
                <c:pt idx="30">
                  <c:v>7</c:v>
                </c:pt>
                <c:pt idx="31">
                  <c:v>7</c:v>
                </c:pt>
                <c:pt idx="32">
                  <c:v>7</c:v>
                </c:pt>
                <c:pt idx="33">
                  <c:v>7</c:v>
                </c:pt>
                <c:pt idx="34">
                  <c:v>7</c:v>
                </c:pt>
                <c:pt idx="35">
                  <c:v>7</c:v>
                </c:pt>
                <c:pt idx="36">
                  <c:v>7</c:v>
                </c:pt>
              </c:numCache>
            </c:numRef>
          </c:val>
          <c:smooth val="0"/>
          <c:extLst>
            <c:ext xmlns:c16="http://schemas.microsoft.com/office/drawing/2014/chart" uri="{C3380CC4-5D6E-409C-BE32-E72D297353CC}">
              <c16:uniqueId val="{00000010-B6F1-483F-81DD-50B3956E5F98}"/>
            </c:ext>
          </c:extLst>
        </c:ser>
        <c:ser>
          <c:idx val="17"/>
          <c:order val="17"/>
          <c:tx>
            <c:strRef>
              <c:f>'O2'!$S$191:$S$192</c:f>
              <c:strCache>
                <c:ptCount val="1"/>
                <c:pt idx="0">
                  <c:v>PAPR1</c:v>
                </c:pt>
              </c:strCache>
            </c:strRef>
          </c:tx>
          <c:spPr>
            <a:ln w="28575" cap="rnd">
              <a:solidFill>
                <a:schemeClr val="accent6">
                  <a:lumMod val="80000"/>
                  <a:lumOff val="20000"/>
                </a:schemeClr>
              </a:solidFill>
              <a:round/>
            </a:ln>
            <a:effectLst/>
          </c:spPr>
          <c:marker>
            <c:symbol val="none"/>
          </c:marker>
          <c:cat>
            <c:strRef>
              <c:f>'O2'!$A$193:$A$230</c:f>
              <c:strCache>
                <c:ptCount val="37"/>
                <c:pt idx="0">
                  <c:v>abr-18</c:v>
                </c:pt>
                <c:pt idx="1">
                  <c:v>may-18</c:v>
                </c:pt>
                <c:pt idx="2">
                  <c:v>jun-18</c:v>
                </c:pt>
                <c:pt idx="3">
                  <c:v>jul-18</c:v>
                </c:pt>
                <c:pt idx="4">
                  <c:v>ago-18</c:v>
                </c:pt>
                <c:pt idx="5">
                  <c:v>sep-18</c:v>
                </c:pt>
                <c:pt idx="6">
                  <c:v>oct-18</c:v>
                </c:pt>
                <c:pt idx="7">
                  <c:v>nov-18</c:v>
                </c:pt>
                <c:pt idx="8">
                  <c:v>dic-18</c:v>
                </c:pt>
                <c:pt idx="9">
                  <c:v>ene-19</c:v>
                </c:pt>
                <c:pt idx="10">
                  <c:v>feb-19</c:v>
                </c:pt>
                <c:pt idx="11">
                  <c:v>mar-19</c:v>
                </c:pt>
                <c:pt idx="12">
                  <c:v>abr-19</c:v>
                </c:pt>
                <c:pt idx="13">
                  <c:v>may-19</c:v>
                </c:pt>
                <c:pt idx="14">
                  <c:v>jun-19</c:v>
                </c:pt>
                <c:pt idx="15">
                  <c:v>jul-19</c:v>
                </c:pt>
                <c:pt idx="16">
                  <c:v>ago-19</c:v>
                </c:pt>
                <c:pt idx="17">
                  <c:v>sep-19</c:v>
                </c:pt>
                <c:pt idx="18">
                  <c:v>oct-19</c:v>
                </c:pt>
                <c:pt idx="19">
                  <c:v>nov-19</c:v>
                </c:pt>
                <c:pt idx="20">
                  <c:v>dic-19</c:v>
                </c:pt>
                <c:pt idx="21">
                  <c:v>ene-20</c:v>
                </c:pt>
                <c:pt idx="22">
                  <c:v>feb-20</c:v>
                </c:pt>
                <c:pt idx="23">
                  <c:v>mar-20</c:v>
                </c:pt>
                <c:pt idx="24">
                  <c:v>abr-20</c:v>
                </c:pt>
                <c:pt idx="25">
                  <c:v>may-20</c:v>
                </c:pt>
                <c:pt idx="26">
                  <c:v>jun-20</c:v>
                </c:pt>
                <c:pt idx="27">
                  <c:v>jul-20</c:v>
                </c:pt>
                <c:pt idx="28">
                  <c:v>ago-20</c:v>
                </c:pt>
                <c:pt idx="29">
                  <c:v>sep-20</c:v>
                </c:pt>
                <c:pt idx="30">
                  <c:v>oct-20</c:v>
                </c:pt>
                <c:pt idx="31">
                  <c:v>nov-20</c:v>
                </c:pt>
                <c:pt idx="32">
                  <c:v>dic-20</c:v>
                </c:pt>
                <c:pt idx="33">
                  <c:v>ene-21</c:v>
                </c:pt>
                <c:pt idx="34">
                  <c:v>feb-21</c:v>
                </c:pt>
                <c:pt idx="35">
                  <c:v>mar-21</c:v>
                </c:pt>
                <c:pt idx="36">
                  <c:v>abr-21</c:v>
                </c:pt>
              </c:strCache>
            </c:strRef>
          </c:cat>
          <c:val>
            <c:numRef>
              <c:f>'O2'!$S$193:$S$230</c:f>
              <c:numCache>
                <c:formatCode>General</c:formatCode>
                <c:ptCount val="37"/>
                <c:pt idx="0">
                  <c:v>7.5</c:v>
                </c:pt>
                <c:pt idx="1">
                  <c:v>7</c:v>
                </c:pt>
                <c:pt idx="3">
                  <c:v>7</c:v>
                </c:pt>
                <c:pt idx="4">
                  <c:v>7</c:v>
                </c:pt>
                <c:pt idx="5">
                  <c:v>7</c:v>
                </c:pt>
                <c:pt idx="6">
                  <c:v>7</c:v>
                </c:pt>
                <c:pt idx="8">
                  <c:v>7.5</c:v>
                </c:pt>
                <c:pt idx="9">
                  <c:v>7</c:v>
                </c:pt>
                <c:pt idx="10">
                  <c:v>7.5</c:v>
                </c:pt>
                <c:pt idx="11">
                  <c:v>7.5</c:v>
                </c:pt>
                <c:pt idx="12">
                  <c:v>7</c:v>
                </c:pt>
                <c:pt idx="13">
                  <c:v>7</c:v>
                </c:pt>
                <c:pt idx="14">
                  <c:v>7</c:v>
                </c:pt>
                <c:pt idx="15">
                  <c:v>7</c:v>
                </c:pt>
                <c:pt idx="16">
                  <c:v>7</c:v>
                </c:pt>
                <c:pt idx="17">
                  <c:v>7</c:v>
                </c:pt>
                <c:pt idx="18">
                  <c:v>7</c:v>
                </c:pt>
                <c:pt idx="19">
                  <c:v>7</c:v>
                </c:pt>
                <c:pt idx="20">
                  <c:v>7.5</c:v>
                </c:pt>
              </c:numCache>
            </c:numRef>
          </c:val>
          <c:smooth val="0"/>
          <c:extLst>
            <c:ext xmlns:c16="http://schemas.microsoft.com/office/drawing/2014/chart" uri="{C3380CC4-5D6E-409C-BE32-E72D297353CC}">
              <c16:uniqueId val="{00000011-B6F1-483F-81DD-50B3956E5F98}"/>
            </c:ext>
          </c:extLst>
        </c:ser>
        <c:ser>
          <c:idx val="18"/>
          <c:order val="18"/>
          <c:tx>
            <c:strRef>
              <c:f>'O2'!$T$191:$T$192</c:f>
              <c:strCache>
                <c:ptCount val="1"/>
                <c:pt idx="0">
                  <c:v>PAPR2</c:v>
                </c:pt>
              </c:strCache>
            </c:strRef>
          </c:tx>
          <c:spPr>
            <a:ln w="28575" cap="rnd">
              <a:solidFill>
                <a:schemeClr val="accent1">
                  <a:lumMod val="80000"/>
                </a:schemeClr>
              </a:solidFill>
              <a:round/>
            </a:ln>
            <a:effectLst/>
          </c:spPr>
          <c:marker>
            <c:symbol val="none"/>
          </c:marker>
          <c:cat>
            <c:strRef>
              <c:f>'O2'!$A$193:$A$230</c:f>
              <c:strCache>
                <c:ptCount val="37"/>
                <c:pt idx="0">
                  <c:v>abr-18</c:v>
                </c:pt>
                <c:pt idx="1">
                  <c:v>may-18</c:v>
                </c:pt>
                <c:pt idx="2">
                  <c:v>jun-18</c:v>
                </c:pt>
                <c:pt idx="3">
                  <c:v>jul-18</c:v>
                </c:pt>
                <c:pt idx="4">
                  <c:v>ago-18</c:v>
                </c:pt>
                <c:pt idx="5">
                  <c:v>sep-18</c:v>
                </c:pt>
                <c:pt idx="6">
                  <c:v>oct-18</c:v>
                </c:pt>
                <c:pt idx="7">
                  <c:v>nov-18</c:v>
                </c:pt>
                <c:pt idx="8">
                  <c:v>dic-18</c:v>
                </c:pt>
                <c:pt idx="9">
                  <c:v>ene-19</c:v>
                </c:pt>
                <c:pt idx="10">
                  <c:v>feb-19</c:v>
                </c:pt>
                <c:pt idx="11">
                  <c:v>mar-19</c:v>
                </c:pt>
                <c:pt idx="12">
                  <c:v>abr-19</c:v>
                </c:pt>
                <c:pt idx="13">
                  <c:v>may-19</c:v>
                </c:pt>
                <c:pt idx="14">
                  <c:v>jun-19</c:v>
                </c:pt>
                <c:pt idx="15">
                  <c:v>jul-19</c:v>
                </c:pt>
                <c:pt idx="16">
                  <c:v>ago-19</c:v>
                </c:pt>
                <c:pt idx="17">
                  <c:v>sep-19</c:v>
                </c:pt>
                <c:pt idx="18">
                  <c:v>oct-19</c:v>
                </c:pt>
                <c:pt idx="19">
                  <c:v>nov-19</c:v>
                </c:pt>
                <c:pt idx="20">
                  <c:v>dic-19</c:v>
                </c:pt>
                <c:pt idx="21">
                  <c:v>ene-20</c:v>
                </c:pt>
                <c:pt idx="22">
                  <c:v>feb-20</c:v>
                </c:pt>
                <c:pt idx="23">
                  <c:v>mar-20</c:v>
                </c:pt>
                <c:pt idx="24">
                  <c:v>abr-20</c:v>
                </c:pt>
                <c:pt idx="25">
                  <c:v>may-20</c:v>
                </c:pt>
                <c:pt idx="26">
                  <c:v>jun-20</c:v>
                </c:pt>
                <c:pt idx="27">
                  <c:v>jul-20</c:v>
                </c:pt>
                <c:pt idx="28">
                  <c:v>ago-20</c:v>
                </c:pt>
                <c:pt idx="29">
                  <c:v>sep-20</c:v>
                </c:pt>
                <c:pt idx="30">
                  <c:v>oct-20</c:v>
                </c:pt>
                <c:pt idx="31">
                  <c:v>nov-20</c:v>
                </c:pt>
                <c:pt idx="32">
                  <c:v>dic-20</c:v>
                </c:pt>
                <c:pt idx="33">
                  <c:v>ene-21</c:v>
                </c:pt>
                <c:pt idx="34">
                  <c:v>feb-21</c:v>
                </c:pt>
                <c:pt idx="35">
                  <c:v>mar-21</c:v>
                </c:pt>
                <c:pt idx="36">
                  <c:v>abr-21</c:v>
                </c:pt>
              </c:strCache>
            </c:strRef>
          </c:cat>
          <c:val>
            <c:numRef>
              <c:f>'O2'!$T$193:$T$230</c:f>
              <c:numCache>
                <c:formatCode>General</c:formatCode>
                <c:ptCount val="37"/>
                <c:pt idx="0">
                  <c:v>7.5</c:v>
                </c:pt>
                <c:pt idx="1">
                  <c:v>7</c:v>
                </c:pt>
                <c:pt idx="2">
                  <c:v>6.5</c:v>
                </c:pt>
                <c:pt idx="3">
                  <c:v>6</c:v>
                </c:pt>
                <c:pt idx="4">
                  <c:v>6</c:v>
                </c:pt>
                <c:pt idx="5">
                  <c:v>6.5</c:v>
                </c:pt>
                <c:pt idx="6">
                  <c:v>6.5</c:v>
                </c:pt>
                <c:pt idx="7">
                  <c:v>6.5</c:v>
                </c:pt>
                <c:pt idx="8">
                  <c:v>6.5</c:v>
                </c:pt>
                <c:pt idx="9">
                  <c:v>6.5</c:v>
                </c:pt>
                <c:pt idx="10">
                  <c:v>7</c:v>
                </c:pt>
                <c:pt idx="11">
                  <c:v>6</c:v>
                </c:pt>
                <c:pt idx="12">
                  <c:v>6.5</c:v>
                </c:pt>
                <c:pt idx="13">
                  <c:v>7</c:v>
                </c:pt>
                <c:pt idx="14">
                  <c:v>6.5</c:v>
                </c:pt>
                <c:pt idx="15">
                  <c:v>6</c:v>
                </c:pt>
                <c:pt idx="16">
                  <c:v>6.5</c:v>
                </c:pt>
                <c:pt idx="17">
                  <c:v>6.5</c:v>
                </c:pt>
                <c:pt idx="18">
                  <c:v>5.5</c:v>
                </c:pt>
                <c:pt idx="19">
                  <c:v>6.5</c:v>
                </c:pt>
                <c:pt idx="20">
                  <c:v>7</c:v>
                </c:pt>
                <c:pt idx="21">
                  <c:v>6</c:v>
                </c:pt>
                <c:pt idx="22">
                  <c:v>6.5</c:v>
                </c:pt>
                <c:pt idx="23">
                  <c:v>7</c:v>
                </c:pt>
                <c:pt idx="24">
                  <c:v>6.5</c:v>
                </c:pt>
                <c:pt idx="25">
                  <c:v>7</c:v>
                </c:pt>
                <c:pt idx="26">
                  <c:v>7</c:v>
                </c:pt>
                <c:pt idx="27">
                  <c:v>6.5</c:v>
                </c:pt>
                <c:pt idx="28">
                  <c:v>6.5</c:v>
                </c:pt>
                <c:pt idx="29">
                  <c:v>6</c:v>
                </c:pt>
                <c:pt idx="30">
                  <c:v>7</c:v>
                </c:pt>
                <c:pt idx="31">
                  <c:v>6.5</c:v>
                </c:pt>
                <c:pt idx="32">
                  <c:v>7</c:v>
                </c:pt>
                <c:pt idx="33">
                  <c:v>6.5</c:v>
                </c:pt>
                <c:pt idx="34">
                  <c:v>6.5</c:v>
                </c:pt>
                <c:pt idx="35">
                  <c:v>6</c:v>
                </c:pt>
                <c:pt idx="36">
                  <c:v>7</c:v>
                </c:pt>
              </c:numCache>
            </c:numRef>
          </c:val>
          <c:smooth val="0"/>
          <c:extLst>
            <c:ext xmlns:c16="http://schemas.microsoft.com/office/drawing/2014/chart" uri="{C3380CC4-5D6E-409C-BE32-E72D297353CC}">
              <c16:uniqueId val="{00000012-B6F1-483F-81DD-50B3956E5F98}"/>
            </c:ext>
          </c:extLst>
        </c:ser>
        <c:ser>
          <c:idx val="19"/>
          <c:order val="19"/>
          <c:tx>
            <c:strRef>
              <c:f>'O2'!$U$191:$U$192</c:f>
              <c:strCache>
                <c:ptCount val="1"/>
                <c:pt idx="0">
                  <c:v>PAPR3</c:v>
                </c:pt>
              </c:strCache>
            </c:strRef>
          </c:tx>
          <c:spPr>
            <a:ln w="28575" cap="rnd">
              <a:solidFill>
                <a:schemeClr val="accent2">
                  <a:lumMod val="80000"/>
                </a:schemeClr>
              </a:solidFill>
              <a:round/>
            </a:ln>
            <a:effectLst/>
          </c:spPr>
          <c:marker>
            <c:symbol val="none"/>
          </c:marker>
          <c:cat>
            <c:strRef>
              <c:f>'O2'!$A$193:$A$230</c:f>
              <c:strCache>
                <c:ptCount val="37"/>
                <c:pt idx="0">
                  <c:v>abr-18</c:v>
                </c:pt>
                <c:pt idx="1">
                  <c:v>may-18</c:v>
                </c:pt>
                <c:pt idx="2">
                  <c:v>jun-18</c:v>
                </c:pt>
                <c:pt idx="3">
                  <c:v>jul-18</c:v>
                </c:pt>
                <c:pt idx="4">
                  <c:v>ago-18</c:v>
                </c:pt>
                <c:pt idx="5">
                  <c:v>sep-18</c:v>
                </c:pt>
                <c:pt idx="6">
                  <c:v>oct-18</c:v>
                </c:pt>
                <c:pt idx="7">
                  <c:v>nov-18</c:v>
                </c:pt>
                <c:pt idx="8">
                  <c:v>dic-18</c:v>
                </c:pt>
                <c:pt idx="9">
                  <c:v>ene-19</c:v>
                </c:pt>
                <c:pt idx="10">
                  <c:v>feb-19</c:v>
                </c:pt>
                <c:pt idx="11">
                  <c:v>mar-19</c:v>
                </c:pt>
                <c:pt idx="12">
                  <c:v>abr-19</c:v>
                </c:pt>
                <c:pt idx="13">
                  <c:v>may-19</c:v>
                </c:pt>
                <c:pt idx="14">
                  <c:v>jun-19</c:v>
                </c:pt>
                <c:pt idx="15">
                  <c:v>jul-19</c:v>
                </c:pt>
                <c:pt idx="16">
                  <c:v>ago-19</c:v>
                </c:pt>
                <c:pt idx="17">
                  <c:v>sep-19</c:v>
                </c:pt>
                <c:pt idx="18">
                  <c:v>oct-19</c:v>
                </c:pt>
                <c:pt idx="19">
                  <c:v>nov-19</c:v>
                </c:pt>
                <c:pt idx="20">
                  <c:v>dic-19</c:v>
                </c:pt>
                <c:pt idx="21">
                  <c:v>ene-20</c:v>
                </c:pt>
                <c:pt idx="22">
                  <c:v>feb-20</c:v>
                </c:pt>
                <c:pt idx="23">
                  <c:v>mar-20</c:v>
                </c:pt>
                <c:pt idx="24">
                  <c:v>abr-20</c:v>
                </c:pt>
                <c:pt idx="25">
                  <c:v>may-20</c:v>
                </c:pt>
                <c:pt idx="26">
                  <c:v>jun-20</c:v>
                </c:pt>
                <c:pt idx="27">
                  <c:v>jul-20</c:v>
                </c:pt>
                <c:pt idx="28">
                  <c:v>ago-20</c:v>
                </c:pt>
                <c:pt idx="29">
                  <c:v>sep-20</c:v>
                </c:pt>
                <c:pt idx="30">
                  <c:v>oct-20</c:v>
                </c:pt>
                <c:pt idx="31">
                  <c:v>nov-20</c:v>
                </c:pt>
                <c:pt idx="32">
                  <c:v>dic-20</c:v>
                </c:pt>
                <c:pt idx="33">
                  <c:v>ene-21</c:v>
                </c:pt>
                <c:pt idx="34">
                  <c:v>feb-21</c:v>
                </c:pt>
                <c:pt idx="35">
                  <c:v>mar-21</c:v>
                </c:pt>
                <c:pt idx="36">
                  <c:v>abr-21</c:v>
                </c:pt>
              </c:strCache>
            </c:strRef>
          </c:cat>
          <c:val>
            <c:numRef>
              <c:f>'O2'!$U$193:$U$230</c:f>
              <c:numCache>
                <c:formatCode>General</c:formatCode>
                <c:ptCount val="37"/>
                <c:pt idx="14">
                  <c:v>6.5</c:v>
                </c:pt>
              </c:numCache>
            </c:numRef>
          </c:val>
          <c:smooth val="0"/>
          <c:extLst>
            <c:ext xmlns:c16="http://schemas.microsoft.com/office/drawing/2014/chart" uri="{C3380CC4-5D6E-409C-BE32-E72D297353CC}">
              <c16:uniqueId val="{00000013-B6F1-483F-81DD-50B3956E5F98}"/>
            </c:ext>
          </c:extLst>
        </c:ser>
        <c:ser>
          <c:idx val="20"/>
          <c:order val="20"/>
          <c:tx>
            <c:strRef>
              <c:f>'O2'!$V$191:$V$192</c:f>
              <c:strCache>
                <c:ptCount val="1"/>
                <c:pt idx="0">
                  <c:v>PLTR1</c:v>
                </c:pt>
              </c:strCache>
            </c:strRef>
          </c:tx>
          <c:spPr>
            <a:ln w="28575" cap="rnd">
              <a:solidFill>
                <a:schemeClr val="accent3">
                  <a:lumMod val="80000"/>
                </a:schemeClr>
              </a:solidFill>
              <a:round/>
            </a:ln>
            <a:effectLst/>
          </c:spPr>
          <c:marker>
            <c:symbol val="none"/>
          </c:marker>
          <c:cat>
            <c:strRef>
              <c:f>'O2'!$A$193:$A$230</c:f>
              <c:strCache>
                <c:ptCount val="37"/>
                <c:pt idx="0">
                  <c:v>abr-18</c:v>
                </c:pt>
                <c:pt idx="1">
                  <c:v>may-18</c:v>
                </c:pt>
                <c:pt idx="2">
                  <c:v>jun-18</c:v>
                </c:pt>
                <c:pt idx="3">
                  <c:v>jul-18</c:v>
                </c:pt>
                <c:pt idx="4">
                  <c:v>ago-18</c:v>
                </c:pt>
                <c:pt idx="5">
                  <c:v>sep-18</c:v>
                </c:pt>
                <c:pt idx="6">
                  <c:v>oct-18</c:v>
                </c:pt>
                <c:pt idx="7">
                  <c:v>nov-18</c:v>
                </c:pt>
                <c:pt idx="8">
                  <c:v>dic-18</c:v>
                </c:pt>
                <c:pt idx="9">
                  <c:v>ene-19</c:v>
                </c:pt>
                <c:pt idx="10">
                  <c:v>feb-19</c:v>
                </c:pt>
                <c:pt idx="11">
                  <c:v>mar-19</c:v>
                </c:pt>
                <c:pt idx="12">
                  <c:v>abr-19</c:v>
                </c:pt>
                <c:pt idx="13">
                  <c:v>may-19</c:v>
                </c:pt>
                <c:pt idx="14">
                  <c:v>jun-19</c:v>
                </c:pt>
                <c:pt idx="15">
                  <c:v>jul-19</c:v>
                </c:pt>
                <c:pt idx="16">
                  <c:v>ago-19</c:v>
                </c:pt>
                <c:pt idx="17">
                  <c:v>sep-19</c:v>
                </c:pt>
                <c:pt idx="18">
                  <c:v>oct-19</c:v>
                </c:pt>
                <c:pt idx="19">
                  <c:v>nov-19</c:v>
                </c:pt>
                <c:pt idx="20">
                  <c:v>dic-19</c:v>
                </c:pt>
                <c:pt idx="21">
                  <c:v>ene-20</c:v>
                </c:pt>
                <c:pt idx="22">
                  <c:v>feb-20</c:v>
                </c:pt>
                <c:pt idx="23">
                  <c:v>mar-20</c:v>
                </c:pt>
                <c:pt idx="24">
                  <c:v>abr-20</c:v>
                </c:pt>
                <c:pt idx="25">
                  <c:v>may-20</c:v>
                </c:pt>
                <c:pt idx="26">
                  <c:v>jun-20</c:v>
                </c:pt>
                <c:pt idx="27">
                  <c:v>jul-20</c:v>
                </c:pt>
                <c:pt idx="28">
                  <c:v>ago-20</c:v>
                </c:pt>
                <c:pt idx="29">
                  <c:v>sep-20</c:v>
                </c:pt>
                <c:pt idx="30">
                  <c:v>oct-20</c:v>
                </c:pt>
                <c:pt idx="31">
                  <c:v>nov-20</c:v>
                </c:pt>
                <c:pt idx="32">
                  <c:v>dic-20</c:v>
                </c:pt>
                <c:pt idx="33">
                  <c:v>ene-21</c:v>
                </c:pt>
                <c:pt idx="34">
                  <c:v>feb-21</c:v>
                </c:pt>
                <c:pt idx="35">
                  <c:v>mar-21</c:v>
                </c:pt>
                <c:pt idx="36">
                  <c:v>abr-21</c:v>
                </c:pt>
              </c:strCache>
            </c:strRef>
          </c:cat>
          <c:val>
            <c:numRef>
              <c:f>'O2'!$V$193:$V$230</c:f>
              <c:numCache>
                <c:formatCode>General</c:formatCode>
                <c:ptCount val="37"/>
                <c:pt idx="0">
                  <c:v>7</c:v>
                </c:pt>
                <c:pt idx="1">
                  <c:v>7.25</c:v>
                </c:pt>
                <c:pt idx="2">
                  <c:v>7</c:v>
                </c:pt>
                <c:pt idx="3">
                  <c:v>7</c:v>
                </c:pt>
                <c:pt idx="4">
                  <c:v>7</c:v>
                </c:pt>
                <c:pt idx="5">
                  <c:v>6.75</c:v>
                </c:pt>
                <c:pt idx="6">
                  <c:v>7</c:v>
                </c:pt>
                <c:pt idx="7">
                  <c:v>7</c:v>
                </c:pt>
                <c:pt idx="8">
                  <c:v>7.5</c:v>
                </c:pt>
                <c:pt idx="9">
                  <c:v>7</c:v>
                </c:pt>
                <c:pt idx="11">
                  <c:v>7</c:v>
                </c:pt>
                <c:pt idx="12">
                  <c:v>7</c:v>
                </c:pt>
                <c:pt idx="13">
                  <c:v>7</c:v>
                </c:pt>
                <c:pt idx="14">
                  <c:v>7</c:v>
                </c:pt>
                <c:pt idx="15">
                  <c:v>7</c:v>
                </c:pt>
                <c:pt idx="16">
                  <c:v>7</c:v>
                </c:pt>
                <c:pt idx="17">
                  <c:v>7</c:v>
                </c:pt>
                <c:pt idx="18">
                  <c:v>7</c:v>
                </c:pt>
                <c:pt idx="19">
                  <c:v>7</c:v>
                </c:pt>
                <c:pt idx="20">
                  <c:v>7</c:v>
                </c:pt>
                <c:pt idx="21">
                  <c:v>7.5</c:v>
                </c:pt>
                <c:pt idx="22">
                  <c:v>7</c:v>
                </c:pt>
                <c:pt idx="23">
                  <c:v>7</c:v>
                </c:pt>
                <c:pt idx="24">
                  <c:v>7</c:v>
                </c:pt>
                <c:pt idx="25">
                  <c:v>7</c:v>
                </c:pt>
                <c:pt idx="26">
                  <c:v>7</c:v>
                </c:pt>
                <c:pt idx="27">
                  <c:v>7</c:v>
                </c:pt>
                <c:pt idx="28">
                  <c:v>7</c:v>
                </c:pt>
                <c:pt idx="29">
                  <c:v>7</c:v>
                </c:pt>
                <c:pt idx="30">
                  <c:v>7</c:v>
                </c:pt>
                <c:pt idx="31">
                  <c:v>7.5</c:v>
                </c:pt>
                <c:pt idx="32">
                  <c:v>7</c:v>
                </c:pt>
                <c:pt idx="33">
                  <c:v>7</c:v>
                </c:pt>
                <c:pt idx="34">
                  <c:v>7</c:v>
                </c:pt>
                <c:pt idx="35">
                  <c:v>7.5</c:v>
                </c:pt>
                <c:pt idx="36">
                  <c:v>7</c:v>
                </c:pt>
              </c:numCache>
            </c:numRef>
          </c:val>
          <c:smooth val="0"/>
          <c:extLst>
            <c:ext xmlns:c16="http://schemas.microsoft.com/office/drawing/2014/chart" uri="{C3380CC4-5D6E-409C-BE32-E72D297353CC}">
              <c16:uniqueId val="{00000014-B6F1-483F-81DD-50B3956E5F98}"/>
            </c:ext>
          </c:extLst>
        </c:ser>
        <c:ser>
          <c:idx val="21"/>
          <c:order val="21"/>
          <c:tx>
            <c:strRef>
              <c:f>'O2'!$W$191:$W$192</c:f>
              <c:strCache>
                <c:ptCount val="1"/>
                <c:pt idx="0">
                  <c:v>PLTR2</c:v>
                </c:pt>
              </c:strCache>
            </c:strRef>
          </c:tx>
          <c:spPr>
            <a:ln w="28575" cap="rnd">
              <a:solidFill>
                <a:schemeClr val="accent4">
                  <a:lumMod val="80000"/>
                </a:schemeClr>
              </a:solidFill>
              <a:round/>
            </a:ln>
            <a:effectLst/>
          </c:spPr>
          <c:marker>
            <c:symbol val="none"/>
          </c:marker>
          <c:cat>
            <c:strRef>
              <c:f>'O2'!$A$193:$A$230</c:f>
              <c:strCache>
                <c:ptCount val="37"/>
                <c:pt idx="0">
                  <c:v>abr-18</c:v>
                </c:pt>
                <c:pt idx="1">
                  <c:v>may-18</c:v>
                </c:pt>
                <c:pt idx="2">
                  <c:v>jun-18</c:v>
                </c:pt>
                <c:pt idx="3">
                  <c:v>jul-18</c:v>
                </c:pt>
                <c:pt idx="4">
                  <c:v>ago-18</c:v>
                </c:pt>
                <c:pt idx="5">
                  <c:v>sep-18</c:v>
                </c:pt>
                <c:pt idx="6">
                  <c:v>oct-18</c:v>
                </c:pt>
                <c:pt idx="7">
                  <c:v>nov-18</c:v>
                </c:pt>
                <c:pt idx="8">
                  <c:v>dic-18</c:v>
                </c:pt>
                <c:pt idx="9">
                  <c:v>ene-19</c:v>
                </c:pt>
                <c:pt idx="10">
                  <c:v>feb-19</c:v>
                </c:pt>
                <c:pt idx="11">
                  <c:v>mar-19</c:v>
                </c:pt>
                <c:pt idx="12">
                  <c:v>abr-19</c:v>
                </c:pt>
                <c:pt idx="13">
                  <c:v>may-19</c:v>
                </c:pt>
                <c:pt idx="14">
                  <c:v>jun-19</c:v>
                </c:pt>
                <c:pt idx="15">
                  <c:v>jul-19</c:v>
                </c:pt>
                <c:pt idx="16">
                  <c:v>ago-19</c:v>
                </c:pt>
                <c:pt idx="17">
                  <c:v>sep-19</c:v>
                </c:pt>
                <c:pt idx="18">
                  <c:v>oct-19</c:v>
                </c:pt>
                <c:pt idx="19">
                  <c:v>nov-19</c:v>
                </c:pt>
                <c:pt idx="20">
                  <c:v>dic-19</c:v>
                </c:pt>
                <c:pt idx="21">
                  <c:v>ene-20</c:v>
                </c:pt>
                <c:pt idx="22">
                  <c:v>feb-20</c:v>
                </c:pt>
                <c:pt idx="23">
                  <c:v>mar-20</c:v>
                </c:pt>
                <c:pt idx="24">
                  <c:v>abr-20</c:v>
                </c:pt>
                <c:pt idx="25">
                  <c:v>may-20</c:v>
                </c:pt>
                <c:pt idx="26">
                  <c:v>jun-20</c:v>
                </c:pt>
                <c:pt idx="27">
                  <c:v>jul-20</c:v>
                </c:pt>
                <c:pt idx="28">
                  <c:v>ago-20</c:v>
                </c:pt>
                <c:pt idx="29">
                  <c:v>sep-20</c:v>
                </c:pt>
                <c:pt idx="30">
                  <c:v>oct-20</c:v>
                </c:pt>
                <c:pt idx="31">
                  <c:v>nov-20</c:v>
                </c:pt>
                <c:pt idx="32">
                  <c:v>dic-20</c:v>
                </c:pt>
                <c:pt idx="33">
                  <c:v>ene-21</c:v>
                </c:pt>
                <c:pt idx="34">
                  <c:v>feb-21</c:v>
                </c:pt>
                <c:pt idx="35">
                  <c:v>mar-21</c:v>
                </c:pt>
                <c:pt idx="36">
                  <c:v>abr-21</c:v>
                </c:pt>
              </c:strCache>
            </c:strRef>
          </c:cat>
          <c:val>
            <c:numRef>
              <c:f>'O2'!$W$193:$W$230</c:f>
              <c:numCache>
                <c:formatCode>General</c:formatCode>
                <c:ptCount val="37"/>
                <c:pt idx="0">
                  <c:v>7.25</c:v>
                </c:pt>
                <c:pt idx="1">
                  <c:v>7.25</c:v>
                </c:pt>
                <c:pt idx="2">
                  <c:v>7</c:v>
                </c:pt>
                <c:pt idx="3">
                  <c:v>7</c:v>
                </c:pt>
                <c:pt idx="4">
                  <c:v>7</c:v>
                </c:pt>
                <c:pt idx="5">
                  <c:v>6.75</c:v>
                </c:pt>
                <c:pt idx="6">
                  <c:v>7</c:v>
                </c:pt>
                <c:pt idx="7">
                  <c:v>7</c:v>
                </c:pt>
                <c:pt idx="8">
                  <c:v>7.5</c:v>
                </c:pt>
                <c:pt idx="9">
                  <c:v>7</c:v>
                </c:pt>
                <c:pt idx="10">
                  <c:v>7</c:v>
                </c:pt>
                <c:pt idx="11">
                  <c:v>7</c:v>
                </c:pt>
                <c:pt idx="12">
                  <c:v>7.25</c:v>
                </c:pt>
                <c:pt idx="13">
                  <c:v>7</c:v>
                </c:pt>
                <c:pt idx="14">
                  <c:v>7</c:v>
                </c:pt>
                <c:pt idx="15">
                  <c:v>7</c:v>
                </c:pt>
                <c:pt idx="16">
                  <c:v>7</c:v>
                </c:pt>
                <c:pt idx="17">
                  <c:v>7</c:v>
                </c:pt>
                <c:pt idx="18">
                  <c:v>7</c:v>
                </c:pt>
                <c:pt idx="19">
                  <c:v>7</c:v>
                </c:pt>
                <c:pt idx="20">
                  <c:v>7</c:v>
                </c:pt>
                <c:pt idx="21">
                  <c:v>7</c:v>
                </c:pt>
                <c:pt idx="22">
                  <c:v>7</c:v>
                </c:pt>
                <c:pt idx="23">
                  <c:v>7</c:v>
                </c:pt>
                <c:pt idx="24">
                  <c:v>7</c:v>
                </c:pt>
                <c:pt idx="25">
                  <c:v>7</c:v>
                </c:pt>
                <c:pt idx="26">
                  <c:v>7</c:v>
                </c:pt>
                <c:pt idx="27">
                  <c:v>7</c:v>
                </c:pt>
                <c:pt idx="28">
                  <c:v>7</c:v>
                </c:pt>
                <c:pt idx="29">
                  <c:v>7</c:v>
                </c:pt>
                <c:pt idx="30">
                  <c:v>7</c:v>
                </c:pt>
                <c:pt idx="31">
                  <c:v>7.5</c:v>
                </c:pt>
                <c:pt idx="32">
                  <c:v>7.5</c:v>
                </c:pt>
                <c:pt idx="33">
                  <c:v>7</c:v>
                </c:pt>
                <c:pt idx="34">
                  <c:v>7</c:v>
                </c:pt>
                <c:pt idx="35">
                  <c:v>7.5</c:v>
                </c:pt>
                <c:pt idx="36">
                  <c:v>7</c:v>
                </c:pt>
              </c:numCache>
            </c:numRef>
          </c:val>
          <c:smooth val="0"/>
          <c:extLst>
            <c:ext xmlns:c16="http://schemas.microsoft.com/office/drawing/2014/chart" uri="{C3380CC4-5D6E-409C-BE32-E72D297353CC}">
              <c16:uniqueId val="{00000015-B6F1-483F-81DD-50B3956E5F98}"/>
            </c:ext>
          </c:extLst>
        </c:ser>
        <c:ser>
          <c:idx val="22"/>
          <c:order val="22"/>
          <c:tx>
            <c:strRef>
              <c:f>'O2'!$X$191:$X$192</c:f>
              <c:strCache>
                <c:ptCount val="1"/>
                <c:pt idx="0">
                  <c:v>RECO</c:v>
                </c:pt>
              </c:strCache>
            </c:strRef>
          </c:tx>
          <c:spPr>
            <a:ln w="28575" cap="rnd">
              <a:solidFill>
                <a:schemeClr val="accent5">
                  <a:lumMod val="80000"/>
                </a:schemeClr>
              </a:solidFill>
              <a:round/>
            </a:ln>
            <a:effectLst/>
          </c:spPr>
          <c:marker>
            <c:symbol val="none"/>
          </c:marker>
          <c:cat>
            <c:strRef>
              <c:f>'O2'!$A$193:$A$230</c:f>
              <c:strCache>
                <c:ptCount val="37"/>
                <c:pt idx="0">
                  <c:v>abr-18</c:v>
                </c:pt>
                <c:pt idx="1">
                  <c:v>may-18</c:v>
                </c:pt>
                <c:pt idx="2">
                  <c:v>jun-18</c:v>
                </c:pt>
                <c:pt idx="3">
                  <c:v>jul-18</c:v>
                </c:pt>
                <c:pt idx="4">
                  <c:v>ago-18</c:v>
                </c:pt>
                <c:pt idx="5">
                  <c:v>sep-18</c:v>
                </c:pt>
                <c:pt idx="6">
                  <c:v>oct-18</c:v>
                </c:pt>
                <c:pt idx="7">
                  <c:v>nov-18</c:v>
                </c:pt>
                <c:pt idx="8">
                  <c:v>dic-18</c:v>
                </c:pt>
                <c:pt idx="9">
                  <c:v>ene-19</c:v>
                </c:pt>
                <c:pt idx="10">
                  <c:v>feb-19</c:v>
                </c:pt>
                <c:pt idx="11">
                  <c:v>mar-19</c:v>
                </c:pt>
                <c:pt idx="12">
                  <c:v>abr-19</c:v>
                </c:pt>
                <c:pt idx="13">
                  <c:v>may-19</c:v>
                </c:pt>
                <c:pt idx="14">
                  <c:v>jun-19</c:v>
                </c:pt>
                <c:pt idx="15">
                  <c:v>jul-19</c:v>
                </c:pt>
                <c:pt idx="16">
                  <c:v>ago-19</c:v>
                </c:pt>
                <c:pt idx="17">
                  <c:v>sep-19</c:v>
                </c:pt>
                <c:pt idx="18">
                  <c:v>oct-19</c:v>
                </c:pt>
                <c:pt idx="19">
                  <c:v>nov-19</c:v>
                </c:pt>
                <c:pt idx="20">
                  <c:v>dic-19</c:v>
                </c:pt>
                <c:pt idx="21">
                  <c:v>ene-20</c:v>
                </c:pt>
                <c:pt idx="22">
                  <c:v>feb-20</c:v>
                </c:pt>
                <c:pt idx="23">
                  <c:v>mar-20</c:v>
                </c:pt>
                <c:pt idx="24">
                  <c:v>abr-20</c:v>
                </c:pt>
                <c:pt idx="25">
                  <c:v>may-20</c:v>
                </c:pt>
                <c:pt idx="26">
                  <c:v>jun-20</c:v>
                </c:pt>
                <c:pt idx="27">
                  <c:v>jul-20</c:v>
                </c:pt>
                <c:pt idx="28">
                  <c:v>ago-20</c:v>
                </c:pt>
                <c:pt idx="29">
                  <c:v>sep-20</c:v>
                </c:pt>
                <c:pt idx="30">
                  <c:v>oct-20</c:v>
                </c:pt>
                <c:pt idx="31">
                  <c:v>nov-20</c:v>
                </c:pt>
                <c:pt idx="32">
                  <c:v>dic-20</c:v>
                </c:pt>
                <c:pt idx="33">
                  <c:v>ene-21</c:v>
                </c:pt>
                <c:pt idx="34">
                  <c:v>feb-21</c:v>
                </c:pt>
                <c:pt idx="35">
                  <c:v>mar-21</c:v>
                </c:pt>
                <c:pt idx="36">
                  <c:v>abr-21</c:v>
                </c:pt>
              </c:strCache>
            </c:strRef>
          </c:cat>
          <c:val>
            <c:numRef>
              <c:f>'O2'!$X$193:$X$230</c:f>
              <c:numCache>
                <c:formatCode>General</c:formatCode>
                <c:ptCount val="37"/>
                <c:pt idx="0">
                  <c:v>7</c:v>
                </c:pt>
                <c:pt idx="1">
                  <c:v>7</c:v>
                </c:pt>
                <c:pt idx="2">
                  <c:v>7</c:v>
                </c:pt>
                <c:pt idx="3">
                  <c:v>7</c:v>
                </c:pt>
                <c:pt idx="4">
                  <c:v>7</c:v>
                </c:pt>
                <c:pt idx="5">
                  <c:v>7</c:v>
                </c:pt>
                <c:pt idx="6">
                  <c:v>7</c:v>
                </c:pt>
                <c:pt idx="7">
                  <c:v>7</c:v>
                </c:pt>
                <c:pt idx="8">
                  <c:v>7</c:v>
                </c:pt>
                <c:pt idx="9">
                  <c:v>6.75</c:v>
                </c:pt>
                <c:pt idx="10">
                  <c:v>7.5</c:v>
                </c:pt>
                <c:pt idx="11">
                  <c:v>7</c:v>
                </c:pt>
                <c:pt idx="12">
                  <c:v>7</c:v>
                </c:pt>
                <c:pt idx="13">
                  <c:v>7</c:v>
                </c:pt>
                <c:pt idx="14">
                  <c:v>7</c:v>
                </c:pt>
                <c:pt idx="15">
                  <c:v>6.7</c:v>
                </c:pt>
                <c:pt idx="16">
                  <c:v>6</c:v>
                </c:pt>
                <c:pt idx="17">
                  <c:v>7</c:v>
                </c:pt>
                <c:pt idx="18">
                  <c:v>7</c:v>
                </c:pt>
                <c:pt idx="19">
                  <c:v>7</c:v>
                </c:pt>
                <c:pt idx="20">
                  <c:v>7</c:v>
                </c:pt>
                <c:pt idx="21">
                  <c:v>7</c:v>
                </c:pt>
                <c:pt idx="25">
                  <c:v>7</c:v>
                </c:pt>
                <c:pt idx="26">
                  <c:v>7</c:v>
                </c:pt>
                <c:pt idx="29">
                  <c:v>7.5</c:v>
                </c:pt>
                <c:pt idx="30">
                  <c:v>8</c:v>
                </c:pt>
                <c:pt idx="31">
                  <c:v>7.5</c:v>
                </c:pt>
                <c:pt idx="32">
                  <c:v>8</c:v>
                </c:pt>
                <c:pt idx="33">
                  <c:v>7</c:v>
                </c:pt>
                <c:pt idx="34">
                  <c:v>7</c:v>
                </c:pt>
                <c:pt idx="35">
                  <c:v>8</c:v>
                </c:pt>
                <c:pt idx="36">
                  <c:v>8</c:v>
                </c:pt>
              </c:numCache>
            </c:numRef>
          </c:val>
          <c:smooth val="0"/>
          <c:extLst>
            <c:ext xmlns:c16="http://schemas.microsoft.com/office/drawing/2014/chart" uri="{C3380CC4-5D6E-409C-BE32-E72D297353CC}">
              <c16:uniqueId val="{00000016-B6F1-483F-81DD-50B3956E5F98}"/>
            </c:ext>
          </c:extLst>
        </c:ser>
        <c:ser>
          <c:idx val="23"/>
          <c:order val="23"/>
          <c:tx>
            <c:strRef>
              <c:f>'O2'!$Y$191:$Y$192</c:f>
              <c:strCache>
                <c:ptCount val="1"/>
                <c:pt idx="0">
                  <c:v>SALT</c:v>
                </c:pt>
              </c:strCache>
            </c:strRef>
          </c:tx>
          <c:spPr>
            <a:ln w="28575" cap="rnd">
              <a:solidFill>
                <a:schemeClr val="accent6">
                  <a:lumMod val="80000"/>
                </a:schemeClr>
              </a:solidFill>
              <a:round/>
            </a:ln>
            <a:effectLst/>
          </c:spPr>
          <c:marker>
            <c:symbol val="none"/>
          </c:marker>
          <c:cat>
            <c:strRef>
              <c:f>'O2'!$A$193:$A$230</c:f>
              <c:strCache>
                <c:ptCount val="37"/>
                <c:pt idx="0">
                  <c:v>abr-18</c:v>
                </c:pt>
                <c:pt idx="1">
                  <c:v>may-18</c:v>
                </c:pt>
                <c:pt idx="2">
                  <c:v>jun-18</c:v>
                </c:pt>
                <c:pt idx="3">
                  <c:v>jul-18</c:v>
                </c:pt>
                <c:pt idx="4">
                  <c:v>ago-18</c:v>
                </c:pt>
                <c:pt idx="5">
                  <c:v>sep-18</c:v>
                </c:pt>
                <c:pt idx="6">
                  <c:v>oct-18</c:v>
                </c:pt>
                <c:pt idx="7">
                  <c:v>nov-18</c:v>
                </c:pt>
                <c:pt idx="8">
                  <c:v>dic-18</c:v>
                </c:pt>
                <c:pt idx="9">
                  <c:v>ene-19</c:v>
                </c:pt>
                <c:pt idx="10">
                  <c:v>feb-19</c:v>
                </c:pt>
                <c:pt idx="11">
                  <c:v>mar-19</c:v>
                </c:pt>
                <c:pt idx="12">
                  <c:v>abr-19</c:v>
                </c:pt>
                <c:pt idx="13">
                  <c:v>may-19</c:v>
                </c:pt>
                <c:pt idx="14">
                  <c:v>jun-19</c:v>
                </c:pt>
                <c:pt idx="15">
                  <c:v>jul-19</c:v>
                </c:pt>
                <c:pt idx="16">
                  <c:v>ago-19</c:v>
                </c:pt>
                <c:pt idx="17">
                  <c:v>sep-19</c:v>
                </c:pt>
                <c:pt idx="18">
                  <c:v>oct-19</c:v>
                </c:pt>
                <c:pt idx="19">
                  <c:v>nov-19</c:v>
                </c:pt>
                <c:pt idx="20">
                  <c:v>dic-19</c:v>
                </c:pt>
                <c:pt idx="21">
                  <c:v>ene-20</c:v>
                </c:pt>
                <c:pt idx="22">
                  <c:v>feb-20</c:v>
                </c:pt>
                <c:pt idx="23">
                  <c:v>mar-20</c:v>
                </c:pt>
                <c:pt idx="24">
                  <c:v>abr-20</c:v>
                </c:pt>
                <c:pt idx="25">
                  <c:v>may-20</c:v>
                </c:pt>
                <c:pt idx="26">
                  <c:v>jun-20</c:v>
                </c:pt>
                <c:pt idx="27">
                  <c:v>jul-20</c:v>
                </c:pt>
                <c:pt idx="28">
                  <c:v>ago-20</c:v>
                </c:pt>
                <c:pt idx="29">
                  <c:v>sep-20</c:v>
                </c:pt>
                <c:pt idx="30">
                  <c:v>oct-20</c:v>
                </c:pt>
                <c:pt idx="31">
                  <c:v>nov-20</c:v>
                </c:pt>
                <c:pt idx="32">
                  <c:v>dic-20</c:v>
                </c:pt>
                <c:pt idx="33">
                  <c:v>ene-21</c:v>
                </c:pt>
                <c:pt idx="34">
                  <c:v>feb-21</c:v>
                </c:pt>
                <c:pt idx="35">
                  <c:v>mar-21</c:v>
                </c:pt>
                <c:pt idx="36">
                  <c:v>abr-21</c:v>
                </c:pt>
              </c:strCache>
            </c:strRef>
          </c:cat>
          <c:val>
            <c:numRef>
              <c:f>'O2'!$Y$193:$Y$230</c:f>
              <c:numCache>
                <c:formatCode>General</c:formatCode>
                <c:ptCount val="37"/>
                <c:pt idx="0">
                  <c:v>7.5</c:v>
                </c:pt>
                <c:pt idx="1">
                  <c:v>7.5</c:v>
                </c:pt>
                <c:pt idx="2">
                  <c:v>7.5</c:v>
                </c:pt>
                <c:pt idx="3">
                  <c:v>7</c:v>
                </c:pt>
                <c:pt idx="4">
                  <c:v>7</c:v>
                </c:pt>
                <c:pt idx="5">
                  <c:v>7.5</c:v>
                </c:pt>
                <c:pt idx="6">
                  <c:v>7.5</c:v>
                </c:pt>
                <c:pt idx="7">
                  <c:v>7.5</c:v>
                </c:pt>
                <c:pt idx="8">
                  <c:v>7.5</c:v>
                </c:pt>
                <c:pt idx="9">
                  <c:v>7.5</c:v>
                </c:pt>
                <c:pt idx="12">
                  <c:v>7.5</c:v>
                </c:pt>
                <c:pt idx="14">
                  <c:v>7</c:v>
                </c:pt>
                <c:pt idx="15">
                  <c:v>7</c:v>
                </c:pt>
                <c:pt idx="19">
                  <c:v>7</c:v>
                </c:pt>
              </c:numCache>
            </c:numRef>
          </c:val>
          <c:smooth val="0"/>
          <c:extLst>
            <c:ext xmlns:c16="http://schemas.microsoft.com/office/drawing/2014/chart" uri="{C3380CC4-5D6E-409C-BE32-E72D297353CC}">
              <c16:uniqueId val="{00000017-B6F1-483F-81DD-50B3956E5F98}"/>
            </c:ext>
          </c:extLst>
        </c:ser>
        <c:dLbls>
          <c:showLegendKey val="0"/>
          <c:showVal val="0"/>
          <c:showCatName val="0"/>
          <c:showSerName val="0"/>
          <c:showPercent val="0"/>
          <c:showBubbleSize val="0"/>
        </c:dLbls>
        <c:smooth val="0"/>
        <c:axId val="1109812472"/>
        <c:axId val="1109821000"/>
      </c:lineChart>
      <c:catAx>
        <c:axId val="110981247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Mes del muestreo</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MX"/>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1109821000"/>
        <c:crosses val="autoZero"/>
        <c:auto val="1"/>
        <c:lblAlgn val="ctr"/>
        <c:lblOffset val="100"/>
        <c:noMultiLvlLbl val="0"/>
      </c:catAx>
      <c:valAx>
        <c:axId val="1109821000"/>
        <c:scaling>
          <c:orientation val="minMax"/>
          <c:min val="5"/>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PPM</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MX"/>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1109812472"/>
        <c:crosses val="autoZero"/>
        <c:crossBetween val="between"/>
      </c:valAx>
      <c:spPr>
        <a:noFill/>
        <a:ln>
          <a:noFill/>
        </a:ln>
        <a:effectLst/>
      </c:spPr>
    </c:plotArea>
    <c:legend>
      <c:legendPos val="r"/>
      <c:layout>
        <c:manualLayout>
          <c:xMode val="edge"/>
          <c:yMode val="edge"/>
          <c:x val="0.83985797464677392"/>
          <c:y val="5.3466381777946118E-2"/>
          <c:w val="4.1110998966236677E-2"/>
          <c:h val="0.7848889748858649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legend>
    <c:plotVisOnly val="1"/>
    <c:dispBlanksAs val="gap"/>
    <c:showDLblsOverMax val="0"/>
  </c:chart>
  <c:spPr>
    <a:solidFill>
      <a:schemeClr val="bg1"/>
    </a:solidFill>
    <a:ln w="9525" cap="flat" cmpd="sng" algn="ctr">
      <a:noFill/>
      <a:round/>
    </a:ln>
    <a:effectLst/>
  </c:spPr>
  <c:txPr>
    <a:bodyPr/>
    <a:lstStyle/>
    <a:p>
      <a:pPr>
        <a:defRPr/>
      </a:pPr>
      <a:endParaRPr lang="es-MX"/>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1" i="0" u="none" strike="noStrike" kern="1200" spc="0" baseline="0">
                <a:solidFill>
                  <a:schemeClr val="tx1">
                    <a:lumMod val="65000"/>
                    <a:lumOff val="35000"/>
                  </a:schemeClr>
                </a:solidFill>
                <a:latin typeface="+mn-lt"/>
                <a:ea typeface="+mn-ea"/>
                <a:cs typeface="+mn-cs"/>
              </a:defRPr>
            </a:pPr>
            <a:r>
              <a:rPr lang="en-US" sz="2000" b="1"/>
              <a:t>O2</a:t>
            </a:r>
          </a:p>
        </c:rich>
      </c:tx>
      <c:overlay val="0"/>
      <c:spPr>
        <a:noFill/>
        <a:ln>
          <a:noFill/>
        </a:ln>
        <a:effectLst/>
      </c:spPr>
      <c:txPr>
        <a:bodyPr rot="0" spcFirstLastPara="1" vertOverflow="ellipsis" vert="horz" wrap="square" anchor="ctr" anchorCtr="1"/>
        <a:lstStyle/>
        <a:p>
          <a:pPr>
            <a:defRPr sz="2000" b="1" i="0" u="none" strike="noStrike" kern="1200" spc="0" baseline="0">
              <a:solidFill>
                <a:schemeClr val="tx1">
                  <a:lumMod val="65000"/>
                  <a:lumOff val="35000"/>
                </a:schemeClr>
              </a:solidFill>
              <a:latin typeface="+mn-lt"/>
              <a:ea typeface="+mn-ea"/>
              <a:cs typeface="+mn-cs"/>
            </a:defRPr>
          </a:pPr>
          <a:endParaRPr lang="es-MX"/>
        </a:p>
      </c:txPr>
    </c:title>
    <c:autoTitleDeleted val="0"/>
    <c:plotArea>
      <c:layout/>
      <c:stockChart>
        <c:ser>
          <c:idx val="0"/>
          <c:order val="0"/>
          <c:tx>
            <c:strRef>
              <c:f>'O2'!$A$162</c:f>
              <c:strCache>
                <c:ptCount val="1"/>
                <c:pt idx="0">
                  <c:v>PROMEDIO</c:v>
                </c:pt>
              </c:strCache>
            </c:strRef>
          </c:tx>
          <c:spPr>
            <a:ln w="28575" cap="rnd">
              <a:noFill/>
              <a:round/>
            </a:ln>
            <a:effectLst/>
          </c:spPr>
          <c:marker>
            <c:symbol val="circle"/>
            <c:size val="7"/>
            <c:spPr>
              <a:solidFill>
                <a:srgbClr val="00B0F0"/>
              </a:solidFill>
              <a:ln w="38100">
                <a:noFill/>
              </a:ln>
              <a:effectLst/>
            </c:spPr>
          </c:marker>
          <c:dPt>
            <c:idx val="0"/>
            <c:marker>
              <c:symbol val="circle"/>
              <c:size val="7"/>
              <c:spPr>
                <a:solidFill>
                  <a:srgbClr val="00B0F0"/>
                </a:solidFill>
                <a:ln w="38100">
                  <a:noFill/>
                </a:ln>
                <a:effectLst/>
              </c:spPr>
            </c:marker>
            <c:bubble3D val="0"/>
            <c:extLst>
              <c:ext xmlns:c16="http://schemas.microsoft.com/office/drawing/2014/chart" uri="{C3380CC4-5D6E-409C-BE32-E72D297353CC}">
                <c16:uniqueId val="{00000000-2904-487C-AF82-EAF1766005A2}"/>
              </c:ext>
            </c:extLst>
          </c:dPt>
          <c:dPt>
            <c:idx val="1"/>
            <c:marker>
              <c:symbol val="circle"/>
              <c:size val="7"/>
              <c:spPr>
                <a:solidFill>
                  <a:srgbClr val="00B0F0"/>
                </a:solidFill>
                <a:ln w="38100">
                  <a:noFill/>
                </a:ln>
                <a:effectLst/>
              </c:spPr>
            </c:marker>
            <c:bubble3D val="0"/>
            <c:extLst>
              <c:ext xmlns:c16="http://schemas.microsoft.com/office/drawing/2014/chart" uri="{C3380CC4-5D6E-409C-BE32-E72D297353CC}">
                <c16:uniqueId val="{00000001-2904-487C-AF82-EAF1766005A2}"/>
              </c:ext>
            </c:extLst>
          </c:dPt>
          <c:dPt>
            <c:idx val="2"/>
            <c:marker>
              <c:symbol val="circle"/>
              <c:size val="7"/>
              <c:spPr>
                <a:solidFill>
                  <a:srgbClr val="00B0F0"/>
                </a:solidFill>
                <a:ln w="38100">
                  <a:noFill/>
                </a:ln>
                <a:effectLst/>
              </c:spPr>
            </c:marker>
            <c:bubble3D val="0"/>
            <c:extLst>
              <c:ext xmlns:c16="http://schemas.microsoft.com/office/drawing/2014/chart" uri="{C3380CC4-5D6E-409C-BE32-E72D297353CC}">
                <c16:uniqueId val="{00000002-2904-487C-AF82-EAF1766005A2}"/>
              </c:ext>
            </c:extLst>
          </c:dPt>
          <c:dPt>
            <c:idx val="3"/>
            <c:marker>
              <c:symbol val="circle"/>
              <c:size val="7"/>
              <c:spPr>
                <a:solidFill>
                  <a:srgbClr val="00B0F0"/>
                </a:solidFill>
                <a:ln w="38100">
                  <a:noFill/>
                </a:ln>
                <a:effectLst/>
              </c:spPr>
            </c:marker>
            <c:bubble3D val="0"/>
            <c:extLst>
              <c:ext xmlns:c16="http://schemas.microsoft.com/office/drawing/2014/chart" uri="{C3380CC4-5D6E-409C-BE32-E72D297353CC}">
                <c16:uniqueId val="{00000003-2904-487C-AF82-EAF1766005A2}"/>
              </c:ext>
            </c:extLst>
          </c:dPt>
          <c:dPt>
            <c:idx val="4"/>
            <c:marker>
              <c:symbol val="circle"/>
              <c:size val="7"/>
              <c:spPr>
                <a:solidFill>
                  <a:srgbClr val="00B0F0"/>
                </a:solidFill>
                <a:ln w="38100">
                  <a:noFill/>
                </a:ln>
                <a:effectLst/>
              </c:spPr>
            </c:marker>
            <c:bubble3D val="0"/>
            <c:extLst>
              <c:ext xmlns:c16="http://schemas.microsoft.com/office/drawing/2014/chart" uri="{C3380CC4-5D6E-409C-BE32-E72D297353CC}">
                <c16:uniqueId val="{00000004-2904-487C-AF82-EAF1766005A2}"/>
              </c:ext>
            </c:extLst>
          </c:dPt>
          <c:dPt>
            <c:idx val="5"/>
            <c:marker>
              <c:symbol val="circle"/>
              <c:size val="7"/>
              <c:spPr>
                <a:solidFill>
                  <a:srgbClr val="00B0F0"/>
                </a:solidFill>
                <a:ln w="38100">
                  <a:noFill/>
                </a:ln>
                <a:effectLst/>
              </c:spPr>
            </c:marker>
            <c:bubble3D val="0"/>
            <c:extLst>
              <c:ext xmlns:c16="http://schemas.microsoft.com/office/drawing/2014/chart" uri="{C3380CC4-5D6E-409C-BE32-E72D297353CC}">
                <c16:uniqueId val="{00000005-2904-487C-AF82-EAF1766005A2}"/>
              </c:ext>
            </c:extLst>
          </c:dPt>
          <c:dPt>
            <c:idx val="6"/>
            <c:marker>
              <c:symbol val="circle"/>
              <c:size val="7"/>
              <c:spPr>
                <a:solidFill>
                  <a:srgbClr val="00B0F0"/>
                </a:solidFill>
                <a:ln w="38100">
                  <a:noFill/>
                </a:ln>
                <a:effectLst/>
              </c:spPr>
            </c:marker>
            <c:bubble3D val="0"/>
            <c:extLst>
              <c:ext xmlns:c16="http://schemas.microsoft.com/office/drawing/2014/chart" uri="{C3380CC4-5D6E-409C-BE32-E72D297353CC}">
                <c16:uniqueId val="{00000006-2904-487C-AF82-EAF1766005A2}"/>
              </c:ext>
            </c:extLst>
          </c:dPt>
          <c:dPt>
            <c:idx val="7"/>
            <c:marker>
              <c:symbol val="circle"/>
              <c:size val="7"/>
              <c:spPr>
                <a:solidFill>
                  <a:srgbClr val="00B0F0"/>
                </a:solidFill>
                <a:ln w="38100">
                  <a:noFill/>
                </a:ln>
                <a:effectLst/>
              </c:spPr>
            </c:marker>
            <c:bubble3D val="0"/>
            <c:extLst>
              <c:ext xmlns:c16="http://schemas.microsoft.com/office/drawing/2014/chart" uri="{C3380CC4-5D6E-409C-BE32-E72D297353CC}">
                <c16:uniqueId val="{00000007-2904-487C-AF82-EAF1766005A2}"/>
              </c:ext>
            </c:extLst>
          </c:dPt>
          <c:dPt>
            <c:idx val="8"/>
            <c:marker>
              <c:symbol val="circle"/>
              <c:size val="7"/>
              <c:spPr>
                <a:solidFill>
                  <a:srgbClr val="00B0F0"/>
                </a:solidFill>
                <a:ln w="38100">
                  <a:noFill/>
                </a:ln>
                <a:effectLst/>
              </c:spPr>
            </c:marker>
            <c:bubble3D val="0"/>
            <c:extLst>
              <c:ext xmlns:c16="http://schemas.microsoft.com/office/drawing/2014/chart" uri="{C3380CC4-5D6E-409C-BE32-E72D297353CC}">
                <c16:uniqueId val="{00000008-2904-487C-AF82-EAF1766005A2}"/>
              </c:ext>
            </c:extLst>
          </c:dPt>
          <c:dPt>
            <c:idx val="9"/>
            <c:marker>
              <c:symbol val="circle"/>
              <c:size val="7"/>
              <c:spPr>
                <a:solidFill>
                  <a:srgbClr val="00B0F0"/>
                </a:solidFill>
                <a:ln w="38100">
                  <a:noFill/>
                </a:ln>
                <a:effectLst/>
              </c:spPr>
            </c:marker>
            <c:bubble3D val="0"/>
            <c:extLst>
              <c:ext xmlns:c16="http://schemas.microsoft.com/office/drawing/2014/chart" uri="{C3380CC4-5D6E-409C-BE32-E72D297353CC}">
                <c16:uniqueId val="{00000009-2904-487C-AF82-EAF1766005A2}"/>
              </c:ext>
            </c:extLst>
          </c:dPt>
          <c:dPt>
            <c:idx val="10"/>
            <c:marker>
              <c:symbol val="circle"/>
              <c:size val="7"/>
              <c:spPr>
                <a:solidFill>
                  <a:srgbClr val="00B0F0"/>
                </a:solidFill>
                <a:ln w="38100">
                  <a:noFill/>
                </a:ln>
                <a:effectLst/>
              </c:spPr>
            </c:marker>
            <c:bubble3D val="0"/>
            <c:extLst>
              <c:ext xmlns:c16="http://schemas.microsoft.com/office/drawing/2014/chart" uri="{C3380CC4-5D6E-409C-BE32-E72D297353CC}">
                <c16:uniqueId val="{0000000A-2904-487C-AF82-EAF1766005A2}"/>
              </c:ext>
            </c:extLst>
          </c:dPt>
          <c:dPt>
            <c:idx val="11"/>
            <c:marker>
              <c:symbol val="circle"/>
              <c:size val="7"/>
              <c:spPr>
                <a:solidFill>
                  <a:srgbClr val="00B0F0"/>
                </a:solidFill>
                <a:ln w="38100">
                  <a:noFill/>
                </a:ln>
                <a:effectLst/>
              </c:spPr>
            </c:marker>
            <c:bubble3D val="0"/>
            <c:extLst>
              <c:ext xmlns:c16="http://schemas.microsoft.com/office/drawing/2014/chart" uri="{C3380CC4-5D6E-409C-BE32-E72D297353CC}">
                <c16:uniqueId val="{0000000B-2904-487C-AF82-EAF1766005A2}"/>
              </c:ext>
            </c:extLst>
          </c:dPt>
          <c:dPt>
            <c:idx val="12"/>
            <c:marker>
              <c:symbol val="circle"/>
              <c:size val="7"/>
              <c:spPr>
                <a:solidFill>
                  <a:srgbClr val="00B0F0"/>
                </a:solidFill>
                <a:ln w="38100">
                  <a:noFill/>
                </a:ln>
                <a:effectLst/>
              </c:spPr>
            </c:marker>
            <c:bubble3D val="0"/>
            <c:extLst>
              <c:ext xmlns:c16="http://schemas.microsoft.com/office/drawing/2014/chart" uri="{C3380CC4-5D6E-409C-BE32-E72D297353CC}">
                <c16:uniqueId val="{0000000C-2904-487C-AF82-EAF1766005A2}"/>
              </c:ext>
            </c:extLst>
          </c:dPt>
          <c:dPt>
            <c:idx val="13"/>
            <c:marker>
              <c:symbol val="circle"/>
              <c:size val="7"/>
              <c:spPr>
                <a:solidFill>
                  <a:srgbClr val="00B0F0"/>
                </a:solidFill>
                <a:ln w="38100">
                  <a:noFill/>
                </a:ln>
                <a:effectLst/>
              </c:spPr>
            </c:marker>
            <c:bubble3D val="0"/>
            <c:extLst>
              <c:ext xmlns:c16="http://schemas.microsoft.com/office/drawing/2014/chart" uri="{C3380CC4-5D6E-409C-BE32-E72D297353CC}">
                <c16:uniqueId val="{0000000D-2904-487C-AF82-EAF1766005A2}"/>
              </c:ext>
            </c:extLst>
          </c:dPt>
          <c:dPt>
            <c:idx val="14"/>
            <c:marker>
              <c:symbol val="circle"/>
              <c:size val="7"/>
              <c:spPr>
                <a:solidFill>
                  <a:srgbClr val="00B0F0"/>
                </a:solidFill>
                <a:ln w="38100">
                  <a:noFill/>
                </a:ln>
                <a:effectLst/>
              </c:spPr>
            </c:marker>
            <c:bubble3D val="0"/>
            <c:extLst>
              <c:ext xmlns:c16="http://schemas.microsoft.com/office/drawing/2014/chart" uri="{C3380CC4-5D6E-409C-BE32-E72D297353CC}">
                <c16:uniqueId val="{0000000E-2904-487C-AF82-EAF1766005A2}"/>
              </c:ext>
            </c:extLst>
          </c:dPt>
          <c:dPt>
            <c:idx val="15"/>
            <c:marker>
              <c:symbol val="circle"/>
              <c:size val="7"/>
              <c:spPr>
                <a:solidFill>
                  <a:srgbClr val="00B0F0"/>
                </a:solidFill>
                <a:ln w="38100">
                  <a:noFill/>
                </a:ln>
                <a:effectLst/>
              </c:spPr>
            </c:marker>
            <c:bubble3D val="0"/>
            <c:extLst>
              <c:ext xmlns:c16="http://schemas.microsoft.com/office/drawing/2014/chart" uri="{C3380CC4-5D6E-409C-BE32-E72D297353CC}">
                <c16:uniqueId val="{0000000F-2904-487C-AF82-EAF1766005A2}"/>
              </c:ext>
            </c:extLst>
          </c:dPt>
          <c:dPt>
            <c:idx val="16"/>
            <c:marker>
              <c:symbol val="circle"/>
              <c:size val="7"/>
              <c:spPr>
                <a:solidFill>
                  <a:srgbClr val="00B0F0"/>
                </a:solidFill>
                <a:ln w="38100">
                  <a:noFill/>
                </a:ln>
                <a:effectLst/>
              </c:spPr>
            </c:marker>
            <c:bubble3D val="0"/>
            <c:extLst>
              <c:ext xmlns:c16="http://schemas.microsoft.com/office/drawing/2014/chart" uri="{C3380CC4-5D6E-409C-BE32-E72D297353CC}">
                <c16:uniqueId val="{00000010-2904-487C-AF82-EAF1766005A2}"/>
              </c:ext>
            </c:extLst>
          </c:dPt>
          <c:dPt>
            <c:idx val="17"/>
            <c:marker>
              <c:symbol val="circle"/>
              <c:size val="7"/>
              <c:spPr>
                <a:solidFill>
                  <a:srgbClr val="00B0F0"/>
                </a:solidFill>
                <a:ln w="38100">
                  <a:noFill/>
                </a:ln>
                <a:effectLst/>
              </c:spPr>
            </c:marker>
            <c:bubble3D val="0"/>
            <c:extLst>
              <c:ext xmlns:c16="http://schemas.microsoft.com/office/drawing/2014/chart" uri="{C3380CC4-5D6E-409C-BE32-E72D297353CC}">
                <c16:uniqueId val="{00000011-2904-487C-AF82-EAF1766005A2}"/>
              </c:ext>
            </c:extLst>
          </c:dPt>
          <c:dPt>
            <c:idx val="18"/>
            <c:marker>
              <c:symbol val="circle"/>
              <c:size val="7"/>
              <c:spPr>
                <a:solidFill>
                  <a:srgbClr val="00B0F0"/>
                </a:solidFill>
                <a:ln w="38100">
                  <a:noFill/>
                </a:ln>
                <a:effectLst/>
              </c:spPr>
            </c:marker>
            <c:bubble3D val="0"/>
            <c:extLst>
              <c:ext xmlns:c16="http://schemas.microsoft.com/office/drawing/2014/chart" uri="{C3380CC4-5D6E-409C-BE32-E72D297353CC}">
                <c16:uniqueId val="{00000012-2904-487C-AF82-EAF1766005A2}"/>
              </c:ext>
            </c:extLst>
          </c:dPt>
          <c:dPt>
            <c:idx val="19"/>
            <c:marker>
              <c:symbol val="circle"/>
              <c:size val="7"/>
              <c:spPr>
                <a:solidFill>
                  <a:srgbClr val="00B0F0"/>
                </a:solidFill>
                <a:ln w="38100">
                  <a:noFill/>
                </a:ln>
                <a:effectLst/>
              </c:spPr>
            </c:marker>
            <c:bubble3D val="0"/>
            <c:extLst>
              <c:ext xmlns:c16="http://schemas.microsoft.com/office/drawing/2014/chart" uri="{C3380CC4-5D6E-409C-BE32-E72D297353CC}">
                <c16:uniqueId val="{00000013-2904-487C-AF82-EAF1766005A2}"/>
              </c:ext>
            </c:extLst>
          </c:dPt>
          <c:dPt>
            <c:idx val="20"/>
            <c:marker>
              <c:symbol val="circle"/>
              <c:size val="7"/>
              <c:spPr>
                <a:solidFill>
                  <a:srgbClr val="00B0F0"/>
                </a:solidFill>
                <a:ln w="38100">
                  <a:noFill/>
                </a:ln>
                <a:effectLst/>
              </c:spPr>
            </c:marker>
            <c:bubble3D val="0"/>
            <c:extLst>
              <c:ext xmlns:c16="http://schemas.microsoft.com/office/drawing/2014/chart" uri="{C3380CC4-5D6E-409C-BE32-E72D297353CC}">
                <c16:uniqueId val="{00000014-2904-487C-AF82-EAF1766005A2}"/>
              </c:ext>
            </c:extLst>
          </c:dPt>
          <c:cat>
            <c:strRef>
              <c:f>'O2'!$B$161:$M$161</c:f>
              <c:strCache>
                <c:ptCount val="12"/>
                <c:pt idx="0">
                  <c:v>HARG2</c:v>
                </c:pt>
                <c:pt idx="1">
                  <c:v>HASL2</c:v>
                </c:pt>
                <c:pt idx="2">
                  <c:v>HUMH</c:v>
                </c:pt>
                <c:pt idx="3">
                  <c:v>MAAB2</c:v>
                </c:pt>
                <c:pt idx="4">
                  <c:v>MACA2</c:v>
                </c:pt>
                <c:pt idx="5">
                  <c:v>MSP</c:v>
                </c:pt>
                <c:pt idx="6">
                  <c:v>PAPO2</c:v>
                </c:pt>
                <c:pt idx="7">
                  <c:v>PAPR2</c:v>
                </c:pt>
                <c:pt idx="8">
                  <c:v>PLTR1</c:v>
                </c:pt>
                <c:pt idx="9">
                  <c:v>PLTR2</c:v>
                </c:pt>
                <c:pt idx="10">
                  <c:v>RECO</c:v>
                </c:pt>
                <c:pt idx="11">
                  <c:v>Total general</c:v>
                </c:pt>
              </c:strCache>
            </c:strRef>
          </c:cat>
          <c:val>
            <c:numRef>
              <c:f>'O2'!$B$162:$M$162</c:f>
              <c:numCache>
                <c:formatCode>0.00</c:formatCode>
                <c:ptCount val="12"/>
                <c:pt idx="0">
                  <c:v>6.8666666666666671</c:v>
                </c:pt>
                <c:pt idx="1">
                  <c:v>7.2666666666666666</c:v>
                </c:pt>
                <c:pt idx="2">
                  <c:v>0.26666666666666666</c:v>
                </c:pt>
                <c:pt idx="3">
                  <c:v>7.2666666666666657</c:v>
                </c:pt>
                <c:pt idx="4">
                  <c:v>7.5333333333333341</c:v>
                </c:pt>
                <c:pt idx="5">
                  <c:v>0.16666666666666666</c:v>
                </c:pt>
                <c:pt idx="6">
                  <c:v>7.3666666666666671</c:v>
                </c:pt>
                <c:pt idx="7">
                  <c:v>4.1000000000000005</c:v>
                </c:pt>
                <c:pt idx="8">
                  <c:v>7.5666666666666673</c:v>
                </c:pt>
                <c:pt idx="9">
                  <c:v>7.583333333333333</c:v>
                </c:pt>
                <c:pt idx="10">
                  <c:v>7.333333333333333</c:v>
                </c:pt>
                <c:pt idx="11">
                  <c:v>5.7560606060606068</c:v>
                </c:pt>
              </c:numCache>
            </c:numRef>
          </c:val>
          <c:smooth val="0"/>
          <c:extLst>
            <c:ext xmlns:c16="http://schemas.microsoft.com/office/drawing/2014/chart" uri="{C3380CC4-5D6E-409C-BE32-E72D297353CC}">
              <c16:uniqueId val="{00000015-2904-487C-AF82-EAF1766005A2}"/>
            </c:ext>
          </c:extLst>
        </c:ser>
        <c:ser>
          <c:idx val="1"/>
          <c:order val="1"/>
          <c:tx>
            <c:strRef>
              <c:f>'O2'!$A$163</c:f>
              <c:strCache>
                <c:ptCount val="1"/>
                <c:pt idx="0">
                  <c:v>MIN</c:v>
                </c:pt>
              </c:strCache>
            </c:strRef>
          </c:tx>
          <c:spPr>
            <a:ln w="28575" cap="rnd">
              <a:noFill/>
              <a:round/>
            </a:ln>
            <a:effectLst/>
          </c:spPr>
          <c:marker>
            <c:symbol val="none"/>
          </c:marker>
          <c:dPt>
            <c:idx val="9"/>
            <c:marker>
              <c:symbol val="none"/>
            </c:marker>
            <c:bubble3D val="0"/>
            <c:extLst>
              <c:ext xmlns:c16="http://schemas.microsoft.com/office/drawing/2014/chart" uri="{C3380CC4-5D6E-409C-BE32-E72D297353CC}">
                <c16:uniqueId val="{00000016-2904-487C-AF82-EAF1766005A2}"/>
              </c:ext>
            </c:extLst>
          </c:dPt>
          <c:cat>
            <c:strRef>
              <c:f>'O2'!$B$161:$M$161</c:f>
              <c:strCache>
                <c:ptCount val="12"/>
                <c:pt idx="0">
                  <c:v>HARG2</c:v>
                </c:pt>
                <c:pt idx="1">
                  <c:v>HASL2</c:v>
                </c:pt>
                <c:pt idx="2">
                  <c:v>HUMH</c:v>
                </c:pt>
                <c:pt idx="3">
                  <c:v>MAAB2</c:v>
                </c:pt>
                <c:pt idx="4">
                  <c:v>MACA2</c:v>
                </c:pt>
                <c:pt idx="5">
                  <c:v>MSP</c:v>
                </c:pt>
                <c:pt idx="6">
                  <c:v>PAPO2</c:v>
                </c:pt>
                <c:pt idx="7">
                  <c:v>PAPR2</c:v>
                </c:pt>
                <c:pt idx="8">
                  <c:v>PLTR1</c:v>
                </c:pt>
                <c:pt idx="9">
                  <c:v>PLTR2</c:v>
                </c:pt>
                <c:pt idx="10">
                  <c:v>RECO</c:v>
                </c:pt>
                <c:pt idx="11">
                  <c:v>Total general</c:v>
                </c:pt>
              </c:strCache>
            </c:strRef>
          </c:cat>
          <c:val>
            <c:numRef>
              <c:f>'O2'!$B$163:$M$163</c:f>
              <c:numCache>
                <c:formatCode>0.00</c:formatCode>
                <c:ptCount val="12"/>
                <c:pt idx="0">
                  <c:v>6.4</c:v>
                </c:pt>
                <c:pt idx="1">
                  <c:v>6.8</c:v>
                </c:pt>
                <c:pt idx="2">
                  <c:v>0</c:v>
                </c:pt>
                <c:pt idx="3">
                  <c:v>7</c:v>
                </c:pt>
                <c:pt idx="4">
                  <c:v>7</c:v>
                </c:pt>
                <c:pt idx="5">
                  <c:v>0</c:v>
                </c:pt>
                <c:pt idx="6">
                  <c:v>6.9</c:v>
                </c:pt>
                <c:pt idx="7">
                  <c:v>3.1</c:v>
                </c:pt>
                <c:pt idx="8">
                  <c:v>7.3000000000000007</c:v>
                </c:pt>
                <c:pt idx="9">
                  <c:v>6.9</c:v>
                </c:pt>
                <c:pt idx="10">
                  <c:v>7.1</c:v>
                </c:pt>
                <c:pt idx="11">
                  <c:v>5.6090909090909093</c:v>
                </c:pt>
              </c:numCache>
            </c:numRef>
          </c:val>
          <c:smooth val="0"/>
          <c:extLst>
            <c:ext xmlns:c16="http://schemas.microsoft.com/office/drawing/2014/chart" uri="{C3380CC4-5D6E-409C-BE32-E72D297353CC}">
              <c16:uniqueId val="{00000017-2904-487C-AF82-EAF1766005A2}"/>
            </c:ext>
          </c:extLst>
        </c:ser>
        <c:ser>
          <c:idx val="2"/>
          <c:order val="2"/>
          <c:tx>
            <c:strRef>
              <c:f>'O2'!$A$164</c:f>
              <c:strCache>
                <c:ptCount val="1"/>
                <c:pt idx="0">
                  <c:v>MAX</c:v>
                </c:pt>
              </c:strCache>
            </c:strRef>
          </c:tx>
          <c:spPr>
            <a:ln w="28575" cap="rnd">
              <a:noFill/>
              <a:round/>
            </a:ln>
            <a:effectLst/>
          </c:spPr>
          <c:marker>
            <c:symbol val="none"/>
          </c:marker>
          <c:cat>
            <c:strRef>
              <c:f>'O2'!$B$161:$M$161</c:f>
              <c:strCache>
                <c:ptCount val="12"/>
                <c:pt idx="0">
                  <c:v>HARG2</c:v>
                </c:pt>
                <c:pt idx="1">
                  <c:v>HASL2</c:v>
                </c:pt>
                <c:pt idx="2">
                  <c:v>HUMH</c:v>
                </c:pt>
                <c:pt idx="3">
                  <c:v>MAAB2</c:v>
                </c:pt>
                <c:pt idx="4">
                  <c:v>MACA2</c:v>
                </c:pt>
                <c:pt idx="5">
                  <c:v>MSP</c:v>
                </c:pt>
                <c:pt idx="6">
                  <c:v>PAPO2</c:v>
                </c:pt>
                <c:pt idx="7">
                  <c:v>PAPR2</c:v>
                </c:pt>
                <c:pt idx="8">
                  <c:v>PLTR1</c:v>
                </c:pt>
                <c:pt idx="9">
                  <c:v>PLTR2</c:v>
                </c:pt>
                <c:pt idx="10">
                  <c:v>RECO</c:v>
                </c:pt>
                <c:pt idx="11">
                  <c:v>Total general</c:v>
                </c:pt>
              </c:strCache>
            </c:strRef>
          </c:cat>
          <c:val>
            <c:numRef>
              <c:f>'O2'!$B$164:$M$164</c:f>
              <c:numCache>
                <c:formatCode>0.00</c:formatCode>
                <c:ptCount val="12"/>
                <c:pt idx="0">
                  <c:v>7.2</c:v>
                </c:pt>
                <c:pt idx="1">
                  <c:v>7.6</c:v>
                </c:pt>
                <c:pt idx="2">
                  <c:v>0.6</c:v>
                </c:pt>
                <c:pt idx="3">
                  <c:v>7.6</c:v>
                </c:pt>
                <c:pt idx="4">
                  <c:v>8.1999999999999993</c:v>
                </c:pt>
                <c:pt idx="5">
                  <c:v>0.5</c:v>
                </c:pt>
                <c:pt idx="6">
                  <c:v>7.6</c:v>
                </c:pt>
                <c:pt idx="7">
                  <c:v>5</c:v>
                </c:pt>
                <c:pt idx="8">
                  <c:v>8</c:v>
                </c:pt>
                <c:pt idx="9">
                  <c:v>8</c:v>
                </c:pt>
                <c:pt idx="10">
                  <c:v>7.5</c:v>
                </c:pt>
                <c:pt idx="11">
                  <c:v>5.9090909090909092</c:v>
                </c:pt>
              </c:numCache>
            </c:numRef>
          </c:val>
          <c:smooth val="0"/>
          <c:extLst>
            <c:ext xmlns:c16="http://schemas.microsoft.com/office/drawing/2014/chart" uri="{C3380CC4-5D6E-409C-BE32-E72D297353CC}">
              <c16:uniqueId val="{00000018-2904-487C-AF82-EAF1766005A2}"/>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axId val="949124304"/>
        <c:axId val="949129552"/>
      </c:stockChart>
      <c:catAx>
        <c:axId val="9491243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MX"/>
          </a:p>
        </c:txPr>
        <c:crossAx val="949129552"/>
        <c:crosses val="autoZero"/>
        <c:auto val="1"/>
        <c:lblAlgn val="ctr"/>
        <c:lblOffset val="100"/>
        <c:noMultiLvlLbl val="0"/>
      </c:catAx>
      <c:valAx>
        <c:axId val="949129552"/>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r>
                  <a:rPr lang="en-US" sz="1400"/>
                  <a:t>ppm</a:t>
                </a:r>
              </a:p>
            </c:rich>
          </c:tx>
          <c:overlay val="0"/>
          <c:spPr>
            <a:noFill/>
            <a:ln>
              <a:noFill/>
            </a:ln>
            <a:effectLst/>
          </c:spPr>
          <c:txPr>
            <a:bodyPr rot="-54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MX"/>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MX"/>
          </a:p>
        </c:txPr>
        <c:crossAx val="9491243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MX"/>
        </a:p>
      </c:txPr>
    </c:legend>
    <c:plotVisOnly val="1"/>
    <c:dispBlanksAs val="gap"/>
    <c:showDLblsOverMax val="0"/>
  </c:chart>
  <c:spPr>
    <a:solidFill>
      <a:schemeClr val="bg1"/>
    </a:solidFill>
    <a:ln w="9525" cap="flat" cmpd="sng" algn="ctr">
      <a:noFill/>
      <a:round/>
    </a:ln>
    <a:effectLst/>
  </c:spPr>
  <c:txPr>
    <a:bodyPr/>
    <a:lstStyle/>
    <a:p>
      <a:pPr>
        <a:defRPr/>
      </a:pPr>
      <a:endParaRPr lang="es-MX"/>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[BANCO DE DATOS DEL MONITOREO ABRIL 2023.xlsx]O2!TablaDinámica6</c:name>
    <c:fmtId val="18"/>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MX"/>
              <a:t>O2</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MX"/>
        </a:p>
      </c:txPr>
    </c:title>
    <c:autoTitleDeleted val="0"/>
    <c:pivotFmts>
      <c:pivotFmt>
        <c:idx val="0"/>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1"/>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2"/>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3"/>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4"/>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5"/>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6"/>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7"/>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8"/>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9"/>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10"/>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'O2'!$B$145:$B$146</c:f>
              <c:strCache>
                <c:ptCount val="1"/>
                <c:pt idx="0">
                  <c:v>HARG2</c:v>
                </c:pt>
              </c:strCache>
            </c:strRef>
          </c:tx>
          <c:spPr>
            <a:ln w="28575" cap="rnd">
              <a:solidFill>
                <a:schemeClr val="accent1"/>
              </a:solidFill>
              <a:round/>
            </a:ln>
            <a:effectLst/>
          </c:spPr>
          <c:marker>
            <c:symbol val="none"/>
          </c:marker>
          <c:cat>
            <c:strRef>
              <c:f>'O2'!$A$147:$A$151</c:f>
              <c:strCache>
                <c:ptCount val="4"/>
                <c:pt idx="0">
                  <c:v>ene-21</c:v>
                </c:pt>
                <c:pt idx="1">
                  <c:v>feb-21</c:v>
                </c:pt>
                <c:pt idx="2">
                  <c:v>mar-21</c:v>
                </c:pt>
                <c:pt idx="3">
                  <c:v>abr-21</c:v>
                </c:pt>
              </c:strCache>
            </c:strRef>
          </c:cat>
          <c:val>
            <c:numRef>
              <c:f>'O2'!$B$147:$B$151</c:f>
              <c:numCache>
                <c:formatCode>General</c:formatCode>
                <c:ptCount val="4"/>
                <c:pt idx="0">
                  <c:v>7.2</c:v>
                </c:pt>
                <c:pt idx="1">
                  <c:v>6.4</c:v>
                </c:pt>
                <c:pt idx="2">
                  <c:v>7</c:v>
                </c:pt>
                <c:pt idx="3">
                  <c:v>6.8</c:v>
                </c:pt>
              </c:numCache>
            </c:numRef>
          </c:val>
          <c:smooth val="0"/>
          <c:extLst>
            <c:ext xmlns:c16="http://schemas.microsoft.com/office/drawing/2014/chart" uri="{C3380CC4-5D6E-409C-BE32-E72D297353CC}">
              <c16:uniqueId val="{00000000-D8D3-4C3B-9F3A-A38D50D76B22}"/>
            </c:ext>
          </c:extLst>
        </c:ser>
        <c:ser>
          <c:idx val="1"/>
          <c:order val="1"/>
          <c:tx>
            <c:strRef>
              <c:f>'O2'!$C$145:$C$146</c:f>
              <c:strCache>
                <c:ptCount val="1"/>
                <c:pt idx="0">
                  <c:v>HASL2</c:v>
                </c:pt>
              </c:strCache>
            </c:strRef>
          </c:tx>
          <c:spPr>
            <a:ln w="28575" cap="rnd">
              <a:solidFill>
                <a:schemeClr val="accent2"/>
              </a:solidFill>
              <a:round/>
            </a:ln>
            <a:effectLst/>
          </c:spPr>
          <c:marker>
            <c:symbol val="none"/>
          </c:marker>
          <c:cat>
            <c:strRef>
              <c:f>'O2'!$A$147:$A$151</c:f>
              <c:strCache>
                <c:ptCount val="4"/>
                <c:pt idx="0">
                  <c:v>ene-21</c:v>
                </c:pt>
                <c:pt idx="1">
                  <c:v>feb-21</c:v>
                </c:pt>
                <c:pt idx="2">
                  <c:v>mar-21</c:v>
                </c:pt>
                <c:pt idx="3">
                  <c:v>abr-21</c:v>
                </c:pt>
              </c:strCache>
            </c:strRef>
          </c:cat>
          <c:val>
            <c:numRef>
              <c:f>'O2'!$C$147:$C$151</c:f>
              <c:numCache>
                <c:formatCode>General</c:formatCode>
                <c:ptCount val="4"/>
                <c:pt idx="0">
                  <c:v>7.4</c:v>
                </c:pt>
                <c:pt idx="1">
                  <c:v>7.6</c:v>
                </c:pt>
                <c:pt idx="2">
                  <c:v>6.8</c:v>
                </c:pt>
                <c:pt idx="3">
                  <c:v>7.2</c:v>
                </c:pt>
              </c:numCache>
            </c:numRef>
          </c:val>
          <c:smooth val="0"/>
          <c:extLst>
            <c:ext xmlns:c16="http://schemas.microsoft.com/office/drawing/2014/chart" uri="{C3380CC4-5D6E-409C-BE32-E72D297353CC}">
              <c16:uniqueId val="{00000001-D8D3-4C3B-9F3A-A38D50D76B22}"/>
            </c:ext>
          </c:extLst>
        </c:ser>
        <c:ser>
          <c:idx val="2"/>
          <c:order val="2"/>
          <c:tx>
            <c:strRef>
              <c:f>'O2'!$D$145:$D$146</c:f>
              <c:strCache>
                <c:ptCount val="1"/>
                <c:pt idx="0">
                  <c:v>HUMH</c:v>
                </c:pt>
              </c:strCache>
            </c:strRef>
          </c:tx>
          <c:spPr>
            <a:ln w="28575" cap="rnd">
              <a:solidFill>
                <a:schemeClr val="accent3"/>
              </a:solidFill>
              <a:round/>
            </a:ln>
            <a:effectLst/>
          </c:spPr>
          <c:marker>
            <c:symbol val="none"/>
          </c:marker>
          <c:cat>
            <c:strRef>
              <c:f>'O2'!$A$147:$A$151</c:f>
              <c:strCache>
                <c:ptCount val="4"/>
                <c:pt idx="0">
                  <c:v>ene-21</c:v>
                </c:pt>
                <c:pt idx="1">
                  <c:v>feb-21</c:v>
                </c:pt>
                <c:pt idx="2">
                  <c:v>mar-21</c:v>
                </c:pt>
                <c:pt idx="3">
                  <c:v>abr-21</c:v>
                </c:pt>
              </c:strCache>
            </c:strRef>
          </c:cat>
          <c:val>
            <c:numRef>
              <c:f>'O2'!$D$147:$D$151</c:f>
              <c:numCache>
                <c:formatCode>General</c:formatCode>
                <c:ptCount val="4"/>
                <c:pt idx="0">
                  <c:v>0</c:v>
                </c:pt>
                <c:pt idx="1">
                  <c:v>0.6</c:v>
                </c:pt>
                <c:pt idx="2">
                  <c:v>0.2</c:v>
                </c:pt>
                <c:pt idx="3">
                  <c:v>0</c:v>
                </c:pt>
              </c:numCache>
            </c:numRef>
          </c:val>
          <c:smooth val="0"/>
          <c:extLst>
            <c:ext xmlns:c16="http://schemas.microsoft.com/office/drawing/2014/chart" uri="{C3380CC4-5D6E-409C-BE32-E72D297353CC}">
              <c16:uniqueId val="{00000002-D8D3-4C3B-9F3A-A38D50D76B22}"/>
            </c:ext>
          </c:extLst>
        </c:ser>
        <c:ser>
          <c:idx val="3"/>
          <c:order val="3"/>
          <c:tx>
            <c:strRef>
              <c:f>'O2'!$E$145:$E$146</c:f>
              <c:strCache>
                <c:ptCount val="1"/>
                <c:pt idx="0">
                  <c:v>MAAB2</c:v>
                </c:pt>
              </c:strCache>
            </c:strRef>
          </c:tx>
          <c:spPr>
            <a:ln w="28575" cap="rnd">
              <a:solidFill>
                <a:schemeClr val="accent4"/>
              </a:solidFill>
              <a:round/>
            </a:ln>
            <a:effectLst/>
          </c:spPr>
          <c:marker>
            <c:symbol val="none"/>
          </c:marker>
          <c:cat>
            <c:strRef>
              <c:f>'O2'!$A$147:$A$151</c:f>
              <c:strCache>
                <c:ptCount val="4"/>
                <c:pt idx="0">
                  <c:v>ene-21</c:v>
                </c:pt>
                <c:pt idx="1">
                  <c:v>feb-21</c:v>
                </c:pt>
                <c:pt idx="2">
                  <c:v>mar-21</c:v>
                </c:pt>
                <c:pt idx="3">
                  <c:v>abr-21</c:v>
                </c:pt>
              </c:strCache>
            </c:strRef>
          </c:cat>
          <c:val>
            <c:numRef>
              <c:f>'O2'!$E$147:$E$151</c:f>
              <c:numCache>
                <c:formatCode>General</c:formatCode>
                <c:ptCount val="4"/>
                <c:pt idx="0">
                  <c:v>7</c:v>
                </c:pt>
                <c:pt idx="1">
                  <c:v>7.2</c:v>
                </c:pt>
                <c:pt idx="2">
                  <c:v>7.6</c:v>
                </c:pt>
                <c:pt idx="3">
                  <c:v>6.6999999999999993</c:v>
                </c:pt>
              </c:numCache>
            </c:numRef>
          </c:val>
          <c:smooth val="0"/>
          <c:extLst>
            <c:ext xmlns:c16="http://schemas.microsoft.com/office/drawing/2014/chart" uri="{C3380CC4-5D6E-409C-BE32-E72D297353CC}">
              <c16:uniqueId val="{00000003-D8D3-4C3B-9F3A-A38D50D76B22}"/>
            </c:ext>
          </c:extLst>
        </c:ser>
        <c:ser>
          <c:idx val="4"/>
          <c:order val="4"/>
          <c:tx>
            <c:strRef>
              <c:f>'O2'!$F$145:$F$146</c:f>
              <c:strCache>
                <c:ptCount val="1"/>
                <c:pt idx="0">
                  <c:v>MACA2</c:v>
                </c:pt>
              </c:strCache>
            </c:strRef>
          </c:tx>
          <c:spPr>
            <a:ln w="28575" cap="rnd">
              <a:solidFill>
                <a:schemeClr val="accent5"/>
              </a:solidFill>
              <a:round/>
            </a:ln>
            <a:effectLst/>
          </c:spPr>
          <c:marker>
            <c:symbol val="none"/>
          </c:marker>
          <c:cat>
            <c:strRef>
              <c:f>'O2'!$A$147:$A$151</c:f>
              <c:strCache>
                <c:ptCount val="4"/>
                <c:pt idx="0">
                  <c:v>ene-21</c:v>
                </c:pt>
                <c:pt idx="1">
                  <c:v>feb-21</c:v>
                </c:pt>
                <c:pt idx="2">
                  <c:v>mar-21</c:v>
                </c:pt>
                <c:pt idx="3">
                  <c:v>abr-21</c:v>
                </c:pt>
              </c:strCache>
            </c:strRef>
          </c:cat>
          <c:val>
            <c:numRef>
              <c:f>'O2'!$F$147:$F$151</c:f>
              <c:numCache>
                <c:formatCode>General</c:formatCode>
                <c:ptCount val="4"/>
                <c:pt idx="0">
                  <c:v>8.1999999999999993</c:v>
                </c:pt>
                <c:pt idx="1">
                  <c:v>7.4</c:v>
                </c:pt>
                <c:pt idx="2">
                  <c:v>7</c:v>
                </c:pt>
                <c:pt idx="3">
                  <c:v>6.8</c:v>
                </c:pt>
              </c:numCache>
            </c:numRef>
          </c:val>
          <c:smooth val="0"/>
          <c:extLst>
            <c:ext xmlns:c16="http://schemas.microsoft.com/office/drawing/2014/chart" uri="{C3380CC4-5D6E-409C-BE32-E72D297353CC}">
              <c16:uniqueId val="{00000004-D8D3-4C3B-9F3A-A38D50D76B22}"/>
            </c:ext>
          </c:extLst>
        </c:ser>
        <c:ser>
          <c:idx val="5"/>
          <c:order val="5"/>
          <c:tx>
            <c:strRef>
              <c:f>'O2'!$G$145:$G$146</c:f>
              <c:strCache>
                <c:ptCount val="1"/>
                <c:pt idx="0">
                  <c:v>MSP</c:v>
                </c:pt>
              </c:strCache>
            </c:strRef>
          </c:tx>
          <c:spPr>
            <a:ln w="28575" cap="rnd">
              <a:solidFill>
                <a:schemeClr val="accent6"/>
              </a:solidFill>
              <a:round/>
            </a:ln>
            <a:effectLst/>
          </c:spPr>
          <c:marker>
            <c:symbol val="none"/>
          </c:marker>
          <c:cat>
            <c:strRef>
              <c:f>'O2'!$A$147:$A$151</c:f>
              <c:strCache>
                <c:ptCount val="4"/>
                <c:pt idx="0">
                  <c:v>ene-21</c:v>
                </c:pt>
                <c:pt idx="1">
                  <c:v>feb-21</c:v>
                </c:pt>
                <c:pt idx="2">
                  <c:v>mar-21</c:v>
                </c:pt>
                <c:pt idx="3">
                  <c:v>abr-21</c:v>
                </c:pt>
              </c:strCache>
            </c:strRef>
          </c:cat>
          <c:val>
            <c:numRef>
              <c:f>'O2'!$G$147:$G$151</c:f>
              <c:numCache>
                <c:formatCode>General</c:formatCode>
                <c:ptCount val="4"/>
                <c:pt idx="0">
                  <c:v>0</c:v>
                </c:pt>
                <c:pt idx="1">
                  <c:v>0.5</c:v>
                </c:pt>
                <c:pt idx="2">
                  <c:v>0</c:v>
                </c:pt>
                <c:pt idx="3">
                  <c:v>0</c:v>
                </c:pt>
              </c:numCache>
            </c:numRef>
          </c:val>
          <c:smooth val="0"/>
          <c:extLst>
            <c:ext xmlns:c16="http://schemas.microsoft.com/office/drawing/2014/chart" uri="{C3380CC4-5D6E-409C-BE32-E72D297353CC}">
              <c16:uniqueId val="{00000005-D8D3-4C3B-9F3A-A38D50D76B22}"/>
            </c:ext>
          </c:extLst>
        </c:ser>
        <c:ser>
          <c:idx val="6"/>
          <c:order val="6"/>
          <c:tx>
            <c:strRef>
              <c:f>'O2'!$H$145:$H$146</c:f>
              <c:strCache>
                <c:ptCount val="1"/>
                <c:pt idx="0">
                  <c:v>PAPO2</c:v>
                </c:pt>
              </c:strCache>
            </c:strRef>
          </c:tx>
          <c:spPr>
            <a:ln w="28575" cap="rnd">
              <a:solidFill>
                <a:schemeClr val="accent1">
                  <a:lumMod val="60000"/>
                </a:schemeClr>
              </a:solidFill>
              <a:round/>
            </a:ln>
            <a:effectLst/>
          </c:spPr>
          <c:marker>
            <c:symbol val="none"/>
          </c:marker>
          <c:cat>
            <c:strRef>
              <c:f>'O2'!$A$147:$A$151</c:f>
              <c:strCache>
                <c:ptCount val="4"/>
                <c:pt idx="0">
                  <c:v>ene-21</c:v>
                </c:pt>
                <c:pt idx="1">
                  <c:v>feb-21</c:v>
                </c:pt>
                <c:pt idx="2">
                  <c:v>mar-21</c:v>
                </c:pt>
                <c:pt idx="3">
                  <c:v>abr-21</c:v>
                </c:pt>
              </c:strCache>
            </c:strRef>
          </c:cat>
          <c:val>
            <c:numRef>
              <c:f>'O2'!$H$147:$H$151</c:f>
              <c:numCache>
                <c:formatCode>General</c:formatCode>
                <c:ptCount val="4"/>
                <c:pt idx="0">
                  <c:v>7.6</c:v>
                </c:pt>
                <c:pt idx="1">
                  <c:v>7.6</c:v>
                </c:pt>
                <c:pt idx="2">
                  <c:v>6.9</c:v>
                </c:pt>
                <c:pt idx="3">
                  <c:v>6.4</c:v>
                </c:pt>
              </c:numCache>
            </c:numRef>
          </c:val>
          <c:smooth val="0"/>
          <c:extLst>
            <c:ext xmlns:c16="http://schemas.microsoft.com/office/drawing/2014/chart" uri="{C3380CC4-5D6E-409C-BE32-E72D297353CC}">
              <c16:uniqueId val="{00000006-D8D3-4C3B-9F3A-A38D50D76B22}"/>
            </c:ext>
          </c:extLst>
        </c:ser>
        <c:ser>
          <c:idx val="7"/>
          <c:order val="7"/>
          <c:tx>
            <c:strRef>
              <c:f>'O2'!$I$145:$I$146</c:f>
              <c:strCache>
                <c:ptCount val="1"/>
                <c:pt idx="0">
                  <c:v>PAPR2</c:v>
                </c:pt>
              </c:strCache>
            </c:strRef>
          </c:tx>
          <c:spPr>
            <a:ln w="28575" cap="rnd">
              <a:solidFill>
                <a:schemeClr val="accent2">
                  <a:lumMod val="60000"/>
                </a:schemeClr>
              </a:solidFill>
              <a:round/>
            </a:ln>
            <a:effectLst/>
          </c:spPr>
          <c:marker>
            <c:symbol val="none"/>
          </c:marker>
          <c:cat>
            <c:strRef>
              <c:f>'O2'!$A$147:$A$151</c:f>
              <c:strCache>
                <c:ptCount val="4"/>
                <c:pt idx="0">
                  <c:v>ene-21</c:v>
                </c:pt>
                <c:pt idx="1">
                  <c:v>feb-21</c:v>
                </c:pt>
                <c:pt idx="2">
                  <c:v>mar-21</c:v>
                </c:pt>
                <c:pt idx="3">
                  <c:v>abr-21</c:v>
                </c:pt>
              </c:strCache>
            </c:strRef>
          </c:cat>
          <c:val>
            <c:numRef>
              <c:f>'O2'!$I$147:$I$151</c:f>
              <c:numCache>
                <c:formatCode>General</c:formatCode>
                <c:ptCount val="4"/>
                <c:pt idx="0">
                  <c:v>4.2</c:v>
                </c:pt>
                <c:pt idx="1">
                  <c:v>3.1</c:v>
                </c:pt>
                <c:pt idx="2">
                  <c:v>5</c:v>
                </c:pt>
                <c:pt idx="3">
                  <c:v>#N/A</c:v>
                </c:pt>
              </c:numCache>
            </c:numRef>
          </c:val>
          <c:smooth val="0"/>
          <c:extLst>
            <c:ext xmlns:c16="http://schemas.microsoft.com/office/drawing/2014/chart" uri="{C3380CC4-5D6E-409C-BE32-E72D297353CC}">
              <c16:uniqueId val="{00000007-D8D3-4C3B-9F3A-A38D50D76B22}"/>
            </c:ext>
          </c:extLst>
        </c:ser>
        <c:ser>
          <c:idx val="8"/>
          <c:order val="8"/>
          <c:tx>
            <c:strRef>
              <c:f>'O2'!$J$145:$J$146</c:f>
              <c:strCache>
                <c:ptCount val="1"/>
                <c:pt idx="0">
                  <c:v>PLTR1</c:v>
                </c:pt>
              </c:strCache>
            </c:strRef>
          </c:tx>
          <c:spPr>
            <a:ln w="28575" cap="rnd">
              <a:solidFill>
                <a:schemeClr val="accent3">
                  <a:lumMod val="60000"/>
                </a:schemeClr>
              </a:solidFill>
              <a:round/>
            </a:ln>
            <a:effectLst/>
          </c:spPr>
          <c:marker>
            <c:symbol val="none"/>
          </c:marker>
          <c:cat>
            <c:strRef>
              <c:f>'O2'!$A$147:$A$151</c:f>
              <c:strCache>
                <c:ptCount val="4"/>
                <c:pt idx="0">
                  <c:v>ene-21</c:v>
                </c:pt>
                <c:pt idx="1">
                  <c:v>feb-21</c:v>
                </c:pt>
                <c:pt idx="2">
                  <c:v>mar-21</c:v>
                </c:pt>
                <c:pt idx="3">
                  <c:v>abr-21</c:v>
                </c:pt>
              </c:strCache>
            </c:strRef>
          </c:cat>
          <c:val>
            <c:numRef>
              <c:f>'O2'!$J$147:$J$151</c:f>
              <c:numCache>
                <c:formatCode>General</c:formatCode>
                <c:ptCount val="4"/>
                <c:pt idx="0">
                  <c:v>8</c:v>
                </c:pt>
                <c:pt idx="1">
                  <c:v>7.3000000000000007</c:v>
                </c:pt>
                <c:pt idx="2">
                  <c:v>7.4</c:v>
                </c:pt>
                <c:pt idx="3">
                  <c:v>7.1</c:v>
                </c:pt>
              </c:numCache>
            </c:numRef>
          </c:val>
          <c:smooth val="0"/>
          <c:extLst>
            <c:ext xmlns:c16="http://schemas.microsoft.com/office/drawing/2014/chart" uri="{C3380CC4-5D6E-409C-BE32-E72D297353CC}">
              <c16:uniqueId val="{00000008-D8D3-4C3B-9F3A-A38D50D76B22}"/>
            </c:ext>
          </c:extLst>
        </c:ser>
        <c:ser>
          <c:idx val="9"/>
          <c:order val="9"/>
          <c:tx>
            <c:strRef>
              <c:f>'O2'!$K$145:$K$146</c:f>
              <c:strCache>
                <c:ptCount val="1"/>
                <c:pt idx="0">
                  <c:v>PLTR2</c:v>
                </c:pt>
              </c:strCache>
            </c:strRef>
          </c:tx>
          <c:spPr>
            <a:ln w="28575" cap="rnd">
              <a:solidFill>
                <a:schemeClr val="accent4">
                  <a:lumMod val="60000"/>
                </a:schemeClr>
              </a:solidFill>
              <a:round/>
            </a:ln>
            <a:effectLst/>
          </c:spPr>
          <c:marker>
            <c:symbol val="none"/>
          </c:marker>
          <c:cat>
            <c:strRef>
              <c:f>'O2'!$A$147:$A$151</c:f>
              <c:strCache>
                <c:ptCount val="4"/>
                <c:pt idx="0">
                  <c:v>ene-21</c:v>
                </c:pt>
                <c:pt idx="1">
                  <c:v>feb-21</c:v>
                </c:pt>
                <c:pt idx="2">
                  <c:v>mar-21</c:v>
                </c:pt>
                <c:pt idx="3">
                  <c:v>abr-21</c:v>
                </c:pt>
              </c:strCache>
            </c:strRef>
          </c:cat>
          <c:val>
            <c:numRef>
              <c:f>'O2'!$K$147:$K$151</c:f>
              <c:numCache>
                <c:formatCode>General</c:formatCode>
                <c:ptCount val="4"/>
                <c:pt idx="0">
                  <c:v>8</c:v>
                </c:pt>
                <c:pt idx="1">
                  <c:v>6.9</c:v>
                </c:pt>
                <c:pt idx="2">
                  <c:v>7.85</c:v>
                </c:pt>
                <c:pt idx="3">
                  <c:v>7.5</c:v>
                </c:pt>
              </c:numCache>
            </c:numRef>
          </c:val>
          <c:smooth val="0"/>
          <c:extLst>
            <c:ext xmlns:c16="http://schemas.microsoft.com/office/drawing/2014/chart" uri="{C3380CC4-5D6E-409C-BE32-E72D297353CC}">
              <c16:uniqueId val="{00000009-D8D3-4C3B-9F3A-A38D50D76B22}"/>
            </c:ext>
          </c:extLst>
        </c:ser>
        <c:ser>
          <c:idx val="10"/>
          <c:order val="10"/>
          <c:tx>
            <c:strRef>
              <c:f>'O2'!$L$145:$L$146</c:f>
              <c:strCache>
                <c:ptCount val="1"/>
                <c:pt idx="0">
                  <c:v>RECO</c:v>
                </c:pt>
              </c:strCache>
            </c:strRef>
          </c:tx>
          <c:spPr>
            <a:ln w="28575" cap="rnd">
              <a:solidFill>
                <a:schemeClr val="accent5">
                  <a:lumMod val="60000"/>
                </a:schemeClr>
              </a:solidFill>
              <a:round/>
            </a:ln>
            <a:effectLst/>
          </c:spPr>
          <c:marker>
            <c:symbol val="none"/>
          </c:marker>
          <c:cat>
            <c:strRef>
              <c:f>'O2'!$A$147:$A$151</c:f>
              <c:strCache>
                <c:ptCount val="4"/>
                <c:pt idx="0">
                  <c:v>ene-21</c:v>
                </c:pt>
                <c:pt idx="1">
                  <c:v>feb-21</c:v>
                </c:pt>
                <c:pt idx="2">
                  <c:v>mar-21</c:v>
                </c:pt>
                <c:pt idx="3">
                  <c:v>abr-21</c:v>
                </c:pt>
              </c:strCache>
            </c:strRef>
          </c:cat>
          <c:val>
            <c:numRef>
              <c:f>'O2'!$L$147:$L$151</c:f>
              <c:numCache>
                <c:formatCode>General</c:formatCode>
                <c:ptCount val="4"/>
                <c:pt idx="0">
                  <c:v>7.4</c:v>
                </c:pt>
                <c:pt idx="1">
                  <c:v>7.1</c:v>
                </c:pt>
                <c:pt idx="2">
                  <c:v>7.5</c:v>
                </c:pt>
                <c:pt idx="3">
                  <c:v>7.4</c:v>
                </c:pt>
              </c:numCache>
            </c:numRef>
          </c:val>
          <c:smooth val="0"/>
          <c:extLst>
            <c:ext xmlns:c16="http://schemas.microsoft.com/office/drawing/2014/chart" uri="{C3380CC4-5D6E-409C-BE32-E72D297353CC}">
              <c16:uniqueId val="{0000000A-D8D3-4C3B-9F3A-A38D50D76B22}"/>
            </c:ext>
          </c:extLst>
        </c:ser>
        <c:dLbls>
          <c:showLegendKey val="0"/>
          <c:showVal val="0"/>
          <c:showCatName val="0"/>
          <c:showSerName val="0"/>
          <c:showPercent val="0"/>
          <c:showBubbleSize val="0"/>
        </c:dLbls>
        <c:smooth val="0"/>
        <c:axId val="1583077264"/>
        <c:axId val="1457215648"/>
      </c:lineChart>
      <c:catAx>
        <c:axId val="1583077264"/>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MX"/>
                  <a:t>Mes del muestreo</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MX"/>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1457215648"/>
        <c:crosses val="autoZero"/>
        <c:auto val="1"/>
        <c:lblAlgn val="ctr"/>
        <c:lblOffset val="100"/>
        <c:noMultiLvlLbl val="0"/>
      </c:catAx>
      <c:valAx>
        <c:axId val="145721564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PPM</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MX"/>
            </a:p>
          </c:tx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1583077264"/>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MX"/>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[BANCO DE DATOS DEL MONITOREO ABRIL 2023.xlsx]Saturación O2!TablaDinámica1</c:name>
    <c:fmtId val="12"/>
  </c:pivotSource>
  <c:chart>
    <c:title>
      <c:tx>
        <c:rich>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r>
              <a:rPr lang="en-US" sz="1100" b="1"/>
              <a:t>Saturación de O2</a:t>
            </a:r>
          </a:p>
        </c:rich>
      </c:tx>
      <c:overlay val="0"/>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s-MX"/>
        </a:p>
      </c:txPr>
    </c:title>
    <c:autoTitleDeleted val="0"/>
    <c:pivotFmts>
      <c:pivotFmt>
        <c:idx val="0"/>
        <c:spPr>
          <a:solidFill>
            <a:schemeClr val="accent1"/>
          </a:solidFill>
          <a:ln w="28575" cap="rnd">
            <a:solidFill>
              <a:schemeClr val="accent1"/>
            </a:solidFill>
            <a:round/>
          </a:ln>
          <a:effectLst/>
        </c:spPr>
        <c:marker>
          <c:symbol val="none"/>
        </c:marker>
      </c:pivotFmt>
      <c:pivotFmt>
        <c:idx val="1"/>
        <c:spPr>
          <a:solidFill>
            <a:schemeClr val="accent1"/>
          </a:solidFill>
          <a:ln w="28575" cap="rnd">
            <a:solidFill>
              <a:schemeClr val="accent1"/>
            </a:solidFill>
            <a:round/>
          </a:ln>
          <a:effectLst/>
        </c:spPr>
        <c:marker>
          <c:symbol val="none"/>
        </c:marker>
      </c:pivotFmt>
      <c:pivotFmt>
        <c:idx val="2"/>
        <c:spPr>
          <a:solidFill>
            <a:schemeClr val="accent1"/>
          </a:solidFill>
          <a:ln w="28575" cap="rnd">
            <a:solidFill>
              <a:schemeClr val="accent1"/>
            </a:solidFill>
            <a:round/>
          </a:ln>
          <a:effectLst/>
        </c:spPr>
        <c:marker>
          <c:symbol val="none"/>
        </c:marker>
      </c:pivotFmt>
      <c:pivotFmt>
        <c:idx val="3"/>
        <c:spPr>
          <a:solidFill>
            <a:schemeClr val="accent1"/>
          </a:solidFill>
          <a:ln w="28575" cap="rnd">
            <a:solidFill>
              <a:schemeClr val="accent1"/>
            </a:solidFill>
            <a:round/>
          </a:ln>
          <a:effectLst/>
        </c:spPr>
        <c:marker>
          <c:symbol val="none"/>
        </c:marker>
      </c:pivotFmt>
      <c:pivotFmt>
        <c:idx val="4"/>
        <c:spPr>
          <a:solidFill>
            <a:schemeClr val="accent1"/>
          </a:solidFill>
          <a:ln w="28575" cap="rnd">
            <a:solidFill>
              <a:schemeClr val="accent1"/>
            </a:solidFill>
            <a:round/>
          </a:ln>
          <a:effectLst/>
        </c:spPr>
        <c:marker>
          <c:symbol val="none"/>
        </c:marker>
      </c:pivotFmt>
      <c:pivotFmt>
        <c:idx val="5"/>
        <c:spPr>
          <a:solidFill>
            <a:schemeClr val="accent1"/>
          </a:solidFill>
          <a:ln w="28575" cap="rnd">
            <a:solidFill>
              <a:schemeClr val="accent1"/>
            </a:solidFill>
            <a:round/>
          </a:ln>
          <a:effectLst/>
        </c:spPr>
        <c:marker>
          <c:symbol val="none"/>
        </c:marker>
      </c:pivotFmt>
      <c:pivotFmt>
        <c:idx val="6"/>
        <c:spPr>
          <a:solidFill>
            <a:schemeClr val="accent1"/>
          </a:solidFill>
          <a:ln w="28575" cap="rnd">
            <a:solidFill>
              <a:schemeClr val="accent1"/>
            </a:solidFill>
            <a:round/>
          </a:ln>
          <a:effectLst/>
        </c:spPr>
        <c:marker>
          <c:symbol val="none"/>
        </c:marker>
      </c:pivotFmt>
      <c:pivotFmt>
        <c:idx val="7"/>
        <c:spPr>
          <a:solidFill>
            <a:schemeClr val="accent1"/>
          </a:solidFill>
          <a:ln w="28575" cap="rnd">
            <a:solidFill>
              <a:schemeClr val="accent1"/>
            </a:solidFill>
            <a:round/>
          </a:ln>
          <a:effectLst/>
        </c:spPr>
        <c:marker>
          <c:symbol val="none"/>
        </c:marker>
      </c:pivotFmt>
      <c:pivotFmt>
        <c:idx val="8"/>
        <c:spPr>
          <a:solidFill>
            <a:schemeClr val="accent1"/>
          </a:solidFill>
          <a:ln w="28575" cap="rnd">
            <a:solidFill>
              <a:schemeClr val="accent1"/>
            </a:solidFill>
            <a:round/>
          </a:ln>
          <a:effectLst/>
        </c:spPr>
        <c:marker>
          <c:symbol val="none"/>
        </c:marker>
      </c:pivotFmt>
      <c:pivotFmt>
        <c:idx val="9"/>
        <c:spPr>
          <a:solidFill>
            <a:schemeClr val="accent1"/>
          </a:solidFill>
          <a:ln w="28575" cap="rnd">
            <a:solidFill>
              <a:schemeClr val="accent1"/>
            </a:solidFill>
            <a:round/>
          </a:ln>
          <a:effectLst/>
        </c:spPr>
        <c:marker>
          <c:symbol val="none"/>
        </c:marker>
      </c:pivotFmt>
      <c:pivotFmt>
        <c:idx val="10"/>
        <c:spPr>
          <a:solidFill>
            <a:schemeClr val="accent1"/>
          </a:solidFill>
          <a:ln w="28575" cap="rnd">
            <a:solidFill>
              <a:schemeClr val="accent1"/>
            </a:solidFill>
            <a:round/>
          </a:ln>
          <a:effectLst/>
        </c:spPr>
        <c:marker>
          <c:symbol val="none"/>
        </c:marker>
      </c:pivotFmt>
      <c:pivotFmt>
        <c:idx val="11"/>
        <c:spPr>
          <a:solidFill>
            <a:schemeClr val="accent1"/>
          </a:solidFill>
          <a:ln w="28575" cap="rnd">
            <a:solidFill>
              <a:schemeClr val="accent1"/>
            </a:solidFill>
            <a:round/>
          </a:ln>
          <a:effectLst/>
        </c:spPr>
        <c:marker>
          <c:symbol val="none"/>
        </c:marker>
      </c:pivotFmt>
      <c:pivotFmt>
        <c:idx val="12"/>
        <c:spPr>
          <a:solidFill>
            <a:schemeClr val="accent1"/>
          </a:solidFill>
          <a:ln w="28575" cap="rnd">
            <a:solidFill>
              <a:schemeClr val="accent1"/>
            </a:solidFill>
            <a:round/>
          </a:ln>
          <a:effectLst/>
        </c:spPr>
        <c:marker>
          <c:symbol val="none"/>
        </c:marker>
      </c:pivotFmt>
      <c:pivotFmt>
        <c:idx val="13"/>
        <c:spPr>
          <a:solidFill>
            <a:schemeClr val="accent1"/>
          </a:solidFill>
          <a:ln w="28575" cap="rnd">
            <a:solidFill>
              <a:schemeClr val="accent1"/>
            </a:solidFill>
            <a:round/>
          </a:ln>
          <a:effectLst/>
        </c:spPr>
        <c:marker>
          <c:symbol val="none"/>
        </c:marker>
      </c:pivotFmt>
      <c:pivotFmt>
        <c:idx val="14"/>
        <c:spPr>
          <a:solidFill>
            <a:schemeClr val="accent1"/>
          </a:solidFill>
          <a:ln w="28575" cap="rnd">
            <a:solidFill>
              <a:schemeClr val="accent1"/>
            </a:solidFill>
            <a:round/>
          </a:ln>
          <a:effectLst/>
        </c:spPr>
        <c:marker>
          <c:symbol val="none"/>
        </c:marker>
      </c:pivotFmt>
      <c:pivotFmt>
        <c:idx val="15"/>
        <c:spPr>
          <a:solidFill>
            <a:schemeClr val="accent1"/>
          </a:solidFill>
          <a:ln w="28575" cap="rnd">
            <a:solidFill>
              <a:schemeClr val="accent1"/>
            </a:solidFill>
            <a:round/>
          </a:ln>
          <a:effectLst/>
        </c:spPr>
        <c:marker>
          <c:symbol val="none"/>
        </c:marker>
      </c:pivotFmt>
      <c:pivotFmt>
        <c:idx val="16"/>
        <c:spPr>
          <a:solidFill>
            <a:schemeClr val="accent1"/>
          </a:solidFill>
          <a:ln w="28575" cap="rnd">
            <a:solidFill>
              <a:schemeClr val="accent1"/>
            </a:solidFill>
            <a:round/>
          </a:ln>
          <a:effectLst/>
        </c:spPr>
        <c:marker>
          <c:symbol val="none"/>
        </c:marker>
      </c:pivotFmt>
      <c:pivotFmt>
        <c:idx val="17"/>
        <c:spPr>
          <a:solidFill>
            <a:schemeClr val="accent1"/>
          </a:solidFill>
          <a:ln w="28575" cap="rnd">
            <a:solidFill>
              <a:schemeClr val="accent1"/>
            </a:solidFill>
            <a:round/>
          </a:ln>
          <a:effectLst/>
        </c:spPr>
        <c:marker>
          <c:symbol val="none"/>
        </c:marker>
      </c:pivotFmt>
      <c:pivotFmt>
        <c:idx val="18"/>
        <c:spPr>
          <a:solidFill>
            <a:schemeClr val="accent1"/>
          </a:solidFill>
          <a:ln w="28575" cap="rnd">
            <a:solidFill>
              <a:schemeClr val="accent1"/>
            </a:solidFill>
            <a:round/>
          </a:ln>
          <a:effectLst/>
        </c:spPr>
        <c:marker>
          <c:symbol val="none"/>
        </c:marker>
      </c:pivotFmt>
      <c:pivotFmt>
        <c:idx val="19"/>
        <c:spPr>
          <a:solidFill>
            <a:schemeClr val="accent1"/>
          </a:solidFill>
          <a:ln w="28575" cap="rnd">
            <a:solidFill>
              <a:schemeClr val="accent1"/>
            </a:solidFill>
            <a:round/>
          </a:ln>
          <a:effectLst/>
        </c:spPr>
        <c:marker>
          <c:symbol val="none"/>
        </c:marker>
      </c:pivotFmt>
      <c:pivotFmt>
        <c:idx val="20"/>
        <c:spPr>
          <a:solidFill>
            <a:schemeClr val="accent1"/>
          </a:solidFill>
          <a:ln w="28575" cap="rnd">
            <a:solidFill>
              <a:schemeClr val="accent1"/>
            </a:solidFill>
            <a:round/>
          </a:ln>
          <a:effectLst/>
        </c:spPr>
        <c:marker>
          <c:symbol val="none"/>
        </c:marker>
      </c:pivotFmt>
      <c:pivotFmt>
        <c:idx val="21"/>
        <c:spPr>
          <a:solidFill>
            <a:schemeClr val="accent1"/>
          </a:solidFill>
          <a:ln w="28575" cap="rnd">
            <a:solidFill>
              <a:schemeClr val="accent1"/>
            </a:solidFill>
            <a:round/>
          </a:ln>
          <a:effectLst/>
        </c:spPr>
        <c:marker>
          <c:symbol val="none"/>
        </c:marker>
      </c:pivotFmt>
      <c:pivotFmt>
        <c:idx val="22"/>
        <c:spPr>
          <a:solidFill>
            <a:schemeClr val="accent1"/>
          </a:solidFill>
          <a:ln w="28575" cap="rnd">
            <a:solidFill>
              <a:schemeClr val="accent1"/>
            </a:solidFill>
            <a:round/>
          </a:ln>
          <a:effectLst/>
        </c:spPr>
        <c:marker>
          <c:symbol val="none"/>
        </c:marker>
      </c:pivotFmt>
      <c:pivotFmt>
        <c:idx val="23"/>
        <c:spPr>
          <a:solidFill>
            <a:schemeClr val="accent1"/>
          </a:solidFill>
          <a:ln w="28575" cap="rnd">
            <a:solidFill>
              <a:schemeClr val="accent1"/>
            </a:solidFill>
            <a:round/>
          </a:ln>
          <a:effectLst/>
        </c:spPr>
        <c:marker>
          <c:symbol val="none"/>
        </c:marker>
      </c:pivotFmt>
      <c:pivotFmt>
        <c:idx val="24"/>
        <c:spPr>
          <a:solidFill>
            <a:schemeClr val="accent1"/>
          </a:solidFill>
          <a:ln w="28575" cap="rnd">
            <a:solidFill>
              <a:schemeClr val="accent1"/>
            </a:solidFill>
            <a:round/>
          </a:ln>
          <a:effectLst/>
        </c:spPr>
        <c:marker>
          <c:symbol val="none"/>
        </c:marker>
      </c:pivotFmt>
      <c:pivotFmt>
        <c:idx val="25"/>
        <c:spPr>
          <a:solidFill>
            <a:schemeClr val="accent1"/>
          </a:solidFill>
          <a:ln w="28575" cap="rnd">
            <a:solidFill>
              <a:schemeClr val="accent1"/>
            </a:solidFill>
            <a:round/>
          </a:ln>
          <a:effectLst/>
        </c:spPr>
        <c:marker>
          <c:symbol val="none"/>
        </c:marker>
      </c:pivotFmt>
      <c:pivotFmt>
        <c:idx val="26"/>
        <c:spPr>
          <a:solidFill>
            <a:schemeClr val="accent1"/>
          </a:solidFill>
          <a:ln w="28575" cap="rnd">
            <a:solidFill>
              <a:schemeClr val="accent1"/>
            </a:solidFill>
            <a:round/>
          </a:ln>
          <a:effectLst/>
        </c:spPr>
        <c:marker>
          <c:symbol val="none"/>
        </c:marker>
      </c:pivotFmt>
      <c:pivotFmt>
        <c:idx val="27"/>
        <c:spPr>
          <a:solidFill>
            <a:schemeClr val="accent1"/>
          </a:solidFill>
          <a:ln w="28575" cap="rnd">
            <a:solidFill>
              <a:schemeClr val="accent1"/>
            </a:solidFill>
            <a:round/>
          </a:ln>
          <a:effectLst/>
        </c:spPr>
        <c:marker>
          <c:symbol val="none"/>
        </c:marker>
      </c:pivotFmt>
      <c:pivotFmt>
        <c:idx val="28"/>
        <c:spPr>
          <a:solidFill>
            <a:schemeClr val="accent1"/>
          </a:solidFill>
          <a:ln w="28575" cap="rnd">
            <a:solidFill>
              <a:schemeClr val="accent1"/>
            </a:solidFill>
            <a:round/>
          </a:ln>
          <a:effectLst/>
        </c:spPr>
        <c:marker>
          <c:symbol val="none"/>
        </c:marker>
      </c:pivotFmt>
      <c:pivotFmt>
        <c:idx val="29"/>
        <c:spPr>
          <a:solidFill>
            <a:schemeClr val="accent1"/>
          </a:solidFill>
          <a:ln w="28575" cap="rnd">
            <a:solidFill>
              <a:schemeClr val="accent1"/>
            </a:solidFill>
            <a:round/>
          </a:ln>
          <a:effectLst/>
        </c:spPr>
        <c:marker>
          <c:symbol val="none"/>
        </c:marker>
      </c:pivotFmt>
      <c:pivotFmt>
        <c:idx val="30"/>
        <c:spPr>
          <a:solidFill>
            <a:schemeClr val="accent1"/>
          </a:solidFill>
          <a:ln w="28575" cap="rnd">
            <a:solidFill>
              <a:schemeClr val="accent1"/>
            </a:solidFill>
            <a:round/>
          </a:ln>
          <a:effectLst/>
        </c:spPr>
        <c:marker>
          <c:symbol val="none"/>
        </c:marker>
      </c:pivotFmt>
      <c:pivotFmt>
        <c:idx val="31"/>
        <c:spPr>
          <a:solidFill>
            <a:schemeClr val="accent1"/>
          </a:solidFill>
          <a:ln w="28575" cap="rnd">
            <a:solidFill>
              <a:schemeClr val="accent1"/>
            </a:solidFill>
            <a:round/>
          </a:ln>
          <a:effectLst/>
        </c:spPr>
        <c:marker>
          <c:symbol val="none"/>
        </c:marker>
      </c:pivotFmt>
      <c:pivotFmt>
        <c:idx val="32"/>
        <c:spPr>
          <a:solidFill>
            <a:schemeClr val="accent1"/>
          </a:solidFill>
          <a:ln w="28575" cap="rnd">
            <a:solidFill>
              <a:schemeClr val="accent1"/>
            </a:solidFill>
            <a:round/>
          </a:ln>
          <a:effectLst/>
        </c:spPr>
        <c:marker>
          <c:symbol val="none"/>
        </c:marker>
      </c:pivotFmt>
      <c:pivotFmt>
        <c:idx val="33"/>
        <c:spPr>
          <a:solidFill>
            <a:schemeClr val="accent1"/>
          </a:solidFill>
          <a:ln w="28575" cap="rnd">
            <a:solidFill>
              <a:schemeClr val="accent1"/>
            </a:solidFill>
            <a:round/>
          </a:ln>
          <a:effectLst/>
        </c:spPr>
        <c:marker>
          <c:symbol val="none"/>
        </c:marker>
      </c:pivotFmt>
      <c:pivotFmt>
        <c:idx val="34"/>
        <c:spPr>
          <a:solidFill>
            <a:schemeClr val="accent1"/>
          </a:solidFill>
          <a:ln w="28575" cap="rnd">
            <a:solidFill>
              <a:schemeClr val="accent1"/>
            </a:solidFill>
            <a:round/>
          </a:ln>
          <a:effectLst/>
        </c:spPr>
        <c:marker>
          <c:symbol val="none"/>
        </c:marker>
      </c:pivotFmt>
      <c:pivotFmt>
        <c:idx val="35"/>
        <c:spPr>
          <a:solidFill>
            <a:schemeClr val="accent1"/>
          </a:solidFill>
          <a:ln w="28575" cap="rnd">
            <a:solidFill>
              <a:schemeClr val="accent1"/>
            </a:solidFill>
            <a:round/>
          </a:ln>
          <a:effectLst/>
        </c:spPr>
        <c:marker>
          <c:symbol val="none"/>
        </c:marker>
      </c:pivotFmt>
      <c:pivotFmt>
        <c:idx val="36"/>
        <c:spPr>
          <a:solidFill>
            <a:schemeClr val="accent1"/>
          </a:solidFill>
          <a:ln w="19050" cap="rnd">
            <a:solidFill>
              <a:schemeClr val="accent3"/>
            </a:solidFill>
            <a:round/>
          </a:ln>
          <a:effectLst/>
        </c:spPr>
        <c:marker>
          <c:symbol val="none"/>
        </c:marker>
      </c:pivotFmt>
      <c:pivotFmt>
        <c:idx val="37"/>
        <c:spPr>
          <a:solidFill>
            <a:schemeClr val="accent1"/>
          </a:solidFill>
          <a:ln w="19050" cap="rnd">
            <a:solidFill>
              <a:schemeClr val="accent4"/>
            </a:solidFill>
            <a:round/>
          </a:ln>
          <a:effectLst/>
        </c:spPr>
        <c:marker>
          <c:symbol val="none"/>
        </c:marker>
      </c:pivotFmt>
      <c:pivotFmt>
        <c:idx val="38"/>
        <c:spPr>
          <a:solidFill>
            <a:schemeClr val="accent1"/>
          </a:solidFill>
          <a:ln w="19050" cap="rnd">
            <a:solidFill>
              <a:schemeClr val="accent4"/>
            </a:solidFill>
            <a:round/>
          </a:ln>
          <a:effectLst/>
        </c:spPr>
        <c:marker>
          <c:symbol val="none"/>
        </c:marker>
      </c:pivotFmt>
      <c:pivotFmt>
        <c:idx val="39"/>
        <c:spPr>
          <a:solidFill>
            <a:schemeClr val="accent1"/>
          </a:solidFill>
          <a:ln w="19050" cap="rnd">
            <a:solidFill>
              <a:schemeClr val="accent4"/>
            </a:solidFill>
            <a:round/>
          </a:ln>
          <a:effectLst/>
        </c:spPr>
        <c:marker>
          <c:symbol val="none"/>
        </c:marker>
      </c:pivotFmt>
      <c:pivotFmt>
        <c:idx val="40"/>
        <c:spPr>
          <a:solidFill>
            <a:schemeClr val="accent1"/>
          </a:solidFill>
          <a:ln w="19050" cap="rnd">
            <a:solidFill>
              <a:schemeClr val="accent4"/>
            </a:solidFill>
            <a:round/>
          </a:ln>
          <a:effectLst/>
        </c:spPr>
        <c:marker>
          <c:symbol val="none"/>
        </c:marker>
      </c:pivotFmt>
      <c:pivotFmt>
        <c:idx val="41"/>
        <c:spPr>
          <a:solidFill>
            <a:schemeClr val="accent1"/>
          </a:solidFill>
          <a:ln w="19050" cap="rnd">
            <a:solidFill>
              <a:schemeClr val="accent6"/>
            </a:solidFill>
            <a:round/>
          </a:ln>
          <a:effectLst/>
        </c:spPr>
        <c:marker>
          <c:symbol val="none"/>
        </c:marker>
      </c:pivotFmt>
      <c:pivotFmt>
        <c:idx val="42"/>
        <c:spPr>
          <a:solidFill>
            <a:schemeClr val="accent1"/>
          </a:solidFill>
          <a:ln w="19050" cap="rnd">
            <a:solidFill>
              <a:schemeClr val="accent6"/>
            </a:solidFill>
            <a:round/>
          </a:ln>
          <a:effectLst/>
        </c:spPr>
        <c:marker>
          <c:symbol val="none"/>
        </c:marker>
      </c:pivotFmt>
      <c:pivotFmt>
        <c:idx val="43"/>
        <c:spPr>
          <a:solidFill>
            <a:schemeClr val="accent1"/>
          </a:solidFill>
          <a:ln w="19050" cap="rnd">
            <a:solidFill>
              <a:schemeClr val="accent6"/>
            </a:solidFill>
            <a:round/>
          </a:ln>
          <a:effectLst/>
        </c:spPr>
        <c:marker>
          <c:symbol val="none"/>
        </c:marker>
      </c:pivotFmt>
      <c:pivotFmt>
        <c:idx val="44"/>
        <c:spPr>
          <a:solidFill>
            <a:schemeClr val="accent1"/>
          </a:solidFill>
          <a:ln w="19050" cap="rnd">
            <a:solidFill>
              <a:schemeClr val="accent6"/>
            </a:solidFill>
            <a:round/>
          </a:ln>
          <a:effectLst/>
        </c:spPr>
        <c:marker>
          <c:symbol val="none"/>
        </c:marker>
      </c:pivotFmt>
      <c:pivotFmt>
        <c:idx val="45"/>
        <c:spPr>
          <a:solidFill>
            <a:schemeClr val="accent1"/>
          </a:solidFill>
          <a:ln w="19050" cap="rnd">
            <a:solidFill>
              <a:schemeClr val="accent3"/>
            </a:solidFill>
            <a:round/>
          </a:ln>
          <a:effectLst/>
        </c:spPr>
        <c:marker>
          <c:symbol val="none"/>
        </c:marker>
      </c:pivotFmt>
      <c:pivotFmt>
        <c:idx val="46"/>
        <c:spPr>
          <a:solidFill>
            <a:schemeClr val="accent1"/>
          </a:solidFill>
          <a:ln w="19050" cap="rnd">
            <a:solidFill>
              <a:schemeClr val="accent2"/>
            </a:solidFill>
            <a:round/>
          </a:ln>
          <a:effectLst/>
        </c:spPr>
        <c:marker>
          <c:symbol val="none"/>
        </c:marker>
      </c:pivotFmt>
      <c:pivotFmt>
        <c:idx val="47"/>
        <c:spPr>
          <a:solidFill>
            <a:schemeClr val="accent1"/>
          </a:solidFill>
          <a:ln w="19050" cap="rnd">
            <a:solidFill>
              <a:schemeClr val="accent2"/>
            </a:solidFill>
            <a:round/>
          </a:ln>
          <a:effectLst/>
        </c:spPr>
        <c:marker>
          <c:symbol val="none"/>
        </c:marker>
      </c:pivotFmt>
      <c:pivotFmt>
        <c:idx val="48"/>
        <c:spPr>
          <a:solidFill>
            <a:schemeClr val="accent1"/>
          </a:solidFill>
          <a:ln w="19050" cap="rnd">
            <a:solidFill>
              <a:schemeClr val="accent2"/>
            </a:solidFill>
            <a:round/>
          </a:ln>
          <a:effectLst/>
        </c:spPr>
        <c:marker>
          <c:symbol val="none"/>
        </c:marker>
      </c:pivotFmt>
      <c:pivotFmt>
        <c:idx val="49"/>
        <c:spPr>
          <a:solidFill>
            <a:schemeClr val="accent1"/>
          </a:solidFill>
          <a:ln w="19050" cap="rnd">
            <a:solidFill>
              <a:schemeClr val="accent2"/>
            </a:solidFill>
            <a:round/>
          </a:ln>
          <a:effectLst/>
        </c:spPr>
        <c:marker>
          <c:symbol val="none"/>
        </c:marker>
      </c:pivotFmt>
      <c:pivotFmt>
        <c:idx val="50"/>
        <c:spPr>
          <a:solidFill>
            <a:schemeClr val="accent1"/>
          </a:solidFill>
          <a:ln w="19050" cap="rnd">
            <a:solidFill>
              <a:schemeClr val="accent5"/>
            </a:solidFill>
            <a:round/>
          </a:ln>
          <a:effectLst/>
        </c:spPr>
        <c:marker>
          <c:symbol val="none"/>
        </c:marker>
      </c:pivotFmt>
      <c:pivotFmt>
        <c:idx val="51"/>
        <c:spPr>
          <a:solidFill>
            <a:schemeClr val="accent1"/>
          </a:solidFill>
          <a:ln w="19050" cap="rnd">
            <a:solidFill>
              <a:schemeClr val="accent5"/>
            </a:solidFill>
            <a:round/>
          </a:ln>
          <a:effectLst/>
        </c:spPr>
        <c:marker>
          <c:symbol val="none"/>
        </c:marker>
      </c:pivotFmt>
      <c:pivotFmt>
        <c:idx val="52"/>
        <c:spPr>
          <a:solidFill>
            <a:schemeClr val="accent1"/>
          </a:solidFill>
          <a:ln w="19050" cap="rnd">
            <a:solidFill>
              <a:schemeClr val="accent5"/>
            </a:solidFill>
            <a:round/>
          </a:ln>
          <a:effectLst/>
        </c:spPr>
        <c:marker>
          <c:symbol val="none"/>
        </c:marker>
      </c:pivotFmt>
      <c:pivotFmt>
        <c:idx val="53"/>
        <c:spPr>
          <a:solidFill>
            <a:schemeClr val="accent1"/>
          </a:solidFill>
          <a:ln w="19050" cap="rnd">
            <a:solidFill>
              <a:schemeClr val="accent3"/>
            </a:solidFill>
            <a:round/>
          </a:ln>
          <a:effectLst/>
        </c:spPr>
        <c:marker>
          <c:symbol val="none"/>
        </c:marker>
      </c:pivotFmt>
      <c:pivotFmt>
        <c:idx val="54"/>
        <c:spPr>
          <a:solidFill>
            <a:schemeClr val="accent1"/>
          </a:solidFill>
          <a:ln w="19050" cap="rnd">
            <a:solidFill>
              <a:schemeClr val="accent3"/>
            </a:solidFill>
            <a:round/>
          </a:ln>
          <a:effectLst/>
        </c:spPr>
        <c:marker>
          <c:symbol val="none"/>
        </c:marker>
      </c:pivotFmt>
      <c:pivotFmt>
        <c:idx val="55"/>
        <c:spPr>
          <a:solidFill>
            <a:schemeClr val="accent1"/>
          </a:solidFill>
          <a:ln w="19050" cap="rnd">
            <a:solidFill>
              <a:schemeClr val="accent4"/>
            </a:solidFill>
            <a:round/>
          </a:ln>
          <a:effectLst/>
        </c:spPr>
        <c:marker>
          <c:symbol val="none"/>
        </c:marker>
      </c:pivotFmt>
      <c:pivotFmt>
        <c:idx val="56"/>
        <c:spPr>
          <a:solidFill>
            <a:schemeClr val="accent1"/>
          </a:solidFill>
          <a:ln w="19050" cap="rnd">
            <a:solidFill>
              <a:schemeClr val="accent4"/>
            </a:solidFill>
            <a:round/>
          </a:ln>
          <a:effectLst/>
        </c:spPr>
        <c:marker>
          <c:symbol val="none"/>
        </c:marker>
      </c:pivotFmt>
      <c:pivotFmt>
        <c:idx val="57"/>
        <c:spPr>
          <a:solidFill>
            <a:schemeClr val="accent1"/>
          </a:solidFill>
          <a:ln w="19050" cap="rnd">
            <a:solidFill>
              <a:schemeClr val="accent1"/>
            </a:solidFill>
            <a:round/>
          </a:ln>
          <a:effectLst/>
        </c:spPr>
        <c:marker>
          <c:symbol val="none"/>
        </c:marker>
      </c:pivotFmt>
      <c:pivotFmt>
        <c:idx val="58"/>
        <c:spPr>
          <a:solidFill>
            <a:schemeClr val="accent1"/>
          </a:solidFill>
          <a:ln w="19050" cap="rnd">
            <a:solidFill>
              <a:schemeClr val="accent4"/>
            </a:solidFill>
            <a:round/>
          </a:ln>
          <a:effectLst/>
        </c:spPr>
        <c:marker>
          <c:symbol val="none"/>
        </c:marker>
      </c:pivotFmt>
      <c:pivotFmt>
        <c:idx val="59"/>
        <c:spPr>
          <a:solidFill>
            <a:schemeClr val="accent1"/>
          </a:solidFill>
          <a:ln w="19050" cap="rnd">
            <a:solidFill>
              <a:schemeClr val="accent1"/>
            </a:solidFill>
            <a:round/>
          </a:ln>
          <a:effectLst/>
        </c:spPr>
        <c:marker>
          <c:symbol val="none"/>
        </c:marker>
      </c:pivotFmt>
      <c:pivotFmt>
        <c:idx val="60"/>
        <c:spPr>
          <a:solidFill>
            <a:schemeClr val="accent1"/>
          </a:solidFill>
          <a:ln w="19050" cap="rnd">
            <a:solidFill>
              <a:schemeClr val="accent6"/>
            </a:solidFill>
            <a:round/>
          </a:ln>
          <a:effectLst/>
        </c:spPr>
        <c:marker>
          <c:symbol val="none"/>
        </c:marker>
      </c:pivotFmt>
      <c:pivotFmt>
        <c:idx val="61"/>
        <c:spPr>
          <a:solidFill>
            <a:schemeClr val="accent1"/>
          </a:solidFill>
          <a:ln w="19050" cap="rnd">
            <a:solidFill>
              <a:schemeClr val="accent6"/>
            </a:solidFill>
            <a:round/>
          </a:ln>
          <a:effectLst/>
        </c:spPr>
        <c:marker>
          <c:symbol val="none"/>
        </c:marker>
      </c:pivotFmt>
      <c:pivotFmt>
        <c:idx val="62"/>
        <c:spPr>
          <a:solidFill>
            <a:schemeClr val="accent1"/>
          </a:solidFill>
          <a:ln w="19050" cap="rnd">
            <a:solidFill>
              <a:schemeClr val="accent6"/>
            </a:solidFill>
            <a:round/>
          </a:ln>
          <a:effectLst/>
        </c:spPr>
        <c:marker>
          <c:symbol val="none"/>
        </c:marker>
      </c:pivotFmt>
      <c:pivotFmt>
        <c:idx val="63"/>
        <c:spPr>
          <a:solidFill>
            <a:schemeClr val="accent1"/>
          </a:solidFill>
          <a:ln w="19050" cap="rnd">
            <a:solidFill>
              <a:schemeClr val="accent3"/>
            </a:solidFill>
            <a:round/>
          </a:ln>
          <a:effectLst/>
        </c:spPr>
        <c:marker>
          <c:symbol val="none"/>
        </c:marker>
      </c:pivotFmt>
      <c:pivotFmt>
        <c:idx val="64"/>
        <c:spPr>
          <a:solidFill>
            <a:schemeClr val="accent1"/>
          </a:solidFill>
          <a:ln w="19050" cap="rnd">
            <a:solidFill>
              <a:schemeClr val="accent2"/>
            </a:solidFill>
            <a:round/>
          </a:ln>
          <a:effectLst/>
        </c:spPr>
        <c:marker>
          <c:symbol val="none"/>
        </c:marker>
      </c:pivotFmt>
      <c:pivotFmt>
        <c:idx val="65"/>
        <c:spPr>
          <a:solidFill>
            <a:schemeClr val="accent1"/>
          </a:solidFill>
          <a:ln w="19050" cap="rnd">
            <a:solidFill>
              <a:schemeClr val="accent2"/>
            </a:solidFill>
            <a:round/>
          </a:ln>
          <a:effectLst/>
        </c:spPr>
        <c:marker>
          <c:symbol val="none"/>
        </c:marker>
      </c:pivotFmt>
      <c:pivotFmt>
        <c:idx val="66"/>
        <c:spPr>
          <a:solidFill>
            <a:schemeClr val="accent1"/>
          </a:solidFill>
          <a:ln w="19050" cap="rnd">
            <a:solidFill>
              <a:schemeClr val="accent2"/>
            </a:solidFill>
            <a:round/>
          </a:ln>
          <a:effectLst/>
        </c:spPr>
        <c:marker>
          <c:symbol val="none"/>
        </c:marker>
      </c:pivotFmt>
      <c:pivotFmt>
        <c:idx val="67"/>
        <c:spPr>
          <a:solidFill>
            <a:schemeClr val="accent1"/>
          </a:solidFill>
          <a:ln w="19050" cap="rnd">
            <a:solidFill>
              <a:schemeClr val="accent2"/>
            </a:solidFill>
            <a:round/>
          </a:ln>
          <a:effectLst/>
        </c:spPr>
        <c:marker>
          <c:symbol val="none"/>
        </c:marker>
      </c:pivotFmt>
      <c:pivotFmt>
        <c:idx val="68"/>
        <c:spPr>
          <a:solidFill>
            <a:schemeClr val="accent1"/>
          </a:solidFill>
          <a:ln w="19050" cap="rnd">
            <a:solidFill>
              <a:schemeClr val="accent5"/>
            </a:solidFill>
            <a:round/>
          </a:ln>
          <a:effectLst/>
        </c:spPr>
        <c:marker>
          <c:symbol val="none"/>
        </c:marker>
      </c:pivotFmt>
      <c:pivotFmt>
        <c:idx val="69"/>
        <c:spPr>
          <a:solidFill>
            <a:schemeClr val="accent1"/>
          </a:solidFill>
          <a:ln w="19050" cap="rnd">
            <a:solidFill>
              <a:schemeClr val="accent5"/>
            </a:solidFill>
            <a:round/>
          </a:ln>
          <a:effectLst/>
        </c:spPr>
        <c:marker>
          <c:symbol val="none"/>
        </c:marker>
      </c:pivotFmt>
      <c:pivotFmt>
        <c:idx val="70"/>
        <c:spPr>
          <a:solidFill>
            <a:schemeClr val="accent1"/>
          </a:solidFill>
          <a:ln w="19050" cap="rnd">
            <a:solidFill>
              <a:schemeClr val="accent5"/>
            </a:solidFill>
            <a:round/>
          </a:ln>
          <a:effectLst/>
        </c:spPr>
        <c:marker>
          <c:symbol val="none"/>
        </c:marker>
      </c:pivotFmt>
      <c:pivotFmt>
        <c:idx val="71"/>
        <c:spPr>
          <a:solidFill>
            <a:schemeClr val="accent1"/>
          </a:solidFill>
          <a:ln w="19050" cap="rnd">
            <a:solidFill>
              <a:schemeClr val="accent3"/>
            </a:solidFill>
            <a:round/>
          </a:ln>
          <a:effectLst/>
        </c:spPr>
        <c:marker>
          <c:symbol val="none"/>
        </c:marker>
      </c:pivotFmt>
      <c:pivotFmt>
        <c:idx val="72"/>
        <c:spPr>
          <a:solidFill>
            <a:schemeClr val="accent1"/>
          </a:solidFill>
          <a:ln w="28575" cap="rnd">
            <a:solidFill>
              <a:schemeClr val="accent1"/>
            </a:solidFill>
            <a:round/>
          </a:ln>
          <a:effectLst/>
        </c:spPr>
        <c:marker>
          <c:symbol val="none"/>
        </c:marker>
      </c:pivotFmt>
      <c:pivotFmt>
        <c:idx val="73"/>
        <c:spPr>
          <a:solidFill>
            <a:schemeClr val="accent1"/>
          </a:solidFill>
          <a:ln w="28575" cap="rnd">
            <a:solidFill>
              <a:schemeClr val="accent1"/>
            </a:solidFill>
            <a:round/>
          </a:ln>
          <a:effectLst/>
        </c:spPr>
        <c:marker>
          <c:symbol val="none"/>
        </c:marker>
      </c:pivotFmt>
      <c:pivotFmt>
        <c:idx val="74"/>
        <c:spPr>
          <a:solidFill>
            <a:schemeClr val="accent1"/>
          </a:solidFill>
          <a:ln w="28575" cap="rnd">
            <a:solidFill>
              <a:schemeClr val="accent1"/>
            </a:solidFill>
            <a:round/>
          </a:ln>
          <a:effectLst/>
        </c:spPr>
        <c:marker>
          <c:symbol val="none"/>
        </c:marker>
      </c:pivotFmt>
      <c:pivotFmt>
        <c:idx val="75"/>
        <c:spPr>
          <a:solidFill>
            <a:schemeClr val="accent1"/>
          </a:solidFill>
          <a:ln w="28575" cap="rnd">
            <a:solidFill>
              <a:schemeClr val="accent1"/>
            </a:solidFill>
            <a:round/>
          </a:ln>
          <a:effectLst/>
        </c:spPr>
        <c:marker>
          <c:symbol val="none"/>
        </c:marker>
      </c:pivotFmt>
      <c:pivotFmt>
        <c:idx val="76"/>
        <c:spPr>
          <a:solidFill>
            <a:schemeClr val="accent1"/>
          </a:solidFill>
          <a:ln w="28575" cap="rnd">
            <a:solidFill>
              <a:schemeClr val="accent1"/>
            </a:solidFill>
            <a:round/>
          </a:ln>
          <a:effectLst/>
        </c:spPr>
        <c:marker>
          <c:symbol val="none"/>
        </c:marker>
      </c:pivotFmt>
      <c:pivotFmt>
        <c:idx val="77"/>
        <c:spPr>
          <a:solidFill>
            <a:schemeClr val="accent1"/>
          </a:solidFill>
          <a:ln w="28575" cap="rnd">
            <a:solidFill>
              <a:schemeClr val="accent1"/>
            </a:solidFill>
            <a:round/>
          </a:ln>
          <a:effectLst/>
        </c:spPr>
        <c:marker>
          <c:symbol val="none"/>
        </c:marker>
      </c:pivotFmt>
      <c:pivotFmt>
        <c:idx val="78"/>
        <c:spPr>
          <a:solidFill>
            <a:schemeClr val="accent1"/>
          </a:solidFill>
          <a:ln w="28575" cap="rnd">
            <a:solidFill>
              <a:schemeClr val="accent1"/>
            </a:solidFill>
            <a:round/>
          </a:ln>
          <a:effectLst/>
        </c:spPr>
        <c:marker>
          <c:symbol val="none"/>
        </c:marker>
      </c:pivotFmt>
      <c:pivotFmt>
        <c:idx val="79"/>
        <c:spPr>
          <a:solidFill>
            <a:schemeClr val="accent1"/>
          </a:solidFill>
          <a:ln w="28575" cap="rnd">
            <a:solidFill>
              <a:schemeClr val="accent1"/>
            </a:solidFill>
            <a:round/>
          </a:ln>
          <a:effectLst/>
        </c:spPr>
        <c:marker>
          <c:symbol val="none"/>
        </c:marker>
      </c:pivotFmt>
      <c:pivotFmt>
        <c:idx val="80"/>
        <c:spPr>
          <a:solidFill>
            <a:schemeClr val="accent1"/>
          </a:solidFill>
          <a:ln w="28575" cap="rnd">
            <a:solidFill>
              <a:schemeClr val="accent1"/>
            </a:solidFill>
            <a:round/>
          </a:ln>
          <a:effectLst/>
        </c:spPr>
        <c:marker>
          <c:symbol val="none"/>
        </c:marker>
      </c:pivotFmt>
      <c:pivotFmt>
        <c:idx val="81"/>
        <c:spPr>
          <a:solidFill>
            <a:schemeClr val="accent1"/>
          </a:solidFill>
          <a:ln w="28575" cap="rnd">
            <a:solidFill>
              <a:schemeClr val="accent1"/>
            </a:solidFill>
            <a:round/>
          </a:ln>
          <a:effectLst/>
        </c:spPr>
        <c:marker>
          <c:symbol val="none"/>
        </c:marker>
      </c:pivotFmt>
      <c:pivotFmt>
        <c:idx val="82"/>
        <c:spPr>
          <a:solidFill>
            <a:schemeClr val="accent1"/>
          </a:solidFill>
          <a:ln w="28575" cap="rnd">
            <a:solidFill>
              <a:schemeClr val="accent1"/>
            </a:solidFill>
            <a:round/>
          </a:ln>
          <a:effectLst/>
        </c:spPr>
        <c:marker>
          <c:symbol val="none"/>
        </c:marker>
      </c:pivotFmt>
      <c:pivotFmt>
        <c:idx val="83"/>
        <c:spPr>
          <a:solidFill>
            <a:schemeClr val="accent1"/>
          </a:solidFill>
          <a:ln w="28575" cap="rnd">
            <a:solidFill>
              <a:schemeClr val="accent1"/>
            </a:solidFill>
            <a:round/>
          </a:ln>
          <a:effectLst/>
        </c:spPr>
        <c:marker>
          <c:symbol val="none"/>
        </c:marker>
      </c:pivotFmt>
      <c:pivotFmt>
        <c:idx val="84"/>
        <c:spPr>
          <a:solidFill>
            <a:schemeClr val="accent1"/>
          </a:solidFill>
          <a:ln w="28575" cap="rnd">
            <a:solidFill>
              <a:schemeClr val="accent1"/>
            </a:solidFill>
            <a:round/>
          </a:ln>
          <a:effectLst/>
        </c:spPr>
        <c:marker>
          <c:symbol val="none"/>
        </c:marker>
      </c:pivotFmt>
      <c:pivotFmt>
        <c:idx val="85"/>
        <c:spPr>
          <a:solidFill>
            <a:schemeClr val="accent1"/>
          </a:solidFill>
          <a:ln w="28575" cap="rnd">
            <a:solidFill>
              <a:schemeClr val="accent1"/>
            </a:solidFill>
            <a:round/>
          </a:ln>
          <a:effectLst/>
        </c:spPr>
        <c:marker>
          <c:symbol val="none"/>
        </c:marker>
      </c:pivotFmt>
      <c:pivotFmt>
        <c:idx val="86"/>
        <c:spPr>
          <a:solidFill>
            <a:schemeClr val="accent1"/>
          </a:solidFill>
          <a:ln w="28575" cap="rnd">
            <a:solidFill>
              <a:schemeClr val="accent1"/>
            </a:solidFill>
            <a:round/>
          </a:ln>
          <a:effectLst/>
        </c:spPr>
        <c:marker>
          <c:symbol val="none"/>
        </c:marker>
      </c:pivotFmt>
      <c:pivotFmt>
        <c:idx val="87"/>
        <c:spPr>
          <a:solidFill>
            <a:schemeClr val="accent1"/>
          </a:solidFill>
          <a:ln w="28575" cap="rnd">
            <a:solidFill>
              <a:schemeClr val="accent1"/>
            </a:solidFill>
            <a:round/>
          </a:ln>
          <a:effectLst/>
        </c:spPr>
        <c:marker>
          <c:symbol val="none"/>
        </c:marker>
      </c:pivotFmt>
      <c:pivotFmt>
        <c:idx val="88"/>
        <c:spPr>
          <a:solidFill>
            <a:schemeClr val="accent1"/>
          </a:solidFill>
          <a:ln w="28575" cap="rnd">
            <a:solidFill>
              <a:schemeClr val="accent1"/>
            </a:solidFill>
            <a:round/>
          </a:ln>
          <a:effectLst/>
        </c:spPr>
        <c:marker>
          <c:symbol val="none"/>
        </c:marker>
      </c:pivotFmt>
      <c:pivotFmt>
        <c:idx val="89"/>
        <c:spPr>
          <a:solidFill>
            <a:schemeClr val="accent1"/>
          </a:solidFill>
          <a:ln w="28575" cap="rnd">
            <a:solidFill>
              <a:schemeClr val="accent1"/>
            </a:solidFill>
            <a:round/>
          </a:ln>
          <a:effectLst/>
        </c:spPr>
        <c:marker>
          <c:symbol val="none"/>
        </c:marker>
      </c:pivotFmt>
      <c:pivotFmt>
        <c:idx val="90"/>
        <c:spPr>
          <a:solidFill>
            <a:schemeClr val="accent1"/>
          </a:solidFill>
          <a:ln w="28575" cap="rnd">
            <a:solidFill>
              <a:schemeClr val="accent1"/>
            </a:solidFill>
            <a:round/>
          </a:ln>
          <a:effectLst/>
        </c:spPr>
        <c:marker>
          <c:symbol val="none"/>
        </c:marker>
      </c:pivotFmt>
      <c:pivotFmt>
        <c:idx val="91"/>
        <c:spPr>
          <a:solidFill>
            <a:schemeClr val="accent1"/>
          </a:solidFill>
          <a:ln w="28575" cap="rnd">
            <a:solidFill>
              <a:schemeClr val="accent1"/>
            </a:solidFill>
            <a:round/>
          </a:ln>
          <a:effectLst/>
        </c:spPr>
        <c:marker>
          <c:symbol val="none"/>
        </c:marker>
      </c:pivotFmt>
      <c:pivotFmt>
        <c:idx val="92"/>
        <c:spPr>
          <a:solidFill>
            <a:schemeClr val="accent1"/>
          </a:solidFill>
          <a:ln w="28575" cap="rnd">
            <a:solidFill>
              <a:schemeClr val="accent1"/>
            </a:solidFill>
            <a:round/>
          </a:ln>
          <a:effectLst/>
        </c:spPr>
        <c:marker>
          <c:symbol val="none"/>
        </c:marker>
      </c:pivotFmt>
      <c:pivotFmt>
        <c:idx val="93"/>
        <c:spPr>
          <a:solidFill>
            <a:schemeClr val="accent1"/>
          </a:solidFill>
          <a:ln w="28575" cap="rnd">
            <a:solidFill>
              <a:schemeClr val="accent1"/>
            </a:solidFill>
            <a:round/>
          </a:ln>
          <a:effectLst/>
        </c:spPr>
        <c:marker>
          <c:symbol val="none"/>
        </c:marker>
      </c:pivotFmt>
      <c:pivotFmt>
        <c:idx val="94"/>
        <c:spPr>
          <a:solidFill>
            <a:schemeClr val="accent1"/>
          </a:solidFill>
          <a:ln w="28575" cap="rnd">
            <a:solidFill>
              <a:schemeClr val="accent1"/>
            </a:solidFill>
            <a:round/>
          </a:ln>
          <a:effectLst/>
        </c:spPr>
        <c:marker>
          <c:symbol val="none"/>
        </c:marker>
      </c:pivotFmt>
      <c:pivotFmt>
        <c:idx val="95"/>
        <c:spPr>
          <a:solidFill>
            <a:schemeClr val="accent1"/>
          </a:solidFill>
          <a:ln w="28575" cap="rnd">
            <a:solidFill>
              <a:schemeClr val="accent1"/>
            </a:solidFill>
            <a:round/>
          </a:ln>
          <a:effectLst/>
        </c:spPr>
        <c:marker>
          <c:symbol val="none"/>
        </c:marker>
      </c:pivotFmt>
      <c:pivotFmt>
        <c:idx val="96"/>
        <c:spPr>
          <a:solidFill>
            <a:schemeClr val="accent1"/>
          </a:solidFill>
          <a:ln w="28575" cap="rnd">
            <a:solidFill>
              <a:schemeClr val="accent1"/>
            </a:solidFill>
            <a:round/>
          </a:ln>
          <a:effectLst/>
        </c:spPr>
        <c:marker>
          <c:symbol val="none"/>
        </c:marker>
      </c:pivotFmt>
      <c:pivotFmt>
        <c:idx val="97"/>
        <c:spPr>
          <a:solidFill>
            <a:schemeClr val="accent1"/>
          </a:solidFill>
          <a:ln w="28575" cap="rnd">
            <a:solidFill>
              <a:schemeClr val="accent1"/>
            </a:solidFill>
            <a:round/>
          </a:ln>
          <a:effectLst/>
        </c:spPr>
        <c:marker>
          <c:symbol val="none"/>
        </c:marker>
      </c:pivotFmt>
      <c:pivotFmt>
        <c:idx val="98"/>
        <c:spPr>
          <a:solidFill>
            <a:schemeClr val="accent1"/>
          </a:solidFill>
          <a:ln w="28575" cap="rnd">
            <a:solidFill>
              <a:schemeClr val="accent1"/>
            </a:solidFill>
            <a:round/>
          </a:ln>
          <a:effectLst/>
        </c:spPr>
        <c:marker>
          <c:symbol val="none"/>
        </c:marker>
      </c:pivotFmt>
      <c:pivotFmt>
        <c:idx val="99"/>
        <c:spPr>
          <a:solidFill>
            <a:schemeClr val="accent1"/>
          </a:solidFill>
          <a:ln w="28575" cap="rnd">
            <a:solidFill>
              <a:schemeClr val="accent1"/>
            </a:solidFill>
            <a:round/>
          </a:ln>
          <a:effectLst/>
        </c:spPr>
        <c:marker>
          <c:symbol val="none"/>
        </c:marker>
      </c:pivotFmt>
      <c:pivotFmt>
        <c:idx val="100"/>
        <c:spPr>
          <a:solidFill>
            <a:schemeClr val="accent1"/>
          </a:solidFill>
          <a:ln w="28575" cap="rnd">
            <a:solidFill>
              <a:schemeClr val="accent1"/>
            </a:solidFill>
            <a:round/>
          </a:ln>
          <a:effectLst/>
        </c:spPr>
        <c:marker>
          <c:symbol val="none"/>
        </c:marker>
      </c:pivotFmt>
      <c:pivotFmt>
        <c:idx val="101"/>
        <c:spPr>
          <a:solidFill>
            <a:schemeClr val="accent1"/>
          </a:solidFill>
          <a:ln w="28575" cap="rnd">
            <a:solidFill>
              <a:schemeClr val="accent1"/>
            </a:solidFill>
            <a:round/>
          </a:ln>
          <a:effectLst/>
        </c:spPr>
        <c:marker>
          <c:symbol val="none"/>
        </c:marker>
      </c:pivotFmt>
      <c:pivotFmt>
        <c:idx val="102"/>
        <c:spPr>
          <a:solidFill>
            <a:schemeClr val="accent1"/>
          </a:solidFill>
          <a:ln w="28575" cap="rnd">
            <a:solidFill>
              <a:schemeClr val="accent1"/>
            </a:solidFill>
            <a:round/>
          </a:ln>
          <a:effectLst/>
        </c:spPr>
        <c:marker>
          <c:symbol val="none"/>
        </c:marker>
      </c:pivotFmt>
      <c:pivotFmt>
        <c:idx val="103"/>
        <c:spPr>
          <a:solidFill>
            <a:schemeClr val="accent1"/>
          </a:solidFill>
          <a:ln w="28575" cap="rnd">
            <a:solidFill>
              <a:schemeClr val="accent1"/>
            </a:solidFill>
            <a:round/>
          </a:ln>
          <a:effectLst/>
        </c:spPr>
        <c:marker>
          <c:symbol val="none"/>
        </c:marker>
      </c:pivotFmt>
      <c:pivotFmt>
        <c:idx val="104"/>
        <c:spPr>
          <a:solidFill>
            <a:schemeClr val="accent1"/>
          </a:solidFill>
          <a:ln w="28575" cap="rnd">
            <a:solidFill>
              <a:schemeClr val="accent1"/>
            </a:solidFill>
            <a:round/>
          </a:ln>
          <a:effectLst/>
        </c:spPr>
        <c:marker>
          <c:symbol val="none"/>
        </c:marker>
      </c:pivotFmt>
      <c:pivotFmt>
        <c:idx val="105"/>
        <c:spPr>
          <a:solidFill>
            <a:schemeClr val="accent1"/>
          </a:solidFill>
          <a:ln w="28575" cap="rnd">
            <a:solidFill>
              <a:schemeClr val="accent1"/>
            </a:solidFill>
            <a:round/>
          </a:ln>
          <a:effectLst/>
        </c:spPr>
        <c:marker>
          <c:symbol val="none"/>
        </c:marker>
      </c:pivotFmt>
      <c:pivotFmt>
        <c:idx val="106"/>
        <c:spPr>
          <a:solidFill>
            <a:schemeClr val="accent1"/>
          </a:solidFill>
          <a:ln w="28575" cap="rnd">
            <a:solidFill>
              <a:schemeClr val="accent1"/>
            </a:solidFill>
            <a:round/>
          </a:ln>
          <a:effectLst/>
        </c:spPr>
        <c:marker>
          <c:symbol val="none"/>
        </c:marker>
      </c:pivotFmt>
      <c:pivotFmt>
        <c:idx val="107"/>
        <c:spPr>
          <a:solidFill>
            <a:schemeClr val="accent1"/>
          </a:solidFill>
          <a:ln w="28575" cap="rnd">
            <a:solidFill>
              <a:schemeClr val="accent1"/>
            </a:solidFill>
            <a:round/>
          </a:ln>
          <a:effectLst/>
        </c:spPr>
        <c:marker>
          <c:symbol val="none"/>
        </c:marker>
      </c:pivotFmt>
      <c:pivotFmt>
        <c:idx val="108"/>
        <c:spPr>
          <a:solidFill>
            <a:schemeClr val="accent1"/>
          </a:solidFill>
          <a:ln w="28575" cap="rnd">
            <a:solidFill>
              <a:schemeClr val="accent1"/>
            </a:solidFill>
            <a:round/>
          </a:ln>
          <a:effectLst/>
        </c:spPr>
        <c:marker>
          <c:symbol val="none"/>
        </c:marker>
      </c:pivotFmt>
      <c:pivotFmt>
        <c:idx val="109"/>
        <c:spPr>
          <a:solidFill>
            <a:schemeClr val="accent1"/>
          </a:solidFill>
          <a:ln w="28575" cap="rnd">
            <a:solidFill>
              <a:schemeClr val="accent1"/>
            </a:solidFill>
            <a:round/>
          </a:ln>
          <a:effectLst/>
        </c:spPr>
        <c:marker>
          <c:symbol val="none"/>
        </c:marker>
      </c:pivotFmt>
      <c:pivotFmt>
        <c:idx val="110"/>
        <c:spPr>
          <a:solidFill>
            <a:schemeClr val="accent1"/>
          </a:solidFill>
          <a:ln w="28575" cap="rnd">
            <a:solidFill>
              <a:schemeClr val="accent1"/>
            </a:solidFill>
            <a:round/>
          </a:ln>
          <a:effectLst/>
        </c:spPr>
        <c:marker>
          <c:symbol val="none"/>
        </c:marker>
      </c:pivotFmt>
      <c:pivotFmt>
        <c:idx val="111"/>
        <c:spPr>
          <a:solidFill>
            <a:schemeClr val="accent1"/>
          </a:solidFill>
          <a:ln w="28575" cap="rnd">
            <a:solidFill>
              <a:schemeClr val="accent1"/>
            </a:solidFill>
            <a:round/>
          </a:ln>
          <a:effectLst/>
        </c:spPr>
        <c:marker>
          <c:symbol val="none"/>
        </c:marker>
      </c:pivotFmt>
      <c:pivotFmt>
        <c:idx val="112"/>
        <c:spPr>
          <a:solidFill>
            <a:schemeClr val="accent1"/>
          </a:solidFill>
          <a:ln w="28575" cap="rnd">
            <a:solidFill>
              <a:schemeClr val="accent1"/>
            </a:solidFill>
            <a:round/>
          </a:ln>
          <a:effectLst/>
        </c:spPr>
        <c:marker>
          <c:symbol val="none"/>
        </c:marker>
      </c:pivotFmt>
      <c:pivotFmt>
        <c:idx val="113"/>
        <c:spPr>
          <a:solidFill>
            <a:schemeClr val="accent1"/>
          </a:solidFill>
          <a:ln w="28575" cap="rnd">
            <a:solidFill>
              <a:schemeClr val="accent1"/>
            </a:solidFill>
            <a:round/>
          </a:ln>
          <a:effectLst/>
        </c:spPr>
        <c:marker>
          <c:symbol val="none"/>
        </c:marker>
      </c:pivotFmt>
      <c:pivotFmt>
        <c:idx val="114"/>
        <c:spPr>
          <a:solidFill>
            <a:schemeClr val="accent1"/>
          </a:solidFill>
          <a:ln w="28575" cap="rnd">
            <a:solidFill>
              <a:schemeClr val="accent1"/>
            </a:solidFill>
            <a:round/>
          </a:ln>
          <a:effectLst/>
        </c:spPr>
        <c:marker>
          <c:symbol val="none"/>
        </c:marker>
      </c:pivotFmt>
      <c:pivotFmt>
        <c:idx val="115"/>
        <c:spPr>
          <a:solidFill>
            <a:schemeClr val="accent1"/>
          </a:solidFill>
          <a:ln w="28575" cap="rnd">
            <a:solidFill>
              <a:schemeClr val="accent1"/>
            </a:solidFill>
            <a:round/>
          </a:ln>
          <a:effectLst/>
        </c:spPr>
        <c:marker>
          <c:symbol val="none"/>
        </c:marker>
      </c:pivotFmt>
      <c:pivotFmt>
        <c:idx val="116"/>
        <c:spPr>
          <a:solidFill>
            <a:schemeClr val="accent1"/>
          </a:solidFill>
          <a:ln w="28575" cap="rnd">
            <a:solidFill>
              <a:schemeClr val="accent1"/>
            </a:solidFill>
            <a:round/>
          </a:ln>
          <a:effectLst/>
        </c:spPr>
        <c:marker>
          <c:symbol val="none"/>
        </c:marker>
      </c:pivotFmt>
      <c:pivotFmt>
        <c:idx val="117"/>
        <c:spPr>
          <a:solidFill>
            <a:schemeClr val="accent1"/>
          </a:solidFill>
          <a:ln w="28575" cap="rnd">
            <a:solidFill>
              <a:schemeClr val="accent1"/>
            </a:solidFill>
            <a:round/>
          </a:ln>
          <a:effectLst/>
        </c:spPr>
        <c:marker>
          <c:symbol val="none"/>
        </c:marker>
      </c:pivotFmt>
      <c:pivotFmt>
        <c:idx val="118"/>
        <c:spPr>
          <a:solidFill>
            <a:schemeClr val="accent1"/>
          </a:solidFill>
          <a:ln w="28575" cap="rnd">
            <a:solidFill>
              <a:schemeClr val="accent1"/>
            </a:solidFill>
            <a:round/>
          </a:ln>
          <a:effectLst/>
        </c:spPr>
        <c:marker>
          <c:symbol val="none"/>
        </c:marker>
      </c:pivotFmt>
      <c:pivotFmt>
        <c:idx val="119"/>
        <c:spPr>
          <a:solidFill>
            <a:schemeClr val="accent1"/>
          </a:solidFill>
          <a:ln w="28575" cap="rnd">
            <a:solidFill>
              <a:schemeClr val="accent1"/>
            </a:solidFill>
            <a:round/>
          </a:ln>
          <a:effectLst/>
        </c:spPr>
        <c:marker>
          <c:symbol val="none"/>
        </c:marker>
      </c:pivotFmt>
      <c:pivotFmt>
        <c:idx val="120"/>
        <c:spPr>
          <a:solidFill>
            <a:schemeClr val="accent1"/>
          </a:solidFill>
          <a:ln w="28575" cap="rnd">
            <a:solidFill>
              <a:schemeClr val="accent1"/>
            </a:solidFill>
            <a:round/>
          </a:ln>
          <a:effectLst/>
        </c:spPr>
        <c:marker>
          <c:symbol val="none"/>
        </c:marker>
      </c:pivotFmt>
      <c:pivotFmt>
        <c:idx val="121"/>
        <c:spPr>
          <a:solidFill>
            <a:schemeClr val="accent1"/>
          </a:solidFill>
          <a:ln w="28575" cap="rnd">
            <a:solidFill>
              <a:schemeClr val="accent1"/>
            </a:solidFill>
            <a:round/>
          </a:ln>
          <a:effectLst/>
        </c:spPr>
        <c:marker>
          <c:symbol val="none"/>
        </c:marker>
      </c:pivotFmt>
      <c:pivotFmt>
        <c:idx val="122"/>
        <c:spPr>
          <a:solidFill>
            <a:schemeClr val="accent1"/>
          </a:solidFill>
          <a:ln w="28575" cap="rnd">
            <a:solidFill>
              <a:schemeClr val="accent1"/>
            </a:solidFill>
            <a:round/>
          </a:ln>
          <a:effectLst/>
        </c:spPr>
        <c:marker>
          <c:symbol val="none"/>
        </c:marker>
      </c:pivotFmt>
      <c:pivotFmt>
        <c:idx val="123"/>
        <c:spPr>
          <a:solidFill>
            <a:schemeClr val="accent1"/>
          </a:solidFill>
          <a:ln w="28575" cap="rnd">
            <a:solidFill>
              <a:schemeClr val="accent1"/>
            </a:solidFill>
            <a:round/>
          </a:ln>
          <a:effectLst/>
        </c:spPr>
        <c:marker>
          <c:symbol val="none"/>
        </c:marker>
      </c:pivotFmt>
      <c:pivotFmt>
        <c:idx val="124"/>
        <c:spPr>
          <a:solidFill>
            <a:schemeClr val="accent1"/>
          </a:solidFill>
          <a:ln w="28575" cap="rnd">
            <a:solidFill>
              <a:schemeClr val="accent1"/>
            </a:solidFill>
            <a:round/>
          </a:ln>
          <a:effectLst/>
        </c:spPr>
        <c:marker>
          <c:symbol val="none"/>
        </c:marker>
      </c:pivotFmt>
      <c:pivotFmt>
        <c:idx val="125"/>
        <c:spPr>
          <a:solidFill>
            <a:schemeClr val="accent1"/>
          </a:solidFill>
          <a:ln w="28575" cap="rnd">
            <a:solidFill>
              <a:schemeClr val="accent1"/>
            </a:solidFill>
            <a:round/>
          </a:ln>
          <a:effectLst/>
        </c:spPr>
        <c:marker>
          <c:symbol val="none"/>
        </c:marker>
      </c:pivotFmt>
      <c:pivotFmt>
        <c:idx val="126"/>
        <c:spPr>
          <a:solidFill>
            <a:schemeClr val="accent1"/>
          </a:solidFill>
          <a:ln w="28575" cap="rnd">
            <a:solidFill>
              <a:schemeClr val="accent1"/>
            </a:solidFill>
            <a:round/>
          </a:ln>
          <a:effectLst/>
        </c:spPr>
        <c:marker>
          <c:symbol val="none"/>
        </c:marker>
      </c:pivotFmt>
      <c:pivotFmt>
        <c:idx val="127"/>
        <c:spPr>
          <a:solidFill>
            <a:schemeClr val="accent1"/>
          </a:solidFill>
          <a:ln w="28575" cap="rnd">
            <a:solidFill>
              <a:schemeClr val="accent1"/>
            </a:solidFill>
            <a:round/>
          </a:ln>
          <a:effectLst/>
        </c:spPr>
        <c:marker>
          <c:symbol val="none"/>
        </c:marker>
      </c:pivotFmt>
      <c:pivotFmt>
        <c:idx val="128"/>
        <c:spPr>
          <a:solidFill>
            <a:schemeClr val="accent1"/>
          </a:solidFill>
          <a:ln w="28575" cap="rnd">
            <a:solidFill>
              <a:schemeClr val="accent1"/>
            </a:solidFill>
            <a:round/>
          </a:ln>
          <a:effectLst/>
        </c:spPr>
        <c:marker>
          <c:symbol val="none"/>
        </c:marker>
      </c:pivotFmt>
      <c:pivotFmt>
        <c:idx val="129"/>
        <c:spPr>
          <a:solidFill>
            <a:schemeClr val="accent1"/>
          </a:solidFill>
          <a:ln w="28575" cap="rnd">
            <a:solidFill>
              <a:schemeClr val="accent1"/>
            </a:solidFill>
            <a:round/>
          </a:ln>
          <a:effectLst/>
        </c:spPr>
        <c:marker>
          <c:symbol val="none"/>
        </c:marker>
      </c:pivotFmt>
      <c:pivotFmt>
        <c:idx val="130"/>
        <c:spPr>
          <a:solidFill>
            <a:schemeClr val="accent1"/>
          </a:solidFill>
          <a:ln w="28575" cap="rnd">
            <a:solidFill>
              <a:schemeClr val="accent1"/>
            </a:solidFill>
            <a:round/>
          </a:ln>
          <a:effectLst/>
        </c:spPr>
        <c:marker>
          <c:symbol val="none"/>
        </c:marker>
      </c:pivotFmt>
      <c:pivotFmt>
        <c:idx val="131"/>
        <c:spPr>
          <a:solidFill>
            <a:schemeClr val="accent1"/>
          </a:solidFill>
          <a:ln w="28575" cap="rnd">
            <a:solidFill>
              <a:schemeClr val="accent1"/>
            </a:solidFill>
            <a:round/>
          </a:ln>
          <a:effectLst/>
        </c:spPr>
        <c:marker>
          <c:symbol val="none"/>
        </c:marker>
      </c:pivotFmt>
      <c:pivotFmt>
        <c:idx val="132"/>
        <c:spPr>
          <a:solidFill>
            <a:schemeClr val="accent1"/>
          </a:solidFill>
          <a:ln w="28575" cap="rnd">
            <a:solidFill>
              <a:schemeClr val="accent1"/>
            </a:solidFill>
            <a:round/>
          </a:ln>
          <a:effectLst/>
        </c:spPr>
        <c:marker>
          <c:symbol val="none"/>
        </c:marker>
      </c:pivotFmt>
      <c:pivotFmt>
        <c:idx val="133"/>
        <c:spPr>
          <a:solidFill>
            <a:schemeClr val="accent1"/>
          </a:solidFill>
          <a:ln w="28575" cap="rnd">
            <a:solidFill>
              <a:schemeClr val="accent1"/>
            </a:solidFill>
            <a:round/>
          </a:ln>
          <a:effectLst/>
        </c:spPr>
        <c:marker>
          <c:symbol val="none"/>
        </c:marker>
      </c:pivotFmt>
      <c:pivotFmt>
        <c:idx val="134"/>
        <c:spPr>
          <a:solidFill>
            <a:schemeClr val="accent1"/>
          </a:solidFill>
          <a:ln w="28575" cap="rnd">
            <a:solidFill>
              <a:schemeClr val="accent1"/>
            </a:solidFill>
            <a:round/>
          </a:ln>
          <a:effectLst/>
        </c:spPr>
        <c:marker>
          <c:symbol val="none"/>
        </c:marker>
      </c:pivotFmt>
      <c:pivotFmt>
        <c:idx val="135"/>
        <c:spPr>
          <a:solidFill>
            <a:schemeClr val="accent1"/>
          </a:solidFill>
          <a:ln w="28575" cap="rnd">
            <a:solidFill>
              <a:schemeClr val="accent1"/>
            </a:solidFill>
            <a:round/>
          </a:ln>
          <a:effectLst/>
        </c:spPr>
        <c:marker>
          <c:symbol val="none"/>
        </c:marker>
      </c:pivotFmt>
      <c:pivotFmt>
        <c:idx val="136"/>
        <c:spPr>
          <a:solidFill>
            <a:schemeClr val="accent1"/>
          </a:solidFill>
          <a:ln w="28575" cap="rnd">
            <a:solidFill>
              <a:schemeClr val="accent1"/>
            </a:solidFill>
            <a:round/>
          </a:ln>
          <a:effectLst/>
        </c:spPr>
        <c:marker>
          <c:symbol val="none"/>
        </c:marker>
      </c:pivotFmt>
      <c:pivotFmt>
        <c:idx val="137"/>
        <c:spPr>
          <a:solidFill>
            <a:schemeClr val="accent1"/>
          </a:solidFill>
          <a:ln w="28575" cap="rnd">
            <a:solidFill>
              <a:schemeClr val="accent1"/>
            </a:solidFill>
            <a:round/>
          </a:ln>
          <a:effectLst/>
        </c:spPr>
        <c:marker>
          <c:symbol val="none"/>
        </c:marker>
      </c:pivotFmt>
      <c:pivotFmt>
        <c:idx val="138"/>
        <c:spPr>
          <a:solidFill>
            <a:schemeClr val="accent1"/>
          </a:solidFill>
          <a:ln w="28575" cap="rnd">
            <a:solidFill>
              <a:schemeClr val="accent1"/>
            </a:solidFill>
            <a:round/>
          </a:ln>
          <a:effectLst/>
        </c:spPr>
        <c:marker>
          <c:symbol val="none"/>
        </c:marker>
      </c:pivotFmt>
      <c:pivotFmt>
        <c:idx val="139"/>
        <c:spPr>
          <a:solidFill>
            <a:schemeClr val="accent1"/>
          </a:solidFill>
          <a:ln w="28575" cap="rnd">
            <a:solidFill>
              <a:schemeClr val="accent1"/>
            </a:solidFill>
            <a:round/>
          </a:ln>
          <a:effectLst/>
        </c:spPr>
        <c:marker>
          <c:symbol val="none"/>
        </c:marker>
      </c:pivotFmt>
      <c:pivotFmt>
        <c:idx val="140"/>
        <c:spPr>
          <a:solidFill>
            <a:schemeClr val="accent1"/>
          </a:solidFill>
          <a:ln w="28575" cap="rnd">
            <a:solidFill>
              <a:schemeClr val="accent1"/>
            </a:solidFill>
            <a:round/>
          </a:ln>
          <a:effectLst/>
        </c:spPr>
        <c:marker>
          <c:symbol val="none"/>
        </c:marker>
      </c:pivotFmt>
      <c:pivotFmt>
        <c:idx val="141"/>
        <c:spPr>
          <a:solidFill>
            <a:schemeClr val="accent1"/>
          </a:solidFill>
          <a:ln w="28575" cap="rnd">
            <a:solidFill>
              <a:schemeClr val="accent1"/>
            </a:solidFill>
            <a:round/>
          </a:ln>
          <a:effectLst/>
        </c:spPr>
        <c:marker>
          <c:symbol val="none"/>
        </c:marker>
      </c:pivotFmt>
      <c:pivotFmt>
        <c:idx val="142"/>
        <c:spPr>
          <a:solidFill>
            <a:schemeClr val="accent1"/>
          </a:solidFill>
          <a:ln w="28575" cap="rnd">
            <a:solidFill>
              <a:schemeClr val="accent1"/>
            </a:solidFill>
            <a:round/>
          </a:ln>
          <a:effectLst/>
        </c:spPr>
        <c:marker>
          <c:symbol val="none"/>
        </c:marker>
      </c:pivotFmt>
      <c:pivotFmt>
        <c:idx val="143"/>
        <c:spPr>
          <a:solidFill>
            <a:schemeClr val="accent1"/>
          </a:solidFill>
          <a:ln w="28575" cap="rnd">
            <a:solidFill>
              <a:schemeClr val="accent1"/>
            </a:solidFill>
            <a:round/>
          </a:ln>
          <a:effectLst/>
        </c:spPr>
        <c:marker>
          <c:symbol val="none"/>
        </c:marker>
      </c:pivotFmt>
      <c:pivotFmt>
        <c:idx val="144"/>
        <c:spPr>
          <a:solidFill>
            <a:schemeClr val="accent1"/>
          </a:solidFill>
          <a:ln w="28575" cap="rnd">
            <a:solidFill>
              <a:schemeClr val="accent1"/>
            </a:solidFill>
            <a:round/>
          </a:ln>
          <a:effectLst/>
        </c:spPr>
        <c:marker>
          <c:symbol val="none"/>
        </c:marker>
      </c:pivotFmt>
      <c:pivotFmt>
        <c:idx val="145"/>
        <c:spPr>
          <a:solidFill>
            <a:schemeClr val="accent1"/>
          </a:solidFill>
          <a:ln w="28575" cap="rnd">
            <a:solidFill>
              <a:schemeClr val="accent1"/>
            </a:solidFill>
            <a:round/>
          </a:ln>
          <a:effectLst/>
        </c:spPr>
        <c:marker>
          <c:symbol val="none"/>
        </c:marker>
      </c:pivotFmt>
      <c:pivotFmt>
        <c:idx val="146"/>
        <c:spPr>
          <a:solidFill>
            <a:schemeClr val="accent1"/>
          </a:solidFill>
          <a:ln w="28575" cap="rnd">
            <a:solidFill>
              <a:schemeClr val="accent1"/>
            </a:solidFill>
            <a:round/>
          </a:ln>
          <a:effectLst/>
        </c:spPr>
        <c:marker>
          <c:symbol val="none"/>
        </c:marker>
      </c:pivotFmt>
      <c:pivotFmt>
        <c:idx val="147"/>
        <c:spPr>
          <a:solidFill>
            <a:schemeClr val="accent1"/>
          </a:solidFill>
          <a:ln w="28575" cap="rnd">
            <a:solidFill>
              <a:schemeClr val="accent1"/>
            </a:solidFill>
            <a:round/>
          </a:ln>
          <a:effectLst/>
        </c:spPr>
        <c:marker>
          <c:symbol val="none"/>
        </c:marker>
      </c:pivotFmt>
      <c:pivotFmt>
        <c:idx val="148"/>
        <c:spPr>
          <a:solidFill>
            <a:schemeClr val="accent1"/>
          </a:solidFill>
          <a:ln w="28575" cap="rnd">
            <a:solidFill>
              <a:schemeClr val="accent1"/>
            </a:solidFill>
            <a:round/>
          </a:ln>
          <a:effectLst/>
        </c:spPr>
        <c:marker>
          <c:symbol val="none"/>
        </c:marker>
      </c:pivotFmt>
      <c:pivotFmt>
        <c:idx val="149"/>
        <c:spPr>
          <a:solidFill>
            <a:schemeClr val="accent1"/>
          </a:solidFill>
          <a:ln w="28575" cap="rnd">
            <a:solidFill>
              <a:schemeClr val="accent1"/>
            </a:solidFill>
            <a:round/>
          </a:ln>
          <a:effectLst/>
        </c:spPr>
        <c:marker>
          <c:symbol val="none"/>
        </c:marker>
      </c:pivotFmt>
      <c:pivotFmt>
        <c:idx val="150"/>
        <c:spPr>
          <a:solidFill>
            <a:schemeClr val="accent1"/>
          </a:solidFill>
          <a:ln w="28575" cap="rnd">
            <a:solidFill>
              <a:schemeClr val="accent1"/>
            </a:solidFill>
            <a:round/>
          </a:ln>
          <a:effectLst/>
        </c:spPr>
        <c:marker>
          <c:symbol val="none"/>
        </c:marker>
      </c:pivotFmt>
      <c:pivotFmt>
        <c:idx val="151"/>
        <c:spPr>
          <a:solidFill>
            <a:schemeClr val="accent1"/>
          </a:solidFill>
          <a:ln w="28575" cap="rnd">
            <a:solidFill>
              <a:schemeClr val="accent1"/>
            </a:solidFill>
            <a:round/>
          </a:ln>
          <a:effectLst/>
        </c:spPr>
        <c:marker>
          <c:symbol val="none"/>
        </c:marker>
      </c:pivotFmt>
      <c:pivotFmt>
        <c:idx val="152"/>
        <c:spPr>
          <a:solidFill>
            <a:schemeClr val="accent1"/>
          </a:solidFill>
          <a:ln w="28575" cap="rnd">
            <a:solidFill>
              <a:schemeClr val="accent1"/>
            </a:solidFill>
            <a:round/>
          </a:ln>
          <a:effectLst/>
        </c:spPr>
        <c:marker>
          <c:symbol val="none"/>
        </c:marker>
      </c:pivotFmt>
      <c:pivotFmt>
        <c:idx val="153"/>
        <c:spPr>
          <a:solidFill>
            <a:schemeClr val="accent1"/>
          </a:solidFill>
          <a:ln w="28575" cap="rnd">
            <a:solidFill>
              <a:schemeClr val="accent1"/>
            </a:solidFill>
            <a:round/>
          </a:ln>
          <a:effectLst/>
        </c:spPr>
        <c:marker>
          <c:symbol val="none"/>
        </c:marker>
      </c:pivotFmt>
      <c:pivotFmt>
        <c:idx val="154"/>
        <c:spPr>
          <a:solidFill>
            <a:schemeClr val="accent1"/>
          </a:solidFill>
          <a:ln w="28575" cap="rnd">
            <a:solidFill>
              <a:schemeClr val="accent1"/>
            </a:solidFill>
            <a:round/>
          </a:ln>
          <a:effectLst/>
        </c:spPr>
        <c:marker>
          <c:symbol val="none"/>
        </c:marker>
      </c:pivotFmt>
      <c:pivotFmt>
        <c:idx val="155"/>
        <c:spPr>
          <a:solidFill>
            <a:schemeClr val="accent1"/>
          </a:solidFill>
          <a:ln w="28575" cap="rnd">
            <a:solidFill>
              <a:schemeClr val="accent1"/>
            </a:solidFill>
            <a:round/>
          </a:ln>
          <a:effectLst/>
        </c:spPr>
        <c:marker>
          <c:symbol val="none"/>
        </c:marker>
      </c:pivotFmt>
      <c:pivotFmt>
        <c:idx val="156"/>
        <c:spPr>
          <a:solidFill>
            <a:schemeClr val="accent1"/>
          </a:solidFill>
          <a:ln w="28575" cap="rnd">
            <a:solidFill>
              <a:schemeClr val="accent1"/>
            </a:solidFill>
            <a:round/>
          </a:ln>
          <a:effectLst/>
        </c:spPr>
        <c:marker>
          <c:symbol val="none"/>
        </c:marker>
      </c:pivotFmt>
      <c:pivotFmt>
        <c:idx val="157"/>
        <c:spPr>
          <a:solidFill>
            <a:schemeClr val="accent1"/>
          </a:solidFill>
          <a:ln w="28575" cap="rnd">
            <a:solidFill>
              <a:schemeClr val="accent1"/>
            </a:solidFill>
            <a:round/>
          </a:ln>
          <a:effectLst/>
        </c:spPr>
        <c:marker>
          <c:symbol val="none"/>
        </c:marker>
      </c:pivotFmt>
      <c:pivotFmt>
        <c:idx val="158"/>
        <c:spPr>
          <a:solidFill>
            <a:schemeClr val="accent1"/>
          </a:solidFill>
          <a:ln w="28575" cap="rnd">
            <a:solidFill>
              <a:schemeClr val="accent1"/>
            </a:solidFill>
            <a:round/>
          </a:ln>
          <a:effectLst/>
        </c:spPr>
        <c:marker>
          <c:symbol val="none"/>
        </c:marker>
      </c:pivotFmt>
      <c:pivotFmt>
        <c:idx val="159"/>
        <c:spPr>
          <a:solidFill>
            <a:schemeClr val="accent1"/>
          </a:solidFill>
          <a:ln w="28575" cap="rnd">
            <a:solidFill>
              <a:schemeClr val="accent1"/>
            </a:solidFill>
            <a:round/>
          </a:ln>
          <a:effectLst/>
        </c:spPr>
        <c:marker>
          <c:symbol val="none"/>
        </c:marker>
      </c:pivotFmt>
      <c:pivotFmt>
        <c:idx val="160"/>
        <c:spPr>
          <a:solidFill>
            <a:schemeClr val="accent1"/>
          </a:solidFill>
          <a:ln w="28575" cap="rnd">
            <a:solidFill>
              <a:schemeClr val="accent1"/>
            </a:solidFill>
            <a:round/>
          </a:ln>
          <a:effectLst/>
        </c:spPr>
        <c:marker>
          <c:symbol val="none"/>
        </c:marker>
      </c:pivotFmt>
      <c:pivotFmt>
        <c:idx val="161"/>
        <c:spPr>
          <a:solidFill>
            <a:schemeClr val="accent1"/>
          </a:solidFill>
          <a:ln w="28575" cap="rnd">
            <a:solidFill>
              <a:schemeClr val="accent1"/>
            </a:solidFill>
            <a:round/>
          </a:ln>
          <a:effectLst/>
        </c:spPr>
        <c:marker>
          <c:symbol val="none"/>
        </c:marker>
      </c:pivotFmt>
      <c:pivotFmt>
        <c:idx val="162"/>
        <c:spPr>
          <a:solidFill>
            <a:schemeClr val="accent1"/>
          </a:solidFill>
          <a:ln w="28575" cap="rnd">
            <a:solidFill>
              <a:schemeClr val="accent1"/>
            </a:solidFill>
            <a:round/>
          </a:ln>
          <a:effectLst/>
        </c:spPr>
        <c:marker>
          <c:symbol val="none"/>
        </c:marker>
      </c:pivotFmt>
      <c:pivotFmt>
        <c:idx val="163"/>
        <c:spPr>
          <a:solidFill>
            <a:schemeClr val="accent1"/>
          </a:solidFill>
          <a:ln w="28575" cap="rnd">
            <a:solidFill>
              <a:schemeClr val="accent1"/>
            </a:solidFill>
            <a:round/>
          </a:ln>
          <a:effectLst/>
        </c:spPr>
        <c:marker>
          <c:symbol val="none"/>
        </c:marker>
      </c:pivotFmt>
      <c:pivotFmt>
        <c:idx val="164"/>
        <c:spPr>
          <a:solidFill>
            <a:schemeClr val="accent1"/>
          </a:solidFill>
          <a:ln w="28575" cap="rnd">
            <a:solidFill>
              <a:schemeClr val="accent1"/>
            </a:solidFill>
            <a:round/>
          </a:ln>
          <a:effectLst/>
        </c:spPr>
        <c:marker>
          <c:symbol val="none"/>
        </c:marker>
      </c:pivotFmt>
      <c:pivotFmt>
        <c:idx val="165"/>
        <c:spPr>
          <a:solidFill>
            <a:schemeClr val="accent1"/>
          </a:solidFill>
          <a:ln w="28575" cap="rnd">
            <a:solidFill>
              <a:schemeClr val="accent1"/>
            </a:solidFill>
            <a:round/>
          </a:ln>
          <a:effectLst/>
        </c:spPr>
        <c:marker>
          <c:symbol val="none"/>
        </c:marker>
      </c:pivotFmt>
      <c:pivotFmt>
        <c:idx val="166"/>
        <c:spPr>
          <a:solidFill>
            <a:schemeClr val="accent1"/>
          </a:solidFill>
          <a:ln w="28575" cap="rnd">
            <a:solidFill>
              <a:schemeClr val="accent1"/>
            </a:solidFill>
            <a:round/>
          </a:ln>
          <a:effectLst/>
        </c:spPr>
        <c:marker>
          <c:symbol val="none"/>
        </c:marker>
      </c:pivotFmt>
      <c:pivotFmt>
        <c:idx val="167"/>
        <c:spPr>
          <a:solidFill>
            <a:schemeClr val="accent1"/>
          </a:solidFill>
          <a:ln w="28575" cap="rnd">
            <a:solidFill>
              <a:schemeClr val="accent1"/>
            </a:solidFill>
            <a:round/>
          </a:ln>
          <a:effectLst/>
        </c:spPr>
        <c:marker>
          <c:symbol val="none"/>
        </c:marker>
      </c:pivotFmt>
      <c:pivotFmt>
        <c:idx val="168"/>
        <c:spPr>
          <a:solidFill>
            <a:schemeClr val="accent1"/>
          </a:solidFill>
          <a:ln w="28575" cap="rnd">
            <a:solidFill>
              <a:schemeClr val="accent1"/>
            </a:solidFill>
            <a:round/>
          </a:ln>
          <a:effectLst/>
        </c:spPr>
        <c:marker>
          <c:symbol val="none"/>
        </c:marker>
      </c:pivotFmt>
      <c:pivotFmt>
        <c:idx val="169"/>
        <c:spPr>
          <a:solidFill>
            <a:schemeClr val="accent1"/>
          </a:solidFill>
          <a:ln w="28575" cap="rnd">
            <a:solidFill>
              <a:schemeClr val="accent1"/>
            </a:solidFill>
            <a:round/>
          </a:ln>
          <a:effectLst/>
        </c:spPr>
        <c:marker>
          <c:symbol val="none"/>
        </c:marker>
      </c:pivotFmt>
      <c:pivotFmt>
        <c:idx val="170"/>
        <c:spPr>
          <a:solidFill>
            <a:schemeClr val="accent1"/>
          </a:solidFill>
          <a:ln w="28575" cap="rnd">
            <a:solidFill>
              <a:schemeClr val="accent1"/>
            </a:solidFill>
            <a:round/>
          </a:ln>
          <a:effectLst/>
        </c:spPr>
        <c:marker>
          <c:symbol val="none"/>
        </c:marker>
      </c:pivotFmt>
      <c:pivotFmt>
        <c:idx val="171"/>
        <c:spPr>
          <a:solidFill>
            <a:schemeClr val="accent1"/>
          </a:solidFill>
          <a:ln w="28575" cap="rnd">
            <a:solidFill>
              <a:schemeClr val="accent1"/>
            </a:solidFill>
            <a:round/>
          </a:ln>
          <a:effectLst/>
        </c:spPr>
        <c:marker>
          <c:symbol val="none"/>
        </c:marker>
      </c:pivotFmt>
      <c:pivotFmt>
        <c:idx val="172"/>
        <c:spPr>
          <a:solidFill>
            <a:schemeClr val="accent1"/>
          </a:solidFill>
          <a:ln w="28575" cap="rnd">
            <a:solidFill>
              <a:schemeClr val="accent1"/>
            </a:solidFill>
            <a:round/>
          </a:ln>
          <a:effectLst/>
        </c:spPr>
        <c:marker>
          <c:symbol val="none"/>
        </c:marker>
      </c:pivotFmt>
      <c:pivotFmt>
        <c:idx val="173"/>
        <c:spPr>
          <a:solidFill>
            <a:schemeClr val="accent1"/>
          </a:solidFill>
          <a:ln w="28575" cap="rnd">
            <a:solidFill>
              <a:schemeClr val="accent1"/>
            </a:solidFill>
            <a:round/>
          </a:ln>
          <a:effectLst/>
        </c:spPr>
        <c:marker>
          <c:symbol val="none"/>
        </c:marker>
      </c:pivotFmt>
      <c:pivotFmt>
        <c:idx val="174"/>
        <c:spPr>
          <a:solidFill>
            <a:schemeClr val="accent1"/>
          </a:solidFill>
          <a:ln w="28575" cap="rnd">
            <a:solidFill>
              <a:schemeClr val="accent1"/>
            </a:solidFill>
            <a:round/>
          </a:ln>
          <a:effectLst/>
        </c:spPr>
        <c:marker>
          <c:symbol val="none"/>
        </c:marker>
      </c:pivotFmt>
      <c:pivotFmt>
        <c:idx val="175"/>
        <c:spPr>
          <a:solidFill>
            <a:schemeClr val="accent1"/>
          </a:solidFill>
          <a:ln w="28575" cap="rnd">
            <a:solidFill>
              <a:schemeClr val="accent1"/>
            </a:solidFill>
            <a:round/>
          </a:ln>
          <a:effectLst/>
        </c:spPr>
        <c:marker>
          <c:symbol val="none"/>
        </c:marker>
      </c:pivotFmt>
      <c:pivotFmt>
        <c:idx val="176"/>
        <c:spPr>
          <a:solidFill>
            <a:schemeClr val="accent1"/>
          </a:solidFill>
          <a:ln w="28575" cap="rnd">
            <a:solidFill>
              <a:schemeClr val="accent1"/>
            </a:solidFill>
            <a:round/>
          </a:ln>
          <a:effectLst/>
        </c:spPr>
        <c:marker>
          <c:symbol val="none"/>
        </c:marker>
      </c:pivotFmt>
      <c:pivotFmt>
        <c:idx val="177"/>
        <c:spPr>
          <a:solidFill>
            <a:schemeClr val="accent1"/>
          </a:solidFill>
          <a:ln w="28575" cap="rnd">
            <a:solidFill>
              <a:schemeClr val="accent1"/>
            </a:solidFill>
            <a:round/>
          </a:ln>
          <a:effectLst/>
        </c:spPr>
        <c:marker>
          <c:symbol val="none"/>
        </c:marker>
      </c:pivotFmt>
      <c:pivotFmt>
        <c:idx val="178"/>
        <c:spPr>
          <a:solidFill>
            <a:schemeClr val="accent1"/>
          </a:solidFill>
          <a:ln w="28575" cap="rnd">
            <a:solidFill>
              <a:schemeClr val="accent1"/>
            </a:solidFill>
            <a:round/>
          </a:ln>
          <a:effectLst/>
        </c:spPr>
        <c:marker>
          <c:symbol val="none"/>
        </c:marker>
      </c:pivotFmt>
      <c:pivotFmt>
        <c:idx val="179"/>
        <c:spPr>
          <a:solidFill>
            <a:schemeClr val="accent1"/>
          </a:solidFill>
          <a:ln w="28575" cap="rnd">
            <a:solidFill>
              <a:schemeClr val="accent1"/>
            </a:solidFill>
            <a:round/>
          </a:ln>
          <a:effectLst/>
        </c:spPr>
        <c:marker>
          <c:symbol val="none"/>
        </c:marker>
      </c:pivotFmt>
      <c:pivotFmt>
        <c:idx val="180"/>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181"/>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182"/>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183"/>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184"/>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185"/>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186"/>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187"/>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188"/>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189"/>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190"/>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191"/>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192"/>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193"/>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194"/>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195"/>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196"/>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197"/>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5.5368488060512575E-2"/>
          <c:y val="0.10681408835871564"/>
          <c:w val="0.68756477825575435"/>
          <c:h val="0.76582645732157728"/>
        </c:manualLayout>
      </c:layout>
      <c:lineChart>
        <c:grouping val="standard"/>
        <c:varyColors val="0"/>
        <c:ser>
          <c:idx val="0"/>
          <c:order val="0"/>
          <c:tx>
            <c:strRef>
              <c:f>'Saturación O2'!$B$5:$B$6</c:f>
              <c:strCache>
                <c:ptCount val="1"/>
                <c:pt idx="0">
                  <c:v>CONV</c:v>
                </c:pt>
              </c:strCache>
            </c:strRef>
          </c:tx>
          <c:spPr>
            <a:ln w="28575" cap="rnd">
              <a:solidFill>
                <a:schemeClr val="accent1"/>
              </a:solidFill>
              <a:round/>
            </a:ln>
            <a:effectLst/>
          </c:spPr>
          <c:marker>
            <c:symbol val="none"/>
          </c:marker>
          <c:cat>
            <c:strRef>
              <c:f>'Saturación O2'!$A$7:$A$16</c:f>
              <c:strCache>
                <c:ptCount val="9"/>
                <c:pt idx="0">
                  <c:v>abr-18</c:v>
                </c:pt>
                <c:pt idx="1">
                  <c:v>may-18</c:v>
                </c:pt>
                <c:pt idx="2">
                  <c:v>jun-18</c:v>
                </c:pt>
                <c:pt idx="3">
                  <c:v>jul-18</c:v>
                </c:pt>
                <c:pt idx="4">
                  <c:v>ago-18</c:v>
                </c:pt>
                <c:pt idx="5">
                  <c:v>sep-18</c:v>
                </c:pt>
                <c:pt idx="6">
                  <c:v>oct-18</c:v>
                </c:pt>
                <c:pt idx="7">
                  <c:v>nov-18</c:v>
                </c:pt>
                <c:pt idx="8">
                  <c:v>dic-18</c:v>
                </c:pt>
              </c:strCache>
            </c:strRef>
          </c:cat>
          <c:val>
            <c:numRef>
              <c:f>'Saturación O2'!$B$7:$B$16</c:f>
              <c:numCache>
                <c:formatCode>General</c:formatCode>
                <c:ptCount val="9"/>
                <c:pt idx="3">
                  <c:v>72.916666666666671</c:v>
                </c:pt>
                <c:pt idx="4">
                  <c:v>67.307692307692307</c:v>
                </c:pt>
                <c:pt idx="5">
                  <c:v>69.791666666666657</c:v>
                </c:pt>
              </c:numCache>
            </c:numRef>
          </c:val>
          <c:smooth val="0"/>
          <c:extLst>
            <c:ext xmlns:c16="http://schemas.microsoft.com/office/drawing/2014/chart" uri="{C3380CC4-5D6E-409C-BE32-E72D297353CC}">
              <c16:uniqueId val="{00000000-D06F-4DD2-BD3B-52C536CDC720}"/>
            </c:ext>
          </c:extLst>
        </c:ser>
        <c:ser>
          <c:idx val="1"/>
          <c:order val="1"/>
          <c:tx>
            <c:strRef>
              <c:f>'Saturación O2'!$C$5:$C$6</c:f>
              <c:strCache>
                <c:ptCount val="1"/>
                <c:pt idx="0">
                  <c:v>HARG1</c:v>
                </c:pt>
              </c:strCache>
            </c:strRef>
          </c:tx>
          <c:spPr>
            <a:ln w="28575" cap="rnd">
              <a:solidFill>
                <a:schemeClr val="accent2"/>
              </a:solidFill>
              <a:round/>
            </a:ln>
            <a:effectLst/>
          </c:spPr>
          <c:marker>
            <c:symbol val="none"/>
          </c:marker>
          <c:cat>
            <c:strRef>
              <c:f>'Saturación O2'!$A$7:$A$16</c:f>
              <c:strCache>
                <c:ptCount val="9"/>
                <c:pt idx="0">
                  <c:v>abr-18</c:v>
                </c:pt>
                <c:pt idx="1">
                  <c:v>may-18</c:v>
                </c:pt>
                <c:pt idx="2">
                  <c:v>jun-18</c:v>
                </c:pt>
                <c:pt idx="3">
                  <c:v>jul-18</c:v>
                </c:pt>
                <c:pt idx="4">
                  <c:v>ago-18</c:v>
                </c:pt>
                <c:pt idx="5">
                  <c:v>sep-18</c:v>
                </c:pt>
                <c:pt idx="6">
                  <c:v>oct-18</c:v>
                </c:pt>
                <c:pt idx="7">
                  <c:v>nov-18</c:v>
                </c:pt>
                <c:pt idx="8">
                  <c:v>dic-18</c:v>
                </c:pt>
              </c:strCache>
            </c:strRef>
          </c:cat>
          <c:val>
            <c:numRef>
              <c:f>'Saturación O2'!$C$7:$C$16</c:f>
              <c:numCache>
                <c:formatCode>General</c:formatCode>
                <c:ptCount val="9"/>
                <c:pt idx="0">
                  <c:v>63.725490196078439</c:v>
                </c:pt>
                <c:pt idx="1">
                  <c:v>66.666666666666671</c:v>
                </c:pt>
                <c:pt idx="3">
                  <c:v>63.20754716981132</c:v>
                </c:pt>
                <c:pt idx="4">
                  <c:v>59.633027522935777</c:v>
                </c:pt>
                <c:pt idx="5">
                  <c:v>62.385321100917423</c:v>
                </c:pt>
                <c:pt idx="6">
                  <c:v>70.192307692307693</c:v>
                </c:pt>
                <c:pt idx="8">
                  <c:v>68.468468468468473</c:v>
                </c:pt>
              </c:numCache>
            </c:numRef>
          </c:val>
          <c:smooth val="0"/>
          <c:extLst>
            <c:ext xmlns:c16="http://schemas.microsoft.com/office/drawing/2014/chart" uri="{C3380CC4-5D6E-409C-BE32-E72D297353CC}">
              <c16:uniqueId val="{00000001-D06F-4DD2-BD3B-52C536CDC720}"/>
            </c:ext>
          </c:extLst>
        </c:ser>
        <c:ser>
          <c:idx val="2"/>
          <c:order val="2"/>
          <c:tx>
            <c:strRef>
              <c:f>'Saturación O2'!$D$5:$D$6</c:f>
              <c:strCache>
                <c:ptCount val="1"/>
                <c:pt idx="0">
                  <c:v>HARG2</c:v>
                </c:pt>
              </c:strCache>
            </c:strRef>
          </c:tx>
          <c:spPr>
            <a:ln w="28575" cap="rnd">
              <a:solidFill>
                <a:schemeClr val="accent3"/>
              </a:solidFill>
              <a:round/>
            </a:ln>
            <a:effectLst/>
          </c:spPr>
          <c:marker>
            <c:symbol val="none"/>
          </c:marker>
          <c:cat>
            <c:strRef>
              <c:f>'Saturación O2'!$A$7:$A$16</c:f>
              <c:strCache>
                <c:ptCount val="9"/>
                <c:pt idx="0">
                  <c:v>abr-18</c:v>
                </c:pt>
                <c:pt idx="1">
                  <c:v>may-18</c:v>
                </c:pt>
                <c:pt idx="2">
                  <c:v>jun-18</c:v>
                </c:pt>
                <c:pt idx="3">
                  <c:v>jul-18</c:v>
                </c:pt>
                <c:pt idx="4">
                  <c:v>ago-18</c:v>
                </c:pt>
                <c:pt idx="5">
                  <c:v>sep-18</c:v>
                </c:pt>
                <c:pt idx="6">
                  <c:v>oct-18</c:v>
                </c:pt>
                <c:pt idx="7">
                  <c:v>nov-18</c:v>
                </c:pt>
                <c:pt idx="8">
                  <c:v>dic-18</c:v>
                </c:pt>
              </c:strCache>
            </c:strRef>
          </c:cat>
          <c:val>
            <c:numRef>
              <c:f>'Saturación O2'!$D$7:$D$16</c:f>
              <c:numCache>
                <c:formatCode>General</c:formatCode>
                <c:ptCount val="9"/>
                <c:pt idx="0">
                  <c:v>65</c:v>
                </c:pt>
                <c:pt idx="1">
                  <c:v>66.326530612244895</c:v>
                </c:pt>
                <c:pt idx="2">
                  <c:v>64.15094339622641</c:v>
                </c:pt>
                <c:pt idx="3">
                  <c:v>69</c:v>
                </c:pt>
                <c:pt idx="4">
                  <c:v>67.307692307692307</c:v>
                </c:pt>
                <c:pt idx="5">
                  <c:v>67.346938775510196</c:v>
                </c:pt>
                <c:pt idx="6">
                  <c:v>76.415094339622641</c:v>
                </c:pt>
                <c:pt idx="7">
                  <c:v>67.25663716814158</c:v>
                </c:pt>
                <c:pt idx="8">
                  <c:v>66.972477064220186</c:v>
                </c:pt>
              </c:numCache>
            </c:numRef>
          </c:val>
          <c:smooth val="0"/>
          <c:extLst>
            <c:ext xmlns:c16="http://schemas.microsoft.com/office/drawing/2014/chart" uri="{C3380CC4-5D6E-409C-BE32-E72D297353CC}">
              <c16:uniqueId val="{00000002-D06F-4DD2-BD3B-52C536CDC720}"/>
            </c:ext>
          </c:extLst>
        </c:ser>
        <c:ser>
          <c:idx val="3"/>
          <c:order val="3"/>
          <c:tx>
            <c:strRef>
              <c:f>'Saturación O2'!$E$5:$E$6</c:f>
              <c:strCache>
                <c:ptCount val="1"/>
                <c:pt idx="0">
                  <c:v>HASL1</c:v>
                </c:pt>
              </c:strCache>
            </c:strRef>
          </c:tx>
          <c:spPr>
            <a:ln w="28575" cap="rnd">
              <a:solidFill>
                <a:schemeClr val="accent4"/>
              </a:solidFill>
              <a:round/>
            </a:ln>
            <a:effectLst/>
          </c:spPr>
          <c:marker>
            <c:symbol val="none"/>
          </c:marker>
          <c:cat>
            <c:strRef>
              <c:f>'Saturación O2'!$A$7:$A$16</c:f>
              <c:strCache>
                <c:ptCount val="9"/>
                <c:pt idx="0">
                  <c:v>abr-18</c:v>
                </c:pt>
                <c:pt idx="1">
                  <c:v>may-18</c:v>
                </c:pt>
                <c:pt idx="2">
                  <c:v>jun-18</c:v>
                </c:pt>
                <c:pt idx="3">
                  <c:v>jul-18</c:v>
                </c:pt>
                <c:pt idx="4">
                  <c:v>ago-18</c:v>
                </c:pt>
                <c:pt idx="5">
                  <c:v>sep-18</c:v>
                </c:pt>
                <c:pt idx="6">
                  <c:v>oct-18</c:v>
                </c:pt>
                <c:pt idx="7">
                  <c:v>nov-18</c:v>
                </c:pt>
                <c:pt idx="8">
                  <c:v>dic-18</c:v>
                </c:pt>
              </c:strCache>
            </c:strRef>
          </c:cat>
          <c:val>
            <c:numRef>
              <c:f>'Saturación O2'!$E$7:$E$16</c:f>
              <c:numCache>
                <c:formatCode>General</c:formatCode>
                <c:ptCount val="9"/>
                <c:pt idx="0">
                  <c:v>63.000000000000014</c:v>
                </c:pt>
                <c:pt idx="1">
                  <c:v>68</c:v>
                </c:pt>
                <c:pt idx="3">
                  <c:v>60.7843137254902</c:v>
                </c:pt>
                <c:pt idx="4">
                  <c:v>59.803921568627452</c:v>
                </c:pt>
                <c:pt idx="5">
                  <c:v>67.307692307692307</c:v>
                </c:pt>
                <c:pt idx="6">
                  <c:v>64.42307692307692</c:v>
                </c:pt>
                <c:pt idx="7">
                  <c:v>69.230769230769226</c:v>
                </c:pt>
                <c:pt idx="8">
                  <c:v>57.692307692307686</c:v>
                </c:pt>
              </c:numCache>
            </c:numRef>
          </c:val>
          <c:smooth val="0"/>
          <c:extLst>
            <c:ext xmlns:c16="http://schemas.microsoft.com/office/drawing/2014/chart" uri="{C3380CC4-5D6E-409C-BE32-E72D297353CC}">
              <c16:uniqueId val="{00000003-D06F-4DD2-BD3B-52C536CDC720}"/>
            </c:ext>
          </c:extLst>
        </c:ser>
        <c:ser>
          <c:idx val="4"/>
          <c:order val="4"/>
          <c:tx>
            <c:strRef>
              <c:f>'Saturación O2'!$F$5:$F$6</c:f>
              <c:strCache>
                <c:ptCount val="1"/>
                <c:pt idx="0">
                  <c:v>HASL2</c:v>
                </c:pt>
              </c:strCache>
            </c:strRef>
          </c:tx>
          <c:spPr>
            <a:ln w="28575" cap="rnd">
              <a:solidFill>
                <a:schemeClr val="accent5"/>
              </a:solidFill>
              <a:round/>
            </a:ln>
            <a:effectLst/>
          </c:spPr>
          <c:marker>
            <c:symbol val="none"/>
          </c:marker>
          <c:cat>
            <c:strRef>
              <c:f>'Saturación O2'!$A$7:$A$16</c:f>
              <c:strCache>
                <c:ptCount val="9"/>
                <c:pt idx="0">
                  <c:v>abr-18</c:v>
                </c:pt>
                <c:pt idx="1">
                  <c:v>may-18</c:v>
                </c:pt>
                <c:pt idx="2">
                  <c:v>jun-18</c:v>
                </c:pt>
                <c:pt idx="3">
                  <c:v>jul-18</c:v>
                </c:pt>
                <c:pt idx="4">
                  <c:v>ago-18</c:v>
                </c:pt>
                <c:pt idx="5">
                  <c:v>sep-18</c:v>
                </c:pt>
                <c:pt idx="6">
                  <c:v>oct-18</c:v>
                </c:pt>
                <c:pt idx="7">
                  <c:v>nov-18</c:v>
                </c:pt>
                <c:pt idx="8">
                  <c:v>dic-18</c:v>
                </c:pt>
              </c:strCache>
            </c:strRef>
          </c:cat>
          <c:val>
            <c:numRef>
              <c:f>'Saturación O2'!$F$7:$F$16</c:f>
              <c:numCache>
                <c:formatCode>General</c:formatCode>
                <c:ptCount val="9"/>
                <c:pt idx="0">
                  <c:v>65</c:v>
                </c:pt>
                <c:pt idx="1">
                  <c:v>64.705882352941174</c:v>
                </c:pt>
                <c:pt idx="2">
                  <c:v>66.037735849056617</c:v>
                </c:pt>
                <c:pt idx="3">
                  <c:v>65.384615384615387</c:v>
                </c:pt>
                <c:pt idx="4">
                  <c:v>62.5</c:v>
                </c:pt>
                <c:pt idx="5">
                  <c:v>66.666666666666671</c:v>
                </c:pt>
                <c:pt idx="6">
                  <c:v>61.53846153846154</c:v>
                </c:pt>
                <c:pt idx="7">
                  <c:v>67.924528301886795</c:v>
                </c:pt>
                <c:pt idx="8">
                  <c:v>71.698113207547166</c:v>
                </c:pt>
              </c:numCache>
            </c:numRef>
          </c:val>
          <c:smooth val="0"/>
          <c:extLst>
            <c:ext xmlns:c16="http://schemas.microsoft.com/office/drawing/2014/chart" uri="{C3380CC4-5D6E-409C-BE32-E72D297353CC}">
              <c16:uniqueId val="{00000004-D06F-4DD2-BD3B-52C536CDC720}"/>
            </c:ext>
          </c:extLst>
        </c:ser>
        <c:ser>
          <c:idx val="5"/>
          <c:order val="5"/>
          <c:tx>
            <c:strRef>
              <c:f>'Saturación O2'!$G$5:$G$6</c:f>
              <c:strCache>
                <c:ptCount val="1"/>
                <c:pt idx="0">
                  <c:v>MAAB1</c:v>
                </c:pt>
              </c:strCache>
            </c:strRef>
          </c:tx>
          <c:spPr>
            <a:ln w="28575" cap="rnd">
              <a:solidFill>
                <a:schemeClr val="accent6"/>
              </a:solidFill>
              <a:round/>
            </a:ln>
            <a:effectLst/>
          </c:spPr>
          <c:marker>
            <c:symbol val="none"/>
          </c:marker>
          <c:cat>
            <c:strRef>
              <c:f>'Saturación O2'!$A$7:$A$16</c:f>
              <c:strCache>
                <c:ptCount val="9"/>
                <c:pt idx="0">
                  <c:v>abr-18</c:v>
                </c:pt>
                <c:pt idx="1">
                  <c:v>may-18</c:v>
                </c:pt>
                <c:pt idx="2">
                  <c:v>jun-18</c:v>
                </c:pt>
                <c:pt idx="3">
                  <c:v>jul-18</c:v>
                </c:pt>
                <c:pt idx="4">
                  <c:v>ago-18</c:v>
                </c:pt>
                <c:pt idx="5">
                  <c:v>sep-18</c:v>
                </c:pt>
                <c:pt idx="6">
                  <c:v>oct-18</c:v>
                </c:pt>
                <c:pt idx="7">
                  <c:v>nov-18</c:v>
                </c:pt>
                <c:pt idx="8">
                  <c:v>dic-18</c:v>
                </c:pt>
              </c:strCache>
            </c:strRef>
          </c:cat>
          <c:val>
            <c:numRef>
              <c:f>'Saturación O2'!$G$7:$G$16</c:f>
              <c:numCache>
                <c:formatCode>General</c:formatCode>
                <c:ptCount val="9"/>
                <c:pt idx="0">
                  <c:v>64.601769911504419</c:v>
                </c:pt>
                <c:pt idx="1">
                  <c:v>61.946902654867252</c:v>
                </c:pt>
                <c:pt idx="3">
                  <c:v>65.765765765765778</c:v>
                </c:pt>
                <c:pt idx="4">
                  <c:v>60.176991150442468</c:v>
                </c:pt>
                <c:pt idx="5">
                  <c:v>69.026548672566364</c:v>
                </c:pt>
                <c:pt idx="6">
                  <c:v>63.963963963963963</c:v>
                </c:pt>
                <c:pt idx="8">
                  <c:v>64.65517241379311</c:v>
                </c:pt>
              </c:numCache>
            </c:numRef>
          </c:val>
          <c:smooth val="0"/>
          <c:extLst>
            <c:ext xmlns:c16="http://schemas.microsoft.com/office/drawing/2014/chart" uri="{C3380CC4-5D6E-409C-BE32-E72D297353CC}">
              <c16:uniqueId val="{00000005-D06F-4DD2-BD3B-52C536CDC720}"/>
            </c:ext>
          </c:extLst>
        </c:ser>
        <c:ser>
          <c:idx val="6"/>
          <c:order val="6"/>
          <c:tx>
            <c:strRef>
              <c:f>'Saturación O2'!$H$5:$H$6</c:f>
              <c:strCache>
                <c:ptCount val="1"/>
                <c:pt idx="0">
                  <c:v>MAAB2</c:v>
                </c:pt>
              </c:strCache>
            </c:strRef>
          </c:tx>
          <c:spPr>
            <a:ln w="28575" cap="rnd">
              <a:solidFill>
                <a:schemeClr val="accent1">
                  <a:lumMod val="60000"/>
                </a:schemeClr>
              </a:solidFill>
              <a:round/>
            </a:ln>
            <a:effectLst/>
          </c:spPr>
          <c:marker>
            <c:symbol val="none"/>
          </c:marker>
          <c:cat>
            <c:strRef>
              <c:f>'Saturación O2'!$A$7:$A$16</c:f>
              <c:strCache>
                <c:ptCount val="9"/>
                <c:pt idx="0">
                  <c:v>abr-18</c:v>
                </c:pt>
                <c:pt idx="1">
                  <c:v>may-18</c:v>
                </c:pt>
                <c:pt idx="2">
                  <c:v>jun-18</c:v>
                </c:pt>
                <c:pt idx="3">
                  <c:v>jul-18</c:v>
                </c:pt>
                <c:pt idx="4">
                  <c:v>ago-18</c:v>
                </c:pt>
                <c:pt idx="5">
                  <c:v>sep-18</c:v>
                </c:pt>
                <c:pt idx="6">
                  <c:v>oct-18</c:v>
                </c:pt>
                <c:pt idx="7">
                  <c:v>nov-18</c:v>
                </c:pt>
                <c:pt idx="8">
                  <c:v>dic-18</c:v>
                </c:pt>
              </c:strCache>
            </c:strRef>
          </c:cat>
          <c:val>
            <c:numRef>
              <c:f>'Saturación O2'!$H$7:$H$16</c:f>
              <c:numCache>
                <c:formatCode>General</c:formatCode>
                <c:ptCount val="9"/>
                <c:pt idx="0">
                  <c:v>63.716814159292035</c:v>
                </c:pt>
                <c:pt idx="1">
                  <c:v>66.666666666666671</c:v>
                </c:pt>
                <c:pt idx="2">
                  <c:v>55.963302752293572</c:v>
                </c:pt>
                <c:pt idx="3">
                  <c:v>74.528301886792462</c:v>
                </c:pt>
                <c:pt idx="4">
                  <c:v>63.46153846153846</c:v>
                </c:pt>
                <c:pt idx="5">
                  <c:v>65.765765765765778</c:v>
                </c:pt>
                <c:pt idx="6">
                  <c:v>69.724770642201833</c:v>
                </c:pt>
                <c:pt idx="7">
                  <c:v>62.931034482758633</c:v>
                </c:pt>
                <c:pt idx="8">
                  <c:v>62.931034482758633</c:v>
                </c:pt>
              </c:numCache>
            </c:numRef>
          </c:val>
          <c:smooth val="0"/>
          <c:extLst>
            <c:ext xmlns:c16="http://schemas.microsoft.com/office/drawing/2014/chart" uri="{C3380CC4-5D6E-409C-BE32-E72D297353CC}">
              <c16:uniqueId val="{00000006-D06F-4DD2-BD3B-52C536CDC720}"/>
            </c:ext>
          </c:extLst>
        </c:ser>
        <c:ser>
          <c:idx val="7"/>
          <c:order val="7"/>
          <c:tx>
            <c:strRef>
              <c:f>'Saturación O2'!$I$5:$I$6</c:f>
              <c:strCache>
                <c:ptCount val="1"/>
                <c:pt idx="0">
                  <c:v>MACA1</c:v>
                </c:pt>
              </c:strCache>
            </c:strRef>
          </c:tx>
          <c:spPr>
            <a:ln w="28575" cap="rnd">
              <a:solidFill>
                <a:schemeClr val="accent2">
                  <a:lumMod val="60000"/>
                </a:schemeClr>
              </a:solidFill>
              <a:round/>
            </a:ln>
            <a:effectLst/>
          </c:spPr>
          <c:marker>
            <c:symbol val="none"/>
          </c:marker>
          <c:cat>
            <c:strRef>
              <c:f>'Saturación O2'!$A$7:$A$16</c:f>
              <c:strCache>
                <c:ptCount val="9"/>
                <c:pt idx="0">
                  <c:v>abr-18</c:v>
                </c:pt>
                <c:pt idx="1">
                  <c:v>may-18</c:v>
                </c:pt>
                <c:pt idx="2">
                  <c:v>jun-18</c:v>
                </c:pt>
                <c:pt idx="3">
                  <c:v>jul-18</c:v>
                </c:pt>
                <c:pt idx="4">
                  <c:v>ago-18</c:v>
                </c:pt>
                <c:pt idx="5">
                  <c:v>sep-18</c:v>
                </c:pt>
                <c:pt idx="6">
                  <c:v>oct-18</c:v>
                </c:pt>
                <c:pt idx="7">
                  <c:v>nov-18</c:v>
                </c:pt>
                <c:pt idx="8">
                  <c:v>dic-18</c:v>
                </c:pt>
              </c:strCache>
            </c:strRef>
          </c:cat>
          <c:val>
            <c:numRef>
              <c:f>'Saturación O2'!$I$7:$I$16</c:f>
              <c:numCache>
                <c:formatCode>General</c:formatCode>
                <c:ptCount val="9"/>
                <c:pt idx="0">
                  <c:v>62.5</c:v>
                </c:pt>
                <c:pt idx="1">
                  <c:v>55.769230769230774</c:v>
                </c:pt>
                <c:pt idx="3">
                  <c:v>58.82352941176471</c:v>
                </c:pt>
                <c:pt idx="4">
                  <c:v>50.943396226415096</c:v>
                </c:pt>
                <c:pt idx="5">
                  <c:v>53.846153846153847</c:v>
                </c:pt>
                <c:pt idx="6">
                  <c:v>55.660377358490578</c:v>
                </c:pt>
                <c:pt idx="8">
                  <c:v>65.486725663716811</c:v>
                </c:pt>
              </c:numCache>
            </c:numRef>
          </c:val>
          <c:smooth val="0"/>
          <c:extLst>
            <c:ext xmlns:c16="http://schemas.microsoft.com/office/drawing/2014/chart" uri="{C3380CC4-5D6E-409C-BE32-E72D297353CC}">
              <c16:uniqueId val="{00000007-D06F-4DD2-BD3B-52C536CDC720}"/>
            </c:ext>
          </c:extLst>
        </c:ser>
        <c:ser>
          <c:idx val="8"/>
          <c:order val="8"/>
          <c:tx>
            <c:strRef>
              <c:f>'Saturación O2'!$J$5:$J$6</c:f>
              <c:strCache>
                <c:ptCount val="1"/>
                <c:pt idx="0">
                  <c:v>MACA2</c:v>
                </c:pt>
              </c:strCache>
            </c:strRef>
          </c:tx>
          <c:spPr>
            <a:ln w="28575" cap="rnd">
              <a:solidFill>
                <a:schemeClr val="accent3">
                  <a:lumMod val="60000"/>
                </a:schemeClr>
              </a:solidFill>
              <a:round/>
            </a:ln>
            <a:effectLst/>
          </c:spPr>
          <c:marker>
            <c:symbol val="none"/>
          </c:marker>
          <c:cat>
            <c:strRef>
              <c:f>'Saturación O2'!$A$7:$A$16</c:f>
              <c:strCache>
                <c:ptCount val="9"/>
                <c:pt idx="0">
                  <c:v>abr-18</c:v>
                </c:pt>
                <c:pt idx="1">
                  <c:v>may-18</c:v>
                </c:pt>
                <c:pt idx="2">
                  <c:v>jun-18</c:v>
                </c:pt>
                <c:pt idx="3">
                  <c:v>jul-18</c:v>
                </c:pt>
                <c:pt idx="4">
                  <c:v>ago-18</c:v>
                </c:pt>
                <c:pt idx="5">
                  <c:v>sep-18</c:v>
                </c:pt>
                <c:pt idx="6">
                  <c:v>oct-18</c:v>
                </c:pt>
                <c:pt idx="7">
                  <c:v>nov-18</c:v>
                </c:pt>
                <c:pt idx="8">
                  <c:v>dic-18</c:v>
                </c:pt>
              </c:strCache>
            </c:strRef>
          </c:cat>
          <c:val>
            <c:numRef>
              <c:f>'Saturación O2'!$J$7:$J$16</c:f>
              <c:numCache>
                <c:formatCode>General</c:formatCode>
                <c:ptCount val="9"/>
                <c:pt idx="0">
                  <c:v>54.716981132075468</c:v>
                </c:pt>
                <c:pt idx="1">
                  <c:v>69</c:v>
                </c:pt>
                <c:pt idx="2">
                  <c:v>60.57692307692308</c:v>
                </c:pt>
                <c:pt idx="3">
                  <c:v>60.7843137254902</c:v>
                </c:pt>
                <c:pt idx="4">
                  <c:v>59.615384615384613</c:v>
                </c:pt>
                <c:pt idx="5">
                  <c:v>57.843137254901968</c:v>
                </c:pt>
                <c:pt idx="6">
                  <c:v>73.529411764705884</c:v>
                </c:pt>
                <c:pt idx="7">
                  <c:v>67.25663716814158</c:v>
                </c:pt>
                <c:pt idx="8">
                  <c:v>65.486725663716811</c:v>
                </c:pt>
              </c:numCache>
            </c:numRef>
          </c:val>
          <c:smooth val="0"/>
          <c:extLst>
            <c:ext xmlns:c16="http://schemas.microsoft.com/office/drawing/2014/chart" uri="{C3380CC4-5D6E-409C-BE32-E72D297353CC}">
              <c16:uniqueId val="{00000008-D06F-4DD2-BD3B-52C536CDC720}"/>
            </c:ext>
          </c:extLst>
        </c:ser>
        <c:ser>
          <c:idx val="9"/>
          <c:order val="9"/>
          <c:tx>
            <c:strRef>
              <c:f>'Saturación O2'!$K$5:$K$6</c:f>
              <c:strCache>
                <c:ptCount val="1"/>
                <c:pt idx="0">
                  <c:v>MAKI</c:v>
                </c:pt>
              </c:strCache>
            </c:strRef>
          </c:tx>
          <c:spPr>
            <a:ln w="28575" cap="rnd">
              <a:solidFill>
                <a:schemeClr val="accent4">
                  <a:lumMod val="60000"/>
                </a:schemeClr>
              </a:solidFill>
              <a:round/>
            </a:ln>
            <a:effectLst/>
          </c:spPr>
          <c:marker>
            <c:symbol val="none"/>
          </c:marker>
          <c:cat>
            <c:strRef>
              <c:f>'Saturación O2'!$A$7:$A$16</c:f>
              <c:strCache>
                <c:ptCount val="9"/>
                <c:pt idx="0">
                  <c:v>abr-18</c:v>
                </c:pt>
                <c:pt idx="1">
                  <c:v>may-18</c:v>
                </c:pt>
                <c:pt idx="2">
                  <c:v>jun-18</c:v>
                </c:pt>
                <c:pt idx="3">
                  <c:v>jul-18</c:v>
                </c:pt>
                <c:pt idx="4">
                  <c:v>ago-18</c:v>
                </c:pt>
                <c:pt idx="5">
                  <c:v>sep-18</c:v>
                </c:pt>
                <c:pt idx="6">
                  <c:v>oct-18</c:v>
                </c:pt>
                <c:pt idx="7">
                  <c:v>nov-18</c:v>
                </c:pt>
                <c:pt idx="8">
                  <c:v>dic-18</c:v>
                </c:pt>
              </c:strCache>
            </c:strRef>
          </c:cat>
          <c:val>
            <c:numRef>
              <c:f>'Saturación O2'!$K$7:$K$16</c:f>
              <c:numCache>
                <c:formatCode>General</c:formatCode>
                <c:ptCount val="9"/>
                <c:pt idx="3">
                  <c:v>70.588235294117652</c:v>
                </c:pt>
                <c:pt idx="4">
                  <c:v>58.82352941176471</c:v>
                </c:pt>
                <c:pt idx="5">
                  <c:v>63.725490196078439</c:v>
                </c:pt>
              </c:numCache>
            </c:numRef>
          </c:val>
          <c:smooth val="0"/>
          <c:extLst>
            <c:ext xmlns:c16="http://schemas.microsoft.com/office/drawing/2014/chart" uri="{C3380CC4-5D6E-409C-BE32-E72D297353CC}">
              <c16:uniqueId val="{00000009-D06F-4DD2-BD3B-52C536CDC720}"/>
            </c:ext>
          </c:extLst>
        </c:ser>
        <c:ser>
          <c:idx val="10"/>
          <c:order val="10"/>
          <c:tx>
            <c:strRef>
              <c:f>'Saturación O2'!$L$5:$L$6</c:f>
              <c:strCache>
                <c:ptCount val="1"/>
                <c:pt idx="0">
                  <c:v>PAPO1</c:v>
                </c:pt>
              </c:strCache>
            </c:strRef>
          </c:tx>
          <c:spPr>
            <a:ln w="28575" cap="rnd">
              <a:solidFill>
                <a:schemeClr val="accent5">
                  <a:lumMod val="60000"/>
                </a:schemeClr>
              </a:solidFill>
              <a:round/>
            </a:ln>
            <a:effectLst/>
          </c:spPr>
          <c:marker>
            <c:symbol val="none"/>
          </c:marker>
          <c:cat>
            <c:strRef>
              <c:f>'Saturación O2'!$A$7:$A$16</c:f>
              <c:strCache>
                <c:ptCount val="9"/>
                <c:pt idx="0">
                  <c:v>abr-18</c:v>
                </c:pt>
                <c:pt idx="1">
                  <c:v>may-18</c:v>
                </c:pt>
                <c:pt idx="2">
                  <c:v>jun-18</c:v>
                </c:pt>
                <c:pt idx="3">
                  <c:v>jul-18</c:v>
                </c:pt>
                <c:pt idx="4">
                  <c:v>ago-18</c:v>
                </c:pt>
                <c:pt idx="5">
                  <c:v>sep-18</c:v>
                </c:pt>
                <c:pt idx="6">
                  <c:v>oct-18</c:v>
                </c:pt>
                <c:pt idx="7">
                  <c:v>nov-18</c:v>
                </c:pt>
                <c:pt idx="8">
                  <c:v>dic-18</c:v>
                </c:pt>
              </c:strCache>
            </c:strRef>
          </c:cat>
          <c:val>
            <c:numRef>
              <c:f>'Saturación O2'!$L$7:$L$16</c:f>
              <c:numCache>
                <c:formatCode>General</c:formatCode>
                <c:ptCount val="9"/>
                <c:pt idx="0">
                  <c:v>61</c:v>
                </c:pt>
                <c:pt idx="1">
                  <c:v>66.666666666666671</c:v>
                </c:pt>
                <c:pt idx="3">
                  <c:v>63.725490196078439</c:v>
                </c:pt>
                <c:pt idx="4">
                  <c:v>59.803921568627452</c:v>
                </c:pt>
                <c:pt idx="5">
                  <c:v>63.725490196078439</c:v>
                </c:pt>
                <c:pt idx="6">
                  <c:v>59.615384615384613</c:v>
                </c:pt>
                <c:pt idx="8">
                  <c:v>67.924528301886795</c:v>
                </c:pt>
              </c:numCache>
            </c:numRef>
          </c:val>
          <c:smooth val="0"/>
          <c:extLst>
            <c:ext xmlns:c16="http://schemas.microsoft.com/office/drawing/2014/chart" uri="{C3380CC4-5D6E-409C-BE32-E72D297353CC}">
              <c16:uniqueId val="{0000000A-D06F-4DD2-BD3B-52C536CDC720}"/>
            </c:ext>
          </c:extLst>
        </c:ser>
        <c:ser>
          <c:idx val="11"/>
          <c:order val="11"/>
          <c:tx>
            <c:strRef>
              <c:f>'Saturación O2'!$M$5:$M$6</c:f>
              <c:strCache>
                <c:ptCount val="1"/>
                <c:pt idx="0">
                  <c:v>PAPO2</c:v>
                </c:pt>
              </c:strCache>
            </c:strRef>
          </c:tx>
          <c:spPr>
            <a:ln w="28575" cap="rnd">
              <a:solidFill>
                <a:schemeClr val="accent6">
                  <a:lumMod val="60000"/>
                </a:schemeClr>
              </a:solidFill>
              <a:round/>
            </a:ln>
            <a:effectLst/>
          </c:spPr>
          <c:marker>
            <c:symbol val="none"/>
          </c:marker>
          <c:cat>
            <c:strRef>
              <c:f>'Saturación O2'!$A$7:$A$16</c:f>
              <c:strCache>
                <c:ptCount val="9"/>
                <c:pt idx="0">
                  <c:v>abr-18</c:v>
                </c:pt>
                <c:pt idx="1">
                  <c:v>may-18</c:v>
                </c:pt>
                <c:pt idx="2">
                  <c:v>jun-18</c:v>
                </c:pt>
                <c:pt idx="3">
                  <c:v>jul-18</c:v>
                </c:pt>
                <c:pt idx="4">
                  <c:v>ago-18</c:v>
                </c:pt>
                <c:pt idx="5">
                  <c:v>sep-18</c:v>
                </c:pt>
                <c:pt idx="6">
                  <c:v>oct-18</c:v>
                </c:pt>
                <c:pt idx="7">
                  <c:v>nov-18</c:v>
                </c:pt>
                <c:pt idx="8">
                  <c:v>dic-18</c:v>
                </c:pt>
              </c:strCache>
            </c:strRef>
          </c:cat>
          <c:val>
            <c:numRef>
              <c:f>'Saturación O2'!$M$7:$M$16</c:f>
              <c:numCache>
                <c:formatCode>General</c:formatCode>
                <c:ptCount val="9"/>
                <c:pt idx="0">
                  <c:v>63.20754716981132</c:v>
                </c:pt>
                <c:pt idx="1">
                  <c:v>68</c:v>
                </c:pt>
                <c:pt idx="2">
                  <c:v>63.000000000000014</c:v>
                </c:pt>
                <c:pt idx="3">
                  <c:v>62.745098039215698</c:v>
                </c:pt>
                <c:pt idx="4">
                  <c:v>60.7843137254902</c:v>
                </c:pt>
                <c:pt idx="5">
                  <c:v>61</c:v>
                </c:pt>
                <c:pt idx="6">
                  <c:v>64.705882352941174</c:v>
                </c:pt>
                <c:pt idx="7">
                  <c:v>70.642201834862377</c:v>
                </c:pt>
                <c:pt idx="8">
                  <c:v>69.724770642201833</c:v>
                </c:pt>
              </c:numCache>
            </c:numRef>
          </c:val>
          <c:smooth val="0"/>
          <c:extLst>
            <c:ext xmlns:c16="http://schemas.microsoft.com/office/drawing/2014/chart" uri="{C3380CC4-5D6E-409C-BE32-E72D297353CC}">
              <c16:uniqueId val="{0000000B-D06F-4DD2-BD3B-52C536CDC720}"/>
            </c:ext>
          </c:extLst>
        </c:ser>
        <c:ser>
          <c:idx val="12"/>
          <c:order val="12"/>
          <c:tx>
            <c:strRef>
              <c:f>'Saturación O2'!$N$5:$N$6</c:f>
              <c:strCache>
                <c:ptCount val="1"/>
                <c:pt idx="0">
                  <c:v>PAPR1</c:v>
                </c:pt>
              </c:strCache>
            </c:strRef>
          </c:tx>
          <c:spPr>
            <a:ln w="28575" cap="rnd">
              <a:solidFill>
                <a:schemeClr val="accent1">
                  <a:lumMod val="80000"/>
                  <a:lumOff val="20000"/>
                </a:schemeClr>
              </a:solidFill>
              <a:round/>
            </a:ln>
            <a:effectLst/>
          </c:spPr>
          <c:marker>
            <c:symbol val="none"/>
          </c:marker>
          <c:cat>
            <c:strRef>
              <c:f>'Saturación O2'!$A$7:$A$16</c:f>
              <c:strCache>
                <c:ptCount val="9"/>
                <c:pt idx="0">
                  <c:v>abr-18</c:v>
                </c:pt>
                <c:pt idx="1">
                  <c:v>may-18</c:v>
                </c:pt>
                <c:pt idx="2">
                  <c:v>jun-18</c:v>
                </c:pt>
                <c:pt idx="3">
                  <c:v>jul-18</c:v>
                </c:pt>
                <c:pt idx="4">
                  <c:v>ago-18</c:v>
                </c:pt>
                <c:pt idx="5">
                  <c:v>sep-18</c:v>
                </c:pt>
                <c:pt idx="6">
                  <c:v>oct-18</c:v>
                </c:pt>
                <c:pt idx="7">
                  <c:v>nov-18</c:v>
                </c:pt>
                <c:pt idx="8">
                  <c:v>dic-18</c:v>
                </c:pt>
              </c:strCache>
            </c:strRef>
          </c:cat>
          <c:val>
            <c:numRef>
              <c:f>'Saturación O2'!$N$7:$N$16</c:f>
              <c:numCache>
                <c:formatCode>General</c:formatCode>
                <c:ptCount val="9"/>
                <c:pt idx="0">
                  <c:v>61.467889908256865</c:v>
                </c:pt>
                <c:pt idx="1">
                  <c:v>68.627450980392155</c:v>
                </c:pt>
                <c:pt idx="3">
                  <c:v>60.377358490566046</c:v>
                </c:pt>
                <c:pt idx="4">
                  <c:v>61.320754716981128</c:v>
                </c:pt>
                <c:pt idx="5">
                  <c:v>67.307692307692307</c:v>
                </c:pt>
                <c:pt idx="6">
                  <c:v>69.230769230769226</c:v>
                </c:pt>
                <c:pt idx="8">
                  <c:v>71.171171171171181</c:v>
                </c:pt>
              </c:numCache>
            </c:numRef>
          </c:val>
          <c:smooth val="0"/>
          <c:extLst>
            <c:ext xmlns:c16="http://schemas.microsoft.com/office/drawing/2014/chart" uri="{C3380CC4-5D6E-409C-BE32-E72D297353CC}">
              <c16:uniqueId val="{0000000C-D06F-4DD2-BD3B-52C536CDC720}"/>
            </c:ext>
          </c:extLst>
        </c:ser>
        <c:ser>
          <c:idx val="13"/>
          <c:order val="13"/>
          <c:tx>
            <c:strRef>
              <c:f>'Saturación O2'!$O$5:$O$6</c:f>
              <c:strCache>
                <c:ptCount val="1"/>
                <c:pt idx="0">
                  <c:v>PAPR2</c:v>
                </c:pt>
              </c:strCache>
            </c:strRef>
          </c:tx>
          <c:spPr>
            <a:ln w="28575" cap="rnd">
              <a:solidFill>
                <a:schemeClr val="accent2">
                  <a:lumMod val="80000"/>
                  <a:lumOff val="20000"/>
                </a:schemeClr>
              </a:solidFill>
              <a:round/>
            </a:ln>
            <a:effectLst/>
          </c:spPr>
          <c:marker>
            <c:symbol val="none"/>
          </c:marker>
          <c:cat>
            <c:strRef>
              <c:f>'Saturación O2'!$A$7:$A$16</c:f>
              <c:strCache>
                <c:ptCount val="9"/>
                <c:pt idx="0">
                  <c:v>abr-18</c:v>
                </c:pt>
                <c:pt idx="1">
                  <c:v>may-18</c:v>
                </c:pt>
                <c:pt idx="2">
                  <c:v>jun-18</c:v>
                </c:pt>
                <c:pt idx="3">
                  <c:v>jul-18</c:v>
                </c:pt>
                <c:pt idx="4">
                  <c:v>ago-18</c:v>
                </c:pt>
                <c:pt idx="5">
                  <c:v>sep-18</c:v>
                </c:pt>
                <c:pt idx="6">
                  <c:v>oct-18</c:v>
                </c:pt>
                <c:pt idx="7">
                  <c:v>nov-18</c:v>
                </c:pt>
                <c:pt idx="8">
                  <c:v>dic-18</c:v>
                </c:pt>
              </c:strCache>
            </c:strRef>
          </c:cat>
          <c:val>
            <c:numRef>
              <c:f>'Saturación O2'!$O$7:$O$16</c:f>
              <c:numCache>
                <c:formatCode>General</c:formatCode>
                <c:ptCount val="9"/>
                <c:pt idx="0">
                  <c:v>59.633027522935777</c:v>
                </c:pt>
                <c:pt idx="1">
                  <c:v>54.34782608695653</c:v>
                </c:pt>
                <c:pt idx="2">
                  <c:v>53</c:v>
                </c:pt>
                <c:pt idx="3">
                  <c:v>52.040816326530603</c:v>
                </c:pt>
                <c:pt idx="4">
                  <c:v>55.882352941176471</c:v>
                </c:pt>
                <c:pt idx="5">
                  <c:v>62</c:v>
                </c:pt>
                <c:pt idx="6">
                  <c:v>64.705882352941174</c:v>
                </c:pt>
                <c:pt idx="7">
                  <c:v>64.42307692307692</c:v>
                </c:pt>
                <c:pt idx="8">
                  <c:v>60.550458715596321</c:v>
                </c:pt>
              </c:numCache>
            </c:numRef>
          </c:val>
          <c:smooth val="0"/>
          <c:extLst>
            <c:ext xmlns:c16="http://schemas.microsoft.com/office/drawing/2014/chart" uri="{C3380CC4-5D6E-409C-BE32-E72D297353CC}">
              <c16:uniqueId val="{0000000D-D06F-4DD2-BD3B-52C536CDC720}"/>
            </c:ext>
          </c:extLst>
        </c:ser>
        <c:ser>
          <c:idx val="14"/>
          <c:order val="14"/>
          <c:tx>
            <c:strRef>
              <c:f>'Saturación O2'!$P$5:$P$6</c:f>
              <c:strCache>
                <c:ptCount val="1"/>
                <c:pt idx="0">
                  <c:v>PLTR1</c:v>
                </c:pt>
              </c:strCache>
            </c:strRef>
          </c:tx>
          <c:spPr>
            <a:ln w="28575" cap="rnd">
              <a:solidFill>
                <a:schemeClr val="accent3">
                  <a:lumMod val="80000"/>
                  <a:lumOff val="20000"/>
                </a:schemeClr>
              </a:solidFill>
              <a:round/>
            </a:ln>
            <a:effectLst/>
          </c:spPr>
          <c:marker>
            <c:symbol val="none"/>
          </c:marker>
          <c:cat>
            <c:strRef>
              <c:f>'Saturación O2'!$A$7:$A$16</c:f>
              <c:strCache>
                <c:ptCount val="9"/>
                <c:pt idx="0">
                  <c:v>abr-18</c:v>
                </c:pt>
                <c:pt idx="1">
                  <c:v>may-18</c:v>
                </c:pt>
                <c:pt idx="2">
                  <c:v>jun-18</c:v>
                </c:pt>
                <c:pt idx="3">
                  <c:v>jul-18</c:v>
                </c:pt>
                <c:pt idx="4">
                  <c:v>ago-18</c:v>
                </c:pt>
                <c:pt idx="5">
                  <c:v>sep-18</c:v>
                </c:pt>
                <c:pt idx="6">
                  <c:v>oct-18</c:v>
                </c:pt>
                <c:pt idx="7">
                  <c:v>nov-18</c:v>
                </c:pt>
                <c:pt idx="8">
                  <c:v>dic-18</c:v>
                </c:pt>
              </c:strCache>
            </c:strRef>
          </c:cat>
          <c:val>
            <c:numRef>
              <c:f>'Saturación O2'!$P$7:$P$16</c:f>
              <c:numCache>
                <c:formatCode>General</c:formatCode>
                <c:ptCount val="9"/>
                <c:pt idx="0">
                  <c:v>66.483516483516482</c:v>
                </c:pt>
                <c:pt idx="1">
                  <c:v>63.812500000000007</c:v>
                </c:pt>
                <c:pt idx="2">
                  <c:v>63.46153846153846</c:v>
                </c:pt>
                <c:pt idx="3">
                  <c:v>62.903911564625851</c:v>
                </c:pt>
                <c:pt idx="4">
                  <c:v>55.392156862745111</c:v>
                </c:pt>
                <c:pt idx="5">
                  <c:v>56.604166666666671</c:v>
                </c:pt>
                <c:pt idx="6">
                  <c:v>53.921568627450988</c:v>
                </c:pt>
                <c:pt idx="7">
                  <c:v>63.46153846153846</c:v>
                </c:pt>
                <c:pt idx="8">
                  <c:v>66.34615384615384</c:v>
                </c:pt>
              </c:numCache>
            </c:numRef>
          </c:val>
          <c:smooth val="0"/>
          <c:extLst>
            <c:ext xmlns:c16="http://schemas.microsoft.com/office/drawing/2014/chart" uri="{C3380CC4-5D6E-409C-BE32-E72D297353CC}">
              <c16:uniqueId val="{0000000E-D06F-4DD2-BD3B-52C536CDC720}"/>
            </c:ext>
          </c:extLst>
        </c:ser>
        <c:ser>
          <c:idx val="15"/>
          <c:order val="15"/>
          <c:tx>
            <c:strRef>
              <c:f>'Saturación O2'!$Q$5:$Q$6</c:f>
              <c:strCache>
                <c:ptCount val="1"/>
                <c:pt idx="0">
                  <c:v>PLTR2</c:v>
                </c:pt>
              </c:strCache>
            </c:strRef>
          </c:tx>
          <c:spPr>
            <a:ln w="28575" cap="rnd">
              <a:solidFill>
                <a:schemeClr val="accent4">
                  <a:lumMod val="80000"/>
                  <a:lumOff val="20000"/>
                </a:schemeClr>
              </a:solidFill>
              <a:round/>
            </a:ln>
            <a:effectLst/>
          </c:spPr>
          <c:marker>
            <c:symbol val="none"/>
          </c:marker>
          <c:cat>
            <c:strRef>
              <c:f>'Saturación O2'!$A$7:$A$16</c:f>
              <c:strCache>
                <c:ptCount val="9"/>
                <c:pt idx="0">
                  <c:v>abr-18</c:v>
                </c:pt>
                <c:pt idx="1">
                  <c:v>may-18</c:v>
                </c:pt>
                <c:pt idx="2">
                  <c:v>jun-18</c:v>
                </c:pt>
                <c:pt idx="3">
                  <c:v>jul-18</c:v>
                </c:pt>
                <c:pt idx="4">
                  <c:v>ago-18</c:v>
                </c:pt>
                <c:pt idx="5">
                  <c:v>sep-18</c:v>
                </c:pt>
                <c:pt idx="6">
                  <c:v>oct-18</c:v>
                </c:pt>
                <c:pt idx="7">
                  <c:v>nov-18</c:v>
                </c:pt>
                <c:pt idx="8">
                  <c:v>dic-18</c:v>
                </c:pt>
              </c:strCache>
            </c:strRef>
          </c:cat>
          <c:val>
            <c:numRef>
              <c:f>'Saturación O2'!$Q$7:$Q$16</c:f>
              <c:numCache>
                <c:formatCode>General</c:formatCode>
                <c:ptCount val="9"/>
                <c:pt idx="0">
                  <c:v>59.382352941176478</c:v>
                </c:pt>
                <c:pt idx="1">
                  <c:v>65.270390070921991</c:v>
                </c:pt>
                <c:pt idx="2">
                  <c:v>58.82352941176471</c:v>
                </c:pt>
                <c:pt idx="3">
                  <c:v>62.229166666666671</c:v>
                </c:pt>
                <c:pt idx="4">
                  <c:v>57.352941176470594</c:v>
                </c:pt>
                <c:pt idx="5">
                  <c:v>56.125</c:v>
                </c:pt>
                <c:pt idx="6">
                  <c:v>56.363122171945712</c:v>
                </c:pt>
                <c:pt idx="7">
                  <c:v>58.82352941176471</c:v>
                </c:pt>
                <c:pt idx="8">
                  <c:v>65.094339622641513</c:v>
                </c:pt>
              </c:numCache>
            </c:numRef>
          </c:val>
          <c:smooth val="0"/>
          <c:extLst>
            <c:ext xmlns:c16="http://schemas.microsoft.com/office/drawing/2014/chart" uri="{C3380CC4-5D6E-409C-BE32-E72D297353CC}">
              <c16:uniqueId val="{0000000F-D06F-4DD2-BD3B-52C536CDC720}"/>
            </c:ext>
          </c:extLst>
        </c:ser>
        <c:ser>
          <c:idx val="16"/>
          <c:order val="16"/>
          <c:tx>
            <c:strRef>
              <c:f>'Saturación O2'!$R$5:$R$6</c:f>
              <c:strCache>
                <c:ptCount val="1"/>
                <c:pt idx="0">
                  <c:v>RECO</c:v>
                </c:pt>
              </c:strCache>
            </c:strRef>
          </c:tx>
          <c:spPr>
            <a:ln w="28575" cap="rnd">
              <a:solidFill>
                <a:schemeClr val="accent5">
                  <a:lumMod val="80000"/>
                  <a:lumOff val="20000"/>
                </a:schemeClr>
              </a:solidFill>
              <a:round/>
            </a:ln>
            <a:effectLst/>
          </c:spPr>
          <c:marker>
            <c:symbol val="none"/>
          </c:marker>
          <c:cat>
            <c:strRef>
              <c:f>'Saturación O2'!$A$7:$A$16</c:f>
              <c:strCache>
                <c:ptCount val="9"/>
                <c:pt idx="0">
                  <c:v>abr-18</c:v>
                </c:pt>
                <c:pt idx="1">
                  <c:v>may-18</c:v>
                </c:pt>
                <c:pt idx="2">
                  <c:v>jun-18</c:v>
                </c:pt>
                <c:pt idx="3">
                  <c:v>jul-18</c:v>
                </c:pt>
                <c:pt idx="4">
                  <c:v>ago-18</c:v>
                </c:pt>
                <c:pt idx="5">
                  <c:v>sep-18</c:v>
                </c:pt>
                <c:pt idx="6">
                  <c:v>oct-18</c:v>
                </c:pt>
                <c:pt idx="7">
                  <c:v>nov-18</c:v>
                </c:pt>
                <c:pt idx="8">
                  <c:v>dic-18</c:v>
                </c:pt>
              </c:strCache>
            </c:strRef>
          </c:cat>
          <c:val>
            <c:numRef>
              <c:f>'Saturación O2'!$R$7:$R$16</c:f>
              <c:numCache>
                <c:formatCode>General</c:formatCode>
                <c:ptCount val="9"/>
                <c:pt idx="0">
                  <c:v>72.115384615384613</c:v>
                </c:pt>
                <c:pt idx="1">
                  <c:v>62.745098039215698</c:v>
                </c:pt>
                <c:pt idx="2">
                  <c:v>61.320754716981128</c:v>
                </c:pt>
                <c:pt idx="3">
                  <c:v>65.686274509803923</c:v>
                </c:pt>
                <c:pt idx="4">
                  <c:v>58.490566037735846</c:v>
                </c:pt>
                <c:pt idx="5">
                  <c:v>62.264150943396224</c:v>
                </c:pt>
                <c:pt idx="6">
                  <c:v>54.807692307692299</c:v>
                </c:pt>
                <c:pt idx="7">
                  <c:v>67.924528301886795</c:v>
                </c:pt>
                <c:pt idx="8">
                  <c:v>66.666666666666671</c:v>
                </c:pt>
              </c:numCache>
            </c:numRef>
          </c:val>
          <c:smooth val="0"/>
          <c:extLst>
            <c:ext xmlns:c16="http://schemas.microsoft.com/office/drawing/2014/chart" uri="{C3380CC4-5D6E-409C-BE32-E72D297353CC}">
              <c16:uniqueId val="{00000010-D06F-4DD2-BD3B-52C536CDC720}"/>
            </c:ext>
          </c:extLst>
        </c:ser>
        <c:ser>
          <c:idx val="17"/>
          <c:order val="17"/>
          <c:tx>
            <c:strRef>
              <c:f>'Saturación O2'!$S$5:$S$6</c:f>
              <c:strCache>
                <c:ptCount val="1"/>
                <c:pt idx="0">
                  <c:v>SALT</c:v>
                </c:pt>
              </c:strCache>
            </c:strRef>
          </c:tx>
          <c:spPr>
            <a:ln w="28575" cap="rnd">
              <a:solidFill>
                <a:schemeClr val="accent6">
                  <a:lumMod val="80000"/>
                  <a:lumOff val="20000"/>
                </a:schemeClr>
              </a:solidFill>
              <a:round/>
            </a:ln>
            <a:effectLst/>
          </c:spPr>
          <c:marker>
            <c:symbol val="none"/>
          </c:marker>
          <c:cat>
            <c:strRef>
              <c:f>'Saturación O2'!$A$7:$A$16</c:f>
              <c:strCache>
                <c:ptCount val="9"/>
                <c:pt idx="0">
                  <c:v>abr-18</c:v>
                </c:pt>
                <c:pt idx="1">
                  <c:v>may-18</c:v>
                </c:pt>
                <c:pt idx="2">
                  <c:v>jun-18</c:v>
                </c:pt>
                <c:pt idx="3">
                  <c:v>jul-18</c:v>
                </c:pt>
                <c:pt idx="4">
                  <c:v>ago-18</c:v>
                </c:pt>
                <c:pt idx="5">
                  <c:v>sep-18</c:v>
                </c:pt>
                <c:pt idx="6">
                  <c:v>oct-18</c:v>
                </c:pt>
                <c:pt idx="7">
                  <c:v>nov-18</c:v>
                </c:pt>
                <c:pt idx="8">
                  <c:v>dic-18</c:v>
                </c:pt>
              </c:strCache>
            </c:strRef>
          </c:cat>
          <c:val>
            <c:numRef>
              <c:f>'Saturación O2'!$S$7:$S$16</c:f>
              <c:numCache>
                <c:formatCode>General</c:formatCode>
                <c:ptCount val="9"/>
                <c:pt idx="0">
                  <c:v>74.038461538461533</c:v>
                </c:pt>
                <c:pt idx="1">
                  <c:v>68.627450980392155</c:v>
                </c:pt>
                <c:pt idx="2">
                  <c:v>67.307692307692307</c:v>
                </c:pt>
                <c:pt idx="3">
                  <c:v>66.037735849056617</c:v>
                </c:pt>
                <c:pt idx="4">
                  <c:v>61.764705882352956</c:v>
                </c:pt>
                <c:pt idx="5">
                  <c:v>61.764705882352956</c:v>
                </c:pt>
                <c:pt idx="6">
                  <c:v>68.627450980392155</c:v>
                </c:pt>
                <c:pt idx="7">
                  <c:v>68.269230769230759</c:v>
                </c:pt>
                <c:pt idx="8">
                  <c:v>70.754716981132077</c:v>
                </c:pt>
              </c:numCache>
            </c:numRef>
          </c:val>
          <c:smooth val="0"/>
          <c:extLst>
            <c:ext xmlns:c16="http://schemas.microsoft.com/office/drawing/2014/chart" uri="{C3380CC4-5D6E-409C-BE32-E72D297353CC}">
              <c16:uniqueId val="{00000011-D06F-4DD2-BD3B-52C536CDC720}"/>
            </c:ext>
          </c:extLst>
        </c:ser>
        <c:dLbls>
          <c:showLegendKey val="0"/>
          <c:showVal val="0"/>
          <c:showCatName val="0"/>
          <c:showSerName val="0"/>
          <c:showPercent val="0"/>
          <c:showBubbleSize val="0"/>
        </c:dLbls>
        <c:smooth val="0"/>
        <c:axId val="772483016"/>
        <c:axId val="772456776"/>
      </c:lineChart>
      <c:catAx>
        <c:axId val="772483016"/>
        <c:scaling>
          <c:orientation val="minMax"/>
        </c:scaling>
        <c:delete val="0"/>
        <c:axPos val="b"/>
        <c:title>
          <c:tx>
            <c:rich>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r>
                  <a:rPr lang="en-US"/>
                  <a:t>Mes del muestreo</a:t>
                </a:r>
              </a:p>
            </c:rich>
          </c:tx>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772456776"/>
        <c:crosses val="autoZero"/>
        <c:auto val="1"/>
        <c:lblAlgn val="ctr"/>
        <c:lblOffset val="100"/>
        <c:noMultiLvlLbl val="0"/>
      </c:catAx>
      <c:valAx>
        <c:axId val="772456776"/>
        <c:scaling>
          <c:orientation val="minMax"/>
          <c:min val="4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772483016"/>
        <c:crosses val="autoZero"/>
        <c:crossBetween val="between"/>
      </c:valAx>
      <c:spPr>
        <a:noFill/>
        <a:ln>
          <a:noFill/>
        </a:ln>
        <a:effectLst/>
      </c:spPr>
    </c:plotArea>
    <c:legend>
      <c:legendPos val="r"/>
      <c:layout>
        <c:manualLayout>
          <c:xMode val="edge"/>
          <c:yMode val="edge"/>
          <c:x val="0.78449170107508714"/>
          <c:y val="7.0309492563429568E-2"/>
          <c:w val="0.20719661197314868"/>
          <c:h val="0.85938101487314089"/>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legend>
    <c:plotVisOnly val="1"/>
    <c:dispBlanksAs val="gap"/>
    <c:showDLblsOverMax val="0"/>
  </c:chart>
  <c:spPr>
    <a:solidFill>
      <a:schemeClr val="bg1"/>
    </a:solidFill>
    <a:ln w="9525" cap="flat" cmpd="sng" algn="ctr">
      <a:noFill/>
      <a:round/>
    </a:ln>
    <a:effectLst/>
  </c:spPr>
  <c:txPr>
    <a:bodyPr/>
    <a:lstStyle/>
    <a:p>
      <a:pPr>
        <a:defRPr sz="900"/>
      </a:pPr>
      <a:endParaRPr lang="es-MX"/>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r>
              <a:rPr lang="en-US" sz="1200" b="1"/>
              <a:t>Saturación de O2</a:t>
            </a:r>
          </a:p>
        </c:rich>
      </c:tx>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es-MX"/>
        </a:p>
      </c:txPr>
    </c:title>
    <c:autoTitleDeleted val="0"/>
    <c:plotArea>
      <c:layout/>
      <c:stockChart>
        <c:ser>
          <c:idx val="0"/>
          <c:order val="0"/>
          <c:tx>
            <c:strRef>
              <c:f>'Saturación O2'!$A$19</c:f>
              <c:strCache>
                <c:ptCount val="1"/>
                <c:pt idx="0">
                  <c:v>PROMEDIO</c:v>
                </c:pt>
              </c:strCache>
            </c:strRef>
          </c:tx>
          <c:spPr>
            <a:ln w="28575" cap="rnd">
              <a:noFill/>
              <a:round/>
            </a:ln>
            <a:effectLst/>
          </c:spPr>
          <c:marker>
            <c:symbol val="circle"/>
            <c:size val="5"/>
            <c:spPr>
              <a:solidFill>
                <a:schemeClr val="accent1"/>
              </a:solidFill>
              <a:ln w="9525">
                <a:solidFill>
                  <a:schemeClr val="accent1"/>
                </a:solidFill>
              </a:ln>
              <a:effectLst/>
            </c:spPr>
          </c:marker>
          <c:dPt>
            <c:idx val="0"/>
            <c:marker>
              <c:symbol val="circle"/>
              <c:size val="5"/>
              <c:spPr>
                <a:solidFill>
                  <a:schemeClr val="accent3"/>
                </a:solidFill>
                <a:ln w="9525">
                  <a:solidFill>
                    <a:schemeClr val="accent1"/>
                  </a:solidFill>
                </a:ln>
                <a:effectLst/>
              </c:spPr>
            </c:marker>
            <c:bubble3D val="0"/>
            <c:extLst>
              <c:ext xmlns:c16="http://schemas.microsoft.com/office/drawing/2014/chart" uri="{C3380CC4-5D6E-409C-BE32-E72D297353CC}">
                <c16:uniqueId val="{00000000-270B-483B-8466-4BC3CE8F6A61}"/>
              </c:ext>
            </c:extLst>
          </c:dPt>
          <c:dPt>
            <c:idx val="1"/>
            <c:marker>
              <c:symbol val="circle"/>
              <c:size val="5"/>
              <c:spPr>
                <a:solidFill>
                  <a:schemeClr val="accent4"/>
                </a:solidFill>
                <a:ln w="9525">
                  <a:solidFill>
                    <a:schemeClr val="accent1"/>
                  </a:solidFill>
                </a:ln>
                <a:effectLst/>
              </c:spPr>
            </c:marker>
            <c:bubble3D val="0"/>
            <c:extLst>
              <c:ext xmlns:c16="http://schemas.microsoft.com/office/drawing/2014/chart" uri="{C3380CC4-5D6E-409C-BE32-E72D297353CC}">
                <c16:uniqueId val="{00000001-270B-483B-8466-4BC3CE8F6A61}"/>
              </c:ext>
            </c:extLst>
          </c:dPt>
          <c:dPt>
            <c:idx val="2"/>
            <c:marker>
              <c:symbol val="circle"/>
              <c:size val="5"/>
              <c:spPr>
                <a:solidFill>
                  <a:schemeClr val="accent4"/>
                </a:solidFill>
                <a:ln w="9525">
                  <a:solidFill>
                    <a:schemeClr val="accent1"/>
                  </a:solidFill>
                </a:ln>
                <a:effectLst/>
              </c:spPr>
            </c:marker>
            <c:bubble3D val="0"/>
            <c:extLst>
              <c:ext xmlns:c16="http://schemas.microsoft.com/office/drawing/2014/chart" uri="{C3380CC4-5D6E-409C-BE32-E72D297353CC}">
                <c16:uniqueId val="{00000002-270B-483B-8466-4BC3CE8F6A61}"/>
              </c:ext>
            </c:extLst>
          </c:dPt>
          <c:dPt>
            <c:idx val="3"/>
            <c:marker>
              <c:symbol val="circle"/>
              <c:size val="5"/>
              <c:spPr>
                <a:solidFill>
                  <a:schemeClr val="accent4"/>
                </a:solidFill>
                <a:ln w="9525">
                  <a:solidFill>
                    <a:schemeClr val="accent1"/>
                  </a:solidFill>
                </a:ln>
                <a:effectLst/>
              </c:spPr>
            </c:marker>
            <c:bubble3D val="0"/>
            <c:extLst>
              <c:ext xmlns:c16="http://schemas.microsoft.com/office/drawing/2014/chart" uri="{C3380CC4-5D6E-409C-BE32-E72D297353CC}">
                <c16:uniqueId val="{00000003-270B-483B-8466-4BC3CE8F6A61}"/>
              </c:ext>
            </c:extLst>
          </c:dPt>
          <c:dPt>
            <c:idx val="4"/>
            <c:marker>
              <c:symbol val="circle"/>
              <c:size val="5"/>
              <c:spPr>
                <a:solidFill>
                  <a:schemeClr val="accent4"/>
                </a:solidFill>
                <a:ln w="9525">
                  <a:solidFill>
                    <a:schemeClr val="accent1"/>
                  </a:solidFill>
                </a:ln>
                <a:effectLst/>
              </c:spPr>
            </c:marker>
            <c:bubble3D val="0"/>
            <c:extLst>
              <c:ext xmlns:c16="http://schemas.microsoft.com/office/drawing/2014/chart" uri="{C3380CC4-5D6E-409C-BE32-E72D297353CC}">
                <c16:uniqueId val="{00000004-270B-483B-8466-4BC3CE8F6A61}"/>
              </c:ext>
            </c:extLst>
          </c:dPt>
          <c:dPt>
            <c:idx val="5"/>
            <c:marker>
              <c:symbol val="circle"/>
              <c:size val="5"/>
              <c:spPr>
                <a:solidFill>
                  <a:schemeClr val="accent6"/>
                </a:solidFill>
                <a:ln w="9525">
                  <a:solidFill>
                    <a:schemeClr val="accent1"/>
                  </a:solidFill>
                </a:ln>
                <a:effectLst/>
              </c:spPr>
            </c:marker>
            <c:bubble3D val="0"/>
            <c:extLst>
              <c:ext xmlns:c16="http://schemas.microsoft.com/office/drawing/2014/chart" uri="{C3380CC4-5D6E-409C-BE32-E72D297353CC}">
                <c16:uniqueId val="{00000005-270B-483B-8466-4BC3CE8F6A61}"/>
              </c:ext>
            </c:extLst>
          </c:dPt>
          <c:dPt>
            <c:idx val="6"/>
            <c:marker>
              <c:symbol val="circle"/>
              <c:size val="5"/>
              <c:spPr>
                <a:solidFill>
                  <a:schemeClr val="accent6"/>
                </a:solidFill>
                <a:ln w="9525">
                  <a:solidFill>
                    <a:schemeClr val="accent1"/>
                  </a:solidFill>
                </a:ln>
                <a:effectLst/>
              </c:spPr>
            </c:marker>
            <c:bubble3D val="0"/>
            <c:extLst>
              <c:ext xmlns:c16="http://schemas.microsoft.com/office/drawing/2014/chart" uri="{C3380CC4-5D6E-409C-BE32-E72D297353CC}">
                <c16:uniqueId val="{00000006-270B-483B-8466-4BC3CE8F6A61}"/>
              </c:ext>
            </c:extLst>
          </c:dPt>
          <c:dPt>
            <c:idx val="7"/>
            <c:marker>
              <c:symbol val="circle"/>
              <c:size val="5"/>
              <c:spPr>
                <a:solidFill>
                  <a:schemeClr val="accent6"/>
                </a:solidFill>
                <a:ln w="9525">
                  <a:solidFill>
                    <a:schemeClr val="accent1"/>
                  </a:solidFill>
                </a:ln>
                <a:effectLst/>
              </c:spPr>
            </c:marker>
            <c:bubble3D val="0"/>
            <c:extLst>
              <c:ext xmlns:c16="http://schemas.microsoft.com/office/drawing/2014/chart" uri="{C3380CC4-5D6E-409C-BE32-E72D297353CC}">
                <c16:uniqueId val="{00000007-270B-483B-8466-4BC3CE8F6A61}"/>
              </c:ext>
            </c:extLst>
          </c:dPt>
          <c:dPt>
            <c:idx val="8"/>
            <c:marker>
              <c:symbol val="circle"/>
              <c:size val="5"/>
              <c:spPr>
                <a:solidFill>
                  <a:schemeClr val="accent6"/>
                </a:solidFill>
                <a:ln w="9525">
                  <a:solidFill>
                    <a:schemeClr val="accent1"/>
                  </a:solidFill>
                </a:ln>
                <a:effectLst/>
              </c:spPr>
            </c:marker>
            <c:bubble3D val="0"/>
            <c:extLst>
              <c:ext xmlns:c16="http://schemas.microsoft.com/office/drawing/2014/chart" uri="{C3380CC4-5D6E-409C-BE32-E72D297353CC}">
                <c16:uniqueId val="{00000008-270B-483B-8466-4BC3CE8F6A61}"/>
              </c:ext>
            </c:extLst>
          </c:dPt>
          <c:dPt>
            <c:idx val="9"/>
            <c:marker>
              <c:symbol val="circle"/>
              <c:size val="5"/>
              <c:spPr>
                <a:solidFill>
                  <a:schemeClr val="accent3"/>
                </a:solidFill>
                <a:ln w="9525">
                  <a:solidFill>
                    <a:schemeClr val="accent1"/>
                  </a:solidFill>
                </a:ln>
                <a:effectLst/>
              </c:spPr>
            </c:marker>
            <c:bubble3D val="0"/>
            <c:extLst>
              <c:ext xmlns:c16="http://schemas.microsoft.com/office/drawing/2014/chart" uri="{C3380CC4-5D6E-409C-BE32-E72D297353CC}">
                <c16:uniqueId val="{00000009-270B-483B-8466-4BC3CE8F6A61}"/>
              </c:ext>
            </c:extLst>
          </c:dPt>
          <c:dPt>
            <c:idx val="10"/>
            <c:marker>
              <c:symbol val="circle"/>
              <c:size val="5"/>
              <c:spPr>
                <a:solidFill>
                  <a:schemeClr val="accent2"/>
                </a:solidFill>
                <a:ln w="9525">
                  <a:solidFill>
                    <a:schemeClr val="accent1"/>
                  </a:solidFill>
                </a:ln>
                <a:effectLst/>
              </c:spPr>
            </c:marker>
            <c:bubble3D val="0"/>
            <c:extLst>
              <c:ext xmlns:c16="http://schemas.microsoft.com/office/drawing/2014/chart" uri="{C3380CC4-5D6E-409C-BE32-E72D297353CC}">
                <c16:uniqueId val="{0000000A-270B-483B-8466-4BC3CE8F6A61}"/>
              </c:ext>
            </c:extLst>
          </c:dPt>
          <c:dPt>
            <c:idx val="11"/>
            <c:marker>
              <c:symbol val="circle"/>
              <c:size val="5"/>
              <c:spPr>
                <a:solidFill>
                  <a:schemeClr val="accent2"/>
                </a:solidFill>
                <a:ln w="9525">
                  <a:solidFill>
                    <a:schemeClr val="accent1"/>
                  </a:solidFill>
                </a:ln>
                <a:effectLst/>
              </c:spPr>
            </c:marker>
            <c:bubble3D val="0"/>
            <c:extLst>
              <c:ext xmlns:c16="http://schemas.microsoft.com/office/drawing/2014/chart" uri="{C3380CC4-5D6E-409C-BE32-E72D297353CC}">
                <c16:uniqueId val="{0000000B-270B-483B-8466-4BC3CE8F6A61}"/>
              </c:ext>
            </c:extLst>
          </c:dPt>
          <c:dPt>
            <c:idx val="12"/>
            <c:marker>
              <c:symbol val="circle"/>
              <c:size val="5"/>
              <c:spPr>
                <a:solidFill>
                  <a:schemeClr val="accent2"/>
                </a:solidFill>
                <a:ln w="9525">
                  <a:solidFill>
                    <a:schemeClr val="accent1"/>
                  </a:solidFill>
                </a:ln>
                <a:effectLst/>
              </c:spPr>
            </c:marker>
            <c:bubble3D val="0"/>
            <c:extLst>
              <c:ext xmlns:c16="http://schemas.microsoft.com/office/drawing/2014/chart" uri="{C3380CC4-5D6E-409C-BE32-E72D297353CC}">
                <c16:uniqueId val="{0000000C-270B-483B-8466-4BC3CE8F6A61}"/>
              </c:ext>
            </c:extLst>
          </c:dPt>
          <c:dPt>
            <c:idx val="13"/>
            <c:marker>
              <c:symbol val="circle"/>
              <c:size val="5"/>
              <c:spPr>
                <a:solidFill>
                  <a:schemeClr val="accent2"/>
                </a:solidFill>
                <a:ln w="9525">
                  <a:solidFill>
                    <a:schemeClr val="accent1"/>
                  </a:solidFill>
                </a:ln>
                <a:effectLst/>
              </c:spPr>
            </c:marker>
            <c:bubble3D val="0"/>
            <c:extLst>
              <c:ext xmlns:c16="http://schemas.microsoft.com/office/drawing/2014/chart" uri="{C3380CC4-5D6E-409C-BE32-E72D297353CC}">
                <c16:uniqueId val="{0000000D-270B-483B-8466-4BC3CE8F6A61}"/>
              </c:ext>
            </c:extLst>
          </c:dPt>
          <c:dPt>
            <c:idx val="14"/>
            <c:marker>
              <c:symbol val="circle"/>
              <c:size val="5"/>
              <c:spPr>
                <a:solidFill>
                  <a:schemeClr val="accent5"/>
                </a:solidFill>
                <a:ln w="9525">
                  <a:solidFill>
                    <a:schemeClr val="accent1"/>
                  </a:solidFill>
                </a:ln>
                <a:effectLst/>
              </c:spPr>
            </c:marker>
            <c:bubble3D val="0"/>
            <c:extLst>
              <c:ext xmlns:c16="http://schemas.microsoft.com/office/drawing/2014/chart" uri="{C3380CC4-5D6E-409C-BE32-E72D297353CC}">
                <c16:uniqueId val="{0000000E-270B-483B-8466-4BC3CE8F6A61}"/>
              </c:ext>
            </c:extLst>
          </c:dPt>
          <c:dPt>
            <c:idx val="15"/>
            <c:marker>
              <c:symbol val="circle"/>
              <c:size val="5"/>
              <c:spPr>
                <a:solidFill>
                  <a:schemeClr val="accent5"/>
                </a:solidFill>
                <a:ln w="9525">
                  <a:solidFill>
                    <a:schemeClr val="accent1"/>
                  </a:solidFill>
                </a:ln>
                <a:effectLst/>
              </c:spPr>
            </c:marker>
            <c:bubble3D val="0"/>
            <c:extLst>
              <c:ext xmlns:c16="http://schemas.microsoft.com/office/drawing/2014/chart" uri="{C3380CC4-5D6E-409C-BE32-E72D297353CC}">
                <c16:uniqueId val="{0000000F-270B-483B-8466-4BC3CE8F6A61}"/>
              </c:ext>
            </c:extLst>
          </c:dPt>
          <c:dPt>
            <c:idx val="16"/>
            <c:marker>
              <c:symbol val="circle"/>
              <c:size val="5"/>
              <c:spPr>
                <a:solidFill>
                  <a:schemeClr val="accent5"/>
                </a:solidFill>
                <a:ln w="9525">
                  <a:solidFill>
                    <a:schemeClr val="accent1"/>
                  </a:solidFill>
                </a:ln>
                <a:effectLst/>
              </c:spPr>
            </c:marker>
            <c:bubble3D val="0"/>
            <c:extLst>
              <c:ext xmlns:c16="http://schemas.microsoft.com/office/drawing/2014/chart" uri="{C3380CC4-5D6E-409C-BE32-E72D297353CC}">
                <c16:uniqueId val="{00000010-270B-483B-8466-4BC3CE8F6A61}"/>
              </c:ext>
            </c:extLst>
          </c:dPt>
          <c:dPt>
            <c:idx val="17"/>
            <c:marker>
              <c:symbol val="circle"/>
              <c:size val="5"/>
              <c:spPr>
                <a:solidFill>
                  <a:schemeClr val="accent3"/>
                </a:solidFill>
                <a:ln w="9525">
                  <a:solidFill>
                    <a:schemeClr val="accent1"/>
                  </a:solidFill>
                </a:ln>
                <a:effectLst/>
              </c:spPr>
            </c:marker>
            <c:bubble3D val="0"/>
            <c:extLst>
              <c:ext xmlns:c16="http://schemas.microsoft.com/office/drawing/2014/chart" uri="{C3380CC4-5D6E-409C-BE32-E72D297353CC}">
                <c16:uniqueId val="{00000011-270B-483B-8466-4BC3CE8F6A61}"/>
              </c:ext>
            </c:extLst>
          </c:dPt>
          <c:cat>
            <c:strRef>
              <c:f>'Saturación O2'!$B$18:$T$18</c:f>
              <c:strCache>
                <c:ptCount val="19"/>
                <c:pt idx="0">
                  <c:v>CONV</c:v>
                </c:pt>
                <c:pt idx="1">
                  <c:v>HARG1</c:v>
                </c:pt>
                <c:pt idx="2">
                  <c:v>HARG2</c:v>
                </c:pt>
                <c:pt idx="3">
                  <c:v>HASL1</c:v>
                </c:pt>
                <c:pt idx="4">
                  <c:v>HASL2</c:v>
                </c:pt>
                <c:pt idx="5">
                  <c:v>MAAB1</c:v>
                </c:pt>
                <c:pt idx="6">
                  <c:v>MAAB2</c:v>
                </c:pt>
                <c:pt idx="7">
                  <c:v>MACA1</c:v>
                </c:pt>
                <c:pt idx="8">
                  <c:v>MACA2</c:v>
                </c:pt>
                <c:pt idx="9">
                  <c:v>MAKI</c:v>
                </c:pt>
                <c:pt idx="10">
                  <c:v>PAPO1</c:v>
                </c:pt>
                <c:pt idx="11">
                  <c:v>PAPO2</c:v>
                </c:pt>
                <c:pt idx="12">
                  <c:v>PAPR1</c:v>
                </c:pt>
                <c:pt idx="13">
                  <c:v>PAPR2</c:v>
                </c:pt>
                <c:pt idx="14">
                  <c:v>PLTR1</c:v>
                </c:pt>
                <c:pt idx="15">
                  <c:v>PLTR2</c:v>
                </c:pt>
                <c:pt idx="16">
                  <c:v>RECO</c:v>
                </c:pt>
                <c:pt idx="17">
                  <c:v>SALT</c:v>
                </c:pt>
                <c:pt idx="18">
                  <c:v>Total general</c:v>
                </c:pt>
              </c:strCache>
            </c:strRef>
          </c:cat>
          <c:val>
            <c:numRef>
              <c:f>'Saturación O2'!$B$19:$T$19</c:f>
              <c:numCache>
                <c:formatCode>0.00</c:formatCode>
                <c:ptCount val="19"/>
                <c:pt idx="0">
                  <c:v>70.005341880341874</c:v>
                </c:pt>
                <c:pt idx="1">
                  <c:v>64.896975545312259</c:v>
                </c:pt>
                <c:pt idx="2">
                  <c:v>67.752923740406459</c:v>
                </c:pt>
                <c:pt idx="3">
                  <c:v>63.780260180995469</c:v>
                </c:pt>
                <c:pt idx="4">
                  <c:v>65.717333700130609</c:v>
                </c:pt>
                <c:pt idx="5">
                  <c:v>64.305302076129053</c:v>
                </c:pt>
                <c:pt idx="6">
                  <c:v>65.076581033340901</c:v>
                </c:pt>
                <c:pt idx="7">
                  <c:v>57.5756304679674</c:v>
                </c:pt>
                <c:pt idx="8">
                  <c:v>63.201057155704397</c:v>
                </c:pt>
                <c:pt idx="9">
                  <c:v>64.379084967320281</c:v>
                </c:pt>
                <c:pt idx="10">
                  <c:v>63.208783077817479</c:v>
                </c:pt>
                <c:pt idx="11">
                  <c:v>64.867757084946959</c:v>
                </c:pt>
                <c:pt idx="12">
                  <c:v>65.643298115118412</c:v>
                </c:pt>
                <c:pt idx="13">
                  <c:v>58.509271207690418</c:v>
                </c:pt>
                <c:pt idx="14">
                  <c:v>61.376338997137317</c:v>
                </c:pt>
                <c:pt idx="15">
                  <c:v>59.940485719261375</c:v>
                </c:pt>
                <c:pt idx="16">
                  <c:v>63.557901793195896</c:v>
                </c:pt>
                <c:pt idx="17">
                  <c:v>67.465794574562608</c:v>
                </c:pt>
                <c:pt idx="18">
                  <c:v>63.521706078543922</c:v>
                </c:pt>
              </c:numCache>
            </c:numRef>
          </c:val>
          <c:smooth val="0"/>
          <c:extLst>
            <c:ext xmlns:c16="http://schemas.microsoft.com/office/drawing/2014/chart" uri="{C3380CC4-5D6E-409C-BE32-E72D297353CC}">
              <c16:uniqueId val="{00000012-270B-483B-8466-4BC3CE8F6A61}"/>
            </c:ext>
          </c:extLst>
        </c:ser>
        <c:ser>
          <c:idx val="1"/>
          <c:order val="1"/>
          <c:tx>
            <c:strRef>
              <c:f>'Saturación O2'!$A$20</c:f>
              <c:strCache>
                <c:ptCount val="1"/>
                <c:pt idx="0">
                  <c:v>MIN</c:v>
                </c:pt>
              </c:strCache>
            </c:strRef>
          </c:tx>
          <c:spPr>
            <a:ln w="28575" cap="rnd">
              <a:noFill/>
              <a:round/>
            </a:ln>
            <a:effectLst/>
          </c:spPr>
          <c:marker>
            <c:symbol val="none"/>
          </c:marker>
          <c:dPt>
            <c:idx val="9"/>
            <c:marker>
              <c:symbol val="none"/>
            </c:marker>
            <c:bubble3D val="0"/>
            <c:extLst>
              <c:ext xmlns:c16="http://schemas.microsoft.com/office/drawing/2014/chart" uri="{C3380CC4-5D6E-409C-BE32-E72D297353CC}">
                <c16:uniqueId val="{00000013-270B-483B-8466-4BC3CE8F6A61}"/>
              </c:ext>
            </c:extLst>
          </c:dPt>
          <c:cat>
            <c:strRef>
              <c:f>'Saturación O2'!$B$18:$T$18</c:f>
              <c:strCache>
                <c:ptCount val="19"/>
                <c:pt idx="0">
                  <c:v>CONV</c:v>
                </c:pt>
                <c:pt idx="1">
                  <c:v>HARG1</c:v>
                </c:pt>
                <c:pt idx="2">
                  <c:v>HARG2</c:v>
                </c:pt>
                <c:pt idx="3">
                  <c:v>HASL1</c:v>
                </c:pt>
                <c:pt idx="4">
                  <c:v>HASL2</c:v>
                </c:pt>
                <c:pt idx="5">
                  <c:v>MAAB1</c:v>
                </c:pt>
                <c:pt idx="6">
                  <c:v>MAAB2</c:v>
                </c:pt>
                <c:pt idx="7">
                  <c:v>MACA1</c:v>
                </c:pt>
                <c:pt idx="8">
                  <c:v>MACA2</c:v>
                </c:pt>
                <c:pt idx="9">
                  <c:v>MAKI</c:v>
                </c:pt>
                <c:pt idx="10">
                  <c:v>PAPO1</c:v>
                </c:pt>
                <c:pt idx="11">
                  <c:v>PAPO2</c:v>
                </c:pt>
                <c:pt idx="12">
                  <c:v>PAPR1</c:v>
                </c:pt>
                <c:pt idx="13">
                  <c:v>PAPR2</c:v>
                </c:pt>
                <c:pt idx="14">
                  <c:v>PLTR1</c:v>
                </c:pt>
                <c:pt idx="15">
                  <c:v>PLTR2</c:v>
                </c:pt>
                <c:pt idx="16">
                  <c:v>RECO</c:v>
                </c:pt>
                <c:pt idx="17">
                  <c:v>SALT</c:v>
                </c:pt>
                <c:pt idx="18">
                  <c:v>Total general</c:v>
                </c:pt>
              </c:strCache>
            </c:strRef>
          </c:cat>
          <c:val>
            <c:numRef>
              <c:f>'Saturación O2'!$B$20:$T$20</c:f>
              <c:numCache>
                <c:formatCode>0.00</c:formatCode>
                <c:ptCount val="19"/>
                <c:pt idx="0">
                  <c:v>67.307692307692307</c:v>
                </c:pt>
                <c:pt idx="1">
                  <c:v>59.633027522935777</c:v>
                </c:pt>
                <c:pt idx="2">
                  <c:v>64.15094339622641</c:v>
                </c:pt>
                <c:pt idx="3">
                  <c:v>57.692307692307686</c:v>
                </c:pt>
                <c:pt idx="4">
                  <c:v>61.53846153846154</c:v>
                </c:pt>
                <c:pt idx="5">
                  <c:v>60.176991150442468</c:v>
                </c:pt>
                <c:pt idx="6">
                  <c:v>55.963302752293572</c:v>
                </c:pt>
                <c:pt idx="7">
                  <c:v>50.943396226415096</c:v>
                </c:pt>
                <c:pt idx="8">
                  <c:v>54.716981132075468</c:v>
                </c:pt>
                <c:pt idx="9">
                  <c:v>58.82352941176471</c:v>
                </c:pt>
                <c:pt idx="10">
                  <c:v>59.615384615384613</c:v>
                </c:pt>
                <c:pt idx="11">
                  <c:v>60.7843137254902</c:v>
                </c:pt>
                <c:pt idx="12">
                  <c:v>60.377358490566046</c:v>
                </c:pt>
                <c:pt idx="13">
                  <c:v>52.040816326530603</c:v>
                </c:pt>
                <c:pt idx="14">
                  <c:v>53.921568627450988</c:v>
                </c:pt>
                <c:pt idx="15">
                  <c:v>56.125</c:v>
                </c:pt>
                <c:pt idx="16">
                  <c:v>54.807692307692299</c:v>
                </c:pt>
                <c:pt idx="17">
                  <c:v>61.764705882352956</c:v>
                </c:pt>
                <c:pt idx="18">
                  <c:v>59.655499226164423</c:v>
                </c:pt>
              </c:numCache>
            </c:numRef>
          </c:val>
          <c:smooth val="0"/>
          <c:extLst>
            <c:ext xmlns:c16="http://schemas.microsoft.com/office/drawing/2014/chart" uri="{C3380CC4-5D6E-409C-BE32-E72D297353CC}">
              <c16:uniqueId val="{00000014-270B-483B-8466-4BC3CE8F6A61}"/>
            </c:ext>
          </c:extLst>
        </c:ser>
        <c:ser>
          <c:idx val="2"/>
          <c:order val="2"/>
          <c:tx>
            <c:strRef>
              <c:f>'Saturación O2'!$A$21</c:f>
              <c:strCache>
                <c:ptCount val="1"/>
                <c:pt idx="0">
                  <c:v>MAX</c:v>
                </c:pt>
              </c:strCache>
            </c:strRef>
          </c:tx>
          <c:spPr>
            <a:ln w="28575" cap="rnd">
              <a:noFill/>
              <a:round/>
            </a:ln>
            <a:effectLst/>
          </c:spPr>
          <c:marker>
            <c:symbol val="dot"/>
            <c:size val="3"/>
            <c:spPr>
              <a:solidFill>
                <a:schemeClr val="accent3"/>
              </a:solidFill>
              <a:ln w="9525">
                <a:solidFill>
                  <a:schemeClr val="accent3"/>
                </a:solidFill>
              </a:ln>
              <a:effectLst/>
            </c:spPr>
          </c:marker>
          <c:cat>
            <c:strRef>
              <c:f>'Saturación O2'!$B$18:$T$18</c:f>
              <c:strCache>
                <c:ptCount val="19"/>
                <c:pt idx="0">
                  <c:v>CONV</c:v>
                </c:pt>
                <c:pt idx="1">
                  <c:v>HARG1</c:v>
                </c:pt>
                <c:pt idx="2">
                  <c:v>HARG2</c:v>
                </c:pt>
                <c:pt idx="3">
                  <c:v>HASL1</c:v>
                </c:pt>
                <c:pt idx="4">
                  <c:v>HASL2</c:v>
                </c:pt>
                <c:pt idx="5">
                  <c:v>MAAB1</c:v>
                </c:pt>
                <c:pt idx="6">
                  <c:v>MAAB2</c:v>
                </c:pt>
                <c:pt idx="7">
                  <c:v>MACA1</c:v>
                </c:pt>
                <c:pt idx="8">
                  <c:v>MACA2</c:v>
                </c:pt>
                <c:pt idx="9">
                  <c:v>MAKI</c:v>
                </c:pt>
                <c:pt idx="10">
                  <c:v>PAPO1</c:v>
                </c:pt>
                <c:pt idx="11">
                  <c:v>PAPO2</c:v>
                </c:pt>
                <c:pt idx="12">
                  <c:v>PAPR1</c:v>
                </c:pt>
                <c:pt idx="13">
                  <c:v>PAPR2</c:v>
                </c:pt>
                <c:pt idx="14">
                  <c:v>PLTR1</c:v>
                </c:pt>
                <c:pt idx="15">
                  <c:v>PLTR2</c:v>
                </c:pt>
                <c:pt idx="16">
                  <c:v>RECO</c:v>
                </c:pt>
                <c:pt idx="17">
                  <c:v>SALT</c:v>
                </c:pt>
                <c:pt idx="18">
                  <c:v>Total general</c:v>
                </c:pt>
              </c:strCache>
            </c:strRef>
          </c:cat>
          <c:val>
            <c:numRef>
              <c:f>'Saturación O2'!$B$21:$T$21</c:f>
              <c:numCache>
                <c:formatCode>0.00</c:formatCode>
                <c:ptCount val="19"/>
                <c:pt idx="0">
                  <c:v>72.916666666666671</c:v>
                </c:pt>
                <c:pt idx="1">
                  <c:v>70.192307692307693</c:v>
                </c:pt>
                <c:pt idx="2">
                  <c:v>76.415094339622641</c:v>
                </c:pt>
                <c:pt idx="3">
                  <c:v>69.230769230769226</c:v>
                </c:pt>
                <c:pt idx="4">
                  <c:v>71.698113207547166</c:v>
                </c:pt>
                <c:pt idx="5">
                  <c:v>69.026548672566364</c:v>
                </c:pt>
                <c:pt idx="6">
                  <c:v>74.528301886792462</c:v>
                </c:pt>
                <c:pt idx="7">
                  <c:v>65.486725663716811</c:v>
                </c:pt>
                <c:pt idx="8">
                  <c:v>73.529411764705884</c:v>
                </c:pt>
                <c:pt idx="9">
                  <c:v>70.588235294117652</c:v>
                </c:pt>
                <c:pt idx="10">
                  <c:v>67.924528301886795</c:v>
                </c:pt>
                <c:pt idx="11">
                  <c:v>70.642201834862377</c:v>
                </c:pt>
                <c:pt idx="12">
                  <c:v>71.171171171171181</c:v>
                </c:pt>
                <c:pt idx="13">
                  <c:v>64.705882352941174</c:v>
                </c:pt>
                <c:pt idx="14">
                  <c:v>66.483516483516482</c:v>
                </c:pt>
                <c:pt idx="15">
                  <c:v>65.270390070921991</c:v>
                </c:pt>
                <c:pt idx="16">
                  <c:v>72.115384615384613</c:v>
                </c:pt>
                <c:pt idx="17">
                  <c:v>74.038461538461533</c:v>
                </c:pt>
                <c:pt idx="18">
                  <c:v>66.351489412748691</c:v>
                </c:pt>
              </c:numCache>
            </c:numRef>
          </c:val>
          <c:smooth val="0"/>
          <c:extLst>
            <c:ext xmlns:c16="http://schemas.microsoft.com/office/drawing/2014/chart" uri="{C3380CC4-5D6E-409C-BE32-E72D297353CC}">
              <c16:uniqueId val="{00000015-270B-483B-8466-4BC3CE8F6A61}"/>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axId val="949124304"/>
        <c:axId val="949129552"/>
      </c:stockChart>
      <c:catAx>
        <c:axId val="9491243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s-MX"/>
          </a:p>
        </c:txPr>
        <c:crossAx val="949129552"/>
        <c:crosses val="autoZero"/>
        <c:auto val="1"/>
        <c:lblAlgn val="ctr"/>
        <c:lblOffset val="100"/>
        <c:noMultiLvlLbl val="0"/>
      </c:catAx>
      <c:valAx>
        <c:axId val="949129552"/>
        <c:scaling>
          <c:orientation val="minMax"/>
          <c:min val="4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MX"/>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9491243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legend>
    <c:plotVisOnly val="1"/>
    <c:dispBlanksAs val="gap"/>
    <c:showDLblsOverMax val="0"/>
  </c:chart>
  <c:spPr>
    <a:solidFill>
      <a:schemeClr val="bg1"/>
    </a:solidFill>
    <a:ln w="9525" cap="flat" cmpd="sng" algn="ctr">
      <a:noFill/>
      <a:round/>
    </a:ln>
    <a:effectLst/>
  </c:spPr>
  <c:txPr>
    <a:bodyPr/>
    <a:lstStyle/>
    <a:p>
      <a:pPr>
        <a:defRPr/>
      </a:pPr>
      <a:endParaRPr lang="es-MX"/>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r>
              <a:rPr lang="en-US" sz="1200" b="1"/>
              <a:t>Saturación O2</a:t>
            </a:r>
          </a:p>
        </c:rich>
      </c:tx>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es-MX"/>
        </a:p>
      </c:txPr>
    </c:title>
    <c:autoTitleDeleted val="0"/>
    <c:plotArea>
      <c:layout/>
      <c:stockChart>
        <c:ser>
          <c:idx val="0"/>
          <c:order val="0"/>
          <c:tx>
            <c:strRef>
              <c:f>'Saturación O2'!$A$69</c:f>
              <c:strCache>
                <c:ptCount val="1"/>
                <c:pt idx="0">
                  <c:v>PROMEDIO</c:v>
                </c:pt>
              </c:strCache>
            </c:strRef>
          </c:tx>
          <c:spPr>
            <a:ln w="28575" cap="rnd">
              <a:noFill/>
              <a:round/>
            </a:ln>
            <a:effectLst/>
          </c:spPr>
          <c:marker>
            <c:symbol val="circle"/>
            <c:size val="5"/>
            <c:spPr>
              <a:solidFill>
                <a:schemeClr val="accent1"/>
              </a:solidFill>
              <a:ln w="9525">
                <a:solidFill>
                  <a:schemeClr val="accent1"/>
                </a:solidFill>
              </a:ln>
              <a:effectLst/>
            </c:spPr>
          </c:marker>
          <c:dPt>
            <c:idx val="0"/>
            <c:marker>
              <c:symbol val="circle"/>
              <c:size val="5"/>
              <c:spPr>
                <a:solidFill>
                  <a:schemeClr val="accent3"/>
                </a:solidFill>
                <a:ln w="9525">
                  <a:solidFill>
                    <a:schemeClr val="accent1"/>
                  </a:solidFill>
                </a:ln>
                <a:effectLst/>
              </c:spPr>
            </c:marker>
            <c:bubble3D val="0"/>
            <c:extLst>
              <c:ext xmlns:c16="http://schemas.microsoft.com/office/drawing/2014/chart" uri="{C3380CC4-5D6E-409C-BE32-E72D297353CC}">
                <c16:uniqueId val="{00000000-D980-47DD-B29E-EA268DD975EE}"/>
              </c:ext>
            </c:extLst>
          </c:dPt>
          <c:dPt>
            <c:idx val="1"/>
            <c:marker>
              <c:symbol val="circle"/>
              <c:size val="5"/>
              <c:spPr>
                <a:solidFill>
                  <a:schemeClr val="accent4"/>
                </a:solidFill>
                <a:ln w="9525">
                  <a:solidFill>
                    <a:schemeClr val="accent1"/>
                  </a:solidFill>
                </a:ln>
                <a:effectLst/>
              </c:spPr>
            </c:marker>
            <c:bubble3D val="0"/>
            <c:extLst>
              <c:ext xmlns:c16="http://schemas.microsoft.com/office/drawing/2014/chart" uri="{C3380CC4-5D6E-409C-BE32-E72D297353CC}">
                <c16:uniqueId val="{00000001-D980-47DD-B29E-EA268DD975EE}"/>
              </c:ext>
            </c:extLst>
          </c:dPt>
          <c:dPt>
            <c:idx val="2"/>
            <c:marker>
              <c:symbol val="circle"/>
              <c:size val="5"/>
              <c:spPr>
                <a:solidFill>
                  <a:schemeClr val="accent4"/>
                </a:solidFill>
                <a:ln w="9525">
                  <a:solidFill>
                    <a:schemeClr val="accent1"/>
                  </a:solidFill>
                </a:ln>
                <a:effectLst/>
              </c:spPr>
            </c:marker>
            <c:bubble3D val="0"/>
            <c:extLst>
              <c:ext xmlns:c16="http://schemas.microsoft.com/office/drawing/2014/chart" uri="{C3380CC4-5D6E-409C-BE32-E72D297353CC}">
                <c16:uniqueId val="{00000002-D980-47DD-B29E-EA268DD975EE}"/>
              </c:ext>
            </c:extLst>
          </c:dPt>
          <c:dPt>
            <c:idx val="3"/>
            <c:marker>
              <c:symbol val="circle"/>
              <c:size val="5"/>
              <c:spPr>
                <a:solidFill>
                  <a:schemeClr val="accent4"/>
                </a:solidFill>
                <a:ln w="9525">
                  <a:solidFill>
                    <a:schemeClr val="accent1"/>
                  </a:solidFill>
                </a:ln>
                <a:effectLst/>
              </c:spPr>
            </c:marker>
            <c:bubble3D val="0"/>
            <c:extLst>
              <c:ext xmlns:c16="http://schemas.microsoft.com/office/drawing/2014/chart" uri="{C3380CC4-5D6E-409C-BE32-E72D297353CC}">
                <c16:uniqueId val="{00000003-D980-47DD-B29E-EA268DD975EE}"/>
              </c:ext>
            </c:extLst>
          </c:dPt>
          <c:dPt>
            <c:idx val="4"/>
            <c:marker>
              <c:symbol val="circle"/>
              <c:size val="5"/>
              <c:spPr>
                <a:solidFill>
                  <a:schemeClr val="accent4"/>
                </a:solidFill>
                <a:ln w="9525">
                  <a:solidFill>
                    <a:schemeClr val="accent1"/>
                  </a:solidFill>
                </a:ln>
                <a:effectLst/>
              </c:spPr>
            </c:marker>
            <c:bubble3D val="0"/>
            <c:extLst>
              <c:ext xmlns:c16="http://schemas.microsoft.com/office/drawing/2014/chart" uri="{C3380CC4-5D6E-409C-BE32-E72D297353CC}">
                <c16:uniqueId val="{00000004-D980-47DD-B29E-EA268DD975EE}"/>
              </c:ext>
            </c:extLst>
          </c:dPt>
          <c:dPt>
            <c:idx val="5"/>
            <c:marker>
              <c:symbol val="circle"/>
              <c:size val="5"/>
              <c:spPr>
                <a:solidFill>
                  <a:schemeClr val="accent4"/>
                </a:solidFill>
                <a:ln w="9525">
                  <a:solidFill>
                    <a:schemeClr val="accent1"/>
                  </a:solidFill>
                </a:ln>
                <a:effectLst/>
              </c:spPr>
            </c:marker>
            <c:bubble3D val="0"/>
            <c:extLst>
              <c:ext xmlns:c16="http://schemas.microsoft.com/office/drawing/2014/chart" uri="{C3380CC4-5D6E-409C-BE32-E72D297353CC}">
                <c16:uniqueId val="{00000005-D980-47DD-B29E-EA268DD975EE}"/>
              </c:ext>
            </c:extLst>
          </c:dPt>
          <c:dPt>
            <c:idx val="6"/>
            <c:marker>
              <c:symbol val="circle"/>
              <c:size val="5"/>
              <c:spPr>
                <a:solidFill>
                  <a:schemeClr val="accent5"/>
                </a:solidFill>
                <a:ln w="9525">
                  <a:solidFill>
                    <a:schemeClr val="accent1"/>
                  </a:solidFill>
                </a:ln>
                <a:effectLst/>
              </c:spPr>
            </c:marker>
            <c:bubble3D val="0"/>
            <c:extLst>
              <c:ext xmlns:c16="http://schemas.microsoft.com/office/drawing/2014/chart" uri="{C3380CC4-5D6E-409C-BE32-E72D297353CC}">
                <c16:uniqueId val="{00000006-D980-47DD-B29E-EA268DD975EE}"/>
              </c:ext>
            </c:extLst>
          </c:dPt>
          <c:dPt>
            <c:idx val="7"/>
            <c:marker>
              <c:symbol val="circle"/>
              <c:size val="5"/>
              <c:spPr>
                <a:solidFill>
                  <a:schemeClr val="accent6"/>
                </a:solidFill>
                <a:ln w="9525">
                  <a:solidFill>
                    <a:schemeClr val="accent1"/>
                  </a:solidFill>
                </a:ln>
                <a:effectLst/>
              </c:spPr>
            </c:marker>
            <c:bubble3D val="0"/>
            <c:extLst>
              <c:ext xmlns:c16="http://schemas.microsoft.com/office/drawing/2014/chart" uri="{C3380CC4-5D6E-409C-BE32-E72D297353CC}">
                <c16:uniqueId val="{00000007-D980-47DD-B29E-EA268DD975EE}"/>
              </c:ext>
            </c:extLst>
          </c:dPt>
          <c:dPt>
            <c:idx val="8"/>
            <c:marker>
              <c:symbol val="circle"/>
              <c:size val="5"/>
              <c:spPr>
                <a:solidFill>
                  <a:schemeClr val="accent6"/>
                </a:solidFill>
                <a:ln w="9525">
                  <a:solidFill>
                    <a:schemeClr val="accent1"/>
                  </a:solidFill>
                </a:ln>
                <a:effectLst/>
              </c:spPr>
            </c:marker>
            <c:bubble3D val="0"/>
            <c:extLst>
              <c:ext xmlns:c16="http://schemas.microsoft.com/office/drawing/2014/chart" uri="{C3380CC4-5D6E-409C-BE32-E72D297353CC}">
                <c16:uniqueId val="{00000008-D980-47DD-B29E-EA268DD975EE}"/>
              </c:ext>
            </c:extLst>
          </c:dPt>
          <c:dPt>
            <c:idx val="9"/>
            <c:marker>
              <c:symbol val="circle"/>
              <c:size val="5"/>
              <c:spPr>
                <a:solidFill>
                  <a:schemeClr val="accent6"/>
                </a:solidFill>
                <a:ln w="9525">
                  <a:solidFill>
                    <a:schemeClr val="accent1"/>
                  </a:solidFill>
                </a:ln>
                <a:effectLst/>
              </c:spPr>
            </c:marker>
            <c:bubble3D val="0"/>
            <c:extLst>
              <c:ext xmlns:c16="http://schemas.microsoft.com/office/drawing/2014/chart" uri="{C3380CC4-5D6E-409C-BE32-E72D297353CC}">
                <c16:uniqueId val="{00000009-D980-47DD-B29E-EA268DD975EE}"/>
              </c:ext>
            </c:extLst>
          </c:dPt>
          <c:dPt>
            <c:idx val="10"/>
            <c:marker>
              <c:symbol val="circle"/>
              <c:size val="5"/>
              <c:spPr>
                <a:solidFill>
                  <a:schemeClr val="accent6"/>
                </a:solidFill>
                <a:ln w="9525">
                  <a:solidFill>
                    <a:schemeClr val="accent1"/>
                  </a:solidFill>
                </a:ln>
                <a:effectLst/>
              </c:spPr>
            </c:marker>
            <c:bubble3D val="0"/>
            <c:extLst>
              <c:ext xmlns:c16="http://schemas.microsoft.com/office/drawing/2014/chart" uri="{C3380CC4-5D6E-409C-BE32-E72D297353CC}">
                <c16:uniqueId val="{0000000A-D980-47DD-B29E-EA268DD975EE}"/>
              </c:ext>
            </c:extLst>
          </c:dPt>
          <c:dPt>
            <c:idx val="11"/>
            <c:marker>
              <c:symbol val="circle"/>
              <c:size val="5"/>
              <c:spPr>
                <a:solidFill>
                  <a:schemeClr val="accent3"/>
                </a:solidFill>
                <a:ln w="9525">
                  <a:solidFill>
                    <a:schemeClr val="accent1"/>
                  </a:solidFill>
                </a:ln>
                <a:effectLst/>
              </c:spPr>
            </c:marker>
            <c:bubble3D val="0"/>
            <c:extLst>
              <c:ext xmlns:c16="http://schemas.microsoft.com/office/drawing/2014/chart" uri="{C3380CC4-5D6E-409C-BE32-E72D297353CC}">
                <c16:uniqueId val="{0000000B-D980-47DD-B29E-EA268DD975EE}"/>
              </c:ext>
            </c:extLst>
          </c:dPt>
          <c:dPt>
            <c:idx val="12"/>
            <c:marker>
              <c:symbol val="circle"/>
              <c:size val="5"/>
              <c:spPr>
                <a:solidFill>
                  <a:schemeClr val="accent2"/>
                </a:solidFill>
                <a:ln w="9525">
                  <a:solidFill>
                    <a:schemeClr val="accent1"/>
                  </a:solidFill>
                </a:ln>
                <a:effectLst/>
              </c:spPr>
            </c:marker>
            <c:bubble3D val="0"/>
            <c:extLst>
              <c:ext xmlns:c16="http://schemas.microsoft.com/office/drawing/2014/chart" uri="{C3380CC4-5D6E-409C-BE32-E72D297353CC}">
                <c16:uniqueId val="{0000000C-D980-47DD-B29E-EA268DD975EE}"/>
              </c:ext>
            </c:extLst>
          </c:dPt>
          <c:dPt>
            <c:idx val="13"/>
            <c:marker>
              <c:symbol val="circle"/>
              <c:size val="5"/>
              <c:spPr>
                <a:solidFill>
                  <a:schemeClr val="accent2"/>
                </a:solidFill>
                <a:ln w="9525">
                  <a:solidFill>
                    <a:schemeClr val="accent1"/>
                  </a:solidFill>
                </a:ln>
                <a:effectLst/>
              </c:spPr>
            </c:marker>
            <c:bubble3D val="0"/>
            <c:extLst>
              <c:ext xmlns:c16="http://schemas.microsoft.com/office/drawing/2014/chart" uri="{C3380CC4-5D6E-409C-BE32-E72D297353CC}">
                <c16:uniqueId val="{0000000D-D980-47DD-B29E-EA268DD975EE}"/>
              </c:ext>
            </c:extLst>
          </c:dPt>
          <c:dPt>
            <c:idx val="14"/>
            <c:marker>
              <c:symbol val="circle"/>
              <c:size val="5"/>
              <c:spPr>
                <a:solidFill>
                  <a:schemeClr val="accent2"/>
                </a:solidFill>
                <a:ln w="9525">
                  <a:solidFill>
                    <a:schemeClr val="accent1"/>
                  </a:solidFill>
                </a:ln>
                <a:effectLst/>
              </c:spPr>
            </c:marker>
            <c:bubble3D val="0"/>
            <c:extLst>
              <c:ext xmlns:c16="http://schemas.microsoft.com/office/drawing/2014/chart" uri="{C3380CC4-5D6E-409C-BE32-E72D297353CC}">
                <c16:uniqueId val="{0000000E-D980-47DD-B29E-EA268DD975EE}"/>
              </c:ext>
            </c:extLst>
          </c:dPt>
          <c:dPt>
            <c:idx val="15"/>
            <c:marker>
              <c:symbol val="circle"/>
              <c:size val="5"/>
              <c:spPr>
                <a:solidFill>
                  <a:schemeClr val="accent2"/>
                </a:solidFill>
                <a:ln w="9525">
                  <a:solidFill>
                    <a:schemeClr val="accent1"/>
                  </a:solidFill>
                </a:ln>
                <a:effectLst/>
              </c:spPr>
            </c:marker>
            <c:bubble3D val="0"/>
            <c:extLst>
              <c:ext xmlns:c16="http://schemas.microsoft.com/office/drawing/2014/chart" uri="{C3380CC4-5D6E-409C-BE32-E72D297353CC}">
                <c16:uniqueId val="{0000000F-D980-47DD-B29E-EA268DD975EE}"/>
              </c:ext>
            </c:extLst>
          </c:dPt>
          <c:dPt>
            <c:idx val="16"/>
            <c:marker>
              <c:symbol val="circle"/>
              <c:size val="5"/>
              <c:spPr>
                <a:solidFill>
                  <a:schemeClr val="accent5"/>
                </a:solidFill>
                <a:ln w="9525">
                  <a:solidFill>
                    <a:schemeClr val="accent1"/>
                  </a:solidFill>
                </a:ln>
                <a:effectLst/>
              </c:spPr>
            </c:marker>
            <c:bubble3D val="0"/>
            <c:extLst>
              <c:ext xmlns:c16="http://schemas.microsoft.com/office/drawing/2014/chart" uri="{C3380CC4-5D6E-409C-BE32-E72D297353CC}">
                <c16:uniqueId val="{00000010-D980-47DD-B29E-EA268DD975EE}"/>
              </c:ext>
            </c:extLst>
          </c:dPt>
          <c:dPt>
            <c:idx val="17"/>
            <c:marker>
              <c:symbol val="circle"/>
              <c:size val="5"/>
              <c:spPr>
                <a:solidFill>
                  <a:schemeClr val="accent5"/>
                </a:solidFill>
                <a:ln w="9525">
                  <a:solidFill>
                    <a:schemeClr val="accent1"/>
                  </a:solidFill>
                </a:ln>
                <a:effectLst/>
              </c:spPr>
            </c:marker>
            <c:bubble3D val="0"/>
            <c:extLst>
              <c:ext xmlns:c16="http://schemas.microsoft.com/office/drawing/2014/chart" uri="{C3380CC4-5D6E-409C-BE32-E72D297353CC}">
                <c16:uniqueId val="{00000011-D980-47DD-B29E-EA268DD975EE}"/>
              </c:ext>
            </c:extLst>
          </c:dPt>
          <c:dPt>
            <c:idx val="18"/>
            <c:marker>
              <c:symbol val="circle"/>
              <c:size val="5"/>
              <c:spPr>
                <a:solidFill>
                  <a:schemeClr val="accent5"/>
                </a:solidFill>
                <a:ln w="9525">
                  <a:solidFill>
                    <a:schemeClr val="accent1"/>
                  </a:solidFill>
                </a:ln>
                <a:effectLst/>
              </c:spPr>
            </c:marker>
            <c:bubble3D val="0"/>
            <c:extLst>
              <c:ext xmlns:c16="http://schemas.microsoft.com/office/drawing/2014/chart" uri="{C3380CC4-5D6E-409C-BE32-E72D297353CC}">
                <c16:uniqueId val="{00000012-D980-47DD-B29E-EA268DD975EE}"/>
              </c:ext>
            </c:extLst>
          </c:dPt>
          <c:dPt>
            <c:idx val="19"/>
            <c:marker>
              <c:symbol val="circle"/>
              <c:size val="5"/>
              <c:spPr>
                <a:solidFill>
                  <a:schemeClr val="accent3"/>
                </a:solidFill>
                <a:ln w="9525">
                  <a:solidFill>
                    <a:schemeClr val="accent1"/>
                  </a:solidFill>
                </a:ln>
                <a:effectLst/>
              </c:spPr>
            </c:marker>
            <c:bubble3D val="0"/>
            <c:extLst>
              <c:ext xmlns:c16="http://schemas.microsoft.com/office/drawing/2014/chart" uri="{C3380CC4-5D6E-409C-BE32-E72D297353CC}">
                <c16:uniqueId val="{00000013-D980-47DD-B29E-EA268DD975EE}"/>
              </c:ext>
            </c:extLst>
          </c:dPt>
          <c:dPt>
            <c:idx val="20"/>
            <c:marker>
              <c:symbol val="circle"/>
              <c:size val="5"/>
              <c:spPr>
                <a:solidFill>
                  <a:schemeClr val="tx1"/>
                </a:solidFill>
                <a:ln w="9525">
                  <a:solidFill>
                    <a:schemeClr val="accent1"/>
                  </a:solidFill>
                </a:ln>
                <a:effectLst/>
              </c:spPr>
            </c:marker>
            <c:bubble3D val="0"/>
            <c:extLst>
              <c:ext xmlns:c16="http://schemas.microsoft.com/office/drawing/2014/chart" uri="{C3380CC4-5D6E-409C-BE32-E72D297353CC}">
                <c16:uniqueId val="{00000014-D980-47DD-B29E-EA268DD975EE}"/>
              </c:ext>
            </c:extLst>
          </c:dPt>
          <c:cat>
            <c:strRef>
              <c:f>'Saturación O2'!$B$68:$V$68</c:f>
              <c:strCache>
                <c:ptCount val="21"/>
                <c:pt idx="0">
                  <c:v>CONV</c:v>
                </c:pt>
                <c:pt idx="1">
                  <c:v>HARG1</c:v>
                </c:pt>
                <c:pt idx="2">
                  <c:v>HARG2</c:v>
                </c:pt>
                <c:pt idx="3">
                  <c:v>HASL1</c:v>
                </c:pt>
                <c:pt idx="4">
                  <c:v>HASL2</c:v>
                </c:pt>
                <c:pt idx="5">
                  <c:v>HASL3</c:v>
                </c:pt>
                <c:pt idx="6">
                  <c:v>HOSP1</c:v>
                </c:pt>
                <c:pt idx="7">
                  <c:v>MAAB1</c:v>
                </c:pt>
                <c:pt idx="8">
                  <c:v>MAAB2</c:v>
                </c:pt>
                <c:pt idx="9">
                  <c:v>MACA1</c:v>
                </c:pt>
                <c:pt idx="10">
                  <c:v>MACA2</c:v>
                </c:pt>
                <c:pt idx="11">
                  <c:v>MAKI</c:v>
                </c:pt>
                <c:pt idx="12">
                  <c:v>PAPO1</c:v>
                </c:pt>
                <c:pt idx="13">
                  <c:v>PAPO2</c:v>
                </c:pt>
                <c:pt idx="14">
                  <c:v>PAPR1</c:v>
                </c:pt>
                <c:pt idx="15">
                  <c:v>PAPR2</c:v>
                </c:pt>
                <c:pt idx="16">
                  <c:v>PLTR1</c:v>
                </c:pt>
                <c:pt idx="17">
                  <c:v>PLTR2</c:v>
                </c:pt>
                <c:pt idx="18">
                  <c:v>RECO</c:v>
                </c:pt>
                <c:pt idx="19">
                  <c:v>SALT</c:v>
                </c:pt>
                <c:pt idx="20">
                  <c:v>Total general</c:v>
                </c:pt>
              </c:strCache>
            </c:strRef>
          </c:cat>
          <c:val>
            <c:numRef>
              <c:f>'Saturación O2'!$B$69:$V$69</c:f>
              <c:numCache>
                <c:formatCode>0.00</c:formatCode>
                <c:ptCount val="21"/>
                <c:pt idx="0">
                  <c:v>67.831825037707404</c:v>
                </c:pt>
                <c:pt idx="1">
                  <c:v>64.918938623353895</c:v>
                </c:pt>
                <c:pt idx="2">
                  <c:v>63.208993196351777</c:v>
                </c:pt>
                <c:pt idx="3">
                  <c:v>58.006255675512072</c:v>
                </c:pt>
                <c:pt idx="4">
                  <c:v>64.877640703112419</c:v>
                </c:pt>
                <c:pt idx="5">
                  <c:v>64.63086776800705</c:v>
                </c:pt>
                <c:pt idx="6">
                  <c:v>61.914350866889613</c:v>
                </c:pt>
                <c:pt idx="7">
                  <c:v>62.285922583264117</c:v>
                </c:pt>
                <c:pt idx="8">
                  <c:v>64.436480787874629</c:v>
                </c:pt>
                <c:pt idx="9">
                  <c:v>56.400126666880084</c:v>
                </c:pt>
                <c:pt idx="10">
                  <c:v>63.972417548205264</c:v>
                </c:pt>
                <c:pt idx="11">
                  <c:v>66.614769506911514</c:v>
                </c:pt>
                <c:pt idx="12">
                  <c:v>65.632760909708551</c:v>
                </c:pt>
                <c:pt idx="13">
                  <c:v>66.640059634018954</c:v>
                </c:pt>
                <c:pt idx="14">
                  <c:v>56.01979133810962</c:v>
                </c:pt>
                <c:pt idx="15">
                  <c:v>0</c:v>
                </c:pt>
                <c:pt idx="16">
                  <c:v>0</c:v>
                </c:pt>
                <c:pt idx="17">
                  <c:v>61.621222055812922</c:v>
                </c:pt>
                <c:pt idx="18">
                  <c:v>60.860549252779094</c:v>
                </c:pt>
                <c:pt idx="19">
                  <c:v>65.995290423861846</c:v>
                </c:pt>
                <c:pt idx="20">
                  <c:v>62.595631498553523</c:v>
                </c:pt>
              </c:numCache>
            </c:numRef>
          </c:val>
          <c:smooth val="0"/>
          <c:extLst>
            <c:ext xmlns:c16="http://schemas.microsoft.com/office/drawing/2014/chart" uri="{C3380CC4-5D6E-409C-BE32-E72D297353CC}">
              <c16:uniqueId val="{00000015-D980-47DD-B29E-EA268DD975EE}"/>
            </c:ext>
          </c:extLst>
        </c:ser>
        <c:ser>
          <c:idx val="1"/>
          <c:order val="1"/>
          <c:tx>
            <c:strRef>
              <c:f>'Saturación O2'!$A$70</c:f>
              <c:strCache>
                <c:ptCount val="1"/>
                <c:pt idx="0">
                  <c:v>MIN</c:v>
                </c:pt>
              </c:strCache>
            </c:strRef>
          </c:tx>
          <c:spPr>
            <a:ln w="28575" cap="rnd">
              <a:noFill/>
              <a:round/>
            </a:ln>
            <a:effectLst/>
          </c:spPr>
          <c:marker>
            <c:symbol val="none"/>
          </c:marker>
          <c:dPt>
            <c:idx val="9"/>
            <c:marker>
              <c:symbol val="none"/>
            </c:marker>
            <c:bubble3D val="0"/>
            <c:extLst>
              <c:ext xmlns:c16="http://schemas.microsoft.com/office/drawing/2014/chart" uri="{C3380CC4-5D6E-409C-BE32-E72D297353CC}">
                <c16:uniqueId val="{00000016-D980-47DD-B29E-EA268DD975EE}"/>
              </c:ext>
            </c:extLst>
          </c:dPt>
          <c:cat>
            <c:strRef>
              <c:f>'Saturación O2'!$B$68:$V$68</c:f>
              <c:strCache>
                <c:ptCount val="21"/>
                <c:pt idx="0">
                  <c:v>CONV</c:v>
                </c:pt>
                <c:pt idx="1">
                  <c:v>HARG1</c:v>
                </c:pt>
                <c:pt idx="2">
                  <c:v>HARG2</c:v>
                </c:pt>
                <c:pt idx="3">
                  <c:v>HASL1</c:v>
                </c:pt>
                <c:pt idx="4">
                  <c:v>HASL2</c:v>
                </c:pt>
                <c:pt idx="5">
                  <c:v>HASL3</c:v>
                </c:pt>
                <c:pt idx="6">
                  <c:v>HOSP1</c:v>
                </c:pt>
                <c:pt idx="7">
                  <c:v>MAAB1</c:v>
                </c:pt>
                <c:pt idx="8">
                  <c:v>MAAB2</c:v>
                </c:pt>
                <c:pt idx="9">
                  <c:v>MACA1</c:v>
                </c:pt>
                <c:pt idx="10">
                  <c:v>MACA2</c:v>
                </c:pt>
                <c:pt idx="11">
                  <c:v>MAKI</c:v>
                </c:pt>
                <c:pt idx="12">
                  <c:v>PAPO1</c:v>
                </c:pt>
                <c:pt idx="13">
                  <c:v>PAPO2</c:v>
                </c:pt>
                <c:pt idx="14">
                  <c:v>PAPR1</c:v>
                </c:pt>
                <c:pt idx="15">
                  <c:v>PAPR2</c:v>
                </c:pt>
                <c:pt idx="16">
                  <c:v>PLTR1</c:v>
                </c:pt>
                <c:pt idx="17">
                  <c:v>PLTR2</c:v>
                </c:pt>
                <c:pt idx="18">
                  <c:v>RECO</c:v>
                </c:pt>
                <c:pt idx="19">
                  <c:v>SALT</c:v>
                </c:pt>
                <c:pt idx="20">
                  <c:v>Total general</c:v>
                </c:pt>
              </c:strCache>
            </c:strRef>
          </c:cat>
          <c:val>
            <c:numRef>
              <c:f>'Saturación O2'!$B$70:$V$70</c:f>
              <c:numCache>
                <c:formatCode>0.00</c:formatCode>
                <c:ptCount val="21"/>
                <c:pt idx="0">
                  <c:v>64.705882352941174</c:v>
                </c:pt>
                <c:pt idx="1">
                  <c:v>58.653846153846146</c:v>
                </c:pt>
                <c:pt idx="2">
                  <c:v>50</c:v>
                </c:pt>
                <c:pt idx="3">
                  <c:v>50.961538461538467</c:v>
                </c:pt>
                <c:pt idx="4">
                  <c:v>59.615384615384613</c:v>
                </c:pt>
                <c:pt idx="5">
                  <c:v>60.57692307692308</c:v>
                </c:pt>
                <c:pt idx="6">
                  <c:v>42.477876106194685</c:v>
                </c:pt>
                <c:pt idx="7">
                  <c:v>58.558558558558559</c:v>
                </c:pt>
                <c:pt idx="8">
                  <c:v>53.097345132743357</c:v>
                </c:pt>
                <c:pt idx="9">
                  <c:v>50</c:v>
                </c:pt>
                <c:pt idx="10">
                  <c:v>57.522123893805308</c:v>
                </c:pt>
                <c:pt idx="11">
                  <c:v>59.615384615384613</c:v>
                </c:pt>
                <c:pt idx="12">
                  <c:v>59.615384615384613</c:v>
                </c:pt>
                <c:pt idx="13">
                  <c:v>58.82352941176471</c:v>
                </c:pt>
                <c:pt idx="14">
                  <c:v>35.5</c:v>
                </c:pt>
                <c:pt idx="15">
                  <c:v>0</c:v>
                </c:pt>
                <c:pt idx="16">
                  <c:v>0</c:v>
                </c:pt>
                <c:pt idx="17">
                  <c:v>53.010204081632658</c:v>
                </c:pt>
                <c:pt idx="18">
                  <c:v>32.110091743119263</c:v>
                </c:pt>
                <c:pt idx="19">
                  <c:v>60</c:v>
                </c:pt>
                <c:pt idx="20">
                  <c:v>59.301202817651941</c:v>
                </c:pt>
              </c:numCache>
            </c:numRef>
          </c:val>
          <c:smooth val="0"/>
          <c:extLst>
            <c:ext xmlns:c16="http://schemas.microsoft.com/office/drawing/2014/chart" uri="{C3380CC4-5D6E-409C-BE32-E72D297353CC}">
              <c16:uniqueId val="{00000017-D980-47DD-B29E-EA268DD975EE}"/>
            </c:ext>
          </c:extLst>
        </c:ser>
        <c:ser>
          <c:idx val="2"/>
          <c:order val="2"/>
          <c:tx>
            <c:strRef>
              <c:f>'Saturación O2'!$A$71</c:f>
              <c:strCache>
                <c:ptCount val="1"/>
                <c:pt idx="0">
                  <c:v>MAX</c:v>
                </c:pt>
              </c:strCache>
            </c:strRef>
          </c:tx>
          <c:spPr>
            <a:ln w="28575" cap="rnd">
              <a:noFill/>
              <a:round/>
            </a:ln>
            <a:effectLst/>
          </c:spPr>
          <c:marker>
            <c:symbol val="none"/>
          </c:marker>
          <c:cat>
            <c:strRef>
              <c:f>'Saturación O2'!$B$68:$V$68</c:f>
              <c:strCache>
                <c:ptCount val="21"/>
                <c:pt idx="0">
                  <c:v>CONV</c:v>
                </c:pt>
                <c:pt idx="1">
                  <c:v>HARG1</c:v>
                </c:pt>
                <c:pt idx="2">
                  <c:v>HARG2</c:v>
                </c:pt>
                <c:pt idx="3">
                  <c:v>HASL1</c:v>
                </c:pt>
                <c:pt idx="4">
                  <c:v>HASL2</c:v>
                </c:pt>
                <c:pt idx="5">
                  <c:v>HASL3</c:v>
                </c:pt>
                <c:pt idx="6">
                  <c:v>HOSP1</c:v>
                </c:pt>
                <c:pt idx="7">
                  <c:v>MAAB1</c:v>
                </c:pt>
                <c:pt idx="8">
                  <c:v>MAAB2</c:v>
                </c:pt>
                <c:pt idx="9">
                  <c:v>MACA1</c:v>
                </c:pt>
                <c:pt idx="10">
                  <c:v>MACA2</c:v>
                </c:pt>
                <c:pt idx="11">
                  <c:v>MAKI</c:v>
                </c:pt>
                <c:pt idx="12">
                  <c:v>PAPO1</c:v>
                </c:pt>
                <c:pt idx="13">
                  <c:v>PAPO2</c:v>
                </c:pt>
                <c:pt idx="14">
                  <c:v>PAPR1</c:v>
                </c:pt>
                <c:pt idx="15">
                  <c:v>PAPR2</c:v>
                </c:pt>
                <c:pt idx="16">
                  <c:v>PLTR1</c:v>
                </c:pt>
                <c:pt idx="17">
                  <c:v>PLTR2</c:v>
                </c:pt>
                <c:pt idx="18">
                  <c:v>RECO</c:v>
                </c:pt>
                <c:pt idx="19">
                  <c:v>SALT</c:v>
                </c:pt>
                <c:pt idx="20">
                  <c:v>Total general</c:v>
                </c:pt>
              </c:strCache>
            </c:strRef>
          </c:cat>
          <c:val>
            <c:numRef>
              <c:f>'Saturación O2'!$B$71:$V$71</c:f>
              <c:numCache>
                <c:formatCode>0.00</c:formatCode>
                <c:ptCount val="21"/>
                <c:pt idx="0">
                  <c:v>71.568627450980401</c:v>
                </c:pt>
                <c:pt idx="1">
                  <c:v>67.924528301886795</c:v>
                </c:pt>
                <c:pt idx="2">
                  <c:v>70</c:v>
                </c:pt>
                <c:pt idx="3">
                  <c:v>60.57692307692308</c:v>
                </c:pt>
                <c:pt idx="4">
                  <c:v>70.588235294117652</c:v>
                </c:pt>
                <c:pt idx="5">
                  <c:v>68.269230769230759</c:v>
                </c:pt>
                <c:pt idx="6">
                  <c:v>70.754716981132077</c:v>
                </c:pt>
                <c:pt idx="7">
                  <c:v>67.25663716814158</c:v>
                </c:pt>
                <c:pt idx="8">
                  <c:v>93.506493506493499</c:v>
                </c:pt>
                <c:pt idx="9">
                  <c:v>60.360360360360353</c:v>
                </c:pt>
                <c:pt idx="10">
                  <c:v>69.811320754716988</c:v>
                </c:pt>
                <c:pt idx="11">
                  <c:v>74.528301886792448</c:v>
                </c:pt>
                <c:pt idx="12">
                  <c:v>70.588235294117652</c:v>
                </c:pt>
                <c:pt idx="13">
                  <c:v>77.064220183486242</c:v>
                </c:pt>
                <c:pt idx="14">
                  <c:v>75.862068965517253</c:v>
                </c:pt>
                <c:pt idx="15">
                  <c:v>0</c:v>
                </c:pt>
                <c:pt idx="16">
                  <c:v>0</c:v>
                </c:pt>
                <c:pt idx="17">
                  <c:v>67.677696078431381</c:v>
                </c:pt>
                <c:pt idx="18">
                  <c:v>68.807339449541288</c:v>
                </c:pt>
                <c:pt idx="19">
                  <c:v>79.591836734693871</c:v>
                </c:pt>
                <c:pt idx="20">
                  <c:v>66.570464113004121</c:v>
                </c:pt>
              </c:numCache>
            </c:numRef>
          </c:val>
          <c:smooth val="0"/>
          <c:extLst>
            <c:ext xmlns:c16="http://schemas.microsoft.com/office/drawing/2014/chart" uri="{C3380CC4-5D6E-409C-BE32-E72D297353CC}">
              <c16:uniqueId val="{00000018-D980-47DD-B29E-EA268DD975EE}"/>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axId val="949124304"/>
        <c:axId val="949129552"/>
      </c:stockChart>
      <c:catAx>
        <c:axId val="9491243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s-MX"/>
          </a:p>
        </c:txPr>
        <c:crossAx val="949129552"/>
        <c:crosses val="autoZero"/>
        <c:auto val="1"/>
        <c:lblAlgn val="ctr"/>
        <c:lblOffset val="100"/>
        <c:noMultiLvlLbl val="0"/>
      </c:catAx>
      <c:valAx>
        <c:axId val="949129552"/>
        <c:scaling>
          <c:orientation val="minMax"/>
          <c:min val="25"/>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MX"/>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9491243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legend>
    <c:plotVisOnly val="1"/>
    <c:dispBlanksAs val="gap"/>
    <c:showDLblsOverMax val="0"/>
  </c:chart>
  <c:spPr>
    <a:solidFill>
      <a:schemeClr val="bg1"/>
    </a:solidFill>
    <a:ln w="9525" cap="flat" cmpd="sng" algn="ctr">
      <a:noFill/>
      <a:round/>
    </a:ln>
    <a:effectLst/>
  </c:spPr>
  <c:txPr>
    <a:bodyPr/>
    <a:lstStyle/>
    <a:p>
      <a:pPr>
        <a:defRPr/>
      </a:pPr>
      <a:endParaRPr lang="es-MX"/>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[BANCO DE DATOS DEL MONITOREO ABRIL 2023.xlsx]Saturación O2!TablaDinámica5</c:name>
    <c:fmtId val="13"/>
  </c:pivotSource>
  <c:chart>
    <c:title>
      <c:tx>
        <c:rich>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r>
              <a:rPr lang="en-US" sz="1200" b="1"/>
              <a:t>Saturación o2</a:t>
            </a:r>
          </a:p>
        </c:rich>
      </c:tx>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es-MX"/>
        </a:p>
      </c:txPr>
    </c:title>
    <c:autoTitleDeleted val="0"/>
    <c:pivotFmts>
      <c:pivotFmt>
        <c:idx val="0"/>
        <c:spPr>
          <a:solidFill>
            <a:schemeClr val="accent1"/>
          </a:solidFill>
          <a:ln w="28575" cap="rnd">
            <a:solidFill>
              <a:schemeClr val="accent1"/>
            </a:solidFill>
            <a:round/>
          </a:ln>
          <a:effectLst/>
        </c:spPr>
        <c:marker>
          <c:symbol val="none"/>
        </c:marker>
      </c:pivotFmt>
      <c:pivotFmt>
        <c:idx val="1"/>
        <c:spPr>
          <a:solidFill>
            <a:schemeClr val="accent1"/>
          </a:solidFill>
          <a:ln w="28575" cap="rnd">
            <a:solidFill>
              <a:schemeClr val="accent1"/>
            </a:solidFill>
            <a:round/>
          </a:ln>
          <a:effectLst/>
        </c:spPr>
        <c:marker>
          <c:symbol val="none"/>
        </c:marker>
      </c:pivotFmt>
      <c:pivotFmt>
        <c:idx val="2"/>
        <c:spPr>
          <a:solidFill>
            <a:schemeClr val="accent1"/>
          </a:solidFill>
          <a:ln w="28575" cap="rnd">
            <a:solidFill>
              <a:schemeClr val="accent1"/>
            </a:solidFill>
            <a:round/>
          </a:ln>
          <a:effectLst/>
        </c:spPr>
        <c:marker>
          <c:symbol val="none"/>
        </c:marker>
      </c:pivotFmt>
      <c:pivotFmt>
        <c:idx val="3"/>
        <c:spPr>
          <a:solidFill>
            <a:schemeClr val="accent1"/>
          </a:solidFill>
          <a:ln w="28575" cap="rnd">
            <a:solidFill>
              <a:schemeClr val="accent1"/>
            </a:solidFill>
            <a:round/>
          </a:ln>
          <a:effectLst/>
        </c:spPr>
        <c:marker>
          <c:symbol val="none"/>
        </c:marker>
      </c:pivotFmt>
      <c:pivotFmt>
        <c:idx val="4"/>
        <c:spPr>
          <a:solidFill>
            <a:schemeClr val="accent1"/>
          </a:solidFill>
          <a:ln w="28575" cap="rnd">
            <a:solidFill>
              <a:schemeClr val="accent1"/>
            </a:solidFill>
            <a:round/>
          </a:ln>
          <a:effectLst/>
        </c:spPr>
        <c:marker>
          <c:symbol val="none"/>
        </c:marker>
      </c:pivotFmt>
      <c:pivotFmt>
        <c:idx val="5"/>
        <c:spPr>
          <a:solidFill>
            <a:schemeClr val="accent1"/>
          </a:solidFill>
          <a:ln w="28575" cap="rnd">
            <a:solidFill>
              <a:schemeClr val="accent1"/>
            </a:solidFill>
            <a:round/>
          </a:ln>
          <a:effectLst/>
        </c:spPr>
        <c:marker>
          <c:symbol val="none"/>
        </c:marker>
      </c:pivotFmt>
      <c:pivotFmt>
        <c:idx val="6"/>
        <c:spPr>
          <a:solidFill>
            <a:schemeClr val="accent1"/>
          </a:solidFill>
          <a:ln w="28575" cap="rnd">
            <a:solidFill>
              <a:schemeClr val="accent1"/>
            </a:solidFill>
            <a:round/>
          </a:ln>
          <a:effectLst/>
        </c:spPr>
        <c:marker>
          <c:symbol val="none"/>
        </c:marker>
      </c:pivotFmt>
      <c:pivotFmt>
        <c:idx val="7"/>
        <c:spPr>
          <a:solidFill>
            <a:schemeClr val="accent1"/>
          </a:solidFill>
          <a:ln w="28575" cap="rnd">
            <a:solidFill>
              <a:schemeClr val="accent1"/>
            </a:solidFill>
            <a:round/>
          </a:ln>
          <a:effectLst/>
        </c:spPr>
        <c:marker>
          <c:symbol val="none"/>
        </c:marker>
      </c:pivotFmt>
      <c:pivotFmt>
        <c:idx val="8"/>
        <c:spPr>
          <a:solidFill>
            <a:schemeClr val="accent1"/>
          </a:solidFill>
          <a:ln w="28575" cap="rnd">
            <a:solidFill>
              <a:schemeClr val="accent1"/>
            </a:solidFill>
            <a:round/>
          </a:ln>
          <a:effectLst/>
        </c:spPr>
        <c:marker>
          <c:symbol val="none"/>
        </c:marker>
      </c:pivotFmt>
      <c:pivotFmt>
        <c:idx val="9"/>
        <c:spPr>
          <a:solidFill>
            <a:schemeClr val="accent1"/>
          </a:solidFill>
          <a:ln w="28575" cap="rnd">
            <a:solidFill>
              <a:schemeClr val="accent1"/>
            </a:solidFill>
            <a:round/>
          </a:ln>
          <a:effectLst/>
        </c:spPr>
        <c:marker>
          <c:symbol val="none"/>
        </c:marker>
      </c:pivotFmt>
      <c:pivotFmt>
        <c:idx val="10"/>
        <c:spPr>
          <a:solidFill>
            <a:schemeClr val="accent1"/>
          </a:solidFill>
          <a:ln w="28575" cap="rnd">
            <a:solidFill>
              <a:schemeClr val="accent1"/>
            </a:solidFill>
            <a:round/>
          </a:ln>
          <a:effectLst/>
        </c:spPr>
        <c:marker>
          <c:symbol val="none"/>
        </c:marker>
      </c:pivotFmt>
      <c:pivotFmt>
        <c:idx val="11"/>
        <c:spPr>
          <a:solidFill>
            <a:schemeClr val="accent1"/>
          </a:solidFill>
          <a:ln w="28575" cap="rnd">
            <a:solidFill>
              <a:schemeClr val="accent1"/>
            </a:solidFill>
            <a:round/>
          </a:ln>
          <a:effectLst/>
        </c:spPr>
        <c:marker>
          <c:symbol val="none"/>
        </c:marker>
      </c:pivotFmt>
      <c:pivotFmt>
        <c:idx val="12"/>
        <c:spPr>
          <a:solidFill>
            <a:schemeClr val="accent1"/>
          </a:solidFill>
          <a:ln w="28575" cap="rnd">
            <a:solidFill>
              <a:schemeClr val="accent1"/>
            </a:solidFill>
            <a:round/>
          </a:ln>
          <a:effectLst/>
        </c:spPr>
        <c:marker>
          <c:symbol val="none"/>
        </c:marker>
      </c:pivotFmt>
      <c:pivotFmt>
        <c:idx val="13"/>
        <c:spPr>
          <a:solidFill>
            <a:schemeClr val="accent1"/>
          </a:solidFill>
          <a:ln w="28575" cap="rnd">
            <a:solidFill>
              <a:schemeClr val="accent1"/>
            </a:solidFill>
            <a:round/>
          </a:ln>
          <a:effectLst/>
        </c:spPr>
        <c:marker>
          <c:symbol val="none"/>
        </c:marker>
      </c:pivotFmt>
      <c:pivotFmt>
        <c:idx val="14"/>
        <c:spPr>
          <a:solidFill>
            <a:schemeClr val="accent1"/>
          </a:solidFill>
          <a:ln w="28575" cap="rnd">
            <a:solidFill>
              <a:schemeClr val="accent1"/>
            </a:solidFill>
            <a:round/>
          </a:ln>
          <a:effectLst/>
        </c:spPr>
        <c:marker>
          <c:symbol val="none"/>
        </c:marker>
      </c:pivotFmt>
      <c:pivotFmt>
        <c:idx val="15"/>
        <c:spPr>
          <a:solidFill>
            <a:schemeClr val="accent1"/>
          </a:solidFill>
          <a:ln w="28575" cap="rnd">
            <a:solidFill>
              <a:schemeClr val="accent1"/>
            </a:solidFill>
            <a:round/>
          </a:ln>
          <a:effectLst/>
        </c:spPr>
        <c:marker>
          <c:symbol val="none"/>
        </c:marker>
      </c:pivotFmt>
      <c:pivotFmt>
        <c:idx val="16"/>
        <c:spPr>
          <a:solidFill>
            <a:schemeClr val="accent1"/>
          </a:solidFill>
          <a:ln w="28575" cap="rnd">
            <a:solidFill>
              <a:schemeClr val="accent1"/>
            </a:solidFill>
            <a:round/>
          </a:ln>
          <a:effectLst/>
        </c:spPr>
        <c:marker>
          <c:symbol val="none"/>
        </c:marker>
      </c:pivotFmt>
      <c:pivotFmt>
        <c:idx val="17"/>
        <c:spPr>
          <a:solidFill>
            <a:schemeClr val="accent1"/>
          </a:solidFill>
          <a:ln w="28575" cap="rnd">
            <a:solidFill>
              <a:schemeClr val="accent1"/>
            </a:solidFill>
            <a:round/>
          </a:ln>
          <a:effectLst/>
        </c:spPr>
        <c:marker>
          <c:symbol val="none"/>
        </c:marker>
      </c:pivotFmt>
      <c:pivotFmt>
        <c:idx val="18"/>
        <c:spPr>
          <a:solidFill>
            <a:schemeClr val="accent1"/>
          </a:solidFill>
          <a:ln w="28575" cap="rnd">
            <a:solidFill>
              <a:schemeClr val="accent1"/>
            </a:solidFill>
            <a:round/>
          </a:ln>
          <a:effectLst/>
        </c:spPr>
        <c:marker>
          <c:symbol val="none"/>
        </c:marker>
      </c:pivotFmt>
      <c:pivotFmt>
        <c:idx val="19"/>
        <c:spPr>
          <a:solidFill>
            <a:schemeClr val="accent1"/>
          </a:solidFill>
          <a:ln w="28575" cap="rnd">
            <a:solidFill>
              <a:schemeClr val="accent1"/>
            </a:solidFill>
            <a:round/>
          </a:ln>
          <a:effectLst/>
        </c:spPr>
        <c:marker>
          <c:symbol val="none"/>
        </c:marker>
      </c:pivotFmt>
      <c:pivotFmt>
        <c:idx val="20"/>
        <c:spPr>
          <a:solidFill>
            <a:schemeClr val="accent1"/>
          </a:solidFill>
          <a:ln w="28575" cap="rnd">
            <a:solidFill>
              <a:schemeClr val="accent1"/>
            </a:solidFill>
            <a:round/>
          </a:ln>
          <a:effectLst/>
        </c:spPr>
        <c:marker>
          <c:symbol val="none"/>
        </c:marker>
      </c:pivotFmt>
      <c:pivotFmt>
        <c:idx val="21"/>
        <c:spPr>
          <a:solidFill>
            <a:schemeClr val="accent1"/>
          </a:solidFill>
          <a:ln w="28575" cap="rnd">
            <a:solidFill>
              <a:schemeClr val="accent1"/>
            </a:solidFill>
            <a:round/>
          </a:ln>
          <a:effectLst/>
        </c:spPr>
        <c:marker>
          <c:symbol val="none"/>
        </c:marker>
      </c:pivotFmt>
      <c:pivotFmt>
        <c:idx val="22"/>
        <c:spPr>
          <a:solidFill>
            <a:schemeClr val="accent1"/>
          </a:solidFill>
          <a:ln w="28575" cap="rnd">
            <a:solidFill>
              <a:schemeClr val="accent1"/>
            </a:solidFill>
            <a:round/>
          </a:ln>
          <a:effectLst/>
        </c:spPr>
        <c:marker>
          <c:symbol val="none"/>
        </c:marker>
      </c:pivotFmt>
      <c:pivotFmt>
        <c:idx val="23"/>
        <c:spPr>
          <a:solidFill>
            <a:schemeClr val="accent1"/>
          </a:solidFill>
          <a:ln w="28575" cap="rnd">
            <a:solidFill>
              <a:schemeClr val="accent1"/>
            </a:solidFill>
            <a:round/>
          </a:ln>
          <a:effectLst/>
        </c:spPr>
        <c:marker>
          <c:symbol val="none"/>
        </c:marker>
      </c:pivotFmt>
      <c:pivotFmt>
        <c:idx val="24"/>
        <c:spPr>
          <a:solidFill>
            <a:schemeClr val="accent1"/>
          </a:solidFill>
          <a:ln w="28575" cap="rnd">
            <a:solidFill>
              <a:schemeClr val="accent1"/>
            </a:solidFill>
            <a:round/>
          </a:ln>
          <a:effectLst/>
        </c:spPr>
        <c:marker>
          <c:symbol val="none"/>
        </c:marker>
      </c:pivotFmt>
      <c:pivotFmt>
        <c:idx val="25"/>
        <c:spPr>
          <a:solidFill>
            <a:schemeClr val="accent1"/>
          </a:solidFill>
          <a:ln w="28575" cap="rnd">
            <a:solidFill>
              <a:schemeClr val="accent1"/>
            </a:solidFill>
            <a:round/>
          </a:ln>
          <a:effectLst/>
        </c:spPr>
        <c:marker>
          <c:symbol val="none"/>
        </c:marker>
      </c:pivotFmt>
      <c:pivotFmt>
        <c:idx val="26"/>
        <c:spPr>
          <a:solidFill>
            <a:schemeClr val="accent1"/>
          </a:solidFill>
          <a:ln w="28575" cap="rnd">
            <a:solidFill>
              <a:schemeClr val="accent1"/>
            </a:solidFill>
            <a:round/>
          </a:ln>
          <a:effectLst/>
        </c:spPr>
        <c:marker>
          <c:symbol val="none"/>
        </c:marker>
      </c:pivotFmt>
      <c:pivotFmt>
        <c:idx val="27"/>
        <c:spPr>
          <a:solidFill>
            <a:schemeClr val="accent1"/>
          </a:solidFill>
          <a:ln w="28575" cap="rnd">
            <a:solidFill>
              <a:schemeClr val="accent1"/>
            </a:solidFill>
            <a:round/>
          </a:ln>
          <a:effectLst/>
        </c:spPr>
        <c:marker>
          <c:symbol val="none"/>
        </c:marker>
      </c:pivotFmt>
      <c:pivotFmt>
        <c:idx val="28"/>
        <c:spPr>
          <a:solidFill>
            <a:schemeClr val="accent1"/>
          </a:solidFill>
          <a:ln w="28575" cap="rnd">
            <a:solidFill>
              <a:schemeClr val="accent1"/>
            </a:solidFill>
            <a:round/>
          </a:ln>
          <a:effectLst/>
        </c:spPr>
        <c:marker>
          <c:symbol val="none"/>
        </c:marker>
      </c:pivotFmt>
      <c:pivotFmt>
        <c:idx val="29"/>
        <c:spPr>
          <a:solidFill>
            <a:schemeClr val="accent1"/>
          </a:solidFill>
          <a:ln w="28575" cap="rnd">
            <a:solidFill>
              <a:schemeClr val="accent1"/>
            </a:solidFill>
            <a:round/>
          </a:ln>
          <a:effectLst/>
        </c:spPr>
        <c:marker>
          <c:symbol val="none"/>
        </c:marker>
      </c:pivotFmt>
      <c:pivotFmt>
        <c:idx val="30"/>
        <c:spPr>
          <a:solidFill>
            <a:schemeClr val="accent1"/>
          </a:solidFill>
          <a:ln w="28575" cap="rnd">
            <a:solidFill>
              <a:schemeClr val="accent1"/>
            </a:solidFill>
            <a:round/>
          </a:ln>
          <a:effectLst/>
        </c:spPr>
        <c:marker>
          <c:symbol val="none"/>
        </c:marker>
      </c:pivotFmt>
      <c:pivotFmt>
        <c:idx val="31"/>
        <c:spPr>
          <a:solidFill>
            <a:schemeClr val="accent1"/>
          </a:solidFill>
          <a:ln w="28575" cap="rnd">
            <a:solidFill>
              <a:schemeClr val="accent1"/>
            </a:solidFill>
            <a:round/>
          </a:ln>
          <a:effectLst/>
        </c:spPr>
        <c:marker>
          <c:symbol val="none"/>
        </c:marker>
      </c:pivotFmt>
      <c:pivotFmt>
        <c:idx val="32"/>
        <c:spPr>
          <a:solidFill>
            <a:schemeClr val="accent1"/>
          </a:solidFill>
          <a:ln w="28575" cap="rnd">
            <a:solidFill>
              <a:schemeClr val="accent1"/>
            </a:solidFill>
            <a:round/>
          </a:ln>
          <a:effectLst/>
        </c:spPr>
        <c:marker>
          <c:symbol val="none"/>
        </c:marker>
      </c:pivotFmt>
      <c:pivotFmt>
        <c:idx val="33"/>
        <c:spPr>
          <a:solidFill>
            <a:schemeClr val="accent1"/>
          </a:solidFill>
          <a:ln w="28575" cap="rnd">
            <a:solidFill>
              <a:schemeClr val="accent1"/>
            </a:solidFill>
            <a:round/>
          </a:ln>
          <a:effectLst/>
        </c:spPr>
        <c:marker>
          <c:symbol val="none"/>
        </c:marker>
      </c:pivotFmt>
      <c:pivotFmt>
        <c:idx val="34"/>
        <c:spPr>
          <a:solidFill>
            <a:schemeClr val="accent1"/>
          </a:solidFill>
          <a:ln w="28575" cap="rnd">
            <a:solidFill>
              <a:schemeClr val="accent1"/>
            </a:solidFill>
            <a:round/>
          </a:ln>
          <a:effectLst/>
        </c:spPr>
        <c:marker>
          <c:symbol val="none"/>
        </c:marker>
      </c:pivotFmt>
      <c:pivotFmt>
        <c:idx val="35"/>
        <c:spPr>
          <a:solidFill>
            <a:schemeClr val="accent1"/>
          </a:solidFill>
          <a:ln w="28575" cap="rnd">
            <a:solidFill>
              <a:schemeClr val="accent1"/>
            </a:solidFill>
            <a:round/>
          </a:ln>
          <a:effectLst/>
        </c:spPr>
        <c:marker>
          <c:symbol val="none"/>
        </c:marker>
      </c:pivotFmt>
      <c:pivotFmt>
        <c:idx val="36"/>
        <c:spPr>
          <a:solidFill>
            <a:schemeClr val="accent1"/>
          </a:solidFill>
          <a:ln w="28575" cap="rnd">
            <a:solidFill>
              <a:schemeClr val="accent1"/>
            </a:solidFill>
            <a:round/>
          </a:ln>
          <a:effectLst/>
        </c:spPr>
        <c:marker>
          <c:symbol val="none"/>
        </c:marker>
      </c:pivotFmt>
      <c:pivotFmt>
        <c:idx val="37"/>
        <c:spPr>
          <a:solidFill>
            <a:schemeClr val="accent1"/>
          </a:solidFill>
          <a:ln w="28575" cap="rnd">
            <a:solidFill>
              <a:schemeClr val="accent1"/>
            </a:solidFill>
            <a:round/>
          </a:ln>
          <a:effectLst/>
        </c:spPr>
        <c:marker>
          <c:symbol val="none"/>
        </c:marker>
      </c:pivotFmt>
      <c:pivotFmt>
        <c:idx val="38"/>
        <c:spPr>
          <a:solidFill>
            <a:schemeClr val="accent1"/>
          </a:solidFill>
          <a:ln w="28575" cap="rnd">
            <a:solidFill>
              <a:schemeClr val="accent1"/>
            </a:solidFill>
            <a:round/>
          </a:ln>
          <a:effectLst/>
        </c:spPr>
        <c:marker>
          <c:symbol val="none"/>
        </c:marker>
      </c:pivotFmt>
      <c:pivotFmt>
        <c:idx val="39"/>
        <c:spPr>
          <a:solidFill>
            <a:schemeClr val="accent1"/>
          </a:solidFill>
          <a:ln w="28575" cap="rnd">
            <a:solidFill>
              <a:schemeClr val="accent1"/>
            </a:solidFill>
            <a:round/>
          </a:ln>
          <a:effectLst/>
        </c:spPr>
        <c:marker>
          <c:symbol val="none"/>
        </c:marker>
      </c:pivotFmt>
      <c:pivotFmt>
        <c:idx val="40"/>
        <c:spPr>
          <a:solidFill>
            <a:schemeClr val="accent1"/>
          </a:solidFill>
          <a:ln w="28575" cap="rnd">
            <a:solidFill>
              <a:schemeClr val="accent1"/>
            </a:solidFill>
            <a:round/>
          </a:ln>
          <a:effectLst/>
        </c:spPr>
        <c:marker>
          <c:symbol val="none"/>
        </c:marker>
      </c:pivotFmt>
      <c:pivotFmt>
        <c:idx val="41"/>
        <c:spPr>
          <a:solidFill>
            <a:schemeClr val="accent1"/>
          </a:solidFill>
          <a:ln w="28575" cap="rnd">
            <a:solidFill>
              <a:schemeClr val="accent1"/>
            </a:solidFill>
            <a:round/>
          </a:ln>
          <a:effectLst/>
        </c:spPr>
        <c:marker>
          <c:symbol val="none"/>
        </c:marker>
      </c:pivotFmt>
      <c:pivotFmt>
        <c:idx val="42"/>
        <c:spPr>
          <a:solidFill>
            <a:schemeClr val="accent1"/>
          </a:solidFill>
          <a:ln w="28575" cap="rnd">
            <a:solidFill>
              <a:schemeClr val="accent1"/>
            </a:solidFill>
            <a:round/>
          </a:ln>
          <a:effectLst/>
        </c:spPr>
        <c:marker>
          <c:symbol val="none"/>
        </c:marker>
      </c:pivotFmt>
      <c:pivotFmt>
        <c:idx val="43"/>
        <c:spPr>
          <a:solidFill>
            <a:schemeClr val="accent1"/>
          </a:solidFill>
          <a:ln w="28575" cap="rnd">
            <a:solidFill>
              <a:schemeClr val="accent1"/>
            </a:solidFill>
            <a:round/>
          </a:ln>
          <a:effectLst/>
        </c:spPr>
        <c:marker>
          <c:symbol val="none"/>
        </c:marker>
      </c:pivotFmt>
      <c:pivotFmt>
        <c:idx val="44"/>
        <c:spPr>
          <a:solidFill>
            <a:schemeClr val="accent1"/>
          </a:solidFill>
          <a:ln w="28575" cap="rnd">
            <a:solidFill>
              <a:schemeClr val="accent1"/>
            </a:solidFill>
            <a:round/>
          </a:ln>
          <a:effectLst/>
        </c:spPr>
        <c:marker>
          <c:symbol val="none"/>
        </c:marker>
      </c:pivotFmt>
      <c:pivotFmt>
        <c:idx val="45"/>
        <c:spPr>
          <a:solidFill>
            <a:schemeClr val="accent1"/>
          </a:solidFill>
          <a:ln w="28575" cap="rnd">
            <a:solidFill>
              <a:schemeClr val="accent1"/>
            </a:solidFill>
            <a:round/>
          </a:ln>
          <a:effectLst/>
        </c:spPr>
        <c:marker>
          <c:symbol val="none"/>
        </c:marker>
      </c:pivotFmt>
      <c:pivotFmt>
        <c:idx val="46"/>
        <c:spPr>
          <a:solidFill>
            <a:schemeClr val="accent1"/>
          </a:solidFill>
          <a:ln w="28575" cap="rnd">
            <a:solidFill>
              <a:schemeClr val="accent1"/>
            </a:solidFill>
            <a:round/>
          </a:ln>
          <a:effectLst/>
        </c:spPr>
        <c:marker>
          <c:symbol val="none"/>
        </c:marker>
      </c:pivotFmt>
      <c:pivotFmt>
        <c:idx val="47"/>
        <c:spPr>
          <a:solidFill>
            <a:schemeClr val="accent1"/>
          </a:solidFill>
          <a:ln w="28575" cap="rnd">
            <a:solidFill>
              <a:schemeClr val="accent1"/>
            </a:solidFill>
            <a:round/>
          </a:ln>
          <a:effectLst/>
        </c:spPr>
        <c:marker>
          <c:symbol val="none"/>
        </c:marker>
      </c:pivotFmt>
      <c:pivotFmt>
        <c:idx val="48"/>
        <c:spPr>
          <a:solidFill>
            <a:schemeClr val="accent1"/>
          </a:solidFill>
          <a:ln w="28575" cap="rnd">
            <a:solidFill>
              <a:schemeClr val="accent1"/>
            </a:solidFill>
            <a:round/>
          </a:ln>
          <a:effectLst/>
        </c:spPr>
        <c:marker>
          <c:symbol val="none"/>
        </c:marker>
      </c:pivotFmt>
      <c:pivotFmt>
        <c:idx val="49"/>
        <c:spPr>
          <a:solidFill>
            <a:schemeClr val="accent1"/>
          </a:solidFill>
          <a:ln w="28575" cap="rnd">
            <a:solidFill>
              <a:schemeClr val="accent1"/>
            </a:solidFill>
            <a:round/>
          </a:ln>
          <a:effectLst/>
        </c:spPr>
        <c:marker>
          <c:symbol val="none"/>
        </c:marker>
      </c:pivotFmt>
      <c:pivotFmt>
        <c:idx val="50"/>
        <c:spPr>
          <a:solidFill>
            <a:schemeClr val="accent1"/>
          </a:solidFill>
          <a:ln w="28575" cap="rnd">
            <a:solidFill>
              <a:schemeClr val="accent1"/>
            </a:solidFill>
            <a:round/>
          </a:ln>
          <a:effectLst/>
        </c:spPr>
        <c:marker>
          <c:symbol val="none"/>
        </c:marker>
      </c:pivotFmt>
      <c:pivotFmt>
        <c:idx val="51"/>
        <c:spPr>
          <a:solidFill>
            <a:schemeClr val="accent1"/>
          </a:solidFill>
          <a:ln w="28575" cap="rnd">
            <a:solidFill>
              <a:schemeClr val="accent1"/>
            </a:solidFill>
            <a:round/>
          </a:ln>
          <a:effectLst/>
        </c:spPr>
        <c:marker>
          <c:symbol val="none"/>
        </c:marker>
      </c:pivotFmt>
      <c:pivotFmt>
        <c:idx val="52"/>
        <c:spPr>
          <a:solidFill>
            <a:schemeClr val="accent1"/>
          </a:solidFill>
          <a:ln w="28575" cap="rnd">
            <a:solidFill>
              <a:schemeClr val="accent1"/>
            </a:solidFill>
            <a:round/>
          </a:ln>
          <a:effectLst/>
        </c:spPr>
        <c:marker>
          <c:symbol val="none"/>
        </c:marker>
      </c:pivotFmt>
      <c:pivotFmt>
        <c:idx val="53"/>
        <c:spPr>
          <a:solidFill>
            <a:schemeClr val="accent1"/>
          </a:solidFill>
          <a:ln w="28575" cap="rnd">
            <a:solidFill>
              <a:schemeClr val="accent1"/>
            </a:solidFill>
            <a:round/>
          </a:ln>
          <a:effectLst/>
        </c:spPr>
        <c:marker>
          <c:symbol val="none"/>
        </c:marker>
      </c:pivotFmt>
      <c:pivotFmt>
        <c:idx val="54"/>
        <c:spPr>
          <a:solidFill>
            <a:schemeClr val="accent1"/>
          </a:solidFill>
          <a:ln w="28575" cap="rnd">
            <a:solidFill>
              <a:schemeClr val="accent1"/>
            </a:solidFill>
            <a:round/>
          </a:ln>
          <a:effectLst/>
        </c:spPr>
        <c:marker>
          <c:symbol val="none"/>
        </c:marker>
      </c:pivotFmt>
      <c:pivotFmt>
        <c:idx val="55"/>
        <c:spPr>
          <a:solidFill>
            <a:schemeClr val="accent1"/>
          </a:solidFill>
          <a:ln w="28575" cap="rnd">
            <a:solidFill>
              <a:schemeClr val="accent1"/>
            </a:solidFill>
            <a:round/>
          </a:ln>
          <a:effectLst/>
        </c:spPr>
        <c:marker>
          <c:symbol val="none"/>
        </c:marker>
      </c:pivotFmt>
      <c:pivotFmt>
        <c:idx val="56"/>
        <c:spPr>
          <a:solidFill>
            <a:schemeClr val="accent1"/>
          </a:solidFill>
          <a:ln w="28575" cap="rnd">
            <a:solidFill>
              <a:schemeClr val="accent1"/>
            </a:solidFill>
            <a:round/>
          </a:ln>
          <a:effectLst/>
        </c:spPr>
        <c:marker>
          <c:symbol val="none"/>
        </c:marker>
      </c:pivotFmt>
      <c:pivotFmt>
        <c:idx val="57"/>
        <c:spPr>
          <a:solidFill>
            <a:schemeClr val="accent1"/>
          </a:solidFill>
          <a:ln w="28575" cap="rnd">
            <a:solidFill>
              <a:schemeClr val="accent1"/>
            </a:solidFill>
            <a:round/>
          </a:ln>
          <a:effectLst/>
        </c:spPr>
        <c:marker>
          <c:symbol val="none"/>
        </c:marker>
      </c:pivotFmt>
      <c:pivotFmt>
        <c:idx val="58"/>
        <c:spPr>
          <a:solidFill>
            <a:schemeClr val="accent1"/>
          </a:solidFill>
          <a:ln w="28575" cap="rnd">
            <a:solidFill>
              <a:schemeClr val="accent1"/>
            </a:solidFill>
            <a:round/>
          </a:ln>
          <a:effectLst/>
        </c:spPr>
        <c:marker>
          <c:symbol val="none"/>
        </c:marker>
      </c:pivotFmt>
      <c:pivotFmt>
        <c:idx val="59"/>
        <c:spPr>
          <a:solidFill>
            <a:schemeClr val="accent1"/>
          </a:solidFill>
          <a:ln w="28575" cap="rnd">
            <a:solidFill>
              <a:schemeClr val="accent1"/>
            </a:solidFill>
            <a:round/>
          </a:ln>
          <a:effectLst/>
        </c:spPr>
        <c:marker>
          <c:symbol val="none"/>
        </c:marker>
      </c:pivotFmt>
      <c:pivotFmt>
        <c:idx val="60"/>
        <c:spPr>
          <a:solidFill>
            <a:schemeClr val="accent1"/>
          </a:solidFill>
          <a:ln w="28575" cap="rnd">
            <a:solidFill>
              <a:schemeClr val="accent1"/>
            </a:solidFill>
            <a:round/>
          </a:ln>
          <a:effectLst/>
        </c:spPr>
        <c:marker>
          <c:symbol val="none"/>
        </c:marker>
      </c:pivotFmt>
      <c:pivotFmt>
        <c:idx val="61"/>
        <c:spPr>
          <a:solidFill>
            <a:schemeClr val="accent1"/>
          </a:solidFill>
          <a:ln w="28575" cap="rnd">
            <a:solidFill>
              <a:schemeClr val="accent1"/>
            </a:solidFill>
            <a:round/>
          </a:ln>
          <a:effectLst/>
        </c:spPr>
        <c:marker>
          <c:symbol val="none"/>
        </c:marker>
      </c:pivotFmt>
      <c:pivotFmt>
        <c:idx val="62"/>
        <c:spPr>
          <a:solidFill>
            <a:schemeClr val="accent1"/>
          </a:solidFill>
          <a:ln w="28575" cap="rnd">
            <a:solidFill>
              <a:schemeClr val="accent1"/>
            </a:solidFill>
            <a:round/>
          </a:ln>
          <a:effectLst/>
        </c:spPr>
        <c:marker>
          <c:symbol val="none"/>
        </c:marker>
      </c:pivotFmt>
      <c:pivotFmt>
        <c:idx val="63"/>
        <c:spPr>
          <a:solidFill>
            <a:schemeClr val="accent1"/>
          </a:solidFill>
          <a:ln w="28575" cap="rnd">
            <a:solidFill>
              <a:schemeClr val="accent1"/>
            </a:solidFill>
            <a:round/>
          </a:ln>
          <a:effectLst/>
        </c:spPr>
        <c:marker>
          <c:symbol val="none"/>
        </c:marker>
      </c:pivotFmt>
      <c:pivotFmt>
        <c:idx val="64"/>
        <c:spPr>
          <a:solidFill>
            <a:schemeClr val="accent1"/>
          </a:solidFill>
          <a:ln w="28575" cap="rnd">
            <a:solidFill>
              <a:schemeClr val="accent1"/>
            </a:solidFill>
            <a:round/>
          </a:ln>
          <a:effectLst/>
        </c:spPr>
        <c:marker>
          <c:symbol val="none"/>
        </c:marker>
      </c:pivotFmt>
      <c:pivotFmt>
        <c:idx val="65"/>
        <c:spPr>
          <a:solidFill>
            <a:schemeClr val="accent1"/>
          </a:solidFill>
          <a:ln w="28575" cap="rnd">
            <a:solidFill>
              <a:schemeClr val="accent1"/>
            </a:solidFill>
            <a:round/>
          </a:ln>
          <a:effectLst/>
        </c:spPr>
        <c:marker>
          <c:symbol val="none"/>
        </c:marker>
      </c:pivotFmt>
      <c:pivotFmt>
        <c:idx val="66"/>
        <c:spPr>
          <a:solidFill>
            <a:schemeClr val="accent1"/>
          </a:solidFill>
          <a:ln w="28575" cap="rnd">
            <a:solidFill>
              <a:schemeClr val="accent1"/>
            </a:solidFill>
            <a:round/>
          </a:ln>
          <a:effectLst/>
        </c:spPr>
        <c:marker>
          <c:symbol val="none"/>
        </c:marker>
      </c:pivotFmt>
      <c:pivotFmt>
        <c:idx val="67"/>
        <c:spPr>
          <a:solidFill>
            <a:schemeClr val="accent1"/>
          </a:solidFill>
          <a:ln w="28575" cap="rnd">
            <a:solidFill>
              <a:schemeClr val="accent1"/>
            </a:solidFill>
            <a:round/>
          </a:ln>
          <a:effectLst/>
        </c:spPr>
        <c:marker>
          <c:symbol val="none"/>
        </c:marker>
      </c:pivotFmt>
      <c:pivotFmt>
        <c:idx val="68"/>
        <c:spPr>
          <a:solidFill>
            <a:schemeClr val="accent1"/>
          </a:solidFill>
          <a:ln w="28575" cap="rnd">
            <a:solidFill>
              <a:schemeClr val="accent1"/>
            </a:solidFill>
            <a:round/>
          </a:ln>
          <a:effectLst/>
        </c:spPr>
        <c:marker>
          <c:symbol val="none"/>
        </c:marker>
      </c:pivotFmt>
      <c:pivotFmt>
        <c:idx val="69"/>
        <c:spPr>
          <a:solidFill>
            <a:schemeClr val="accent1"/>
          </a:solidFill>
          <a:ln w="28575" cap="rnd">
            <a:solidFill>
              <a:schemeClr val="accent1"/>
            </a:solidFill>
            <a:round/>
          </a:ln>
          <a:effectLst/>
        </c:spPr>
        <c:marker>
          <c:symbol val="none"/>
        </c:marker>
      </c:pivotFmt>
      <c:pivotFmt>
        <c:idx val="70"/>
        <c:spPr>
          <a:solidFill>
            <a:schemeClr val="accent1"/>
          </a:solidFill>
          <a:ln w="28575" cap="rnd">
            <a:solidFill>
              <a:schemeClr val="accent1"/>
            </a:solidFill>
            <a:round/>
          </a:ln>
          <a:effectLst/>
        </c:spPr>
        <c:marker>
          <c:symbol val="none"/>
        </c:marker>
      </c:pivotFmt>
      <c:pivotFmt>
        <c:idx val="71"/>
        <c:spPr>
          <a:solidFill>
            <a:schemeClr val="accent1"/>
          </a:solidFill>
          <a:ln w="28575" cap="rnd">
            <a:solidFill>
              <a:schemeClr val="accent1"/>
            </a:solidFill>
            <a:round/>
          </a:ln>
          <a:effectLst/>
        </c:spPr>
        <c:marker>
          <c:symbol val="none"/>
        </c:marker>
      </c:pivotFmt>
      <c:pivotFmt>
        <c:idx val="72"/>
        <c:spPr>
          <a:solidFill>
            <a:schemeClr val="accent1"/>
          </a:solidFill>
          <a:ln w="28575" cap="rnd">
            <a:solidFill>
              <a:schemeClr val="accent1"/>
            </a:solidFill>
            <a:round/>
          </a:ln>
          <a:effectLst/>
        </c:spPr>
        <c:marker>
          <c:symbol val="none"/>
        </c:marker>
      </c:pivotFmt>
      <c:pivotFmt>
        <c:idx val="73"/>
        <c:spPr>
          <a:solidFill>
            <a:schemeClr val="accent1"/>
          </a:solidFill>
          <a:ln w="28575" cap="rnd">
            <a:solidFill>
              <a:schemeClr val="accent1"/>
            </a:solidFill>
            <a:round/>
          </a:ln>
          <a:effectLst/>
        </c:spPr>
        <c:marker>
          <c:symbol val="none"/>
        </c:marker>
      </c:pivotFmt>
      <c:pivotFmt>
        <c:idx val="74"/>
        <c:spPr>
          <a:solidFill>
            <a:schemeClr val="accent1"/>
          </a:solidFill>
          <a:ln w="28575" cap="rnd">
            <a:solidFill>
              <a:schemeClr val="accent1"/>
            </a:solidFill>
            <a:round/>
          </a:ln>
          <a:effectLst/>
        </c:spPr>
        <c:marker>
          <c:symbol val="none"/>
        </c:marker>
      </c:pivotFmt>
      <c:pivotFmt>
        <c:idx val="75"/>
        <c:spPr>
          <a:solidFill>
            <a:schemeClr val="accent1"/>
          </a:solidFill>
          <a:ln w="28575" cap="rnd">
            <a:solidFill>
              <a:schemeClr val="accent1"/>
            </a:solidFill>
            <a:round/>
          </a:ln>
          <a:effectLst/>
        </c:spPr>
        <c:marker>
          <c:symbol val="none"/>
        </c:marker>
      </c:pivotFmt>
      <c:pivotFmt>
        <c:idx val="76"/>
        <c:spPr>
          <a:solidFill>
            <a:schemeClr val="accent1"/>
          </a:solidFill>
          <a:ln w="28575" cap="rnd">
            <a:solidFill>
              <a:schemeClr val="accent1"/>
            </a:solidFill>
            <a:round/>
          </a:ln>
          <a:effectLst/>
        </c:spPr>
        <c:marker>
          <c:symbol val="none"/>
        </c:marker>
      </c:pivotFmt>
      <c:pivotFmt>
        <c:idx val="77"/>
        <c:spPr>
          <a:solidFill>
            <a:schemeClr val="accent1"/>
          </a:solidFill>
          <a:ln w="28575" cap="rnd">
            <a:solidFill>
              <a:schemeClr val="accent1"/>
            </a:solidFill>
            <a:round/>
          </a:ln>
          <a:effectLst/>
        </c:spPr>
        <c:marker>
          <c:symbol val="none"/>
        </c:marker>
      </c:pivotFmt>
      <c:pivotFmt>
        <c:idx val="78"/>
        <c:spPr>
          <a:solidFill>
            <a:schemeClr val="accent1"/>
          </a:solidFill>
          <a:ln w="28575" cap="rnd">
            <a:solidFill>
              <a:schemeClr val="accent1"/>
            </a:solidFill>
            <a:round/>
          </a:ln>
          <a:effectLst/>
        </c:spPr>
        <c:marker>
          <c:symbol val="none"/>
        </c:marker>
      </c:pivotFmt>
      <c:pivotFmt>
        <c:idx val="79"/>
        <c:spPr>
          <a:solidFill>
            <a:schemeClr val="accent1"/>
          </a:solidFill>
          <a:ln w="28575" cap="rnd">
            <a:solidFill>
              <a:schemeClr val="accent1"/>
            </a:solidFill>
            <a:round/>
          </a:ln>
          <a:effectLst/>
        </c:spPr>
        <c:marker>
          <c:symbol val="none"/>
        </c:marker>
      </c:pivotFmt>
      <c:pivotFmt>
        <c:idx val="80"/>
        <c:spPr>
          <a:solidFill>
            <a:schemeClr val="accent1"/>
          </a:solidFill>
          <a:ln w="28575" cap="rnd">
            <a:solidFill>
              <a:schemeClr val="accent1"/>
            </a:solidFill>
            <a:round/>
          </a:ln>
          <a:effectLst/>
        </c:spPr>
        <c:marker>
          <c:symbol val="none"/>
        </c:marker>
      </c:pivotFmt>
      <c:pivotFmt>
        <c:idx val="81"/>
        <c:spPr>
          <a:solidFill>
            <a:schemeClr val="accent1"/>
          </a:solidFill>
          <a:ln w="28575" cap="rnd">
            <a:solidFill>
              <a:schemeClr val="accent1"/>
            </a:solidFill>
            <a:round/>
          </a:ln>
          <a:effectLst/>
        </c:spPr>
        <c:marker>
          <c:symbol val="none"/>
        </c:marker>
      </c:pivotFmt>
      <c:pivotFmt>
        <c:idx val="82"/>
        <c:spPr>
          <a:solidFill>
            <a:schemeClr val="accent1"/>
          </a:solidFill>
          <a:ln w="28575" cap="rnd">
            <a:solidFill>
              <a:schemeClr val="accent1"/>
            </a:solidFill>
            <a:round/>
          </a:ln>
          <a:effectLst/>
        </c:spPr>
        <c:marker>
          <c:symbol val="none"/>
        </c:marker>
      </c:pivotFmt>
      <c:pivotFmt>
        <c:idx val="83"/>
        <c:spPr>
          <a:solidFill>
            <a:schemeClr val="accent1"/>
          </a:solidFill>
          <a:ln w="28575" cap="rnd">
            <a:solidFill>
              <a:schemeClr val="accent1"/>
            </a:solidFill>
            <a:round/>
          </a:ln>
          <a:effectLst/>
        </c:spPr>
        <c:marker>
          <c:symbol val="none"/>
        </c:marker>
      </c:pivotFmt>
      <c:pivotFmt>
        <c:idx val="84"/>
        <c:spPr>
          <a:solidFill>
            <a:schemeClr val="accent1"/>
          </a:solidFill>
          <a:ln w="28575" cap="rnd">
            <a:solidFill>
              <a:schemeClr val="accent1"/>
            </a:solidFill>
            <a:round/>
          </a:ln>
          <a:effectLst/>
        </c:spPr>
        <c:marker>
          <c:symbol val="none"/>
        </c:marker>
      </c:pivotFmt>
      <c:pivotFmt>
        <c:idx val="85"/>
        <c:spPr>
          <a:solidFill>
            <a:schemeClr val="accent1"/>
          </a:solidFill>
          <a:ln w="28575" cap="rnd">
            <a:solidFill>
              <a:schemeClr val="accent1"/>
            </a:solidFill>
            <a:round/>
          </a:ln>
          <a:effectLst/>
        </c:spPr>
        <c:marker>
          <c:symbol val="none"/>
        </c:marker>
      </c:pivotFmt>
      <c:pivotFmt>
        <c:idx val="86"/>
        <c:spPr>
          <a:solidFill>
            <a:schemeClr val="accent1"/>
          </a:solidFill>
          <a:ln w="28575" cap="rnd">
            <a:solidFill>
              <a:schemeClr val="accent1"/>
            </a:solidFill>
            <a:round/>
          </a:ln>
          <a:effectLst/>
        </c:spPr>
        <c:marker>
          <c:symbol val="none"/>
        </c:marker>
      </c:pivotFmt>
      <c:pivotFmt>
        <c:idx val="87"/>
        <c:spPr>
          <a:solidFill>
            <a:schemeClr val="accent1"/>
          </a:solidFill>
          <a:ln w="28575" cap="rnd">
            <a:solidFill>
              <a:schemeClr val="accent1"/>
            </a:solidFill>
            <a:round/>
          </a:ln>
          <a:effectLst/>
        </c:spPr>
        <c:marker>
          <c:symbol val="none"/>
        </c:marker>
      </c:pivotFmt>
      <c:pivotFmt>
        <c:idx val="88"/>
        <c:spPr>
          <a:solidFill>
            <a:schemeClr val="accent1"/>
          </a:solidFill>
          <a:ln w="28575" cap="rnd">
            <a:solidFill>
              <a:schemeClr val="accent1"/>
            </a:solidFill>
            <a:round/>
          </a:ln>
          <a:effectLst/>
        </c:spPr>
        <c:marker>
          <c:symbol val="none"/>
        </c:marker>
      </c:pivotFmt>
      <c:pivotFmt>
        <c:idx val="89"/>
        <c:spPr>
          <a:solidFill>
            <a:schemeClr val="accent1"/>
          </a:solidFill>
          <a:ln w="28575" cap="rnd">
            <a:solidFill>
              <a:schemeClr val="accent1"/>
            </a:solidFill>
            <a:round/>
          </a:ln>
          <a:effectLst/>
        </c:spPr>
        <c:marker>
          <c:symbol val="none"/>
        </c:marker>
      </c:pivotFmt>
      <c:pivotFmt>
        <c:idx val="90"/>
        <c:spPr>
          <a:solidFill>
            <a:schemeClr val="accent1"/>
          </a:solidFill>
          <a:ln w="28575" cap="rnd">
            <a:solidFill>
              <a:schemeClr val="accent1"/>
            </a:solidFill>
            <a:round/>
          </a:ln>
          <a:effectLst/>
        </c:spPr>
        <c:marker>
          <c:symbol val="none"/>
        </c:marker>
      </c:pivotFmt>
      <c:pivotFmt>
        <c:idx val="91"/>
        <c:spPr>
          <a:solidFill>
            <a:schemeClr val="accent1"/>
          </a:solidFill>
          <a:ln w="28575" cap="rnd">
            <a:solidFill>
              <a:schemeClr val="accent1"/>
            </a:solidFill>
            <a:round/>
          </a:ln>
          <a:effectLst/>
        </c:spPr>
        <c:marker>
          <c:symbol val="none"/>
        </c:marker>
      </c:pivotFmt>
      <c:pivotFmt>
        <c:idx val="92"/>
        <c:spPr>
          <a:solidFill>
            <a:schemeClr val="accent1"/>
          </a:solidFill>
          <a:ln w="28575" cap="rnd">
            <a:solidFill>
              <a:schemeClr val="accent1"/>
            </a:solidFill>
            <a:round/>
          </a:ln>
          <a:effectLst/>
        </c:spPr>
        <c:marker>
          <c:symbol val="none"/>
        </c:marker>
      </c:pivotFmt>
      <c:pivotFmt>
        <c:idx val="93"/>
        <c:spPr>
          <a:solidFill>
            <a:schemeClr val="accent1"/>
          </a:solidFill>
          <a:ln w="28575" cap="rnd">
            <a:solidFill>
              <a:schemeClr val="accent1"/>
            </a:solidFill>
            <a:round/>
          </a:ln>
          <a:effectLst/>
        </c:spPr>
        <c:marker>
          <c:symbol val="none"/>
        </c:marker>
      </c:pivotFmt>
      <c:pivotFmt>
        <c:idx val="94"/>
        <c:spPr>
          <a:solidFill>
            <a:schemeClr val="accent1"/>
          </a:solidFill>
          <a:ln w="28575" cap="rnd">
            <a:solidFill>
              <a:schemeClr val="accent1"/>
            </a:solidFill>
            <a:round/>
          </a:ln>
          <a:effectLst/>
        </c:spPr>
        <c:marker>
          <c:symbol val="none"/>
        </c:marker>
      </c:pivotFmt>
      <c:pivotFmt>
        <c:idx val="95"/>
        <c:spPr>
          <a:solidFill>
            <a:schemeClr val="accent1"/>
          </a:solidFill>
          <a:ln w="28575" cap="rnd">
            <a:solidFill>
              <a:schemeClr val="accent1"/>
            </a:solidFill>
            <a:round/>
          </a:ln>
          <a:effectLst/>
        </c:spPr>
        <c:marker>
          <c:symbol val="none"/>
        </c:marker>
      </c:pivotFmt>
      <c:pivotFmt>
        <c:idx val="96"/>
        <c:spPr>
          <a:solidFill>
            <a:schemeClr val="accent1"/>
          </a:solidFill>
          <a:ln w="28575" cap="rnd">
            <a:solidFill>
              <a:schemeClr val="accent1"/>
            </a:solidFill>
            <a:round/>
          </a:ln>
          <a:effectLst/>
        </c:spPr>
        <c:marker>
          <c:symbol val="none"/>
        </c:marker>
      </c:pivotFmt>
      <c:pivotFmt>
        <c:idx val="97"/>
        <c:spPr>
          <a:solidFill>
            <a:schemeClr val="accent1"/>
          </a:solidFill>
          <a:ln w="28575" cap="rnd">
            <a:solidFill>
              <a:schemeClr val="accent1"/>
            </a:solidFill>
            <a:round/>
          </a:ln>
          <a:effectLst/>
        </c:spPr>
        <c:marker>
          <c:symbol val="none"/>
        </c:marker>
      </c:pivotFmt>
      <c:pivotFmt>
        <c:idx val="98"/>
        <c:spPr>
          <a:solidFill>
            <a:schemeClr val="accent1"/>
          </a:solidFill>
          <a:ln w="28575" cap="rnd">
            <a:solidFill>
              <a:schemeClr val="accent1"/>
            </a:solidFill>
            <a:round/>
          </a:ln>
          <a:effectLst/>
        </c:spPr>
        <c:marker>
          <c:symbol val="none"/>
        </c:marker>
      </c:pivotFmt>
      <c:pivotFmt>
        <c:idx val="99"/>
        <c:spPr>
          <a:solidFill>
            <a:schemeClr val="accent1"/>
          </a:solidFill>
          <a:ln w="28575" cap="rnd">
            <a:solidFill>
              <a:schemeClr val="accent1"/>
            </a:solidFill>
            <a:round/>
          </a:ln>
          <a:effectLst/>
        </c:spPr>
        <c:marker>
          <c:symbol val="none"/>
        </c:marker>
      </c:pivotFmt>
      <c:pivotFmt>
        <c:idx val="100"/>
        <c:spPr>
          <a:solidFill>
            <a:schemeClr val="accent1"/>
          </a:solidFill>
          <a:ln w="28575" cap="rnd">
            <a:solidFill>
              <a:schemeClr val="accent1"/>
            </a:solidFill>
            <a:round/>
          </a:ln>
          <a:effectLst/>
        </c:spPr>
        <c:marker>
          <c:symbol val="none"/>
        </c:marker>
      </c:pivotFmt>
      <c:pivotFmt>
        <c:idx val="101"/>
        <c:spPr>
          <a:solidFill>
            <a:schemeClr val="accent1"/>
          </a:solidFill>
          <a:ln w="28575" cap="rnd">
            <a:solidFill>
              <a:schemeClr val="accent1"/>
            </a:solidFill>
            <a:round/>
          </a:ln>
          <a:effectLst/>
        </c:spPr>
        <c:marker>
          <c:symbol val="none"/>
        </c:marker>
      </c:pivotFmt>
      <c:pivotFmt>
        <c:idx val="102"/>
        <c:spPr>
          <a:solidFill>
            <a:schemeClr val="accent1"/>
          </a:solidFill>
          <a:ln w="28575" cap="rnd">
            <a:solidFill>
              <a:schemeClr val="accent1"/>
            </a:solidFill>
            <a:round/>
          </a:ln>
          <a:effectLst/>
        </c:spPr>
        <c:marker>
          <c:symbol val="none"/>
        </c:marker>
      </c:pivotFmt>
      <c:pivotFmt>
        <c:idx val="103"/>
        <c:spPr>
          <a:solidFill>
            <a:schemeClr val="accent1"/>
          </a:solidFill>
          <a:ln w="28575" cap="rnd">
            <a:solidFill>
              <a:schemeClr val="accent1"/>
            </a:solidFill>
            <a:round/>
          </a:ln>
          <a:effectLst/>
        </c:spPr>
        <c:marker>
          <c:symbol val="none"/>
        </c:marker>
      </c:pivotFmt>
      <c:pivotFmt>
        <c:idx val="104"/>
        <c:spPr>
          <a:solidFill>
            <a:schemeClr val="accent1"/>
          </a:solidFill>
          <a:ln w="28575" cap="rnd">
            <a:solidFill>
              <a:schemeClr val="accent1"/>
            </a:solidFill>
            <a:round/>
          </a:ln>
          <a:effectLst/>
        </c:spPr>
        <c:marker>
          <c:symbol val="none"/>
        </c:marker>
      </c:pivotFmt>
      <c:pivotFmt>
        <c:idx val="105"/>
        <c:spPr>
          <a:solidFill>
            <a:schemeClr val="accent1"/>
          </a:solidFill>
          <a:ln w="28575" cap="rnd">
            <a:solidFill>
              <a:schemeClr val="accent1"/>
            </a:solidFill>
            <a:round/>
          </a:ln>
          <a:effectLst/>
        </c:spPr>
        <c:marker>
          <c:symbol val="none"/>
        </c:marker>
      </c:pivotFmt>
      <c:pivotFmt>
        <c:idx val="106"/>
        <c:spPr>
          <a:solidFill>
            <a:schemeClr val="accent1"/>
          </a:solidFill>
          <a:ln w="28575" cap="rnd">
            <a:solidFill>
              <a:schemeClr val="accent1"/>
            </a:solidFill>
            <a:round/>
          </a:ln>
          <a:effectLst/>
        </c:spPr>
        <c:marker>
          <c:symbol val="none"/>
        </c:marker>
      </c:pivotFmt>
      <c:pivotFmt>
        <c:idx val="107"/>
        <c:spPr>
          <a:solidFill>
            <a:schemeClr val="accent1"/>
          </a:solidFill>
          <a:ln w="28575" cap="rnd">
            <a:solidFill>
              <a:schemeClr val="accent1"/>
            </a:solidFill>
            <a:round/>
          </a:ln>
          <a:effectLst/>
        </c:spPr>
        <c:marker>
          <c:symbol val="none"/>
        </c:marker>
      </c:pivotFmt>
      <c:pivotFmt>
        <c:idx val="108"/>
        <c:spPr>
          <a:solidFill>
            <a:schemeClr val="accent1"/>
          </a:solidFill>
          <a:ln w="28575" cap="rnd">
            <a:solidFill>
              <a:schemeClr val="accent1"/>
            </a:solidFill>
            <a:round/>
          </a:ln>
          <a:effectLst/>
        </c:spPr>
        <c:marker>
          <c:symbol val="none"/>
        </c:marker>
      </c:pivotFmt>
      <c:pivotFmt>
        <c:idx val="109"/>
        <c:spPr>
          <a:solidFill>
            <a:schemeClr val="accent1"/>
          </a:solidFill>
          <a:ln w="28575" cap="rnd">
            <a:solidFill>
              <a:schemeClr val="accent1"/>
            </a:solidFill>
            <a:round/>
          </a:ln>
          <a:effectLst/>
        </c:spPr>
        <c:marker>
          <c:symbol val="none"/>
        </c:marker>
      </c:pivotFmt>
      <c:pivotFmt>
        <c:idx val="110"/>
        <c:spPr>
          <a:solidFill>
            <a:schemeClr val="accent1"/>
          </a:solidFill>
          <a:ln w="28575" cap="rnd">
            <a:solidFill>
              <a:schemeClr val="accent1"/>
            </a:solidFill>
            <a:round/>
          </a:ln>
          <a:effectLst/>
        </c:spPr>
        <c:marker>
          <c:symbol val="none"/>
        </c:marker>
      </c:pivotFmt>
      <c:pivotFmt>
        <c:idx val="111"/>
        <c:spPr>
          <a:solidFill>
            <a:schemeClr val="accent1"/>
          </a:solidFill>
          <a:ln w="28575" cap="rnd">
            <a:solidFill>
              <a:schemeClr val="accent1"/>
            </a:solidFill>
            <a:round/>
          </a:ln>
          <a:effectLst/>
        </c:spPr>
        <c:marker>
          <c:symbol val="none"/>
        </c:marker>
      </c:pivotFmt>
      <c:pivotFmt>
        <c:idx val="112"/>
        <c:spPr>
          <a:solidFill>
            <a:schemeClr val="accent1"/>
          </a:solidFill>
          <a:ln w="28575" cap="rnd">
            <a:solidFill>
              <a:schemeClr val="accent1"/>
            </a:solidFill>
            <a:round/>
          </a:ln>
          <a:effectLst/>
        </c:spPr>
        <c:marker>
          <c:symbol val="none"/>
        </c:marker>
      </c:pivotFmt>
      <c:pivotFmt>
        <c:idx val="113"/>
        <c:spPr>
          <a:solidFill>
            <a:schemeClr val="accent1"/>
          </a:solidFill>
          <a:ln w="28575" cap="rnd">
            <a:solidFill>
              <a:schemeClr val="accent1"/>
            </a:solidFill>
            <a:round/>
          </a:ln>
          <a:effectLst/>
        </c:spPr>
        <c:marker>
          <c:symbol val="none"/>
        </c:marker>
      </c:pivotFmt>
      <c:pivotFmt>
        <c:idx val="114"/>
        <c:spPr>
          <a:solidFill>
            <a:schemeClr val="accent1"/>
          </a:solidFill>
          <a:ln w="28575" cap="rnd">
            <a:solidFill>
              <a:schemeClr val="accent1"/>
            </a:solidFill>
            <a:round/>
          </a:ln>
          <a:effectLst/>
        </c:spPr>
        <c:marker>
          <c:symbol val="none"/>
        </c:marker>
      </c:pivotFmt>
      <c:pivotFmt>
        <c:idx val="115"/>
        <c:spPr>
          <a:solidFill>
            <a:schemeClr val="accent1"/>
          </a:solidFill>
          <a:ln w="28575" cap="rnd">
            <a:solidFill>
              <a:schemeClr val="accent1"/>
            </a:solidFill>
            <a:round/>
          </a:ln>
          <a:effectLst/>
        </c:spPr>
        <c:marker>
          <c:symbol val="none"/>
        </c:marker>
      </c:pivotFmt>
      <c:pivotFmt>
        <c:idx val="116"/>
        <c:spPr>
          <a:solidFill>
            <a:schemeClr val="accent1"/>
          </a:solidFill>
          <a:ln w="28575" cap="rnd">
            <a:solidFill>
              <a:schemeClr val="accent1"/>
            </a:solidFill>
            <a:round/>
          </a:ln>
          <a:effectLst/>
        </c:spPr>
        <c:marker>
          <c:symbol val="none"/>
        </c:marker>
      </c:pivotFmt>
      <c:pivotFmt>
        <c:idx val="117"/>
        <c:spPr>
          <a:solidFill>
            <a:schemeClr val="accent1"/>
          </a:solidFill>
          <a:ln w="28575" cap="rnd">
            <a:solidFill>
              <a:schemeClr val="accent1"/>
            </a:solidFill>
            <a:round/>
          </a:ln>
          <a:effectLst/>
        </c:spPr>
        <c:marker>
          <c:symbol val="none"/>
        </c:marker>
      </c:pivotFmt>
      <c:pivotFmt>
        <c:idx val="118"/>
        <c:spPr>
          <a:solidFill>
            <a:schemeClr val="accent1"/>
          </a:solidFill>
          <a:ln w="28575" cap="rnd">
            <a:solidFill>
              <a:schemeClr val="accent1"/>
            </a:solidFill>
            <a:round/>
          </a:ln>
          <a:effectLst/>
        </c:spPr>
        <c:marker>
          <c:symbol val="none"/>
        </c:marker>
      </c:pivotFmt>
      <c:pivotFmt>
        <c:idx val="119"/>
        <c:spPr>
          <a:solidFill>
            <a:schemeClr val="accent1"/>
          </a:solidFill>
          <a:ln w="28575" cap="rnd">
            <a:solidFill>
              <a:schemeClr val="accent1"/>
            </a:solidFill>
            <a:round/>
          </a:ln>
          <a:effectLst/>
        </c:spPr>
        <c:marker>
          <c:symbol val="none"/>
        </c:marker>
      </c:pivotFmt>
      <c:pivotFmt>
        <c:idx val="120"/>
        <c:spPr>
          <a:solidFill>
            <a:schemeClr val="accent1"/>
          </a:solidFill>
          <a:ln w="28575" cap="rnd">
            <a:solidFill>
              <a:schemeClr val="accent1"/>
            </a:solidFill>
            <a:round/>
          </a:ln>
          <a:effectLst/>
        </c:spPr>
        <c:marker>
          <c:symbol val="none"/>
        </c:marker>
      </c:pivotFmt>
      <c:pivotFmt>
        <c:idx val="121"/>
        <c:spPr>
          <a:solidFill>
            <a:schemeClr val="accent1"/>
          </a:solidFill>
          <a:ln w="28575" cap="rnd">
            <a:solidFill>
              <a:schemeClr val="accent1"/>
            </a:solidFill>
            <a:round/>
          </a:ln>
          <a:effectLst/>
        </c:spPr>
        <c:marker>
          <c:symbol val="none"/>
        </c:marker>
      </c:pivotFmt>
      <c:pivotFmt>
        <c:idx val="122"/>
        <c:spPr>
          <a:solidFill>
            <a:schemeClr val="accent1"/>
          </a:solidFill>
          <a:ln w="28575" cap="rnd">
            <a:solidFill>
              <a:schemeClr val="accent1"/>
            </a:solidFill>
            <a:round/>
          </a:ln>
          <a:effectLst/>
        </c:spPr>
        <c:marker>
          <c:symbol val="none"/>
        </c:marker>
      </c:pivotFmt>
      <c:pivotFmt>
        <c:idx val="123"/>
        <c:spPr>
          <a:solidFill>
            <a:schemeClr val="accent1"/>
          </a:solidFill>
          <a:ln w="28575" cap="rnd">
            <a:solidFill>
              <a:schemeClr val="accent1"/>
            </a:solidFill>
            <a:round/>
          </a:ln>
          <a:effectLst/>
        </c:spPr>
        <c:marker>
          <c:symbol val="none"/>
        </c:marker>
      </c:pivotFmt>
      <c:pivotFmt>
        <c:idx val="124"/>
        <c:spPr>
          <a:solidFill>
            <a:schemeClr val="accent1"/>
          </a:solidFill>
          <a:ln w="28575" cap="rnd">
            <a:solidFill>
              <a:schemeClr val="accent1"/>
            </a:solidFill>
            <a:round/>
          </a:ln>
          <a:effectLst/>
        </c:spPr>
        <c:marker>
          <c:symbol val="none"/>
        </c:marker>
      </c:pivotFmt>
      <c:pivotFmt>
        <c:idx val="125"/>
        <c:spPr>
          <a:solidFill>
            <a:schemeClr val="accent1"/>
          </a:solidFill>
          <a:ln w="28575" cap="rnd">
            <a:solidFill>
              <a:schemeClr val="accent1"/>
            </a:solidFill>
            <a:round/>
          </a:ln>
          <a:effectLst/>
        </c:spPr>
        <c:marker>
          <c:symbol val="none"/>
        </c:marker>
      </c:pivotFmt>
      <c:pivotFmt>
        <c:idx val="126"/>
        <c:spPr>
          <a:solidFill>
            <a:schemeClr val="accent1"/>
          </a:solidFill>
          <a:ln w="28575" cap="rnd">
            <a:solidFill>
              <a:schemeClr val="accent1"/>
            </a:solidFill>
            <a:round/>
          </a:ln>
          <a:effectLst/>
        </c:spPr>
        <c:marker>
          <c:symbol val="none"/>
        </c:marker>
      </c:pivotFmt>
      <c:pivotFmt>
        <c:idx val="127"/>
        <c:spPr>
          <a:solidFill>
            <a:schemeClr val="accent1"/>
          </a:solidFill>
          <a:ln w="28575" cap="rnd">
            <a:solidFill>
              <a:schemeClr val="accent1"/>
            </a:solidFill>
            <a:round/>
          </a:ln>
          <a:effectLst/>
        </c:spPr>
        <c:marker>
          <c:symbol val="none"/>
        </c:marker>
      </c:pivotFmt>
      <c:pivotFmt>
        <c:idx val="128"/>
        <c:spPr>
          <a:solidFill>
            <a:schemeClr val="accent1"/>
          </a:solidFill>
          <a:ln w="28575" cap="rnd">
            <a:solidFill>
              <a:schemeClr val="accent1"/>
            </a:solidFill>
            <a:round/>
          </a:ln>
          <a:effectLst/>
        </c:spPr>
        <c:marker>
          <c:symbol val="none"/>
        </c:marker>
      </c:pivotFmt>
      <c:pivotFmt>
        <c:idx val="129"/>
        <c:spPr>
          <a:solidFill>
            <a:schemeClr val="accent1"/>
          </a:solidFill>
          <a:ln w="28575" cap="rnd">
            <a:solidFill>
              <a:schemeClr val="accent1"/>
            </a:solidFill>
            <a:round/>
          </a:ln>
          <a:effectLst/>
        </c:spPr>
        <c:marker>
          <c:symbol val="none"/>
        </c:marker>
      </c:pivotFmt>
      <c:pivotFmt>
        <c:idx val="130"/>
        <c:spPr>
          <a:solidFill>
            <a:schemeClr val="accent1"/>
          </a:solidFill>
          <a:ln w="28575" cap="rnd">
            <a:solidFill>
              <a:schemeClr val="accent1"/>
            </a:solidFill>
            <a:round/>
          </a:ln>
          <a:effectLst/>
        </c:spPr>
        <c:marker>
          <c:symbol val="none"/>
        </c:marker>
      </c:pivotFmt>
      <c:pivotFmt>
        <c:idx val="131"/>
        <c:spPr>
          <a:solidFill>
            <a:schemeClr val="accent1"/>
          </a:solidFill>
          <a:ln w="28575" cap="rnd">
            <a:solidFill>
              <a:schemeClr val="accent1"/>
            </a:solidFill>
            <a:round/>
          </a:ln>
          <a:effectLst/>
        </c:spPr>
        <c:marker>
          <c:symbol val="none"/>
        </c:marker>
      </c:pivotFmt>
      <c:pivotFmt>
        <c:idx val="132"/>
        <c:spPr>
          <a:solidFill>
            <a:schemeClr val="accent1"/>
          </a:solidFill>
          <a:ln w="28575" cap="rnd">
            <a:solidFill>
              <a:schemeClr val="accent1"/>
            </a:solidFill>
            <a:round/>
          </a:ln>
          <a:effectLst/>
        </c:spPr>
        <c:marker>
          <c:symbol val="none"/>
        </c:marker>
      </c:pivotFmt>
      <c:pivotFmt>
        <c:idx val="133"/>
        <c:spPr>
          <a:solidFill>
            <a:schemeClr val="accent1"/>
          </a:solidFill>
          <a:ln w="28575" cap="rnd">
            <a:solidFill>
              <a:schemeClr val="accent1"/>
            </a:solidFill>
            <a:round/>
          </a:ln>
          <a:effectLst/>
        </c:spPr>
        <c:marker>
          <c:symbol val="none"/>
        </c:marker>
      </c:pivotFmt>
      <c:pivotFmt>
        <c:idx val="134"/>
        <c:spPr>
          <a:solidFill>
            <a:schemeClr val="accent1"/>
          </a:solidFill>
          <a:ln w="28575" cap="rnd">
            <a:solidFill>
              <a:schemeClr val="accent1"/>
            </a:solidFill>
            <a:round/>
          </a:ln>
          <a:effectLst/>
        </c:spPr>
        <c:marker>
          <c:symbol val="none"/>
        </c:marker>
      </c:pivotFmt>
      <c:pivotFmt>
        <c:idx val="135"/>
        <c:spPr>
          <a:solidFill>
            <a:schemeClr val="accent1"/>
          </a:solidFill>
          <a:ln w="28575" cap="rnd">
            <a:solidFill>
              <a:schemeClr val="accent1"/>
            </a:solidFill>
            <a:round/>
          </a:ln>
          <a:effectLst/>
        </c:spPr>
        <c:marker>
          <c:symbol val="none"/>
        </c:marker>
      </c:pivotFmt>
      <c:pivotFmt>
        <c:idx val="136"/>
        <c:spPr>
          <a:solidFill>
            <a:schemeClr val="accent1"/>
          </a:solidFill>
          <a:ln w="28575" cap="rnd">
            <a:solidFill>
              <a:schemeClr val="accent1"/>
            </a:solidFill>
            <a:round/>
          </a:ln>
          <a:effectLst/>
        </c:spPr>
        <c:marker>
          <c:symbol val="none"/>
        </c:marker>
      </c:pivotFmt>
      <c:pivotFmt>
        <c:idx val="137"/>
        <c:spPr>
          <a:solidFill>
            <a:schemeClr val="accent1"/>
          </a:solidFill>
          <a:ln w="28575" cap="rnd">
            <a:solidFill>
              <a:schemeClr val="accent1"/>
            </a:solidFill>
            <a:round/>
          </a:ln>
          <a:effectLst/>
        </c:spPr>
        <c:marker>
          <c:symbol val="none"/>
        </c:marker>
      </c:pivotFmt>
      <c:pivotFmt>
        <c:idx val="138"/>
        <c:spPr>
          <a:solidFill>
            <a:schemeClr val="accent1"/>
          </a:solidFill>
          <a:ln w="28575" cap="rnd">
            <a:solidFill>
              <a:schemeClr val="accent1"/>
            </a:solidFill>
            <a:round/>
          </a:ln>
          <a:effectLst/>
        </c:spPr>
        <c:marker>
          <c:symbol val="none"/>
        </c:marker>
      </c:pivotFmt>
      <c:pivotFmt>
        <c:idx val="139"/>
        <c:spPr>
          <a:solidFill>
            <a:schemeClr val="accent1"/>
          </a:solidFill>
          <a:ln w="28575" cap="rnd">
            <a:solidFill>
              <a:schemeClr val="accent1"/>
            </a:solidFill>
            <a:round/>
          </a:ln>
          <a:effectLst/>
        </c:spPr>
        <c:marker>
          <c:symbol val="none"/>
        </c:marker>
      </c:pivotFmt>
      <c:pivotFmt>
        <c:idx val="140"/>
        <c:spPr>
          <a:solidFill>
            <a:schemeClr val="accent1"/>
          </a:solidFill>
          <a:ln w="28575" cap="rnd">
            <a:solidFill>
              <a:schemeClr val="accent1"/>
            </a:solidFill>
            <a:round/>
          </a:ln>
          <a:effectLst/>
        </c:spPr>
        <c:marker>
          <c:symbol val="none"/>
        </c:marker>
      </c:pivotFmt>
      <c:pivotFmt>
        <c:idx val="141"/>
        <c:spPr>
          <a:solidFill>
            <a:schemeClr val="accent1"/>
          </a:solidFill>
          <a:ln w="28575" cap="rnd">
            <a:solidFill>
              <a:schemeClr val="accent1"/>
            </a:solidFill>
            <a:round/>
          </a:ln>
          <a:effectLst/>
        </c:spPr>
        <c:marker>
          <c:symbol val="none"/>
        </c:marker>
      </c:pivotFmt>
      <c:pivotFmt>
        <c:idx val="142"/>
        <c:spPr>
          <a:solidFill>
            <a:schemeClr val="accent1"/>
          </a:solidFill>
          <a:ln w="28575" cap="rnd">
            <a:solidFill>
              <a:schemeClr val="accent1"/>
            </a:solidFill>
            <a:round/>
          </a:ln>
          <a:effectLst/>
        </c:spPr>
        <c:marker>
          <c:symbol val="none"/>
        </c:marker>
      </c:pivotFmt>
      <c:pivotFmt>
        <c:idx val="143"/>
        <c:spPr>
          <a:solidFill>
            <a:schemeClr val="accent1"/>
          </a:solidFill>
          <a:ln w="28575" cap="rnd">
            <a:solidFill>
              <a:schemeClr val="accent1"/>
            </a:solidFill>
            <a:round/>
          </a:ln>
          <a:effectLst/>
        </c:spPr>
        <c:marker>
          <c:symbol val="none"/>
        </c:marker>
      </c:pivotFmt>
      <c:pivotFmt>
        <c:idx val="144"/>
        <c:spPr>
          <a:solidFill>
            <a:schemeClr val="accent1"/>
          </a:solidFill>
          <a:ln w="28575" cap="rnd">
            <a:solidFill>
              <a:schemeClr val="accent1"/>
            </a:solidFill>
            <a:round/>
          </a:ln>
          <a:effectLst/>
        </c:spPr>
        <c:marker>
          <c:symbol val="none"/>
        </c:marker>
      </c:pivotFmt>
      <c:pivotFmt>
        <c:idx val="145"/>
        <c:spPr>
          <a:solidFill>
            <a:schemeClr val="accent1"/>
          </a:solidFill>
          <a:ln w="28575" cap="rnd">
            <a:solidFill>
              <a:schemeClr val="accent1"/>
            </a:solidFill>
            <a:round/>
          </a:ln>
          <a:effectLst/>
        </c:spPr>
        <c:marker>
          <c:symbol val="none"/>
        </c:marker>
      </c:pivotFmt>
      <c:pivotFmt>
        <c:idx val="146"/>
        <c:spPr>
          <a:solidFill>
            <a:schemeClr val="accent1"/>
          </a:solidFill>
          <a:ln w="28575" cap="rnd">
            <a:solidFill>
              <a:schemeClr val="accent1"/>
            </a:solidFill>
            <a:round/>
          </a:ln>
          <a:effectLst/>
        </c:spPr>
        <c:marker>
          <c:symbol val="none"/>
        </c:marker>
      </c:pivotFmt>
      <c:pivotFmt>
        <c:idx val="147"/>
        <c:spPr>
          <a:solidFill>
            <a:schemeClr val="accent1"/>
          </a:solidFill>
          <a:ln w="28575" cap="rnd">
            <a:solidFill>
              <a:schemeClr val="accent1"/>
            </a:solidFill>
            <a:round/>
          </a:ln>
          <a:effectLst/>
        </c:spPr>
        <c:marker>
          <c:symbol val="none"/>
        </c:marker>
      </c:pivotFmt>
      <c:pivotFmt>
        <c:idx val="148"/>
        <c:spPr>
          <a:solidFill>
            <a:schemeClr val="accent1"/>
          </a:solidFill>
          <a:ln w="28575" cap="rnd">
            <a:solidFill>
              <a:schemeClr val="accent1"/>
            </a:solidFill>
            <a:round/>
          </a:ln>
          <a:effectLst/>
        </c:spPr>
        <c:marker>
          <c:symbol val="none"/>
        </c:marker>
      </c:pivotFmt>
      <c:pivotFmt>
        <c:idx val="149"/>
        <c:spPr>
          <a:solidFill>
            <a:schemeClr val="accent1"/>
          </a:solidFill>
          <a:ln w="28575" cap="rnd">
            <a:solidFill>
              <a:schemeClr val="accent1"/>
            </a:solidFill>
            <a:round/>
          </a:ln>
          <a:effectLst/>
        </c:spPr>
        <c:marker>
          <c:symbol val="none"/>
        </c:marker>
      </c:pivotFmt>
      <c:pivotFmt>
        <c:idx val="150"/>
        <c:spPr>
          <a:solidFill>
            <a:schemeClr val="accent1"/>
          </a:solidFill>
          <a:ln w="28575" cap="rnd">
            <a:solidFill>
              <a:schemeClr val="accent1"/>
            </a:solidFill>
            <a:round/>
          </a:ln>
          <a:effectLst/>
        </c:spPr>
        <c:marker>
          <c:symbol val="none"/>
        </c:marker>
      </c:pivotFmt>
      <c:pivotFmt>
        <c:idx val="151"/>
        <c:spPr>
          <a:solidFill>
            <a:schemeClr val="accent1"/>
          </a:solidFill>
          <a:ln w="28575" cap="rnd">
            <a:solidFill>
              <a:schemeClr val="accent1"/>
            </a:solidFill>
            <a:round/>
          </a:ln>
          <a:effectLst/>
        </c:spPr>
        <c:marker>
          <c:symbol val="none"/>
        </c:marker>
      </c:pivotFmt>
      <c:pivotFmt>
        <c:idx val="152"/>
        <c:spPr>
          <a:solidFill>
            <a:schemeClr val="accent1"/>
          </a:solidFill>
          <a:ln w="28575" cap="rnd">
            <a:solidFill>
              <a:schemeClr val="accent1"/>
            </a:solidFill>
            <a:round/>
          </a:ln>
          <a:effectLst/>
        </c:spPr>
        <c:marker>
          <c:symbol val="none"/>
        </c:marker>
      </c:pivotFmt>
      <c:pivotFmt>
        <c:idx val="153"/>
        <c:spPr>
          <a:solidFill>
            <a:schemeClr val="accent1"/>
          </a:solidFill>
          <a:ln w="28575" cap="rnd">
            <a:solidFill>
              <a:schemeClr val="accent1"/>
            </a:solidFill>
            <a:round/>
          </a:ln>
          <a:effectLst/>
        </c:spPr>
        <c:marker>
          <c:symbol val="none"/>
        </c:marker>
      </c:pivotFmt>
      <c:pivotFmt>
        <c:idx val="154"/>
        <c:spPr>
          <a:solidFill>
            <a:schemeClr val="accent1"/>
          </a:solidFill>
          <a:ln w="28575" cap="rnd">
            <a:solidFill>
              <a:schemeClr val="accent1"/>
            </a:solidFill>
            <a:round/>
          </a:ln>
          <a:effectLst/>
        </c:spPr>
        <c:marker>
          <c:symbol val="none"/>
        </c:marker>
      </c:pivotFmt>
      <c:pivotFmt>
        <c:idx val="155"/>
        <c:spPr>
          <a:solidFill>
            <a:schemeClr val="accent1"/>
          </a:solidFill>
          <a:ln w="28575" cap="rnd">
            <a:solidFill>
              <a:schemeClr val="accent1"/>
            </a:solidFill>
            <a:round/>
          </a:ln>
          <a:effectLst/>
        </c:spPr>
        <c:marker>
          <c:symbol val="none"/>
        </c:marker>
      </c:pivotFmt>
      <c:pivotFmt>
        <c:idx val="156"/>
        <c:spPr>
          <a:solidFill>
            <a:schemeClr val="accent1"/>
          </a:solidFill>
          <a:ln w="28575" cap="rnd">
            <a:solidFill>
              <a:schemeClr val="accent1"/>
            </a:solidFill>
            <a:round/>
          </a:ln>
          <a:effectLst/>
        </c:spPr>
        <c:marker>
          <c:symbol val="none"/>
        </c:marker>
      </c:pivotFmt>
      <c:pivotFmt>
        <c:idx val="157"/>
        <c:spPr>
          <a:solidFill>
            <a:schemeClr val="accent1"/>
          </a:solidFill>
          <a:ln w="28575" cap="rnd">
            <a:solidFill>
              <a:schemeClr val="accent1"/>
            </a:solidFill>
            <a:round/>
          </a:ln>
          <a:effectLst/>
        </c:spPr>
        <c:marker>
          <c:symbol val="none"/>
        </c:marker>
      </c:pivotFmt>
      <c:pivotFmt>
        <c:idx val="158"/>
        <c:spPr>
          <a:solidFill>
            <a:schemeClr val="accent1"/>
          </a:solidFill>
          <a:ln w="28575" cap="rnd">
            <a:solidFill>
              <a:schemeClr val="accent1"/>
            </a:solidFill>
            <a:round/>
          </a:ln>
          <a:effectLst/>
        </c:spPr>
        <c:marker>
          <c:symbol val="none"/>
        </c:marker>
      </c:pivotFmt>
      <c:pivotFmt>
        <c:idx val="159"/>
        <c:spPr>
          <a:solidFill>
            <a:schemeClr val="accent1"/>
          </a:solidFill>
          <a:ln w="28575" cap="rnd">
            <a:solidFill>
              <a:schemeClr val="accent1"/>
            </a:solidFill>
            <a:round/>
          </a:ln>
          <a:effectLst/>
        </c:spPr>
        <c:marker>
          <c:symbol val="none"/>
        </c:marker>
      </c:pivotFmt>
      <c:pivotFmt>
        <c:idx val="160"/>
        <c:spPr>
          <a:solidFill>
            <a:schemeClr val="accent1"/>
          </a:solidFill>
          <a:ln w="28575" cap="rnd">
            <a:solidFill>
              <a:schemeClr val="accent1"/>
            </a:solidFill>
            <a:round/>
          </a:ln>
          <a:effectLst/>
        </c:spPr>
        <c:marker>
          <c:symbol val="none"/>
        </c:marker>
      </c:pivotFmt>
      <c:pivotFmt>
        <c:idx val="161"/>
        <c:spPr>
          <a:solidFill>
            <a:schemeClr val="accent1"/>
          </a:solidFill>
          <a:ln w="28575" cap="rnd">
            <a:solidFill>
              <a:schemeClr val="accent1"/>
            </a:solidFill>
            <a:round/>
          </a:ln>
          <a:effectLst/>
        </c:spPr>
        <c:marker>
          <c:symbol val="none"/>
        </c:marker>
      </c:pivotFmt>
      <c:pivotFmt>
        <c:idx val="162"/>
        <c:spPr>
          <a:solidFill>
            <a:schemeClr val="accent1"/>
          </a:solidFill>
          <a:ln w="28575" cap="rnd">
            <a:solidFill>
              <a:schemeClr val="accent1"/>
            </a:solidFill>
            <a:round/>
          </a:ln>
          <a:effectLst/>
        </c:spPr>
        <c:marker>
          <c:symbol val="none"/>
        </c:marker>
      </c:pivotFmt>
      <c:pivotFmt>
        <c:idx val="163"/>
        <c:spPr>
          <a:solidFill>
            <a:schemeClr val="accent1"/>
          </a:solidFill>
          <a:ln w="28575" cap="rnd">
            <a:solidFill>
              <a:schemeClr val="accent1"/>
            </a:solidFill>
            <a:round/>
          </a:ln>
          <a:effectLst/>
        </c:spPr>
        <c:marker>
          <c:symbol val="none"/>
        </c:marker>
      </c:pivotFmt>
      <c:pivotFmt>
        <c:idx val="164"/>
        <c:spPr>
          <a:solidFill>
            <a:schemeClr val="accent1"/>
          </a:solidFill>
          <a:ln w="28575" cap="rnd">
            <a:solidFill>
              <a:schemeClr val="accent1"/>
            </a:solidFill>
            <a:round/>
          </a:ln>
          <a:effectLst/>
        </c:spPr>
        <c:marker>
          <c:symbol val="none"/>
        </c:marker>
      </c:pivotFmt>
      <c:pivotFmt>
        <c:idx val="165"/>
        <c:spPr>
          <a:solidFill>
            <a:schemeClr val="accent1"/>
          </a:solidFill>
          <a:ln w="28575" cap="rnd">
            <a:solidFill>
              <a:schemeClr val="accent1"/>
            </a:solidFill>
            <a:round/>
          </a:ln>
          <a:effectLst/>
        </c:spPr>
        <c:marker>
          <c:symbol val="none"/>
        </c:marker>
      </c:pivotFmt>
      <c:pivotFmt>
        <c:idx val="166"/>
        <c:spPr>
          <a:solidFill>
            <a:schemeClr val="accent1"/>
          </a:solidFill>
          <a:ln w="28575" cap="rnd">
            <a:solidFill>
              <a:schemeClr val="accent1"/>
            </a:solidFill>
            <a:round/>
          </a:ln>
          <a:effectLst/>
        </c:spPr>
        <c:marker>
          <c:symbol val="none"/>
        </c:marker>
      </c:pivotFmt>
      <c:pivotFmt>
        <c:idx val="167"/>
        <c:spPr>
          <a:solidFill>
            <a:schemeClr val="accent1"/>
          </a:solidFill>
          <a:ln w="28575" cap="rnd">
            <a:solidFill>
              <a:schemeClr val="accent1"/>
            </a:solidFill>
            <a:round/>
          </a:ln>
          <a:effectLst/>
        </c:spPr>
        <c:marker>
          <c:symbol val="none"/>
        </c:marker>
      </c:pivotFmt>
      <c:pivotFmt>
        <c:idx val="168"/>
        <c:spPr>
          <a:solidFill>
            <a:schemeClr val="accent1"/>
          </a:solidFill>
          <a:ln w="28575" cap="rnd">
            <a:solidFill>
              <a:schemeClr val="accent1"/>
            </a:solidFill>
            <a:round/>
          </a:ln>
          <a:effectLst/>
        </c:spPr>
        <c:marker>
          <c:symbol val="none"/>
        </c:marker>
      </c:pivotFmt>
      <c:pivotFmt>
        <c:idx val="169"/>
        <c:spPr>
          <a:solidFill>
            <a:schemeClr val="accent1"/>
          </a:solidFill>
          <a:ln w="28575" cap="rnd">
            <a:solidFill>
              <a:schemeClr val="accent1"/>
            </a:solidFill>
            <a:round/>
          </a:ln>
          <a:effectLst/>
        </c:spPr>
        <c:marker>
          <c:symbol val="none"/>
        </c:marker>
      </c:pivotFmt>
      <c:pivotFmt>
        <c:idx val="170"/>
        <c:spPr>
          <a:solidFill>
            <a:schemeClr val="accent1"/>
          </a:solidFill>
          <a:ln w="28575" cap="rnd">
            <a:solidFill>
              <a:schemeClr val="accent1"/>
            </a:solidFill>
            <a:round/>
          </a:ln>
          <a:effectLst/>
        </c:spPr>
        <c:marker>
          <c:symbol val="none"/>
        </c:marker>
      </c:pivotFmt>
      <c:pivotFmt>
        <c:idx val="171"/>
        <c:spPr>
          <a:solidFill>
            <a:schemeClr val="accent1"/>
          </a:solidFill>
          <a:ln w="28575" cap="rnd">
            <a:solidFill>
              <a:schemeClr val="accent1"/>
            </a:solidFill>
            <a:round/>
          </a:ln>
          <a:effectLst/>
        </c:spPr>
        <c:marker>
          <c:symbol val="none"/>
        </c:marker>
      </c:pivotFmt>
      <c:pivotFmt>
        <c:idx val="172"/>
        <c:spPr>
          <a:solidFill>
            <a:schemeClr val="accent1"/>
          </a:solidFill>
          <a:ln w="28575" cap="rnd">
            <a:solidFill>
              <a:schemeClr val="accent1"/>
            </a:solidFill>
            <a:round/>
          </a:ln>
          <a:effectLst/>
        </c:spPr>
        <c:marker>
          <c:symbol val="none"/>
        </c:marker>
      </c:pivotFmt>
      <c:pivotFmt>
        <c:idx val="173"/>
        <c:spPr>
          <a:solidFill>
            <a:schemeClr val="accent1"/>
          </a:solidFill>
          <a:ln w="28575" cap="rnd">
            <a:solidFill>
              <a:schemeClr val="accent1"/>
            </a:solidFill>
            <a:round/>
          </a:ln>
          <a:effectLst/>
        </c:spPr>
        <c:marker>
          <c:symbol val="none"/>
        </c:marker>
      </c:pivotFmt>
      <c:pivotFmt>
        <c:idx val="174"/>
        <c:spPr>
          <a:solidFill>
            <a:schemeClr val="accent1"/>
          </a:solidFill>
          <a:ln w="28575" cap="rnd">
            <a:solidFill>
              <a:schemeClr val="accent1"/>
            </a:solidFill>
            <a:round/>
          </a:ln>
          <a:effectLst/>
        </c:spPr>
        <c:marker>
          <c:symbol val="none"/>
        </c:marker>
      </c:pivotFmt>
      <c:pivotFmt>
        <c:idx val="175"/>
        <c:spPr>
          <a:solidFill>
            <a:schemeClr val="accent1"/>
          </a:solidFill>
          <a:ln w="28575" cap="rnd">
            <a:solidFill>
              <a:schemeClr val="accent1"/>
            </a:solidFill>
            <a:round/>
          </a:ln>
          <a:effectLst/>
        </c:spPr>
        <c:marker>
          <c:symbol val="none"/>
        </c:marker>
      </c:pivotFmt>
      <c:pivotFmt>
        <c:idx val="176"/>
        <c:spPr>
          <a:solidFill>
            <a:schemeClr val="accent1"/>
          </a:solidFill>
          <a:ln w="28575" cap="rnd">
            <a:solidFill>
              <a:schemeClr val="accent1"/>
            </a:solidFill>
            <a:round/>
          </a:ln>
          <a:effectLst/>
        </c:spPr>
        <c:marker>
          <c:symbol val="none"/>
        </c:marker>
      </c:pivotFmt>
      <c:pivotFmt>
        <c:idx val="177"/>
        <c:spPr>
          <a:solidFill>
            <a:schemeClr val="accent1"/>
          </a:solidFill>
          <a:ln w="28575" cap="rnd">
            <a:solidFill>
              <a:schemeClr val="accent1"/>
            </a:solidFill>
            <a:round/>
          </a:ln>
          <a:effectLst/>
        </c:spPr>
        <c:marker>
          <c:symbol val="none"/>
        </c:marker>
      </c:pivotFmt>
      <c:pivotFmt>
        <c:idx val="178"/>
        <c:spPr>
          <a:solidFill>
            <a:schemeClr val="accent1"/>
          </a:solidFill>
          <a:ln w="28575" cap="rnd">
            <a:solidFill>
              <a:schemeClr val="accent1"/>
            </a:solidFill>
            <a:round/>
          </a:ln>
          <a:effectLst/>
        </c:spPr>
        <c:marker>
          <c:symbol val="none"/>
        </c:marker>
      </c:pivotFmt>
      <c:pivotFmt>
        <c:idx val="179"/>
        <c:spPr>
          <a:solidFill>
            <a:schemeClr val="accent1"/>
          </a:solidFill>
          <a:ln w="28575" cap="rnd">
            <a:solidFill>
              <a:schemeClr val="accent1"/>
            </a:solidFill>
            <a:round/>
          </a:ln>
          <a:effectLst/>
        </c:spPr>
        <c:marker>
          <c:symbol val="none"/>
        </c:marker>
      </c:pivotFmt>
      <c:pivotFmt>
        <c:idx val="180"/>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181"/>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182"/>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183"/>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184"/>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185"/>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186"/>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187"/>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188"/>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189"/>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190"/>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191"/>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192"/>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193"/>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194"/>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195"/>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196"/>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197"/>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198"/>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199"/>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3.7454545752697743E-2"/>
          <c:y val="9.8328447364395E-2"/>
          <c:w val="0.71516447980663034"/>
          <c:h val="0.77896446363457861"/>
        </c:manualLayout>
      </c:layout>
      <c:lineChart>
        <c:grouping val="standard"/>
        <c:varyColors val="0"/>
        <c:ser>
          <c:idx val="0"/>
          <c:order val="0"/>
          <c:tx>
            <c:strRef>
              <c:f>'Saturación O2'!$B$52:$B$53</c:f>
              <c:strCache>
                <c:ptCount val="1"/>
                <c:pt idx="0">
                  <c:v>CONV</c:v>
                </c:pt>
              </c:strCache>
            </c:strRef>
          </c:tx>
          <c:spPr>
            <a:ln w="28575" cap="rnd">
              <a:solidFill>
                <a:schemeClr val="accent1"/>
              </a:solidFill>
              <a:round/>
            </a:ln>
            <a:effectLst/>
          </c:spPr>
          <c:marker>
            <c:symbol val="none"/>
          </c:marker>
          <c:cat>
            <c:strRef>
              <c:f>'Saturación O2'!$A$54:$A$66</c:f>
              <c:strCache>
                <c:ptCount val="12"/>
                <c:pt idx="0">
                  <c:v>ene-19</c:v>
                </c:pt>
                <c:pt idx="1">
                  <c:v>feb-19</c:v>
                </c:pt>
                <c:pt idx="2">
                  <c:v>mar-19</c:v>
                </c:pt>
                <c:pt idx="3">
                  <c:v>abr-19</c:v>
                </c:pt>
                <c:pt idx="4">
                  <c:v>may-19</c:v>
                </c:pt>
                <c:pt idx="5">
                  <c:v>jun-19</c:v>
                </c:pt>
                <c:pt idx="6">
                  <c:v>jul-19</c:v>
                </c:pt>
                <c:pt idx="7">
                  <c:v>ago-19</c:v>
                </c:pt>
                <c:pt idx="8">
                  <c:v>sep-19</c:v>
                </c:pt>
                <c:pt idx="9">
                  <c:v>oct-19</c:v>
                </c:pt>
                <c:pt idx="10">
                  <c:v>nov-19</c:v>
                </c:pt>
                <c:pt idx="11">
                  <c:v>dic-19</c:v>
                </c:pt>
              </c:strCache>
            </c:strRef>
          </c:cat>
          <c:val>
            <c:numRef>
              <c:f>'Saturación O2'!$B$54:$B$66</c:f>
              <c:numCache>
                <c:formatCode>General</c:formatCode>
                <c:ptCount val="12"/>
                <c:pt idx="3">
                  <c:v>64.705882352941174</c:v>
                </c:pt>
                <c:pt idx="5">
                  <c:v>71.568627450980401</c:v>
                </c:pt>
                <c:pt idx="6">
                  <c:v>66.34615384615384</c:v>
                </c:pt>
                <c:pt idx="7">
                  <c:v>65.384615384615387</c:v>
                </c:pt>
                <c:pt idx="10">
                  <c:v>71.15384615384616</c:v>
                </c:pt>
              </c:numCache>
            </c:numRef>
          </c:val>
          <c:smooth val="0"/>
          <c:extLst>
            <c:ext xmlns:c16="http://schemas.microsoft.com/office/drawing/2014/chart" uri="{C3380CC4-5D6E-409C-BE32-E72D297353CC}">
              <c16:uniqueId val="{00000000-7445-4514-9A0A-4275EA49EBBB}"/>
            </c:ext>
          </c:extLst>
        </c:ser>
        <c:ser>
          <c:idx val="1"/>
          <c:order val="1"/>
          <c:tx>
            <c:strRef>
              <c:f>'Saturación O2'!$C$52:$C$53</c:f>
              <c:strCache>
                <c:ptCount val="1"/>
                <c:pt idx="0">
                  <c:v>HARG1</c:v>
                </c:pt>
              </c:strCache>
            </c:strRef>
          </c:tx>
          <c:spPr>
            <a:ln w="28575" cap="rnd">
              <a:solidFill>
                <a:schemeClr val="accent2"/>
              </a:solidFill>
              <a:round/>
            </a:ln>
            <a:effectLst/>
          </c:spPr>
          <c:marker>
            <c:symbol val="none"/>
          </c:marker>
          <c:cat>
            <c:strRef>
              <c:f>'Saturación O2'!$A$54:$A$66</c:f>
              <c:strCache>
                <c:ptCount val="12"/>
                <c:pt idx="0">
                  <c:v>ene-19</c:v>
                </c:pt>
                <c:pt idx="1">
                  <c:v>feb-19</c:v>
                </c:pt>
                <c:pt idx="2">
                  <c:v>mar-19</c:v>
                </c:pt>
                <c:pt idx="3">
                  <c:v>abr-19</c:v>
                </c:pt>
                <c:pt idx="4">
                  <c:v>may-19</c:v>
                </c:pt>
                <c:pt idx="5">
                  <c:v>jun-19</c:v>
                </c:pt>
                <c:pt idx="6">
                  <c:v>jul-19</c:v>
                </c:pt>
                <c:pt idx="7">
                  <c:v>ago-19</c:v>
                </c:pt>
                <c:pt idx="8">
                  <c:v>sep-19</c:v>
                </c:pt>
                <c:pt idx="9">
                  <c:v>oct-19</c:v>
                </c:pt>
                <c:pt idx="10">
                  <c:v>nov-19</c:v>
                </c:pt>
                <c:pt idx="11">
                  <c:v>dic-19</c:v>
                </c:pt>
              </c:strCache>
            </c:strRef>
          </c:cat>
          <c:val>
            <c:numRef>
              <c:f>'Saturación O2'!$C$54:$C$66</c:f>
              <c:numCache>
                <c:formatCode>General</c:formatCode>
                <c:ptCount val="12"/>
                <c:pt idx="0">
                  <c:v>66.371681415929203</c:v>
                </c:pt>
                <c:pt idx="1">
                  <c:v>62.264150943396224</c:v>
                </c:pt>
                <c:pt idx="2">
                  <c:v>66.055045871559642</c:v>
                </c:pt>
                <c:pt idx="3">
                  <c:v>61.467889908256865</c:v>
                </c:pt>
                <c:pt idx="4">
                  <c:v>63.725490196078439</c:v>
                </c:pt>
                <c:pt idx="5">
                  <c:v>58.653846153846146</c:v>
                </c:pt>
                <c:pt idx="6">
                  <c:v>66.055045871559642</c:v>
                </c:pt>
                <c:pt idx="7">
                  <c:v>67.307692307692307</c:v>
                </c:pt>
                <c:pt idx="8">
                  <c:v>65.765765765765778</c:v>
                </c:pt>
                <c:pt idx="9">
                  <c:v>67.889908256880744</c:v>
                </c:pt>
                <c:pt idx="10">
                  <c:v>67.924528301886795</c:v>
                </c:pt>
                <c:pt idx="11">
                  <c:v>65.546218487394952</c:v>
                </c:pt>
              </c:numCache>
            </c:numRef>
          </c:val>
          <c:smooth val="0"/>
          <c:extLst>
            <c:ext xmlns:c16="http://schemas.microsoft.com/office/drawing/2014/chart" uri="{C3380CC4-5D6E-409C-BE32-E72D297353CC}">
              <c16:uniqueId val="{00000001-7445-4514-9A0A-4275EA49EBBB}"/>
            </c:ext>
          </c:extLst>
        </c:ser>
        <c:ser>
          <c:idx val="2"/>
          <c:order val="2"/>
          <c:tx>
            <c:strRef>
              <c:f>'Saturación O2'!$D$52:$D$53</c:f>
              <c:strCache>
                <c:ptCount val="1"/>
                <c:pt idx="0">
                  <c:v>HARG2</c:v>
                </c:pt>
              </c:strCache>
            </c:strRef>
          </c:tx>
          <c:spPr>
            <a:ln w="28575" cap="rnd">
              <a:solidFill>
                <a:schemeClr val="accent3"/>
              </a:solidFill>
              <a:round/>
            </a:ln>
            <a:effectLst/>
          </c:spPr>
          <c:marker>
            <c:symbol val="none"/>
          </c:marker>
          <c:cat>
            <c:strRef>
              <c:f>'Saturación O2'!$A$54:$A$66</c:f>
              <c:strCache>
                <c:ptCount val="12"/>
                <c:pt idx="0">
                  <c:v>ene-19</c:v>
                </c:pt>
                <c:pt idx="1">
                  <c:v>feb-19</c:v>
                </c:pt>
                <c:pt idx="2">
                  <c:v>mar-19</c:v>
                </c:pt>
                <c:pt idx="3">
                  <c:v>abr-19</c:v>
                </c:pt>
                <c:pt idx="4">
                  <c:v>may-19</c:v>
                </c:pt>
                <c:pt idx="5">
                  <c:v>jun-19</c:v>
                </c:pt>
                <c:pt idx="6">
                  <c:v>jul-19</c:v>
                </c:pt>
                <c:pt idx="7">
                  <c:v>ago-19</c:v>
                </c:pt>
                <c:pt idx="8">
                  <c:v>sep-19</c:v>
                </c:pt>
                <c:pt idx="9">
                  <c:v>oct-19</c:v>
                </c:pt>
                <c:pt idx="10">
                  <c:v>nov-19</c:v>
                </c:pt>
                <c:pt idx="11">
                  <c:v>dic-19</c:v>
                </c:pt>
              </c:strCache>
            </c:strRef>
          </c:cat>
          <c:val>
            <c:numRef>
              <c:f>'Saturación O2'!$D$54:$D$66</c:f>
              <c:numCache>
                <c:formatCode>General</c:formatCode>
                <c:ptCount val="12"/>
                <c:pt idx="0">
                  <c:v>69.724770642201833</c:v>
                </c:pt>
                <c:pt idx="1">
                  <c:v>60.377358490566046</c:v>
                </c:pt>
                <c:pt idx="2">
                  <c:v>60.57692307692308</c:v>
                </c:pt>
                <c:pt idx="3">
                  <c:v>61.764705882352956</c:v>
                </c:pt>
                <c:pt idx="4">
                  <c:v>62</c:v>
                </c:pt>
                <c:pt idx="5">
                  <c:v>70</c:v>
                </c:pt>
                <c:pt idx="6">
                  <c:v>65.384615384615387</c:v>
                </c:pt>
                <c:pt idx="7">
                  <c:v>66.34615384615384</c:v>
                </c:pt>
                <c:pt idx="8">
                  <c:v>64.15094339622641</c:v>
                </c:pt>
                <c:pt idx="9">
                  <c:v>64.220183486238525</c:v>
                </c:pt>
                <c:pt idx="10">
                  <c:v>63.96226415094339</c:v>
                </c:pt>
                <c:pt idx="11">
                  <c:v>50</c:v>
                </c:pt>
              </c:numCache>
            </c:numRef>
          </c:val>
          <c:smooth val="0"/>
          <c:extLst>
            <c:ext xmlns:c16="http://schemas.microsoft.com/office/drawing/2014/chart" uri="{C3380CC4-5D6E-409C-BE32-E72D297353CC}">
              <c16:uniqueId val="{00000002-7445-4514-9A0A-4275EA49EBBB}"/>
            </c:ext>
          </c:extLst>
        </c:ser>
        <c:ser>
          <c:idx val="3"/>
          <c:order val="3"/>
          <c:tx>
            <c:strRef>
              <c:f>'Saturación O2'!$E$52:$E$53</c:f>
              <c:strCache>
                <c:ptCount val="1"/>
                <c:pt idx="0">
                  <c:v>HASL1</c:v>
                </c:pt>
              </c:strCache>
            </c:strRef>
          </c:tx>
          <c:spPr>
            <a:ln w="28575" cap="rnd">
              <a:solidFill>
                <a:schemeClr val="accent4"/>
              </a:solidFill>
              <a:round/>
            </a:ln>
            <a:effectLst/>
          </c:spPr>
          <c:marker>
            <c:symbol val="none"/>
          </c:marker>
          <c:cat>
            <c:strRef>
              <c:f>'Saturación O2'!$A$54:$A$66</c:f>
              <c:strCache>
                <c:ptCount val="12"/>
                <c:pt idx="0">
                  <c:v>ene-19</c:v>
                </c:pt>
                <c:pt idx="1">
                  <c:v>feb-19</c:v>
                </c:pt>
                <c:pt idx="2">
                  <c:v>mar-19</c:v>
                </c:pt>
                <c:pt idx="3">
                  <c:v>abr-19</c:v>
                </c:pt>
                <c:pt idx="4">
                  <c:v>may-19</c:v>
                </c:pt>
                <c:pt idx="5">
                  <c:v>jun-19</c:v>
                </c:pt>
                <c:pt idx="6">
                  <c:v>jul-19</c:v>
                </c:pt>
                <c:pt idx="7">
                  <c:v>ago-19</c:v>
                </c:pt>
                <c:pt idx="8">
                  <c:v>sep-19</c:v>
                </c:pt>
                <c:pt idx="9">
                  <c:v>oct-19</c:v>
                </c:pt>
                <c:pt idx="10">
                  <c:v>nov-19</c:v>
                </c:pt>
                <c:pt idx="11">
                  <c:v>dic-19</c:v>
                </c:pt>
              </c:strCache>
            </c:strRef>
          </c:cat>
          <c:val>
            <c:numRef>
              <c:f>'Saturación O2'!$E$54:$E$66</c:f>
              <c:numCache>
                <c:formatCode>General</c:formatCode>
                <c:ptCount val="12"/>
                <c:pt idx="0">
                  <c:v>60.377358490566046</c:v>
                </c:pt>
                <c:pt idx="1">
                  <c:v>53.846153846153847</c:v>
                </c:pt>
                <c:pt idx="2">
                  <c:v>60.57692307692308</c:v>
                </c:pt>
                <c:pt idx="3">
                  <c:v>59.615384615384613</c:v>
                </c:pt>
                <c:pt idx="4">
                  <c:v>58.82352941176471</c:v>
                </c:pt>
                <c:pt idx="5">
                  <c:v>57.692307692307686</c:v>
                </c:pt>
                <c:pt idx="6">
                  <c:v>58.653846153846146</c:v>
                </c:pt>
                <c:pt idx="7">
                  <c:v>60.377358490566046</c:v>
                </c:pt>
                <c:pt idx="8">
                  <c:v>50.961538461538467</c:v>
                </c:pt>
                <c:pt idx="10">
                  <c:v>58.653846153846146</c:v>
                </c:pt>
                <c:pt idx="11">
                  <c:v>58.490566037735846</c:v>
                </c:pt>
              </c:numCache>
            </c:numRef>
          </c:val>
          <c:smooth val="0"/>
          <c:extLst>
            <c:ext xmlns:c16="http://schemas.microsoft.com/office/drawing/2014/chart" uri="{C3380CC4-5D6E-409C-BE32-E72D297353CC}">
              <c16:uniqueId val="{00000003-7445-4514-9A0A-4275EA49EBBB}"/>
            </c:ext>
          </c:extLst>
        </c:ser>
        <c:ser>
          <c:idx val="4"/>
          <c:order val="4"/>
          <c:tx>
            <c:strRef>
              <c:f>'Saturación O2'!$F$52:$F$53</c:f>
              <c:strCache>
                <c:ptCount val="1"/>
                <c:pt idx="0">
                  <c:v>HASL2</c:v>
                </c:pt>
              </c:strCache>
            </c:strRef>
          </c:tx>
          <c:spPr>
            <a:ln w="28575" cap="rnd">
              <a:solidFill>
                <a:schemeClr val="accent5"/>
              </a:solidFill>
              <a:round/>
            </a:ln>
            <a:effectLst/>
          </c:spPr>
          <c:marker>
            <c:symbol val="none"/>
          </c:marker>
          <c:cat>
            <c:strRef>
              <c:f>'Saturación O2'!$A$54:$A$66</c:f>
              <c:strCache>
                <c:ptCount val="12"/>
                <c:pt idx="0">
                  <c:v>ene-19</c:v>
                </c:pt>
                <c:pt idx="1">
                  <c:v>feb-19</c:v>
                </c:pt>
                <c:pt idx="2">
                  <c:v>mar-19</c:v>
                </c:pt>
                <c:pt idx="3">
                  <c:v>abr-19</c:v>
                </c:pt>
                <c:pt idx="4">
                  <c:v>may-19</c:v>
                </c:pt>
                <c:pt idx="5">
                  <c:v>jun-19</c:v>
                </c:pt>
                <c:pt idx="6">
                  <c:v>jul-19</c:v>
                </c:pt>
                <c:pt idx="7">
                  <c:v>ago-19</c:v>
                </c:pt>
                <c:pt idx="8">
                  <c:v>sep-19</c:v>
                </c:pt>
                <c:pt idx="9">
                  <c:v>oct-19</c:v>
                </c:pt>
                <c:pt idx="10">
                  <c:v>nov-19</c:v>
                </c:pt>
                <c:pt idx="11">
                  <c:v>dic-19</c:v>
                </c:pt>
              </c:strCache>
            </c:strRef>
          </c:cat>
          <c:val>
            <c:numRef>
              <c:f>'Saturación O2'!$F$54:$F$66</c:f>
              <c:numCache>
                <c:formatCode>General</c:formatCode>
                <c:ptCount val="12"/>
                <c:pt idx="0">
                  <c:v>69.811320754716988</c:v>
                </c:pt>
                <c:pt idx="1">
                  <c:v>63.20754716981132</c:v>
                </c:pt>
                <c:pt idx="2">
                  <c:v>61.53846153846154</c:v>
                </c:pt>
                <c:pt idx="3">
                  <c:v>62.5</c:v>
                </c:pt>
                <c:pt idx="4">
                  <c:v>59.615384615384613</c:v>
                </c:pt>
                <c:pt idx="5">
                  <c:v>62.745098039215698</c:v>
                </c:pt>
                <c:pt idx="6">
                  <c:v>64.705882352941174</c:v>
                </c:pt>
                <c:pt idx="7">
                  <c:v>68.627450980392155</c:v>
                </c:pt>
                <c:pt idx="8">
                  <c:v>63.46153846153846</c:v>
                </c:pt>
                <c:pt idx="9">
                  <c:v>62.5</c:v>
                </c:pt>
                <c:pt idx="10">
                  <c:v>70.588235294117652</c:v>
                </c:pt>
                <c:pt idx="11">
                  <c:v>69.230769230769226</c:v>
                </c:pt>
              </c:numCache>
            </c:numRef>
          </c:val>
          <c:smooth val="0"/>
          <c:extLst>
            <c:ext xmlns:c16="http://schemas.microsoft.com/office/drawing/2014/chart" uri="{C3380CC4-5D6E-409C-BE32-E72D297353CC}">
              <c16:uniqueId val="{00000004-7445-4514-9A0A-4275EA49EBBB}"/>
            </c:ext>
          </c:extLst>
        </c:ser>
        <c:ser>
          <c:idx val="5"/>
          <c:order val="5"/>
          <c:tx>
            <c:strRef>
              <c:f>'Saturación O2'!$G$52:$G$53</c:f>
              <c:strCache>
                <c:ptCount val="1"/>
                <c:pt idx="0">
                  <c:v>HASL3</c:v>
                </c:pt>
              </c:strCache>
            </c:strRef>
          </c:tx>
          <c:spPr>
            <a:ln w="28575" cap="rnd">
              <a:solidFill>
                <a:schemeClr val="accent6"/>
              </a:solidFill>
              <a:round/>
            </a:ln>
            <a:effectLst/>
          </c:spPr>
          <c:marker>
            <c:symbol val="none"/>
          </c:marker>
          <c:cat>
            <c:strRef>
              <c:f>'Saturación O2'!$A$54:$A$66</c:f>
              <c:strCache>
                <c:ptCount val="12"/>
                <c:pt idx="0">
                  <c:v>ene-19</c:v>
                </c:pt>
                <c:pt idx="1">
                  <c:v>feb-19</c:v>
                </c:pt>
                <c:pt idx="2">
                  <c:v>mar-19</c:v>
                </c:pt>
                <c:pt idx="3">
                  <c:v>abr-19</c:v>
                </c:pt>
                <c:pt idx="4">
                  <c:v>may-19</c:v>
                </c:pt>
                <c:pt idx="5">
                  <c:v>jun-19</c:v>
                </c:pt>
                <c:pt idx="6">
                  <c:v>jul-19</c:v>
                </c:pt>
                <c:pt idx="7">
                  <c:v>ago-19</c:v>
                </c:pt>
                <c:pt idx="8">
                  <c:v>sep-19</c:v>
                </c:pt>
                <c:pt idx="9">
                  <c:v>oct-19</c:v>
                </c:pt>
                <c:pt idx="10">
                  <c:v>nov-19</c:v>
                </c:pt>
                <c:pt idx="11">
                  <c:v>dic-19</c:v>
                </c:pt>
              </c:strCache>
            </c:strRef>
          </c:cat>
          <c:val>
            <c:numRef>
              <c:f>'Saturación O2'!$G$54:$G$66</c:f>
              <c:numCache>
                <c:formatCode>General</c:formatCode>
                <c:ptCount val="12"/>
                <c:pt idx="4">
                  <c:v>62.264150943396224</c:v>
                </c:pt>
                <c:pt idx="5">
                  <c:v>65.686274509803923</c:v>
                </c:pt>
                <c:pt idx="6">
                  <c:v>67.307692307692307</c:v>
                </c:pt>
                <c:pt idx="7">
                  <c:v>61.53846153846154</c:v>
                </c:pt>
                <c:pt idx="8">
                  <c:v>68.269230769230759</c:v>
                </c:pt>
                <c:pt idx="9">
                  <c:v>64.42307692307692</c:v>
                </c:pt>
                <c:pt idx="10">
                  <c:v>60.57692307692308</c:v>
                </c:pt>
                <c:pt idx="11">
                  <c:v>66.981132075471692</c:v>
                </c:pt>
              </c:numCache>
            </c:numRef>
          </c:val>
          <c:smooth val="0"/>
          <c:extLst>
            <c:ext xmlns:c16="http://schemas.microsoft.com/office/drawing/2014/chart" uri="{C3380CC4-5D6E-409C-BE32-E72D297353CC}">
              <c16:uniqueId val="{00000005-7445-4514-9A0A-4275EA49EBBB}"/>
            </c:ext>
          </c:extLst>
        </c:ser>
        <c:ser>
          <c:idx val="6"/>
          <c:order val="6"/>
          <c:tx>
            <c:strRef>
              <c:f>'Saturación O2'!$H$52:$H$53</c:f>
              <c:strCache>
                <c:ptCount val="1"/>
                <c:pt idx="0">
                  <c:v>HOSP1</c:v>
                </c:pt>
              </c:strCache>
            </c:strRef>
          </c:tx>
          <c:spPr>
            <a:ln w="28575" cap="rnd">
              <a:solidFill>
                <a:schemeClr val="accent1">
                  <a:lumMod val="60000"/>
                </a:schemeClr>
              </a:solidFill>
              <a:round/>
            </a:ln>
            <a:effectLst/>
          </c:spPr>
          <c:marker>
            <c:symbol val="none"/>
          </c:marker>
          <c:cat>
            <c:strRef>
              <c:f>'Saturación O2'!$A$54:$A$66</c:f>
              <c:strCache>
                <c:ptCount val="12"/>
                <c:pt idx="0">
                  <c:v>ene-19</c:v>
                </c:pt>
                <c:pt idx="1">
                  <c:v>feb-19</c:v>
                </c:pt>
                <c:pt idx="2">
                  <c:v>mar-19</c:v>
                </c:pt>
                <c:pt idx="3">
                  <c:v>abr-19</c:v>
                </c:pt>
                <c:pt idx="4">
                  <c:v>may-19</c:v>
                </c:pt>
                <c:pt idx="5">
                  <c:v>jun-19</c:v>
                </c:pt>
                <c:pt idx="6">
                  <c:v>jul-19</c:v>
                </c:pt>
                <c:pt idx="7">
                  <c:v>ago-19</c:v>
                </c:pt>
                <c:pt idx="8">
                  <c:v>sep-19</c:v>
                </c:pt>
                <c:pt idx="9">
                  <c:v>oct-19</c:v>
                </c:pt>
                <c:pt idx="10">
                  <c:v>nov-19</c:v>
                </c:pt>
                <c:pt idx="11">
                  <c:v>dic-19</c:v>
                </c:pt>
              </c:strCache>
            </c:strRef>
          </c:cat>
          <c:val>
            <c:numRef>
              <c:f>'Saturación O2'!$H$54:$H$66</c:f>
              <c:numCache>
                <c:formatCode>General</c:formatCode>
                <c:ptCount val="12"/>
                <c:pt idx="0">
                  <c:v>42.477876106194685</c:v>
                </c:pt>
                <c:pt idx="1">
                  <c:v>65.686274509803923</c:v>
                </c:pt>
                <c:pt idx="2">
                  <c:v>63.302752293577981</c:v>
                </c:pt>
                <c:pt idx="3">
                  <c:v>58.490566037735846</c:v>
                </c:pt>
                <c:pt idx="4">
                  <c:v>70.754716981132077</c:v>
                </c:pt>
                <c:pt idx="5">
                  <c:v>58.82352941176471</c:v>
                </c:pt>
                <c:pt idx="6">
                  <c:v>61.53846153846154</c:v>
                </c:pt>
                <c:pt idx="7">
                  <c:v>58.82352941176471</c:v>
                </c:pt>
                <c:pt idx="8">
                  <c:v>69.230769230769226</c:v>
                </c:pt>
                <c:pt idx="9">
                  <c:v>65.384615384615387</c:v>
                </c:pt>
                <c:pt idx="10">
                  <c:v>61.79245283018868</c:v>
                </c:pt>
                <c:pt idx="11">
                  <c:v>66.666666666666671</c:v>
                </c:pt>
              </c:numCache>
            </c:numRef>
          </c:val>
          <c:smooth val="0"/>
          <c:extLst>
            <c:ext xmlns:c16="http://schemas.microsoft.com/office/drawing/2014/chart" uri="{C3380CC4-5D6E-409C-BE32-E72D297353CC}">
              <c16:uniqueId val="{00000006-7445-4514-9A0A-4275EA49EBBB}"/>
            </c:ext>
          </c:extLst>
        </c:ser>
        <c:ser>
          <c:idx val="7"/>
          <c:order val="7"/>
          <c:tx>
            <c:strRef>
              <c:f>'Saturación O2'!$I$52:$I$53</c:f>
              <c:strCache>
                <c:ptCount val="1"/>
                <c:pt idx="0">
                  <c:v>MAAB1</c:v>
                </c:pt>
              </c:strCache>
            </c:strRef>
          </c:tx>
          <c:spPr>
            <a:ln w="28575" cap="rnd">
              <a:solidFill>
                <a:schemeClr val="accent2">
                  <a:lumMod val="60000"/>
                </a:schemeClr>
              </a:solidFill>
              <a:round/>
            </a:ln>
            <a:effectLst/>
          </c:spPr>
          <c:marker>
            <c:symbol val="none"/>
          </c:marker>
          <c:cat>
            <c:strRef>
              <c:f>'Saturación O2'!$A$54:$A$66</c:f>
              <c:strCache>
                <c:ptCount val="12"/>
                <c:pt idx="0">
                  <c:v>ene-19</c:v>
                </c:pt>
                <c:pt idx="1">
                  <c:v>feb-19</c:v>
                </c:pt>
                <c:pt idx="2">
                  <c:v>mar-19</c:v>
                </c:pt>
                <c:pt idx="3">
                  <c:v>abr-19</c:v>
                </c:pt>
                <c:pt idx="4">
                  <c:v>may-19</c:v>
                </c:pt>
                <c:pt idx="5">
                  <c:v>jun-19</c:v>
                </c:pt>
                <c:pt idx="6">
                  <c:v>jul-19</c:v>
                </c:pt>
                <c:pt idx="7">
                  <c:v>ago-19</c:v>
                </c:pt>
                <c:pt idx="8">
                  <c:v>sep-19</c:v>
                </c:pt>
                <c:pt idx="9">
                  <c:v>oct-19</c:v>
                </c:pt>
                <c:pt idx="10">
                  <c:v>nov-19</c:v>
                </c:pt>
                <c:pt idx="11">
                  <c:v>dic-19</c:v>
                </c:pt>
              </c:strCache>
            </c:strRef>
          </c:cat>
          <c:val>
            <c:numRef>
              <c:f>'Saturación O2'!$I$54:$I$66</c:f>
              <c:numCache>
                <c:formatCode>General</c:formatCode>
                <c:ptCount val="12"/>
                <c:pt idx="0">
                  <c:v>59.663865546218489</c:v>
                </c:pt>
                <c:pt idx="1">
                  <c:v>67.25663716814158</c:v>
                </c:pt>
                <c:pt idx="2">
                  <c:v>60.344827586206897</c:v>
                </c:pt>
                <c:pt idx="3">
                  <c:v>64.65517241379311</c:v>
                </c:pt>
                <c:pt idx="4">
                  <c:v>62.068965517241381</c:v>
                </c:pt>
                <c:pt idx="5">
                  <c:v>58.558558558558559</c:v>
                </c:pt>
                <c:pt idx="6">
                  <c:v>60.176991150442468</c:v>
                </c:pt>
                <c:pt idx="8">
                  <c:v>63.063063063063062</c:v>
                </c:pt>
                <c:pt idx="9">
                  <c:v>63.963963963963963</c:v>
                </c:pt>
                <c:pt idx="10">
                  <c:v>63.793103448275865</c:v>
                </c:pt>
                <c:pt idx="11">
                  <c:v>61.6</c:v>
                </c:pt>
              </c:numCache>
            </c:numRef>
          </c:val>
          <c:smooth val="0"/>
          <c:extLst>
            <c:ext xmlns:c16="http://schemas.microsoft.com/office/drawing/2014/chart" uri="{C3380CC4-5D6E-409C-BE32-E72D297353CC}">
              <c16:uniqueId val="{00000007-7445-4514-9A0A-4275EA49EBBB}"/>
            </c:ext>
          </c:extLst>
        </c:ser>
        <c:ser>
          <c:idx val="8"/>
          <c:order val="8"/>
          <c:tx>
            <c:strRef>
              <c:f>'Saturación O2'!$J$52:$J$53</c:f>
              <c:strCache>
                <c:ptCount val="1"/>
                <c:pt idx="0">
                  <c:v>MAAB2</c:v>
                </c:pt>
              </c:strCache>
            </c:strRef>
          </c:tx>
          <c:spPr>
            <a:ln w="28575" cap="rnd">
              <a:solidFill>
                <a:schemeClr val="accent3">
                  <a:lumMod val="60000"/>
                </a:schemeClr>
              </a:solidFill>
              <a:round/>
            </a:ln>
            <a:effectLst/>
          </c:spPr>
          <c:marker>
            <c:symbol val="none"/>
          </c:marker>
          <c:cat>
            <c:strRef>
              <c:f>'Saturación O2'!$A$54:$A$66</c:f>
              <c:strCache>
                <c:ptCount val="12"/>
                <c:pt idx="0">
                  <c:v>ene-19</c:v>
                </c:pt>
                <c:pt idx="1">
                  <c:v>feb-19</c:v>
                </c:pt>
                <c:pt idx="2">
                  <c:v>mar-19</c:v>
                </c:pt>
                <c:pt idx="3">
                  <c:v>abr-19</c:v>
                </c:pt>
                <c:pt idx="4">
                  <c:v>may-19</c:v>
                </c:pt>
                <c:pt idx="5">
                  <c:v>jun-19</c:v>
                </c:pt>
                <c:pt idx="6">
                  <c:v>jul-19</c:v>
                </c:pt>
                <c:pt idx="7">
                  <c:v>ago-19</c:v>
                </c:pt>
                <c:pt idx="8">
                  <c:v>sep-19</c:v>
                </c:pt>
                <c:pt idx="9">
                  <c:v>oct-19</c:v>
                </c:pt>
                <c:pt idx="10">
                  <c:v>nov-19</c:v>
                </c:pt>
                <c:pt idx="11">
                  <c:v>dic-19</c:v>
                </c:pt>
              </c:strCache>
            </c:strRef>
          </c:cat>
          <c:val>
            <c:numRef>
              <c:f>'Saturación O2'!$J$54:$J$66</c:f>
              <c:numCache>
                <c:formatCode>General</c:formatCode>
                <c:ptCount val="12"/>
                <c:pt idx="0">
                  <c:v>64.601769911504419</c:v>
                </c:pt>
                <c:pt idx="1">
                  <c:v>63.302752293577981</c:v>
                </c:pt>
                <c:pt idx="2">
                  <c:v>60.360360360360353</c:v>
                </c:pt>
                <c:pt idx="3">
                  <c:v>64.86486486486487</c:v>
                </c:pt>
                <c:pt idx="4">
                  <c:v>93.506493506493499</c:v>
                </c:pt>
                <c:pt idx="5">
                  <c:v>63.46153846153846</c:v>
                </c:pt>
                <c:pt idx="6">
                  <c:v>53.097345132743357</c:v>
                </c:pt>
                <c:pt idx="7">
                  <c:v>55.045871559633028</c:v>
                </c:pt>
                <c:pt idx="8">
                  <c:v>66.037735849056617</c:v>
                </c:pt>
                <c:pt idx="9">
                  <c:v>60.377358490566046</c:v>
                </c:pt>
                <c:pt idx="10">
                  <c:v>63.716814159292035</c:v>
                </c:pt>
                <c:pt idx="11">
                  <c:v>64.86486486486487</c:v>
                </c:pt>
              </c:numCache>
            </c:numRef>
          </c:val>
          <c:smooth val="0"/>
          <c:extLst>
            <c:ext xmlns:c16="http://schemas.microsoft.com/office/drawing/2014/chart" uri="{C3380CC4-5D6E-409C-BE32-E72D297353CC}">
              <c16:uniqueId val="{00000008-7445-4514-9A0A-4275EA49EBBB}"/>
            </c:ext>
          </c:extLst>
        </c:ser>
        <c:ser>
          <c:idx val="9"/>
          <c:order val="9"/>
          <c:tx>
            <c:strRef>
              <c:f>'Saturación O2'!$K$52:$K$53</c:f>
              <c:strCache>
                <c:ptCount val="1"/>
                <c:pt idx="0">
                  <c:v>MACA1</c:v>
                </c:pt>
              </c:strCache>
            </c:strRef>
          </c:tx>
          <c:spPr>
            <a:ln w="28575" cap="rnd">
              <a:solidFill>
                <a:schemeClr val="accent4">
                  <a:lumMod val="60000"/>
                </a:schemeClr>
              </a:solidFill>
              <a:round/>
            </a:ln>
            <a:effectLst/>
          </c:spPr>
          <c:marker>
            <c:symbol val="none"/>
          </c:marker>
          <c:cat>
            <c:strRef>
              <c:f>'Saturación O2'!$A$54:$A$66</c:f>
              <c:strCache>
                <c:ptCount val="12"/>
                <c:pt idx="0">
                  <c:v>ene-19</c:v>
                </c:pt>
                <c:pt idx="1">
                  <c:v>feb-19</c:v>
                </c:pt>
                <c:pt idx="2">
                  <c:v>mar-19</c:v>
                </c:pt>
                <c:pt idx="3">
                  <c:v>abr-19</c:v>
                </c:pt>
                <c:pt idx="4">
                  <c:v>may-19</c:v>
                </c:pt>
                <c:pt idx="5">
                  <c:v>jun-19</c:v>
                </c:pt>
                <c:pt idx="6">
                  <c:v>jul-19</c:v>
                </c:pt>
                <c:pt idx="7">
                  <c:v>ago-19</c:v>
                </c:pt>
                <c:pt idx="8">
                  <c:v>sep-19</c:v>
                </c:pt>
                <c:pt idx="9">
                  <c:v>oct-19</c:v>
                </c:pt>
                <c:pt idx="10">
                  <c:v>nov-19</c:v>
                </c:pt>
                <c:pt idx="11">
                  <c:v>dic-19</c:v>
                </c:pt>
              </c:strCache>
            </c:strRef>
          </c:cat>
          <c:val>
            <c:numRef>
              <c:f>'Saturación O2'!$K$54:$K$66</c:f>
              <c:numCache>
                <c:formatCode>General</c:formatCode>
                <c:ptCount val="12"/>
                <c:pt idx="0">
                  <c:v>57.758620689655174</c:v>
                </c:pt>
                <c:pt idx="1">
                  <c:v>50</c:v>
                </c:pt>
                <c:pt idx="2">
                  <c:v>60.360360360360353</c:v>
                </c:pt>
                <c:pt idx="3">
                  <c:v>56.756756756756765</c:v>
                </c:pt>
                <c:pt idx="4">
                  <c:v>59.433962264150949</c:v>
                </c:pt>
                <c:pt idx="5">
                  <c:v>50.000000000000014</c:v>
                </c:pt>
                <c:pt idx="6">
                  <c:v>54.054054054054056</c:v>
                </c:pt>
                <c:pt idx="7">
                  <c:v>59.615384615384613</c:v>
                </c:pt>
                <c:pt idx="8">
                  <c:v>54.716981132075468</c:v>
                </c:pt>
                <c:pt idx="9">
                  <c:v>55.660377358490578</c:v>
                </c:pt>
                <c:pt idx="10">
                  <c:v>58.962264150943398</c:v>
                </c:pt>
                <c:pt idx="11">
                  <c:v>59.482758620689658</c:v>
                </c:pt>
              </c:numCache>
            </c:numRef>
          </c:val>
          <c:smooth val="0"/>
          <c:extLst>
            <c:ext xmlns:c16="http://schemas.microsoft.com/office/drawing/2014/chart" uri="{C3380CC4-5D6E-409C-BE32-E72D297353CC}">
              <c16:uniqueId val="{00000009-7445-4514-9A0A-4275EA49EBBB}"/>
            </c:ext>
          </c:extLst>
        </c:ser>
        <c:ser>
          <c:idx val="10"/>
          <c:order val="10"/>
          <c:tx>
            <c:strRef>
              <c:f>'Saturación O2'!$L$52:$L$53</c:f>
              <c:strCache>
                <c:ptCount val="1"/>
                <c:pt idx="0">
                  <c:v>MACA2</c:v>
                </c:pt>
              </c:strCache>
            </c:strRef>
          </c:tx>
          <c:spPr>
            <a:ln w="28575" cap="rnd">
              <a:solidFill>
                <a:schemeClr val="accent5">
                  <a:lumMod val="60000"/>
                </a:schemeClr>
              </a:solidFill>
              <a:round/>
            </a:ln>
            <a:effectLst/>
          </c:spPr>
          <c:marker>
            <c:symbol val="none"/>
          </c:marker>
          <c:cat>
            <c:strRef>
              <c:f>'Saturación O2'!$A$54:$A$66</c:f>
              <c:strCache>
                <c:ptCount val="12"/>
                <c:pt idx="0">
                  <c:v>ene-19</c:v>
                </c:pt>
                <c:pt idx="1">
                  <c:v>feb-19</c:v>
                </c:pt>
                <c:pt idx="2">
                  <c:v>mar-19</c:v>
                </c:pt>
                <c:pt idx="3">
                  <c:v>abr-19</c:v>
                </c:pt>
                <c:pt idx="4">
                  <c:v>may-19</c:v>
                </c:pt>
                <c:pt idx="5">
                  <c:v>jun-19</c:v>
                </c:pt>
                <c:pt idx="6">
                  <c:v>jul-19</c:v>
                </c:pt>
                <c:pt idx="7">
                  <c:v>ago-19</c:v>
                </c:pt>
                <c:pt idx="8">
                  <c:v>sep-19</c:v>
                </c:pt>
                <c:pt idx="9">
                  <c:v>oct-19</c:v>
                </c:pt>
                <c:pt idx="10">
                  <c:v>nov-19</c:v>
                </c:pt>
                <c:pt idx="11">
                  <c:v>dic-19</c:v>
                </c:pt>
              </c:strCache>
            </c:strRef>
          </c:cat>
          <c:val>
            <c:numRef>
              <c:f>'Saturación O2'!$L$54:$L$66</c:f>
              <c:numCache>
                <c:formatCode>General</c:formatCode>
                <c:ptCount val="12"/>
                <c:pt idx="0">
                  <c:v>61.946902654867252</c:v>
                </c:pt>
                <c:pt idx="1">
                  <c:v>63.063063063063062</c:v>
                </c:pt>
                <c:pt idx="2">
                  <c:v>62.162162162162168</c:v>
                </c:pt>
                <c:pt idx="3">
                  <c:v>69.811320754716988</c:v>
                </c:pt>
                <c:pt idx="4">
                  <c:v>65.765765765765778</c:v>
                </c:pt>
                <c:pt idx="5">
                  <c:v>66.34615384615384</c:v>
                </c:pt>
                <c:pt idx="6">
                  <c:v>57.522123893805308</c:v>
                </c:pt>
                <c:pt idx="7">
                  <c:v>68.269230769230759</c:v>
                </c:pt>
                <c:pt idx="8">
                  <c:v>62.264150943396224</c:v>
                </c:pt>
                <c:pt idx="9">
                  <c:v>60.377358490566046</c:v>
                </c:pt>
                <c:pt idx="10">
                  <c:v>63.761467889908253</c:v>
                </c:pt>
                <c:pt idx="11">
                  <c:v>66.379310344827587</c:v>
                </c:pt>
              </c:numCache>
            </c:numRef>
          </c:val>
          <c:smooth val="0"/>
          <c:extLst>
            <c:ext xmlns:c16="http://schemas.microsoft.com/office/drawing/2014/chart" uri="{C3380CC4-5D6E-409C-BE32-E72D297353CC}">
              <c16:uniqueId val="{0000000A-7445-4514-9A0A-4275EA49EBBB}"/>
            </c:ext>
          </c:extLst>
        </c:ser>
        <c:ser>
          <c:idx val="11"/>
          <c:order val="11"/>
          <c:tx>
            <c:strRef>
              <c:f>'Saturación O2'!$M$52:$M$53</c:f>
              <c:strCache>
                <c:ptCount val="1"/>
                <c:pt idx="0">
                  <c:v>PAPO1</c:v>
                </c:pt>
              </c:strCache>
            </c:strRef>
          </c:tx>
          <c:spPr>
            <a:ln w="28575" cap="rnd">
              <a:solidFill>
                <a:schemeClr val="accent6">
                  <a:lumMod val="60000"/>
                </a:schemeClr>
              </a:solidFill>
              <a:round/>
            </a:ln>
            <a:effectLst/>
          </c:spPr>
          <c:marker>
            <c:symbol val="none"/>
          </c:marker>
          <c:cat>
            <c:strRef>
              <c:f>'Saturación O2'!$A$54:$A$66</c:f>
              <c:strCache>
                <c:ptCount val="12"/>
                <c:pt idx="0">
                  <c:v>ene-19</c:v>
                </c:pt>
                <c:pt idx="1">
                  <c:v>feb-19</c:v>
                </c:pt>
                <c:pt idx="2">
                  <c:v>mar-19</c:v>
                </c:pt>
                <c:pt idx="3">
                  <c:v>abr-19</c:v>
                </c:pt>
                <c:pt idx="4">
                  <c:v>may-19</c:v>
                </c:pt>
                <c:pt idx="5">
                  <c:v>jun-19</c:v>
                </c:pt>
                <c:pt idx="6">
                  <c:v>jul-19</c:v>
                </c:pt>
                <c:pt idx="7">
                  <c:v>ago-19</c:v>
                </c:pt>
                <c:pt idx="8">
                  <c:v>sep-19</c:v>
                </c:pt>
                <c:pt idx="9">
                  <c:v>oct-19</c:v>
                </c:pt>
                <c:pt idx="10">
                  <c:v>nov-19</c:v>
                </c:pt>
                <c:pt idx="11">
                  <c:v>dic-19</c:v>
                </c:pt>
              </c:strCache>
            </c:strRef>
          </c:cat>
          <c:val>
            <c:numRef>
              <c:f>'Saturación O2'!$M$54:$M$66</c:f>
              <c:numCache>
                <c:formatCode>General</c:formatCode>
                <c:ptCount val="12"/>
                <c:pt idx="0">
                  <c:v>67.307692307692307</c:v>
                </c:pt>
                <c:pt idx="1">
                  <c:v>66.037735849056617</c:v>
                </c:pt>
                <c:pt idx="2">
                  <c:v>66.055045871559642</c:v>
                </c:pt>
                <c:pt idx="3">
                  <c:v>74.528301886792448</c:v>
                </c:pt>
                <c:pt idx="4">
                  <c:v>66.972477064220186</c:v>
                </c:pt>
                <c:pt idx="5">
                  <c:v>59.615384615384613</c:v>
                </c:pt>
                <c:pt idx="6">
                  <c:v>61.764705882352942</c:v>
                </c:pt>
                <c:pt idx="7">
                  <c:v>68.627450980392155</c:v>
                </c:pt>
                <c:pt idx="8">
                  <c:v>68.269230769230759</c:v>
                </c:pt>
                <c:pt idx="9">
                  <c:v>61.53846153846154</c:v>
                </c:pt>
                <c:pt idx="10">
                  <c:v>64.15094339622641</c:v>
                </c:pt>
                <c:pt idx="11">
                  <c:v>74.509803921568633</c:v>
                </c:pt>
              </c:numCache>
            </c:numRef>
          </c:val>
          <c:smooth val="0"/>
          <c:extLst>
            <c:ext xmlns:c16="http://schemas.microsoft.com/office/drawing/2014/chart" uri="{C3380CC4-5D6E-409C-BE32-E72D297353CC}">
              <c16:uniqueId val="{0000000B-7445-4514-9A0A-4275EA49EBBB}"/>
            </c:ext>
          </c:extLst>
        </c:ser>
        <c:ser>
          <c:idx val="12"/>
          <c:order val="12"/>
          <c:tx>
            <c:strRef>
              <c:f>'Saturación O2'!$N$52:$N$53</c:f>
              <c:strCache>
                <c:ptCount val="1"/>
                <c:pt idx="0">
                  <c:v>PAPO2</c:v>
                </c:pt>
              </c:strCache>
            </c:strRef>
          </c:tx>
          <c:spPr>
            <a:ln w="28575" cap="rnd">
              <a:solidFill>
                <a:schemeClr val="accent1">
                  <a:lumMod val="80000"/>
                  <a:lumOff val="20000"/>
                </a:schemeClr>
              </a:solidFill>
              <a:round/>
            </a:ln>
            <a:effectLst/>
          </c:spPr>
          <c:marker>
            <c:symbol val="none"/>
          </c:marker>
          <c:cat>
            <c:strRef>
              <c:f>'Saturación O2'!$A$54:$A$66</c:f>
              <c:strCache>
                <c:ptCount val="12"/>
                <c:pt idx="0">
                  <c:v>ene-19</c:v>
                </c:pt>
                <c:pt idx="1">
                  <c:v>feb-19</c:v>
                </c:pt>
                <c:pt idx="2">
                  <c:v>mar-19</c:v>
                </c:pt>
                <c:pt idx="3">
                  <c:v>abr-19</c:v>
                </c:pt>
                <c:pt idx="4">
                  <c:v>may-19</c:v>
                </c:pt>
                <c:pt idx="5">
                  <c:v>jun-19</c:v>
                </c:pt>
                <c:pt idx="6">
                  <c:v>jul-19</c:v>
                </c:pt>
                <c:pt idx="7">
                  <c:v>ago-19</c:v>
                </c:pt>
                <c:pt idx="8">
                  <c:v>sep-19</c:v>
                </c:pt>
                <c:pt idx="9">
                  <c:v>oct-19</c:v>
                </c:pt>
                <c:pt idx="10">
                  <c:v>nov-19</c:v>
                </c:pt>
                <c:pt idx="11">
                  <c:v>dic-19</c:v>
                </c:pt>
              </c:strCache>
            </c:strRef>
          </c:cat>
          <c:val>
            <c:numRef>
              <c:f>'Saturación O2'!$N$54:$N$66</c:f>
              <c:numCache>
                <c:formatCode>General</c:formatCode>
                <c:ptCount val="12"/>
                <c:pt idx="0">
                  <c:v>67.924528301886795</c:v>
                </c:pt>
                <c:pt idx="1">
                  <c:v>66.037735849056617</c:v>
                </c:pt>
                <c:pt idx="2">
                  <c:v>66.972477064220186</c:v>
                </c:pt>
                <c:pt idx="3">
                  <c:v>62.264150943396224</c:v>
                </c:pt>
                <c:pt idx="4">
                  <c:v>65.137614678899084</c:v>
                </c:pt>
                <c:pt idx="5">
                  <c:v>62.745098039215698</c:v>
                </c:pt>
                <c:pt idx="6">
                  <c:v>62.745098039215698</c:v>
                </c:pt>
                <c:pt idx="7">
                  <c:v>70</c:v>
                </c:pt>
                <c:pt idx="8">
                  <c:v>70.588235294117652</c:v>
                </c:pt>
                <c:pt idx="9">
                  <c:v>59.615384615384613</c:v>
                </c:pt>
                <c:pt idx="10">
                  <c:v>65.094339622641513</c:v>
                </c:pt>
                <c:pt idx="11">
                  <c:v>68.468468468468473</c:v>
                </c:pt>
              </c:numCache>
            </c:numRef>
          </c:val>
          <c:smooth val="0"/>
          <c:extLst>
            <c:ext xmlns:c16="http://schemas.microsoft.com/office/drawing/2014/chart" uri="{C3380CC4-5D6E-409C-BE32-E72D297353CC}">
              <c16:uniqueId val="{0000000C-7445-4514-9A0A-4275EA49EBBB}"/>
            </c:ext>
          </c:extLst>
        </c:ser>
        <c:ser>
          <c:idx val="13"/>
          <c:order val="13"/>
          <c:tx>
            <c:strRef>
              <c:f>'Saturación O2'!$O$52:$O$53</c:f>
              <c:strCache>
                <c:ptCount val="1"/>
                <c:pt idx="0">
                  <c:v>PAPR1</c:v>
                </c:pt>
              </c:strCache>
            </c:strRef>
          </c:tx>
          <c:spPr>
            <a:ln w="28575" cap="rnd">
              <a:solidFill>
                <a:schemeClr val="accent2">
                  <a:lumMod val="80000"/>
                  <a:lumOff val="20000"/>
                </a:schemeClr>
              </a:solidFill>
              <a:round/>
            </a:ln>
            <a:effectLst/>
          </c:spPr>
          <c:marker>
            <c:symbol val="none"/>
          </c:marker>
          <c:cat>
            <c:strRef>
              <c:f>'Saturación O2'!$A$54:$A$66</c:f>
              <c:strCache>
                <c:ptCount val="12"/>
                <c:pt idx="0">
                  <c:v>ene-19</c:v>
                </c:pt>
                <c:pt idx="1">
                  <c:v>feb-19</c:v>
                </c:pt>
                <c:pt idx="2">
                  <c:v>mar-19</c:v>
                </c:pt>
                <c:pt idx="3">
                  <c:v>abr-19</c:v>
                </c:pt>
                <c:pt idx="4">
                  <c:v>may-19</c:v>
                </c:pt>
                <c:pt idx="5">
                  <c:v>jun-19</c:v>
                </c:pt>
                <c:pt idx="6">
                  <c:v>jul-19</c:v>
                </c:pt>
                <c:pt idx="7">
                  <c:v>ago-19</c:v>
                </c:pt>
                <c:pt idx="8">
                  <c:v>sep-19</c:v>
                </c:pt>
                <c:pt idx="9">
                  <c:v>oct-19</c:v>
                </c:pt>
                <c:pt idx="10">
                  <c:v>nov-19</c:v>
                </c:pt>
                <c:pt idx="11">
                  <c:v>dic-19</c:v>
                </c:pt>
              </c:strCache>
            </c:strRef>
          </c:cat>
          <c:val>
            <c:numRef>
              <c:f>'Saturación O2'!$O$54:$O$66</c:f>
              <c:numCache>
                <c:formatCode>General</c:formatCode>
                <c:ptCount val="12"/>
                <c:pt idx="0">
                  <c:v>66.972477064220186</c:v>
                </c:pt>
                <c:pt idx="1">
                  <c:v>65.765765765765778</c:v>
                </c:pt>
                <c:pt idx="2">
                  <c:v>77.064220183486242</c:v>
                </c:pt>
                <c:pt idx="3">
                  <c:v>63.063063063063062</c:v>
                </c:pt>
                <c:pt idx="4">
                  <c:v>68.867924528301899</c:v>
                </c:pt>
                <c:pt idx="5">
                  <c:v>60.7843137254902</c:v>
                </c:pt>
                <c:pt idx="6">
                  <c:v>67.307692307692307</c:v>
                </c:pt>
                <c:pt idx="7">
                  <c:v>58.82352941176471</c:v>
                </c:pt>
                <c:pt idx="8">
                  <c:v>59.803921568627452</c:v>
                </c:pt>
                <c:pt idx="9">
                  <c:v>62.745098039215698</c:v>
                </c:pt>
                <c:pt idx="10">
                  <c:v>76.92307692307692</c:v>
                </c:pt>
                <c:pt idx="11">
                  <c:v>71.559633027522935</c:v>
                </c:pt>
              </c:numCache>
            </c:numRef>
          </c:val>
          <c:smooth val="0"/>
          <c:extLst>
            <c:ext xmlns:c16="http://schemas.microsoft.com/office/drawing/2014/chart" uri="{C3380CC4-5D6E-409C-BE32-E72D297353CC}">
              <c16:uniqueId val="{0000000D-7445-4514-9A0A-4275EA49EBBB}"/>
            </c:ext>
          </c:extLst>
        </c:ser>
        <c:ser>
          <c:idx val="14"/>
          <c:order val="14"/>
          <c:tx>
            <c:strRef>
              <c:f>'Saturación O2'!$P$52:$P$53</c:f>
              <c:strCache>
                <c:ptCount val="1"/>
                <c:pt idx="0">
                  <c:v>PAPR2</c:v>
                </c:pt>
              </c:strCache>
            </c:strRef>
          </c:tx>
          <c:spPr>
            <a:ln w="28575" cap="rnd">
              <a:solidFill>
                <a:schemeClr val="accent3">
                  <a:lumMod val="80000"/>
                  <a:lumOff val="20000"/>
                </a:schemeClr>
              </a:solidFill>
              <a:round/>
            </a:ln>
            <a:effectLst/>
          </c:spPr>
          <c:marker>
            <c:symbol val="none"/>
          </c:marker>
          <c:cat>
            <c:strRef>
              <c:f>'Saturación O2'!$A$54:$A$66</c:f>
              <c:strCache>
                <c:ptCount val="12"/>
                <c:pt idx="0">
                  <c:v>ene-19</c:v>
                </c:pt>
                <c:pt idx="1">
                  <c:v>feb-19</c:v>
                </c:pt>
                <c:pt idx="2">
                  <c:v>mar-19</c:v>
                </c:pt>
                <c:pt idx="3">
                  <c:v>abr-19</c:v>
                </c:pt>
                <c:pt idx="4">
                  <c:v>may-19</c:v>
                </c:pt>
                <c:pt idx="5">
                  <c:v>jun-19</c:v>
                </c:pt>
                <c:pt idx="6">
                  <c:v>jul-19</c:v>
                </c:pt>
                <c:pt idx="7">
                  <c:v>ago-19</c:v>
                </c:pt>
                <c:pt idx="8">
                  <c:v>sep-19</c:v>
                </c:pt>
                <c:pt idx="9">
                  <c:v>oct-19</c:v>
                </c:pt>
                <c:pt idx="10">
                  <c:v>nov-19</c:v>
                </c:pt>
                <c:pt idx="11">
                  <c:v>dic-19</c:v>
                </c:pt>
              </c:strCache>
            </c:strRef>
          </c:cat>
          <c:val>
            <c:numRef>
              <c:f>'Saturación O2'!$P$54:$P$66</c:f>
              <c:numCache>
                <c:formatCode>General</c:formatCode>
                <c:ptCount val="12"/>
                <c:pt idx="0">
                  <c:v>67.307692307692307</c:v>
                </c:pt>
                <c:pt idx="1">
                  <c:v>52</c:v>
                </c:pt>
                <c:pt idx="2">
                  <c:v>58.695652173913047</c:v>
                </c:pt>
                <c:pt idx="3">
                  <c:v>66.666666666666657</c:v>
                </c:pt>
                <c:pt idx="4">
                  <c:v>75.862068965517253</c:v>
                </c:pt>
                <c:pt idx="5">
                  <c:v>51.063829787234042</c:v>
                </c:pt>
                <c:pt idx="6">
                  <c:v>35.5</c:v>
                </c:pt>
                <c:pt idx="7">
                  <c:v>46.999999999999993</c:v>
                </c:pt>
                <c:pt idx="8">
                  <c:v>52.083333333333336</c:v>
                </c:pt>
                <c:pt idx="9">
                  <c:v>43.137254901960794</c:v>
                </c:pt>
                <c:pt idx="10">
                  <c:v>63.46153846153846</c:v>
                </c:pt>
                <c:pt idx="11">
                  <c:v>59.45945945945946</c:v>
                </c:pt>
              </c:numCache>
            </c:numRef>
          </c:val>
          <c:smooth val="0"/>
          <c:extLst>
            <c:ext xmlns:c16="http://schemas.microsoft.com/office/drawing/2014/chart" uri="{C3380CC4-5D6E-409C-BE32-E72D297353CC}">
              <c16:uniqueId val="{0000000E-7445-4514-9A0A-4275EA49EBBB}"/>
            </c:ext>
          </c:extLst>
        </c:ser>
        <c:ser>
          <c:idx val="15"/>
          <c:order val="15"/>
          <c:tx>
            <c:strRef>
              <c:f>'Saturación O2'!$Q$52:$Q$53</c:f>
              <c:strCache>
                <c:ptCount val="1"/>
                <c:pt idx="0">
                  <c:v>PAPR3</c:v>
                </c:pt>
              </c:strCache>
            </c:strRef>
          </c:tx>
          <c:spPr>
            <a:ln w="28575" cap="rnd">
              <a:solidFill>
                <a:schemeClr val="accent4">
                  <a:lumMod val="80000"/>
                  <a:lumOff val="20000"/>
                </a:schemeClr>
              </a:solidFill>
              <a:round/>
            </a:ln>
            <a:effectLst/>
          </c:spPr>
          <c:marker>
            <c:symbol val="none"/>
          </c:marker>
          <c:cat>
            <c:strRef>
              <c:f>'Saturación O2'!$A$54:$A$66</c:f>
              <c:strCache>
                <c:ptCount val="12"/>
                <c:pt idx="0">
                  <c:v>ene-19</c:v>
                </c:pt>
                <c:pt idx="1">
                  <c:v>feb-19</c:v>
                </c:pt>
                <c:pt idx="2">
                  <c:v>mar-19</c:v>
                </c:pt>
                <c:pt idx="3">
                  <c:v>abr-19</c:v>
                </c:pt>
                <c:pt idx="4">
                  <c:v>may-19</c:v>
                </c:pt>
                <c:pt idx="5">
                  <c:v>jun-19</c:v>
                </c:pt>
                <c:pt idx="6">
                  <c:v>jul-19</c:v>
                </c:pt>
                <c:pt idx="7">
                  <c:v>ago-19</c:v>
                </c:pt>
                <c:pt idx="8">
                  <c:v>sep-19</c:v>
                </c:pt>
                <c:pt idx="9">
                  <c:v>oct-19</c:v>
                </c:pt>
                <c:pt idx="10">
                  <c:v>nov-19</c:v>
                </c:pt>
                <c:pt idx="11">
                  <c:v>dic-19</c:v>
                </c:pt>
              </c:strCache>
            </c:strRef>
          </c:cat>
          <c:val>
            <c:numRef>
              <c:f>'Saturación O2'!$Q$54:$Q$66</c:f>
              <c:numCache>
                <c:formatCode>General</c:formatCode>
                <c:ptCount val="12"/>
                <c:pt idx="4">
                  <c:v>#N/A</c:v>
                </c:pt>
                <c:pt idx="5">
                  <c:v>37.234042553191486</c:v>
                </c:pt>
              </c:numCache>
            </c:numRef>
          </c:val>
          <c:smooth val="0"/>
          <c:extLst>
            <c:ext xmlns:c16="http://schemas.microsoft.com/office/drawing/2014/chart" uri="{C3380CC4-5D6E-409C-BE32-E72D297353CC}">
              <c16:uniqueId val="{0000000F-7445-4514-9A0A-4275EA49EBBB}"/>
            </c:ext>
          </c:extLst>
        </c:ser>
        <c:ser>
          <c:idx val="16"/>
          <c:order val="16"/>
          <c:tx>
            <c:strRef>
              <c:f>'Saturación O2'!$R$52:$R$53</c:f>
              <c:strCache>
                <c:ptCount val="1"/>
                <c:pt idx="0">
                  <c:v>PLTR1</c:v>
                </c:pt>
              </c:strCache>
            </c:strRef>
          </c:tx>
          <c:spPr>
            <a:ln w="28575" cap="rnd">
              <a:solidFill>
                <a:schemeClr val="accent5">
                  <a:lumMod val="80000"/>
                  <a:lumOff val="20000"/>
                </a:schemeClr>
              </a:solidFill>
              <a:round/>
            </a:ln>
            <a:effectLst/>
          </c:spPr>
          <c:marker>
            <c:symbol val="none"/>
          </c:marker>
          <c:cat>
            <c:strRef>
              <c:f>'Saturación O2'!$A$54:$A$66</c:f>
              <c:strCache>
                <c:ptCount val="12"/>
                <c:pt idx="0">
                  <c:v>ene-19</c:v>
                </c:pt>
                <c:pt idx="1">
                  <c:v>feb-19</c:v>
                </c:pt>
                <c:pt idx="2">
                  <c:v>mar-19</c:v>
                </c:pt>
                <c:pt idx="3">
                  <c:v>abr-19</c:v>
                </c:pt>
                <c:pt idx="4">
                  <c:v>may-19</c:v>
                </c:pt>
                <c:pt idx="5">
                  <c:v>jun-19</c:v>
                </c:pt>
                <c:pt idx="6">
                  <c:v>jul-19</c:v>
                </c:pt>
                <c:pt idx="7">
                  <c:v>ago-19</c:v>
                </c:pt>
                <c:pt idx="8">
                  <c:v>sep-19</c:v>
                </c:pt>
                <c:pt idx="9">
                  <c:v>oct-19</c:v>
                </c:pt>
                <c:pt idx="10">
                  <c:v>nov-19</c:v>
                </c:pt>
                <c:pt idx="11">
                  <c:v>dic-19</c:v>
                </c:pt>
              </c:strCache>
            </c:strRef>
          </c:cat>
          <c:val>
            <c:numRef>
              <c:f>'Saturación O2'!$R$54:$R$66</c:f>
              <c:numCache>
                <c:formatCode>General</c:formatCode>
                <c:ptCount val="12"/>
                <c:pt idx="0">
                  <c:v>66.055045871559642</c:v>
                </c:pt>
                <c:pt idx="1">
                  <c:v>#N/A</c:v>
                </c:pt>
                <c:pt idx="2">
                  <c:v>70</c:v>
                </c:pt>
                <c:pt idx="3">
                  <c:v>68.494897959183675</c:v>
                </c:pt>
                <c:pt idx="4">
                  <c:v>67.307692307692307</c:v>
                </c:pt>
                <c:pt idx="5">
                  <c:v>61.421568627450981</c:v>
                </c:pt>
                <c:pt idx="6">
                  <c:v>57.777149321266968</c:v>
                </c:pt>
                <c:pt idx="7">
                  <c:v>59.326923076923073</c:v>
                </c:pt>
                <c:pt idx="8">
                  <c:v>64.705882352941174</c:v>
                </c:pt>
                <c:pt idx="9">
                  <c:v>57.692307692307686</c:v>
                </c:pt>
                <c:pt idx="10">
                  <c:v>59.681372549019606</c:v>
                </c:pt>
                <c:pt idx="11">
                  <c:v>65.765765765765778</c:v>
                </c:pt>
              </c:numCache>
            </c:numRef>
          </c:val>
          <c:smooth val="0"/>
          <c:extLst>
            <c:ext xmlns:c16="http://schemas.microsoft.com/office/drawing/2014/chart" uri="{C3380CC4-5D6E-409C-BE32-E72D297353CC}">
              <c16:uniqueId val="{00000010-7445-4514-9A0A-4275EA49EBBB}"/>
            </c:ext>
          </c:extLst>
        </c:ser>
        <c:ser>
          <c:idx val="17"/>
          <c:order val="17"/>
          <c:tx>
            <c:strRef>
              <c:f>'Saturación O2'!$S$52:$S$53</c:f>
              <c:strCache>
                <c:ptCount val="1"/>
                <c:pt idx="0">
                  <c:v>PLTR2</c:v>
                </c:pt>
              </c:strCache>
            </c:strRef>
          </c:tx>
          <c:spPr>
            <a:ln w="28575" cap="rnd">
              <a:solidFill>
                <a:schemeClr val="accent6">
                  <a:lumMod val="80000"/>
                  <a:lumOff val="20000"/>
                </a:schemeClr>
              </a:solidFill>
              <a:round/>
            </a:ln>
            <a:effectLst/>
          </c:spPr>
          <c:marker>
            <c:symbol val="none"/>
          </c:marker>
          <c:cat>
            <c:strRef>
              <c:f>'Saturación O2'!$A$54:$A$66</c:f>
              <c:strCache>
                <c:ptCount val="12"/>
                <c:pt idx="0">
                  <c:v>ene-19</c:v>
                </c:pt>
                <c:pt idx="1">
                  <c:v>feb-19</c:v>
                </c:pt>
                <c:pt idx="2">
                  <c:v>mar-19</c:v>
                </c:pt>
                <c:pt idx="3">
                  <c:v>abr-19</c:v>
                </c:pt>
                <c:pt idx="4">
                  <c:v>may-19</c:v>
                </c:pt>
                <c:pt idx="5">
                  <c:v>jun-19</c:v>
                </c:pt>
                <c:pt idx="6">
                  <c:v>jul-19</c:v>
                </c:pt>
                <c:pt idx="7">
                  <c:v>ago-19</c:v>
                </c:pt>
                <c:pt idx="8">
                  <c:v>sep-19</c:v>
                </c:pt>
                <c:pt idx="9">
                  <c:v>oct-19</c:v>
                </c:pt>
                <c:pt idx="10">
                  <c:v>nov-19</c:v>
                </c:pt>
                <c:pt idx="11">
                  <c:v>dic-19</c:v>
                </c:pt>
              </c:strCache>
            </c:strRef>
          </c:cat>
          <c:val>
            <c:numRef>
              <c:f>'Saturación O2'!$S$54:$S$66</c:f>
              <c:numCache>
                <c:formatCode>General</c:formatCode>
                <c:ptCount val="12"/>
                <c:pt idx="0">
                  <c:v>63.302752293577981</c:v>
                </c:pt>
                <c:pt idx="1">
                  <c:v>62.755102040816325</c:v>
                </c:pt>
                <c:pt idx="2">
                  <c:v>64</c:v>
                </c:pt>
                <c:pt idx="3">
                  <c:v>67.677696078431381</c:v>
                </c:pt>
                <c:pt idx="4">
                  <c:v>60.7843137254902</c:v>
                </c:pt>
                <c:pt idx="5">
                  <c:v>53.010204081632658</c:v>
                </c:pt>
                <c:pt idx="6">
                  <c:v>58.950980392156872</c:v>
                </c:pt>
                <c:pt idx="7">
                  <c:v>64.185674269707874</c:v>
                </c:pt>
                <c:pt idx="8">
                  <c:v>61.53846153846154</c:v>
                </c:pt>
                <c:pt idx="9">
                  <c:v>61.53846153846154</c:v>
                </c:pt>
                <c:pt idx="10">
                  <c:v>56.84615384615384</c:v>
                </c:pt>
                <c:pt idx="11">
                  <c:v>64.86486486486487</c:v>
                </c:pt>
              </c:numCache>
            </c:numRef>
          </c:val>
          <c:smooth val="0"/>
          <c:extLst>
            <c:ext xmlns:c16="http://schemas.microsoft.com/office/drawing/2014/chart" uri="{C3380CC4-5D6E-409C-BE32-E72D297353CC}">
              <c16:uniqueId val="{00000011-7445-4514-9A0A-4275EA49EBBB}"/>
            </c:ext>
          </c:extLst>
        </c:ser>
        <c:ser>
          <c:idx val="18"/>
          <c:order val="18"/>
          <c:tx>
            <c:strRef>
              <c:f>'Saturación O2'!$T$52:$T$53</c:f>
              <c:strCache>
                <c:ptCount val="1"/>
                <c:pt idx="0">
                  <c:v>RECO</c:v>
                </c:pt>
              </c:strCache>
            </c:strRef>
          </c:tx>
          <c:spPr>
            <a:ln w="28575" cap="rnd">
              <a:solidFill>
                <a:schemeClr val="accent1">
                  <a:lumMod val="80000"/>
                </a:schemeClr>
              </a:solidFill>
              <a:round/>
            </a:ln>
            <a:effectLst/>
          </c:spPr>
          <c:marker>
            <c:symbol val="none"/>
          </c:marker>
          <c:cat>
            <c:strRef>
              <c:f>'Saturación O2'!$A$54:$A$66</c:f>
              <c:strCache>
                <c:ptCount val="12"/>
                <c:pt idx="0">
                  <c:v>ene-19</c:v>
                </c:pt>
                <c:pt idx="1">
                  <c:v>feb-19</c:v>
                </c:pt>
                <c:pt idx="2">
                  <c:v>mar-19</c:v>
                </c:pt>
                <c:pt idx="3">
                  <c:v>abr-19</c:v>
                </c:pt>
                <c:pt idx="4">
                  <c:v>may-19</c:v>
                </c:pt>
                <c:pt idx="5">
                  <c:v>jun-19</c:v>
                </c:pt>
                <c:pt idx="6">
                  <c:v>jul-19</c:v>
                </c:pt>
                <c:pt idx="7">
                  <c:v>ago-19</c:v>
                </c:pt>
                <c:pt idx="8">
                  <c:v>sep-19</c:v>
                </c:pt>
                <c:pt idx="9">
                  <c:v>oct-19</c:v>
                </c:pt>
                <c:pt idx="10">
                  <c:v>nov-19</c:v>
                </c:pt>
                <c:pt idx="11">
                  <c:v>dic-19</c:v>
                </c:pt>
              </c:strCache>
            </c:strRef>
          </c:cat>
          <c:val>
            <c:numRef>
              <c:f>'Saturación O2'!$T$54:$T$66</c:f>
              <c:numCache>
                <c:formatCode>General</c:formatCode>
                <c:ptCount val="12"/>
                <c:pt idx="0">
                  <c:v>32.110091743119263</c:v>
                </c:pt>
                <c:pt idx="1">
                  <c:v>64.705882352941174</c:v>
                </c:pt>
                <c:pt idx="2">
                  <c:v>64.15094339622641</c:v>
                </c:pt>
                <c:pt idx="3">
                  <c:v>61.764705882352942</c:v>
                </c:pt>
                <c:pt idx="4">
                  <c:v>68.807339449541288</c:v>
                </c:pt>
                <c:pt idx="5">
                  <c:v>60.7843137254902</c:v>
                </c:pt>
                <c:pt idx="6">
                  <c:v>62.264150943396224</c:v>
                </c:pt>
                <c:pt idx="7">
                  <c:v>57.547169811320757</c:v>
                </c:pt>
                <c:pt idx="8">
                  <c:v>64.705882352941174</c:v>
                </c:pt>
                <c:pt idx="9">
                  <c:v>65.384615384615387</c:v>
                </c:pt>
                <c:pt idx="10">
                  <c:v>59.633027522935777</c:v>
                </c:pt>
                <c:pt idx="11">
                  <c:v>68.468468468468473</c:v>
                </c:pt>
              </c:numCache>
            </c:numRef>
          </c:val>
          <c:smooth val="0"/>
          <c:extLst>
            <c:ext xmlns:c16="http://schemas.microsoft.com/office/drawing/2014/chart" uri="{C3380CC4-5D6E-409C-BE32-E72D297353CC}">
              <c16:uniqueId val="{00000012-7445-4514-9A0A-4275EA49EBBB}"/>
            </c:ext>
          </c:extLst>
        </c:ser>
        <c:ser>
          <c:idx val="19"/>
          <c:order val="19"/>
          <c:tx>
            <c:strRef>
              <c:f>'Saturación O2'!$U$52:$U$53</c:f>
              <c:strCache>
                <c:ptCount val="1"/>
                <c:pt idx="0">
                  <c:v>SALT</c:v>
                </c:pt>
              </c:strCache>
            </c:strRef>
          </c:tx>
          <c:spPr>
            <a:ln w="28575" cap="rnd">
              <a:solidFill>
                <a:schemeClr val="accent2">
                  <a:lumMod val="80000"/>
                </a:schemeClr>
              </a:solidFill>
              <a:round/>
            </a:ln>
            <a:effectLst/>
          </c:spPr>
          <c:marker>
            <c:symbol val="none"/>
          </c:marker>
          <c:cat>
            <c:strRef>
              <c:f>'Saturación O2'!$A$54:$A$66</c:f>
              <c:strCache>
                <c:ptCount val="12"/>
                <c:pt idx="0">
                  <c:v>ene-19</c:v>
                </c:pt>
                <c:pt idx="1">
                  <c:v>feb-19</c:v>
                </c:pt>
                <c:pt idx="2">
                  <c:v>mar-19</c:v>
                </c:pt>
                <c:pt idx="3">
                  <c:v>abr-19</c:v>
                </c:pt>
                <c:pt idx="4">
                  <c:v>may-19</c:v>
                </c:pt>
                <c:pt idx="5">
                  <c:v>jun-19</c:v>
                </c:pt>
                <c:pt idx="6">
                  <c:v>jul-19</c:v>
                </c:pt>
                <c:pt idx="7">
                  <c:v>ago-19</c:v>
                </c:pt>
                <c:pt idx="8">
                  <c:v>sep-19</c:v>
                </c:pt>
                <c:pt idx="9">
                  <c:v>oct-19</c:v>
                </c:pt>
                <c:pt idx="10">
                  <c:v>nov-19</c:v>
                </c:pt>
                <c:pt idx="11">
                  <c:v>dic-19</c:v>
                </c:pt>
              </c:strCache>
            </c:strRef>
          </c:cat>
          <c:val>
            <c:numRef>
              <c:f>'Saturación O2'!$U$54:$U$66</c:f>
              <c:numCache>
                <c:formatCode>General</c:formatCode>
                <c:ptCount val="12"/>
                <c:pt idx="0">
                  <c:v>79.591836734693871</c:v>
                </c:pt>
                <c:pt idx="3">
                  <c:v>62.5</c:v>
                </c:pt>
                <c:pt idx="5">
                  <c:v>60</c:v>
                </c:pt>
                <c:pt idx="6">
                  <c:v>63.46153846153846</c:v>
                </c:pt>
                <c:pt idx="10">
                  <c:v>64.42307692307692</c:v>
                </c:pt>
              </c:numCache>
            </c:numRef>
          </c:val>
          <c:smooth val="0"/>
          <c:extLst>
            <c:ext xmlns:c16="http://schemas.microsoft.com/office/drawing/2014/chart" uri="{C3380CC4-5D6E-409C-BE32-E72D297353CC}">
              <c16:uniqueId val="{00000013-7445-4514-9A0A-4275EA49EBBB}"/>
            </c:ext>
          </c:extLst>
        </c:ser>
        <c:dLbls>
          <c:showLegendKey val="0"/>
          <c:showVal val="0"/>
          <c:showCatName val="0"/>
          <c:showSerName val="0"/>
          <c:showPercent val="0"/>
          <c:showBubbleSize val="0"/>
        </c:dLbls>
        <c:smooth val="0"/>
        <c:axId val="991096480"/>
        <c:axId val="991077784"/>
      </c:lineChart>
      <c:catAx>
        <c:axId val="991096480"/>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Mes del muestreo</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MX"/>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991077784"/>
        <c:crosses val="autoZero"/>
        <c:auto val="1"/>
        <c:lblAlgn val="ctr"/>
        <c:lblOffset val="100"/>
        <c:noMultiLvlLbl val="0"/>
      </c:catAx>
      <c:valAx>
        <c:axId val="991077784"/>
        <c:scaling>
          <c:orientation val="minMax"/>
          <c:min val="25"/>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MX"/>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991096480"/>
        <c:crosses val="autoZero"/>
        <c:crossBetween val="between"/>
      </c:valAx>
      <c:spPr>
        <a:noFill/>
        <a:ln>
          <a:noFill/>
        </a:ln>
        <a:effectLst/>
      </c:spPr>
    </c:plotArea>
    <c:legend>
      <c:legendPos val="r"/>
      <c:layout>
        <c:manualLayout>
          <c:xMode val="edge"/>
          <c:yMode val="edge"/>
          <c:x val="0.78281663418421776"/>
          <c:y val="6.8580917653719112E-2"/>
          <c:w val="0.21093558472097754"/>
          <c:h val="0.862838164692561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legend>
    <c:plotVisOnly val="1"/>
    <c:dispBlanksAs val="gap"/>
    <c:showDLblsOverMax val="0"/>
  </c:chart>
  <c:spPr>
    <a:solidFill>
      <a:schemeClr val="bg1"/>
    </a:solidFill>
    <a:ln w="9525" cap="flat" cmpd="sng" algn="ctr">
      <a:noFill/>
      <a:round/>
    </a:ln>
    <a:effectLst/>
  </c:spPr>
  <c:txPr>
    <a:bodyPr/>
    <a:lstStyle/>
    <a:p>
      <a:pPr>
        <a:defRPr/>
      </a:pPr>
      <a:endParaRPr lang="es-MX"/>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r>
              <a:rPr lang="en-US" sz="1200" b="1"/>
              <a:t>Saturación O2</a:t>
            </a:r>
          </a:p>
        </c:rich>
      </c:tx>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es-MX"/>
        </a:p>
      </c:txPr>
    </c:title>
    <c:autoTitleDeleted val="0"/>
    <c:plotArea>
      <c:layout/>
      <c:stockChart>
        <c:ser>
          <c:idx val="0"/>
          <c:order val="0"/>
          <c:tx>
            <c:strRef>
              <c:f>'Saturación O2'!$A$117</c:f>
              <c:strCache>
                <c:ptCount val="1"/>
                <c:pt idx="0">
                  <c:v>PROMEDIO</c:v>
                </c:pt>
              </c:strCache>
            </c:strRef>
          </c:tx>
          <c:spPr>
            <a:ln w="28575" cap="rnd">
              <a:noFill/>
              <a:round/>
            </a:ln>
            <a:effectLst/>
          </c:spPr>
          <c:marker>
            <c:symbol val="circle"/>
            <c:size val="5"/>
            <c:spPr>
              <a:solidFill>
                <a:schemeClr val="accent1"/>
              </a:solidFill>
              <a:ln w="9525">
                <a:solidFill>
                  <a:schemeClr val="accent1"/>
                </a:solidFill>
              </a:ln>
              <a:effectLst/>
            </c:spPr>
          </c:marker>
          <c:dPt>
            <c:idx val="0"/>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0-3622-42C5-B10B-C0BC07616CE9}"/>
              </c:ext>
            </c:extLst>
          </c:dPt>
          <c:dPt>
            <c:idx val="1"/>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1-3622-42C5-B10B-C0BC07616CE9}"/>
              </c:ext>
            </c:extLst>
          </c:dPt>
          <c:dPt>
            <c:idx val="2"/>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2-3622-42C5-B10B-C0BC07616CE9}"/>
              </c:ext>
            </c:extLst>
          </c:dPt>
          <c:dPt>
            <c:idx val="3"/>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3-3622-42C5-B10B-C0BC07616CE9}"/>
              </c:ext>
            </c:extLst>
          </c:dPt>
          <c:dPt>
            <c:idx val="4"/>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4-3622-42C5-B10B-C0BC07616CE9}"/>
              </c:ext>
            </c:extLst>
          </c:dPt>
          <c:dPt>
            <c:idx val="5"/>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5-3622-42C5-B10B-C0BC07616CE9}"/>
              </c:ext>
            </c:extLst>
          </c:dPt>
          <c:dPt>
            <c:idx val="6"/>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6-3622-42C5-B10B-C0BC07616CE9}"/>
              </c:ext>
            </c:extLst>
          </c:dPt>
          <c:dPt>
            <c:idx val="7"/>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7-3622-42C5-B10B-C0BC07616CE9}"/>
              </c:ext>
            </c:extLst>
          </c:dPt>
          <c:dPt>
            <c:idx val="8"/>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8-3622-42C5-B10B-C0BC07616CE9}"/>
              </c:ext>
            </c:extLst>
          </c:dPt>
          <c:dPt>
            <c:idx val="9"/>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9-3622-42C5-B10B-C0BC07616CE9}"/>
              </c:ext>
            </c:extLst>
          </c:dPt>
          <c:dPt>
            <c:idx val="10"/>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A-3622-42C5-B10B-C0BC07616CE9}"/>
              </c:ext>
            </c:extLst>
          </c:dPt>
          <c:dPt>
            <c:idx val="11"/>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B-3622-42C5-B10B-C0BC07616CE9}"/>
              </c:ext>
            </c:extLst>
          </c:dPt>
          <c:dPt>
            <c:idx val="12"/>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C-3622-42C5-B10B-C0BC07616CE9}"/>
              </c:ext>
            </c:extLst>
          </c:dPt>
          <c:dPt>
            <c:idx val="13"/>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D-3622-42C5-B10B-C0BC07616CE9}"/>
              </c:ext>
            </c:extLst>
          </c:dPt>
          <c:dPt>
            <c:idx val="14"/>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E-3622-42C5-B10B-C0BC07616CE9}"/>
              </c:ext>
            </c:extLst>
          </c:dPt>
          <c:dPt>
            <c:idx val="15"/>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F-3622-42C5-B10B-C0BC07616CE9}"/>
              </c:ext>
            </c:extLst>
          </c:dPt>
          <c:dPt>
            <c:idx val="16"/>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10-3622-42C5-B10B-C0BC07616CE9}"/>
              </c:ext>
            </c:extLst>
          </c:dPt>
          <c:dPt>
            <c:idx val="17"/>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11-3622-42C5-B10B-C0BC07616CE9}"/>
              </c:ext>
            </c:extLst>
          </c:dPt>
          <c:dPt>
            <c:idx val="18"/>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12-3622-42C5-B10B-C0BC07616CE9}"/>
              </c:ext>
            </c:extLst>
          </c:dPt>
          <c:dPt>
            <c:idx val="19"/>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13-3622-42C5-B10B-C0BC07616CE9}"/>
              </c:ext>
            </c:extLst>
          </c:dPt>
          <c:dPt>
            <c:idx val="20"/>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14-3622-42C5-B10B-C0BC07616CE9}"/>
              </c:ext>
            </c:extLst>
          </c:dPt>
          <c:cat>
            <c:strRef>
              <c:f>'Saturación O2'!$B$116:$O$116</c:f>
              <c:strCache>
                <c:ptCount val="14"/>
                <c:pt idx="0">
                  <c:v>HARG2</c:v>
                </c:pt>
                <c:pt idx="1">
                  <c:v>HASL2</c:v>
                </c:pt>
                <c:pt idx="2">
                  <c:v>HOSP1</c:v>
                </c:pt>
                <c:pt idx="3">
                  <c:v>HOSP2</c:v>
                </c:pt>
                <c:pt idx="4">
                  <c:v>HUMH</c:v>
                </c:pt>
                <c:pt idx="5">
                  <c:v>MAAB2</c:v>
                </c:pt>
                <c:pt idx="6">
                  <c:v>MACA2</c:v>
                </c:pt>
                <c:pt idx="7">
                  <c:v>MSP</c:v>
                </c:pt>
                <c:pt idx="8">
                  <c:v>PAPO2</c:v>
                </c:pt>
                <c:pt idx="9">
                  <c:v>PAPR2</c:v>
                </c:pt>
                <c:pt idx="10">
                  <c:v>PLTR1</c:v>
                </c:pt>
                <c:pt idx="11">
                  <c:v>PLTR2</c:v>
                </c:pt>
                <c:pt idx="12">
                  <c:v>RECO</c:v>
                </c:pt>
                <c:pt idx="13">
                  <c:v>Total general</c:v>
                </c:pt>
              </c:strCache>
            </c:strRef>
          </c:cat>
          <c:val>
            <c:numRef>
              <c:f>'Saturación O2'!$B$117:$O$117</c:f>
              <c:numCache>
                <c:formatCode>0.00</c:formatCode>
                <c:ptCount val="14"/>
                <c:pt idx="0">
                  <c:v>65.689273445013754</c:v>
                </c:pt>
                <c:pt idx="1">
                  <c:v>68.809426313076699</c:v>
                </c:pt>
                <c:pt idx="2">
                  <c:v>0</c:v>
                </c:pt>
                <c:pt idx="3">
                  <c:v>62.203989036153096</c:v>
                </c:pt>
                <c:pt idx="4">
                  <c:v>0</c:v>
                </c:pt>
                <c:pt idx="5">
                  <c:v>63.232297803486752</c:v>
                </c:pt>
                <c:pt idx="6">
                  <c:v>71.315962555158123</c:v>
                </c:pt>
                <c:pt idx="7">
                  <c:v>0</c:v>
                </c:pt>
                <c:pt idx="8">
                  <c:v>64.263881739365829</c:v>
                </c:pt>
                <c:pt idx="9">
                  <c:v>49.809104557214347</c:v>
                </c:pt>
                <c:pt idx="10">
                  <c:v>63.54458537099751</c:v>
                </c:pt>
                <c:pt idx="11">
                  <c:v>63.01873109284854</c:v>
                </c:pt>
                <c:pt idx="12">
                  <c:v>65.587481166714085</c:v>
                </c:pt>
                <c:pt idx="13">
                  <c:v>58.74166640617873</c:v>
                </c:pt>
              </c:numCache>
            </c:numRef>
          </c:val>
          <c:smooth val="0"/>
          <c:extLst>
            <c:ext xmlns:c16="http://schemas.microsoft.com/office/drawing/2014/chart" uri="{C3380CC4-5D6E-409C-BE32-E72D297353CC}">
              <c16:uniqueId val="{00000015-3622-42C5-B10B-C0BC07616CE9}"/>
            </c:ext>
          </c:extLst>
        </c:ser>
        <c:ser>
          <c:idx val="1"/>
          <c:order val="1"/>
          <c:tx>
            <c:strRef>
              <c:f>'Saturación O2'!$A$118</c:f>
              <c:strCache>
                <c:ptCount val="1"/>
                <c:pt idx="0">
                  <c:v>MIN</c:v>
                </c:pt>
              </c:strCache>
            </c:strRef>
          </c:tx>
          <c:spPr>
            <a:ln w="28575" cap="rnd">
              <a:noFill/>
              <a:round/>
            </a:ln>
            <a:effectLst/>
          </c:spPr>
          <c:marker>
            <c:symbol val="none"/>
          </c:marker>
          <c:dPt>
            <c:idx val="9"/>
            <c:marker>
              <c:symbol val="none"/>
            </c:marker>
            <c:bubble3D val="0"/>
            <c:extLst>
              <c:ext xmlns:c16="http://schemas.microsoft.com/office/drawing/2014/chart" uri="{C3380CC4-5D6E-409C-BE32-E72D297353CC}">
                <c16:uniqueId val="{00000016-3622-42C5-B10B-C0BC07616CE9}"/>
              </c:ext>
            </c:extLst>
          </c:dPt>
          <c:cat>
            <c:strRef>
              <c:f>'Saturación O2'!$B$116:$O$116</c:f>
              <c:strCache>
                <c:ptCount val="14"/>
                <c:pt idx="0">
                  <c:v>HARG2</c:v>
                </c:pt>
                <c:pt idx="1">
                  <c:v>HASL2</c:v>
                </c:pt>
                <c:pt idx="2">
                  <c:v>HOSP1</c:v>
                </c:pt>
                <c:pt idx="3">
                  <c:v>HOSP2</c:v>
                </c:pt>
                <c:pt idx="4">
                  <c:v>HUMH</c:v>
                </c:pt>
                <c:pt idx="5">
                  <c:v>MAAB2</c:v>
                </c:pt>
                <c:pt idx="6">
                  <c:v>MACA2</c:v>
                </c:pt>
                <c:pt idx="7">
                  <c:v>MSP</c:v>
                </c:pt>
                <c:pt idx="8">
                  <c:v>PAPO2</c:v>
                </c:pt>
                <c:pt idx="9">
                  <c:v>PAPR2</c:v>
                </c:pt>
                <c:pt idx="10">
                  <c:v>PLTR1</c:v>
                </c:pt>
                <c:pt idx="11">
                  <c:v>PLTR2</c:v>
                </c:pt>
                <c:pt idx="12">
                  <c:v>RECO</c:v>
                </c:pt>
                <c:pt idx="13">
                  <c:v>Total general</c:v>
                </c:pt>
              </c:strCache>
            </c:strRef>
          </c:cat>
          <c:val>
            <c:numRef>
              <c:f>'Saturación O2'!$B$118:$O$118</c:f>
              <c:numCache>
                <c:formatCode>0.00</c:formatCode>
                <c:ptCount val="14"/>
                <c:pt idx="0">
                  <c:v>60.360360360360353</c:v>
                </c:pt>
                <c:pt idx="1">
                  <c:v>64.86486486486487</c:v>
                </c:pt>
                <c:pt idx="2">
                  <c:v>0</c:v>
                </c:pt>
                <c:pt idx="3">
                  <c:v>55.045871559633028</c:v>
                </c:pt>
                <c:pt idx="4">
                  <c:v>0</c:v>
                </c:pt>
                <c:pt idx="5">
                  <c:v>56.034482758620697</c:v>
                </c:pt>
                <c:pt idx="6">
                  <c:v>59.803921568627452</c:v>
                </c:pt>
                <c:pt idx="7">
                  <c:v>0</c:v>
                </c:pt>
                <c:pt idx="8">
                  <c:v>60.57692307692308</c:v>
                </c:pt>
                <c:pt idx="9">
                  <c:v>10.344827586206897</c:v>
                </c:pt>
                <c:pt idx="10">
                  <c:v>57.692307692307686</c:v>
                </c:pt>
                <c:pt idx="11">
                  <c:v>53.773584905660378</c:v>
                </c:pt>
                <c:pt idx="12">
                  <c:v>62.745098039215698</c:v>
                </c:pt>
                <c:pt idx="13">
                  <c:v>49.737786092079318</c:v>
                </c:pt>
              </c:numCache>
            </c:numRef>
          </c:val>
          <c:smooth val="0"/>
          <c:extLst>
            <c:ext xmlns:c16="http://schemas.microsoft.com/office/drawing/2014/chart" uri="{C3380CC4-5D6E-409C-BE32-E72D297353CC}">
              <c16:uniqueId val="{00000017-3622-42C5-B10B-C0BC07616CE9}"/>
            </c:ext>
          </c:extLst>
        </c:ser>
        <c:ser>
          <c:idx val="2"/>
          <c:order val="2"/>
          <c:tx>
            <c:strRef>
              <c:f>'Saturación O2'!$A$119</c:f>
              <c:strCache>
                <c:ptCount val="1"/>
                <c:pt idx="0">
                  <c:v>MAX</c:v>
                </c:pt>
              </c:strCache>
            </c:strRef>
          </c:tx>
          <c:spPr>
            <a:ln w="28575" cap="rnd">
              <a:noFill/>
              <a:round/>
            </a:ln>
            <a:effectLst/>
          </c:spPr>
          <c:marker>
            <c:symbol val="none"/>
          </c:marker>
          <c:cat>
            <c:strRef>
              <c:f>'Saturación O2'!$B$116:$O$116</c:f>
              <c:strCache>
                <c:ptCount val="14"/>
                <c:pt idx="0">
                  <c:v>HARG2</c:v>
                </c:pt>
                <c:pt idx="1">
                  <c:v>HASL2</c:v>
                </c:pt>
                <c:pt idx="2">
                  <c:v>HOSP1</c:v>
                </c:pt>
                <c:pt idx="3">
                  <c:v>HOSP2</c:v>
                </c:pt>
                <c:pt idx="4">
                  <c:v>HUMH</c:v>
                </c:pt>
                <c:pt idx="5">
                  <c:v>MAAB2</c:v>
                </c:pt>
                <c:pt idx="6">
                  <c:v>MACA2</c:v>
                </c:pt>
                <c:pt idx="7">
                  <c:v>MSP</c:v>
                </c:pt>
                <c:pt idx="8">
                  <c:v>PAPO2</c:v>
                </c:pt>
                <c:pt idx="9">
                  <c:v>PAPR2</c:v>
                </c:pt>
                <c:pt idx="10">
                  <c:v>PLTR1</c:v>
                </c:pt>
                <c:pt idx="11">
                  <c:v>PLTR2</c:v>
                </c:pt>
                <c:pt idx="12">
                  <c:v>RECO</c:v>
                </c:pt>
                <c:pt idx="13">
                  <c:v>Total general</c:v>
                </c:pt>
              </c:strCache>
            </c:strRef>
          </c:cat>
          <c:val>
            <c:numRef>
              <c:f>'Saturación O2'!$B$119:$O$119</c:f>
              <c:numCache>
                <c:formatCode>0.00</c:formatCode>
                <c:ptCount val="14"/>
                <c:pt idx="0">
                  <c:v>68.269230769230759</c:v>
                </c:pt>
                <c:pt idx="1">
                  <c:v>72.115384615384613</c:v>
                </c:pt>
                <c:pt idx="2">
                  <c:v>0</c:v>
                </c:pt>
                <c:pt idx="3">
                  <c:v>66.666666666666671</c:v>
                </c:pt>
                <c:pt idx="4">
                  <c:v>0</c:v>
                </c:pt>
                <c:pt idx="5">
                  <c:v>70</c:v>
                </c:pt>
                <c:pt idx="6">
                  <c:v>88.207547169811335</c:v>
                </c:pt>
                <c:pt idx="7">
                  <c:v>0</c:v>
                </c:pt>
                <c:pt idx="8">
                  <c:v>69.724770642201833</c:v>
                </c:pt>
                <c:pt idx="9">
                  <c:v>76.08695652173914</c:v>
                </c:pt>
                <c:pt idx="10">
                  <c:v>71.568627450980401</c:v>
                </c:pt>
                <c:pt idx="11">
                  <c:v>72</c:v>
                </c:pt>
                <c:pt idx="12">
                  <c:v>70</c:v>
                </c:pt>
                <c:pt idx="13">
                  <c:v>68.848259398321972</c:v>
                </c:pt>
              </c:numCache>
            </c:numRef>
          </c:val>
          <c:smooth val="0"/>
          <c:extLst>
            <c:ext xmlns:c16="http://schemas.microsoft.com/office/drawing/2014/chart" uri="{C3380CC4-5D6E-409C-BE32-E72D297353CC}">
              <c16:uniqueId val="{00000018-3622-42C5-B10B-C0BC07616CE9}"/>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axId val="949124304"/>
        <c:axId val="949129552"/>
      </c:stockChart>
      <c:catAx>
        <c:axId val="9491243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s-MX"/>
          </a:p>
        </c:txPr>
        <c:crossAx val="949129552"/>
        <c:crosses val="autoZero"/>
        <c:auto val="1"/>
        <c:lblAlgn val="ctr"/>
        <c:lblOffset val="100"/>
        <c:noMultiLvlLbl val="0"/>
      </c:catAx>
      <c:valAx>
        <c:axId val="949129552"/>
        <c:scaling>
          <c:orientation val="minMax"/>
          <c:min val="5"/>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MX"/>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9491243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legend>
    <c:plotVisOnly val="1"/>
    <c:dispBlanksAs val="gap"/>
    <c:showDLblsOverMax val="0"/>
  </c:chart>
  <c:spPr>
    <a:solidFill>
      <a:schemeClr val="bg1"/>
    </a:solidFill>
    <a:ln w="9525" cap="flat" cmpd="sng" algn="ctr">
      <a:noFill/>
      <a:round/>
    </a:ln>
    <a:effectLst/>
  </c:spPr>
  <c:txPr>
    <a:bodyPr/>
    <a:lstStyle/>
    <a:p>
      <a:pPr>
        <a:defRPr/>
      </a:pPr>
      <a:endParaRPr lang="es-MX"/>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[BANCO DE DATOS DEL MONITOREO ABRIL 2023.xlsx]Saturación O2!TablaDinámica7</c:name>
    <c:fmtId val="16"/>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Saturación O2</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MX"/>
        </a:p>
      </c:txPr>
    </c:title>
    <c:autoTitleDeleted val="0"/>
    <c:pivotFmts>
      <c:pivotFmt>
        <c:idx val="0"/>
        <c:spPr>
          <a:solidFill>
            <a:schemeClr val="accent1"/>
          </a:solidFill>
          <a:ln w="28575" cap="rnd">
            <a:solidFill>
              <a:schemeClr val="accent1"/>
            </a:solidFill>
            <a:round/>
          </a:ln>
          <a:effectLst/>
        </c:spPr>
        <c:marker>
          <c:symbol val="none"/>
        </c:marker>
      </c:pivotFmt>
      <c:pivotFmt>
        <c:idx val="1"/>
        <c:spPr>
          <a:solidFill>
            <a:schemeClr val="accent1"/>
          </a:solidFill>
          <a:ln w="28575" cap="rnd">
            <a:solidFill>
              <a:schemeClr val="accent1"/>
            </a:solidFill>
            <a:round/>
          </a:ln>
          <a:effectLst/>
        </c:spPr>
        <c:marker>
          <c:symbol val="none"/>
        </c:marker>
      </c:pivotFmt>
      <c:pivotFmt>
        <c:idx val="2"/>
        <c:spPr>
          <a:solidFill>
            <a:schemeClr val="accent1"/>
          </a:solidFill>
          <a:ln w="28575" cap="rnd">
            <a:solidFill>
              <a:schemeClr val="accent1"/>
            </a:solidFill>
            <a:round/>
          </a:ln>
          <a:effectLst/>
        </c:spPr>
        <c:marker>
          <c:symbol val="none"/>
        </c:marker>
      </c:pivotFmt>
      <c:pivotFmt>
        <c:idx val="3"/>
        <c:spPr>
          <a:solidFill>
            <a:schemeClr val="accent1"/>
          </a:solidFill>
          <a:ln w="28575" cap="rnd">
            <a:solidFill>
              <a:schemeClr val="accent1"/>
            </a:solidFill>
            <a:round/>
          </a:ln>
          <a:effectLst/>
        </c:spPr>
        <c:marker>
          <c:symbol val="none"/>
        </c:marker>
      </c:pivotFmt>
      <c:pivotFmt>
        <c:idx val="4"/>
        <c:spPr>
          <a:solidFill>
            <a:schemeClr val="accent1"/>
          </a:solidFill>
          <a:ln w="28575" cap="rnd">
            <a:solidFill>
              <a:schemeClr val="accent1"/>
            </a:solidFill>
            <a:round/>
          </a:ln>
          <a:effectLst/>
        </c:spPr>
        <c:marker>
          <c:symbol val="none"/>
        </c:marker>
      </c:pivotFmt>
      <c:pivotFmt>
        <c:idx val="5"/>
        <c:spPr>
          <a:solidFill>
            <a:schemeClr val="accent1"/>
          </a:solidFill>
          <a:ln w="28575" cap="rnd">
            <a:solidFill>
              <a:schemeClr val="accent1"/>
            </a:solidFill>
            <a:round/>
          </a:ln>
          <a:effectLst/>
        </c:spPr>
        <c:marker>
          <c:symbol val="none"/>
        </c:marker>
      </c:pivotFmt>
      <c:pivotFmt>
        <c:idx val="6"/>
        <c:spPr>
          <a:solidFill>
            <a:schemeClr val="accent1"/>
          </a:solidFill>
          <a:ln w="28575" cap="rnd">
            <a:solidFill>
              <a:schemeClr val="accent1"/>
            </a:solidFill>
            <a:round/>
          </a:ln>
          <a:effectLst/>
        </c:spPr>
        <c:marker>
          <c:symbol val="none"/>
        </c:marker>
      </c:pivotFmt>
      <c:pivotFmt>
        <c:idx val="7"/>
        <c:spPr>
          <a:solidFill>
            <a:schemeClr val="accent1"/>
          </a:solidFill>
          <a:ln w="28575" cap="rnd">
            <a:solidFill>
              <a:schemeClr val="accent1"/>
            </a:solidFill>
            <a:round/>
          </a:ln>
          <a:effectLst/>
        </c:spPr>
        <c:marker>
          <c:symbol val="none"/>
        </c:marker>
      </c:pivotFmt>
      <c:pivotFmt>
        <c:idx val="8"/>
        <c:spPr>
          <a:solidFill>
            <a:schemeClr val="accent1"/>
          </a:solidFill>
          <a:ln w="28575" cap="rnd">
            <a:solidFill>
              <a:schemeClr val="accent1"/>
            </a:solidFill>
            <a:round/>
          </a:ln>
          <a:effectLst/>
        </c:spPr>
        <c:marker>
          <c:symbol val="none"/>
        </c:marker>
      </c:pivotFmt>
      <c:pivotFmt>
        <c:idx val="9"/>
        <c:spPr>
          <a:solidFill>
            <a:schemeClr val="accent1"/>
          </a:solidFill>
          <a:ln w="28575" cap="rnd">
            <a:solidFill>
              <a:schemeClr val="accent1"/>
            </a:solidFill>
            <a:round/>
          </a:ln>
          <a:effectLst/>
        </c:spPr>
        <c:marker>
          <c:symbol val="none"/>
        </c:marker>
      </c:pivotFmt>
      <c:pivotFmt>
        <c:idx val="10"/>
        <c:spPr>
          <a:solidFill>
            <a:schemeClr val="accent1"/>
          </a:solidFill>
          <a:ln w="28575" cap="rnd">
            <a:solidFill>
              <a:schemeClr val="accent1"/>
            </a:solidFill>
            <a:round/>
          </a:ln>
          <a:effectLst/>
        </c:spPr>
        <c:marker>
          <c:symbol val="none"/>
        </c:marker>
      </c:pivotFmt>
      <c:pivotFmt>
        <c:idx val="11"/>
        <c:spPr>
          <a:solidFill>
            <a:schemeClr val="accent1"/>
          </a:solidFill>
          <a:ln w="28575" cap="rnd">
            <a:solidFill>
              <a:schemeClr val="accent1"/>
            </a:solidFill>
            <a:round/>
          </a:ln>
          <a:effectLst/>
        </c:spPr>
        <c:marker>
          <c:symbol val="none"/>
        </c:marker>
      </c:pivotFmt>
      <c:pivotFmt>
        <c:idx val="12"/>
        <c:spPr>
          <a:solidFill>
            <a:schemeClr val="accent1"/>
          </a:solidFill>
          <a:ln w="28575" cap="rnd">
            <a:solidFill>
              <a:schemeClr val="accent1"/>
            </a:solidFill>
            <a:round/>
          </a:ln>
          <a:effectLst/>
        </c:spPr>
        <c:marker>
          <c:symbol val="none"/>
        </c:marker>
      </c:pivotFmt>
      <c:pivotFmt>
        <c:idx val="13"/>
        <c:spPr>
          <a:solidFill>
            <a:schemeClr val="accent1"/>
          </a:solidFill>
          <a:ln w="28575" cap="rnd">
            <a:solidFill>
              <a:schemeClr val="accent1"/>
            </a:solidFill>
            <a:round/>
          </a:ln>
          <a:effectLst/>
        </c:spPr>
        <c:marker>
          <c:symbol val="none"/>
        </c:marker>
      </c:pivotFmt>
      <c:pivotFmt>
        <c:idx val="14"/>
        <c:spPr>
          <a:solidFill>
            <a:schemeClr val="accent1"/>
          </a:solidFill>
          <a:ln w="28575" cap="rnd">
            <a:solidFill>
              <a:schemeClr val="accent1"/>
            </a:solidFill>
            <a:round/>
          </a:ln>
          <a:effectLst/>
        </c:spPr>
        <c:marker>
          <c:symbol val="none"/>
        </c:marker>
      </c:pivotFmt>
      <c:pivotFmt>
        <c:idx val="15"/>
        <c:spPr>
          <a:solidFill>
            <a:schemeClr val="accent1"/>
          </a:solidFill>
          <a:ln w="28575" cap="rnd">
            <a:solidFill>
              <a:schemeClr val="accent1"/>
            </a:solidFill>
            <a:round/>
          </a:ln>
          <a:effectLst/>
        </c:spPr>
        <c:marker>
          <c:symbol val="none"/>
        </c:marker>
      </c:pivotFmt>
      <c:pivotFmt>
        <c:idx val="16"/>
        <c:spPr>
          <a:solidFill>
            <a:schemeClr val="accent1"/>
          </a:solidFill>
          <a:ln w="28575" cap="rnd">
            <a:solidFill>
              <a:schemeClr val="accent1"/>
            </a:solidFill>
            <a:round/>
          </a:ln>
          <a:effectLst/>
        </c:spPr>
        <c:marker>
          <c:symbol val="none"/>
        </c:marker>
      </c:pivotFmt>
      <c:pivotFmt>
        <c:idx val="17"/>
        <c:spPr>
          <a:solidFill>
            <a:schemeClr val="accent1"/>
          </a:solidFill>
          <a:ln w="28575" cap="rnd">
            <a:solidFill>
              <a:schemeClr val="accent1"/>
            </a:solidFill>
            <a:round/>
          </a:ln>
          <a:effectLst/>
        </c:spPr>
        <c:marker>
          <c:symbol val="none"/>
        </c:marker>
      </c:pivotFmt>
      <c:pivotFmt>
        <c:idx val="18"/>
        <c:spPr>
          <a:solidFill>
            <a:schemeClr val="accent1"/>
          </a:solidFill>
          <a:ln w="28575" cap="rnd">
            <a:solidFill>
              <a:schemeClr val="accent1"/>
            </a:solidFill>
            <a:round/>
          </a:ln>
          <a:effectLst/>
        </c:spPr>
        <c:marker>
          <c:symbol val="none"/>
        </c:marker>
      </c:pivotFmt>
      <c:pivotFmt>
        <c:idx val="19"/>
        <c:spPr>
          <a:solidFill>
            <a:schemeClr val="accent1"/>
          </a:solidFill>
          <a:ln w="28575" cap="rnd">
            <a:solidFill>
              <a:schemeClr val="accent1"/>
            </a:solidFill>
            <a:round/>
          </a:ln>
          <a:effectLst/>
        </c:spPr>
        <c:marker>
          <c:symbol val="none"/>
        </c:marker>
      </c:pivotFmt>
      <c:pivotFmt>
        <c:idx val="20"/>
        <c:spPr>
          <a:solidFill>
            <a:schemeClr val="accent1"/>
          </a:solidFill>
          <a:ln w="28575" cap="rnd">
            <a:solidFill>
              <a:schemeClr val="accent1"/>
            </a:solidFill>
            <a:round/>
          </a:ln>
          <a:effectLst/>
        </c:spPr>
        <c:marker>
          <c:symbol val="none"/>
        </c:marker>
      </c:pivotFmt>
      <c:pivotFmt>
        <c:idx val="21"/>
        <c:spPr>
          <a:solidFill>
            <a:schemeClr val="accent1"/>
          </a:solidFill>
          <a:ln w="28575" cap="rnd">
            <a:solidFill>
              <a:schemeClr val="accent1"/>
            </a:solidFill>
            <a:round/>
          </a:ln>
          <a:effectLst/>
        </c:spPr>
        <c:marker>
          <c:symbol val="none"/>
        </c:marker>
      </c:pivotFmt>
      <c:pivotFmt>
        <c:idx val="22"/>
        <c:spPr>
          <a:solidFill>
            <a:schemeClr val="accent1"/>
          </a:solidFill>
          <a:ln w="28575" cap="rnd">
            <a:solidFill>
              <a:schemeClr val="accent1"/>
            </a:solidFill>
            <a:round/>
          </a:ln>
          <a:effectLst/>
        </c:spPr>
        <c:marker>
          <c:symbol val="none"/>
        </c:marker>
      </c:pivotFmt>
      <c:pivotFmt>
        <c:idx val="23"/>
        <c:spPr>
          <a:solidFill>
            <a:schemeClr val="accent1"/>
          </a:solidFill>
          <a:ln w="28575" cap="rnd">
            <a:solidFill>
              <a:schemeClr val="accent1"/>
            </a:solidFill>
            <a:round/>
          </a:ln>
          <a:effectLst/>
        </c:spPr>
        <c:marker>
          <c:symbol val="none"/>
        </c:marker>
      </c:pivotFmt>
      <c:pivotFmt>
        <c:idx val="24"/>
        <c:spPr>
          <a:solidFill>
            <a:schemeClr val="accent1"/>
          </a:solidFill>
          <a:ln w="28575" cap="rnd">
            <a:solidFill>
              <a:schemeClr val="accent1"/>
            </a:solidFill>
            <a:round/>
          </a:ln>
          <a:effectLst/>
        </c:spPr>
        <c:marker>
          <c:symbol val="none"/>
        </c:marker>
      </c:pivotFmt>
      <c:pivotFmt>
        <c:idx val="25"/>
        <c:spPr>
          <a:solidFill>
            <a:schemeClr val="accent1"/>
          </a:solidFill>
          <a:ln w="28575" cap="rnd">
            <a:solidFill>
              <a:schemeClr val="accent1"/>
            </a:solidFill>
            <a:round/>
          </a:ln>
          <a:effectLst/>
        </c:spPr>
        <c:marker>
          <c:symbol val="none"/>
        </c:marker>
      </c:pivotFmt>
      <c:pivotFmt>
        <c:idx val="26"/>
        <c:spPr>
          <a:solidFill>
            <a:schemeClr val="accent1"/>
          </a:solidFill>
          <a:ln w="28575" cap="rnd">
            <a:solidFill>
              <a:schemeClr val="accent1"/>
            </a:solidFill>
            <a:round/>
          </a:ln>
          <a:effectLst/>
        </c:spPr>
        <c:marker>
          <c:symbol val="none"/>
        </c:marker>
      </c:pivotFmt>
      <c:pivotFmt>
        <c:idx val="27"/>
        <c:spPr>
          <a:solidFill>
            <a:schemeClr val="accent1"/>
          </a:solidFill>
          <a:ln w="28575" cap="rnd">
            <a:solidFill>
              <a:schemeClr val="accent1"/>
            </a:solidFill>
            <a:round/>
          </a:ln>
          <a:effectLst/>
        </c:spPr>
        <c:marker>
          <c:symbol val="none"/>
        </c:marker>
      </c:pivotFmt>
      <c:pivotFmt>
        <c:idx val="28"/>
        <c:spPr>
          <a:solidFill>
            <a:schemeClr val="accent1"/>
          </a:solidFill>
          <a:ln w="28575" cap="rnd">
            <a:solidFill>
              <a:schemeClr val="accent1"/>
            </a:solidFill>
            <a:round/>
          </a:ln>
          <a:effectLst/>
        </c:spPr>
        <c:marker>
          <c:symbol val="none"/>
        </c:marker>
      </c:pivotFmt>
      <c:pivotFmt>
        <c:idx val="29"/>
        <c:spPr>
          <a:solidFill>
            <a:schemeClr val="accent1"/>
          </a:solidFill>
          <a:ln w="28575" cap="rnd">
            <a:solidFill>
              <a:schemeClr val="accent1"/>
            </a:solidFill>
            <a:round/>
          </a:ln>
          <a:effectLst/>
        </c:spPr>
        <c:marker>
          <c:symbol val="none"/>
        </c:marker>
      </c:pivotFmt>
      <c:pivotFmt>
        <c:idx val="30"/>
        <c:spPr>
          <a:solidFill>
            <a:schemeClr val="accent1"/>
          </a:solidFill>
          <a:ln w="28575" cap="rnd">
            <a:solidFill>
              <a:schemeClr val="accent1"/>
            </a:solidFill>
            <a:round/>
          </a:ln>
          <a:effectLst/>
        </c:spPr>
        <c:marker>
          <c:symbol val="none"/>
        </c:marker>
      </c:pivotFmt>
      <c:pivotFmt>
        <c:idx val="31"/>
        <c:spPr>
          <a:solidFill>
            <a:schemeClr val="accent1"/>
          </a:solidFill>
          <a:ln w="28575" cap="rnd">
            <a:solidFill>
              <a:schemeClr val="accent1"/>
            </a:solidFill>
            <a:round/>
          </a:ln>
          <a:effectLst/>
        </c:spPr>
        <c:marker>
          <c:symbol val="none"/>
        </c:marker>
      </c:pivotFmt>
      <c:pivotFmt>
        <c:idx val="32"/>
        <c:spPr>
          <a:solidFill>
            <a:schemeClr val="accent1"/>
          </a:solidFill>
          <a:ln w="28575" cap="rnd">
            <a:solidFill>
              <a:schemeClr val="accent1"/>
            </a:solidFill>
            <a:round/>
          </a:ln>
          <a:effectLst/>
        </c:spPr>
        <c:marker>
          <c:symbol val="none"/>
        </c:marker>
      </c:pivotFmt>
      <c:pivotFmt>
        <c:idx val="33"/>
        <c:spPr>
          <a:solidFill>
            <a:schemeClr val="accent1"/>
          </a:solidFill>
          <a:ln w="28575" cap="rnd">
            <a:solidFill>
              <a:schemeClr val="accent1"/>
            </a:solidFill>
            <a:round/>
          </a:ln>
          <a:effectLst/>
        </c:spPr>
        <c:marker>
          <c:symbol val="none"/>
        </c:marker>
      </c:pivotFmt>
      <c:pivotFmt>
        <c:idx val="34"/>
        <c:spPr>
          <a:solidFill>
            <a:schemeClr val="accent1"/>
          </a:solidFill>
          <a:ln w="28575" cap="rnd">
            <a:solidFill>
              <a:schemeClr val="accent1"/>
            </a:solidFill>
            <a:round/>
          </a:ln>
          <a:effectLst/>
        </c:spPr>
        <c:marker>
          <c:symbol val="none"/>
        </c:marker>
      </c:pivotFmt>
      <c:pivotFmt>
        <c:idx val="35"/>
        <c:spPr>
          <a:solidFill>
            <a:schemeClr val="accent1"/>
          </a:solidFill>
          <a:ln w="28575" cap="rnd">
            <a:solidFill>
              <a:schemeClr val="accent1"/>
            </a:solidFill>
            <a:round/>
          </a:ln>
          <a:effectLst/>
        </c:spPr>
        <c:marker>
          <c:symbol val="none"/>
        </c:marker>
      </c:pivotFmt>
      <c:pivotFmt>
        <c:idx val="36"/>
        <c:spPr>
          <a:solidFill>
            <a:schemeClr val="accent1"/>
          </a:solidFill>
          <a:ln w="28575" cap="rnd">
            <a:solidFill>
              <a:schemeClr val="accent1"/>
            </a:solidFill>
            <a:round/>
          </a:ln>
          <a:effectLst/>
        </c:spPr>
        <c:marker>
          <c:symbol val="none"/>
        </c:marker>
      </c:pivotFmt>
      <c:pivotFmt>
        <c:idx val="37"/>
        <c:spPr>
          <a:solidFill>
            <a:schemeClr val="accent1"/>
          </a:solidFill>
          <a:ln w="28575" cap="rnd">
            <a:solidFill>
              <a:schemeClr val="accent1"/>
            </a:solidFill>
            <a:round/>
          </a:ln>
          <a:effectLst/>
        </c:spPr>
        <c:marker>
          <c:symbol val="none"/>
        </c:marker>
      </c:pivotFmt>
      <c:pivotFmt>
        <c:idx val="38"/>
        <c:spPr>
          <a:solidFill>
            <a:schemeClr val="accent1"/>
          </a:solidFill>
          <a:ln w="28575" cap="rnd">
            <a:solidFill>
              <a:schemeClr val="accent1"/>
            </a:solidFill>
            <a:round/>
          </a:ln>
          <a:effectLst/>
        </c:spPr>
        <c:marker>
          <c:symbol val="none"/>
        </c:marker>
      </c:pivotFmt>
      <c:pivotFmt>
        <c:idx val="39"/>
        <c:spPr>
          <a:solidFill>
            <a:schemeClr val="accent1"/>
          </a:solidFill>
          <a:ln w="28575" cap="rnd">
            <a:solidFill>
              <a:schemeClr val="accent1"/>
            </a:solidFill>
            <a:round/>
          </a:ln>
          <a:effectLst/>
        </c:spPr>
        <c:marker>
          <c:symbol val="none"/>
        </c:marker>
      </c:pivotFmt>
      <c:pivotFmt>
        <c:idx val="40"/>
        <c:spPr>
          <a:solidFill>
            <a:schemeClr val="accent1"/>
          </a:solidFill>
          <a:ln w="28575" cap="rnd">
            <a:solidFill>
              <a:schemeClr val="accent1"/>
            </a:solidFill>
            <a:round/>
          </a:ln>
          <a:effectLst/>
        </c:spPr>
        <c:marker>
          <c:symbol val="none"/>
        </c:marker>
      </c:pivotFmt>
      <c:pivotFmt>
        <c:idx val="41"/>
        <c:spPr>
          <a:solidFill>
            <a:schemeClr val="accent1"/>
          </a:solidFill>
          <a:ln w="28575" cap="rnd">
            <a:solidFill>
              <a:schemeClr val="accent1"/>
            </a:solidFill>
            <a:round/>
          </a:ln>
          <a:effectLst/>
        </c:spPr>
        <c:marker>
          <c:symbol val="none"/>
        </c:marker>
      </c:pivotFmt>
      <c:pivotFmt>
        <c:idx val="42"/>
        <c:spPr>
          <a:solidFill>
            <a:schemeClr val="accent1"/>
          </a:solidFill>
          <a:ln w="28575" cap="rnd">
            <a:solidFill>
              <a:schemeClr val="accent1"/>
            </a:solidFill>
            <a:round/>
          </a:ln>
          <a:effectLst/>
        </c:spPr>
        <c:marker>
          <c:symbol val="none"/>
        </c:marker>
      </c:pivotFmt>
      <c:pivotFmt>
        <c:idx val="43"/>
        <c:spPr>
          <a:solidFill>
            <a:schemeClr val="accent1"/>
          </a:solidFill>
          <a:ln w="28575" cap="rnd">
            <a:solidFill>
              <a:schemeClr val="accent1"/>
            </a:solidFill>
            <a:round/>
          </a:ln>
          <a:effectLst/>
        </c:spPr>
        <c:marker>
          <c:symbol val="none"/>
        </c:marker>
      </c:pivotFmt>
      <c:pivotFmt>
        <c:idx val="44"/>
        <c:spPr>
          <a:solidFill>
            <a:schemeClr val="accent1"/>
          </a:solidFill>
          <a:ln w="28575" cap="rnd">
            <a:solidFill>
              <a:schemeClr val="accent1"/>
            </a:solidFill>
            <a:round/>
          </a:ln>
          <a:effectLst/>
        </c:spPr>
        <c:marker>
          <c:symbol val="none"/>
        </c:marker>
      </c:pivotFmt>
      <c:pivotFmt>
        <c:idx val="45"/>
        <c:spPr>
          <a:solidFill>
            <a:schemeClr val="accent1"/>
          </a:solidFill>
          <a:ln w="28575" cap="rnd">
            <a:solidFill>
              <a:schemeClr val="accent1"/>
            </a:solidFill>
            <a:round/>
          </a:ln>
          <a:effectLst/>
        </c:spPr>
        <c:marker>
          <c:symbol val="none"/>
        </c:marker>
      </c:pivotFmt>
      <c:pivotFmt>
        <c:idx val="46"/>
        <c:spPr>
          <a:solidFill>
            <a:schemeClr val="accent1"/>
          </a:solidFill>
          <a:ln w="28575" cap="rnd">
            <a:solidFill>
              <a:schemeClr val="accent1"/>
            </a:solidFill>
            <a:round/>
          </a:ln>
          <a:effectLst/>
        </c:spPr>
        <c:marker>
          <c:symbol val="none"/>
        </c:marker>
      </c:pivotFmt>
      <c:pivotFmt>
        <c:idx val="47"/>
        <c:spPr>
          <a:solidFill>
            <a:schemeClr val="accent1"/>
          </a:solidFill>
          <a:ln w="28575" cap="rnd">
            <a:solidFill>
              <a:schemeClr val="accent1"/>
            </a:solidFill>
            <a:round/>
          </a:ln>
          <a:effectLst/>
        </c:spPr>
        <c:marker>
          <c:symbol val="none"/>
        </c:marker>
      </c:pivotFmt>
      <c:pivotFmt>
        <c:idx val="48"/>
        <c:spPr>
          <a:solidFill>
            <a:schemeClr val="accent1"/>
          </a:solidFill>
          <a:ln w="28575" cap="rnd">
            <a:solidFill>
              <a:schemeClr val="accent1"/>
            </a:solidFill>
            <a:round/>
          </a:ln>
          <a:effectLst/>
        </c:spPr>
        <c:marker>
          <c:symbol val="none"/>
        </c:marker>
      </c:pivotFmt>
      <c:pivotFmt>
        <c:idx val="49"/>
        <c:spPr>
          <a:solidFill>
            <a:schemeClr val="accent1"/>
          </a:solidFill>
          <a:ln w="28575" cap="rnd">
            <a:solidFill>
              <a:schemeClr val="accent1"/>
            </a:solidFill>
            <a:round/>
          </a:ln>
          <a:effectLst/>
        </c:spPr>
        <c:marker>
          <c:symbol val="none"/>
        </c:marker>
      </c:pivotFmt>
      <c:pivotFmt>
        <c:idx val="50"/>
        <c:spPr>
          <a:solidFill>
            <a:schemeClr val="accent1"/>
          </a:solidFill>
          <a:ln w="28575" cap="rnd">
            <a:solidFill>
              <a:schemeClr val="accent1"/>
            </a:solidFill>
            <a:round/>
          </a:ln>
          <a:effectLst/>
        </c:spPr>
        <c:marker>
          <c:symbol val="none"/>
        </c:marker>
      </c:pivotFmt>
      <c:pivotFmt>
        <c:idx val="51"/>
        <c:spPr>
          <a:solidFill>
            <a:schemeClr val="accent1"/>
          </a:solidFill>
          <a:ln w="28575" cap="rnd">
            <a:solidFill>
              <a:schemeClr val="accent1"/>
            </a:solidFill>
            <a:round/>
          </a:ln>
          <a:effectLst/>
        </c:spPr>
        <c:marker>
          <c:symbol val="none"/>
        </c:marker>
      </c:pivotFmt>
      <c:pivotFmt>
        <c:idx val="52"/>
        <c:spPr>
          <a:solidFill>
            <a:schemeClr val="accent1"/>
          </a:solidFill>
          <a:ln w="28575" cap="rnd">
            <a:solidFill>
              <a:schemeClr val="accent1"/>
            </a:solidFill>
            <a:round/>
          </a:ln>
          <a:effectLst/>
        </c:spPr>
        <c:marker>
          <c:symbol val="none"/>
        </c:marker>
      </c:pivotFmt>
      <c:pivotFmt>
        <c:idx val="53"/>
        <c:spPr>
          <a:solidFill>
            <a:schemeClr val="accent1"/>
          </a:solidFill>
          <a:ln w="28575" cap="rnd">
            <a:solidFill>
              <a:schemeClr val="accent1"/>
            </a:solidFill>
            <a:round/>
          </a:ln>
          <a:effectLst/>
        </c:spPr>
        <c:marker>
          <c:symbol val="none"/>
        </c:marker>
      </c:pivotFmt>
      <c:pivotFmt>
        <c:idx val="54"/>
        <c:spPr>
          <a:solidFill>
            <a:schemeClr val="accent1"/>
          </a:solidFill>
          <a:ln w="28575" cap="rnd">
            <a:solidFill>
              <a:schemeClr val="accent1"/>
            </a:solidFill>
            <a:round/>
          </a:ln>
          <a:effectLst/>
        </c:spPr>
        <c:marker>
          <c:symbol val="none"/>
        </c:marker>
      </c:pivotFmt>
      <c:pivotFmt>
        <c:idx val="55"/>
        <c:spPr>
          <a:solidFill>
            <a:schemeClr val="accent1"/>
          </a:solidFill>
          <a:ln w="28575" cap="rnd">
            <a:solidFill>
              <a:schemeClr val="accent1"/>
            </a:solidFill>
            <a:round/>
          </a:ln>
          <a:effectLst/>
        </c:spPr>
        <c:marker>
          <c:symbol val="none"/>
        </c:marker>
      </c:pivotFmt>
      <c:pivotFmt>
        <c:idx val="56"/>
        <c:spPr>
          <a:solidFill>
            <a:schemeClr val="accent1"/>
          </a:solidFill>
          <a:ln w="28575" cap="rnd">
            <a:solidFill>
              <a:schemeClr val="accent1"/>
            </a:solidFill>
            <a:round/>
          </a:ln>
          <a:effectLst/>
        </c:spPr>
        <c:marker>
          <c:symbol val="none"/>
        </c:marker>
      </c:pivotFmt>
      <c:pivotFmt>
        <c:idx val="57"/>
        <c:spPr>
          <a:solidFill>
            <a:schemeClr val="accent1"/>
          </a:solidFill>
          <a:ln w="28575" cap="rnd">
            <a:solidFill>
              <a:schemeClr val="accent1"/>
            </a:solidFill>
            <a:round/>
          </a:ln>
          <a:effectLst/>
        </c:spPr>
        <c:marker>
          <c:symbol val="none"/>
        </c:marker>
      </c:pivotFmt>
      <c:pivotFmt>
        <c:idx val="58"/>
        <c:spPr>
          <a:solidFill>
            <a:schemeClr val="accent1"/>
          </a:solidFill>
          <a:ln w="28575" cap="rnd">
            <a:solidFill>
              <a:schemeClr val="accent1"/>
            </a:solidFill>
            <a:round/>
          </a:ln>
          <a:effectLst/>
        </c:spPr>
        <c:marker>
          <c:symbol val="none"/>
        </c:marker>
      </c:pivotFmt>
      <c:pivotFmt>
        <c:idx val="59"/>
        <c:spPr>
          <a:solidFill>
            <a:schemeClr val="accent1"/>
          </a:solidFill>
          <a:ln w="28575" cap="rnd">
            <a:solidFill>
              <a:schemeClr val="accent1"/>
            </a:solidFill>
            <a:round/>
          </a:ln>
          <a:effectLst/>
        </c:spPr>
        <c:marker>
          <c:symbol val="none"/>
        </c:marker>
      </c:pivotFmt>
      <c:pivotFmt>
        <c:idx val="60"/>
        <c:spPr>
          <a:solidFill>
            <a:schemeClr val="accent1"/>
          </a:solidFill>
          <a:ln w="28575" cap="rnd">
            <a:solidFill>
              <a:schemeClr val="accent1"/>
            </a:solidFill>
            <a:round/>
          </a:ln>
          <a:effectLst/>
        </c:spPr>
        <c:marker>
          <c:symbol val="none"/>
        </c:marker>
      </c:pivotFmt>
      <c:pivotFmt>
        <c:idx val="61"/>
        <c:spPr>
          <a:solidFill>
            <a:schemeClr val="accent1"/>
          </a:solidFill>
          <a:ln w="28575" cap="rnd">
            <a:solidFill>
              <a:schemeClr val="accent1"/>
            </a:solidFill>
            <a:round/>
          </a:ln>
          <a:effectLst/>
        </c:spPr>
        <c:marker>
          <c:symbol val="none"/>
        </c:marker>
      </c:pivotFmt>
      <c:pivotFmt>
        <c:idx val="62"/>
        <c:spPr>
          <a:solidFill>
            <a:schemeClr val="accent1"/>
          </a:solidFill>
          <a:ln w="28575" cap="rnd">
            <a:solidFill>
              <a:schemeClr val="accent1"/>
            </a:solidFill>
            <a:round/>
          </a:ln>
          <a:effectLst/>
        </c:spPr>
        <c:marker>
          <c:symbol val="none"/>
        </c:marker>
      </c:pivotFmt>
      <c:pivotFmt>
        <c:idx val="63"/>
        <c:spPr>
          <a:solidFill>
            <a:schemeClr val="accent1"/>
          </a:solidFill>
          <a:ln w="28575" cap="rnd">
            <a:solidFill>
              <a:schemeClr val="accent1"/>
            </a:solidFill>
            <a:round/>
          </a:ln>
          <a:effectLst/>
        </c:spPr>
        <c:marker>
          <c:symbol val="none"/>
        </c:marker>
      </c:pivotFmt>
      <c:pivotFmt>
        <c:idx val="64"/>
        <c:spPr>
          <a:solidFill>
            <a:schemeClr val="accent1"/>
          </a:solidFill>
          <a:ln w="28575" cap="rnd">
            <a:solidFill>
              <a:schemeClr val="accent1"/>
            </a:solidFill>
            <a:round/>
          </a:ln>
          <a:effectLst/>
        </c:spPr>
        <c:marker>
          <c:symbol val="none"/>
        </c:marker>
      </c:pivotFmt>
      <c:pivotFmt>
        <c:idx val="65"/>
        <c:spPr>
          <a:solidFill>
            <a:schemeClr val="accent1"/>
          </a:solidFill>
          <a:ln w="28575" cap="rnd">
            <a:solidFill>
              <a:schemeClr val="accent1"/>
            </a:solidFill>
            <a:round/>
          </a:ln>
          <a:effectLst/>
        </c:spPr>
        <c:marker>
          <c:symbol val="none"/>
        </c:marker>
      </c:pivotFmt>
      <c:pivotFmt>
        <c:idx val="66"/>
        <c:spPr>
          <a:solidFill>
            <a:schemeClr val="accent1"/>
          </a:solidFill>
          <a:ln w="28575" cap="rnd">
            <a:solidFill>
              <a:schemeClr val="accent1"/>
            </a:solidFill>
            <a:round/>
          </a:ln>
          <a:effectLst/>
        </c:spPr>
        <c:marker>
          <c:symbol val="none"/>
        </c:marker>
      </c:pivotFmt>
      <c:pivotFmt>
        <c:idx val="67"/>
        <c:spPr>
          <a:solidFill>
            <a:schemeClr val="accent1"/>
          </a:solidFill>
          <a:ln w="28575" cap="rnd">
            <a:solidFill>
              <a:schemeClr val="accent1"/>
            </a:solidFill>
            <a:round/>
          </a:ln>
          <a:effectLst/>
        </c:spPr>
        <c:marker>
          <c:symbol val="none"/>
        </c:marker>
      </c:pivotFmt>
      <c:pivotFmt>
        <c:idx val="68"/>
        <c:spPr>
          <a:solidFill>
            <a:schemeClr val="accent1"/>
          </a:solidFill>
          <a:ln w="28575" cap="rnd">
            <a:solidFill>
              <a:schemeClr val="accent1"/>
            </a:solidFill>
            <a:round/>
          </a:ln>
          <a:effectLst/>
        </c:spPr>
        <c:marker>
          <c:symbol val="none"/>
        </c:marker>
      </c:pivotFmt>
      <c:pivotFmt>
        <c:idx val="69"/>
        <c:spPr>
          <a:solidFill>
            <a:schemeClr val="accent1"/>
          </a:solidFill>
          <a:ln w="28575" cap="rnd">
            <a:solidFill>
              <a:schemeClr val="accent1"/>
            </a:solidFill>
            <a:round/>
          </a:ln>
          <a:effectLst/>
        </c:spPr>
        <c:marker>
          <c:symbol val="none"/>
        </c:marker>
      </c:pivotFmt>
      <c:pivotFmt>
        <c:idx val="70"/>
        <c:spPr>
          <a:solidFill>
            <a:schemeClr val="accent1"/>
          </a:solidFill>
          <a:ln w="28575" cap="rnd">
            <a:solidFill>
              <a:schemeClr val="accent1"/>
            </a:solidFill>
            <a:round/>
          </a:ln>
          <a:effectLst/>
        </c:spPr>
        <c:marker>
          <c:symbol val="none"/>
        </c:marker>
      </c:pivotFmt>
      <c:pivotFmt>
        <c:idx val="71"/>
        <c:spPr>
          <a:solidFill>
            <a:schemeClr val="accent1"/>
          </a:solidFill>
          <a:ln w="28575" cap="rnd">
            <a:solidFill>
              <a:schemeClr val="accent1"/>
            </a:solidFill>
            <a:round/>
          </a:ln>
          <a:effectLst/>
        </c:spPr>
        <c:marker>
          <c:symbol val="none"/>
        </c:marker>
      </c:pivotFmt>
      <c:pivotFmt>
        <c:idx val="72"/>
        <c:spPr>
          <a:solidFill>
            <a:schemeClr val="accent1"/>
          </a:solidFill>
          <a:ln w="28575" cap="rnd">
            <a:solidFill>
              <a:schemeClr val="accent1"/>
            </a:solidFill>
            <a:round/>
          </a:ln>
          <a:effectLst/>
        </c:spPr>
        <c:marker>
          <c:symbol val="none"/>
        </c:marker>
      </c:pivotFmt>
      <c:pivotFmt>
        <c:idx val="73"/>
        <c:spPr>
          <a:solidFill>
            <a:schemeClr val="accent1"/>
          </a:solidFill>
          <a:ln w="28575" cap="rnd">
            <a:solidFill>
              <a:schemeClr val="accent1"/>
            </a:solidFill>
            <a:round/>
          </a:ln>
          <a:effectLst/>
        </c:spPr>
        <c:marker>
          <c:symbol val="none"/>
        </c:marker>
      </c:pivotFmt>
      <c:pivotFmt>
        <c:idx val="74"/>
        <c:spPr>
          <a:solidFill>
            <a:schemeClr val="accent1"/>
          </a:solidFill>
          <a:ln w="28575" cap="rnd">
            <a:solidFill>
              <a:schemeClr val="accent1"/>
            </a:solidFill>
            <a:round/>
          </a:ln>
          <a:effectLst/>
        </c:spPr>
        <c:marker>
          <c:symbol val="none"/>
        </c:marker>
      </c:pivotFmt>
      <c:pivotFmt>
        <c:idx val="75"/>
        <c:spPr>
          <a:solidFill>
            <a:schemeClr val="accent1"/>
          </a:solidFill>
          <a:ln w="28575" cap="rnd">
            <a:solidFill>
              <a:schemeClr val="accent1"/>
            </a:solidFill>
            <a:round/>
          </a:ln>
          <a:effectLst/>
        </c:spPr>
        <c:marker>
          <c:symbol val="none"/>
        </c:marker>
      </c:pivotFmt>
      <c:pivotFmt>
        <c:idx val="76"/>
        <c:spPr>
          <a:solidFill>
            <a:schemeClr val="accent1"/>
          </a:solidFill>
          <a:ln w="28575" cap="rnd">
            <a:solidFill>
              <a:schemeClr val="accent1"/>
            </a:solidFill>
            <a:round/>
          </a:ln>
          <a:effectLst/>
        </c:spPr>
        <c:marker>
          <c:symbol val="none"/>
        </c:marker>
      </c:pivotFmt>
      <c:pivotFmt>
        <c:idx val="77"/>
        <c:spPr>
          <a:solidFill>
            <a:schemeClr val="accent1"/>
          </a:solidFill>
          <a:ln w="28575" cap="rnd">
            <a:solidFill>
              <a:schemeClr val="accent1"/>
            </a:solidFill>
            <a:round/>
          </a:ln>
          <a:effectLst/>
        </c:spPr>
        <c:marker>
          <c:symbol val="none"/>
        </c:marker>
      </c:pivotFmt>
      <c:pivotFmt>
        <c:idx val="78"/>
        <c:spPr>
          <a:solidFill>
            <a:schemeClr val="accent1"/>
          </a:solidFill>
          <a:ln w="28575" cap="rnd">
            <a:solidFill>
              <a:schemeClr val="accent1"/>
            </a:solidFill>
            <a:round/>
          </a:ln>
          <a:effectLst/>
        </c:spPr>
        <c:marker>
          <c:symbol val="none"/>
        </c:marker>
      </c:pivotFmt>
      <c:pivotFmt>
        <c:idx val="79"/>
        <c:spPr>
          <a:solidFill>
            <a:schemeClr val="accent1"/>
          </a:solidFill>
          <a:ln w="28575" cap="rnd">
            <a:solidFill>
              <a:schemeClr val="accent1"/>
            </a:solidFill>
            <a:round/>
          </a:ln>
          <a:effectLst/>
        </c:spPr>
        <c:marker>
          <c:symbol val="none"/>
        </c:marker>
      </c:pivotFmt>
      <c:pivotFmt>
        <c:idx val="80"/>
        <c:spPr>
          <a:solidFill>
            <a:schemeClr val="accent1"/>
          </a:solidFill>
          <a:ln w="28575" cap="rnd">
            <a:solidFill>
              <a:schemeClr val="accent1"/>
            </a:solidFill>
            <a:round/>
          </a:ln>
          <a:effectLst/>
        </c:spPr>
        <c:marker>
          <c:symbol val="none"/>
        </c:marker>
      </c:pivotFmt>
      <c:pivotFmt>
        <c:idx val="81"/>
        <c:spPr>
          <a:solidFill>
            <a:schemeClr val="accent1"/>
          </a:solidFill>
          <a:ln w="28575" cap="rnd">
            <a:solidFill>
              <a:schemeClr val="accent1"/>
            </a:solidFill>
            <a:round/>
          </a:ln>
          <a:effectLst/>
        </c:spPr>
        <c:marker>
          <c:symbol val="none"/>
        </c:marker>
      </c:pivotFmt>
      <c:pivotFmt>
        <c:idx val="82"/>
        <c:spPr>
          <a:solidFill>
            <a:schemeClr val="accent1"/>
          </a:solidFill>
          <a:ln w="28575" cap="rnd">
            <a:solidFill>
              <a:schemeClr val="accent1"/>
            </a:solidFill>
            <a:round/>
          </a:ln>
          <a:effectLst/>
        </c:spPr>
        <c:marker>
          <c:symbol val="none"/>
        </c:marker>
      </c:pivotFmt>
      <c:pivotFmt>
        <c:idx val="83"/>
        <c:spPr>
          <a:solidFill>
            <a:schemeClr val="accent1"/>
          </a:solidFill>
          <a:ln w="28575" cap="rnd">
            <a:solidFill>
              <a:schemeClr val="accent1"/>
            </a:solidFill>
            <a:round/>
          </a:ln>
          <a:effectLst/>
        </c:spPr>
        <c:marker>
          <c:symbol val="none"/>
        </c:marker>
      </c:pivotFmt>
      <c:pivotFmt>
        <c:idx val="84"/>
        <c:spPr>
          <a:solidFill>
            <a:schemeClr val="accent1"/>
          </a:solidFill>
          <a:ln w="28575" cap="rnd">
            <a:solidFill>
              <a:schemeClr val="accent1"/>
            </a:solidFill>
            <a:round/>
          </a:ln>
          <a:effectLst/>
        </c:spPr>
        <c:marker>
          <c:symbol val="none"/>
        </c:marker>
      </c:pivotFmt>
      <c:pivotFmt>
        <c:idx val="85"/>
        <c:spPr>
          <a:solidFill>
            <a:schemeClr val="accent1"/>
          </a:solidFill>
          <a:ln w="28575" cap="rnd">
            <a:solidFill>
              <a:schemeClr val="accent1"/>
            </a:solidFill>
            <a:round/>
          </a:ln>
          <a:effectLst/>
        </c:spPr>
        <c:marker>
          <c:symbol val="none"/>
        </c:marker>
      </c:pivotFmt>
      <c:pivotFmt>
        <c:idx val="86"/>
        <c:spPr>
          <a:solidFill>
            <a:schemeClr val="accent1"/>
          </a:solidFill>
          <a:ln w="28575" cap="rnd">
            <a:solidFill>
              <a:schemeClr val="accent1"/>
            </a:solidFill>
            <a:round/>
          </a:ln>
          <a:effectLst/>
        </c:spPr>
        <c:marker>
          <c:symbol val="none"/>
        </c:marker>
      </c:pivotFmt>
      <c:pivotFmt>
        <c:idx val="87"/>
        <c:spPr>
          <a:solidFill>
            <a:schemeClr val="accent1"/>
          </a:solidFill>
          <a:ln w="28575" cap="rnd">
            <a:solidFill>
              <a:schemeClr val="accent1"/>
            </a:solidFill>
            <a:round/>
          </a:ln>
          <a:effectLst/>
        </c:spPr>
        <c:marker>
          <c:symbol val="none"/>
        </c:marker>
      </c:pivotFmt>
      <c:pivotFmt>
        <c:idx val="88"/>
        <c:spPr>
          <a:solidFill>
            <a:schemeClr val="accent1"/>
          </a:solidFill>
          <a:ln w="28575" cap="rnd">
            <a:solidFill>
              <a:schemeClr val="accent1"/>
            </a:solidFill>
            <a:round/>
          </a:ln>
          <a:effectLst/>
        </c:spPr>
        <c:marker>
          <c:symbol val="none"/>
        </c:marker>
      </c:pivotFmt>
      <c:pivotFmt>
        <c:idx val="89"/>
        <c:spPr>
          <a:solidFill>
            <a:schemeClr val="accent1"/>
          </a:solidFill>
          <a:ln w="28575" cap="rnd">
            <a:solidFill>
              <a:schemeClr val="accent1"/>
            </a:solidFill>
            <a:round/>
          </a:ln>
          <a:effectLst/>
        </c:spPr>
        <c:marker>
          <c:symbol val="none"/>
        </c:marker>
      </c:pivotFmt>
      <c:pivotFmt>
        <c:idx val="90"/>
        <c:spPr>
          <a:solidFill>
            <a:schemeClr val="accent1"/>
          </a:solidFill>
          <a:ln w="28575" cap="rnd">
            <a:solidFill>
              <a:schemeClr val="accent1"/>
            </a:solidFill>
            <a:round/>
          </a:ln>
          <a:effectLst/>
        </c:spPr>
        <c:marker>
          <c:symbol val="none"/>
        </c:marker>
      </c:pivotFmt>
      <c:pivotFmt>
        <c:idx val="91"/>
        <c:spPr>
          <a:solidFill>
            <a:schemeClr val="accent1"/>
          </a:solidFill>
          <a:ln w="28575" cap="rnd">
            <a:solidFill>
              <a:schemeClr val="accent1"/>
            </a:solidFill>
            <a:round/>
          </a:ln>
          <a:effectLst/>
        </c:spPr>
        <c:marker>
          <c:symbol val="none"/>
        </c:marker>
      </c:pivotFmt>
      <c:pivotFmt>
        <c:idx val="92"/>
        <c:spPr>
          <a:solidFill>
            <a:schemeClr val="accent1"/>
          </a:solidFill>
          <a:ln w="28575" cap="rnd">
            <a:solidFill>
              <a:schemeClr val="accent1"/>
            </a:solidFill>
            <a:round/>
          </a:ln>
          <a:effectLst/>
        </c:spPr>
        <c:marker>
          <c:symbol val="none"/>
        </c:marker>
      </c:pivotFmt>
      <c:pivotFmt>
        <c:idx val="93"/>
        <c:spPr>
          <a:solidFill>
            <a:schemeClr val="accent1"/>
          </a:solidFill>
          <a:ln w="28575" cap="rnd">
            <a:solidFill>
              <a:schemeClr val="accent1"/>
            </a:solidFill>
            <a:round/>
          </a:ln>
          <a:effectLst/>
        </c:spPr>
        <c:marker>
          <c:symbol val="none"/>
        </c:marker>
      </c:pivotFmt>
      <c:pivotFmt>
        <c:idx val="94"/>
        <c:spPr>
          <a:solidFill>
            <a:schemeClr val="accent1"/>
          </a:solidFill>
          <a:ln w="28575" cap="rnd">
            <a:solidFill>
              <a:schemeClr val="accent1"/>
            </a:solidFill>
            <a:round/>
          </a:ln>
          <a:effectLst/>
        </c:spPr>
        <c:marker>
          <c:symbol val="none"/>
        </c:marker>
      </c:pivotFmt>
      <c:pivotFmt>
        <c:idx val="95"/>
        <c:spPr>
          <a:solidFill>
            <a:schemeClr val="accent1"/>
          </a:solidFill>
          <a:ln w="28575" cap="rnd">
            <a:solidFill>
              <a:schemeClr val="accent1"/>
            </a:solidFill>
            <a:round/>
          </a:ln>
          <a:effectLst/>
        </c:spPr>
        <c:marker>
          <c:symbol val="none"/>
        </c:marker>
      </c:pivotFmt>
      <c:pivotFmt>
        <c:idx val="96"/>
        <c:spPr>
          <a:solidFill>
            <a:schemeClr val="accent1"/>
          </a:solidFill>
          <a:ln w="28575" cap="rnd">
            <a:solidFill>
              <a:schemeClr val="accent1"/>
            </a:solidFill>
            <a:round/>
          </a:ln>
          <a:effectLst/>
        </c:spPr>
        <c:marker>
          <c:symbol val="none"/>
        </c:marker>
      </c:pivotFmt>
      <c:pivotFmt>
        <c:idx val="97"/>
        <c:spPr>
          <a:solidFill>
            <a:schemeClr val="accent1"/>
          </a:solidFill>
          <a:ln w="28575" cap="rnd">
            <a:solidFill>
              <a:schemeClr val="accent1"/>
            </a:solidFill>
            <a:round/>
          </a:ln>
          <a:effectLst/>
        </c:spPr>
        <c:marker>
          <c:symbol val="none"/>
        </c:marker>
      </c:pivotFmt>
      <c:pivotFmt>
        <c:idx val="98"/>
        <c:spPr>
          <a:solidFill>
            <a:schemeClr val="accent1"/>
          </a:solidFill>
          <a:ln w="28575" cap="rnd">
            <a:solidFill>
              <a:schemeClr val="accent1"/>
            </a:solidFill>
            <a:round/>
          </a:ln>
          <a:effectLst/>
        </c:spPr>
        <c:marker>
          <c:symbol val="none"/>
        </c:marker>
      </c:pivotFmt>
      <c:pivotFmt>
        <c:idx val="99"/>
        <c:spPr>
          <a:solidFill>
            <a:schemeClr val="accent1"/>
          </a:solidFill>
          <a:ln w="28575" cap="rnd">
            <a:solidFill>
              <a:schemeClr val="accent1"/>
            </a:solidFill>
            <a:round/>
          </a:ln>
          <a:effectLst/>
        </c:spPr>
        <c:marker>
          <c:symbol val="none"/>
        </c:marker>
      </c:pivotFmt>
      <c:pivotFmt>
        <c:idx val="100"/>
        <c:spPr>
          <a:solidFill>
            <a:schemeClr val="accent1"/>
          </a:solidFill>
          <a:ln w="28575" cap="rnd">
            <a:solidFill>
              <a:schemeClr val="accent1"/>
            </a:solidFill>
            <a:round/>
          </a:ln>
          <a:effectLst/>
        </c:spPr>
        <c:marker>
          <c:symbol val="none"/>
        </c:marker>
      </c:pivotFmt>
      <c:pivotFmt>
        <c:idx val="101"/>
        <c:spPr>
          <a:solidFill>
            <a:schemeClr val="accent1"/>
          </a:solidFill>
          <a:ln w="28575" cap="rnd">
            <a:solidFill>
              <a:schemeClr val="accent1"/>
            </a:solidFill>
            <a:round/>
          </a:ln>
          <a:effectLst/>
        </c:spPr>
        <c:marker>
          <c:symbol val="none"/>
        </c:marker>
      </c:pivotFmt>
      <c:pivotFmt>
        <c:idx val="102"/>
        <c:spPr>
          <a:solidFill>
            <a:schemeClr val="accent1"/>
          </a:solidFill>
          <a:ln w="28575" cap="rnd">
            <a:solidFill>
              <a:schemeClr val="accent1"/>
            </a:solidFill>
            <a:round/>
          </a:ln>
          <a:effectLst/>
        </c:spPr>
        <c:marker>
          <c:symbol val="none"/>
        </c:marker>
      </c:pivotFmt>
      <c:pivotFmt>
        <c:idx val="103"/>
        <c:spPr>
          <a:solidFill>
            <a:schemeClr val="accent1"/>
          </a:solidFill>
          <a:ln w="28575" cap="rnd">
            <a:solidFill>
              <a:schemeClr val="accent1"/>
            </a:solidFill>
            <a:round/>
          </a:ln>
          <a:effectLst/>
        </c:spPr>
        <c:marker>
          <c:symbol val="none"/>
        </c:marker>
      </c:pivotFmt>
      <c:pivotFmt>
        <c:idx val="104"/>
        <c:spPr>
          <a:solidFill>
            <a:schemeClr val="accent1"/>
          </a:solidFill>
          <a:ln w="28575" cap="rnd">
            <a:solidFill>
              <a:schemeClr val="accent1"/>
            </a:solidFill>
            <a:round/>
          </a:ln>
          <a:effectLst/>
        </c:spPr>
        <c:marker>
          <c:symbol val="none"/>
        </c:marker>
      </c:pivotFmt>
      <c:pivotFmt>
        <c:idx val="105"/>
        <c:spPr>
          <a:solidFill>
            <a:schemeClr val="accent1"/>
          </a:solidFill>
          <a:ln w="28575" cap="rnd">
            <a:solidFill>
              <a:schemeClr val="accent1"/>
            </a:solidFill>
            <a:round/>
          </a:ln>
          <a:effectLst/>
        </c:spPr>
        <c:marker>
          <c:symbol val="none"/>
        </c:marker>
      </c:pivotFmt>
      <c:pivotFmt>
        <c:idx val="106"/>
        <c:spPr>
          <a:solidFill>
            <a:schemeClr val="accent1"/>
          </a:solidFill>
          <a:ln w="28575" cap="rnd">
            <a:solidFill>
              <a:schemeClr val="accent1"/>
            </a:solidFill>
            <a:round/>
          </a:ln>
          <a:effectLst/>
        </c:spPr>
        <c:marker>
          <c:symbol val="none"/>
        </c:marker>
      </c:pivotFmt>
      <c:pivotFmt>
        <c:idx val="107"/>
        <c:spPr>
          <a:solidFill>
            <a:schemeClr val="accent1"/>
          </a:solidFill>
          <a:ln w="28575" cap="rnd">
            <a:solidFill>
              <a:schemeClr val="accent1"/>
            </a:solidFill>
            <a:round/>
          </a:ln>
          <a:effectLst/>
        </c:spPr>
        <c:marker>
          <c:symbol val="none"/>
        </c:marker>
      </c:pivotFmt>
      <c:pivotFmt>
        <c:idx val="108"/>
        <c:spPr>
          <a:solidFill>
            <a:schemeClr val="accent1"/>
          </a:solidFill>
          <a:ln w="28575" cap="rnd">
            <a:solidFill>
              <a:schemeClr val="accent1"/>
            </a:solidFill>
            <a:round/>
          </a:ln>
          <a:effectLst/>
        </c:spPr>
        <c:marker>
          <c:symbol val="none"/>
        </c:marker>
      </c:pivotFmt>
      <c:pivotFmt>
        <c:idx val="109"/>
        <c:spPr>
          <a:solidFill>
            <a:schemeClr val="accent1"/>
          </a:solidFill>
          <a:ln w="28575" cap="rnd">
            <a:solidFill>
              <a:schemeClr val="accent1"/>
            </a:solidFill>
            <a:round/>
          </a:ln>
          <a:effectLst/>
        </c:spPr>
        <c:marker>
          <c:symbol val="none"/>
        </c:marker>
      </c:pivotFmt>
      <c:pivotFmt>
        <c:idx val="110"/>
        <c:spPr>
          <a:solidFill>
            <a:schemeClr val="accent1"/>
          </a:solidFill>
          <a:ln w="28575" cap="rnd">
            <a:solidFill>
              <a:schemeClr val="accent1"/>
            </a:solidFill>
            <a:round/>
          </a:ln>
          <a:effectLst/>
        </c:spPr>
        <c:marker>
          <c:symbol val="none"/>
        </c:marker>
      </c:pivotFmt>
      <c:pivotFmt>
        <c:idx val="111"/>
        <c:spPr>
          <a:solidFill>
            <a:schemeClr val="accent1"/>
          </a:solidFill>
          <a:ln w="28575" cap="rnd">
            <a:solidFill>
              <a:schemeClr val="accent1"/>
            </a:solidFill>
            <a:round/>
          </a:ln>
          <a:effectLst/>
        </c:spPr>
        <c:marker>
          <c:symbol val="none"/>
        </c:marker>
      </c:pivotFmt>
      <c:pivotFmt>
        <c:idx val="112"/>
        <c:spPr>
          <a:solidFill>
            <a:schemeClr val="accent1"/>
          </a:solidFill>
          <a:ln w="28575" cap="rnd">
            <a:solidFill>
              <a:schemeClr val="accent1"/>
            </a:solidFill>
            <a:round/>
          </a:ln>
          <a:effectLst/>
        </c:spPr>
        <c:marker>
          <c:symbol val="none"/>
        </c:marker>
      </c:pivotFmt>
      <c:pivotFmt>
        <c:idx val="113"/>
        <c:spPr>
          <a:solidFill>
            <a:schemeClr val="accent1"/>
          </a:solidFill>
          <a:ln w="28575" cap="rnd">
            <a:solidFill>
              <a:schemeClr val="accent1"/>
            </a:solidFill>
            <a:round/>
          </a:ln>
          <a:effectLst/>
        </c:spPr>
        <c:marker>
          <c:symbol val="none"/>
        </c:marker>
      </c:pivotFmt>
      <c:pivotFmt>
        <c:idx val="114"/>
        <c:spPr>
          <a:solidFill>
            <a:schemeClr val="accent1"/>
          </a:solidFill>
          <a:ln w="28575" cap="rnd">
            <a:solidFill>
              <a:schemeClr val="accent1"/>
            </a:solidFill>
            <a:round/>
          </a:ln>
          <a:effectLst/>
        </c:spPr>
        <c:marker>
          <c:symbol val="none"/>
        </c:marker>
      </c:pivotFmt>
      <c:pivotFmt>
        <c:idx val="115"/>
        <c:spPr>
          <a:solidFill>
            <a:schemeClr val="accent1"/>
          </a:solidFill>
          <a:ln w="28575" cap="rnd">
            <a:solidFill>
              <a:schemeClr val="accent1"/>
            </a:solidFill>
            <a:round/>
          </a:ln>
          <a:effectLst/>
        </c:spPr>
        <c:marker>
          <c:symbol val="none"/>
        </c:marker>
      </c:pivotFmt>
      <c:pivotFmt>
        <c:idx val="116"/>
        <c:spPr>
          <a:solidFill>
            <a:schemeClr val="accent1"/>
          </a:solidFill>
          <a:ln w="28575" cap="rnd">
            <a:solidFill>
              <a:schemeClr val="accent1"/>
            </a:solidFill>
            <a:round/>
          </a:ln>
          <a:effectLst/>
        </c:spPr>
        <c:marker>
          <c:symbol val="none"/>
        </c:marker>
      </c:pivotFmt>
      <c:pivotFmt>
        <c:idx val="117"/>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118"/>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119"/>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120"/>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121"/>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122"/>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123"/>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124"/>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125"/>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126"/>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127"/>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128"/>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129"/>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5.7380099653456251E-2"/>
          <c:y val="0.14991205007814765"/>
          <c:w val="0.74247485785045264"/>
          <c:h val="0.67061664241028929"/>
        </c:manualLayout>
      </c:layout>
      <c:lineChart>
        <c:grouping val="standard"/>
        <c:varyColors val="0"/>
        <c:ser>
          <c:idx val="0"/>
          <c:order val="0"/>
          <c:tx>
            <c:strRef>
              <c:f>'Saturación O2'!$B$100:$B$101</c:f>
              <c:strCache>
                <c:ptCount val="1"/>
                <c:pt idx="0">
                  <c:v>HARG2</c:v>
                </c:pt>
              </c:strCache>
            </c:strRef>
          </c:tx>
          <c:spPr>
            <a:ln w="28575" cap="rnd">
              <a:solidFill>
                <a:schemeClr val="accent1"/>
              </a:solidFill>
              <a:round/>
            </a:ln>
            <a:effectLst/>
          </c:spPr>
          <c:marker>
            <c:symbol val="none"/>
          </c:marker>
          <c:cat>
            <c:strRef>
              <c:f>'Saturación O2'!$A$102:$A$114</c:f>
              <c:strCache>
                <c:ptCount val="12"/>
                <c:pt idx="0">
                  <c:v>ene-20</c:v>
                </c:pt>
                <c:pt idx="1">
                  <c:v>feb-20</c:v>
                </c:pt>
                <c:pt idx="2">
                  <c:v>mar-20</c:v>
                </c:pt>
                <c:pt idx="3">
                  <c:v>abr-20</c:v>
                </c:pt>
                <c:pt idx="4">
                  <c:v>may-20</c:v>
                </c:pt>
                <c:pt idx="5">
                  <c:v>jun-20</c:v>
                </c:pt>
                <c:pt idx="6">
                  <c:v>jul-20</c:v>
                </c:pt>
                <c:pt idx="7">
                  <c:v>ago-20</c:v>
                </c:pt>
                <c:pt idx="8">
                  <c:v>sep-20</c:v>
                </c:pt>
                <c:pt idx="9">
                  <c:v>oct-20</c:v>
                </c:pt>
                <c:pt idx="10">
                  <c:v>nov-20</c:v>
                </c:pt>
                <c:pt idx="11">
                  <c:v>dic-20</c:v>
                </c:pt>
              </c:strCache>
            </c:strRef>
          </c:cat>
          <c:val>
            <c:numRef>
              <c:f>'Saturación O2'!$B$102:$B$114</c:f>
              <c:numCache>
                <c:formatCode>General</c:formatCode>
                <c:ptCount val="12"/>
                <c:pt idx="0">
                  <c:v>60.360360360360353</c:v>
                </c:pt>
                <c:pt idx="1">
                  <c:v>64.86486486486487</c:v>
                </c:pt>
                <c:pt idx="2">
                  <c:v>65.999999999999986</c:v>
                </c:pt>
                <c:pt idx="3">
                  <c:v>67.889908256880744</c:v>
                </c:pt>
                <c:pt idx="4">
                  <c:v>66.666666666666671</c:v>
                </c:pt>
                <c:pt idx="5">
                  <c:v>65.686274509803923</c:v>
                </c:pt>
                <c:pt idx="6">
                  <c:v>63.46153846153846</c:v>
                </c:pt>
                <c:pt idx="7">
                  <c:v>67.307692307692307</c:v>
                </c:pt>
                <c:pt idx="8">
                  <c:v>68.269230769230759</c:v>
                </c:pt>
                <c:pt idx="9">
                  <c:v>66.037735849056617</c:v>
                </c:pt>
                <c:pt idx="10">
                  <c:v>66.037735849056617</c:v>
                </c:pt>
                <c:pt idx="11">
                  <c:v>64.220183486238525</c:v>
                </c:pt>
              </c:numCache>
            </c:numRef>
          </c:val>
          <c:smooth val="0"/>
          <c:extLst>
            <c:ext xmlns:c16="http://schemas.microsoft.com/office/drawing/2014/chart" uri="{C3380CC4-5D6E-409C-BE32-E72D297353CC}">
              <c16:uniqueId val="{00000000-0F84-43D1-9BCC-7F56A9F0BB8D}"/>
            </c:ext>
          </c:extLst>
        </c:ser>
        <c:ser>
          <c:idx val="1"/>
          <c:order val="1"/>
          <c:tx>
            <c:strRef>
              <c:f>'Saturación O2'!$C$100:$C$101</c:f>
              <c:strCache>
                <c:ptCount val="1"/>
                <c:pt idx="0">
                  <c:v>HASL2</c:v>
                </c:pt>
              </c:strCache>
            </c:strRef>
          </c:tx>
          <c:spPr>
            <a:ln w="28575" cap="rnd">
              <a:solidFill>
                <a:schemeClr val="accent2"/>
              </a:solidFill>
              <a:round/>
            </a:ln>
            <a:effectLst/>
          </c:spPr>
          <c:marker>
            <c:symbol val="none"/>
          </c:marker>
          <c:cat>
            <c:strRef>
              <c:f>'Saturación O2'!$A$102:$A$114</c:f>
              <c:strCache>
                <c:ptCount val="12"/>
                <c:pt idx="0">
                  <c:v>ene-20</c:v>
                </c:pt>
                <c:pt idx="1">
                  <c:v>feb-20</c:v>
                </c:pt>
                <c:pt idx="2">
                  <c:v>mar-20</c:v>
                </c:pt>
                <c:pt idx="3">
                  <c:v>abr-20</c:v>
                </c:pt>
                <c:pt idx="4">
                  <c:v>may-20</c:v>
                </c:pt>
                <c:pt idx="5">
                  <c:v>jun-20</c:v>
                </c:pt>
                <c:pt idx="6">
                  <c:v>jul-20</c:v>
                </c:pt>
                <c:pt idx="7">
                  <c:v>ago-20</c:v>
                </c:pt>
                <c:pt idx="8">
                  <c:v>sep-20</c:v>
                </c:pt>
                <c:pt idx="9">
                  <c:v>oct-20</c:v>
                </c:pt>
                <c:pt idx="10">
                  <c:v>nov-20</c:v>
                </c:pt>
                <c:pt idx="11">
                  <c:v>dic-20</c:v>
                </c:pt>
              </c:strCache>
            </c:strRef>
          </c:cat>
          <c:val>
            <c:numRef>
              <c:f>'Saturación O2'!$C$102:$C$114</c:f>
              <c:numCache>
                <c:formatCode>General</c:formatCode>
                <c:ptCount val="12"/>
                <c:pt idx="0">
                  <c:v>66.055045871559642</c:v>
                </c:pt>
                <c:pt idx="1">
                  <c:v>64.86486486486487</c:v>
                </c:pt>
                <c:pt idx="2">
                  <c:v>67.924528301886795</c:v>
                </c:pt>
                <c:pt idx="3">
                  <c:v>69.811320754716988</c:v>
                </c:pt>
                <c:pt idx="4">
                  <c:v>71</c:v>
                </c:pt>
                <c:pt idx="5">
                  <c:v>72.115384615384613</c:v>
                </c:pt>
                <c:pt idx="6">
                  <c:v>68.269230769230759</c:v>
                </c:pt>
                <c:pt idx="7">
                  <c:v>69.230769230769226</c:v>
                </c:pt>
                <c:pt idx="8">
                  <c:v>67.64705882352942</c:v>
                </c:pt>
                <c:pt idx="9">
                  <c:v>70.754716981132077</c:v>
                </c:pt>
                <c:pt idx="10">
                  <c:v>69.230769230769226</c:v>
                </c:pt>
                <c:pt idx="11">
                  <c:v>67.889908256880744</c:v>
                </c:pt>
              </c:numCache>
            </c:numRef>
          </c:val>
          <c:smooth val="0"/>
          <c:extLst>
            <c:ext xmlns:c16="http://schemas.microsoft.com/office/drawing/2014/chart" uri="{C3380CC4-5D6E-409C-BE32-E72D297353CC}">
              <c16:uniqueId val="{00000001-0F84-43D1-9BCC-7F56A9F0BB8D}"/>
            </c:ext>
          </c:extLst>
        </c:ser>
        <c:ser>
          <c:idx val="2"/>
          <c:order val="2"/>
          <c:tx>
            <c:strRef>
              <c:f>'Saturación O2'!$D$100:$D$101</c:f>
              <c:strCache>
                <c:ptCount val="1"/>
                <c:pt idx="0">
                  <c:v>HOSP1</c:v>
                </c:pt>
              </c:strCache>
            </c:strRef>
          </c:tx>
          <c:spPr>
            <a:ln w="28575" cap="rnd">
              <a:solidFill>
                <a:schemeClr val="accent3"/>
              </a:solidFill>
              <a:round/>
            </a:ln>
            <a:effectLst/>
          </c:spPr>
          <c:marker>
            <c:symbol val="none"/>
          </c:marker>
          <c:cat>
            <c:strRef>
              <c:f>'Saturación O2'!$A$102:$A$114</c:f>
              <c:strCache>
                <c:ptCount val="12"/>
                <c:pt idx="0">
                  <c:v>ene-20</c:v>
                </c:pt>
                <c:pt idx="1">
                  <c:v>feb-20</c:v>
                </c:pt>
                <c:pt idx="2">
                  <c:v>mar-20</c:v>
                </c:pt>
                <c:pt idx="3">
                  <c:v>abr-20</c:v>
                </c:pt>
                <c:pt idx="4">
                  <c:v>may-20</c:v>
                </c:pt>
                <c:pt idx="5">
                  <c:v>jun-20</c:v>
                </c:pt>
                <c:pt idx="6">
                  <c:v>jul-20</c:v>
                </c:pt>
                <c:pt idx="7">
                  <c:v>ago-20</c:v>
                </c:pt>
                <c:pt idx="8">
                  <c:v>sep-20</c:v>
                </c:pt>
                <c:pt idx="9">
                  <c:v>oct-20</c:v>
                </c:pt>
                <c:pt idx="10">
                  <c:v>nov-20</c:v>
                </c:pt>
                <c:pt idx="11">
                  <c:v>dic-20</c:v>
                </c:pt>
              </c:strCache>
            </c:strRef>
          </c:cat>
          <c:val>
            <c:numRef>
              <c:f>'Saturación O2'!$D$102:$D$114</c:f>
              <c:numCache>
                <c:formatCode>General</c:formatCode>
                <c:ptCount val="12"/>
                <c:pt idx="2">
                  <c:v>#N/A</c:v>
                </c:pt>
              </c:numCache>
            </c:numRef>
          </c:val>
          <c:smooth val="0"/>
          <c:extLst>
            <c:ext xmlns:c16="http://schemas.microsoft.com/office/drawing/2014/chart" uri="{C3380CC4-5D6E-409C-BE32-E72D297353CC}">
              <c16:uniqueId val="{00000002-0F84-43D1-9BCC-7F56A9F0BB8D}"/>
            </c:ext>
          </c:extLst>
        </c:ser>
        <c:ser>
          <c:idx val="3"/>
          <c:order val="3"/>
          <c:tx>
            <c:strRef>
              <c:f>'Saturación O2'!$E$100:$E$101</c:f>
              <c:strCache>
                <c:ptCount val="1"/>
                <c:pt idx="0">
                  <c:v>HOSP2</c:v>
                </c:pt>
              </c:strCache>
            </c:strRef>
          </c:tx>
          <c:spPr>
            <a:ln w="28575" cap="rnd">
              <a:solidFill>
                <a:schemeClr val="accent4"/>
              </a:solidFill>
              <a:round/>
            </a:ln>
            <a:effectLst/>
          </c:spPr>
          <c:marker>
            <c:symbol val="none"/>
          </c:marker>
          <c:cat>
            <c:strRef>
              <c:f>'Saturación O2'!$A$102:$A$114</c:f>
              <c:strCache>
                <c:ptCount val="12"/>
                <c:pt idx="0">
                  <c:v>ene-20</c:v>
                </c:pt>
                <c:pt idx="1">
                  <c:v>feb-20</c:v>
                </c:pt>
                <c:pt idx="2">
                  <c:v>mar-20</c:v>
                </c:pt>
                <c:pt idx="3">
                  <c:v>abr-20</c:v>
                </c:pt>
                <c:pt idx="4">
                  <c:v>may-20</c:v>
                </c:pt>
                <c:pt idx="5">
                  <c:v>jun-20</c:v>
                </c:pt>
                <c:pt idx="6">
                  <c:v>jul-20</c:v>
                </c:pt>
                <c:pt idx="7">
                  <c:v>ago-20</c:v>
                </c:pt>
                <c:pt idx="8">
                  <c:v>sep-20</c:v>
                </c:pt>
                <c:pt idx="9">
                  <c:v>oct-20</c:v>
                </c:pt>
                <c:pt idx="10">
                  <c:v>nov-20</c:v>
                </c:pt>
                <c:pt idx="11">
                  <c:v>dic-20</c:v>
                </c:pt>
              </c:strCache>
            </c:strRef>
          </c:cat>
          <c:val>
            <c:numRef>
              <c:f>'Saturación O2'!$E$102:$E$114</c:f>
              <c:numCache>
                <c:formatCode>General</c:formatCode>
                <c:ptCount val="12"/>
                <c:pt idx="1">
                  <c:v>63.063063063063062</c:v>
                </c:pt>
                <c:pt idx="2">
                  <c:v>55.045871559633028</c:v>
                </c:pt>
                <c:pt idx="3">
                  <c:v>61.53846153846154</c:v>
                </c:pt>
                <c:pt idx="6">
                  <c:v>66.666666666666671</c:v>
                </c:pt>
                <c:pt idx="7">
                  <c:v>64.705882352941174</c:v>
                </c:pt>
              </c:numCache>
            </c:numRef>
          </c:val>
          <c:smooth val="0"/>
          <c:extLst>
            <c:ext xmlns:c16="http://schemas.microsoft.com/office/drawing/2014/chart" uri="{C3380CC4-5D6E-409C-BE32-E72D297353CC}">
              <c16:uniqueId val="{00000003-0F84-43D1-9BCC-7F56A9F0BB8D}"/>
            </c:ext>
          </c:extLst>
        </c:ser>
        <c:ser>
          <c:idx val="4"/>
          <c:order val="4"/>
          <c:tx>
            <c:strRef>
              <c:f>'Saturación O2'!$F$100:$F$101</c:f>
              <c:strCache>
                <c:ptCount val="1"/>
                <c:pt idx="0">
                  <c:v>HUMH</c:v>
                </c:pt>
              </c:strCache>
            </c:strRef>
          </c:tx>
          <c:spPr>
            <a:ln w="28575" cap="rnd">
              <a:solidFill>
                <a:schemeClr val="accent5"/>
              </a:solidFill>
              <a:round/>
            </a:ln>
            <a:effectLst/>
          </c:spPr>
          <c:marker>
            <c:symbol val="none"/>
          </c:marker>
          <c:cat>
            <c:strRef>
              <c:f>'Saturación O2'!$A$102:$A$114</c:f>
              <c:strCache>
                <c:ptCount val="12"/>
                <c:pt idx="0">
                  <c:v>ene-20</c:v>
                </c:pt>
                <c:pt idx="1">
                  <c:v>feb-20</c:v>
                </c:pt>
                <c:pt idx="2">
                  <c:v>mar-20</c:v>
                </c:pt>
                <c:pt idx="3">
                  <c:v>abr-20</c:v>
                </c:pt>
                <c:pt idx="4">
                  <c:v>may-20</c:v>
                </c:pt>
                <c:pt idx="5">
                  <c:v>jun-20</c:v>
                </c:pt>
                <c:pt idx="6">
                  <c:v>jul-20</c:v>
                </c:pt>
                <c:pt idx="7">
                  <c:v>ago-20</c:v>
                </c:pt>
                <c:pt idx="8">
                  <c:v>sep-20</c:v>
                </c:pt>
                <c:pt idx="9">
                  <c:v>oct-20</c:v>
                </c:pt>
                <c:pt idx="10">
                  <c:v>nov-20</c:v>
                </c:pt>
                <c:pt idx="11">
                  <c:v>dic-20</c:v>
                </c:pt>
              </c:strCache>
            </c:strRef>
          </c:cat>
          <c:val>
            <c:numRef>
              <c:f>'Saturación O2'!$F$102:$F$114</c:f>
              <c:numCache>
                <c:formatCode>General</c:formatCode>
                <c:ptCount val="12"/>
                <c:pt idx="0">
                  <c:v>10.619469026548671</c:v>
                </c:pt>
                <c:pt idx="1">
                  <c:v>7.0796460176991154</c:v>
                </c:pt>
                <c:pt idx="2">
                  <c:v>15.094339622641511</c:v>
                </c:pt>
                <c:pt idx="3">
                  <c:v>9.8039215686274517</c:v>
                </c:pt>
                <c:pt idx="4">
                  <c:v>#N/A</c:v>
                </c:pt>
                <c:pt idx="5">
                  <c:v>0</c:v>
                </c:pt>
                <c:pt idx="6">
                  <c:v>0</c:v>
                </c:pt>
                <c:pt idx="8">
                  <c:v>0</c:v>
                </c:pt>
                <c:pt idx="9">
                  <c:v>0.98039215686274528</c:v>
                </c:pt>
                <c:pt idx="10">
                  <c:v>6.6037735849056602</c:v>
                </c:pt>
                <c:pt idx="11">
                  <c:v>0</c:v>
                </c:pt>
              </c:numCache>
            </c:numRef>
          </c:val>
          <c:smooth val="0"/>
          <c:extLst>
            <c:ext xmlns:c16="http://schemas.microsoft.com/office/drawing/2014/chart" uri="{C3380CC4-5D6E-409C-BE32-E72D297353CC}">
              <c16:uniqueId val="{00000004-0F84-43D1-9BCC-7F56A9F0BB8D}"/>
            </c:ext>
          </c:extLst>
        </c:ser>
        <c:ser>
          <c:idx val="5"/>
          <c:order val="5"/>
          <c:tx>
            <c:strRef>
              <c:f>'Saturación O2'!$G$100:$G$101</c:f>
              <c:strCache>
                <c:ptCount val="1"/>
                <c:pt idx="0">
                  <c:v>MAAB2</c:v>
                </c:pt>
              </c:strCache>
            </c:strRef>
          </c:tx>
          <c:spPr>
            <a:ln w="28575" cap="rnd">
              <a:solidFill>
                <a:schemeClr val="accent6"/>
              </a:solidFill>
              <a:round/>
            </a:ln>
            <a:effectLst/>
          </c:spPr>
          <c:marker>
            <c:symbol val="none"/>
          </c:marker>
          <c:cat>
            <c:strRef>
              <c:f>'Saturación O2'!$A$102:$A$114</c:f>
              <c:strCache>
                <c:ptCount val="12"/>
                <c:pt idx="0">
                  <c:v>ene-20</c:v>
                </c:pt>
                <c:pt idx="1">
                  <c:v>feb-20</c:v>
                </c:pt>
                <c:pt idx="2">
                  <c:v>mar-20</c:v>
                </c:pt>
                <c:pt idx="3">
                  <c:v>abr-20</c:v>
                </c:pt>
                <c:pt idx="4">
                  <c:v>may-20</c:v>
                </c:pt>
                <c:pt idx="5">
                  <c:v>jun-20</c:v>
                </c:pt>
                <c:pt idx="6">
                  <c:v>jul-20</c:v>
                </c:pt>
                <c:pt idx="7">
                  <c:v>ago-20</c:v>
                </c:pt>
                <c:pt idx="8">
                  <c:v>sep-20</c:v>
                </c:pt>
                <c:pt idx="9">
                  <c:v>oct-20</c:v>
                </c:pt>
                <c:pt idx="10">
                  <c:v>nov-20</c:v>
                </c:pt>
                <c:pt idx="11">
                  <c:v>dic-20</c:v>
                </c:pt>
              </c:strCache>
            </c:strRef>
          </c:cat>
          <c:val>
            <c:numRef>
              <c:f>'Saturación O2'!$G$102:$G$114</c:f>
              <c:numCache>
                <c:formatCode>General</c:formatCode>
                <c:ptCount val="12"/>
                <c:pt idx="0">
                  <c:v>59.45945945945946</c:v>
                </c:pt>
                <c:pt idx="1">
                  <c:v>69.724770642201833</c:v>
                </c:pt>
                <c:pt idx="2">
                  <c:v>66.981132075471692</c:v>
                </c:pt>
                <c:pt idx="3">
                  <c:v>64.86486486486487</c:v>
                </c:pt>
                <c:pt idx="4">
                  <c:v>70</c:v>
                </c:pt>
                <c:pt idx="5">
                  <c:v>63.20754716981132</c:v>
                </c:pt>
                <c:pt idx="6">
                  <c:v>60.377358490566046</c:v>
                </c:pt>
                <c:pt idx="7">
                  <c:v>56.60377358490566</c:v>
                </c:pt>
                <c:pt idx="8">
                  <c:v>60.377358490566046</c:v>
                </c:pt>
                <c:pt idx="9">
                  <c:v>67.924528301886795</c:v>
                </c:pt>
                <c:pt idx="10">
                  <c:v>56.034482758620697</c:v>
                </c:pt>
                <c:pt idx="11">
                  <c:v>62.831858407079643</c:v>
                </c:pt>
              </c:numCache>
            </c:numRef>
          </c:val>
          <c:smooth val="0"/>
          <c:extLst>
            <c:ext xmlns:c16="http://schemas.microsoft.com/office/drawing/2014/chart" uri="{C3380CC4-5D6E-409C-BE32-E72D297353CC}">
              <c16:uniqueId val="{00000005-0F84-43D1-9BCC-7F56A9F0BB8D}"/>
            </c:ext>
          </c:extLst>
        </c:ser>
        <c:ser>
          <c:idx val="6"/>
          <c:order val="6"/>
          <c:tx>
            <c:strRef>
              <c:f>'Saturación O2'!$H$100:$H$101</c:f>
              <c:strCache>
                <c:ptCount val="1"/>
                <c:pt idx="0">
                  <c:v>MACA2</c:v>
                </c:pt>
              </c:strCache>
            </c:strRef>
          </c:tx>
          <c:spPr>
            <a:ln w="28575" cap="rnd">
              <a:solidFill>
                <a:schemeClr val="accent1">
                  <a:lumMod val="60000"/>
                </a:schemeClr>
              </a:solidFill>
              <a:round/>
            </a:ln>
            <a:effectLst/>
          </c:spPr>
          <c:marker>
            <c:symbol val="none"/>
          </c:marker>
          <c:cat>
            <c:strRef>
              <c:f>'Saturación O2'!$A$102:$A$114</c:f>
              <c:strCache>
                <c:ptCount val="12"/>
                <c:pt idx="0">
                  <c:v>ene-20</c:v>
                </c:pt>
                <c:pt idx="1">
                  <c:v>feb-20</c:v>
                </c:pt>
                <c:pt idx="2">
                  <c:v>mar-20</c:v>
                </c:pt>
                <c:pt idx="3">
                  <c:v>abr-20</c:v>
                </c:pt>
                <c:pt idx="4">
                  <c:v>may-20</c:v>
                </c:pt>
                <c:pt idx="5">
                  <c:v>jun-20</c:v>
                </c:pt>
                <c:pt idx="6">
                  <c:v>jul-20</c:v>
                </c:pt>
                <c:pt idx="7">
                  <c:v>ago-20</c:v>
                </c:pt>
                <c:pt idx="8">
                  <c:v>sep-20</c:v>
                </c:pt>
                <c:pt idx="9">
                  <c:v>oct-20</c:v>
                </c:pt>
                <c:pt idx="10">
                  <c:v>nov-20</c:v>
                </c:pt>
                <c:pt idx="11">
                  <c:v>dic-20</c:v>
                </c:pt>
              </c:strCache>
            </c:strRef>
          </c:cat>
          <c:val>
            <c:numRef>
              <c:f>'Saturación O2'!$H$102:$H$114</c:f>
              <c:numCache>
                <c:formatCode>General</c:formatCode>
                <c:ptCount val="12"/>
                <c:pt idx="0">
                  <c:v>69.026548672566364</c:v>
                </c:pt>
                <c:pt idx="1">
                  <c:v>69.724770642201833</c:v>
                </c:pt>
                <c:pt idx="2">
                  <c:v>66.037735849056617</c:v>
                </c:pt>
                <c:pt idx="3">
                  <c:v>72.115384615384613</c:v>
                </c:pt>
                <c:pt idx="4">
                  <c:v>65.686274509803923</c:v>
                </c:pt>
                <c:pt idx="5">
                  <c:v>65.999999999999986</c:v>
                </c:pt>
                <c:pt idx="6">
                  <c:v>70.588235294117652</c:v>
                </c:pt>
                <c:pt idx="7">
                  <c:v>59.803921568627452</c:v>
                </c:pt>
                <c:pt idx="8">
                  <c:v>79.807692307692307</c:v>
                </c:pt>
                <c:pt idx="9">
                  <c:v>88.207547169811335</c:v>
                </c:pt>
                <c:pt idx="10">
                  <c:v>77.477477477477478</c:v>
                </c:pt>
                <c:pt idx="11">
                  <c:v>75.675675675675677</c:v>
                </c:pt>
              </c:numCache>
            </c:numRef>
          </c:val>
          <c:smooth val="0"/>
          <c:extLst>
            <c:ext xmlns:c16="http://schemas.microsoft.com/office/drawing/2014/chart" uri="{C3380CC4-5D6E-409C-BE32-E72D297353CC}">
              <c16:uniqueId val="{00000006-0F84-43D1-9BCC-7F56A9F0BB8D}"/>
            </c:ext>
          </c:extLst>
        </c:ser>
        <c:ser>
          <c:idx val="7"/>
          <c:order val="7"/>
          <c:tx>
            <c:strRef>
              <c:f>'Saturación O2'!$I$100:$I$101</c:f>
              <c:strCache>
                <c:ptCount val="1"/>
                <c:pt idx="0">
                  <c:v>MSP</c:v>
                </c:pt>
              </c:strCache>
            </c:strRef>
          </c:tx>
          <c:spPr>
            <a:ln w="28575" cap="rnd">
              <a:solidFill>
                <a:schemeClr val="accent2">
                  <a:lumMod val="60000"/>
                </a:schemeClr>
              </a:solidFill>
              <a:round/>
            </a:ln>
            <a:effectLst/>
          </c:spPr>
          <c:marker>
            <c:symbol val="none"/>
          </c:marker>
          <c:cat>
            <c:strRef>
              <c:f>'Saturación O2'!$A$102:$A$114</c:f>
              <c:strCache>
                <c:ptCount val="12"/>
                <c:pt idx="0">
                  <c:v>ene-20</c:v>
                </c:pt>
                <c:pt idx="1">
                  <c:v>feb-20</c:v>
                </c:pt>
                <c:pt idx="2">
                  <c:v>mar-20</c:v>
                </c:pt>
                <c:pt idx="3">
                  <c:v>abr-20</c:v>
                </c:pt>
                <c:pt idx="4">
                  <c:v>may-20</c:v>
                </c:pt>
                <c:pt idx="5">
                  <c:v>jun-20</c:v>
                </c:pt>
                <c:pt idx="6">
                  <c:v>jul-20</c:v>
                </c:pt>
                <c:pt idx="7">
                  <c:v>ago-20</c:v>
                </c:pt>
                <c:pt idx="8">
                  <c:v>sep-20</c:v>
                </c:pt>
                <c:pt idx="9">
                  <c:v>oct-20</c:v>
                </c:pt>
                <c:pt idx="10">
                  <c:v>nov-20</c:v>
                </c:pt>
                <c:pt idx="11">
                  <c:v>dic-20</c:v>
                </c:pt>
              </c:strCache>
            </c:strRef>
          </c:cat>
          <c:val>
            <c:numRef>
              <c:f>'Saturación O2'!$I$102:$I$114</c:f>
              <c:numCache>
                <c:formatCode>General</c:formatCode>
                <c:ptCount val="12"/>
                <c:pt idx="10">
                  <c:v>0</c:v>
                </c:pt>
                <c:pt idx="11">
                  <c:v>0</c:v>
                </c:pt>
              </c:numCache>
            </c:numRef>
          </c:val>
          <c:smooth val="0"/>
          <c:extLst>
            <c:ext xmlns:c16="http://schemas.microsoft.com/office/drawing/2014/chart" uri="{C3380CC4-5D6E-409C-BE32-E72D297353CC}">
              <c16:uniqueId val="{00000007-0F84-43D1-9BCC-7F56A9F0BB8D}"/>
            </c:ext>
          </c:extLst>
        </c:ser>
        <c:ser>
          <c:idx val="8"/>
          <c:order val="8"/>
          <c:tx>
            <c:strRef>
              <c:f>'Saturación O2'!$J$100:$J$101</c:f>
              <c:strCache>
                <c:ptCount val="1"/>
                <c:pt idx="0">
                  <c:v>PAPO2</c:v>
                </c:pt>
              </c:strCache>
            </c:strRef>
          </c:tx>
          <c:spPr>
            <a:ln w="28575" cap="rnd">
              <a:solidFill>
                <a:schemeClr val="accent3">
                  <a:lumMod val="60000"/>
                </a:schemeClr>
              </a:solidFill>
              <a:round/>
            </a:ln>
            <a:effectLst/>
          </c:spPr>
          <c:marker>
            <c:symbol val="none"/>
          </c:marker>
          <c:cat>
            <c:strRef>
              <c:f>'Saturación O2'!$A$102:$A$114</c:f>
              <c:strCache>
                <c:ptCount val="12"/>
                <c:pt idx="0">
                  <c:v>ene-20</c:v>
                </c:pt>
                <c:pt idx="1">
                  <c:v>feb-20</c:v>
                </c:pt>
                <c:pt idx="2">
                  <c:v>mar-20</c:v>
                </c:pt>
                <c:pt idx="3">
                  <c:v>abr-20</c:v>
                </c:pt>
                <c:pt idx="4">
                  <c:v>may-20</c:v>
                </c:pt>
                <c:pt idx="5">
                  <c:v>jun-20</c:v>
                </c:pt>
                <c:pt idx="6">
                  <c:v>jul-20</c:v>
                </c:pt>
                <c:pt idx="7">
                  <c:v>ago-20</c:v>
                </c:pt>
                <c:pt idx="8">
                  <c:v>sep-20</c:v>
                </c:pt>
                <c:pt idx="9">
                  <c:v>oct-20</c:v>
                </c:pt>
                <c:pt idx="10">
                  <c:v>nov-20</c:v>
                </c:pt>
                <c:pt idx="11">
                  <c:v>dic-20</c:v>
                </c:pt>
              </c:strCache>
            </c:strRef>
          </c:cat>
          <c:val>
            <c:numRef>
              <c:f>'Saturación O2'!$J$102:$J$114</c:f>
              <c:numCache>
                <c:formatCode>General</c:formatCode>
                <c:ptCount val="12"/>
                <c:pt idx="0">
                  <c:v>65.517241379310349</c:v>
                </c:pt>
                <c:pt idx="1">
                  <c:v>65.517241379310349</c:v>
                </c:pt>
                <c:pt idx="2">
                  <c:v>64.86486486486487</c:v>
                </c:pt>
                <c:pt idx="3">
                  <c:v>69.724770642201833</c:v>
                </c:pt>
                <c:pt idx="4">
                  <c:v>62.5</c:v>
                </c:pt>
                <c:pt idx="5">
                  <c:v>62.745098039215698</c:v>
                </c:pt>
                <c:pt idx="6">
                  <c:v>61.764705882352956</c:v>
                </c:pt>
                <c:pt idx="7">
                  <c:v>61.53846153846154</c:v>
                </c:pt>
                <c:pt idx="8">
                  <c:v>60.57692307692308</c:v>
                </c:pt>
                <c:pt idx="9">
                  <c:v>66.666666666666671</c:v>
                </c:pt>
                <c:pt idx="10">
                  <c:v>65.486725663716811</c:v>
                </c:pt>
                <c:pt idx="11">
                  <c:v>66.666666666666671</c:v>
                </c:pt>
              </c:numCache>
            </c:numRef>
          </c:val>
          <c:smooth val="0"/>
          <c:extLst>
            <c:ext xmlns:c16="http://schemas.microsoft.com/office/drawing/2014/chart" uri="{C3380CC4-5D6E-409C-BE32-E72D297353CC}">
              <c16:uniqueId val="{00000008-0F84-43D1-9BCC-7F56A9F0BB8D}"/>
            </c:ext>
          </c:extLst>
        </c:ser>
        <c:ser>
          <c:idx val="9"/>
          <c:order val="9"/>
          <c:tx>
            <c:strRef>
              <c:f>'Saturación O2'!$K$100:$K$101</c:f>
              <c:strCache>
                <c:ptCount val="1"/>
                <c:pt idx="0">
                  <c:v>PAPR2</c:v>
                </c:pt>
              </c:strCache>
            </c:strRef>
          </c:tx>
          <c:spPr>
            <a:ln w="28575" cap="rnd">
              <a:solidFill>
                <a:schemeClr val="accent4">
                  <a:lumMod val="60000"/>
                </a:schemeClr>
              </a:solidFill>
              <a:round/>
            </a:ln>
            <a:effectLst/>
          </c:spPr>
          <c:marker>
            <c:symbol val="none"/>
          </c:marker>
          <c:cat>
            <c:strRef>
              <c:f>'Saturación O2'!$A$102:$A$114</c:f>
              <c:strCache>
                <c:ptCount val="12"/>
                <c:pt idx="0">
                  <c:v>ene-20</c:v>
                </c:pt>
                <c:pt idx="1">
                  <c:v>feb-20</c:v>
                </c:pt>
                <c:pt idx="2">
                  <c:v>mar-20</c:v>
                </c:pt>
                <c:pt idx="3">
                  <c:v>abr-20</c:v>
                </c:pt>
                <c:pt idx="4">
                  <c:v>may-20</c:v>
                </c:pt>
                <c:pt idx="5">
                  <c:v>jun-20</c:v>
                </c:pt>
                <c:pt idx="6">
                  <c:v>jul-20</c:v>
                </c:pt>
                <c:pt idx="7">
                  <c:v>ago-20</c:v>
                </c:pt>
                <c:pt idx="8">
                  <c:v>sep-20</c:v>
                </c:pt>
                <c:pt idx="9">
                  <c:v>oct-20</c:v>
                </c:pt>
                <c:pt idx="10">
                  <c:v>nov-20</c:v>
                </c:pt>
                <c:pt idx="11">
                  <c:v>dic-20</c:v>
                </c:pt>
              </c:strCache>
            </c:strRef>
          </c:cat>
          <c:val>
            <c:numRef>
              <c:f>'Saturación O2'!$K$102:$K$114</c:f>
              <c:numCache>
                <c:formatCode>General</c:formatCode>
                <c:ptCount val="12"/>
                <c:pt idx="0">
                  <c:v>37.837837837837839</c:v>
                </c:pt>
                <c:pt idx="1">
                  <c:v>45.871559633027523</c:v>
                </c:pt>
                <c:pt idx="2">
                  <c:v>54.901960784313729</c:v>
                </c:pt>
                <c:pt idx="3">
                  <c:v>76.08695652173914</c:v>
                </c:pt>
                <c:pt idx="4">
                  <c:v>70.212765957446805</c:v>
                </c:pt>
                <c:pt idx="5">
                  <c:v>50</c:v>
                </c:pt>
                <c:pt idx="6">
                  <c:v>30.612244897959179</c:v>
                </c:pt>
                <c:pt idx="7">
                  <c:v>57.547169811320757</c:v>
                </c:pt>
                <c:pt idx="8">
                  <c:v>55.769230769230774</c:v>
                </c:pt>
                <c:pt idx="9">
                  <c:v>58.715596330275233</c:v>
                </c:pt>
                <c:pt idx="10">
                  <c:v>10.344827586206897</c:v>
                </c:pt>
                <c:pt idx="11">
                  <c:v>35.344827586206897</c:v>
                </c:pt>
              </c:numCache>
            </c:numRef>
          </c:val>
          <c:smooth val="0"/>
          <c:extLst>
            <c:ext xmlns:c16="http://schemas.microsoft.com/office/drawing/2014/chart" uri="{C3380CC4-5D6E-409C-BE32-E72D297353CC}">
              <c16:uniqueId val="{00000009-0F84-43D1-9BCC-7F56A9F0BB8D}"/>
            </c:ext>
          </c:extLst>
        </c:ser>
        <c:ser>
          <c:idx val="10"/>
          <c:order val="10"/>
          <c:tx>
            <c:strRef>
              <c:f>'Saturación O2'!$L$100:$L$101</c:f>
              <c:strCache>
                <c:ptCount val="1"/>
                <c:pt idx="0">
                  <c:v>PLTR1</c:v>
                </c:pt>
              </c:strCache>
            </c:strRef>
          </c:tx>
          <c:spPr>
            <a:ln w="28575" cap="rnd">
              <a:solidFill>
                <a:schemeClr val="accent5">
                  <a:lumMod val="60000"/>
                </a:schemeClr>
              </a:solidFill>
              <a:round/>
            </a:ln>
            <a:effectLst/>
          </c:spPr>
          <c:marker>
            <c:symbol val="none"/>
          </c:marker>
          <c:cat>
            <c:strRef>
              <c:f>'Saturación O2'!$A$102:$A$114</c:f>
              <c:strCache>
                <c:ptCount val="12"/>
                <c:pt idx="0">
                  <c:v>ene-20</c:v>
                </c:pt>
                <c:pt idx="1">
                  <c:v>feb-20</c:v>
                </c:pt>
                <c:pt idx="2">
                  <c:v>mar-20</c:v>
                </c:pt>
                <c:pt idx="3">
                  <c:v>abr-20</c:v>
                </c:pt>
                <c:pt idx="4">
                  <c:v>may-20</c:v>
                </c:pt>
                <c:pt idx="5">
                  <c:v>jun-20</c:v>
                </c:pt>
                <c:pt idx="6">
                  <c:v>jul-20</c:v>
                </c:pt>
                <c:pt idx="7">
                  <c:v>ago-20</c:v>
                </c:pt>
                <c:pt idx="8">
                  <c:v>sep-20</c:v>
                </c:pt>
                <c:pt idx="9">
                  <c:v>oct-20</c:v>
                </c:pt>
                <c:pt idx="10">
                  <c:v>nov-20</c:v>
                </c:pt>
                <c:pt idx="11">
                  <c:v>dic-20</c:v>
                </c:pt>
              </c:strCache>
            </c:strRef>
          </c:cat>
          <c:val>
            <c:numRef>
              <c:f>'Saturación O2'!$L$102:$L$114</c:f>
              <c:numCache>
                <c:formatCode>General</c:formatCode>
                <c:ptCount val="12"/>
                <c:pt idx="0">
                  <c:v>62.162162162162168</c:v>
                </c:pt>
                <c:pt idx="1">
                  <c:v>68.627450980392155</c:v>
                </c:pt>
                <c:pt idx="2">
                  <c:v>58.653846153846146</c:v>
                </c:pt>
                <c:pt idx="3">
                  <c:v>67.924528301886795</c:v>
                </c:pt>
                <c:pt idx="4">
                  <c:v>71.568627450980401</c:v>
                </c:pt>
                <c:pt idx="5">
                  <c:v>64.601769911504419</c:v>
                </c:pt>
                <c:pt idx="6">
                  <c:v>59.803921568627452</c:v>
                </c:pt>
                <c:pt idx="7">
                  <c:v>57.692307692307686</c:v>
                </c:pt>
                <c:pt idx="8">
                  <c:v>60.7843137254902</c:v>
                </c:pt>
                <c:pt idx="9">
                  <c:v>63.963963963963963</c:v>
                </c:pt>
                <c:pt idx="10">
                  <c:v>63.20754716981132</c:v>
                </c:pt>
                <c:pt idx="11">
                  <c:v>64.220183486238525</c:v>
                </c:pt>
              </c:numCache>
            </c:numRef>
          </c:val>
          <c:smooth val="0"/>
          <c:extLst>
            <c:ext xmlns:c16="http://schemas.microsoft.com/office/drawing/2014/chart" uri="{C3380CC4-5D6E-409C-BE32-E72D297353CC}">
              <c16:uniqueId val="{0000000A-0F84-43D1-9BCC-7F56A9F0BB8D}"/>
            </c:ext>
          </c:extLst>
        </c:ser>
        <c:ser>
          <c:idx val="11"/>
          <c:order val="11"/>
          <c:tx>
            <c:strRef>
              <c:f>'Saturación O2'!$M$100:$M$101</c:f>
              <c:strCache>
                <c:ptCount val="1"/>
                <c:pt idx="0">
                  <c:v>PLTR2</c:v>
                </c:pt>
              </c:strCache>
            </c:strRef>
          </c:tx>
          <c:spPr>
            <a:ln w="28575" cap="rnd">
              <a:solidFill>
                <a:schemeClr val="accent6">
                  <a:lumMod val="60000"/>
                </a:schemeClr>
              </a:solidFill>
              <a:round/>
            </a:ln>
            <a:effectLst/>
          </c:spPr>
          <c:marker>
            <c:symbol val="none"/>
          </c:marker>
          <c:cat>
            <c:strRef>
              <c:f>'Saturación O2'!$A$102:$A$114</c:f>
              <c:strCache>
                <c:ptCount val="12"/>
                <c:pt idx="0">
                  <c:v>ene-20</c:v>
                </c:pt>
                <c:pt idx="1">
                  <c:v>feb-20</c:v>
                </c:pt>
                <c:pt idx="2">
                  <c:v>mar-20</c:v>
                </c:pt>
                <c:pt idx="3">
                  <c:v>abr-20</c:v>
                </c:pt>
                <c:pt idx="4">
                  <c:v>may-20</c:v>
                </c:pt>
                <c:pt idx="5">
                  <c:v>jun-20</c:v>
                </c:pt>
                <c:pt idx="6">
                  <c:v>jul-20</c:v>
                </c:pt>
                <c:pt idx="7">
                  <c:v>ago-20</c:v>
                </c:pt>
                <c:pt idx="8">
                  <c:v>sep-20</c:v>
                </c:pt>
                <c:pt idx="9">
                  <c:v>oct-20</c:v>
                </c:pt>
                <c:pt idx="10">
                  <c:v>nov-20</c:v>
                </c:pt>
                <c:pt idx="11">
                  <c:v>dic-20</c:v>
                </c:pt>
              </c:strCache>
            </c:strRef>
          </c:cat>
          <c:val>
            <c:numRef>
              <c:f>'Saturación O2'!$M$102:$M$114</c:f>
              <c:numCache>
                <c:formatCode>General</c:formatCode>
                <c:ptCount val="12"/>
                <c:pt idx="0">
                  <c:v>63.063063063063062</c:v>
                </c:pt>
                <c:pt idx="1">
                  <c:v>57.798165137614689</c:v>
                </c:pt>
                <c:pt idx="2">
                  <c:v>53.773584905660378</c:v>
                </c:pt>
                <c:pt idx="3">
                  <c:v>68.627450980392155</c:v>
                </c:pt>
                <c:pt idx="4">
                  <c:v>72</c:v>
                </c:pt>
                <c:pt idx="5">
                  <c:v>62.745098039215698</c:v>
                </c:pt>
                <c:pt idx="6">
                  <c:v>60.7843137254902</c:v>
                </c:pt>
                <c:pt idx="7">
                  <c:v>59.803921568627452</c:v>
                </c:pt>
                <c:pt idx="8">
                  <c:v>64</c:v>
                </c:pt>
                <c:pt idx="9">
                  <c:v>63.302752293577981</c:v>
                </c:pt>
                <c:pt idx="10">
                  <c:v>67.307692307692307</c:v>
                </c:pt>
                <c:pt idx="11">
                  <c:v>69.230769230769226</c:v>
                </c:pt>
              </c:numCache>
            </c:numRef>
          </c:val>
          <c:smooth val="0"/>
          <c:extLst>
            <c:ext xmlns:c16="http://schemas.microsoft.com/office/drawing/2014/chart" uri="{C3380CC4-5D6E-409C-BE32-E72D297353CC}">
              <c16:uniqueId val="{0000000B-0F84-43D1-9BCC-7F56A9F0BB8D}"/>
            </c:ext>
          </c:extLst>
        </c:ser>
        <c:ser>
          <c:idx val="12"/>
          <c:order val="12"/>
          <c:tx>
            <c:strRef>
              <c:f>'Saturación O2'!$N$100:$N$101</c:f>
              <c:strCache>
                <c:ptCount val="1"/>
                <c:pt idx="0">
                  <c:v>RECO</c:v>
                </c:pt>
              </c:strCache>
            </c:strRef>
          </c:tx>
          <c:spPr>
            <a:ln w="28575" cap="rnd">
              <a:solidFill>
                <a:schemeClr val="accent1">
                  <a:lumMod val="80000"/>
                  <a:lumOff val="20000"/>
                </a:schemeClr>
              </a:solidFill>
              <a:round/>
            </a:ln>
            <a:effectLst/>
          </c:spPr>
          <c:marker>
            <c:symbol val="none"/>
          </c:marker>
          <c:cat>
            <c:strRef>
              <c:f>'Saturación O2'!$A$102:$A$114</c:f>
              <c:strCache>
                <c:ptCount val="12"/>
                <c:pt idx="0">
                  <c:v>ene-20</c:v>
                </c:pt>
                <c:pt idx="1">
                  <c:v>feb-20</c:v>
                </c:pt>
                <c:pt idx="2">
                  <c:v>mar-20</c:v>
                </c:pt>
                <c:pt idx="3">
                  <c:v>abr-20</c:v>
                </c:pt>
                <c:pt idx="4">
                  <c:v>may-20</c:v>
                </c:pt>
                <c:pt idx="5">
                  <c:v>jun-20</c:v>
                </c:pt>
                <c:pt idx="6">
                  <c:v>jul-20</c:v>
                </c:pt>
                <c:pt idx="7">
                  <c:v>ago-20</c:v>
                </c:pt>
                <c:pt idx="8">
                  <c:v>sep-20</c:v>
                </c:pt>
                <c:pt idx="9">
                  <c:v>oct-20</c:v>
                </c:pt>
                <c:pt idx="10">
                  <c:v>nov-20</c:v>
                </c:pt>
                <c:pt idx="11">
                  <c:v>dic-20</c:v>
                </c:pt>
              </c:strCache>
            </c:strRef>
          </c:cat>
          <c:val>
            <c:numRef>
              <c:f>'Saturación O2'!$N$102:$N$114</c:f>
              <c:numCache>
                <c:formatCode>General</c:formatCode>
                <c:ptCount val="12"/>
                <c:pt idx="0">
                  <c:v>63.716814159292035</c:v>
                </c:pt>
                <c:pt idx="4">
                  <c:v>70</c:v>
                </c:pt>
                <c:pt idx="5">
                  <c:v>62.745098039215698</c:v>
                </c:pt>
                <c:pt idx="8">
                  <c:v>64.705882352941174</c:v>
                </c:pt>
                <c:pt idx="9">
                  <c:v>66.972477064220186</c:v>
                </c:pt>
                <c:pt idx="10">
                  <c:v>65.384615384615387</c:v>
                </c:pt>
                <c:pt idx="11">
                  <c:v>67.924528301886795</c:v>
                </c:pt>
              </c:numCache>
            </c:numRef>
          </c:val>
          <c:smooth val="0"/>
          <c:extLst>
            <c:ext xmlns:c16="http://schemas.microsoft.com/office/drawing/2014/chart" uri="{C3380CC4-5D6E-409C-BE32-E72D297353CC}">
              <c16:uniqueId val="{0000000C-0F84-43D1-9BCC-7F56A9F0BB8D}"/>
            </c:ext>
          </c:extLst>
        </c:ser>
        <c:dLbls>
          <c:showLegendKey val="0"/>
          <c:showVal val="0"/>
          <c:showCatName val="0"/>
          <c:showSerName val="0"/>
          <c:showPercent val="0"/>
          <c:showBubbleSize val="0"/>
        </c:dLbls>
        <c:smooth val="0"/>
        <c:axId val="960665008"/>
        <c:axId val="960661072"/>
      </c:lineChart>
      <c:catAx>
        <c:axId val="960665008"/>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Mes del muestreo</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MX"/>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960661072"/>
        <c:crosses val="autoZero"/>
        <c:auto val="1"/>
        <c:lblAlgn val="ctr"/>
        <c:lblOffset val="100"/>
        <c:noMultiLvlLbl val="0"/>
      </c:catAx>
      <c:valAx>
        <c:axId val="960661072"/>
        <c:scaling>
          <c:orientation val="minMax"/>
          <c:min val="5"/>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MX"/>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960665008"/>
        <c:crosses val="autoZero"/>
        <c:crossBetween val="between"/>
      </c:valAx>
      <c:spPr>
        <a:noFill/>
        <a:ln>
          <a:noFill/>
        </a:ln>
        <a:effectLst/>
      </c:spPr>
    </c:plotArea>
    <c:legend>
      <c:legendPos val="r"/>
      <c:layout>
        <c:manualLayout>
          <c:xMode val="edge"/>
          <c:yMode val="edge"/>
          <c:x val="0.8227185036399145"/>
          <c:y val="6.0375942553599793E-2"/>
          <c:w val="0.1696603143147502"/>
          <c:h val="0.867486344449893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legend>
    <c:plotVisOnly val="1"/>
    <c:dispBlanksAs val="gap"/>
    <c:showDLblsOverMax val="0"/>
  </c:chart>
  <c:spPr>
    <a:solidFill>
      <a:schemeClr val="bg1"/>
    </a:solidFill>
    <a:ln w="9525" cap="flat" cmpd="sng" algn="ctr">
      <a:noFill/>
      <a:round/>
    </a:ln>
    <a:effectLst/>
  </c:spPr>
  <c:txPr>
    <a:bodyPr/>
    <a:lstStyle/>
    <a:p>
      <a:pPr>
        <a:defRPr/>
      </a:pPr>
      <a:endParaRPr lang="es-MX"/>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r>
              <a:rPr lang="en-US" sz="1200" b="1"/>
              <a:t>Saturación O2</a:t>
            </a:r>
          </a:p>
        </c:rich>
      </c:tx>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es-MX"/>
        </a:p>
      </c:txPr>
    </c:title>
    <c:autoTitleDeleted val="0"/>
    <c:plotArea>
      <c:layout/>
      <c:stockChart>
        <c:ser>
          <c:idx val="0"/>
          <c:order val="0"/>
          <c:tx>
            <c:strRef>
              <c:f>'Saturación O2'!$A$236</c:f>
              <c:strCache>
                <c:ptCount val="1"/>
                <c:pt idx="0">
                  <c:v>PROMEDIO</c:v>
                </c:pt>
              </c:strCache>
            </c:strRef>
          </c:tx>
          <c:spPr>
            <a:ln w="28575" cap="rnd">
              <a:noFill/>
              <a:round/>
            </a:ln>
            <a:effectLst/>
          </c:spPr>
          <c:marker>
            <c:symbol val="circle"/>
            <c:size val="5"/>
            <c:spPr>
              <a:solidFill>
                <a:schemeClr val="accent1"/>
              </a:solidFill>
              <a:ln w="9525">
                <a:solidFill>
                  <a:schemeClr val="accent1"/>
                </a:solidFill>
              </a:ln>
              <a:effectLst/>
            </c:spPr>
          </c:marker>
          <c:dPt>
            <c:idx val="0"/>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0-E8FF-416F-9EC0-A7323DC4E7EB}"/>
              </c:ext>
            </c:extLst>
          </c:dPt>
          <c:dPt>
            <c:idx val="1"/>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1-E8FF-416F-9EC0-A7323DC4E7EB}"/>
              </c:ext>
            </c:extLst>
          </c:dPt>
          <c:dPt>
            <c:idx val="2"/>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2-E8FF-416F-9EC0-A7323DC4E7EB}"/>
              </c:ext>
            </c:extLst>
          </c:dPt>
          <c:dPt>
            <c:idx val="3"/>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3-E8FF-416F-9EC0-A7323DC4E7EB}"/>
              </c:ext>
            </c:extLst>
          </c:dPt>
          <c:dPt>
            <c:idx val="4"/>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4-E8FF-416F-9EC0-A7323DC4E7EB}"/>
              </c:ext>
            </c:extLst>
          </c:dPt>
          <c:dPt>
            <c:idx val="5"/>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5-E8FF-416F-9EC0-A7323DC4E7EB}"/>
              </c:ext>
            </c:extLst>
          </c:dPt>
          <c:dPt>
            <c:idx val="6"/>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6-E8FF-416F-9EC0-A7323DC4E7EB}"/>
              </c:ext>
            </c:extLst>
          </c:dPt>
          <c:dPt>
            <c:idx val="7"/>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7-E8FF-416F-9EC0-A7323DC4E7EB}"/>
              </c:ext>
            </c:extLst>
          </c:dPt>
          <c:dPt>
            <c:idx val="8"/>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8-E8FF-416F-9EC0-A7323DC4E7EB}"/>
              </c:ext>
            </c:extLst>
          </c:dPt>
          <c:dPt>
            <c:idx val="9"/>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9-E8FF-416F-9EC0-A7323DC4E7EB}"/>
              </c:ext>
            </c:extLst>
          </c:dPt>
          <c:dPt>
            <c:idx val="10"/>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A-E8FF-416F-9EC0-A7323DC4E7EB}"/>
              </c:ext>
            </c:extLst>
          </c:dPt>
          <c:dPt>
            <c:idx val="11"/>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B-E8FF-416F-9EC0-A7323DC4E7EB}"/>
              </c:ext>
            </c:extLst>
          </c:dPt>
          <c:dPt>
            <c:idx val="12"/>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C-E8FF-416F-9EC0-A7323DC4E7EB}"/>
              </c:ext>
            </c:extLst>
          </c:dPt>
          <c:dPt>
            <c:idx val="13"/>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D-E8FF-416F-9EC0-A7323DC4E7EB}"/>
              </c:ext>
            </c:extLst>
          </c:dPt>
          <c:dPt>
            <c:idx val="14"/>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E-E8FF-416F-9EC0-A7323DC4E7EB}"/>
              </c:ext>
            </c:extLst>
          </c:dPt>
          <c:dPt>
            <c:idx val="15"/>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F-E8FF-416F-9EC0-A7323DC4E7EB}"/>
              </c:ext>
            </c:extLst>
          </c:dPt>
          <c:dPt>
            <c:idx val="16"/>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10-E8FF-416F-9EC0-A7323DC4E7EB}"/>
              </c:ext>
            </c:extLst>
          </c:dPt>
          <c:dPt>
            <c:idx val="17"/>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11-E8FF-416F-9EC0-A7323DC4E7EB}"/>
              </c:ext>
            </c:extLst>
          </c:dPt>
          <c:dPt>
            <c:idx val="18"/>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12-E8FF-416F-9EC0-A7323DC4E7EB}"/>
              </c:ext>
            </c:extLst>
          </c:dPt>
          <c:dPt>
            <c:idx val="19"/>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13-E8FF-416F-9EC0-A7323DC4E7EB}"/>
              </c:ext>
            </c:extLst>
          </c:dPt>
          <c:dPt>
            <c:idx val="20"/>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14-E8FF-416F-9EC0-A7323DC4E7EB}"/>
              </c:ext>
            </c:extLst>
          </c:dPt>
          <c:cat>
            <c:strRef>
              <c:f>'Saturación O2'!$B$235:$Z$235</c:f>
              <c:strCache>
                <c:ptCount val="25"/>
                <c:pt idx="0">
                  <c:v>CONV</c:v>
                </c:pt>
                <c:pt idx="1">
                  <c:v>HARG1</c:v>
                </c:pt>
                <c:pt idx="2">
                  <c:v>HARG2</c:v>
                </c:pt>
                <c:pt idx="3">
                  <c:v>HASL1</c:v>
                </c:pt>
                <c:pt idx="4">
                  <c:v>HASL2</c:v>
                </c:pt>
                <c:pt idx="5">
                  <c:v>HASL3</c:v>
                </c:pt>
                <c:pt idx="6">
                  <c:v>HOSP1</c:v>
                </c:pt>
                <c:pt idx="7">
                  <c:v>HOSP2</c:v>
                </c:pt>
                <c:pt idx="8">
                  <c:v>HUMH</c:v>
                </c:pt>
                <c:pt idx="9">
                  <c:v>MAAB1</c:v>
                </c:pt>
                <c:pt idx="10">
                  <c:v>MAAB2</c:v>
                </c:pt>
                <c:pt idx="11">
                  <c:v>MACA1</c:v>
                </c:pt>
                <c:pt idx="12">
                  <c:v>MACA2</c:v>
                </c:pt>
                <c:pt idx="13">
                  <c:v>MAKI</c:v>
                </c:pt>
                <c:pt idx="14">
                  <c:v>MSP</c:v>
                </c:pt>
                <c:pt idx="15">
                  <c:v>PAPO1</c:v>
                </c:pt>
                <c:pt idx="16">
                  <c:v>PAPO2</c:v>
                </c:pt>
                <c:pt idx="17">
                  <c:v>PAPR1</c:v>
                </c:pt>
                <c:pt idx="18">
                  <c:v>PAPR2</c:v>
                </c:pt>
                <c:pt idx="19">
                  <c:v>PAPR3</c:v>
                </c:pt>
                <c:pt idx="20">
                  <c:v>PLTR1</c:v>
                </c:pt>
                <c:pt idx="21">
                  <c:v>PLTR2</c:v>
                </c:pt>
                <c:pt idx="22">
                  <c:v>RECO</c:v>
                </c:pt>
                <c:pt idx="23">
                  <c:v>SALT</c:v>
                </c:pt>
                <c:pt idx="24">
                  <c:v>Total general</c:v>
                </c:pt>
              </c:strCache>
            </c:strRef>
          </c:cat>
          <c:val>
            <c:numRef>
              <c:f>'Saturación O2'!$B$236:$Z$236</c:f>
              <c:numCache>
                <c:formatCode>0.00</c:formatCode>
                <c:ptCount val="25"/>
                <c:pt idx="0">
                  <c:v>68.646893853695317</c:v>
                </c:pt>
                <c:pt idx="1">
                  <c:v>64.910846963022763</c:v>
                </c:pt>
                <c:pt idx="2">
                  <c:v>65.339569997344725</c:v>
                </c:pt>
                <c:pt idx="3">
                  <c:v>60.437415467294556</c:v>
                </c:pt>
                <c:pt idx="4">
                  <c:v>66.46535566194899</c:v>
                </c:pt>
                <c:pt idx="5">
                  <c:v>64.63086776800705</c:v>
                </c:pt>
                <c:pt idx="6">
                  <c:v>0</c:v>
                </c:pt>
                <c:pt idx="7">
                  <c:v>62.203989036153096</c:v>
                </c:pt>
                <c:pt idx="8">
                  <c:v>0</c:v>
                </c:pt>
                <c:pt idx="9">
                  <c:v>63.071236830489369</c:v>
                </c:pt>
                <c:pt idx="10">
                  <c:v>64.202571081028651</c:v>
                </c:pt>
                <c:pt idx="11">
                  <c:v>56.833207014649098</c:v>
                </c:pt>
                <c:pt idx="12">
                  <c:v>66.279816033954447</c:v>
                </c:pt>
                <c:pt idx="13">
                  <c:v>64.379084967320281</c:v>
                </c:pt>
                <c:pt idx="14">
                  <c:v>0</c:v>
                </c:pt>
                <c:pt idx="15">
                  <c:v>65.359932401455822</c:v>
                </c:pt>
                <c:pt idx="16">
                  <c:v>64.947051369189026</c:v>
                </c:pt>
                <c:pt idx="17">
                  <c:v>66.272831706002947</c:v>
                </c:pt>
                <c:pt idx="18">
                  <c:v>54.585033970496482</c:v>
                </c:pt>
                <c:pt idx="19">
                  <c:v>0</c:v>
                </c:pt>
                <c:pt idx="20">
                  <c:v>0</c:v>
                </c:pt>
                <c:pt idx="21">
                  <c:v>61.628908692638774</c:v>
                </c:pt>
                <c:pt idx="22">
                  <c:v>62.81009608045914</c:v>
                </c:pt>
                <c:pt idx="23">
                  <c:v>66.940614520740908</c:v>
                </c:pt>
                <c:pt idx="24">
                  <c:v>61.53128947367199</c:v>
                </c:pt>
              </c:numCache>
            </c:numRef>
          </c:val>
          <c:smooth val="0"/>
          <c:extLst>
            <c:ext xmlns:c16="http://schemas.microsoft.com/office/drawing/2014/chart" uri="{C3380CC4-5D6E-409C-BE32-E72D297353CC}">
              <c16:uniqueId val="{00000015-E8FF-416F-9EC0-A7323DC4E7EB}"/>
            </c:ext>
          </c:extLst>
        </c:ser>
        <c:ser>
          <c:idx val="1"/>
          <c:order val="1"/>
          <c:tx>
            <c:strRef>
              <c:f>'Saturación O2'!$A$237</c:f>
              <c:strCache>
                <c:ptCount val="1"/>
                <c:pt idx="0">
                  <c:v>MIN</c:v>
                </c:pt>
              </c:strCache>
            </c:strRef>
          </c:tx>
          <c:spPr>
            <a:ln w="28575" cap="rnd">
              <a:noFill/>
              <a:round/>
            </a:ln>
            <a:effectLst/>
          </c:spPr>
          <c:marker>
            <c:symbol val="none"/>
          </c:marker>
          <c:dPt>
            <c:idx val="9"/>
            <c:marker>
              <c:symbol val="none"/>
            </c:marker>
            <c:bubble3D val="0"/>
            <c:extLst>
              <c:ext xmlns:c16="http://schemas.microsoft.com/office/drawing/2014/chart" uri="{C3380CC4-5D6E-409C-BE32-E72D297353CC}">
                <c16:uniqueId val="{00000016-E8FF-416F-9EC0-A7323DC4E7EB}"/>
              </c:ext>
            </c:extLst>
          </c:dPt>
          <c:cat>
            <c:strRef>
              <c:f>'Saturación O2'!$B$235:$Z$235</c:f>
              <c:strCache>
                <c:ptCount val="25"/>
                <c:pt idx="0">
                  <c:v>CONV</c:v>
                </c:pt>
                <c:pt idx="1">
                  <c:v>HARG1</c:v>
                </c:pt>
                <c:pt idx="2">
                  <c:v>HARG2</c:v>
                </c:pt>
                <c:pt idx="3">
                  <c:v>HASL1</c:v>
                </c:pt>
                <c:pt idx="4">
                  <c:v>HASL2</c:v>
                </c:pt>
                <c:pt idx="5">
                  <c:v>HASL3</c:v>
                </c:pt>
                <c:pt idx="6">
                  <c:v>HOSP1</c:v>
                </c:pt>
                <c:pt idx="7">
                  <c:v>HOSP2</c:v>
                </c:pt>
                <c:pt idx="8">
                  <c:v>HUMH</c:v>
                </c:pt>
                <c:pt idx="9">
                  <c:v>MAAB1</c:v>
                </c:pt>
                <c:pt idx="10">
                  <c:v>MAAB2</c:v>
                </c:pt>
                <c:pt idx="11">
                  <c:v>MACA1</c:v>
                </c:pt>
                <c:pt idx="12">
                  <c:v>MACA2</c:v>
                </c:pt>
                <c:pt idx="13">
                  <c:v>MAKI</c:v>
                </c:pt>
                <c:pt idx="14">
                  <c:v>MSP</c:v>
                </c:pt>
                <c:pt idx="15">
                  <c:v>PAPO1</c:v>
                </c:pt>
                <c:pt idx="16">
                  <c:v>PAPO2</c:v>
                </c:pt>
                <c:pt idx="17">
                  <c:v>PAPR1</c:v>
                </c:pt>
                <c:pt idx="18">
                  <c:v>PAPR2</c:v>
                </c:pt>
                <c:pt idx="19">
                  <c:v>PAPR3</c:v>
                </c:pt>
                <c:pt idx="20">
                  <c:v>PLTR1</c:v>
                </c:pt>
                <c:pt idx="21">
                  <c:v>PLTR2</c:v>
                </c:pt>
                <c:pt idx="22">
                  <c:v>RECO</c:v>
                </c:pt>
                <c:pt idx="23">
                  <c:v>SALT</c:v>
                </c:pt>
                <c:pt idx="24">
                  <c:v>Total general</c:v>
                </c:pt>
              </c:strCache>
            </c:strRef>
          </c:cat>
          <c:val>
            <c:numRef>
              <c:f>'Saturación O2'!$B$237:$Z$237</c:f>
              <c:numCache>
                <c:formatCode>0.00</c:formatCode>
                <c:ptCount val="25"/>
                <c:pt idx="0">
                  <c:v>64.705882352941174</c:v>
                </c:pt>
                <c:pt idx="1">
                  <c:v>58.653846153846146</c:v>
                </c:pt>
                <c:pt idx="2">
                  <c:v>50</c:v>
                </c:pt>
                <c:pt idx="3">
                  <c:v>50.961538461538467</c:v>
                </c:pt>
                <c:pt idx="4">
                  <c:v>59.615384615384613</c:v>
                </c:pt>
                <c:pt idx="5">
                  <c:v>60.57692307692308</c:v>
                </c:pt>
                <c:pt idx="6">
                  <c:v>0</c:v>
                </c:pt>
                <c:pt idx="7">
                  <c:v>55.045871559633028</c:v>
                </c:pt>
                <c:pt idx="8">
                  <c:v>0</c:v>
                </c:pt>
                <c:pt idx="9">
                  <c:v>58.558558558558559</c:v>
                </c:pt>
                <c:pt idx="10">
                  <c:v>53.097345132743357</c:v>
                </c:pt>
                <c:pt idx="11">
                  <c:v>50</c:v>
                </c:pt>
                <c:pt idx="12">
                  <c:v>54.716981132075468</c:v>
                </c:pt>
                <c:pt idx="13">
                  <c:v>58.82352941176471</c:v>
                </c:pt>
                <c:pt idx="14">
                  <c:v>0</c:v>
                </c:pt>
                <c:pt idx="15">
                  <c:v>59.615384615384613</c:v>
                </c:pt>
                <c:pt idx="16">
                  <c:v>59.615384615384613</c:v>
                </c:pt>
                <c:pt idx="17">
                  <c:v>58.82352941176471</c:v>
                </c:pt>
                <c:pt idx="18">
                  <c:v>10.344827586206897</c:v>
                </c:pt>
                <c:pt idx="19">
                  <c:v>0</c:v>
                </c:pt>
                <c:pt idx="20">
                  <c:v>0</c:v>
                </c:pt>
                <c:pt idx="21">
                  <c:v>53.010204081632658</c:v>
                </c:pt>
                <c:pt idx="22">
                  <c:v>32.110091743119263</c:v>
                </c:pt>
                <c:pt idx="23">
                  <c:v>60</c:v>
                </c:pt>
                <c:pt idx="24">
                  <c:v>49.737786092079318</c:v>
                </c:pt>
              </c:numCache>
            </c:numRef>
          </c:val>
          <c:smooth val="0"/>
          <c:extLst>
            <c:ext xmlns:c16="http://schemas.microsoft.com/office/drawing/2014/chart" uri="{C3380CC4-5D6E-409C-BE32-E72D297353CC}">
              <c16:uniqueId val="{00000017-E8FF-416F-9EC0-A7323DC4E7EB}"/>
            </c:ext>
          </c:extLst>
        </c:ser>
        <c:ser>
          <c:idx val="2"/>
          <c:order val="2"/>
          <c:tx>
            <c:strRef>
              <c:f>'Saturación O2'!$A$238</c:f>
              <c:strCache>
                <c:ptCount val="1"/>
                <c:pt idx="0">
                  <c:v>MAX</c:v>
                </c:pt>
              </c:strCache>
            </c:strRef>
          </c:tx>
          <c:spPr>
            <a:ln w="28575" cap="rnd">
              <a:noFill/>
              <a:round/>
            </a:ln>
            <a:effectLst/>
          </c:spPr>
          <c:marker>
            <c:symbol val="none"/>
          </c:marker>
          <c:cat>
            <c:strRef>
              <c:f>'Saturación O2'!$B$235:$Z$235</c:f>
              <c:strCache>
                <c:ptCount val="25"/>
                <c:pt idx="0">
                  <c:v>CONV</c:v>
                </c:pt>
                <c:pt idx="1">
                  <c:v>HARG1</c:v>
                </c:pt>
                <c:pt idx="2">
                  <c:v>HARG2</c:v>
                </c:pt>
                <c:pt idx="3">
                  <c:v>HASL1</c:v>
                </c:pt>
                <c:pt idx="4">
                  <c:v>HASL2</c:v>
                </c:pt>
                <c:pt idx="5">
                  <c:v>HASL3</c:v>
                </c:pt>
                <c:pt idx="6">
                  <c:v>HOSP1</c:v>
                </c:pt>
                <c:pt idx="7">
                  <c:v>HOSP2</c:v>
                </c:pt>
                <c:pt idx="8">
                  <c:v>HUMH</c:v>
                </c:pt>
                <c:pt idx="9">
                  <c:v>MAAB1</c:v>
                </c:pt>
                <c:pt idx="10">
                  <c:v>MAAB2</c:v>
                </c:pt>
                <c:pt idx="11">
                  <c:v>MACA1</c:v>
                </c:pt>
                <c:pt idx="12">
                  <c:v>MACA2</c:v>
                </c:pt>
                <c:pt idx="13">
                  <c:v>MAKI</c:v>
                </c:pt>
                <c:pt idx="14">
                  <c:v>MSP</c:v>
                </c:pt>
                <c:pt idx="15">
                  <c:v>PAPO1</c:v>
                </c:pt>
                <c:pt idx="16">
                  <c:v>PAPO2</c:v>
                </c:pt>
                <c:pt idx="17">
                  <c:v>PAPR1</c:v>
                </c:pt>
                <c:pt idx="18">
                  <c:v>PAPR2</c:v>
                </c:pt>
                <c:pt idx="19">
                  <c:v>PAPR3</c:v>
                </c:pt>
                <c:pt idx="20">
                  <c:v>PLTR1</c:v>
                </c:pt>
                <c:pt idx="21">
                  <c:v>PLTR2</c:v>
                </c:pt>
                <c:pt idx="22">
                  <c:v>RECO</c:v>
                </c:pt>
                <c:pt idx="23">
                  <c:v>SALT</c:v>
                </c:pt>
                <c:pt idx="24">
                  <c:v>Total general</c:v>
                </c:pt>
              </c:strCache>
            </c:strRef>
          </c:cat>
          <c:val>
            <c:numRef>
              <c:f>'Saturación O2'!$B$238:$Z$238</c:f>
              <c:numCache>
                <c:formatCode>0.00</c:formatCode>
                <c:ptCount val="25"/>
                <c:pt idx="0">
                  <c:v>72.916666666666671</c:v>
                </c:pt>
                <c:pt idx="1">
                  <c:v>70.192307692307693</c:v>
                </c:pt>
                <c:pt idx="2">
                  <c:v>76.415094339622641</c:v>
                </c:pt>
                <c:pt idx="3">
                  <c:v>69.230769230769226</c:v>
                </c:pt>
                <c:pt idx="4">
                  <c:v>72.115384615384613</c:v>
                </c:pt>
                <c:pt idx="5">
                  <c:v>68.269230769230759</c:v>
                </c:pt>
                <c:pt idx="6">
                  <c:v>0</c:v>
                </c:pt>
                <c:pt idx="7">
                  <c:v>66.666666666666671</c:v>
                </c:pt>
                <c:pt idx="8">
                  <c:v>0</c:v>
                </c:pt>
                <c:pt idx="9">
                  <c:v>69.026548672566364</c:v>
                </c:pt>
                <c:pt idx="10">
                  <c:v>93.506493506493499</c:v>
                </c:pt>
                <c:pt idx="11">
                  <c:v>65.486725663716811</c:v>
                </c:pt>
                <c:pt idx="12">
                  <c:v>88.207547169811335</c:v>
                </c:pt>
                <c:pt idx="13">
                  <c:v>70.588235294117652</c:v>
                </c:pt>
                <c:pt idx="14">
                  <c:v>0</c:v>
                </c:pt>
                <c:pt idx="15">
                  <c:v>74.528301886792448</c:v>
                </c:pt>
                <c:pt idx="16">
                  <c:v>70.642201834862377</c:v>
                </c:pt>
                <c:pt idx="17">
                  <c:v>77.064220183486242</c:v>
                </c:pt>
                <c:pt idx="18">
                  <c:v>76.08695652173914</c:v>
                </c:pt>
                <c:pt idx="19">
                  <c:v>0</c:v>
                </c:pt>
                <c:pt idx="20">
                  <c:v>0</c:v>
                </c:pt>
                <c:pt idx="21">
                  <c:v>72</c:v>
                </c:pt>
                <c:pt idx="22">
                  <c:v>72.115384615384613</c:v>
                </c:pt>
                <c:pt idx="23">
                  <c:v>79.591836734693871</c:v>
                </c:pt>
                <c:pt idx="24">
                  <c:v>68.848259398321972</c:v>
                </c:pt>
              </c:numCache>
            </c:numRef>
          </c:val>
          <c:smooth val="0"/>
          <c:extLst>
            <c:ext xmlns:c16="http://schemas.microsoft.com/office/drawing/2014/chart" uri="{C3380CC4-5D6E-409C-BE32-E72D297353CC}">
              <c16:uniqueId val="{00000018-E8FF-416F-9EC0-A7323DC4E7EB}"/>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axId val="949124304"/>
        <c:axId val="949129552"/>
      </c:stockChart>
      <c:catAx>
        <c:axId val="9491243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s-MX"/>
          </a:p>
        </c:txPr>
        <c:crossAx val="949129552"/>
        <c:crosses val="autoZero"/>
        <c:auto val="1"/>
        <c:lblAlgn val="ctr"/>
        <c:lblOffset val="100"/>
        <c:noMultiLvlLbl val="0"/>
      </c:catAx>
      <c:valAx>
        <c:axId val="949129552"/>
        <c:scaling>
          <c:orientation val="minMax"/>
          <c:min val="5"/>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MX"/>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9491243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legend>
    <c:plotVisOnly val="1"/>
    <c:dispBlanksAs val="gap"/>
    <c:showDLblsOverMax val="0"/>
  </c:chart>
  <c:spPr>
    <a:solidFill>
      <a:schemeClr val="bg1"/>
    </a:solidFill>
    <a:ln w="9525" cap="flat" cmpd="sng" algn="ctr">
      <a:noFill/>
      <a:round/>
    </a:ln>
    <a:effectLst/>
  </c:spPr>
  <c:txPr>
    <a:bodyPr/>
    <a:lstStyle/>
    <a:p>
      <a:pPr>
        <a:defRPr/>
      </a:pPr>
      <a:endParaRPr lang="es-MX"/>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r>
              <a:rPr lang="es-MX" sz="1200" b="1"/>
              <a:t>Temperatura</a:t>
            </a:r>
            <a:r>
              <a:rPr lang="es-MX" sz="1200" b="1" baseline="0"/>
              <a:t> del agua</a:t>
            </a:r>
            <a:endParaRPr lang="es-MX" sz="1200" b="1"/>
          </a:p>
        </c:rich>
      </c:tx>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es-MX"/>
        </a:p>
      </c:txPr>
    </c:title>
    <c:autoTitleDeleted val="0"/>
    <c:plotArea>
      <c:layout/>
      <c:stockChart>
        <c:ser>
          <c:idx val="0"/>
          <c:order val="0"/>
          <c:tx>
            <c:strRef>
              <c:f>'Temp. agua'!$A$19</c:f>
              <c:strCache>
                <c:ptCount val="1"/>
                <c:pt idx="0">
                  <c:v>PROMEDIO</c:v>
                </c:pt>
              </c:strCache>
            </c:strRef>
          </c:tx>
          <c:spPr>
            <a:ln w="28575" cap="rnd">
              <a:noFill/>
              <a:round/>
            </a:ln>
            <a:effectLst/>
          </c:spPr>
          <c:marker>
            <c:symbol val="circle"/>
            <c:size val="5"/>
            <c:spPr>
              <a:solidFill>
                <a:schemeClr val="accent1"/>
              </a:solidFill>
              <a:ln w="9525">
                <a:solidFill>
                  <a:schemeClr val="accent1"/>
                </a:solidFill>
              </a:ln>
              <a:effectLst/>
            </c:spPr>
          </c:marker>
          <c:dPt>
            <c:idx val="0"/>
            <c:marker>
              <c:symbol val="circle"/>
              <c:size val="5"/>
              <c:spPr>
                <a:solidFill>
                  <a:schemeClr val="accent3"/>
                </a:solidFill>
                <a:ln w="9525">
                  <a:solidFill>
                    <a:schemeClr val="accent1"/>
                  </a:solidFill>
                </a:ln>
                <a:effectLst/>
              </c:spPr>
            </c:marker>
            <c:bubble3D val="0"/>
            <c:extLst>
              <c:ext xmlns:c16="http://schemas.microsoft.com/office/drawing/2014/chart" uri="{C3380CC4-5D6E-409C-BE32-E72D297353CC}">
                <c16:uniqueId val="{00000003-CEA8-47C2-8E51-0947CCAA15F9}"/>
              </c:ext>
            </c:extLst>
          </c:dPt>
          <c:dPt>
            <c:idx val="1"/>
            <c:marker>
              <c:symbol val="circle"/>
              <c:size val="5"/>
              <c:spPr>
                <a:solidFill>
                  <a:schemeClr val="accent4"/>
                </a:solidFill>
                <a:ln w="9525">
                  <a:solidFill>
                    <a:schemeClr val="accent1"/>
                  </a:solidFill>
                </a:ln>
                <a:effectLst/>
              </c:spPr>
            </c:marker>
            <c:bubble3D val="0"/>
            <c:extLst>
              <c:ext xmlns:c16="http://schemas.microsoft.com/office/drawing/2014/chart" uri="{C3380CC4-5D6E-409C-BE32-E72D297353CC}">
                <c16:uniqueId val="{00000004-CEA8-47C2-8E51-0947CCAA15F9}"/>
              </c:ext>
            </c:extLst>
          </c:dPt>
          <c:dPt>
            <c:idx val="2"/>
            <c:marker>
              <c:symbol val="circle"/>
              <c:size val="5"/>
              <c:spPr>
                <a:solidFill>
                  <a:schemeClr val="accent4"/>
                </a:solidFill>
                <a:ln w="9525">
                  <a:solidFill>
                    <a:schemeClr val="accent1"/>
                  </a:solidFill>
                </a:ln>
                <a:effectLst/>
              </c:spPr>
            </c:marker>
            <c:bubble3D val="0"/>
            <c:extLst>
              <c:ext xmlns:c16="http://schemas.microsoft.com/office/drawing/2014/chart" uri="{C3380CC4-5D6E-409C-BE32-E72D297353CC}">
                <c16:uniqueId val="{00000005-CEA8-47C2-8E51-0947CCAA15F9}"/>
              </c:ext>
            </c:extLst>
          </c:dPt>
          <c:dPt>
            <c:idx val="3"/>
            <c:marker>
              <c:symbol val="circle"/>
              <c:size val="5"/>
              <c:spPr>
                <a:solidFill>
                  <a:schemeClr val="accent4"/>
                </a:solidFill>
                <a:ln w="9525">
                  <a:solidFill>
                    <a:schemeClr val="accent1"/>
                  </a:solidFill>
                </a:ln>
                <a:effectLst/>
              </c:spPr>
            </c:marker>
            <c:bubble3D val="0"/>
            <c:extLst>
              <c:ext xmlns:c16="http://schemas.microsoft.com/office/drawing/2014/chart" uri="{C3380CC4-5D6E-409C-BE32-E72D297353CC}">
                <c16:uniqueId val="{00000006-CEA8-47C2-8E51-0947CCAA15F9}"/>
              </c:ext>
            </c:extLst>
          </c:dPt>
          <c:dPt>
            <c:idx val="4"/>
            <c:marker>
              <c:symbol val="circle"/>
              <c:size val="5"/>
              <c:spPr>
                <a:solidFill>
                  <a:schemeClr val="accent4"/>
                </a:solidFill>
                <a:ln w="9525">
                  <a:solidFill>
                    <a:schemeClr val="accent1"/>
                  </a:solidFill>
                </a:ln>
                <a:effectLst/>
              </c:spPr>
            </c:marker>
            <c:bubble3D val="0"/>
            <c:extLst>
              <c:ext xmlns:c16="http://schemas.microsoft.com/office/drawing/2014/chart" uri="{C3380CC4-5D6E-409C-BE32-E72D297353CC}">
                <c16:uniqueId val="{00000007-CEA8-47C2-8E51-0947CCAA15F9}"/>
              </c:ext>
            </c:extLst>
          </c:dPt>
          <c:dPt>
            <c:idx val="5"/>
            <c:marker>
              <c:symbol val="circle"/>
              <c:size val="5"/>
              <c:spPr>
                <a:solidFill>
                  <a:schemeClr val="accent6"/>
                </a:solidFill>
                <a:ln w="9525">
                  <a:solidFill>
                    <a:schemeClr val="accent1"/>
                  </a:solidFill>
                </a:ln>
                <a:effectLst/>
              </c:spPr>
            </c:marker>
            <c:bubble3D val="0"/>
            <c:extLst>
              <c:ext xmlns:c16="http://schemas.microsoft.com/office/drawing/2014/chart" uri="{C3380CC4-5D6E-409C-BE32-E72D297353CC}">
                <c16:uniqueId val="{00000008-CEA8-47C2-8E51-0947CCAA15F9}"/>
              </c:ext>
            </c:extLst>
          </c:dPt>
          <c:dPt>
            <c:idx val="6"/>
            <c:marker>
              <c:symbol val="circle"/>
              <c:size val="5"/>
              <c:spPr>
                <a:solidFill>
                  <a:schemeClr val="accent6"/>
                </a:solidFill>
                <a:ln w="9525">
                  <a:solidFill>
                    <a:schemeClr val="accent1"/>
                  </a:solidFill>
                </a:ln>
                <a:effectLst/>
              </c:spPr>
            </c:marker>
            <c:bubble3D val="0"/>
            <c:extLst>
              <c:ext xmlns:c16="http://schemas.microsoft.com/office/drawing/2014/chart" uri="{C3380CC4-5D6E-409C-BE32-E72D297353CC}">
                <c16:uniqueId val="{00000009-CEA8-47C2-8E51-0947CCAA15F9}"/>
              </c:ext>
            </c:extLst>
          </c:dPt>
          <c:dPt>
            <c:idx val="7"/>
            <c:marker>
              <c:symbol val="circle"/>
              <c:size val="5"/>
              <c:spPr>
                <a:solidFill>
                  <a:schemeClr val="accent6"/>
                </a:solidFill>
                <a:ln w="9525">
                  <a:solidFill>
                    <a:schemeClr val="accent1"/>
                  </a:solidFill>
                </a:ln>
                <a:effectLst/>
              </c:spPr>
            </c:marker>
            <c:bubble3D val="0"/>
            <c:extLst>
              <c:ext xmlns:c16="http://schemas.microsoft.com/office/drawing/2014/chart" uri="{C3380CC4-5D6E-409C-BE32-E72D297353CC}">
                <c16:uniqueId val="{0000000A-CEA8-47C2-8E51-0947CCAA15F9}"/>
              </c:ext>
            </c:extLst>
          </c:dPt>
          <c:dPt>
            <c:idx val="8"/>
            <c:marker>
              <c:symbol val="circle"/>
              <c:size val="5"/>
              <c:spPr>
                <a:solidFill>
                  <a:schemeClr val="accent6"/>
                </a:solidFill>
                <a:ln w="9525">
                  <a:solidFill>
                    <a:schemeClr val="accent1"/>
                  </a:solidFill>
                </a:ln>
                <a:effectLst/>
              </c:spPr>
            </c:marker>
            <c:bubble3D val="0"/>
            <c:extLst>
              <c:ext xmlns:c16="http://schemas.microsoft.com/office/drawing/2014/chart" uri="{C3380CC4-5D6E-409C-BE32-E72D297353CC}">
                <c16:uniqueId val="{0000000B-CEA8-47C2-8E51-0947CCAA15F9}"/>
              </c:ext>
            </c:extLst>
          </c:dPt>
          <c:dPt>
            <c:idx val="9"/>
            <c:marker>
              <c:symbol val="circle"/>
              <c:size val="5"/>
              <c:spPr>
                <a:solidFill>
                  <a:schemeClr val="accent3"/>
                </a:solidFill>
                <a:ln w="9525">
                  <a:solidFill>
                    <a:schemeClr val="accent1"/>
                  </a:solidFill>
                </a:ln>
                <a:effectLst/>
              </c:spPr>
            </c:marker>
            <c:bubble3D val="0"/>
            <c:extLst>
              <c:ext xmlns:c16="http://schemas.microsoft.com/office/drawing/2014/chart" uri="{C3380CC4-5D6E-409C-BE32-E72D297353CC}">
                <c16:uniqueId val="{00000015-CEA8-47C2-8E51-0947CCAA15F9}"/>
              </c:ext>
            </c:extLst>
          </c:dPt>
          <c:dPt>
            <c:idx val="10"/>
            <c:marker>
              <c:symbol val="circle"/>
              <c:size val="5"/>
              <c:spPr>
                <a:solidFill>
                  <a:schemeClr val="accent2"/>
                </a:solidFill>
                <a:ln w="9525">
                  <a:solidFill>
                    <a:schemeClr val="accent1"/>
                  </a:solidFill>
                </a:ln>
                <a:effectLst/>
              </c:spPr>
            </c:marker>
            <c:bubble3D val="0"/>
            <c:extLst>
              <c:ext xmlns:c16="http://schemas.microsoft.com/office/drawing/2014/chart" uri="{C3380CC4-5D6E-409C-BE32-E72D297353CC}">
                <c16:uniqueId val="{0000000D-CEA8-47C2-8E51-0947CCAA15F9}"/>
              </c:ext>
            </c:extLst>
          </c:dPt>
          <c:dPt>
            <c:idx val="11"/>
            <c:marker>
              <c:symbol val="circle"/>
              <c:size val="5"/>
              <c:spPr>
                <a:solidFill>
                  <a:schemeClr val="accent2"/>
                </a:solidFill>
                <a:ln w="9525">
                  <a:solidFill>
                    <a:schemeClr val="accent1"/>
                  </a:solidFill>
                </a:ln>
                <a:effectLst/>
              </c:spPr>
            </c:marker>
            <c:bubble3D val="0"/>
            <c:extLst>
              <c:ext xmlns:c16="http://schemas.microsoft.com/office/drawing/2014/chart" uri="{C3380CC4-5D6E-409C-BE32-E72D297353CC}">
                <c16:uniqueId val="{0000000E-CEA8-47C2-8E51-0947CCAA15F9}"/>
              </c:ext>
            </c:extLst>
          </c:dPt>
          <c:dPt>
            <c:idx val="12"/>
            <c:marker>
              <c:symbol val="circle"/>
              <c:size val="5"/>
              <c:spPr>
                <a:solidFill>
                  <a:schemeClr val="accent2"/>
                </a:solidFill>
                <a:ln w="9525">
                  <a:solidFill>
                    <a:schemeClr val="accent1"/>
                  </a:solidFill>
                </a:ln>
                <a:effectLst/>
              </c:spPr>
            </c:marker>
            <c:bubble3D val="0"/>
            <c:extLst>
              <c:ext xmlns:c16="http://schemas.microsoft.com/office/drawing/2014/chart" uri="{C3380CC4-5D6E-409C-BE32-E72D297353CC}">
                <c16:uniqueId val="{0000000F-CEA8-47C2-8E51-0947CCAA15F9}"/>
              </c:ext>
            </c:extLst>
          </c:dPt>
          <c:dPt>
            <c:idx val="13"/>
            <c:marker>
              <c:symbol val="circle"/>
              <c:size val="5"/>
              <c:spPr>
                <a:solidFill>
                  <a:schemeClr val="accent2"/>
                </a:solidFill>
                <a:ln w="9525">
                  <a:solidFill>
                    <a:schemeClr val="accent1"/>
                  </a:solidFill>
                </a:ln>
                <a:effectLst/>
              </c:spPr>
            </c:marker>
            <c:bubble3D val="0"/>
            <c:extLst>
              <c:ext xmlns:c16="http://schemas.microsoft.com/office/drawing/2014/chart" uri="{C3380CC4-5D6E-409C-BE32-E72D297353CC}">
                <c16:uniqueId val="{00000010-CEA8-47C2-8E51-0947CCAA15F9}"/>
              </c:ext>
            </c:extLst>
          </c:dPt>
          <c:dPt>
            <c:idx val="14"/>
            <c:marker>
              <c:symbol val="circle"/>
              <c:size val="5"/>
              <c:spPr>
                <a:solidFill>
                  <a:schemeClr val="accent5"/>
                </a:solidFill>
                <a:ln w="9525">
                  <a:solidFill>
                    <a:schemeClr val="accent1"/>
                  </a:solidFill>
                </a:ln>
                <a:effectLst/>
              </c:spPr>
            </c:marker>
            <c:bubble3D val="0"/>
            <c:extLst>
              <c:ext xmlns:c16="http://schemas.microsoft.com/office/drawing/2014/chart" uri="{C3380CC4-5D6E-409C-BE32-E72D297353CC}">
                <c16:uniqueId val="{00000011-CEA8-47C2-8E51-0947CCAA15F9}"/>
              </c:ext>
            </c:extLst>
          </c:dPt>
          <c:dPt>
            <c:idx val="15"/>
            <c:marker>
              <c:symbol val="circle"/>
              <c:size val="5"/>
              <c:spPr>
                <a:solidFill>
                  <a:schemeClr val="accent5"/>
                </a:solidFill>
                <a:ln w="9525">
                  <a:solidFill>
                    <a:schemeClr val="accent1"/>
                  </a:solidFill>
                </a:ln>
                <a:effectLst/>
              </c:spPr>
            </c:marker>
            <c:bubble3D val="0"/>
            <c:extLst>
              <c:ext xmlns:c16="http://schemas.microsoft.com/office/drawing/2014/chart" uri="{C3380CC4-5D6E-409C-BE32-E72D297353CC}">
                <c16:uniqueId val="{00000012-CEA8-47C2-8E51-0947CCAA15F9}"/>
              </c:ext>
            </c:extLst>
          </c:dPt>
          <c:dPt>
            <c:idx val="16"/>
            <c:marker>
              <c:symbol val="circle"/>
              <c:size val="5"/>
              <c:spPr>
                <a:solidFill>
                  <a:schemeClr val="accent5"/>
                </a:solidFill>
                <a:ln w="9525">
                  <a:solidFill>
                    <a:schemeClr val="accent1"/>
                  </a:solidFill>
                </a:ln>
                <a:effectLst/>
              </c:spPr>
            </c:marker>
            <c:bubble3D val="0"/>
            <c:extLst>
              <c:ext xmlns:c16="http://schemas.microsoft.com/office/drawing/2014/chart" uri="{C3380CC4-5D6E-409C-BE32-E72D297353CC}">
                <c16:uniqueId val="{00000013-CEA8-47C2-8E51-0947CCAA15F9}"/>
              </c:ext>
            </c:extLst>
          </c:dPt>
          <c:dPt>
            <c:idx val="17"/>
            <c:marker>
              <c:symbol val="circle"/>
              <c:size val="5"/>
              <c:spPr>
                <a:solidFill>
                  <a:schemeClr val="accent3"/>
                </a:solidFill>
                <a:ln w="9525">
                  <a:solidFill>
                    <a:schemeClr val="accent1"/>
                  </a:solidFill>
                </a:ln>
                <a:effectLst/>
              </c:spPr>
            </c:marker>
            <c:bubble3D val="0"/>
            <c:extLst>
              <c:ext xmlns:c16="http://schemas.microsoft.com/office/drawing/2014/chart" uri="{C3380CC4-5D6E-409C-BE32-E72D297353CC}">
                <c16:uniqueId val="{00000014-CEA8-47C2-8E51-0947CCAA15F9}"/>
              </c:ext>
            </c:extLst>
          </c:dPt>
          <c:cat>
            <c:strRef>
              <c:f>'Temp. agua'!$B$18:$T$18</c:f>
              <c:strCache>
                <c:ptCount val="19"/>
                <c:pt idx="0">
                  <c:v>CONV</c:v>
                </c:pt>
                <c:pt idx="1">
                  <c:v>HARG1</c:v>
                </c:pt>
                <c:pt idx="2">
                  <c:v>HARG2</c:v>
                </c:pt>
                <c:pt idx="3">
                  <c:v>HASL1</c:v>
                </c:pt>
                <c:pt idx="4">
                  <c:v>HASL2</c:v>
                </c:pt>
                <c:pt idx="5">
                  <c:v>MAAB1</c:v>
                </c:pt>
                <c:pt idx="6">
                  <c:v>MAAB2</c:v>
                </c:pt>
                <c:pt idx="7">
                  <c:v>MACA1</c:v>
                </c:pt>
                <c:pt idx="8">
                  <c:v>MACA2</c:v>
                </c:pt>
                <c:pt idx="9">
                  <c:v>MAKI</c:v>
                </c:pt>
                <c:pt idx="10">
                  <c:v>PAPO1</c:v>
                </c:pt>
                <c:pt idx="11">
                  <c:v>PAPO2</c:v>
                </c:pt>
                <c:pt idx="12">
                  <c:v>PAPR1</c:v>
                </c:pt>
                <c:pt idx="13">
                  <c:v>PAPR2</c:v>
                </c:pt>
                <c:pt idx="14">
                  <c:v>PLTR1</c:v>
                </c:pt>
                <c:pt idx="15">
                  <c:v>PLTR2</c:v>
                </c:pt>
                <c:pt idx="16">
                  <c:v>RECO</c:v>
                </c:pt>
                <c:pt idx="17">
                  <c:v>SALT</c:v>
                </c:pt>
                <c:pt idx="18">
                  <c:v>Total general</c:v>
                </c:pt>
              </c:strCache>
            </c:strRef>
          </c:cat>
          <c:val>
            <c:numRef>
              <c:f>'Temp. agua'!$B$19:$T$19</c:f>
              <c:numCache>
                <c:formatCode>0.00</c:formatCode>
                <c:ptCount val="19"/>
                <c:pt idx="0">
                  <c:v>16.666666666666668</c:v>
                </c:pt>
                <c:pt idx="1">
                  <c:v>13.285714285714286</c:v>
                </c:pt>
                <c:pt idx="2">
                  <c:v>14.222222222222221</c:v>
                </c:pt>
                <c:pt idx="3">
                  <c:v>14.8125</c:v>
                </c:pt>
                <c:pt idx="4">
                  <c:v>14.277777777777779</c:v>
                </c:pt>
                <c:pt idx="5">
                  <c:v>10.285714285714286</c:v>
                </c:pt>
                <c:pt idx="6">
                  <c:v>11.777777777777779</c:v>
                </c:pt>
                <c:pt idx="7">
                  <c:v>13.357142857142858</c:v>
                </c:pt>
                <c:pt idx="8">
                  <c:v>13.555555555555555</c:v>
                </c:pt>
                <c:pt idx="9">
                  <c:v>15</c:v>
                </c:pt>
                <c:pt idx="10">
                  <c:v>14.785714285714286</c:v>
                </c:pt>
                <c:pt idx="11">
                  <c:v>14.5</c:v>
                </c:pt>
                <c:pt idx="12">
                  <c:v>13.214285714285714</c:v>
                </c:pt>
                <c:pt idx="13">
                  <c:v>15.222222222222221</c:v>
                </c:pt>
                <c:pt idx="14">
                  <c:v>15.733333333333333</c:v>
                </c:pt>
                <c:pt idx="15">
                  <c:v>15.9</c:v>
                </c:pt>
                <c:pt idx="16">
                  <c:v>13.444444444444445</c:v>
                </c:pt>
                <c:pt idx="17">
                  <c:v>14.222222222222221</c:v>
                </c:pt>
                <c:pt idx="18">
                  <c:v>16.666666666666668</c:v>
                </c:pt>
              </c:numCache>
            </c:numRef>
          </c:val>
          <c:smooth val="0"/>
          <c:extLst>
            <c:ext xmlns:c16="http://schemas.microsoft.com/office/drawing/2014/chart" uri="{C3380CC4-5D6E-409C-BE32-E72D297353CC}">
              <c16:uniqueId val="{00000000-CEA8-47C2-8E51-0947CCAA15F9}"/>
            </c:ext>
          </c:extLst>
        </c:ser>
        <c:ser>
          <c:idx val="1"/>
          <c:order val="1"/>
          <c:tx>
            <c:strRef>
              <c:f>'Temp. agua'!$A$20</c:f>
              <c:strCache>
                <c:ptCount val="1"/>
                <c:pt idx="0">
                  <c:v>MIN</c:v>
                </c:pt>
              </c:strCache>
            </c:strRef>
          </c:tx>
          <c:spPr>
            <a:ln w="28575" cap="rnd">
              <a:noFill/>
              <a:round/>
            </a:ln>
            <a:effectLst/>
          </c:spPr>
          <c:marker>
            <c:symbol val="none"/>
          </c:marker>
          <c:dPt>
            <c:idx val="9"/>
            <c:marker>
              <c:symbol val="none"/>
            </c:marker>
            <c:bubble3D val="0"/>
            <c:extLst>
              <c:ext xmlns:c16="http://schemas.microsoft.com/office/drawing/2014/chart" uri="{C3380CC4-5D6E-409C-BE32-E72D297353CC}">
                <c16:uniqueId val="{0000000C-CEA8-47C2-8E51-0947CCAA15F9}"/>
              </c:ext>
            </c:extLst>
          </c:dPt>
          <c:cat>
            <c:strRef>
              <c:f>'Temp. agua'!$B$18:$T$18</c:f>
              <c:strCache>
                <c:ptCount val="19"/>
                <c:pt idx="0">
                  <c:v>CONV</c:v>
                </c:pt>
                <c:pt idx="1">
                  <c:v>HARG1</c:v>
                </c:pt>
                <c:pt idx="2">
                  <c:v>HARG2</c:v>
                </c:pt>
                <c:pt idx="3">
                  <c:v>HASL1</c:v>
                </c:pt>
                <c:pt idx="4">
                  <c:v>HASL2</c:v>
                </c:pt>
                <c:pt idx="5">
                  <c:v>MAAB1</c:v>
                </c:pt>
                <c:pt idx="6">
                  <c:v>MAAB2</c:v>
                </c:pt>
                <c:pt idx="7">
                  <c:v>MACA1</c:v>
                </c:pt>
                <c:pt idx="8">
                  <c:v>MACA2</c:v>
                </c:pt>
                <c:pt idx="9">
                  <c:v>MAKI</c:v>
                </c:pt>
                <c:pt idx="10">
                  <c:v>PAPO1</c:v>
                </c:pt>
                <c:pt idx="11">
                  <c:v>PAPO2</c:v>
                </c:pt>
                <c:pt idx="12">
                  <c:v>PAPR1</c:v>
                </c:pt>
                <c:pt idx="13">
                  <c:v>PAPR2</c:v>
                </c:pt>
                <c:pt idx="14">
                  <c:v>PLTR1</c:v>
                </c:pt>
                <c:pt idx="15">
                  <c:v>PLTR2</c:v>
                </c:pt>
                <c:pt idx="16">
                  <c:v>RECO</c:v>
                </c:pt>
                <c:pt idx="17">
                  <c:v>SALT</c:v>
                </c:pt>
                <c:pt idx="18">
                  <c:v>Total general</c:v>
                </c:pt>
              </c:strCache>
            </c:strRef>
          </c:cat>
          <c:val>
            <c:numRef>
              <c:f>'Temp. agua'!$B$20:$T$20</c:f>
              <c:numCache>
                <c:formatCode>0.00</c:formatCode>
                <c:ptCount val="19"/>
                <c:pt idx="0">
                  <c:v>14</c:v>
                </c:pt>
                <c:pt idx="1">
                  <c:v>11</c:v>
                </c:pt>
                <c:pt idx="2">
                  <c:v>10</c:v>
                </c:pt>
                <c:pt idx="3">
                  <c:v>14</c:v>
                </c:pt>
                <c:pt idx="4">
                  <c:v>13</c:v>
                </c:pt>
                <c:pt idx="5">
                  <c:v>9</c:v>
                </c:pt>
                <c:pt idx="6">
                  <c:v>9</c:v>
                </c:pt>
                <c:pt idx="7">
                  <c:v>10.5</c:v>
                </c:pt>
                <c:pt idx="8">
                  <c:v>10</c:v>
                </c:pt>
                <c:pt idx="9">
                  <c:v>15</c:v>
                </c:pt>
                <c:pt idx="10">
                  <c:v>13</c:v>
                </c:pt>
                <c:pt idx="11">
                  <c:v>12</c:v>
                </c:pt>
                <c:pt idx="12">
                  <c:v>11</c:v>
                </c:pt>
                <c:pt idx="13">
                  <c:v>12</c:v>
                </c:pt>
                <c:pt idx="14">
                  <c:v>14</c:v>
                </c:pt>
                <c:pt idx="15">
                  <c:v>13</c:v>
                </c:pt>
                <c:pt idx="16">
                  <c:v>11</c:v>
                </c:pt>
                <c:pt idx="17">
                  <c:v>13</c:v>
                </c:pt>
                <c:pt idx="18">
                  <c:v>11.75</c:v>
                </c:pt>
              </c:numCache>
            </c:numRef>
          </c:val>
          <c:smooth val="0"/>
          <c:extLst>
            <c:ext xmlns:c16="http://schemas.microsoft.com/office/drawing/2014/chart" uri="{C3380CC4-5D6E-409C-BE32-E72D297353CC}">
              <c16:uniqueId val="{00000001-CEA8-47C2-8E51-0947CCAA15F9}"/>
            </c:ext>
          </c:extLst>
        </c:ser>
        <c:ser>
          <c:idx val="2"/>
          <c:order val="2"/>
          <c:tx>
            <c:strRef>
              <c:f>'Temp. agua'!$A$21</c:f>
              <c:strCache>
                <c:ptCount val="1"/>
                <c:pt idx="0">
                  <c:v>MAX</c:v>
                </c:pt>
              </c:strCache>
            </c:strRef>
          </c:tx>
          <c:spPr>
            <a:ln w="28575" cap="rnd">
              <a:noFill/>
              <a:round/>
            </a:ln>
            <a:effectLst/>
          </c:spPr>
          <c:marker>
            <c:symbol val="dot"/>
            <c:size val="3"/>
            <c:spPr>
              <a:solidFill>
                <a:schemeClr val="accent3"/>
              </a:solidFill>
              <a:ln w="9525">
                <a:solidFill>
                  <a:schemeClr val="accent3"/>
                </a:solidFill>
              </a:ln>
              <a:effectLst/>
            </c:spPr>
          </c:marker>
          <c:cat>
            <c:strRef>
              <c:f>'Temp. agua'!$B$18:$T$18</c:f>
              <c:strCache>
                <c:ptCount val="19"/>
                <c:pt idx="0">
                  <c:v>CONV</c:v>
                </c:pt>
                <c:pt idx="1">
                  <c:v>HARG1</c:v>
                </c:pt>
                <c:pt idx="2">
                  <c:v>HARG2</c:v>
                </c:pt>
                <c:pt idx="3">
                  <c:v>HASL1</c:v>
                </c:pt>
                <c:pt idx="4">
                  <c:v>HASL2</c:v>
                </c:pt>
                <c:pt idx="5">
                  <c:v>MAAB1</c:v>
                </c:pt>
                <c:pt idx="6">
                  <c:v>MAAB2</c:v>
                </c:pt>
                <c:pt idx="7">
                  <c:v>MACA1</c:v>
                </c:pt>
                <c:pt idx="8">
                  <c:v>MACA2</c:v>
                </c:pt>
                <c:pt idx="9">
                  <c:v>MAKI</c:v>
                </c:pt>
                <c:pt idx="10">
                  <c:v>PAPO1</c:v>
                </c:pt>
                <c:pt idx="11">
                  <c:v>PAPO2</c:v>
                </c:pt>
                <c:pt idx="12">
                  <c:v>PAPR1</c:v>
                </c:pt>
                <c:pt idx="13">
                  <c:v>PAPR2</c:v>
                </c:pt>
                <c:pt idx="14">
                  <c:v>PLTR1</c:v>
                </c:pt>
                <c:pt idx="15">
                  <c:v>PLTR2</c:v>
                </c:pt>
                <c:pt idx="16">
                  <c:v>RECO</c:v>
                </c:pt>
                <c:pt idx="17">
                  <c:v>SALT</c:v>
                </c:pt>
                <c:pt idx="18">
                  <c:v>Total general</c:v>
                </c:pt>
              </c:strCache>
            </c:strRef>
          </c:cat>
          <c:val>
            <c:numRef>
              <c:f>'Temp. agua'!$B$21:$T$21</c:f>
              <c:numCache>
                <c:formatCode>0.00</c:formatCode>
                <c:ptCount val="19"/>
                <c:pt idx="0">
                  <c:v>18</c:v>
                </c:pt>
                <c:pt idx="1">
                  <c:v>15.5</c:v>
                </c:pt>
                <c:pt idx="2">
                  <c:v>17</c:v>
                </c:pt>
                <c:pt idx="3">
                  <c:v>16</c:v>
                </c:pt>
                <c:pt idx="4">
                  <c:v>16</c:v>
                </c:pt>
                <c:pt idx="5">
                  <c:v>11</c:v>
                </c:pt>
                <c:pt idx="6">
                  <c:v>15</c:v>
                </c:pt>
                <c:pt idx="7">
                  <c:v>15</c:v>
                </c:pt>
                <c:pt idx="8">
                  <c:v>16</c:v>
                </c:pt>
                <c:pt idx="9">
                  <c:v>15</c:v>
                </c:pt>
                <c:pt idx="10">
                  <c:v>16</c:v>
                </c:pt>
                <c:pt idx="11">
                  <c:v>16</c:v>
                </c:pt>
                <c:pt idx="12">
                  <c:v>15</c:v>
                </c:pt>
                <c:pt idx="13">
                  <c:v>20</c:v>
                </c:pt>
                <c:pt idx="14">
                  <c:v>17.5</c:v>
                </c:pt>
                <c:pt idx="15">
                  <c:v>18.5</c:v>
                </c:pt>
                <c:pt idx="16">
                  <c:v>15</c:v>
                </c:pt>
                <c:pt idx="17">
                  <c:v>15</c:v>
                </c:pt>
                <c:pt idx="18">
                  <c:v>15.833333333333334</c:v>
                </c:pt>
              </c:numCache>
            </c:numRef>
          </c:val>
          <c:smooth val="0"/>
          <c:extLst>
            <c:ext xmlns:c16="http://schemas.microsoft.com/office/drawing/2014/chart" uri="{C3380CC4-5D6E-409C-BE32-E72D297353CC}">
              <c16:uniqueId val="{00000002-CEA8-47C2-8E51-0947CCAA15F9}"/>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axId val="949124304"/>
        <c:axId val="949129552"/>
      </c:stockChart>
      <c:catAx>
        <c:axId val="9491243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s-MX"/>
          </a:p>
        </c:txPr>
        <c:crossAx val="949129552"/>
        <c:crosses val="autoZero"/>
        <c:auto val="1"/>
        <c:lblAlgn val="ctr"/>
        <c:lblOffset val="100"/>
        <c:noMultiLvlLbl val="0"/>
      </c:catAx>
      <c:valAx>
        <c:axId val="94912955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r>
                  <a:rPr lang="es-MX" sz="900"/>
                  <a:t>°C</a:t>
                </a:r>
              </a:p>
            </c:rich>
          </c:tx>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9491243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legend>
    <c:plotVisOnly val="1"/>
    <c:dispBlanksAs val="gap"/>
    <c:showDLblsOverMax val="0"/>
  </c:chart>
  <c:spPr>
    <a:solidFill>
      <a:schemeClr val="bg1"/>
    </a:solidFill>
    <a:ln w="9525" cap="flat" cmpd="sng" algn="ctr">
      <a:noFill/>
      <a:round/>
    </a:ln>
    <a:effectLst/>
  </c:spPr>
  <c:txPr>
    <a:bodyPr/>
    <a:lstStyle/>
    <a:p>
      <a:pPr>
        <a:defRPr/>
      </a:pPr>
      <a:endParaRPr lang="es-MX"/>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[BANCO DE DATOS DEL MONITOREO ABRIL 2023.xlsx]Saturación O2!TablaDinámica8</c:name>
    <c:fmtId val="17"/>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Saturación O2</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s-MX"/>
        </a:p>
      </c:txPr>
    </c:title>
    <c:autoTitleDeleted val="0"/>
    <c:pivotFmts>
      <c:pivotFmt>
        <c:idx val="0"/>
        <c:spPr>
          <a:solidFill>
            <a:schemeClr val="accent1"/>
          </a:solidFill>
          <a:ln w="28575" cap="rnd">
            <a:solidFill>
              <a:schemeClr val="accent1"/>
            </a:solidFill>
            <a:round/>
          </a:ln>
          <a:effectLst/>
        </c:spPr>
        <c:marker>
          <c:symbol val="none"/>
        </c:marker>
      </c:pivotFmt>
      <c:pivotFmt>
        <c:idx val="1"/>
        <c:spPr>
          <a:solidFill>
            <a:schemeClr val="accent1"/>
          </a:solidFill>
          <a:ln w="28575" cap="rnd">
            <a:solidFill>
              <a:schemeClr val="accent1"/>
            </a:solidFill>
            <a:round/>
          </a:ln>
          <a:effectLst/>
        </c:spPr>
        <c:marker>
          <c:symbol val="none"/>
        </c:marker>
      </c:pivotFmt>
      <c:pivotFmt>
        <c:idx val="2"/>
        <c:spPr>
          <a:solidFill>
            <a:schemeClr val="accent1"/>
          </a:solidFill>
          <a:ln w="28575" cap="rnd">
            <a:solidFill>
              <a:schemeClr val="accent1"/>
            </a:solidFill>
            <a:round/>
          </a:ln>
          <a:effectLst/>
        </c:spPr>
        <c:marker>
          <c:symbol val="none"/>
        </c:marker>
      </c:pivotFmt>
      <c:pivotFmt>
        <c:idx val="3"/>
        <c:spPr>
          <a:solidFill>
            <a:schemeClr val="accent1"/>
          </a:solidFill>
          <a:ln w="28575" cap="rnd">
            <a:solidFill>
              <a:schemeClr val="accent1"/>
            </a:solidFill>
            <a:round/>
          </a:ln>
          <a:effectLst/>
        </c:spPr>
        <c:marker>
          <c:symbol val="none"/>
        </c:marker>
      </c:pivotFmt>
      <c:pivotFmt>
        <c:idx val="4"/>
        <c:spPr>
          <a:solidFill>
            <a:schemeClr val="accent1"/>
          </a:solidFill>
          <a:ln w="28575" cap="rnd">
            <a:solidFill>
              <a:schemeClr val="accent1"/>
            </a:solidFill>
            <a:round/>
          </a:ln>
          <a:effectLst/>
        </c:spPr>
        <c:marker>
          <c:symbol val="none"/>
        </c:marker>
      </c:pivotFmt>
      <c:pivotFmt>
        <c:idx val="5"/>
        <c:spPr>
          <a:solidFill>
            <a:schemeClr val="accent1"/>
          </a:solidFill>
          <a:ln w="28575" cap="rnd">
            <a:solidFill>
              <a:schemeClr val="accent1"/>
            </a:solidFill>
            <a:round/>
          </a:ln>
          <a:effectLst/>
        </c:spPr>
        <c:marker>
          <c:symbol val="none"/>
        </c:marker>
      </c:pivotFmt>
      <c:pivotFmt>
        <c:idx val="6"/>
        <c:spPr>
          <a:solidFill>
            <a:schemeClr val="accent1"/>
          </a:solidFill>
          <a:ln w="28575" cap="rnd">
            <a:solidFill>
              <a:schemeClr val="accent1"/>
            </a:solidFill>
            <a:round/>
          </a:ln>
          <a:effectLst/>
        </c:spPr>
        <c:marker>
          <c:symbol val="none"/>
        </c:marker>
      </c:pivotFmt>
      <c:pivotFmt>
        <c:idx val="7"/>
        <c:spPr>
          <a:solidFill>
            <a:schemeClr val="accent1"/>
          </a:solidFill>
          <a:ln w="28575" cap="rnd">
            <a:solidFill>
              <a:schemeClr val="accent1"/>
            </a:solidFill>
            <a:round/>
          </a:ln>
          <a:effectLst/>
        </c:spPr>
        <c:marker>
          <c:symbol val="none"/>
        </c:marker>
      </c:pivotFmt>
      <c:pivotFmt>
        <c:idx val="8"/>
        <c:spPr>
          <a:solidFill>
            <a:schemeClr val="accent1"/>
          </a:solidFill>
          <a:ln w="28575" cap="rnd">
            <a:solidFill>
              <a:schemeClr val="accent1"/>
            </a:solidFill>
            <a:round/>
          </a:ln>
          <a:effectLst/>
        </c:spPr>
        <c:marker>
          <c:symbol val="none"/>
        </c:marker>
      </c:pivotFmt>
      <c:pivotFmt>
        <c:idx val="9"/>
        <c:spPr>
          <a:solidFill>
            <a:schemeClr val="accent1"/>
          </a:solidFill>
          <a:ln w="28575" cap="rnd">
            <a:solidFill>
              <a:schemeClr val="accent1"/>
            </a:solidFill>
            <a:round/>
          </a:ln>
          <a:effectLst/>
        </c:spPr>
        <c:marker>
          <c:symbol val="none"/>
        </c:marker>
      </c:pivotFmt>
      <c:pivotFmt>
        <c:idx val="10"/>
        <c:spPr>
          <a:solidFill>
            <a:schemeClr val="accent1"/>
          </a:solidFill>
          <a:ln w="28575" cap="rnd">
            <a:solidFill>
              <a:schemeClr val="accent1"/>
            </a:solidFill>
            <a:round/>
          </a:ln>
          <a:effectLst/>
        </c:spPr>
        <c:marker>
          <c:symbol val="none"/>
        </c:marker>
      </c:pivotFmt>
      <c:pivotFmt>
        <c:idx val="11"/>
        <c:spPr>
          <a:solidFill>
            <a:schemeClr val="accent1"/>
          </a:solidFill>
          <a:ln w="28575" cap="rnd">
            <a:solidFill>
              <a:schemeClr val="accent1"/>
            </a:solidFill>
            <a:round/>
          </a:ln>
          <a:effectLst/>
        </c:spPr>
        <c:marker>
          <c:symbol val="none"/>
        </c:marker>
      </c:pivotFmt>
      <c:pivotFmt>
        <c:idx val="12"/>
        <c:spPr>
          <a:solidFill>
            <a:schemeClr val="accent1"/>
          </a:solidFill>
          <a:ln w="28575" cap="rnd">
            <a:solidFill>
              <a:schemeClr val="accent1"/>
            </a:solidFill>
            <a:round/>
          </a:ln>
          <a:effectLst/>
        </c:spPr>
        <c:marker>
          <c:symbol val="none"/>
        </c:marker>
      </c:pivotFmt>
      <c:pivotFmt>
        <c:idx val="13"/>
        <c:spPr>
          <a:solidFill>
            <a:schemeClr val="accent1"/>
          </a:solidFill>
          <a:ln w="28575" cap="rnd">
            <a:solidFill>
              <a:schemeClr val="accent1"/>
            </a:solidFill>
            <a:round/>
          </a:ln>
          <a:effectLst/>
        </c:spPr>
        <c:marker>
          <c:symbol val="none"/>
        </c:marker>
      </c:pivotFmt>
      <c:pivotFmt>
        <c:idx val="14"/>
        <c:spPr>
          <a:solidFill>
            <a:schemeClr val="accent1"/>
          </a:solidFill>
          <a:ln w="28575" cap="rnd">
            <a:solidFill>
              <a:schemeClr val="accent1"/>
            </a:solidFill>
            <a:round/>
          </a:ln>
          <a:effectLst/>
        </c:spPr>
        <c:marker>
          <c:symbol val="none"/>
        </c:marker>
      </c:pivotFmt>
      <c:pivotFmt>
        <c:idx val="15"/>
        <c:spPr>
          <a:solidFill>
            <a:schemeClr val="accent1"/>
          </a:solidFill>
          <a:ln w="28575" cap="rnd">
            <a:solidFill>
              <a:schemeClr val="accent1"/>
            </a:solidFill>
            <a:round/>
          </a:ln>
          <a:effectLst/>
        </c:spPr>
        <c:marker>
          <c:symbol val="none"/>
        </c:marker>
      </c:pivotFmt>
      <c:pivotFmt>
        <c:idx val="16"/>
        <c:spPr>
          <a:solidFill>
            <a:schemeClr val="accent1"/>
          </a:solidFill>
          <a:ln w="28575" cap="rnd">
            <a:solidFill>
              <a:schemeClr val="accent1"/>
            </a:solidFill>
            <a:round/>
          </a:ln>
          <a:effectLst/>
        </c:spPr>
        <c:marker>
          <c:symbol val="none"/>
        </c:marker>
      </c:pivotFmt>
      <c:pivotFmt>
        <c:idx val="17"/>
        <c:spPr>
          <a:solidFill>
            <a:schemeClr val="accent1"/>
          </a:solidFill>
          <a:ln w="28575" cap="rnd">
            <a:solidFill>
              <a:schemeClr val="accent1"/>
            </a:solidFill>
            <a:round/>
          </a:ln>
          <a:effectLst/>
        </c:spPr>
        <c:marker>
          <c:symbol val="none"/>
        </c:marker>
      </c:pivotFmt>
      <c:pivotFmt>
        <c:idx val="18"/>
        <c:spPr>
          <a:solidFill>
            <a:schemeClr val="accent1"/>
          </a:solidFill>
          <a:ln w="28575" cap="rnd">
            <a:solidFill>
              <a:schemeClr val="accent1"/>
            </a:solidFill>
            <a:round/>
          </a:ln>
          <a:effectLst/>
        </c:spPr>
        <c:marker>
          <c:symbol val="none"/>
        </c:marker>
      </c:pivotFmt>
      <c:pivotFmt>
        <c:idx val="19"/>
        <c:spPr>
          <a:solidFill>
            <a:schemeClr val="accent1"/>
          </a:solidFill>
          <a:ln w="28575" cap="rnd">
            <a:solidFill>
              <a:schemeClr val="accent1"/>
            </a:solidFill>
            <a:round/>
          </a:ln>
          <a:effectLst/>
        </c:spPr>
        <c:marker>
          <c:symbol val="none"/>
        </c:marker>
      </c:pivotFmt>
      <c:pivotFmt>
        <c:idx val="20"/>
        <c:spPr>
          <a:solidFill>
            <a:schemeClr val="accent1"/>
          </a:solidFill>
          <a:ln w="28575" cap="rnd">
            <a:solidFill>
              <a:schemeClr val="accent1"/>
            </a:solidFill>
            <a:round/>
          </a:ln>
          <a:effectLst/>
        </c:spPr>
        <c:marker>
          <c:symbol val="none"/>
        </c:marker>
      </c:pivotFmt>
      <c:pivotFmt>
        <c:idx val="21"/>
        <c:spPr>
          <a:solidFill>
            <a:schemeClr val="accent1"/>
          </a:solidFill>
          <a:ln w="28575" cap="rnd">
            <a:solidFill>
              <a:schemeClr val="accent1"/>
            </a:solidFill>
            <a:round/>
          </a:ln>
          <a:effectLst/>
        </c:spPr>
        <c:marker>
          <c:symbol val="none"/>
        </c:marker>
      </c:pivotFmt>
      <c:pivotFmt>
        <c:idx val="22"/>
        <c:spPr>
          <a:solidFill>
            <a:schemeClr val="accent1"/>
          </a:solidFill>
          <a:ln w="28575" cap="rnd">
            <a:solidFill>
              <a:schemeClr val="accent1"/>
            </a:solidFill>
            <a:round/>
          </a:ln>
          <a:effectLst/>
        </c:spPr>
        <c:marker>
          <c:symbol val="none"/>
        </c:marker>
      </c:pivotFmt>
      <c:pivotFmt>
        <c:idx val="23"/>
        <c:spPr>
          <a:solidFill>
            <a:schemeClr val="accent1"/>
          </a:solidFill>
          <a:ln w="28575" cap="rnd">
            <a:solidFill>
              <a:schemeClr val="accent1"/>
            </a:solidFill>
            <a:round/>
          </a:ln>
          <a:effectLst/>
        </c:spPr>
        <c:marker>
          <c:symbol val="none"/>
        </c:marker>
      </c:pivotFmt>
      <c:pivotFmt>
        <c:idx val="24"/>
        <c:spPr>
          <a:solidFill>
            <a:schemeClr val="accent1"/>
          </a:solidFill>
          <a:ln w="28575" cap="rnd">
            <a:solidFill>
              <a:schemeClr val="accent1"/>
            </a:solidFill>
            <a:round/>
          </a:ln>
          <a:effectLst/>
        </c:spPr>
        <c:marker>
          <c:symbol val="none"/>
        </c:marker>
      </c:pivotFmt>
      <c:pivotFmt>
        <c:idx val="25"/>
        <c:spPr>
          <a:solidFill>
            <a:schemeClr val="accent1"/>
          </a:solidFill>
          <a:ln w="28575" cap="rnd">
            <a:solidFill>
              <a:schemeClr val="accent1"/>
            </a:solidFill>
            <a:round/>
          </a:ln>
          <a:effectLst/>
        </c:spPr>
        <c:marker>
          <c:symbol val="none"/>
        </c:marker>
      </c:pivotFmt>
      <c:pivotFmt>
        <c:idx val="26"/>
        <c:spPr>
          <a:solidFill>
            <a:schemeClr val="accent1"/>
          </a:solidFill>
          <a:ln w="28575" cap="rnd">
            <a:solidFill>
              <a:schemeClr val="accent1"/>
            </a:solidFill>
            <a:round/>
          </a:ln>
          <a:effectLst/>
        </c:spPr>
        <c:marker>
          <c:symbol val="none"/>
        </c:marker>
      </c:pivotFmt>
      <c:pivotFmt>
        <c:idx val="27"/>
        <c:spPr>
          <a:solidFill>
            <a:schemeClr val="accent1"/>
          </a:solidFill>
          <a:ln w="28575" cap="rnd">
            <a:solidFill>
              <a:schemeClr val="accent1"/>
            </a:solidFill>
            <a:round/>
          </a:ln>
          <a:effectLst/>
        </c:spPr>
        <c:marker>
          <c:symbol val="none"/>
        </c:marker>
      </c:pivotFmt>
      <c:pivotFmt>
        <c:idx val="28"/>
        <c:spPr>
          <a:solidFill>
            <a:schemeClr val="accent1"/>
          </a:solidFill>
          <a:ln w="28575" cap="rnd">
            <a:solidFill>
              <a:schemeClr val="accent1"/>
            </a:solidFill>
            <a:round/>
          </a:ln>
          <a:effectLst/>
        </c:spPr>
        <c:marker>
          <c:symbol val="none"/>
        </c:marker>
      </c:pivotFmt>
      <c:pivotFmt>
        <c:idx val="29"/>
        <c:spPr>
          <a:solidFill>
            <a:schemeClr val="accent1"/>
          </a:solidFill>
          <a:ln w="28575" cap="rnd">
            <a:solidFill>
              <a:schemeClr val="accent1"/>
            </a:solidFill>
            <a:round/>
          </a:ln>
          <a:effectLst/>
        </c:spPr>
        <c:marker>
          <c:symbol val="none"/>
        </c:marker>
      </c:pivotFmt>
      <c:pivotFmt>
        <c:idx val="30"/>
        <c:spPr>
          <a:solidFill>
            <a:schemeClr val="accent1"/>
          </a:solidFill>
          <a:ln w="28575" cap="rnd">
            <a:solidFill>
              <a:schemeClr val="accent1"/>
            </a:solidFill>
            <a:round/>
          </a:ln>
          <a:effectLst/>
        </c:spPr>
        <c:marker>
          <c:symbol val="none"/>
        </c:marker>
      </c:pivotFmt>
      <c:pivotFmt>
        <c:idx val="31"/>
        <c:spPr>
          <a:solidFill>
            <a:schemeClr val="accent1"/>
          </a:solidFill>
          <a:ln w="28575" cap="rnd">
            <a:solidFill>
              <a:schemeClr val="accent1"/>
            </a:solidFill>
            <a:round/>
          </a:ln>
          <a:effectLst/>
        </c:spPr>
        <c:marker>
          <c:symbol val="none"/>
        </c:marker>
      </c:pivotFmt>
      <c:pivotFmt>
        <c:idx val="32"/>
        <c:spPr>
          <a:solidFill>
            <a:schemeClr val="accent1"/>
          </a:solidFill>
          <a:ln w="28575" cap="rnd">
            <a:solidFill>
              <a:schemeClr val="accent1"/>
            </a:solidFill>
            <a:round/>
          </a:ln>
          <a:effectLst/>
        </c:spPr>
        <c:marker>
          <c:symbol val="none"/>
        </c:marker>
      </c:pivotFmt>
      <c:pivotFmt>
        <c:idx val="33"/>
        <c:spPr>
          <a:solidFill>
            <a:schemeClr val="accent1"/>
          </a:solidFill>
          <a:ln w="28575" cap="rnd">
            <a:solidFill>
              <a:schemeClr val="accent1"/>
            </a:solidFill>
            <a:round/>
          </a:ln>
          <a:effectLst/>
        </c:spPr>
        <c:marker>
          <c:symbol val="none"/>
        </c:marker>
      </c:pivotFmt>
      <c:pivotFmt>
        <c:idx val="34"/>
        <c:spPr>
          <a:solidFill>
            <a:schemeClr val="accent1"/>
          </a:solidFill>
          <a:ln w="28575" cap="rnd">
            <a:solidFill>
              <a:schemeClr val="accent1"/>
            </a:solidFill>
            <a:round/>
          </a:ln>
          <a:effectLst/>
        </c:spPr>
        <c:marker>
          <c:symbol val="none"/>
        </c:marker>
      </c:pivotFmt>
      <c:pivotFmt>
        <c:idx val="35"/>
        <c:spPr>
          <a:solidFill>
            <a:schemeClr val="accent1"/>
          </a:solidFill>
          <a:ln w="28575" cap="rnd">
            <a:solidFill>
              <a:schemeClr val="accent1"/>
            </a:solidFill>
            <a:round/>
          </a:ln>
          <a:effectLst/>
        </c:spPr>
        <c:marker>
          <c:symbol val="none"/>
        </c:marker>
      </c:pivotFmt>
      <c:pivotFmt>
        <c:idx val="36"/>
        <c:spPr>
          <a:solidFill>
            <a:schemeClr val="accent1"/>
          </a:solidFill>
          <a:ln w="28575" cap="rnd">
            <a:solidFill>
              <a:schemeClr val="accent1"/>
            </a:solidFill>
            <a:round/>
          </a:ln>
          <a:effectLst/>
        </c:spPr>
        <c:marker>
          <c:symbol val="none"/>
        </c:marker>
      </c:pivotFmt>
      <c:pivotFmt>
        <c:idx val="37"/>
        <c:spPr>
          <a:solidFill>
            <a:schemeClr val="accent1"/>
          </a:solidFill>
          <a:ln w="28575" cap="rnd">
            <a:solidFill>
              <a:schemeClr val="accent1"/>
            </a:solidFill>
            <a:round/>
          </a:ln>
          <a:effectLst/>
        </c:spPr>
        <c:marker>
          <c:symbol val="none"/>
        </c:marker>
      </c:pivotFmt>
      <c:pivotFmt>
        <c:idx val="38"/>
        <c:spPr>
          <a:solidFill>
            <a:schemeClr val="accent1"/>
          </a:solidFill>
          <a:ln w="28575" cap="rnd">
            <a:solidFill>
              <a:schemeClr val="accent1"/>
            </a:solidFill>
            <a:round/>
          </a:ln>
          <a:effectLst/>
        </c:spPr>
        <c:marker>
          <c:symbol val="none"/>
        </c:marker>
      </c:pivotFmt>
      <c:pivotFmt>
        <c:idx val="39"/>
        <c:spPr>
          <a:solidFill>
            <a:schemeClr val="accent1"/>
          </a:solidFill>
          <a:ln w="28575" cap="rnd">
            <a:solidFill>
              <a:schemeClr val="accent1"/>
            </a:solidFill>
            <a:round/>
          </a:ln>
          <a:effectLst/>
        </c:spPr>
        <c:marker>
          <c:symbol val="none"/>
        </c:marker>
      </c:pivotFmt>
      <c:pivotFmt>
        <c:idx val="40"/>
        <c:spPr>
          <a:solidFill>
            <a:schemeClr val="accent1"/>
          </a:solidFill>
          <a:ln w="28575" cap="rnd">
            <a:solidFill>
              <a:schemeClr val="accent1"/>
            </a:solidFill>
            <a:round/>
          </a:ln>
          <a:effectLst/>
        </c:spPr>
        <c:marker>
          <c:symbol val="none"/>
        </c:marker>
      </c:pivotFmt>
      <c:pivotFmt>
        <c:idx val="41"/>
        <c:spPr>
          <a:solidFill>
            <a:schemeClr val="accent1"/>
          </a:solidFill>
          <a:ln w="28575" cap="rnd">
            <a:solidFill>
              <a:schemeClr val="accent1"/>
            </a:solidFill>
            <a:round/>
          </a:ln>
          <a:effectLst/>
        </c:spPr>
        <c:marker>
          <c:symbol val="none"/>
        </c:marker>
      </c:pivotFmt>
      <c:pivotFmt>
        <c:idx val="42"/>
        <c:spPr>
          <a:solidFill>
            <a:schemeClr val="accent1"/>
          </a:solidFill>
          <a:ln w="28575" cap="rnd">
            <a:solidFill>
              <a:schemeClr val="accent1"/>
            </a:solidFill>
            <a:round/>
          </a:ln>
          <a:effectLst/>
        </c:spPr>
        <c:marker>
          <c:symbol val="none"/>
        </c:marker>
      </c:pivotFmt>
      <c:pivotFmt>
        <c:idx val="43"/>
        <c:spPr>
          <a:solidFill>
            <a:schemeClr val="accent1"/>
          </a:solidFill>
          <a:ln w="28575" cap="rnd">
            <a:solidFill>
              <a:schemeClr val="accent1"/>
            </a:solidFill>
            <a:round/>
          </a:ln>
          <a:effectLst/>
        </c:spPr>
        <c:marker>
          <c:symbol val="none"/>
        </c:marker>
      </c:pivotFmt>
      <c:pivotFmt>
        <c:idx val="44"/>
        <c:spPr>
          <a:solidFill>
            <a:schemeClr val="accent1"/>
          </a:solidFill>
          <a:ln w="28575" cap="rnd">
            <a:solidFill>
              <a:schemeClr val="accent1"/>
            </a:solidFill>
            <a:round/>
          </a:ln>
          <a:effectLst/>
        </c:spPr>
        <c:marker>
          <c:symbol val="none"/>
        </c:marker>
      </c:pivotFmt>
      <c:pivotFmt>
        <c:idx val="45"/>
        <c:spPr>
          <a:solidFill>
            <a:schemeClr val="accent1"/>
          </a:solidFill>
          <a:ln w="28575" cap="rnd">
            <a:solidFill>
              <a:schemeClr val="accent1"/>
            </a:solidFill>
            <a:round/>
          </a:ln>
          <a:effectLst/>
        </c:spPr>
        <c:marker>
          <c:symbol val="none"/>
        </c:marker>
      </c:pivotFmt>
      <c:pivotFmt>
        <c:idx val="46"/>
        <c:spPr>
          <a:solidFill>
            <a:schemeClr val="accent1"/>
          </a:solidFill>
          <a:ln w="28575" cap="rnd">
            <a:solidFill>
              <a:schemeClr val="accent1"/>
            </a:solidFill>
            <a:round/>
          </a:ln>
          <a:effectLst/>
        </c:spPr>
        <c:marker>
          <c:symbol val="none"/>
        </c:marker>
      </c:pivotFmt>
      <c:pivotFmt>
        <c:idx val="47"/>
        <c:spPr>
          <a:solidFill>
            <a:schemeClr val="accent1"/>
          </a:solidFill>
          <a:ln w="28575" cap="rnd">
            <a:solidFill>
              <a:schemeClr val="accent1"/>
            </a:solidFill>
            <a:round/>
          </a:ln>
          <a:effectLst/>
        </c:spPr>
        <c:marker>
          <c:symbol val="none"/>
        </c:marker>
      </c:pivotFmt>
      <c:pivotFmt>
        <c:idx val="48"/>
        <c:spPr>
          <a:solidFill>
            <a:schemeClr val="accent1"/>
          </a:solidFill>
          <a:ln w="28575" cap="rnd">
            <a:solidFill>
              <a:schemeClr val="accent1"/>
            </a:solidFill>
            <a:round/>
          </a:ln>
          <a:effectLst/>
        </c:spPr>
        <c:marker>
          <c:symbol val="none"/>
        </c:marker>
      </c:pivotFmt>
      <c:pivotFmt>
        <c:idx val="49"/>
        <c:spPr>
          <a:solidFill>
            <a:schemeClr val="accent1"/>
          </a:solidFill>
          <a:ln w="28575" cap="rnd">
            <a:solidFill>
              <a:schemeClr val="accent1"/>
            </a:solidFill>
            <a:round/>
          </a:ln>
          <a:effectLst/>
        </c:spPr>
        <c:marker>
          <c:symbol val="none"/>
        </c:marker>
      </c:pivotFmt>
      <c:pivotFmt>
        <c:idx val="50"/>
        <c:spPr>
          <a:solidFill>
            <a:schemeClr val="accent1"/>
          </a:solidFill>
          <a:ln w="28575" cap="rnd">
            <a:solidFill>
              <a:schemeClr val="accent1"/>
            </a:solidFill>
            <a:round/>
          </a:ln>
          <a:effectLst/>
        </c:spPr>
        <c:marker>
          <c:symbol val="none"/>
        </c:marker>
      </c:pivotFmt>
      <c:pivotFmt>
        <c:idx val="51"/>
        <c:spPr>
          <a:solidFill>
            <a:schemeClr val="accent1"/>
          </a:solidFill>
          <a:ln w="28575" cap="rnd">
            <a:solidFill>
              <a:schemeClr val="accent1"/>
            </a:solidFill>
            <a:round/>
          </a:ln>
          <a:effectLst/>
        </c:spPr>
        <c:marker>
          <c:symbol val="none"/>
        </c:marker>
      </c:pivotFmt>
      <c:pivotFmt>
        <c:idx val="52"/>
        <c:spPr>
          <a:solidFill>
            <a:schemeClr val="accent1"/>
          </a:solidFill>
          <a:ln w="28575" cap="rnd">
            <a:solidFill>
              <a:schemeClr val="accent1"/>
            </a:solidFill>
            <a:round/>
          </a:ln>
          <a:effectLst/>
        </c:spPr>
        <c:marker>
          <c:symbol val="none"/>
        </c:marker>
      </c:pivotFmt>
      <c:pivotFmt>
        <c:idx val="53"/>
        <c:spPr>
          <a:solidFill>
            <a:schemeClr val="accent1"/>
          </a:solidFill>
          <a:ln w="28575" cap="rnd">
            <a:solidFill>
              <a:schemeClr val="accent1"/>
            </a:solidFill>
            <a:round/>
          </a:ln>
          <a:effectLst/>
        </c:spPr>
        <c:marker>
          <c:symbol val="none"/>
        </c:marker>
      </c:pivotFmt>
      <c:pivotFmt>
        <c:idx val="54"/>
        <c:spPr>
          <a:solidFill>
            <a:schemeClr val="accent1"/>
          </a:solidFill>
          <a:ln w="28575" cap="rnd">
            <a:solidFill>
              <a:schemeClr val="accent1"/>
            </a:solidFill>
            <a:round/>
          </a:ln>
          <a:effectLst/>
        </c:spPr>
        <c:marker>
          <c:symbol val="none"/>
        </c:marker>
      </c:pivotFmt>
      <c:pivotFmt>
        <c:idx val="55"/>
        <c:spPr>
          <a:solidFill>
            <a:schemeClr val="accent1"/>
          </a:solidFill>
          <a:ln w="28575" cap="rnd">
            <a:solidFill>
              <a:schemeClr val="accent1"/>
            </a:solidFill>
            <a:round/>
          </a:ln>
          <a:effectLst/>
        </c:spPr>
        <c:marker>
          <c:symbol val="none"/>
        </c:marker>
      </c:pivotFmt>
      <c:pivotFmt>
        <c:idx val="56"/>
        <c:spPr>
          <a:solidFill>
            <a:schemeClr val="accent1"/>
          </a:solidFill>
          <a:ln w="28575" cap="rnd">
            <a:solidFill>
              <a:schemeClr val="accent1"/>
            </a:solidFill>
            <a:round/>
          </a:ln>
          <a:effectLst/>
        </c:spPr>
        <c:marker>
          <c:symbol val="none"/>
        </c:marker>
      </c:pivotFmt>
      <c:pivotFmt>
        <c:idx val="57"/>
        <c:spPr>
          <a:solidFill>
            <a:schemeClr val="accent1"/>
          </a:solidFill>
          <a:ln w="28575" cap="rnd">
            <a:solidFill>
              <a:schemeClr val="accent1"/>
            </a:solidFill>
            <a:round/>
          </a:ln>
          <a:effectLst/>
        </c:spPr>
        <c:marker>
          <c:symbol val="none"/>
        </c:marker>
      </c:pivotFmt>
      <c:pivotFmt>
        <c:idx val="58"/>
        <c:spPr>
          <a:solidFill>
            <a:schemeClr val="accent1"/>
          </a:solidFill>
          <a:ln w="28575" cap="rnd">
            <a:solidFill>
              <a:schemeClr val="accent1"/>
            </a:solidFill>
            <a:round/>
          </a:ln>
          <a:effectLst/>
        </c:spPr>
        <c:marker>
          <c:symbol val="none"/>
        </c:marker>
      </c:pivotFmt>
      <c:pivotFmt>
        <c:idx val="59"/>
        <c:spPr>
          <a:solidFill>
            <a:schemeClr val="accent1"/>
          </a:solidFill>
          <a:ln w="28575" cap="rnd">
            <a:solidFill>
              <a:schemeClr val="accent1"/>
            </a:solidFill>
            <a:round/>
          </a:ln>
          <a:effectLst/>
        </c:spPr>
        <c:marker>
          <c:symbol val="none"/>
        </c:marker>
      </c:pivotFmt>
      <c:pivotFmt>
        <c:idx val="60"/>
        <c:spPr>
          <a:solidFill>
            <a:schemeClr val="accent1"/>
          </a:solidFill>
          <a:ln w="28575" cap="rnd">
            <a:solidFill>
              <a:schemeClr val="accent1"/>
            </a:solidFill>
            <a:round/>
          </a:ln>
          <a:effectLst/>
        </c:spPr>
        <c:marker>
          <c:symbol val="none"/>
        </c:marker>
      </c:pivotFmt>
      <c:pivotFmt>
        <c:idx val="61"/>
        <c:spPr>
          <a:solidFill>
            <a:schemeClr val="accent1"/>
          </a:solidFill>
          <a:ln w="28575" cap="rnd">
            <a:solidFill>
              <a:schemeClr val="accent1"/>
            </a:solidFill>
            <a:round/>
          </a:ln>
          <a:effectLst/>
        </c:spPr>
        <c:marker>
          <c:symbol val="none"/>
        </c:marker>
      </c:pivotFmt>
      <c:pivotFmt>
        <c:idx val="62"/>
        <c:spPr>
          <a:solidFill>
            <a:schemeClr val="accent1"/>
          </a:solidFill>
          <a:ln w="28575" cap="rnd">
            <a:solidFill>
              <a:schemeClr val="accent1"/>
            </a:solidFill>
            <a:round/>
          </a:ln>
          <a:effectLst/>
        </c:spPr>
        <c:marker>
          <c:symbol val="none"/>
        </c:marker>
      </c:pivotFmt>
      <c:pivotFmt>
        <c:idx val="63"/>
        <c:spPr>
          <a:solidFill>
            <a:schemeClr val="accent1"/>
          </a:solidFill>
          <a:ln w="28575" cap="rnd">
            <a:solidFill>
              <a:schemeClr val="accent1"/>
            </a:solidFill>
            <a:round/>
          </a:ln>
          <a:effectLst/>
        </c:spPr>
        <c:marker>
          <c:symbol val="none"/>
        </c:marker>
      </c:pivotFmt>
      <c:pivotFmt>
        <c:idx val="64"/>
        <c:spPr>
          <a:solidFill>
            <a:schemeClr val="accent1"/>
          </a:solidFill>
          <a:ln w="28575" cap="rnd">
            <a:solidFill>
              <a:schemeClr val="accent1"/>
            </a:solidFill>
            <a:round/>
          </a:ln>
          <a:effectLst/>
        </c:spPr>
        <c:marker>
          <c:symbol val="none"/>
        </c:marker>
      </c:pivotFmt>
      <c:pivotFmt>
        <c:idx val="65"/>
        <c:spPr>
          <a:solidFill>
            <a:schemeClr val="accent1"/>
          </a:solidFill>
          <a:ln w="28575" cap="rnd">
            <a:solidFill>
              <a:schemeClr val="accent1"/>
            </a:solidFill>
            <a:round/>
          </a:ln>
          <a:effectLst/>
        </c:spPr>
        <c:marker>
          <c:symbol val="none"/>
        </c:marker>
      </c:pivotFmt>
      <c:pivotFmt>
        <c:idx val="66"/>
        <c:spPr>
          <a:solidFill>
            <a:schemeClr val="accent1"/>
          </a:solidFill>
          <a:ln w="28575" cap="rnd">
            <a:solidFill>
              <a:schemeClr val="accent1"/>
            </a:solidFill>
            <a:round/>
          </a:ln>
          <a:effectLst/>
        </c:spPr>
        <c:marker>
          <c:symbol val="none"/>
        </c:marker>
      </c:pivotFmt>
      <c:pivotFmt>
        <c:idx val="67"/>
        <c:spPr>
          <a:solidFill>
            <a:schemeClr val="accent1"/>
          </a:solidFill>
          <a:ln w="28575" cap="rnd">
            <a:solidFill>
              <a:schemeClr val="accent1"/>
            </a:solidFill>
            <a:round/>
          </a:ln>
          <a:effectLst/>
        </c:spPr>
        <c:marker>
          <c:symbol val="none"/>
        </c:marker>
      </c:pivotFmt>
      <c:pivotFmt>
        <c:idx val="68"/>
        <c:spPr>
          <a:solidFill>
            <a:schemeClr val="accent1"/>
          </a:solidFill>
          <a:ln w="28575" cap="rnd">
            <a:solidFill>
              <a:schemeClr val="accent1"/>
            </a:solidFill>
            <a:round/>
          </a:ln>
          <a:effectLst/>
        </c:spPr>
        <c:marker>
          <c:symbol val="none"/>
        </c:marker>
      </c:pivotFmt>
      <c:pivotFmt>
        <c:idx val="69"/>
        <c:spPr>
          <a:solidFill>
            <a:schemeClr val="accent1"/>
          </a:solidFill>
          <a:ln w="28575" cap="rnd">
            <a:solidFill>
              <a:schemeClr val="accent1"/>
            </a:solidFill>
            <a:round/>
          </a:ln>
          <a:effectLst/>
        </c:spPr>
        <c:marker>
          <c:symbol val="none"/>
        </c:marker>
      </c:pivotFmt>
      <c:pivotFmt>
        <c:idx val="70"/>
        <c:spPr>
          <a:solidFill>
            <a:schemeClr val="accent1"/>
          </a:solidFill>
          <a:ln w="28575" cap="rnd">
            <a:solidFill>
              <a:schemeClr val="accent1"/>
            </a:solidFill>
            <a:round/>
          </a:ln>
          <a:effectLst/>
        </c:spPr>
        <c:marker>
          <c:symbol val="none"/>
        </c:marker>
      </c:pivotFmt>
      <c:pivotFmt>
        <c:idx val="71"/>
        <c:spPr>
          <a:solidFill>
            <a:schemeClr val="accent1"/>
          </a:solidFill>
          <a:ln w="28575" cap="rnd">
            <a:solidFill>
              <a:schemeClr val="accent1"/>
            </a:solidFill>
            <a:round/>
          </a:ln>
          <a:effectLst/>
        </c:spPr>
        <c:marker>
          <c:symbol val="none"/>
        </c:marker>
      </c:pivotFmt>
      <c:pivotFmt>
        <c:idx val="72"/>
        <c:spPr>
          <a:solidFill>
            <a:schemeClr val="accent1"/>
          </a:solidFill>
          <a:ln w="28575" cap="rnd">
            <a:solidFill>
              <a:schemeClr val="accent1"/>
            </a:solidFill>
            <a:round/>
          </a:ln>
          <a:effectLst/>
        </c:spPr>
        <c:marker>
          <c:symbol val="none"/>
        </c:marker>
      </c:pivotFmt>
      <c:pivotFmt>
        <c:idx val="73"/>
        <c:spPr>
          <a:solidFill>
            <a:schemeClr val="accent1"/>
          </a:solidFill>
          <a:ln w="28575" cap="rnd">
            <a:solidFill>
              <a:schemeClr val="accent1"/>
            </a:solidFill>
            <a:round/>
          </a:ln>
          <a:effectLst/>
        </c:spPr>
        <c:marker>
          <c:symbol val="none"/>
        </c:marker>
      </c:pivotFmt>
      <c:pivotFmt>
        <c:idx val="74"/>
        <c:spPr>
          <a:solidFill>
            <a:schemeClr val="accent1"/>
          </a:solidFill>
          <a:ln w="28575" cap="rnd">
            <a:solidFill>
              <a:schemeClr val="accent1"/>
            </a:solidFill>
            <a:round/>
          </a:ln>
          <a:effectLst/>
        </c:spPr>
        <c:marker>
          <c:symbol val="none"/>
        </c:marker>
      </c:pivotFmt>
      <c:pivotFmt>
        <c:idx val="75"/>
        <c:spPr>
          <a:solidFill>
            <a:schemeClr val="accent1"/>
          </a:solidFill>
          <a:ln w="28575" cap="rnd">
            <a:solidFill>
              <a:schemeClr val="accent1"/>
            </a:solidFill>
            <a:round/>
          </a:ln>
          <a:effectLst/>
        </c:spPr>
        <c:marker>
          <c:symbol val="none"/>
        </c:marker>
      </c:pivotFmt>
      <c:pivotFmt>
        <c:idx val="76"/>
        <c:spPr>
          <a:solidFill>
            <a:schemeClr val="accent1"/>
          </a:solidFill>
          <a:ln w="28575" cap="rnd">
            <a:solidFill>
              <a:schemeClr val="accent1"/>
            </a:solidFill>
            <a:round/>
          </a:ln>
          <a:effectLst/>
        </c:spPr>
        <c:marker>
          <c:symbol val="none"/>
        </c:marker>
      </c:pivotFmt>
      <c:pivotFmt>
        <c:idx val="77"/>
        <c:spPr>
          <a:solidFill>
            <a:schemeClr val="accent1"/>
          </a:solidFill>
          <a:ln w="28575" cap="rnd">
            <a:solidFill>
              <a:schemeClr val="accent1"/>
            </a:solidFill>
            <a:round/>
          </a:ln>
          <a:effectLst/>
        </c:spPr>
        <c:marker>
          <c:symbol val="none"/>
        </c:marker>
      </c:pivotFmt>
      <c:pivotFmt>
        <c:idx val="78"/>
        <c:spPr>
          <a:solidFill>
            <a:schemeClr val="accent1"/>
          </a:solidFill>
          <a:ln w="28575" cap="rnd">
            <a:solidFill>
              <a:schemeClr val="accent1"/>
            </a:solidFill>
            <a:round/>
          </a:ln>
          <a:effectLst/>
        </c:spPr>
        <c:marker>
          <c:symbol val="none"/>
        </c:marker>
      </c:pivotFmt>
      <c:pivotFmt>
        <c:idx val="79"/>
        <c:spPr>
          <a:solidFill>
            <a:schemeClr val="accent1"/>
          </a:solidFill>
          <a:ln w="28575" cap="rnd">
            <a:solidFill>
              <a:schemeClr val="accent1"/>
            </a:solidFill>
            <a:round/>
          </a:ln>
          <a:effectLst/>
        </c:spPr>
        <c:marker>
          <c:symbol val="none"/>
        </c:marker>
      </c:pivotFmt>
      <c:pivotFmt>
        <c:idx val="80"/>
        <c:spPr>
          <a:solidFill>
            <a:schemeClr val="accent1"/>
          </a:solidFill>
          <a:ln w="28575" cap="rnd">
            <a:solidFill>
              <a:schemeClr val="accent1"/>
            </a:solidFill>
            <a:round/>
          </a:ln>
          <a:effectLst/>
        </c:spPr>
        <c:marker>
          <c:symbol val="none"/>
        </c:marker>
      </c:pivotFmt>
      <c:pivotFmt>
        <c:idx val="81"/>
        <c:spPr>
          <a:solidFill>
            <a:schemeClr val="accent1"/>
          </a:solidFill>
          <a:ln w="28575" cap="rnd">
            <a:solidFill>
              <a:schemeClr val="accent1"/>
            </a:solidFill>
            <a:round/>
          </a:ln>
          <a:effectLst/>
        </c:spPr>
        <c:marker>
          <c:symbol val="none"/>
        </c:marker>
      </c:pivotFmt>
      <c:pivotFmt>
        <c:idx val="82"/>
        <c:spPr>
          <a:solidFill>
            <a:schemeClr val="accent1"/>
          </a:solidFill>
          <a:ln w="28575" cap="rnd">
            <a:solidFill>
              <a:schemeClr val="accent1"/>
            </a:solidFill>
            <a:round/>
          </a:ln>
          <a:effectLst/>
        </c:spPr>
        <c:marker>
          <c:symbol val="none"/>
        </c:marker>
      </c:pivotFmt>
      <c:pivotFmt>
        <c:idx val="83"/>
        <c:spPr>
          <a:solidFill>
            <a:schemeClr val="accent1"/>
          </a:solidFill>
          <a:ln w="28575" cap="rnd">
            <a:solidFill>
              <a:schemeClr val="accent1"/>
            </a:solidFill>
            <a:round/>
          </a:ln>
          <a:effectLst/>
        </c:spPr>
        <c:marker>
          <c:symbol val="none"/>
        </c:marker>
      </c:pivotFmt>
      <c:pivotFmt>
        <c:idx val="84"/>
        <c:spPr>
          <a:solidFill>
            <a:schemeClr val="accent1"/>
          </a:solidFill>
          <a:ln w="28575" cap="rnd">
            <a:solidFill>
              <a:schemeClr val="accent1"/>
            </a:solidFill>
            <a:round/>
          </a:ln>
          <a:effectLst/>
        </c:spPr>
        <c:marker>
          <c:symbol val="none"/>
        </c:marker>
      </c:pivotFmt>
      <c:pivotFmt>
        <c:idx val="85"/>
        <c:spPr>
          <a:solidFill>
            <a:schemeClr val="accent1"/>
          </a:solidFill>
          <a:ln w="28575" cap="rnd">
            <a:solidFill>
              <a:schemeClr val="accent1"/>
            </a:solidFill>
            <a:round/>
          </a:ln>
          <a:effectLst/>
        </c:spPr>
        <c:marker>
          <c:symbol val="none"/>
        </c:marker>
      </c:pivotFmt>
      <c:pivotFmt>
        <c:idx val="86"/>
        <c:spPr>
          <a:solidFill>
            <a:schemeClr val="accent1"/>
          </a:solidFill>
          <a:ln w="28575" cap="rnd">
            <a:solidFill>
              <a:schemeClr val="accent1"/>
            </a:solidFill>
            <a:round/>
          </a:ln>
          <a:effectLst/>
        </c:spPr>
        <c:marker>
          <c:symbol val="none"/>
        </c:marker>
      </c:pivotFmt>
      <c:pivotFmt>
        <c:idx val="87"/>
        <c:spPr>
          <a:solidFill>
            <a:schemeClr val="accent1"/>
          </a:solidFill>
          <a:ln w="28575" cap="rnd">
            <a:solidFill>
              <a:schemeClr val="accent1"/>
            </a:solidFill>
            <a:round/>
          </a:ln>
          <a:effectLst/>
        </c:spPr>
        <c:marker>
          <c:symbol val="none"/>
        </c:marker>
      </c:pivotFmt>
      <c:pivotFmt>
        <c:idx val="88"/>
        <c:spPr>
          <a:solidFill>
            <a:schemeClr val="accent1"/>
          </a:solidFill>
          <a:ln w="28575" cap="rnd">
            <a:solidFill>
              <a:schemeClr val="accent1"/>
            </a:solidFill>
            <a:round/>
          </a:ln>
          <a:effectLst/>
        </c:spPr>
        <c:marker>
          <c:symbol val="none"/>
        </c:marker>
      </c:pivotFmt>
      <c:pivotFmt>
        <c:idx val="89"/>
        <c:spPr>
          <a:solidFill>
            <a:schemeClr val="accent1"/>
          </a:solidFill>
          <a:ln w="28575" cap="rnd">
            <a:solidFill>
              <a:schemeClr val="accent1"/>
            </a:solidFill>
            <a:round/>
          </a:ln>
          <a:effectLst/>
        </c:spPr>
        <c:marker>
          <c:symbol val="none"/>
        </c:marker>
      </c:pivotFmt>
      <c:pivotFmt>
        <c:idx val="90"/>
        <c:spPr>
          <a:solidFill>
            <a:schemeClr val="accent1"/>
          </a:solidFill>
          <a:ln w="28575" cap="rnd">
            <a:solidFill>
              <a:schemeClr val="accent1"/>
            </a:solidFill>
            <a:round/>
          </a:ln>
          <a:effectLst/>
        </c:spPr>
        <c:marker>
          <c:symbol val="none"/>
        </c:marker>
      </c:pivotFmt>
      <c:pivotFmt>
        <c:idx val="91"/>
        <c:spPr>
          <a:solidFill>
            <a:schemeClr val="accent1"/>
          </a:solidFill>
          <a:ln w="28575" cap="rnd">
            <a:solidFill>
              <a:schemeClr val="accent1"/>
            </a:solidFill>
            <a:round/>
          </a:ln>
          <a:effectLst/>
        </c:spPr>
        <c:marker>
          <c:symbol val="none"/>
        </c:marker>
      </c:pivotFmt>
      <c:pivotFmt>
        <c:idx val="92"/>
        <c:spPr>
          <a:solidFill>
            <a:schemeClr val="accent1"/>
          </a:solidFill>
          <a:ln w="28575" cap="rnd">
            <a:solidFill>
              <a:schemeClr val="accent1"/>
            </a:solidFill>
            <a:round/>
          </a:ln>
          <a:effectLst/>
        </c:spPr>
        <c:marker>
          <c:symbol val="none"/>
        </c:marker>
      </c:pivotFmt>
      <c:pivotFmt>
        <c:idx val="93"/>
        <c:spPr>
          <a:solidFill>
            <a:schemeClr val="accent1"/>
          </a:solidFill>
          <a:ln w="28575" cap="rnd">
            <a:solidFill>
              <a:schemeClr val="accent1"/>
            </a:solidFill>
            <a:round/>
          </a:ln>
          <a:effectLst/>
        </c:spPr>
        <c:marker>
          <c:symbol val="none"/>
        </c:marker>
      </c:pivotFmt>
      <c:pivotFmt>
        <c:idx val="94"/>
        <c:spPr>
          <a:solidFill>
            <a:schemeClr val="accent1"/>
          </a:solidFill>
          <a:ln w="28575" cap="rnd">
            <a:solidFill>
              <a:schemeClr val="accent1"/>
            </a:solidFill>
            <a:round/>
          </a:ln>
          <a:effectLst/>
        </c:spPr>
        <c:marker>
          <c:symbol val="none"/>
        </c:marker>
      </c:pivotFmt>
      <c:pivotFmt>
        <c:idx val="95"/>
        <c:spPr>
          <a:solidFill>
            <a:schemeClr val="accent1"/>
          </a:solidFill>
          <a:ln w="28575" cap="rnd">
            <a:solidFill>
              <a:schemeClr val="accent1"/>
            </a:solidFill>
            <a:round/>
          </a:ln>
          <a:effectLst/>
        </c:spPr>
        <c:marker>
          <c:symbol val="none"/>
        </c:marker>
      </c:pivotFmt>
      <c:pivotFmt>
        <c:idx val="96"/>
        <c:spPr>
          <a:solidFill>
            <a:schemeClr val="accent1"/>
          </a:solidFill>
          <a:ln w="28575" cap="rnd">
            <a:solidFill>
              <a:schemeClr val="accent1"/>
            </a:solidFill>
            <a:round/>
          </a:ln>
          <a:effectLst/>
        </c:spPr>
        <c:marker>
          <c:symbol val="none"/>
        </c:marker>
      </c:pivotFmt>
      <c:pivotFmt>
        <c:idx val="97"/>
        <c:spPr>
          <a:solidFill>
            <a:schemeClr val="accent1"/>
          </a:solidFill>
          <a:ln w="28575" cap="rnd">
            <a:solidFill>
              <a:schemeClr val="accent1"/>
            </a:solidFill>
            <a:round/>
          </a:ln>
          <a:effectLst/>
        </c:spPr>
        <c:marker>
          <c:symbol val="none"/>
        </c:marker>
      </c:pivotFmt>
      <c:pivotFmt>
        <c:idx val="98"/>
        <c:spPr>
          <a:solidFill>
            <a:schemeClr val="accent1"/>
          </a:solidFill>
          <a:ln w="28575" cap="rnd">
            <a:solidFill>
              <a:schemeClr val="accent1"/>
            </a:solidFill>
            <a:round/>
          </a:ln>
          <a:effectLst/>
        </c:spPr>
        <c:marker>
          <c:symbol val="none"/>
        </c:marker>
      </c:pivotFmt>
      <c:pivotFmt>
        <c:idx val="99"/>
        <c:spPr>
          <a:solidFill>
            <a:schemeClr val="accent1"/>
          </a:solidFill>
          <a:ln w="28575" cap="rnd">
            <a:solidFill>
              <a:schemeClr val="accent1"/>
            </a:solidFill>
            <a:round/>
          </a:ln>
          <a:effectLst/>
        </c:spPr>
        <c:marker>
          <c:symbol val="none"/>
        </c:marker>
      </c:pivotFmt>
      <c:pivotFmt>
        <c:idx val="100"/>
        <c:spPr>
          <a:solidFill>
            <a:schemeClr val="accent1"/>
          </a:solidFill>
          <a:ln w="28575" cap="rnd">
            <a:solidFill>
              <a:schemeClr val="accent1"/>
            </a:solidFill>
            <a:round/>
          </a:ln>
          <a:effectLst/>
        </c:spPr>
        <c:marker>
          <c:symbol val="none"/>
        </c:marker>
      </c:pivotFmt>
      <c:pivotFmt>
        <c:idx val="101"/>
        <c:spPr>
          <a:solidFill>
            <a:schemeClr val="accent1"/>
          </a:solidFill>
          <a:ln w="28575" cap="rnd">
            <a:solidFill>
              <a:schemeClr val="accent1"/>
            </a:solidFill>
            <a:round/>
          </a:ln>
          <a:effectLst/>
        </c:spPr>
        <c:marker>
          <c:symbol val="none"/>
        </c:marker>
      </c:pivotFmt>
      <c:pivotFmt>
        <c:idx val="102"/>
        <c:spPr>
          <a:solidFill>
            <a:schemeClr val="accent1"/>
          </a:solidFill>
          <a:ln w="28575" cap="rnd">
            <a:solidFill>
              <a:schemeClr val="accent1"/>
            </a:solidFill>
            <a:round/>
          </a:ln>
          <a:effectLst/>
        </c:spPr>
        <c:marker>
          <c:symbol val="none"/>
        </c:marker>
      </c:pivotFmt>
      <c:pivotFmt>
        <c:idx val="103"/>
        <c:spPr>
          <a:solidFill>
            <a:schemeClr val="accent1"/>
          </a:solidFill>
          <a:ln w="28575" cap="rnd">
            <a:solidFill>
              <a:schemeClr val="accent1"/>
            </a:solidFill>
            <a:round/>
          </a:ln>
          <a:effectLst/>
        </c:spPr>
        <c:marker>
          <c:symbol val="none"/>
        </c:marker>
      </c:pivotFmt>
      <c:pivotFmt>
        <c:idx val="104"/>
        <c:spPr>
          <a:solidFill>
            <a:schemeClr val="accent1"/>
          </a:solidFill>
          <a:ln w="28575" cap="rnd">
            <a:solidFill>
              <a:schemeClr val="accent1"/>
            </a:solidFill>
            <a:round/>
          </a:ln>
          <a:effectLst/>
        </c:spPr>
        <c:marker>
          <c:symbol val="none"/>
        </c:marker>
      </c:pivotFmt>
      <c:pivotFmt>
        <c:idx val="105"/>
        <c:spPr>
          <a:solidFill>
            <a:schemeClr val="accent1"/>
          </a:solidFill>
          <a:ln w="28575" cap="rnd">
            <a:solidFill>
              <a:schemeClr val="accent1"/>
            </a:solidFill>
            <a:round/>
          </a:ln>
          <a:effectLst/>
        </c:spPr>
        <c:marker>
          <c:symbol val="none"/>
        </c:marker>
      </c:pivotFmt>
      <c:pivotFmt>
        <c:idx val="106"/>
        <c:spPr>
          <a:solidFill>
            <a:schemeClr val="accent1"/>
          </a:solidFill>
          <a:ln w="28575" cap="rnd">
            <a:solidFill>
              <a:schemeClr val="accent1"/>
            </a:solidFill>
            <a:round/>
          </a:ln>
          <a:effectLst/>
        </c:spPr>
        <c:marker>
          <c:symbol val="none"/>
        </c:marker>
      </c:pivotFmt>
      <c:pivotFmt>
        <c:idx val="107"/>
        <c:spPr>
          <a:solidFill>
            <a:schemeClr val="accent1"/>
          </a:solidFill>
          <a:ln w="28575" cap="rnd">
            <a:solidFill>
              <a:schemeClr val="accent1"/>
            </a:solidFill>
            <a:round/>
          </a:ln>
          <a:effectLst/>
        </c:spPr>
        <c:marker>
          <c:symbol val="none"/>
        </c:marker>
      </c:pivotFmt>
      <c:pivotFmt>
        <c:idx val="108"/>
        <c:spPr>
          <a:solidFill>
            <a:schemeClr val="accent1"/>
          </a:solidFill>
          <a:ln w="28575" cap="rnd">
            <a:solidFill>
              <a:schemeClr val="accent1"/>
            </a:solidFill>
            <a:round/>
          </a:ln>
          <a:effectLst/>
        </c:spPr>
        <c:marker>
          <c:symbol val="none"/>
        </c:marker>
      </c:pivotFmt>
      <c:pivotFmt>
        <c:idx val="109"/>
        <c:spPr>
          <a:solidFill>
            <a:schemeClr val="accent1"/>
          </a:solidFill>
          <a:ln w="28575" cap="rnd">
            <a:solidFill>
              <a:schemeClr val="accent1"/>
            </a:solidFill>
            <a:round/>
          </a:ln>
          <a:effectLst/>
        </c:spPr>
        <c:marker>
          <c:symbol val="none"/>
        </c:marker>
      </c:pivotFmt>
      <c:pivotFmt>
        <c:idx val="110"/>
        <c:spPr>
          <a:solidFill>
            <a:schemeClr val="accent1"/>
          </a:solidFill>
          <a:ln w="28575" cap="rnd">
            <a:solidFill>
              <a:schemeClr val="accent1"/>
            </a:solidFill>
            <a:round/>
          </a:ln>
          <a:effectLst/>
        </c:spPr>
        <c:marker>
          <c:symbol val="none"/>
        </c:marker>
      </c:pivotFmt>
      <c:pivotFmt>
        <c:idx val="111"/>
        <c:spPr>
          <a:solidFill>
            <a:schemeClr val="accent1"/>
          </a:solidFill>
          <a:ln w="28575" cap="rnd">
            <a:solidFill>
              <a:schemeClr val="accent1"/>
            </a:solidFill>
            <a:round/>
          </a:ln>
          <a:effectLst/>
        </c:spPr>
        <c:marker>
          <c:symbol val="none"/>
        </c:marker>
      </c:pivotFmt>
      <c:pivotFmt>
        <c:idx val="112"/>
        <c:spPr>
          <a:solidFill>
            <a:schemeClr val="accent1"/>
          </a:solidFill>
          <a:ln w="28575" cap="rnd">
            <a:solidFill>
              <a:schemeClr val="accent1"/>
            </a:solidFill>
            <a:round/>
          </a:ln>
          <a:effectLst/>
        </c:spPr>
        <c:marker>
          <c:symbol val="none"/>
        </c:marker>
      </c:pivotFmt>
      <c:pivotFmt>
        <c:idx val="113"/>
        <c:spPr>
          <a:solidFill>
            <a:schemeClr val="accent1"/>
          </a:solidFill>
          <a:ln w="28575" cap="rnd">
            <a:solidFill>
              <a:schemeClr val="accent1"/>
            </a:solidFill>
            <a:round/>
          </a:ln>
          <a:effectLst/>
        </c:spPr>
        <c:marker>
          <c:symbol val="none"/>
        </c:marker>
      </c:pivotFmt>
      <c:pivotFmt>
        <c:idx val="114"/>
        <c:spPr>
          <a:solidFill>
            <a:schemeClr val="accent1"/>
          </a:solidFill>
          <a:ln w="28575" cap="rnd">
            <a:solidFill>
              <a:schemeClr val="accent1"/>
            </a:solidFill>
            <a:round/>
          </a:ln>
          <a:effectLst/>
        </c:spPr>
        <c:marker>
          <c:symbol val="none"/>
        </c:marker>
      </c:pivotFmt>
      <c:pivotFmt>
        <c:idx val="115"/>
        <c:spPr>
          <a:solidFill>
            <a:schemeClr val="accent1"/>
          </a:solidFill>
          <a:ln w="28575" cap="rnd">
            <a:solidFill>
              <a:schemeClr val="accent1"/>
            </a:solidFill>
            <a:round/>
          </a:ln>
          <a:effectLst/>
        </c:spPr>
        <c:marker>
          <c:symbol val="none"/>
        </c:marker>
      </c:pivotFmt>
      <c:pivotFmt>
        <c:idx val="116"/>
        <c:spPr>
          <a:solidFill>
            <a:schemeClr val="accent1"/>
          </a:solidFill>
          <a:ln w="28575" cap="rnd">
            <a:solidFill>
              <a:schemeClr val="accent1"/>
            </a:solidFill>
            <a:round/>
          </a:ln>
          <a:effectLst/>
        </c:spPr>
        <c:marker>
          <c:symbol val="none"/>
        </c:marker>
      </c:pivotFmt>
      <c:pivotFmt>
        <c:idx val="117"/>
        <c:spPr>
          <a:solidFill>
            <a:schemeClr val="accent1"/>
          </a:solidFill>
          <a:ln w="28575" cap="rnd">
            <a:solidFill>
              <a:schemeClr val="accent1"/>
            </a:solidFill>
            <a:round/>
          </a:ln>
          <a:effectLst/>
        </c:spPr>
        <c:marker>
          <c:symbol val="none"/>
        </c:marker>
      </c:pivotFmt>
      <c:pivotFmt>
        <c:idx val="118"/>
        <c:spPr>
          <a:solidFill>
            <a:schemeClr val="accent1"/>
          </a:solidFill>
          <a:ln w="28575" cap="rnd">
            <a:solidFill>
              <a:schemeClr val="accent1"/>
            </a:solidFill>
            <a:round/>
          </a:ln>
          <a:effectLst/>
        </c:spPr>
        <c:marker>
          <c:symbol val="none"/>
        </c:marker>
      </c:pivotFmt>
      <c:pivotFmt>
        <c:idx val="119"/>
        <c:spPr>
          <a:solidFill>
            <a:schemeClr val="accent1"/>
          </a:solidFill>
          <a:ln w="28575" cap="rnd">
            <a:solidFill>
              <a:schemeClr val="accent1"/>
            </a:solidFill>
            <a:round/>
          </a:ln>
          <a:effectLst/>
        </c:spPr>
        <c:marker>
          <c:symbol val="none"/>
        </c:marker>
      </c:pivotFmt>
      <c:pivotFmt>
        <c:idx val="120"/>
        <c:spPr>
          <a:solidFill>
            <a:schemeClr val="accent1"/>
          </a:solidFill>
          <a:ln w="28575" cap="rnd">
            <a:solidFill>
              <a:schemeClr val="accent1"/>
            </a:solidFill>
            <a:round/>
          </a:ln>
          <a:effectLst/>
        </c:spPr>
        <c:marker>
          <c:symbol val="none"/>
        </c:marker>
      </c:pivotFmt>
      <c:pivotFmt>
        <c:idx val="121"/>
        <c:spPr>
          <a:solidFill>
            <a:schemeClr val="accent1"/>
          </a:solidFill>
          <a:ln w="28575" cap="rnd">
            <a:solidFill>
              <a:schemeClr val="accent1"/>
            </a:solidFill>
            <a:round/>
          </a:ln>
          <a:effectLst/>
        </c:spPr>
        <c:marker>
          <c:symbol val="none"/>
        </c:marker>
      </c:pivotFmt>
      <c:pivotFmt>
        <c:idx val="122"/>
        <c:spPr>
          <a:solidFill>
            <a:schemeClr val="accent1"/>
          </a:solidFill>
          <a:ln w="28575" cap="rnd">
            <a:solidFill>
              <a:schemeClr val="accent1"/>
            </a:solidFill>
            <a:round/>
          </a:ln>
          <a:effectLst/>
        </c:spPr>
        <c:marker>
          <c:symbol val="none"/>
        </c:marker>
      </c:pivotFmt>
      <c:pivotFmt>
        <c:idx val="123"/>
        <c:spPr>
          <a:solidFill>
            <a:schemeClr val="accent1"/>
          </a:solidFill>
          <a:ln w="28575" cap="rnd">
            <a:solidFill>
              <a:schemeClr val="accent1"/>
            </a:solidFill>
            <a:round/>
          </a:ln>
          <a:effectLst/>
        </c:spPr>
        <c:marker>
          <c:symbol val="none"/>
        </c:marker>
      </c:pivotFmt>
      <c:pivotFmt>
        <c:idx val="124"/>
        <c:spPr>
          <a:solidFill>
            <a:schemeClr val="accent1"/>
          </a:solidFill>
          <a:ln w="28575" cap="rnd">
            <a:solidFill>
              <a:schemeClr val="accent1"/>
            </a:solidFill>
            <a:round/>
          </a:ln>
          <a:effectLst/>
        </c:spPr>
        <c:marker>
          <c:symbol val="none"/>
        </c:marker>
      </c:pivotFmt>
      <c:pivotFmt>
        <c:idx val="125"/>
        <c:spPr>
          <a:solidFill>
            <a:schemeClr val="accent1"/>
          </a:solidFill>
          <a:ln w="28575" cap="rnd">
            <a:solidFill>
              <a:schemeClr val="accent1"/>
            </a:solidFill>
            <a:round/>
          </a:ln>
          <a:effectLst/>
        </c:spPr>
        <c:marker>
          <c:symbol val="none"/>
        </c:marker>
      </c:pivotFmt>
      <c:pivotFmt>
        <c:idx val="126"/>
        <c:spPr>
          <a:solidFill>
            <a:schemeClr val="accent1"/>
          </a:solidFill>
          <a:ln w="28575" cap="rnd">
            <a:solidFill>
              <a:schemeClr val="accent1"/>
            </a:solidFill>
            <a:round/>
          </a:ln>
          <a:effectLst/>
        </c:spPr>
        <c:marker>
          <c:symbol val="none"/>
        </c:marker>
      </c:pivotFmt>
      <c:pivotFmt>
        <c:idx val="127"/>
        <c:spPr>
          <a:solidFill>
            <a:schemeClr val="accent1"/>
          </a:solidFill>
          <a:ln w="28575" cap="rnd">
            <a:solidFill>
              <a:schemeClr val="accent1"/>
            </a:solidFill>
            <a:round/>
          </a:ln>
          <a:effectLst/>
        </c:spPr>
        <c:marker>
          <c:symbol val="none"/>
        </c:marker>
      </c:pivotFmt>
      <c:pivotFmt>
        <c:idx val="128"/>
        <c:spPr>
          <a:solidFill>
            <a:schemeClr val="accent1"/>
          </a:solidFill>
          <a:ln w="28575" cap="rnd">
            <a:solidFill>
              <a:schemeClr val="accent1"/>
            </a:solidFill>
            <a:round/>
          </a:ln>
          <a:effectLst/>
        </c:spPr>
        <c:marker>
          <c:symbol val="none"/>
        </c:marker>
      </c:pivotFmt>
      <c:pivotFmt>
        <c:idx val="129"/>
        <c:spPr>
          <a:solidFill>
            <a:schemeClr val="accent1"/>
          </a:solidFill>
          <a:ln w="28575" cap="rnd">
            <a:solidFill>
              <a:schemeClr val="accent1"/>
            </a:solidFill>
            <a:round/>
          </a:ln>
          <a:effectLst/>
        </c:spPr>
        <c:marker>
          <c:symbol val="none"/>
        </c:marker>
      </c:pivotFmt>
      <c:pivotFmt>
        <c:idx val="130"/>
        <c:spPr>
          <a:solidFill>
            <a:schemeClr val="accent1"/>
          </a:solidFill>
          <a:ln w="28575" cap="rnd">
            <a:solidFill>
              <a:schemeClr val="accent1"/>
            </a:solidFill>
            <a:round/>
          </a:ln>
          <a:effectLst/>
        </c:spPr>
        <c:marker>
          <c:symbol val="none"/>
        </c:marker>
      </c:pivotFmt>
      <c:pivotFmt>
        <c:idx val="131"/>
        <c:spPr>
          <a:solidFill>
            <a:schemeClr val="accent1"/>
          </a:solidFill>
          <a:ln w="28575" cap="rnd">
            <a:solidFill>
              <a:schemeClr val="accent1"/>
            </a:solidFill>
            <a:round/>
          </a:ln>
          <a:effectLst/>
        </c:spPr>
        <c:marker>
          <c:symbol val="none"/>
        </c:marker>
      </c:pivotFmt>
      <c:pivotFmt>
        <c:idx val="132"/>
        <c:spPr>
          <a:solidFill>
            <a:schemeClr val="accent1"/>
          </a:solidFill>
          <a:ln w="28575" cap="rnd">
            <a:solidFill>
              <a:schemeClr val="accent1"/>
            </a:solidFill>
            <a:round/>
          </a:ln>
          <a:effectLst/>
        </c:spPr>
        <c:marker>
          <c:symbol val="none"/>
        </c:marker>
      </c:pivotFmt>
      <c:pivotFmt>
        <c:idx val="133"/>
        <c:spPr>
          <a:solidFill>
            <a:schemeClr val="accent1"/>
          </a:solidFill>
          <a:ln w="28575" cap="rnd">
            <a:solidFill>
              <a:schemeClr val="accent1"/>
            </a:solidFill>
            <a:round/>
          </a:ln>
          <a:effectLst/>
        </c:spPr>
        <c:marker>
          <c:symbol val="none"/>
        </c:marker>
      </c:pivotFmt>
      <c:pivotFmt>
        <c:idx val="134"/>
        <c:spPr>
          <a:solidFill>
            <a:schemeClr val="accent1"/>
          </a:solidFill>
          <a:ln w="28575" cap="rnd">
            <a:solidFill>
              <a:schemeClr val="accent1"/>
            </a:solidFill>
            <a:round/>
          </a:ln>
          <a:effectLst/>
        </c:spPr>
        <c:marker>
          <c:symbol val="none"/>
        </c:marker>
      </c:pivotFmt>
      <c:pivotFmt>
        <c:idx val="135"/>
        <c:spPr>
          <a:solidFill>
            <a:schemeClr val="accent1"/>
          </a:solidFill>
          <a:ln w="28575" cap="rnd">
            <a:solidFill>
              <a:schemeClr val="accent1"/>
            </a:solidFill>
            <a:round/>
          </a:ln>
          <a:effectLst/>
        </c:spPr>
        <c:marker>
          <c:symbol val="none"/>
        </c:marker>
      </c:pivotFmt>
      <c:pivotFmt>
        <c:idx val="136"/>
        <c:spPr>
          <a:solidFill>
            <a:schemeClr val="accent1"/>
          </a:solidFill>
          <a:ln w="28575" cap="rnd">
            <a:solidFill>
              <a:schemeClr val="accent1"/>
            </a:solidFill>
            <a:round/>
          </a:ln>
          <a:effectLst/>
        </c:spPr>
        <c:marker>
          <c:symbol val="none"/>
        </c:marker>
      </c:pivotFmt>
      <c:pivotFmt>
        <c:idx val="137"/>
        <c:spPr>
          <a:solidFill>
            <a:schemeClr val="accent1"/>
          </a:solidFill>
          <a:ln w="28575" cap="rnd">
            <a:solidFill>
              <a:schemeClr val="accent1"/>
            </a:solidFill>
            <a:round/>
          </a:ln>
          <a:effectLst/>
        </c:spPr>
        <c:marker>
          <c:symbol val="none"/>
        </c:marker>
      </c:pivotFmt>
      <c:pivotFmt>
        <c:idx val="138"/>
        <c:spPr>
          <a:solidFill>
            <a:schemeClr val="accent1"/>
          </a:solidFill>
          <a:ln w="28575" cap="rnd">
            <a:solidFill>
              <a:schemeClr val="accent1"/>
            </a:solidFill>
            <a:round/>
          </a:ln>
          <a:effectLst/>
        </c:spPr>
        <c:marker>
          <c:symbol val="none"/>
        </c:marker>
      </c:pivotFmt>
      <c:pivotFmt>
        <c:idx val="139"/>
        <c:spPr>
          <a:solidFill>
            <a:schemeClr val="accent1"/>
          </a:solidFill>
          <a:ln w="28575" cap="rnd">
            <a:solidFill>
              <a:schemeClr val="accent1"/>
            </a:solidFill>
            <a:round/>
          </a:ln>
          <a:effectLst/>
        </c:spPr>
        <c:marker>
          <c:symbol val="none"/>
        </c:marker>
      </c:pivotFmt>
      <c:pivotFmt>
        <c:idx val="140"/>
        <c:spPr>
          <a:solidFill>
            <a:schemeClr val="accent1"/>
          </a:solidFill>
          <a:ln w="28575" cap="rnd">
            <a:solidFill>
              <a:schemeClr val="accent1"/>
            </a:solidFill>
            <a:round/>
          </a:ln>
          <a:effectLst/>
        </c:spPr>
        <c:marker>
          <c:symbol val="none"/>
        </c:marker>
      </c:pivotFmt>
      <c:pivotFmt>
        <c:idx val="141"/>
        <c:spPr>
          <a:solidFill>
            <a:schemeClr val="accent1"/>
          </a:solidFill>
          <a:ln w="28575" cap="rnd">
            <a:solidFill>
              <a:schemeClr val="accent1"/>
            </a:solidFill>
            <a:round/>
          </a:ln>
          <a:effectLst/>
        </c:spPr>
        <c:marker>
          <c:symbol val="none"/>
        </c:marker>
      </c:pivotFmt>
      <c:pivotFmt>
        <c:idx val="142"/>
        <c:spPr>
          <a:solidFill>
            <a:schemeClr val="accent1"/>
          </a:solidFill>
          <a:ln w="28575" cap="rnd">
            <a:solidFill>
              <a:schemeClr val="accent1"/>
            </a:solidFill>
            <a:round/>
          </a:ln>
          <a:effectLst/>
        </c:spPr>
        <c:marker>
          <c:symbol val="none"/>
        </c:marker>
      </c:pivotFmt>
      <c:pivotFmt>
        <c:idx val="143"/>
        <c:spPr>
          <a:solidFill>
            <a:schemeClr val="accent1"/>
          </a:solidFill>
          <a:ln w="28575" cap="rnd">
            <a:solidFill>
              <a:schemeClr val="accent1"/>
            </a:solidFill>
            <a:round/>
          </a:ln>
          <a:effectLst/>
        </c:spPr>
        <c:marker>
          <c:symbol val="none"/>
        </c:marker>
      </c:pivotFmt>
      <c:pivotFmt>
        <c:idx val="144"/>
        <c:spPr>
          <a:solidFill>
            <a:schemeClr val="accent1"/>
          </a:solidFill>
          <a:ln w="28575" cap="rnd">
            <a:solidFill>
              <a:schemeClr val="accent1"/>
            </a:solidFill>
            <a:round/>
          </a:ln>
          <a:effectLst/>
        </c:spPr>
        <c:marker>
          <c:symbol val="none"/>
        </c:marker>
      </c:pivotFmt>
      <c:pivotFmt>
        <c:idx val="145"/>
        <c:spPr>
          <a:solidFill>
            <a:schemeClr val="accent1"/>
          </a:solidFill>
          <a:ln w="28575" cap="rnd">
            <a:solidFill>
              <a:schemeClr val="accent1"/>
            </a:solidFill>
            <a:round/>
          </a:ln>
          <a:effectLst/>
        </c:spPr>
        <c:marker>
          <c:symbol val="none"/>
        </c:marker>
      </c:pivotFmt>
      <c:pivotFmt>
        <c:idx val="146"/>
        <c:spPr>
          <a:solidFill>
            <a:schemeClr val="accent1"/>
          </a:solidFill>
          <a:ln w="28575" cap="rnd">
            <a:solidFill>
              <a:schemeClr val="accent1"/>
            </a:solidFill>
            <a:round/>
          </a:ln>
          <a:effectLst/>
        </c:spPr>
        <c:marker>
          <c:symbol val="none"/>
        </c:marker>
      </c:pivotFmt>
      <c:pivotFmt>
        <c:idx val="147"/>
        <c:spPr>
          <a:solidFill>
            <a:schemeClr val="accent1"/>
          </a:solidFill>
          <a:ln w="28575" cap="rnd">
            <a:solidFill>
              <a:schemeClr val="accent1"/>
            </a:solidFill>
            <a:round/>
          </a:ln>
          <a:effectLst/>
        </c:spPr>
        <c:marker>
          <c:symbol val="none"/>
        </c:marker>
      </c:pivotFmt>
      <c:pivotFmt>
        <c:idx val="148"/>
        <c:spPr>
          <a:solidFill>
            <a:schemeClr val="accent1"/>
          </a:solidFill>
          <a:ln w="28575" cap="rnd">
            <a:solidFill>
              <a:schemeClr val="accent1"/>
            </a:solidFill>
            <a:round/>
          </a:ln>
          <a:effectLst/>
        </c:spPr>
        <c:marker>
          <c:symbol val="none"/>
        </c:marker>
      </c:pivotFmt>
      <c:pivotFmt>
        <c:idx val="149"/>
        <c:spPr>
          <a:solidFill>
            <a:schemeClr val="accent1"/>
          </a:solidFill>
          <a:ln w="28575" cap="rnd">
            <a:solidFill>
              <a:schemeClr val="accent1"/>
            </a:solidFill>
            <a:round/>
          </a:ln>
          <a:effectLst/>
        </c:spPr>
        <c:marker>
          <c:symbol val="none"/>
        </c:marker>
      </c:pivotFmt>
      <c:pivotFmt>
        <c:idx val="150"/>
        <c:spPr>
          <a:solidFill>
            <a:schemeClr val="accent1"/>
          </a:solidFill>
          <a:ln w="28575" cap="rnd">
            <a:solidFill>
              <a:schemeClr val="accent1"/>
            </a:solidFill>
            <a:round/>
          </a:ln>
          <a:effectLst/>
        </c:spPr>
        <c:marker>
          <c:symbol val="none"/>
        </c:marker>
      </c:pivotFmt>
      <c:pivotFmt>
        <c:idx val="151"/>
        <c:spPr>
          <a:solidFill>
            <a:schemeClr val="accent1"/>
          </a:solidFill>
          <a:ln w="28575" cap="rnd">
            <a:solidFill>
              <a:schemeClr val="accent1"/>
            </a:solidFill>
            <a:round/>
          </a:ln>
          <a:effectLst/>
        </c:spPr>
        <c:marker>
          <c:symbol val="none"/>
        </c:marker>
      </c:pivotFmt>
      <c:pivotFmt>
        <c:idx val="152"/>
        <c:spPr>
          <a:solidFill>
            <a:schemeClr val="accent1"/>
          </a:solidFill>
          <a:ln w="28575" cap="rnd">
            <a:solidFill>
              <a:schemeClr val="accent1"/>
            </a:solidFill>
            <a:round/>
          </a:ln>
          <a:effectLst/>
        </c:spPr>
        <c:marker>
          <c:symbol val="none"/>
        </c:marker>
      </c:pivotFmt>
      <c:pivotFmt>
        <c:idx val="153"/>
        <c:spPr>
          <a:solidFill>
            <a:schemeClr val="accent1"/>
          </a:solidFill>
          <a:ln w="28575" cap="rnd">
            <a:solidFill>
              <a:schemeClr val="accent1"/>
            </a:solidFill>
            <a:round/>
          </a:ln>
          <a:effectLst/>
        </c:spPr>
        <c:marker>
          <c:symbol val="none"/>
        </c:marker>
      </c:pivotFmt>
      <c:pivotFmt>
        <c:idx val="154"/>
        <c:spPr>
          <a:solidFill>
            <a:schemeClr val="accent1"/>
          </a:solidFill>
          <a:ln w="28575" cap="rnd">
            <a:solidFill>
              <a:schemeClr val="accent1"/>
            </a:solidFill>
            <a:round/>
          </a:ln>
          <a:effectLst/>
        </c:spPr>
        <c:marker>
          <c:symbol val="none"/>
        </c:marker>
      </c:pivotFmt>
      <c:pivotFmt>
        <c:idx val="155"/>
        <c:spPr>
          <a:solidFill>
            <a:schemeClr val="accent1"/>
          </a:solidFill>
          <a:ln w="28575" cap="rnd">
            <a:solidFill>
              <a:schemeClr val="accent1"/>
            </a:solidFill>
            <a:round/>
          </a:ln>
          <a:effectLst/>
        </c:spPr>
        <c:marker>
          <c:symbol val="none"/>
        </c:marker>
      </c:pivotFmt>
      <c:pivotFmt>
        <c:idx val="156"/>
        <c:spPr>
          <a:solidFill>
            <a:schemeClr val="accent1"/>
          </a:solidFill>
          <a:ln w="28575" cap="rnd">
            <a:solidFill>
              <a:schemeClr val="accent1"/>
            </a:solidFill>
            <a:round/>
          </a:ln>
          <a:effectLst/>
        </c:spPr>
        <c:marker>
          <c:symbol val="none"/>
        </c:marker>
      </c:pivotFmt>
      <c:pivotFmt>
        <c:idx val="157"/>
        <c:spPr>
          <a:solidFill>
            <a:schemeClr val="accent1"/>
          </a:solidFill>
          <a:ln w="28575" cap="rnd">
            <a:solidFill>
              <a:schemeClr val="accent1"/>
            </a:solidFill>
            <a:round/>
          </a:ln>
          <a:effectLst/>
        </c:spPr>
        <c:marker>
          <c:symbol val="none"/>
        </c:marker>
      </c:pivotFmt>
      <c:pivotFmt>
        <c:idx val="158"/>
        <c:spPr>
          <a:solidFill>
            <a:schemeClr val="accent1"/>
          </a:solidFill>
          <a:ln w="28575" cap="rnd">
            <a:solidFill>
              <a:schemeClr val="accent1"/>
            </a:solidFill>
            <a:round/>
          </a:ln>
          <a:effectLst/>
        </c:spPr>
        <c:marker>
          <c:symbol val="none"/>
        </c:marker>
      </c:pivotFmt>
      <c:pivotFmt>
        <c:idx val="159"/>
        <c:spPr>
          <a:solidFill>
            <a:schemeClr val="accent1"/>
          </a:solidFill>
          <a:ln w="28575" cap="rnd">
            <a:solidFill>
              <a:schemeClr val="accent1"/>
            </a:solidFill>
            <a:round/>
          </a:ln>
          <a:effectLst/>
        </c:spPr>
        <c:marker>
          <c:symbol val="none"/>
        </c:marker>
      </c:pivotFmt>
      <c:pivotFmt>
        <c:idx val="160"/>
        <c:spPr>
          <a:solidFill>
            <a:schemeClr val="accent1"/>
          </a:solidFill>
          <a:ln w="28575" cap="rnd">
            <a:solidFill>
              <a:schemeClr val="accent1"/>
            </a:solidFill>
            <a:round/>
          </a:ln>
          <a:effectLst/>
        </c:spPr>
        <c:marker>
          <c:symbol val="none"/>
        </c:marker>
      </c:pivotFmt>
      <c:pivotFmt>
        <c:idx val="161"/>
        <c:spPr>
          <a:solidFill>
            <a:schemeClr val="accent1"/>
          </a:solidFill>
          <a:ln w="28575" cap="rnd">
            <a:solidFill>
              <a:schemeClr val="accent1"/>
            </a:solidFill>
            <a:round/>
          </a:ln>
          <a:effectLst/>
        </c:spPr>
        <c:marker>
          <c:symbol val="none"/>
        </c:marker>
      </c:pivotFmt>
      <c:pivotFmt>
        <c:idx val="162"/>
        <c:spPr>
          <a:solidFill>
            <a:schemeClr val="accent1"/>
          </a:solidFill>
          <a:ln w="28575" cap="rnd">
            <a:solidFill>
              <a:schemeClr val="accent1"/>
            </a:solidFill>
            <a:round/>
          </a:ln>
          <a:effectLst/>
        </c:spPr>
        <c:marker>
          <c:symbol val="none"/>
        </c:marker>
      </c:pivotFmt>
      <c:pivotFmt>
        <c:idx val="163"/>
        <c:spPr>
          <a:solidFill>
            <a:schemeClr val="accent1"/>
          </a:solidFill>
          <a:ln w="28575" cap="rnd">
            <a:solidFill>
              <a:schemeClr val="accent1"/>
            </a:solidFill>
            <a:round/>
          </a:ln>
          <a:effectLst/>
        </c:spPr>
        <c:marker>
          <c:symbol val="none"/>
        </c:marker>
      </c:pivotFmt>
      <c:pivotFmt>
        <c:idx val="164"/>
        <c:spPr>
          <a:solidFill>
            <a:schemeClr val="accent1"/>
          </a:solidFill>
          <a:ln w="28575" cap="rnd">
            <a:solidFill>
              <a:schemeClr val="accent1"/>
            </a:solidFill>
            <a:round/>
          </a:ln>
          <a:effectLst/>
        </c:spPr>
        <c:marker>
          <c:symbol val="none"/>
        </c:marker>
      </c:pivotFmt>
      <c:pivotFmt>
        <c:idx val="165"/>
        <c:spPr>
          <a:solidFill>
            <a:schemeClr val="accent1"/>
          </a:solidFill>
          <a:ln w="28575" cap="rnd">
            <a:solidFill>
              <a:schemeClr val="accent1"/>
            </a:solidFill>
            <a:round/>
          </a:ln>
          <a:effectLst/>
        </c:spPr>
        <c:marker>
          <c:symbol val="none"/>
        </c:marker>
      </c:pivotFmt>
      <c:pivotFmt>
        <c:idx val="166"/>
        <c:spPr>
          <a:solidFill>
            <a:schemeClr val="accent1"/>
          </a:solidFill>
          <a:ln w="28575" cap="rnd">
            <a:solidFill>
              <a:schemeClr val="accent1"/>
            </a:solidFill>
            <a:round/>
          </a:ln>
          <a:effectLst/>
        </c:spPr>
        <c:marker>
          <c:symbol val="none"/>
        </c:marker>
      </c:pivotFmt>
      <c:pivotFmt>
        <c:idx val="167"/>
        <c:spPr>
          <a:solidFill>
            <a:schemeClr val="accent1"/>
          </a:solidFill>
          <a:ln w="28575" cap="rnd">
            <a:solidFill>
              <a:schemeClr val="accent1"/>
            </a:solidFill>
            <a:round/>
          </a:ln>
          <a:effectLst/>
        </c:spPr>
        <c:marker>
          <c:symbol val="none"/>
        </c:marker>
      </c:pivotFmt>
      <c:pivotFmt>
        <c:idx val="168"/>
        <c:spPr>
          <a:solidFill>
            <a:schemeClr val="accent1"/>
          </a:solidFill>
          <a:ln w="28575" cap="rnd">
            <a:solidFill>
              <a:schemeClr val="accent1"/>
            </a:solidFill>
            <a:round/>
          </a:ln>
          <a:effectLst/>
        </c:spPr>
        <c:marker>
          <c:symbol val="none"/>
        </c:marker>
      </c:pivotFmt>
      <c:pivotFmt>
        <c:idx val="169"/>
        <c:spPr>
          <a:solidFill>
            <a:schemeClr val="accent1"/>
          </a:solidFill>
          <a:ln w="28575" cap="rnd">
            <a:solidFill>
              <a:schemeClr val="accent1"/>
            </a:solidFill>
            <a:round/>
          </a:ln>
          <a:effectLst/>
        </c:spPr>
        <c:marker>
          <c:symbol val="none"/>
        </c:marker>
      </c:pivotFmt>
      <c:pivotFmt>
        <c:idx val="170"/>
        <c:spPr>
          <a:solidFill>
            <a:schemeClr val="accent1"/>
          </a:solidFill>
          <a:ln w="28575" cap="rnd">
            <a:solidFill>
              <a:schemeClr val="accent1"/>
            </a:solidFill>
            <a:round/>
          </a:ln>
          <a:effectLst/>
        </c:spPr>
        <c:marker>
          <c:symbol val="none"/>
        </c:marker>
      </c:pivotFmt>
      <c:pivotFmt>
        <c:idx val="171"/>
        <c:spPr>
          <a:solidFill>
            <a:schemeClr val="accent1"/>
          </a:solidFill>
          <a:ln w="28575" cap="rnd">
            <a:solidFill>
              <a:schemeClr val="accent1"/>
            </a:solidFill>
            <a:round/>
          </a:ln>
          <a:effectLst/>
        </c:spPr>
        <c:marker>
          <c:symbol val="none"/>
        </c:marker>
      </c:pivotFmt>
      <c:pivotFmt>
        <c:idx val="172"/>
        <c:spPr>
          <a:solidFill>
            <a:schemeClr val="accent1"/>
          </a:solidFill>
          <a:ln w="28575" cap="rnd">
            <a:solidFill>
              <a:schemeClr val="accent1"/>
            </a:solidFill>
            <a:round/>
          </a:ln>
          <a:effectLst/>
        </c:spPr>
        <c:marker>
          <c:symbol val="none"/>
        </c:marker>
      </c:pivotFmt>
      <c:pivotFmt>
        <c:idx val="173"/>
        <c:spPr>
          <a:solidFill>
            <a:schemeClr val="accent1"/>
          </a:solidFill>
          <a:ln w="28575" cap="rnd">
            <a:solidFill>
              <a:schemeClr val="accent1"/>
            </a:solidFill>
            <a:round/>
          </a:ln>
          <a:effectLst/>
        </c:spPr>
        <c:marker>
          <c:symbol val="none"/>
        </c:marker>
      </c:pivotFmt>
      <c:pivotFmt>
        <c:idx val="174"/>
        <c:spPr>
          <a:solidFill>
            <a:schemeClr val="accent1"/>
          </a:solidFill>
          <a:ln w="28575" cap="rnd">
            <a:solidFill>
              <a:schemeClr val="accent1"/>
            </a:solidFill>
            <a:round/>
          </a:ln>
          <a:effectLst/>
        </c:spPr>
        <c:marker>
          <c:symbol val="none"/>
        </c:marker>
      </c:pivotFmt>
      <c:pivotFmt>
        <c:idx val="175"/>
        <c:spPr>
          <a:solidFill>
            <a:schemeClr val="accent1"/>
          </a:solidFill>
          <a:ln w="28575" cap="rnd">
            <a:solidFill>
              <a:schemeClr val="accent1"/>
            </a:solidFill>
            <a:round/>
          </a:ln>
          <a:effectLst/>
        </c:spPr>
        <c:marker>
          <c:symbol val="none"/>
        </c:marker>
      </c:pivotFmt>
      <c:pivotFmt>
        <c:idx val="176"/>
        <c:spPr>
          <a:solidFill>
            <a:schemeClr val="accent1"/>
          </a:solidFill>
          <a:ln w="28575" cap="rnd">
            <a:solidFill>
              <a:schemeClr val="accent1"/>
            </a:solidFill>
            <a:round/>
          </a:ln>
          <a:effectLst/>
        </c:spPr>
        <c:marker>
          <c:symbol val="none"/>
        </c:marker>
      </c:pivotFmt>
      <c:pivotFmt>
        <c:idx val="177"/>
        <c:spPr>
          <a:solidFill>
            <a:schemeClr val="accent1"/>
          </a:solidFill>
          <a:ln w="28575" cap="rnd">
            <a:solidFill>
              <a:schemeClr val="accent1"/>
            </a:solidFill>
            <a:round/>
          </a:ln>
          <a:effectLst/>
        </c:spPr>
        <c:marker>
          <c:symbol val="none"/>
        </c:marker>
      </c:pivotFmt>
      <c:pivotFmt>
        <c:idx val="178"/>
        <c:spPr>
          <a:solidFill>
            <a:schemeClr val="accent1"/>
          </a:solidFill>
          <a:ln w="28575" cap="rnd">
            <a:solidFill>
              <a:schemeClr val="accent1"/>
            </a:solidFill>
            <a:round/>
          </a:ln>
          <a:effectLst/>
        </c:spPr>
        <c:marker>
          <c:symbol val="none"/>
        </c:marker>
      </c:pivotFmt>
      <c:pivotFmt>
        <c:idx val="179"/>
        <c:spPr>
          <a:solidFill>
            <a:schemeClr val="accent1"/>
          </a:solidFill>
          <a:ln w="28575" cap="rnd">
            <a:solidFill>
              <a:schemeClr val="accent1"/>
            </a:solidFill>
            <a:round/>
          </a:ln>
          <a:effectLst/>
        </c:spPr>
        <c:marker>
          <c:symbol val="none"/>
        </c:marker>
      </c:pivotFmt>
      <c:pivotFmt>
        <c:idx val="180"/>
        <c:spPr>
          <a:solidFill>
            <a:schemeClr val="accent1"/>
          </a:solidFill>
          <a:ln w="28575" cap="rnd">
            <a:solidFill>
              <a:schemeClr val="accent1"/>
            </a:solidFill>
            <a:round/>
          </a:ln>
          <a:effectLst/>
        </c:spPr>
        <c:marker>
          <c:symbol val="none"/>
        </c:marker>
      </c:pivotFmt>
      <c:pivotFmt>
        <c:idx val="181"/>
        <c:spPr>
          <a:solidFill>
            <a:schemeClr val="accent1"/>
          </a:solidFill>
          <a:ln w="28575" cap="rnd">
            <a:solidFill>
              <a:schemeClr val="accent1"/>
            </a:solidFill>
            <a:round/>
          </a:ln>
          <a:effectLst/>
        </c:spPr>
        <c:marker>
          <c:symbol val="none"/>
        </c:marker>
      </c:pivotFmt>
      <c:pivotFmt>
        <c:idx val="182"/>
        <c:spPr>
          <a:solidFill>
            <a:schemeClr val="accent1"/>
          </a:solidFill>
          <a:ln w="28575" cap="rnd">
            <a:solidFill>
              <a:schemeClr val="accent1"/>
            </a:solidFill>
            <a:round/>
          </a:ln>
          <a:effectLst/>
        </c:spPr>
        <c:marker>
          <c:symbol val="none"/>
        </c:marker>
      </c:pivotFmt>
      <c:pivotFmt>
        <c:idx val="183"/>
        <c:spPr>
          <a:solidFill>
            <a:schemeClr val="accent1"/>
          </a:solidFill>
          <a:ln w="28575" cap="rnd">
            <a:solidFill>
              <a:schemeClr val="accent1"/>
            </a:solidFill>
            <a:round/>
          </a:ln>
          <a:effectLst/>
        </c:spPr>
        <c:marker>
          <c:symbol val="none"/>
        </c:marker>
      </c:pivotFmt>
      <c:pivotFmt>
        <c:idx val="184"/>
        <c:spPr>
          <a:solidFill>
            <a:schemeClr val="accent1"/>
          </a:solidFill>
          <a:ln w="28575" cap="rnd">
            <a:solidFill>
              <a:schemeClr val="accent1"/>
            </a:solidFill>
            <a:round/>
          </a:ln>
          <a:effectLst/>
        </c:spPr>
        <c:marker>
          <c:symbol val="none"/>
        </c:marker>
      </c:pivotFmt>
      <c:pivotFmt>
        <c:idx val="185"/>
        <c:spPr>
          <a:solidFill>
            <a:schemeClr val="accent1"/>
          </a:solidFill>
          <a:ln w="28575" cap="rnd">
            <a:solidFill>
              <a:schemeClr val="accent1"/>
            </a:solidFill>
            <a:round/>
          </a:ln>
          <a:effectLst/>
        </c:spPr>
        <c:marker>
          <c:symbol val="none"/>
        </c:marker>
      </c:pivotFmt>
      <c:pivotFmt>
        <c:idx val="186"/>
        <c:spPr>
          <a:solidFill>
            <a:schemeClr val="accent1"/>
          </a:solidFill>
          <a:ln w="28575" cap="rnd">
            <a:solidFill>
              <a:schemeClr val="accent1"/>
            </a:solidFill>
            <a:round/>
          </a:ln>
          <a:effectLst/>
        </c:spPr>
        <c:marker>
          <c:symbol val="none"/>
        </c:marker>
      </c:pivotFmt>
      <c:pivotFmt>
        <c:idx val="187"/>
        <c:spPr>
          <a:solidFill>
            <a:schemeClr val="accent1"/>
          </a:solidFill>
          <a:ln w="28575" cap="rnd">
            <a:solidFill>
              <a:schemeClr val="accent1"/>
            </a:solidFill>
            <a:round/>
          </a:ln>
          <a:effectLst/>
        </c:spPr>
        <c:marker>
          <c:symbol val="none"/>
        </c:marker>
      </c:pivotFmt>
      <c:pivotFmt>
        <c:idx val="188"/>
        <c:spPr>
          <a:solidFill>
            <a:schemeClr val="accent1"/>
          </a:solidFill>
          <a:ln w="28575" cap="rnd">
            <a:solidFill>
              <a:schemeClr val="accent1"/>
            </a:solidFill>
            <a:round/>
          </a:ln>
          <a:effectLst/>
        </c:spPr>
        <c:marker>
          <c:symbol val="none"/>
        </c:marker>
      </c:pivotFmt>
      <c:pivotFmt>
        <c:idx val="189"/>
        <c:spPr>
          <a:solidFill>
            <a:schemeClr val="accent1"/>
          </a:solidFill>
          <a:ln w="28575" cap="rnd">
            <a:solidFill>
              <a:schemeClr val="accent1"/>
            </a:solidFill>
            <a:round/>
          </a:ln>
          <a:effectLst/>
        </c:spPr>
        <c:marker>
          <c:symbol val="none"/>
        </c:marker>
      </c:pivotFmt>
      <c:pivotFmt>
        <c:idx val="190"/>
        <c:spPr>
          <a:solidFill>
            <a:schemeClr val="accent1"/>
          </a:solidFill>
          <a:ln w="28575" cap="rnd">
            <a:solidFill>
              <a:schemeClr val="accent1"/>
            </a:solidFill>
            <a:round/>
          </a:ln>
          <a:effectLst/>
        </c:spPr>
        <c:marker>
          <c:symbol val="none"/>
        </c:marker>
      </c:pivotFmt>
      <c:pivotFmt>
        <c:idx val="191"/>
        <c:spPr>
          <a:solidFill>
            <a:schemeClr val="accent1"/>
          </a:solidFill>
          <a:ln w="28575" cap="rnd">
            <a:solidFill>
              <a:schemeClr val="accent1"/>
            </a:solidFill>
            <a:round/>
          </a:ln>
          <a:effectLst/>
        </c:spPr>
        <c:marker>
          <c:symbol val="none"/>
        </c:marker>
      </c:pivotFmt>
      <c:pivotFmt>
        <c:idx val="192"/>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193"/>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194"/>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195"/>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196"/>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197"/>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198"/>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199"/>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200"/>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201"/>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202"/>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203"/>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204"/>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205"/>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206"/>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207"/>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208"/>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209"/>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210"/>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211"/>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212"/>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213"/>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214"/>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215"/>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216"/>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4.5336090898501907E-2"/>
          <c:y val="0.14375964604784042"/>
          <c:w val="0.78649320936933653"/>
          <c:h val="0.62137226961720393"/>
        </c:manualLayout>
      </c:layout>
      <c:lineChart>
        <c:grouping val="standard"/>
        <c:varyColors val="0"/>
        <c:ser>
          <c:idx val="0"/>
          <c:order val="0"/>
          <c:tx>
            <c:strRef>
              <c:f>'Saturación O2'!$B$190:$B$191</c:f>
              <c:strCache>
                <c:ptCount val="1"/>
                <c:pt idx="0">
                  <c:v>CONV</c:v>
                </c:pt>
              </c:strCache>
            </c:strRef>
          </c:tx>
          <c:spPr>
            <a:ln w="28575" cap="rnd">
              <a:solidFill>
                <a:schemeClr val="accent1"/>
              </a:solidFill>
              <a:round/>
            </a:ln>
            <a:effectLst/>
          </c:spPr>
          <c:marker>
            <c:symbol val="none"/>
          </c:marker>
          <c:cat>
            <c:strRef>
              <c:f>'Saturación O2'!$A$192:$A$229</c:f>
              <c:strCache>
                <c:ptCount val="37"/>
                <c:pt idx="0">
                  <c:v>abr-18</c:v>
                </c:pt>
                <c:pt idx="1">
                  <c:v>may-18</c:v>
                </c:pt>
                <c:pt idx="2">
                  <c:v>jun-18</c:v>
                </c:pt>
                <c:pt idx="3">
                  <c:v>jul-18</c:v>
                </c:pt>
                <c:pt idx="4">
                  <c:v>ago-18</c:v>
                </c:pt>
                <c:pt idx="5">
                  <c:v>sep-18</c:v>
                </c:pt>
                <c:pt idx="6">
                  <c:v>oct-18</c:v>
                </c:pt>
                <c:pt idx="7">
                  <c:v>nov-18</c:v>
                </c:pt>
                <c:pt idx="8">
                  <c:v>dic-18</c:v>
                </c:pt>
                <c:pt idx="9">
                  <c:v>ene-19</c:v>
                </c:pt>
                <c:pt idx="10">
                  <c:v>feb-19</c:v>
                </c:pt>
                <c:pt idx="11">
                  <c:v>mar-19</c:v>
                </c:pt>
                <c:pt idx="12">
                  <c:v>abr-19</c:v>
                </c:pt>
                <c:pt idx="13">
                  <c:v>may-19</c:v>
                </c:pt>
                <c:pt idx="14">
                  <c:v>jun-19</c:v>
                </c:pt>
                <c:pt idx="15">
                  <c:v>jul-19</c:v>
                </c:pt>
                <c:pt idx="16">
                  <c:v>ago-19</c:v>
                </c:pt>
                <c:pt idx="17">
                  <c:v>sep-19</c:v>
                </c:pt>
                <c:pt idx="18">
                  <c:v>oct-19</c:v>
                </c:pt>
                <c:pt idx="19">
                  <c:v>nov-19</c:v>
                </c:pt>
                <c:pt idx="20">
                  <c:v>dic-19</c:v>
                </c:pt>
                <c:pt idx="21">
                  <c:v>ene-20</c:v>
                </c:pt>
                <c:pt idx="22">
                  <c:v>feb-20</c:v>
                </c:pt>
                <c:pt idx="23">
                  <c:v>mar-20</c:v>
                </c:pt>
                <c:pt idx="24">
                  <c:v>abr-20</c:v>
                </c:pt>
                <c:pt idx="25">
                  <c:v>may-20</c:v>
                </c:pt>
                <c:pt idx="26">
                  <c:v>jun-20</c:v>
                </c:pt>
                <c:pt idx="27">
                  <c:v>jul-20</c:v>
                </c:pt>
                <c:pt idx="28">
                  <c:v>ago-20</c:v>
                </c:pt>
                <c:pt idx="29">
                  <c:v>sep-20</c:v>
                </c:pt>
                <c:pt idx="30">
                  <c:v>oct-20</c:v>
                </c:pt>
                <c:pt idx="31">
                  <c:v>nov-20</c:v>
                </c:pt>
                <c:pt idx="32">
                  <c:v>dic-20</c:v>
                </c:pt>
                <c:pt idx="33">
                  <c:v>ene-21</c:v>
                </c:pt>
                <c:pt idx="34">
                  <c:v>feb-21</c:v>
                </c:pt>
                <c:pt idx="35">
                  <c:v>mar-21</c:v>
                </c:pt>
                <c:pt idx="36">
                  <c:v>abr-21</c:v>
                </c:pt>
              </c:strCache>
            </c:strRef>
          </c:cat>
          <c:val>
            <c:numRef>
              <c:f>'Saturación O2'!$B$192:$B$229</c:f>
              <c:numCache>
                <c:formatCode>General</c:formatCode>
                <c:ptCount val="37"/>
                <c:pt idx="3">
                  <c:v>72.916666666666671</c:v>
                </c:pt>
                <c:pt idx="4">
                  <c:v>67.307692307692307</c:v>
                </c:pt>
                <c:pt idx="5">
                  <c:v>69.791666666666657</c:v>
                </c:pt>
                <c:pt idx="12">
                  <c:v>64.705882352941174</c:v>
                </c:pt>
                <c:pt idx="14">
                  <c:v>71.568627450980401</c:v>
                </c:pt>
                <c:pt idx="15">
                  <c:v>66.34615384615384</c:v>
                </c:pt>
                <c:pt idx="16">
                  <c:v>65.384615384615387</c:v>
                </c:pt>
                <c:pt idx="19">
                  <c:v>71.15384615384616</c:v>
                </c:pt>
              </c:numCache>
            </c:numRef>
          </c:val>
          <c:smooth val="0"/>
          <c:extLst>
            <c:ext xmlns:c16="http://schemas.microsoft.com/office/drawing/2014/chart" uri="{C3380CC4-5D6E-409C-BE32-E72D297353CC}">
              <c16:uniqueId val="{00000000-3344-4A4C-AB19-E9273863958F}"/>
            </c:ext>
          </c:extLst>
        </c:ser>
        <c:ser>
          <c:idx val="1"/>
          <c:order val="1"/>
          <c:tx>
            <c:strRef>
              <c:f>'Saturación O2'!$C$190:$C$191</c:f>
              <c:strCache>
                <c:ptCount val="1"/>
                <c:pt idx="0">
                  <c:v>HARG1</c:v>
                </c:pt>
              </c:strCache>
            </c:strRef>
          </c:tx>
          <c:spPr>
            <a:ln w="28575" cap="rnd">
              <a:solidFill>
                <a:schemeClr val="accent2"/>
              </a:solidFill>
              <a:round/>
            </a:ln>
            <a:effectLst/>
          </c:spPr>
          <c:marker>
            <c:symbol val="none"/>
          </c:marker>
          <c:cat>
            <c:strRef>
              <c:f>'Saturación O2'!$A$192:$A$229</c:f>
              <c:strCache>
                <c:ptCount val="37"/>
                <c:pt idx="0">
                  <c:v>abr-18</c:v>
                </c:pt>
                <c:pt idx="1">
                  <c:v>may-18</c:v>
                </c:pt>
                <c:pt idx="2">
                  <c:v>jun-18</c:v>
                </c:pt>
                <c:pt idx="3">
                  <c:v>jul-18</c:v>
                </c:pt>
                <c:pt idx="4">
                  <c:v>ago-18</c:v>
                </c:pt>
                <c:pt idx="5">
                  <c:v>sep-18</c:v>
                </c:pt>
                <c:pt idx="6">
                  <c:v>oct-18</c:v>
                </c:pt>
                <c:pt idx="7">
                  <c:v>nov-18</c:v>
                </c:pt>
                <c:pt idx="8">
                  <c:v>dic-18</c:v>
                </c:pt>
                <c:pt idx="9">
                  <c:v>ene-19</c:v>
                </c:pt>
                <c:pt idx="10">
                  <c:v>feb-19</c:v>
                </c:pt>
                <c:pt idx="11">
                  <c:v>mar-19</c:v>
                </c:pt>
                <c:pt idx="12">
                  <c:v>abr-19</c:v>
                </c:pt>
                <c:pt idx="13">
                  <c:v>may-19</c:v>
                </c:pt>
                <c:pt idx="14">
                  <c:v>jun-19</c:v>
                </c:pt>
                <c:pt idx="15">
                  <c:v>jul-19</c:v>
                </c:pt>
                <c:pt idx="16">
                  <c:v>ago-19</c:v>
                </c:pt>
                <c:pt idx="17">
                  <c:v>sep-19</c:v>
                </c:pt>
                <c:pt idx="18">
                  <c:v>oct-19</c:v>
                </c:pt>
                <c:pt idx="19">
                  <c:v>nov-19</c:v>
                </c:pt>
                <c:pt idx="20">
                  <c:v>dic-19</c:v>
                </c:pt>
                <c:pt idx="21">
                  <c:v>ene-20</c:v>
                </c:pt>
                <c:pt idx="22">
                  <c:v>feb-20</c:v>
                </c:pt>
                <c:pt idx="23">
                  <c:v>mar-20</c:v>
                </c:pt>
                <c:pt idx="24">
                  <c:v>abr-20</c:v>
                </c:pt>
                <c:pt idx="25">
                  <c:v>may-20</c:v>
                </c:pt>
                <c:pt idx="26">
                  <c:v>jun-20</c:v>
                </c:pt>
                <c:pt idx="27">
                  <c:v>jul-20</c:v>
                </c:pt>
                <c:pt idx="28">
                  <c:v>ago-20</c:v>
                </c:pt>
                <c:pt idx="29">
                  <c:v>sep-20</c:v>
                </c:pt>
                <c:pt idx="30">
                  <c:v>oct-20</c:v>
                </c:pt>
                <c:pt idx="31">
                  <c:v>nov-20</c:v>
                </c:pt>
                <c:pt idx="32">
                  <c:v>dic-20</c:v>
                </c:pt>
                <c:pt idx="33">
                  <c:v>ene-21</c:v>
                </c:pt>
                <c:pt idx="34">
                  <c:v>feb-21</c:v>
                </c:pt>
                <c:pt idx="35">
                  <c:v>mar-21</c:v>
                </c:pt>
                <c:pt idx="36">
                  <c:v>abr-21</c:v>
                </c:pt>
              </c:strCache>
            </c:strRef>
          </c:cat>
          <c:val>
            <c:numRef>
              <c:f>'Saturación O2'!$C$192:$C$229</c:f>
              <c:numCache>
                <c:formatCode>General</c:formatCode>
                <c:ptCount val="37"/>
                <c:pt idx="0">
                  <c:v>63.725490196078439</c:v>
                </c:pt>
                <c:pt idx="1">
                  <c:v>66.666666666666671</c:v>
                </c:pt>
                <c:pt idx="3">
                  <c:v>63.20754716981132</c:v>
                </c:pt>
                <c:pt idx="4">
                  <c:v>59.633027522935777</c:v>
                </c:pt>
                <c:pt idx="5">
                  <c:v>62.385321100917423</c:v>
                </c:pt>
                <c:pt idx="6">
                  <c:v>70.192307692307693</c:v>
                </c:pt>
                <c:pt idx="8">
                  <c:v>68.468468468468473</c:v>
                </c:pt>
                <c:pt idx="9">
                  <c:v>66.371681415929203</c:v>
                </c:pt>
                <c:pt idx="10">
                  <c:v>62.264150943396224</c:v>
                </c:pt>
                <c:pt idx="11">
                  <c:v>66.055045871559642</c:v>
                </c:pt>
                <c:pt idx="12">
                  <c:v>61.467889908256865</c:v>
                </c:pt>
                <c:pt idx="13">
                  <c:v>63.725490196078439</c:v>
                </c:pt>
                <c:pt idx="14">
                  <c:v>58.653846153846146</c:v>
                </c:pt>
                <c:pt idx="15">
                  <c:v>66.055045871559642</c:v>
                </c:pt>
                <c:pt idx="16">
                  <c:v>67.307692307692307</c:v>
                </c:pt>
                <c:pt idx="17">
                  <c:v>65.765765765765778</c:v>
                </c:pt>
                <c:pt idx="18">
                  <c:v>67.889908256880744</c:v>
                </c:pt>
                <c:pt idx="19">
                  <c:v>67.924528301886795</c:v>
                </c:pt>
                <c:pt idx="20">
                  <c:v>65.546218487394952</c:v>
                </c:pt>
              </c:numCache>
            </c:numRef>
          </c:val>
          <c:smooth val="0"/>
          <c:extLst>
            <c:ext xmlns:c16="http://schemas.microsoft.com/office/drawing/2014/chart" uri="{C3380CC4-5D6E-409C-BE32-E72D297353CC}">
              <c16:uniqueId val="{00000001-3344-4A4C-AB19-E9273863958F}"/>
            </c:ext>
          </c:extLst>
        </c:ser>
        <c:ser>
          <c:idx val="2"/>
          <c:order val="2"/>
          <c:tx>
            <c:strRef>
              <c:f>'Saturación O2'!$D$190:$D$191</c:f>
              <c:strCache>
                <c:ptCount val="1"/>
                <c:pt idx="0">
                  <c:v>HARG2</c:v>
                </c:pt>
              </c:strCache>
            </c:strRef>
          </c:tx>
          <c:spPr>
            <a:ln w="28575" cap="rnd">
              <a:solidFill>
                <a:schemeClr val="accent3"/>
              </a:solidFill>
              <a:round/>
            </a:ln>
            <a:effectLst/>
          </c:spPr>
          <c:marker>
            <c:symbol val="none"/>
          </c:marker>
          <c:cat>
            <c:strRef>
              <c:f>'Saturación O2'!$A$192:$A$229</c:f>
              <c:strCache>
                <c:ptCount val="37"/>
                <c:pt idx="0">
                  <c:v>abr-18</c:v>
                </c:pt>
                <c:pt idx="1">
                  <c:v>may-18</c:v>
                </c:pt>
                <c:pt idx="2">
                  <c:v>jun-18</c:v>
                </c:pt>
                <c:pt idx="3">
                  <c:v>jul-18</c:v>
                </c:pt>
                <c:pt idx="4">
                  <c:v>ago-18</c:v>
                </c:pt>
                <c:pt idx="5">
                  <c:v>sep-18</c:v>
                </c:pt>
                <c:pt idx="6">
                  <c:v>oct-18</c:v>
                </c:pt>
                <c:pt idx="7">
                  <c:v>nov-18</c:v>
                </c:pt>
                <c:pt idx="8">
                  <c:v>dic-18</c:v>
                </c:pt>
                <c:pt idx="9">
                  <c:v>ene-19</c:v>
                </c:pt>
                <c:pt idx="10">
                  <c:v>feb-19</c:v>
                </c:pt>
                <c:pt idx="11">
                  <c:v>mar-19</c:v>
                </c:pt>
                <c:pt idx="12">
                  <c:v>abr-19</c:v>
                </c:pt>
                <c:pt idx="13">
                  <c:v>may-19</c:v>
                </c:pt>
                <c:pt idx="14">
                  <c:v>jun-19</c:v>
                </c:pt>
                <c:pt idx="15">
                  <c:v>jul-19</c:v>
                </c:pt>
                <c:pt idx="16">
                  <c:v>ago-19</c:v>
                </c:pt>
                <c:pt idx="17">
                  <c:v>sep-19</c:v>
                </c:pt>
                <c:pt idx="18">
                  <c:v>oct-19</c:v>
                </c:pt>
                <c:pt idx="19">
                  <c:v>nov-19</c:v>
                </c:pt>
                <c:pt idx="20">
                  <c:v>dic-19</c:v>
                </c:pt>
                <c:pt idx="21">
                  <c:v>ene-20</c:v>
                </c:pt>
                <c:pt idx="22">
                  <c:v>feb-20</c:v>
                </c:pt>
                <c:pt idx="23">
                  <c:v>mar-20</c:v>
                </c:pt>
                <c:pt idx="24">
                  <c:v>abr-20</c:v>
                </c:pt>
                <c:pt idx="25">
                  <c:v>may-20</c:v>
                </c:pt>
                <c:pt idx="26">
                  <c:v>jun-20</c:v>
                </c:pt>
                <c:pt idx="27">
                  <c:v>jul-20</c:v>
                </c:pt>
                <c:pt idx="28">
                  <c:v>ago-20</c:v>
                </c:pt>
                <c:pt idx="29">
                  <c:v>sep-20</c:v>
                </c:pt>
                <c:pt idx="30">
                  <c:v>oct-20</c:v>
                </c:pt>
                <c:pt idx="31">
                  <c:v>nov-20</c:v>
                </c:pt>
                <c:pt idx="32">
                  <c:v>dic-20</c:v>
                </c:pt>
                <c:pt idx="33">
                  <c:v>ene-21</c:v>
                </c:pt>
                <c:pt idx="34">
                  <c:v>feb-21</c:v>
                </c:pt>
                <c:pt idx="35">
                  <c:v>mar-21</c:v>
                </c:pt>
                <c:pt idx="36">
                  <c:v>abr-21</c:v>
                </c:pt>
              </c:strCache>
            </c:strRef>
          </c:cat>
          <c:val>
            <c:numRef>
              <c:f>'Saturación O2'!$D$192:$D$229</c:f>
              <c:numCache>
                <c:formatCode>General</c:formatCode>
                <c:ptCount val="37"/>
                <c:pt idx="0">
                  <c:v>65</c:v>
                </c:pt>
                <c:pt idx="1">
                  <c:v>66.326530612244895</c:v>
                </c:pt>
                <c:pt idx="2">
                  <c:v>64.15094339622641</c:v>
                </c:pt>
                <c:pt idx="3">
                  <c:v>69</c:v>
                </c:pt>
                <c:pt idx="4">
                  <c:v>67.307692307692307</c:v>
                </c:pt>
                <c:pt idx="5">
                  <c:v>67.346938775510196</c:v>
                </c:pt>
                <c:pt idx="6">
                  <c:v>76.415094339622641</c:v>
                </c:pt>
                <c:pt idx="7">
                  <c:v>67.25663716814158</c:v>
                </c:pt>
                <c:pt idx="8">
                  <c:v>66.972477064220186</c:v>
                </c:pt>
                <c:pt idx="9">
                  <c:v>69.724770642201833</c:v>
                </c:pt>
                <c:pt idx="10">
                  <c:v>60.377358490566046</c:v>
                </c:pt>
                <c:pt idx="11">
                  <c:v>60.57692307692308</c:v>
                </c:pt>
                <c:pt idx="12">
                  <c:v>61.764705882352956</c:v>
                </c:pt>
                <c:pt idx="13">
                  <c:v>62</c:v>
                </c:pt>
                <c:pt idx="14">
                  <c:v>70</c:v>
                </c:pt>
                <c:pt idx="15">
                  <c:v>65.384615384615387</c:v>
                </c:pt>
                <c:pt idx="16">
                  <c:v>66.34615384615384</c:v>
                </c:pt>
                <c:pt idx="17">
                  <c:v>64.15094339622641</c:v>
                </c:pt>
                <c:pt idx="18">
                  <c:v>64.220183486238525</c:v>
                </c:pt>
                <c:pt idx="19">
                  <c:v>63.96226415094339</c:v>
                </c:pt>
                <c:pt idx="20">
                  <c:v>50</c:v>
                </c:pt>
                <c:pt idx="21">
                  <c:v>60.360360360360353</c:v>
                </c:pt>
                <c:pt idx="22">
                  <c:v>64.86486486486487</c:v>
                </c:pt>
                <c:pt idx="23">
                  <c:v>65.999999999999986</c:v>
                </c:pt>
                <c:pt idx="24">
                  <c:v>67.889908256880744</c:v>
                </c:pt>
                <c:pt idx="25">
                  <c:v>66.666666666666671</c:v>
                </c:pt>
                <c:pt idx="26">
                  <c:v>65.686274509803923</c:v>
                </c:pt>
                <c:pt idx="27">
                  <c:v>63.46153846153846</c:v>
                </c:pt>
                <c:pt idx="28">
                  <c:v>67.307692307692307</c:v>
                </c:pt>
                <c:pt idx="29">
                  <c:v>68.269230769230759</c:v>
                </c:pt>
                <c:pt idx="30">
                  <c:v>66.037735849056617</c:v>
                </c:pt>
                <c:pt idx="31">
                  <c:v>66.037735849056617</c:v>
                </c:pt>
                <c:pt idx="32">
                  <c:v>64.220183486238525</c:v>
                </c:pt>
                <c:pt idx="33">
                  <c:v>63.716814159292035</c:v>
                </c:pt>
                <c:pt idx="34">
                  <c:v>58.715596330275233</c:v>
                </c:pt>
                <c:pt idx="35">
                  <c:v>68.627450980392155</c:v>
                </c:pt>
                <c:pt idx="36">
                  <c:v>66.666666666666671</c:v>
                </c:pt>
              </c:numCache>
            </c:numRef>
          </c:val>
          <c:smooth val="0"/>
          <c:extLst>
            <c:ext xmlns:c16="http://schemas.microsoft.com/office/drawing/2014/chart" uri="{C3380CC4-5D6E-409C-BE32-E72D297353CC}">
              <c16:uniqueId val="{00000002-3344-4A4C-AB19-E9273863958F}"/>
            </c:ext>
          </c:extLst>
        </c:ser>
        <c:ser>
          <c:idx val="3"/>
          <c:order val="3"/>
          <c:tx>
            <c:strRef>
              <c:f>'Saturación O2'!$E$190:$E$191</c:f>
              <c:strCache>
                <c:ptCount val="1"/>
                <c:pt idx="0">
                  <c:v>HASL1</c:v>
                </c:pt>
              </c:strCache>
            </c:strRef>
          </c:tx>
          <c:spPr>
            <a:ln w="28575" cap="rnd">
              <a:solidFill>
                <a:schemeClr val="accent4"/>
              </a:solidFill>
              <a:round/>
            </a:ln>
            <a:effectLst/>
          </c:spPr>
          <c:marker>
            <c:symbol val="none"/>
          </c:marker>
          <c:cat>
            <c:strRef>
              <c:f>'Saturación O2'!$A$192:$A$229</c:f>
              <c:strCache>
                <c:ptCount val="37"/>
                <c:pt idx="0">
                  <c:v>abr-18</c:v>
                </c:pt>
                <c:pt idx="1">
                  <c:v>may-18</c:v>
                </c:pt>
                <c:pt idx="2">
                  <c:v>jun-18</c:v>
                </c:pt>
                <c:pt idx="3">
                  <c:v>jul-18</c:v>
                </c:pt>
                <c:pt idx="4">
                  <c:v>ago-18</c:v>
                </c:pt>
                <c:pt idx="5">
                  <c:v>sep-18</c:v>
                </c:pt>
                <c:pt idx="6">
                  <c:v>oct-18</c:v>
                </c:pt>
                <c:pt idx="7">
                  <c:v>nov-18</c:v>
                </c:pt>
                <c:pt idx="8">
                  <c:v>dic-18</c:v>
                </c:pt>
                <c:pt idx="9">
                  <c:v>ene-19</c:v>
                </c:pt>
                <c:pt idx="10">
                  <c:v>feb-19</c:v>
                </c:pt>
                <c:pt idx="11">
                  <c:v>mar-19</c:v>
                </c:pt>
                <c:pt idx="12">
                  <c:v>abr-19</c:v>
                </c:pt>
                <c:pt idx="13">
                  <c:v>may-19</c:v>
                </c:pt>
                <c:pt idx="14">
                  <c:v>jun-19</c:v>
                </c:pt>
                <c:pt idx="15">
                  <c:v>jul-19</c:v>
                </c:pt>
                <c:pt idx="16">
                  <c:v>ago-19</c:v>
                </c:pt>
                <c:pt idx="17">
                  <c:v>sep-19</c:v>
                </c:pt>
                <c:pt idx="18">
                  <c:v>oct-19</c:v>
                </c:pt>
                <c:pt idx="19">
                  <c:v>nov-19</c:v>
                </c:pt>
                <c:pt idx="20">
                  <c:v>dic-19</c:v>
                </c:pt>
                <c:pt idx="21">
                  <c:v>ene-20</c:v>
                </c:pt>
                <c:pt idx="22">
                  <c:v>feb-20</c:v>
                </c:pt>
                <c:pt idx="23">
                  <c:v>mar-20</c:v>
                </c:pt>
                <c:pt idx="24">
                  <c:v>abr-20</c:v>
                </c:pt>
                <c:pt idx="25">
                  <c:v>may-20</c:v>
                </c:pt>
                <c:pt idx="26">
                  <c:v>jun-20</c:v>
                </c:pt>
                <c:pt idx="27">
                  <c:v>jul-20</c:v>
                </c:pt>
                <c:pt idx="28">
                  <c:v>ago-20</c:v>
                </c:pt>
                <c:pt idx="29">
                  <c:v>sep-20</c:v>
                </c:pt>
                <c:pt idx="30">
                  <c:v>oct-20</c:v>
                </c:pt>
                <c:pt idx="31">
                  <c:v>nov-20</c:v>
                </c:pt>
                <c:pt idx="32">
                  <c:v>dic-20</c:v>
                </c:pt>
                <c:pt idx="33">
                  <c:v>ene-21</c:v>
                </c:pt>
                <c:pt idx="34">
                  <c:v>feb-21</c:v>
                </c:pt>
                <c:pt idx="35">
                  <c:v>mar-21</c:v>
                </c:pt>
                <c:pt idx="36">
                  <c:v>abr-21</c:v>
                </c:pt>
              </c:strCache>
            </c:strRef>
          </c:cat>
          <c:val>
            <c:numRef>
              <c:f>'Saturación O2'!$E$192:$E$229</c:f>
              <c:numCache>
                <c:formatCode>General</c:formatCode>
                <c:ptCount val="37"/>
                <c:pt idx="0">
                  <c:v>63.000000000000014</c:v>
                </c:pt>
                <c:pt idx="1">
                  <c:v>68</c:v>
                </c:pt>
                <c:pt idx="3">
                  <c:v>60.7843137254902</c:v>
                </c:pt>
                <c:pt idx="4">
                  <c:v>59.803921568627452</c:v>
                </c:pt>
                <c:pt idx="5">
                  <c:v>67.307692307692307</c:v>
                </c:pt>
                <c:pt idx="6">
                  <c:v>64.42307692307692</c:v>
                </c:pt>
                <c:pt idx="7">
                  <c:v>69.230769230769226</c:v>
                </c:pt>
                <c:pt idx="8">
                  <c:v>57.692307692307686</c:v>
                </c:pt>
                <c:pt idx="9">
                  <c:v>60.377358490566046</c:v>
                </c:pt>
                <c:pt idx="10">
                  <c:v>53.846153846153847</c:v>
                </c:pt>
                <c:pt idx="11">
                  <c:v>60.57692307692308</c:v>
                </c:pt>
                <c:pt idx="12">
                  <c:v>59.615384615384613</c:v>
                </c:pt>
                <c:pt idx="13">
                  <c:v>58.82352941176471</c:v>
                </c:pt>
                <c:pt idx="14">
                  <c:v>57.692307692307686</c:v>
                </c:pt>
                <c:pt idx="15">
                  <c:v>58.653846153846146</c:v>
                </c:pt>
                <c:pt idx="16">
                  <c:v>60.377358490566046</c:v>
                </c:pt>
                <c:pt idx="17">
                  <c:v>50.961538461538467</c:v>
                </c:pt>
                <c:pt idx="19">
                  <c:v>58.653846153846146</c:v>
                </c:pt>
                <c:pt idx="20">
                  <c:v>58.490566037735846</c:v>
                </c:pt>
              </c:numCache>
            </c:numRef>
          </c:val>
          <c:smooth val="0"/>
          <c:extLst>
            <c:ext xmlns:c16="http://schemas.microsoft.com/office/drawing/2014/chart" uri="{C3380CC4-5D6E-409C-BE32-E72D297353CC}">
              <c16:uniqueId val="{00000003-3344-4A4C-AB19-E9273863958F}"/>
            </c:ext>
          </c:extLst>
        </c:ser>
        <c:ser>
          <c:idx val="4"/>
          <c:order val="4"/>
          <c:tx>
            <c:strRef>
              <c:f>'Saturación O2'!$F$190:$F$191</c:f>
              <c:strCache>
                <c:ptCount val="1"/>
                <c:pt idx="0">
                  <c:v>HASL2</c:v>
                </c:pt>
              </c:strCache>
            </c:strRef>
          </c:tx>
          <c:spPr>
            <a:ln w="28575" cap="rnd">
              <a:solidFill>
                <a:schemeClr val="accent5"/>
              </a:solidFill>
              <a:round/>
            </a:ln>
            <a:effectLst/>
          </c:spPr>
          <c:marker>
            <c:symbol val="none"/>
          </c:marker>
          <c:cat>
            <c:strRef>
              <c:f>'Saturación O2'!$A$192:$A$229</c:f>
              <c:strCache>
                <c:ptCount val="37"/>
                <c:pt idx="0">
                  <c:v>abr-18</c:v>
                </c:pt>
                <c:pt idx="1">
                  <c:v>may-18</c:v>
                </c:pt>
                <c:pt idx="2">
                  <c:v>jun-18</c:v>
                </c:pt>
                <c:pt idx="3">
                  <c:v>jul-18</c:v>
                </c:pt>
                <c:pt idx="4">
                  <c:v>ago-18</c:v>
                </c:pt>
                <c:pt idx="5">
                  <c:v>sep-18</c:v>
                </c:pt>
                <c:pt idx="6">
                  <c:v>oct-18</c:v>
                </c:pt>
                <c:pt idx="7">
                  <c:v>nov-18</c:v>
                </c:pt>
                <c:pt idx="8">
                  <c:v>dic-18</c:v>
                </c:pt>
                <c:pt idx="9">
                  <c:v>ene-19</c:v>
                </c:pt>
                <c:pt idx="10">
                  <c:v>feb-19</c:v>
                </c:pt>
                <c:pt idx="11">
                  <c:v>mar-19</c:v>
                </c:pt>
                <c:pt idx="12">
                  <c:v>abr-19</c:v>
                </c:pt>
                <c:pt idx="13">
                  <c:v>may-19</c:v>
                </c:pt>
                <c:pt idx="14">
                  <c:v>jun-19</c:v>
                </c:pt>
                <c:pt idx="15">
                  <c:v>jul-19</c:v>
                </c:pt>
                <c:pt idx="16">
                  <c:v>ago-19</c:v>
                </c:pt>
                <c:pt idx="17">
                  <c:v>sep-19</c:v>
                </c:pt>
                <c:pt idx="18">
                  <c:v>oct-19</c:v>
                </c:pt>
                <c:pt idx="19">
                  <c:v>nov-19</c:v>
                </c:pt>
                <c:pt idx="20">
                  <c:v>dic-19</c:v>
                </c:pt>
                <c:pt idx="21">
                  <c:v>ene-20</c:v>
                </c:pt>
                <c:pt idx="22">
                  <c:v>feb-20</c:v>
                </c:pt>
                <c:pt idx="23">
                  <c:v>mar-20</c:v>
                </c:pt>
                <c:pt idx="24">
                  <c:v>abr-20</c:v>
                </c:pt>
                <c:pt idx="25">
                  <c:v>may-20</c:v>
                </c:pt>
                <c:pt idx="26">
                  <c:v>jun-20</c:v>
                </c:pt>
                <c:pt idx="27">
                  <c:v>jul-20</c:v>
                </c:pt>
                <c:pt idx="28">
                  <c:v>ago-20</c:v>
                </c:pt>
                <c:pt idx="29">
                  <c:v>sep-20</c:v>
                </c:pt>
                <c:pt idx="30">
                  <c:v>oct-20</c:v>
                </c:pt>
                <c:pt idx="31">
                  <c:v>nov-20</c:v>
                </c:pt>
                <c:pt idx="32">
                  <c:v>dic-20</c:v>
                </c:pt>
                <c:pt idx="33">
                  <c:v>ene-21</c:v>
                </c:pt>
                <c:pt idx="34">
                  <c:v>feb-21</c:v>
                </c:pt>
                <c:pt idx="35">
                  <c:v>mar-21</c:v>
                </c:pt>
                <c:pt idx="36">
                  <c:v>abr-21</c:v>
                </c:pt>
              </c:strCache>
            </c:strRef>
          </c:cat>
          <c:val>
            <c:numRef>
              <c:f>'Saturación O2'!$F$192:$F$229</c:f>
              <c:numCache>
                <c:formatCode>General</c:formatCode>
                <c:ptCount val="37"/>
                <c:pt idx="0">
                  <c:v>65</c:v>
                </c:pt>
                <c:pt idx="1">
                  <c:v>64.705882352941174</c:v>
                </c:pt>
                <c:pt idx="2">
                  <c:v>66.037735849056617</c:v>
                </c:pt>
                <c:pt idx="3">
                  <c:v>65.384615384615387</c:v>
                </c:pt>
                <c:pt idx="4">
                  <c:v>62.5</c:v>
                </c:pt>
                <c:pt idx="5">
                  <c:v>66.666666666666671</c:v>
                </c:pt>
                <c:pt idx="6">
                  <c:v>61.53846153846154</c:v>
                </c:pt>
                <c:pt idx="7">
                  <c:v>67.924528301886795</c:v>
                </c:pt>
                <c:pt idx="8">
                  <c:v>71.698113207547166</c:v>
                </c:pt>
                <c:pt idx="9">
                  <c:v>69.811320754716988</c:v>
                </c:pt>
                <c:pt idx="10">
                  <c:v>63.20754716981132</c:v>
                </c:pt>
                <c:pt idx="11">
                  <c:v>61.53846153846154</c:v>
                </c:pt>
                <c:pt idx="12">
                  <c:v>62.5</c:v>
                </c:pt>
                <c:pt idx="13">
                  <c:v>59.615384615384613</c:v>
                </c:pt>
                <c:pt idx="14">
                  <c:v>62.745098039215698</c:v>
                </c:pt>
                <c:pt idx="15">
                  <c:v>64.705882352941174</c:v>
                </c:pt>
                <c:pt idx="16">
                  <c:v>68.627450980392155</c:v>
                </c:pt>
                <c:pt idx="17">
                  <c:v>63.46153846153846</c:v>
                </c:pt>
                <c:pt idx="18">
                  <c:v>62.5</c:v>
                </c:pt>
                <c:pt idx="19">
                  <c:v>70.588235294117652</c:v>
                </c:pt>
                <c:pt idx="20">
                  <c:v>69.230769230769226</c:v>
                </c:pt>
                <c:pt idx="21">
                  <c:v>66.055045871559642</c:v>
                </c:pt>
                <c:pt idx="22">
                  <c:v>64.86486486486487</c:v>
                </c:pt>
                <c:pt idx="23">
                  <c:v>67.924528301886795</c:v>
                </c:pt>
                <c:pt idx="24">
                  <c:v>69.811320754716988</c:v>
                </c:pt>
                <c:pt idx="25">
                  <c:v>71</c:v>
                </c:pt>
                <c:pt idx="26">
                  <c:v>72.115384615384613</c:v>
                </c:pt>
                <c:pt idx="27">
                  <c:v>68.269230769230759</c:v>
                </c:pt>
                <c:pt idx="28">
                  <c:v>69.230769230769226</c:v>
                </c:pt>
                <c:pt idx="29">
                  <c:v>67.64705882352942</c:v>
                </c:pt>
                <c:pt idx="30">
                  <c:v>70.754716981132077</c:v>
                </c:pt>
                <c:pt idx="31">
                  <c:v>69.230769230769226</c:v>
                </c:pt>
                <c:pt idx="32">
                  <c:v>67.889908256880744</c:v>
                </c:pt>
                <c:pt idx="33">
                  <c:v>69.811320754716988</c:v>
                </c:pt>
                <c:pt idx="34">
                  <c:v>69.724770642201833</c:v>
                </c:pt>
                <c:pt idx="35">
                  <c:v>64.15094339622641</c:v>
                </c:pt>
                <c:pt idx="36">
                  <c:v>69.230769230769226</c:v>
                </c:pt>
              </c:numCache>
            </c:numRef>
          </c:val>
          <c:smooth val="0"/>
          <c:extLst>
            <c:ext xmlns:c16="http://schemas.microsoft.com/office/drawing/2014/chart" uri="{C3380CC4-5D6E-409C-BE32-E72D297353CC}">
              <c16:uniqueId val="{00000004-3344-4A4C-AB19-E9273863958F}"/>
            </c:ext>
          </c:extLst>
        </c:ser>
        <c:ser>
          <c:idx val="5"/>
          <c:order val="5"/>
          <c:tx>
            <c:strRef>
              <c:f>'Saturación O2'!$G$190:$G$191</c:f>
              <c:strCache>
                <c:ptCount val="1"/>
                <c:pt idx="0">
                  <c:v>HASL3</c:v>
                </c:pt>
              </c:strCache>
            </c:strRef>
          </c:tx>
          <c:spPr>
            <a:ln w="28575" cap="rnd">
              <a:solidFill>
                <a:schemeClr val="accent6"/>
              </a:solidFill>
              <a:round/>
            </a:ln>
            <a:effectLst/>
          </c:spPr>
          <c:marker>
            <c:symbol val="none"/>
          </c:marker>
          <c:cat>
            <c:strRef>
              <c:f>'Saturación O2'!$A$192:$A$229</c:f>
              <c:strCache>
                <c:ptCount val="37"/>
                <c:pt idx="0">
                  <c:v>abr-18</c:v>
                </c:pt>
                <c:pt idx="1">
                  <c:v>may-18</c:v>
                </c:pt>
                <c:pt idx="2">
                  <c:v>jun-18</c:v>
                </c:pt>
                <c:pt idx="3">
                  <c:v>jul-18</c:v>
                </c:pt>
                <c:pt idx="4">
                  <c:v>ago-18</c:v>
                </c:pt>
                <c:pt idx="5">
                  <c:v>sep-18</c:v>
                </c:pt>
                <c:pt idx="6">
                  <c:v>oct-18</c:v>
                </c:pt>
                <c:pt idx="7">
                  <c:v>nov-18</c:v>
                </c:pt>
                <c:pt idx="8">
                  <c:v>dic-18</c:v>
                </c:pt>
                <c:pt idx="9">
                  <c:v>ene-19</c:v>
                </c:pt>
                <c:pt idx="10">
                  <c:v>feb-19</c:v>
                </c:pt>
                <c:pt idx="11">
                  <c:v>mar-19</c:v>
                </c:pt>
                <c:pt idx="12">
                  <c:v>abr-19</c:v>
                </c:pt>
                <c:pt idx="13">
                  <c:v>may-19</c:v>
                </c:pt>
                <c:pt idx="14">
                  <c:v>jun-19</c:v>
                </c:pt>
                <c:pt idx="15">
                  <c:v>jul-19</c:v>
                </c:pt>
                <c:pt idx="16">
                  <c:v>ago-19</c:v>
                </c:pt>
                <c:pt idx="17">
                  <c:v>sep-19</c:v>
                </c:pt>
                <c:pt idx="18">
                  <c:v>oct-19</c:v>
                </c:pt>
                <c:pt idx="19">
                  <c:v>nov-19</c:v>
                </c:pt>
                <c:pt idx="20">
                  <c:v>dic-19</c:v>
                </c:pt>
                <c:pt idx="21">
                  <c:v>ene-20</c:v>
                </c:pt>
                <c:pt idx="22">
                  <c:v>feb-20</c:v>
                </c:pt>
                <c:pt idx="23">
                  <c:v>mar-20</c:v>
                </c:pt>
                <c:pt idx="24">
                  <c:v>abr-20</c:v>
                </c:pt>
                <c:pt idx="25">
                  <c:v>may-20</c:v>
                </c:pt>
                <c:pt idx="26">
                  <c:v>jun-20</c:v>
                </c:pt>
                <c:pt idx="27">
                  <c:v>jul-20</c:v>
                </c:pt>
                <c:pt idx="28">
                  <c:v>ago-20</c:v>
                </c:pt>
                <c:pt idx="29">
                  <c:v>sep-20</c:v>
                </c:pt>
                <c:pt idx="30">
                  <c:v>oct-20</c:v>
                </c:pt>
                <c:pt idx="31">
                  <c:v>nov-20</c:v>
                </c:pt>
                <c:pt idx="32">
                  <c:v>dic-20</c:v>
                </c:pt>
                <c:pt idx="33">
                  <c:v>ene-21</c:v>
                </c:pt>
                <c:pt idx="34">
                  <c:v>feb-21</c:v>
                </c:pt>
                <c:pt idx="35">
                  <c:v>mar-21</c:v>
                </c:pt>
                <c:pt idx="36">
                  <c:v>abr-21</c:v>
                </c:pt>
              </c:strCache>
            </c:strRef>
          </c:cat>
          <c:val>
            <c:numRef>
              <c:f>'Saturación O2'!$G$192:$G$229</c:f>
              <c:numCache>
                <c:formatCode>General</c:formatCode>
                <c:ptCount val="37"/>
                <c:pt idx="13">
                  <c:v>62.264150943396224</c:v>
                </c:pt>
                <c:pt idx="14">
                  <c:v>65.686274509803923</c:v>
                </c:pt>
                <c:pt idx="15">
                  <c:v>67.307692307692307</c:v>
                </c:pt>
                <c:pt idx="16">
                  <c:v>61.53846153846154</c:v>
                </c:pt>
                <c:pt idx="17">
                  <c:v>68.269230769230759</c:v>
                </c:pt>
                <c:pt idx="18">
                  <c:v>64.42307692307692</c:v>
                </c:pt>
                <c:pt idx="19">
                  <c:v>60.57692307692308</c:v>
                </c:pt>
                <c:pt idx="20">
                  <c:v>66.981132075471692</c:v>
                </c:pt>
              </c:numCache>
            </c:numRef>
          </c:val>
          <c:smooth val="0"/>
          <c:extLst>
            <c:ext xmlns:c16="http://schemas.microsoft.com/office/drawing/2014/chart" uri="{C3380CC4-5D6E-409C-BE32-E72D297353CC}">
              <c16:uniqueId val="{00000005-3344-4A4C-AB19-E9273863958F}"/>
            </c:ext>
          </c:extLst>
        </c:ser>
        <c:ser>
          <c:idx val="6"/>
          <c:order val="6"/>
          <c:tx>
            <c:strRef>
              <c:f>'Saturación O2'!$H$190:$H$191</c:f>
              <c:strCache>
                <c:ptCount val="1"/>
                <c:pt idx="0">
                  <c:v>HOSP1</c:v>
                </c:pt>
              </c:strCache>
            </c:strRef>
          </c:tx>
          <c:spPr>
            <a:ln w="28575" cap="rnd">
              <a:solidFill>
                <a:schemeClr val="accent1">
                  <a:lumMod val="60000"/>
                </a:schemeClr>
              </a:solidFill>
              <a:round/>
            </a:ln>
            <a:effectLst/>
          </c:spPr>
          <c:marker>
            <c:symbol val="none"/>
          </c:marker>
          <c:cat>
            <c:strRef>
              <c:f>'Saturación O2'!$A$192:$A$229</c:f>
              <c:strCache>
                <c:ptCount val="37"/>
                <c:pt idx="0">
                  <c:v>abr-18</c:v>
                </c:pt>
                <c:pt idx="1">
                  <c:v>may-18</c:v>
                </c:pt>
                <c:pt idx="2">
                  <c:v>jun-18</c:v>
                </c:pt>
                <c:pt idx="3">
                  <c:v>jul-18</c:v>
                </c:pt>
                <c:pt idx="4">
                  <c:v>ago-18</c:v>
                </c:pt>
                <c:pt idx="5">
                  <c:v>sep-18</c:v>
                </c:pt>
                <c:pt idx="6">
                  <c:v>oct-18</c:v>
                </c:pt>
                <c:pt idx="7">
                  <c:v>nov-18</c:v>
                </c:pt>
                <c:pt idx="8">
                  <c:v>dic-18</c:v>
                </c:pt>
                <c:pt idx="9">
                  <c:v>ene-19</c:v>
                </c:pt>
                <c:pt idx="10">
                  <c:v>feb-19</c:v>
                </c:pt>
                <c:pt idx="11">
                  <c:v>mar-19</c:v>
                </c:pt>
                <c:pt idx="12">
                  <c:v>abr-19</c:v>
                </c:pt>
                <c:pt idx="13">
                  <c:v>may-19</c:v>
                </c:pt>
                <c:pt idx="14">
                  <c:v>jun-19</c:v>
                </c:pt>
                <c:pt idx="15">
                  <c:v>jul-19</c:v>
                </c:pt>
                <c:pt idx="16">
                  <c:v>ago-19</c:v>
                </c:pt>
                <c:pt idx="17">
                  <c:v>sep-19</c:v>
                </c:pt>
                <c:pt idx="18">
                  <c:v>oct-19</c:v>
                </c:pt>
                <c:pt idx="19">
                  <c:v>nov-19</c:v>
                </c:pt>
                <c:pt idx="20">
                  <c:v>dic-19</c:v>
                </c:pt>
                <c:pt idx="21">
                  <c:v>ene-20</c:v>
                </c:pt>
                <c:pt idx="22">
                  <c:v>feb-20</c:v>
                </c:pt>
                <c:pt idx="23">
                  <c:v>mar-20</c:v>
                </c:pt>
                <c:pt idx="24">
                  <c:v>abr-20</c:v>
                </c:pt>
                <c:pt idx="25">
                  <c:v>may-20</c:v>
                </c:pt>
                <c:pt idx="26">
                  <c:v>jun-20</c:v>
                </c:pt>
                <c:pt idx="27">
                  <c:v>jul-20</c:v>
                </c:pt>
                <c:pt idx="28">
                  <c:v>ago-20</c:v>
                </c:pt>
                <c:pt idx="29">
                  <c:v>sep-20</c:v>
                </c:pt>
                <c:pt idx="30">
                  <c:v>oct-20</c:v>
                </c:pt>
                <c:pt idx="31">
                  <c:v>nov-20</c:v>
                </c:pt>
                <c:pt idx="32">
                  <c:v>dic-20</c:v>
                </c:pt>
                <c:pt idx="33">
                  <c:v>ene-21</c:v>
                </c:pt>
                <c:pt idx="34">
                  <c:v>feb-21</c:v>
                </c:pt>
                <c:pt idx="35">
                  <c:v>mar-21</c:v>
                </c:pt>
                <c:pt idx="36">
                  <c:v>abr-21</c:v>
                </c:pt>
              </c:strCache>
            </c:strRef>
          </c:cat>
          <c:val>
            <c:numRef>
              <c:f>'Saturación O2'!$H$192:$H$229</c:f>
              <c:numCache>
                <c:formatCode>General</c:formatCode>
                <c:ptCount val="37"/>
                <c:pt idx="9">
                  <c:v>42.477876106194685</c:v>
                </c:pt>
                <c:pt idx="10">
                  <c:v>65.686274509803923</c:v>
                </c:pt>
                <c:pt idx="11">
                  <c:v>63.302752293577981</c:v>
                </c:pt>
                <c:pt idx="12">
                  <c:v>58.490566037735846</c:v>
                </c:pt>
                <c:pt idx="13">
                  <c:v>70.754716981132077</c:v>
                </c:pt>
                <c:pt idx="14">
                  <c:v>58.82352941176471</c:v>
                </c:pt>
                <c:pt idx="15">
                  <c:v>61.53846153846154</c:v>
                </c:pt>
                <c:pt idx="16">
                  <c:v>58.82352941176471</c:v>
                </c:pt>
                <c:pt idx="17">
                  <c:v>69.230769230769226</c:v>
                </c:pt>
                <c:pt idx="18">
                  <c:v>65.384615384615387</c:v>
                </c:pt>
                <c:pt idx="19">
                  <c:v>61.79245283018868</c:v>
                </c:pt>
                <c:pt idx="20">
                  <c:v>66.666666666666671</c:v>
                </c:pt>
                <c:pt idx="23">
                  <c:v>#N/A</c:v>
                </c:pt>
              </c:numCache>
            </c:numRef>
          </c:val>
          <c:smooth val="0"/>
          <c:extLst>
            <c:ext xmlns:c16="http://schemas.microsoft.com/office/drawing/2014/chart" uri="{C3380CC4-5D6E-409C-BE32-E72D297353CC}">
              <c16:uniqueId val="{00000006-3344-4A4C-AB19-E9273863958F}"/>
            </c:ext>
          </c:extLst>
        </c:ser>
        <c:ser>
          <c:idx val="7"/>
          <c:order val="7"/>
          <c:tx>
            <c:strRef>
              <c:f>'Saturación O2'!$I$190:$I$191</c:f>
              <c:strCache>
                <c:ptCount val="1"/>
                <c:pt idx="0">
                  <c:v>HOSP2</c:v>
                </c:pt>
              </c:strCache>
            </c:strRef>
          </c:tx>
          <c:spPr>
            <a:ln w="28575" cap="rnd">
              <a:solidFill>
                <a:schemeClr val="accent2">
                  <a:lumMod val="60000"/>
                </a:schemeClr>
              </a:solidFill>
              <a:round/>
            </a:ln>
            <a:effectLst/>
          </c:spPr>
          <c:marker>
            <c:symbol val="none"/>
          </c:marker>
          <c:cat>
            <c:strRef>
              <c:f>'Saturación O2'!$A$192:$A$229</c:f>
              <c:strCache>
                <c:ptCount val="37"/>
                <c:pt idx="0">
                  <c:v>abr-18</c:v>
                </c:pt>
                <c:pt idx="1">
                  <c:v>may-18</c:v>
                </c:pt>
                <c:pt idx="2">
                  <c:v>jun-18</c:v>
                </c:pt>
                <c:pt idx="3">
                  <c:v>jul-18</c:v>
                </c:pt>
                <c:pt idx="4">
                  <c:v>ago-18</c:v>
                </c:pt>
                <c:pt idx="5">
                  <c:v>sep-18</c:v>
                </c:pt>
                <c:pt idx="6">
                  <c:v>oct-18</c:v>
                </c:pt>
                <c:pt idx="7">
                  <c:v>nov-18</c:v>
                </c:pt>
                <c:pt idx="8">
                  <c:v>dic-18</c:v>
                </c:pt>
                <c:pt idx="9">
                  <c:v>ene-19</c:v>
                </c:pt>
                <c:pt idx="10">
                  <c:v>feb-19</c:v>
                </c:pt>
                <c:pt idx="11">
                  <c:v>mar-19</c:v>
                </c:pt>
                <c:pt idx="12">
                  <c:v>abr-19</c:v>
                </c:pt>
                <c:pt idx="13">
                  <c:v>may-19</c:v>
                </c:pt>
                <c:pt idx="14">
                  <c:v>jun-19</c:v>
                </c:pt>
                <c:pt idx="15">
                  <c:v>jul-19</c:v>
                </c:pt>
                <c:pt idx="16">
                  <c:v>ago-19</c:v>
                </c:pt>
                <c:pt idx="17">
                  <c:v>sep-19</c:v>
                </c:pt>
                <c:pt idx="18">
                  <c:v>oct-19</c:v>
                </c:pt>
                <c:pt idx="19">
                  <c:v>nov-19</c:v>
                </c:pt>
                <c:pt idx="20">
                  <c:v>dic-19</c:v>
                </c:pt>
                <c:pt idx="21">
                  <c:v>ene-20</c:v>
                </c:pt>
                <c:pt idx="22">
                  <c:v>feb-20</c:v>
                </c:pt>
                <c:pt idx="23">
                  <c:v>mar-20</c:v>
                </c:pt>
                <c:pt idx="24">
                  <c:v>abr-20</c:v>
                </c:pt>
                <c:pt idx="25">
                  <c:v>may-20</c:v>
                </c:pt>
                <c:pt idx="26">
                  <c:v>jun-20</c:v>
                </c:pt>
                <c:pt idx="27">
                  <c:v>jul-20</c:v>
                </c:pt>
                <c:pt idx="28">
                  <c:v>ago-20</c:v>
                </c:pt>
                <c:pt idx="29">
                  <c:v>sep-20</c:v>
                </c:pt>
                <c:pt idx="30">
                  <c:v>oct-20</c:v>
                </c:pt>
                <c:pt idx="31">
                  <c:v>nov-20</c:v>
                </c:pt>
                <c:pt idx="32">
                  <c:v>dic-20</c:v>
                </c:pt>
                <c:pt idx="33">
                  <c:v>ene-21</c:v>
                </c:pt>
                <c:pt idx="34">
                  <c:v>feb-21</c:v>
                </c:pt>
                <c:pt idx="35">
                  <c:v>mar-21</c:v>
                </c:pt>
                <c:pt idx="36">
                  <c:v>abr-21</c:v>
                </c:pt>
              </c:strCache>
            </c:strRef>
          </c:cat>
          <c:val>
            <c:numRef>
              <c:f>'Saturación O2'!$I$192:$I$229</c:f>
              <c:numCache>
                <c:formatCode>General</c:formatCode>
                <c:ptCount val="37"/>
                <c:pt idx="22">
                  <c:v>63.063063063063062</c:v>
                </c:pt>
                <c:pt idx="23">
                  <c:v>55.045871559633028</c:v>
                </c:pt>
                <c:pt idx="24">
                  <c:v>61.53846153846154</c:v>
                </c:pt>
                <c:pt idx="27">
                  <c:v>66.666666666666671</c:v>
                </c:pt>
                <c:pt idx="28">
                  <c:v>64.705882352941174</c:v>
                </c:pt>
              </c:numCache>
            </c:numRef>
          </c:val>
          <c:smooth val="0"/>
          <c:extLst>
            <c:ext xmlns:c16="http://schemas.microsoft.com/office/drawing/2014/chart" uri="{C3380CC4-5D6E-409C-BE32-E72D297353CC}">
              <c16:uniqueId val="{00000007-3344-4A4C-AB19-E9273863958F}"/>
            </c:ext>
          </c:extLst>
        </c:ser>
        <c:ser>
          <c:idx val="8"/>
          <c:order val="8"/>
          <c:tx>
            <c:strRef>
              <c:f>'Saturación O2'!$J$190:$J$191</c:f>
              <c:strCache>
                <c:ptCount val="1"/>
                <c:pt idx="0">
                  <c:v>HUMH</c:v>
                </c:pt>
              </c:strCache>
            </c:strRef>
          </c:tx>
          <c:spPr>
            <a:ln w="28575" cap="rnd">
              <a:solidFill>
                <a:schemeClr val="accent3">
                  <a:lumMod val="60000"/>
                </a:schemeClr>
              </a:solidFill>
              <a:round/>
            </a:ln>
            <a:effectLst/>
          </c:spPr>
          <c:marker>
            <c:symbol val="none"/>
          </c:marker>
          <c:cat>
            <c:strRef>
              <c:f>'Saturación O2'!$A$192:$A$229</c:f>
              <c:strCache>
                <c:ptCount val="37"/>
                <c:pt idx="0">
                  <c:v>abr-18</c:v>
                </c:pt>
                <c:pt idx="1">
                  <c:v>may-18</c:v>
                </c:pt>
                <c:pt idx="2">
                  <c:v>jun-18</c:v>
                </c:pt>
                <c:pt idx="3">
                  <c:v>jul-18</c:v>
                </c:pt>
                <c:pt idx="4">
                  <c:v>ago-18</c:v>
                </c:pt>
                <c:pt idx="5">
                  <c:v>sep-18</c:v>
                </c:pt>
                <c:pt idx="6">
                  <c:v>oct-18</c:v>
                </c:pt>
                <c:pt idx="7">
                  <c:v>nov-18</c:v>
                </c:pt>
                <c:pt idx="8">
                  <c:v>dic-18</c:v>
                </c:pt>
                <c:pt idx="9">
                  <c:v>ene-19</c:v>
                </c:pt>
                <c:pt idx="10">
                  <c:v>feb-19</c:v>
                </c:pt>
                <c:pt idx="11">
                  <c:v>mar-19</c:v>
                </c:pt>
                <c:pt idx="12">
                  <c:v>abr-19</c:v>
                </c:pt>
                <c:pt idx="13">
                  <c:v>may-19</c:v>
                </c:pt>
                <c:pt idx="14">
                  <c:v>jun-19</c:v>
                </c:pt>
                <c:pt idx="15">
                  <c:v>jul-19</c:v>
                </c:pt>
                <c:pt idx="16">
                  <c:v>ago-19</c:v>
                </c:pt>
                <c:pt idx="17">
                  <c:v>sep-19</c:v>
                </c:pt>
                <c:pt idx="18">
                  <c:v>oct-19</c:v>
                </c:pt>
                <c:pt idx="19">
                  <c:v>nov-19</c:v>
                </c:pt>
                <c:pt idx="20">
                  <c:v>dic-19</c:v>
                </c:pt>
                <c:pt idx="21">
                  <c:v>ene-20</c:v>
                </c:pt>
                <c:pt idx="22">
                  <c:v>feb-20</c:v>
                </c:pt>
                <c:pt idx="23">
                  <c:v>mar-20</c:v>
                </c:pt>
                <c:pt idx="24">
                  <c:v>abr-20</c:v>
                </c:pt>
                <c:pt idx="25">
                  <c:v>may-20</c:v>
                </c:pt>
                <c:pt idx="26">
                  <c:v>jun-20</c:v>
                </c:pt>
                <c:pt idx="27">
                  <c:v>jul-20</c:v>
                </c:pt>
                <c:pt idx="28">
                  <c:v>ago-20</c:v>
                </c:pt>
                <c:pt idx="29">
                  <c:v>sep-20</c:v>
                </c:pt>
                <c:pt idx="30">
                  <c:v>oct-20</c:v>
                </c:pt>
                <c:pt idx="31">
                  <c:v>nov-20</c:v>
                </c:pt>
                <c:pt idx="32">
                  <c:v>dic-20</c:v>
                </c:pt>
                <c:pt idx="33">
                  <c:v>ene-21</c:v>
                </c:pt>
                <c:pt idx="34">
                  <c:v>feb-21</c:v>
                </c:pt>
                <c:pt idx="35">
                  <c:v>mar-21</c:v>
                </c:pt>
                <c:pt idx="36">
                  <c:v>abr-21</c:v>
                </c:pt>
              </c:strCache>
            </c:strRef>
          </c:cat>
          <c:val>
            <c:numRef>
              <c:f>'Saturación O2'!$J$192:$J$229</c:f>
              <c:numCache>
                <c:formatCode>General</c:formatCode>
                <c:ptCount val="37"/>
                <c:pt idx="21">
                  <c:v>10.619469026548671</c:v>
                </c:pt>
                <c:pt idx="22">
                  <c:v>7.0796460176991154</c:v>
                </c:pt>
                <c:pt idx="23">
                  <c:v>15.094339622641511</c:v>
                </c:pt>
                <c:pt idx="24">
                  <c:v>9.8039215686274517</c:v>
                </c:pt>
                <c:pt idx="25">
                  <c:v>#N/A</c:v>
                </c:pt>
                <c:pt idx="26">
                  <c:v>0</c:v>
                </c:pt>
                <c:pt idx="27">
                  <c:v>0</c:v>
                </c:pt>
                <c:pt idx="29">
                  <c:v>0</c:v>
                </c:pt>
                <c:pt idx="30">
                  <c:v>0.98039215686274528</c:v>
                </c:pt>
                <c:pt idx="31">
                  <c:v>6.6037735849056602</c:v>
                </c:pt>
                <c:pt idx="32">
                  <c:v>0</c:v>
                </c:pt>
                <c:pt idx="33">
                  <c:v>0</c:v>
                </c:pt>
                <c:pt idx="34">
                  <c:v>5.4054054054054053</c:v>
                </c:pt>
                <c:pt idx="35">
                  <c:v>1.9607843137254906</c:v>
                </c:pt>
                <c:pt idx="36">
                  <c:v>0</c:v>
                </c:pt>
              </c:numCache>
            </c:numRef>
          </c:val>
          <c:smooth val="0"/>
          <c:extLst>
            <c:ext xmlns:c16="http://schemas.microsoft.com/office/drawing/2014/chart" uri="{C3380CC4-5D6E-409C-BE32-E72D297353CC}">
              <c16:uniqueId val="{00000008-3344-4A4C-AB19-E9273863958F}"/>
            </c:ext>
          </c:extLst>
        </c:ser>
        <c:ser>
          <c:idx val="9"/>
          <c:order val="9"/>
          <c:tx>
            <c:strRef>
              <c:f>'Saturación O2'!$K$190:$K$191</c:f>
              <c:strCache>
                <c:ptCount val="1"/>
                <c:pt idx="0">
                  <c:v>MAAB1</c:v>
                </c:pt>
              </c:strCache>
            </c:strRef>
          </c:tx>
          <c:spPr>
            <a:ln w="28575" cap="rnd">
              <a:solidFill>
                <a:schemeClr val="accent4">
                  <a:lumMod val="60000"/>
                </a:schemeClr>
              </a:solidFill>
              <a:round/>
            </a:ln>
            <a:effectLst/>
          </c:spPr>
          <c:marker>
            <c:symbol val="none"/>
          </c:marker>
          <c:cat>
            <c:strRef>
              <c:f>'Saturación O2'!$A$192:$A$229</c:f>
              <c:strCache>
                <c:ptCount val="37"/>
                <c:pt idx="0">
                  <c:v>abr-18</c:v>
                </c:pt>
                <c:pt idx="1">
                  <c:v>may-18</c:v>
                </c:pt>
                <c:pt idx="2">
                  <c:v>jun-18</c:v>
                </c:pt>
                <c:pt idx="3">
                  <c:v>jul-18</c:v>
                </c:pt>
                <c:pt idx="4">
                  <c:v>ago-18</c:v>
                </c:pt>
                <c:pt idx="5">
                  <c:v>sep-18</c:v>
                </c:pt>
                <c:pt idx="6">
                  <c:v>oct-18</c:v>
                </c:pt>
                <c:pt idx="7">
                  <c:v>nov-18</c:v>
                </c:pt>
                <c:pt idx="8">
                  <c:v>dic-18</c:v>
                </c:pt>
                <c:pt idx="9">
                  <c:v>ene-19</c:v>
                </c:pt>
                <c:pt idx="10">
                  <c:v>feb-19</c:v>
                </c:pt>
                <c:pt idx="11">
                  <c:v>mar-19</c:v>
                </c:pt>
                <c:pt idx="12">
                  <c:v>abr-19</c:v>
                </c:pt>
                <c:pt idx="13">
                  <c:v>may-19</c:v>
                </c:pt>
                <c:pt idx="14">
                  <c:v>jun-19</c:v>
                </c:pt>
                <c:pt idx="15">
                  <c:v>jul-19</c:v>
                </c:pt>
                <c:pt idx="16">
                  <c:v>ago-19</c:v>
                </c:pt>
                <c:pt idx="17">
                  <c:v>sep-19</c:v>
                </c:pt>
                <c:pt idx="18">
                  <c:v>oct-19</c:v>
                </c:pt>
                <c:pt idx="19">
                  <c:v>nov-19</c:v>
                </c:pt>
                <c:pt idx="20">
                  <c:v>dic-19</c:v>
                </c:pt>
                <c:pt idx="21">
                  <c:v>ene-20</c:v>
                </c:pt>
                <c:pt idx="22">
                  <c:v>feb-20</c:v>
                </c:pt>
                <c:pt idx="23">
                  <c:v>mar-20</c:v>
                </c:pt>
                <c:pt idx="24">
                  <c:v>abr-20</c:v>
                </c:pt>
                <c:pt idx="25">
                  <c:v>may-20</c:v>
                </c:pt>
                <c:pt idx="26">
                  <c:v>jun-20</c:v>
                </c:pt>
                <c:pt idx="27">
                  <c:v>jul-20</c:v>
                </c:pt>
                <c:pt idx="28">
                  <c:v>ago-20</c:v>
                </c:pt>
                <c:pt idx="29">
                  <c:v>sep-20</c:v>
                </c:pt>
                <c:pt idx="30">
                  <c:v>oct-20</c:v>
                </c:pt>
                <c:pt idx="31">
                  <c:v>nov-20</c:v>
                </c:pt>
                <c:pt idx="32">
                  <c:v>dic-20</c:v>
                </c:pt>
                <c:pt idx="33">
                  <c:v>ene-21</c:v>
                </c:pt>
                <c:pt idx="34">
                  <c:v>feb-21</c:v>
                </c:pt>
                <c:pt idx="35">
                  <c:v>mar-21</c:v>
                </c:pt>
                <c:pt idx="36">
                  <c:v>abr-21</c:v>
                </c:pt>
              </c:strCache>
            </c:strRef>
          </c:cat>
          <c:val>
            <c:numRef>
              <c:f>'Saturación O2'!$K$192:$K$229</c:f>
              <c:numCache>
                <c:formatCode>General</c:formatCode>
                <c:ptCount val="37"/>
                <c:pt idx="0">
                  <c:v>64.601769911504419</c:v>
                </c:pt>
                <c:pt idx="1">
                  <c:v>61.946902654867252</c:v>
                </c:pt>
                <c:pt idx="3">
                  <c:v>65.765765765765778</c:v>
                </c:pt>
                <c:pt idx="4">
                  <c:v>60.176991150442468</c:v>
                </c:pt>
                <c:pt idx="5">
                  <c:v>69.026548672566364</c:v>
                </c:pt>
                <c:pt idx="6">
                  <c:v>63.963963963963963</c:v>
                </c:pt>
                <c:pt idx="8">
                  <c:v>64.65517241379311</c:v>
                </c:pt>
                <c:pt idx="9">
                  <c:v>59.663865546218489</c:v>
                </c:pt>
                <c:pt idx="10">
                  <c:v>67.25663716814158</c:v>
                </c:pt>
                <c:pt idx="11">
                  <c:v>60.344827586206897</c:v>
                </c:pt>
                <c:pt idx="12">
                  <c:v>64.65517241379311</c:v>
                </c:pt>
                <c:pt idx="13">
                  <c:v>62.068965517241381</c:v>
                </c:pt>
                <c:pt idx="14">
                  <c:v>58.558558558558559</c:v>
                </c:pt>
                <c:pt idx="15">
                  <c:v>60.176991150442468</c:v>
                </c:pt>
                <c:pt idx="17">
                  <c:v>63.063063063063062</c:v>
                </c:pt>
                <c:pt idx="18">
                  <c:v>63.963963963963963</c:v>
                </c:pt>
                <c:pt idx="19">
                  <c:v>63.793103448275865</c:v>
                </c:pt>
                <c:pt idx="20">
                  <c:v>61.6</c:v>
                </c:pt>
              </c:numCache>
            </c:numRef>
          </c:val>
          <c:smooth val="0"/>
          <c:extLst>
            <c:ext xmlns:c16="http://schemas.microsoft.com/office/drawing/2014/chart" uri="{C3380CC4-5D6E-409C-BE32-E72D297353CC}">
              <c16:uniqueId val="{00000009-3344-4A4C-AB19-E9273863958F}"/>
            </c:ext>
          </c:extLst>
        </c:ser>
        <c:ser>
          <c:idx val="10"/>
          <c:order val="10"/>
          <c:tx>
            <c:strRef>
              <c:f>'Saturación O2'!$L$190:$L$191</c:f>
              <c:strCache>
                <c:ptCount val="1"/>
                <c:pt idx="0">
                  <c:v>MAAB2</c:v>
                </c:pt>
              </c:strCache>
            </c:strRef>
          </c:tx>
          <c:spPr>
            <a:ln w="28575" cap="rnd">
              <a:solidFill>
                <a:schemeClr val="accent5">
                  <a:lumMod val="60000"/>
                </a:schemeClr>
              </a:solidFill>
              <a:round/>
            </a:ln>
            <a:effectLst/>
          </c:spPr>
          <c:marker>
            <c:symbol val="none"/>
          </c:marker>
          <c:cat>
            <c:strRef>
              <c:f>'Saturación O2'!$A$192:$A$229</c:f>
              <c:strCache>
                <c:ptCount val="37"/>
                <c:pt idx="0">
                  <c:v>abr-18</c:v>
                </c:pt>
                <c:pt idx="1">
                  <c:v>may-18</c:v>
                </c:pt>
                <c:pt idx="2">
                  <c:v>jun-18</c:v>
                </c:pt>
                <c:pt idx="3">
                  <c:v>jul-18</c:v>
                </c:pt>
                <c:pt idx="4">
                  <c:v>ago-18</c:v>
                </c:pt>
                <c:pt idx="5">
                  <c:v>sep-18</c:v>
                </c:pt>
                <c:pt idx="6">
                  <c:v>oct-18</c:v>
                </c:pt>
                <c:pt idx="7">
                  <c:v>nov-18</c:v>
                </c:pt>
                <c:pt idx="8">
                  <c:v>dic-18</c:v>
                </c:pt>
                <c:pt idx="9">
                  <c:v>ene-19</c:v>
                </c:pt>
                <c:pt idx="10">
                  <c:v>feb-19</c:v>
                </c:pt>
                <c:pt idx="11">
                  <c:v>mar-19</c:v>
                </c:pt>
                <c:pt idx="12">
                  <c:v>abr-19</c:v>
                </c:pt>
                <c:pt idx="13">
                  <c:v>may-19</c:v>
                </c:pt>
                <c:pt idx="14">
                  <c:v>jun-19</c:v>
                </c:pt>
                <c:pt idx="15">
                  <c:v>jul-19</c:v>
                </c:pt>
                <c:pt idx="16">
                  <c:v>ago-19</c:v>
                </c:pt>
                <c:pt idx="17">
                  <c:v>sep-19</c:v>
                </c:pt>
                <c:pt idx="18">
                  <c:v>oct-19</c:v>
                </c:pt>
                <c:pt idx="19">
                  <c:v>nov-19</c:v>
                </c:pt>
                <c:pt idx="20">
                  <c:v>dic-19</c:v>
                </c:pt>
                <c:pt idx="21">
                  <c:v>ene-20</c:v>
                </c:pt>
                <c:pt idx="22">
                  <c:v>feb-20</c:v>
                </c:pt>
                <c:pt idx="23">
                  <c:v>mar-20</c:v>
                </c:pt>
                <c:pt idx="24">
                  <c:v>abr-20</c:v>
                </c:pt>
                <c:pt idx="25">
                  <c:v>may-20</c:v>
                </c:pt>
                <c:pt idx="26">
                  <c:v>jun-20</c:v>
                </c:pt>
                <c:pt idx="27">
                  <c:v>jul-20</c:v>
                </c:pt>
                <c:pt idx="28">
                  <c:v>ago-20</c:v>
                </c:pt>
                <c:pt idx="29">
                  <c:v>sep-20</c:v>
                </c:pt>
                <c:pt idx="30">
                  <c:v>oct-20</c:v>
                </c:pt>
                <c:pt idx="31">
                  <c:v>nov-20</c:v>
                </c:pt>
                <c:pt idx="32">
                  <c:v>dic-20</c:v>
                </c:pt>
                <c:pt idx="33">
                  <c:v>ene-21</c:v>
                </c:pt>
                <c:pt idx="34">
                  <c:v>feb-21</c:v>
                </c:pt>
                <c:pt idx="35">
                  <c:v>mar-21</c:v>
                </c:pt>
                <c:pt idx="36">
                  <c:v>abr-21</c:v>
                </c:pt>
              </c:strCache>
            </c:strRef>
          </c:cat>
          <c:val>
            <c:numRef>
              <c:f>'Saturación O2'!$L$192:$L$229</c:f>
              <c:numCache>
                <c:formatCode>General</c:formatCode>
                <c:ptCount val="37"/>
                <c:pt idx="0">
                  <c:v>63.716814159292035</c:v>
                </c:pt>
                <c:pt idx="1">
                  <c:v>66.666666666666671</c:v>
                </c:pt>
                <c:pt idx="2">
                  <c:v>55.963302752293572</c:v>
                </c:pt>
                <c:pt idx="3">
                  <c:v>74.528301886792462</c:v>
                </c:pt>
                <c:pt idx="4">
                  <c:v>63.46153846153846</c:v>
                </c:pt>
                <c:pt idx="5">
                  <c:v>65.765765765765778</c:v>
                </c:pt>
                <c:pt idx="6">
                  <c:v>69.724770642201833</c:v>
                </c:pt>
                <c:pt idx="7">
                  <c:v>62.931034482758633</c:v>
                </c:pt>
                <c:pt idx="8">
                  <c:v>62.931034482758633</c:v>
                </c:pt>
                <c:pt idx="9">
                  <c:v>64.601769911504419</c:v>
                </c:pt>
                <c:pt idx="10">
                  <c:v>63.302752293577981</c:v>
                </c:pt>
                <c:pt idx="11">
                  <c:v>60.360360360360353</c:v>
                </c:pt>
                <c:pt idx="12">
                  <c:v>64.86486486486487</c:v>
                </c:pt>
                <c:pt idx="13">
                  <c:v>93.506493506493499</c:v>
                </c:pt>
                <c:pt idx="14">
                  <c:v>63.46153846153846</c:v>
                </c:pt>
                <c:pt idx="15">
                  <c:v>53.097345132743357</c:v>
                </c:pt>
                <c:pt idx="16">
                  <c:v>55.045871559633028</c:v>
                </c:pt>
                <c:pt idx="17">
                  <c:v>66.037735849056617</c:v>
                </c:pt>
                <c:pt idx="18">
                  <c:v>60.377358490566046</c:v>
                </c:pt>
                <c:pt idx="19">
                  <c:v>63.716814159292035</c:v>
                </c:pt>
                <c:pt idx="20">
                  <c:v>64.86486486486487</c:v>
                </c:pt>
                <c:pt idx="21">
                  <c:v>59.45945945945946</c:v>
                </c:pt>
                <c:pt idx="22">
                  <c:v>69.724770642201833</c:v>
                </c:pt>
                <c:pt idx="23">
                  <c:v>66.981132075471692</c:v>
                </c:pt>
                <c:pt idx="24">
                  <c:v>64.86486486486487</c:v>
                </c:pt>
                <c:pt idx="25">
                  <c:v>70</c:v>
                </c:pt>
                <c:pt idx="26">
                  <c:v>63.20754716981132</c:v>
                </c:pt>
                <c:pt idx="27">
                  <c:v>60.377358490566046</c:v>
                </c:pt>
                <c:pt idx="28">
                  <c:v>56.60377358490566</c:v>
                </c:pt>
                <c:pt idx="29">
                  <c:v>60.377358490566046</c:v>
                </c:pt>
                <c:pt idx="30">
                  <c:v>67.924528301886795</c:v>
                </c:pt>
                <c:pt idx="31">
                  <c:v>56.034482758620697</c:v>
                </c:pt>
                <c:pt idx="32">
                  <c:v>62.831858407079643</c:v>
                </c:pt>
                <c:pt idx="33">
                  <c:v>64.220183486238525</c:v>
                </c:pt>
                <c:pt idx="34">
                  <c:v>66.055045871559642</c:v>
                </c:pt>
                <c:pt idx="35">
                  <c:v>71.698113207547166</c:v>
                </c:pt>
                <c:pt idx="36">
                  <c:v>61.467889908256865</c:v>
                </c:pt>
              </c:numCache>
            </c:numRef>
          </c:val>
          <c:smooth val="0"/>
          <c:extLst>
            <c:ext xmlns:c16="http://schemas.microsoft.com/office/drawing/2014/chart" uri="{C3380CC4-5D6E-409C-BE32-E72D297353CC}">
              <c16:uniqueId val="{0000000A-3344-4A4C-AB19-E9273863958F}"/>
            </c:ext>
          </c:extLst>
        </c:ser>
        <c:ser>
          <c:idx val="11"/>
          <c:order val="11"/>
          <c:tx>
            <c:strRef>
              <c:f>'Saturación O2'!$M$190:$M$191</c:f>
              <c:strCache>
                <c:ptCount val="1"/>
                <c:pt idx="0">
                  <c:v>MACA1</c:v>
                </c:pt>
              </c:strCache>
            </c:strRef>
          </c:tx>
          <c:spPr>
            <a:ln w="28575" cap="rnd">
              <a:solidFill>
                <a:schemeClr val="accent6">
                  <a:lumMod val="60000"/>
                </a:schemeClr>
              </a:solidFill>
              <a:round/>
            </a:ln>
            <a:effectLst/>
          </c:spPr>
          <c:marker>
            <c:symbol val="none"/>
          </c:marker>
          <c:cat>
            <c:strRef>
              <c:f>'Saturación O2'!$A$192:$A$229</c:f>
              <c:strCache>
                <c:ptCount val="37"/>
                <c:pt idx="0">
                  <c:v>abr-18</c:v>
                </c:pt>
                <c:pt idx="1">
                  <c:v>may-18</c:v>
                </c:pt>
                <c:pt idx="2">
                  <c:v>jun-18</c:v>
                </c:pt>
                <c:pt idx="3">
                  <c:v>jul-18</c:v>
                </c:pt>
                <c:pt idx="4">
                  <c:v>ago-18</c:v>
                </c:pt>
                <c:pt idx="5">
                  <c:v>sep-18</c:v>
                </c:pt>
                <c:pt idx="6">
                  <c:v>oct-18</c:v>
                </c:pt>
                <c:pt idx="7">
                  <c:v>nov-18</c:v>
                </c:pt>
                <c:pt idx="8">
                  <c:v>dic-18</c:v>
                </c:pt>
                <c:pt idx="9">
                  <c:v>ene-19</c:v>
                </c:pt>
                <c:pt idx="10">
                  <c:v>feb-19</c:v>
                </c:pt>
                <c:pt idx="11">
                  <c:v>mar-19</c:v>
                </c:pt>
                <c:pt idx="12">
                  <c:v>abr-19</c:v>
                </c:pt>
                <c:pt idx="13">
                  <c:v>may-19</c:v>
                </c:pt>
                <c:pt idx="14">
                  <c:v>jun-19</c:v>
                </c:pt>
                <c:pt idx="15">
                  <c:v>jul-19</c:v>
                </c:pt>
                <c:pt idx="16">
                  <c:v>ago-19</c:v>
                </c:pt>
                <c:pt idx="17">
                  <c:v>sep-19</c:v>
                </c:pt>
                <c:pt idx="18">
                  <c:v>oct-19</c:v>
                </c:pt>
                <c:pt idx="19">
                  <c:v>nov-19</c:v>
                </c:pt>
                <c:pt idx="20">
                  <c:v>dic-19</c:v>
                </c:pt>
                <c:pt idx="21">
                  <c:v>ene-20</c:v>
                </c:pt>
                <c:pt idx="22">
                  <c:v>feb-20</c:v>
                </c:pt>
                <c:pt idx="23">
                  <c:v>mar-20</c:v>
                </c:pt>
                <c:pt idx="24">
                  <c:v>abr-20</c:v>
                </c:pt>
                <c:pt idx="25">
                  <c:v>may-20</c:v>
                </c:pt>
                <c:pt idx="26">
                  <c:v>jun-20</c:v>
                </c:pt>
                <c:pt idx="27">
                  <c:v>jul-20</c:v>
                </c:pt>
                <c:pt idx="28">
                  <c:v>ago-20</c:v>
                </c:pt>
                <c:pt idx="29">
                  <c:v>sep-20</c:v>
                </c:pt>
                <c:pt idx="30">
                  <c:v>oct-20</c:v>
                </c:pt>
                <c:pt idx="31">
                  <c:v>nov-20</c:v>
                </c:pt>
                <c:pt idx="32">
                  <c:v>dic-20</c:v>
                </c:pt>
                <c:pt idx="33">
                  <c:v>ene-21</c:v>
                </c:pt>
                <c:pt idx="34">
                  <c:v>feb-21</c:v>
                </c:pt>
                <c:pt idx="35">
                  <c:v>mar-21</c:v>
                </c:pt>
                <c:pt idx="36">
                  <c:v>abr-21</c:v>
                </c:pt>
              </c:strCache>
            </c:strRef>
          </c:cat>
          <c:val>
            <c:numRef>
              <c:f>'Saturación O2'!$M$192:$M$229</c:f>
              <c:numCache>
                <c:formatCode>General</c:formatCode>
                <c:ptCount val="37"/>
                <c:pt idx="0">
                  <c:v>62.5</c:v>
                </c:pt>
                <c:pt idx="1">
                  <c:v>55.769230769230774</c:v>
                </c:pt>
                <c:pt idx="3">
                  <c:v>58.82352941176471</c:v>
                </c:pt>
                <c:pt idx="4">
                  <c:v>50.943396226415096</c:v>
                </c:pt>
                <c:pt idx="5">
                  <c:v>53.846153846153847</c:v>
                </c:pt>
                <c:pt idx="6">
                  <c:v>55.660377358490578</c:v>
                </c:pt>
                <c:pt idx="8">
                  <c:v>65.486725663716811</c:v>
                </c:pt>
                <c:pt idx="9">
                  <c:v>57.758620689655174</c:v>
                </c:pt>
                <c:pt idx="10">
                  <c:v>50</c:v>
                </c:pt>
                <c:pt idx="11">
                  <c:v>60.360360360360353</c:v>
                </c:pt>
                <c:pt idx="12">
                  <c:v>56.756756756756765</c:v>
                </c:pt>
                <c:pt idx="13">
                  <c:v>59.433962264150949</c:v>
                </c:pt>
                <c:pt idx="14">
                  <c:v>50.000000000000014</c:v>
                </c:pt>
                <c:pt idx="15">
                  <c:v>54.054054054054056</c:v>
                </c:pt>
                <c:pt idx="16">
                  <c:v>59.615384615384613</c:v>
                </c:pt>
                <c:pt idx="17">
                  <c:v>54.716981132075468</c:v>
                </c:pt>
                <c:pt idx="18">
                  <c:v>55.660377358490578</c:v>
                </c:pt>
                <c:pt idx="19">
                  <c:v>58.962264150943398</c:v>
                </c:pt>
                <c:pt idx="20">
                  <c:v>59.482758620689658</c:v>
                </c:pt>
              </c:numCache>
            </c:numRef>
          </c:val>
          <c:smooth val="0"/>
          <c:extLst>
            <c:ext xmlns:c16="http://schemas.microsoft.com/office/drawing/2014/chart" uri="{C3380CC4-5D6E-409C-BE32-E72D297353CC}">
              <c16:uniqueId val="{0000000B-3344-4A4C-AB19-E9273863958F}"/>
            </c:ext>
          </c:extLst>
        </c:ser>
        <c:ser>
          <c:idx val="12"/>
          <c:order val="12"/>
          <c:tx>
            <c:strRef>
              <c:f>'Saturación O2'!$N$190:$N$191</c:f>
              <c:strCache>
                <c:ptCount val="1"/>
                <c:pt idx="0">
                  <c:v>MACA2</c:v>
                </c:pt>
              </c:strCache>
            </c:strRef>
          </c:tx>
          <c:spPr>
            <a:ln w="28575" cap="rnd">
              <a:solidFill>
                <a:schemeClr val="accent1">
                  <a:lumMod val="80000"/>
                  <a:lumOff val="20000"/>
                </a:schemeClr>
              </a:solidFill>
              <a:round/>
            </a:ln>
            <a:effectLst/>
          </c:spPr>
          <c:marker>
            <c:symbol val="none"/>
          </c:marker>
          <c:cat>
            <c:strRef>
              <c:f>'Saturación O2'!$A$192:$A$229</c:f>
              <c:strCache>
                <c:ptCount val="37"/>
                <c:pt idx="0">
                  <c:v>abr-18</c:v>
                </c:pt>
                <c:pt idx="1">
                  <c:v>may-18</c:v>
                </c:pt>
                <c:pt idx="2">
                  <c:v>jun-18</c:v>
                </c:pt>
                <c:pt idx="3">
                  <c:v>jul-18</c:v>
                </c:pt>
                <c:pt idx="4">
                  <c:v>ago-18</c:v>
                </c:pt>
                <c:pt idx="5">
                  <c:v>sep-18</c:v>
                </c:pt>
                <c:pt idx="6">
                  <c:v>oct-18</c:v>
                </c:pt>
                <c:pt idx="7">
                  <c:v>nov-18</c:v>
                </c:pt>
                <c:pt idx="8">
                  <c:v>dic-18</c:v>
                </c:pt>
                <c:pt idx="9">
                  <c:v>ene-19</c:v>
                </c:pt>
                <c:pt idx="10">
                  <c:v>feb-19</c:v>
                </c:pt>
                <c:pt idx="11">
                  <c:v>mar-19</c:v>
                </c:pt>
                <c:pt idx="12">
                  <c:v>abr-19</c:v>
                </c:pt>
                <c:pt idx="13">
                  <c:v>may-19</c:v>
                </c:pt>
                <c:pt idx="14">
                  <c:v>jun-19</c:v>
                </c:pt>
                <c:pt idx="15">
                  <c:v>jul-19</c:v>
                </c:pt>
                <c:pt idx="16">
                  <c:v>ago-19</c:v>
                </c:pt>
                <c:pt idx="17">
                  <c:v>sep-19</c:v>
                </c:pt>
                <c:pt idx="18">
                  <c:v>oct-19</c:v>
                </c:pt>
                <c:pt idx="19">
                  <c:v>nov-19</c:v>
                </c:pt>
                <c:pt idx="20">
                  <c:v>dic-19</c:v>
                </c:pt>
                <c:pt idx="21">
                  <c:v>ene-20</c:v>
                </c:pt>
                <c:pt idx="22">
                  <c:v>feb-20</c:v>
                </c:pt>
                <c:pt idx="23">
                  <c:v>mar-20</c:v>
                </c:pt>
                <c:pt idx="24">
                  <c:v>abr-20</c:v>
                </c:pt>
                <c:pt idx="25">
                  <c:v>may-20</c:v>
                </c:pt>
                <c:pt idx="26">
                  <c:v>jun-20</c:v>
                </c:pt>
                <c:pt idx="27">
                  <c:v>jul-20</c:v>
                </c:pt>
                <c:pt idx="28">
                  <c:v>ago-20</c:v>
                </c:pt>
                <c:pt idx="29">
                  <c:v>sep-20</c:v>
                </c:pt>
                <c:pt idx="30">
                  <c:v>oct-20</c:v>
                </c:pt>
                <c:pt idx="31">
                  <c:v>nov-20</c:v>
                </c:pt>
                <c:pt idx="32">
                  <c:v>dic-20</c:v>
                </c:pt>
                <c:pt idx="33">
                  <c:v>ene-21</c:v>
                </c:pt>
                <c:pt idx="34">
                  <c:v>feb-21</c:v>
                </c:pt>
                <c:pt idx="35">
                  <c:v>mar-21</c:v>
                </c:pt>
                <c:pt idx="36">
                  <c:v>abr-21</c:v>
                </c:pt>
              </c:strCache>
            </c:strRef>
          </c:cat>
          <c:val>
            <c:numRef>
              <c:f>'Saturación O2'!$N$192:$N$229</c:f>
              <c:numCache>
                <c:formatCode>General</c:formatCode>
                <c:ptCount val="37"/>
                <c:pt idx="0">
                  <c:v>54.716981132075468</c:v>
                </c:pt>
                <c:pt idx="1">
                  <c:v>69</c:v>
                </c:pt>
                <c:pt idx="2">
                  <c:v>60.57692307692308</c:v>
                </c:pt>
                <c:pt idx="3">
                  <c:v>60.7843137254902</c:v>
                </c:pt>
                <c:pt idx="4">
                  <c:v>59.615384615384613</c:v>
                </c:pt>
                <c:pt idx="5">
                  <c:v>57.843137254901968</c:v>
                </c:pt>
                <c:pt idx="6">
                  <c:v>73.529411764705884</c:v>
                </c:pt>
                <c:pt idx="7">
                  <c:v>67.25663716814158</c:v>
                </c:pt>
                <c:pt idx="8">
                  <c:v>65.486725663716811</c:v>
                </c:pt>
                <c:pt idx="9">
                  <c:v>61.946902654867252</c:v>
                </c:pt>
                <c:pt idx="10">
                  <c:v>63.063063063063062</c:v>
                </c:pt>
                <c:pt idx="11">
                  <c:v>62.162162162162168</c:v>
                </c:pt>
                <c:pt idx="12">
                  <c:v>69.811320754716988</c:v>
                </c:pt>
                <c:pt idx="13">
                  <c:v>65.765765765765778</c:v>
                </c:pt>
                <c:pt idx="14">
                  <c:v>66.34615384615384</c:v>
                </c:pt>
                <c:pt idx="15">
                  <c:v>57.522123893805308</c:v>
                </c:pt>
                <c:pt idx="16">
                  <c:v>68.269230769230759</c:v>
                </c:pt>
                <c:pt idx="17">
                  <c:v>62.264150943396224</c:v>
                </c:pt>
                <c:pt idx="18">
                  <c:v>60.377358490566046</c:v>
                </c:pt>
                <c:pt idx="19">
                  <c:v>63.761467889908253</c:v>
                </c:pt>
                <c:pt idx="20">
                  <c:v>66.379310344827587</c:v>
                </c:pt>
                <c:pt idx="21">
                  <c:v>69.026548672566364</c:v>
                </c:pt>
                <c:pt idx="22">
                  <c:v>69.724770642201833</c:v>
                </c:pt>
                <c:pt idx="23">
                  <c:v>66.037735849056617</c:v>
                </c:pt>
                <c:pt idx="24">
                  <c:v>72.115384615384613</c:v>
                </c:pt>
                <c:pt idx="25">
                  <c:v>65.686274509803923</c:v>
                </c:pt>
                <c:pt idx="26">
                  <c:v>65.999999999999986</c:v>
                </c:pt>
                <c:pt idx="27">
                  <c:v>70.588235294117652</c:v>
                </c:pt>
                <c:pt idx="28">
                  <c:v>59.803921568627452</c:v>
                </c:pt>
                <c:pt idx="29">
                  <c:v>79.807692307692307</c:v>
                </c:pt>
                <c:pt idx="30">
                  <c:v>88.207547169811335</c:v>
                </c:pt>
                <c:pt idx="31">
                  <c:v>77.477477477477478</c:v>
                </c:pt>
                <c:pt idx="32">
                  <c:v>75.675675675675677</c:v>
                </c:pt>
                <c:pt idx="33">
                  <c:v>87.234042553191486</c:v>
                </c:pt>
                <c:pt idx="34">
                  <c:v>66.666666666666671</c:v>
                </c:pt>
                <c:pt idx="35">
                  <c:v>67.307692307692307</c:v>
                </c:pt>
                <c:pt idx="36">
                  <c:v>64.15094339622641</c:v>
                </c:pt>
              </c:numCache>
            </c:numRef>
          </c:val>
          <c:smooth val="0"/>
          <c:extLst>
            <c:ext xmlns:c16="http://schemas.microsoft.com/office/drawing/2014/chart" uri="{C3380CC4-5D6E-409C-BE32-E72D297353CC}">
              <c16:uniqueId val="{0000000C-3344-4A4C-AB19-E9273863958F}"/>
            </c:ext>
          </c:extLst>
        </c:ser>
        <c:ser>
          <c:idx val="13"/>
          <c:order val="13"/>
          <c:tx>
            <c:strRef>
              <c:f>'Saturación O2'!$O$190:$O$191</c:f>
              <c:strCache>
                <c:ptCount val="1"/>
                <c:pt idx="0">
                  <c:v>MAKI</c:v>
                </c:pt>
              </c:strCache>
            </c:strRef>
          </c:tx>
          <c:spPr>
            <a:ln w="28575" cap="rnd">
              <a:solidFill>
                <a:schemeClr val="accent2">
                  <a:lumMod val="80000"/>
                  <a:lumOff val="20000"/>
                </a:schemeClr>
              </a:solidFill>
              <a:round/>
            </a:ln>
            <a:effectLst/>
          </c:spPr>
          <c:marker>
            <c:symbol val="none"/>
          </c:marker>
          <c:cat>
            <c:strRef>
              <c:f>'Saturación O2'!$A$192:$A$229</c:f>
              <c:strCache>
                <c:ptCount val="37"/>
                <c:pt idx="0">
                  <c:v>abr-18</c:v>
                </c:pt>
                <c:pt idx="1">
                  <c:v>may-18</c:v>
                </c:pt>
                <c:pt idx="2">
                  <c:v>jun-18</c:v>
                </c:pt>
                <c:pt idx="3">
                  <c:v>jul-18</c:v>
                </c:pt>
                <c:pt idx="4">
                  <c:v>ago-18</c:v>
                </c:pt>
                <c:pt idx="5">
                  <c:v>sep-18</c:v>
                </c:pt>
                <c:pt idx="6">
                  <c:v>oct-18</c:v>
                </c:pt>
                <c:pt idx="7">
                  <c:v>nov-18</c:v>
                </c:pt>
                <c:pt idx="8">
                  <c:v>dic-18</c:v>
                </c:pt>
                <c:pt idx="9">
                  <c:v>ene-19</c:v>
                </c:pt>
                <c:pt idx="10">
                  <c:v>feb-19</c:v>
                </c:pt>
                <c:pt idx="11">
                  <c:v>mar-19</c:v>
                </c:pt>
                <c:pt idx="12">
                  <c:v>abr-19</c:v>
                </c:pt>
                <c:pt idx="13">
                  <c:v>may-19</c:v>
                </c:pt>
                <c:pt idx="14">
                  <c:v>jun-19</c:v>
                </c:pt>
                <c:pt idx="15">
                  <c:v>jul-19</c:v>
                </c:pt>
                <c:pt idx="16">
                  <c:v>ago-19</c:v>
                </c:pt>
                <c:pt idx="17">
                  <c:v>sep-19</c:v>
                </c:pt>
                <c:pt idx="18">
                  <c:v>oct-19</c:v>
                </c:pt>
                <c:pt idx="19">
                  <c:v>nov-19</c:v>
                </c:pt>
                <c:pt idx="20">
                  <c:v>dic-19</c:v>
                </c:pt>
                <c:pt idx="21">
                  <c:v>ene-20</c:v>
                </c:pt>
                <c:pt idx="22">
                  <c:v>feb-20</c:v>
                </c:pt>
                <c:pt idx="23">
                  <c:v>mar-20</c:v>
                </c:pt>
                <c:pt idx="24">
                  <c:v>abr-20</c:v>
                </c:pt>
                <c:pt idx="25">
                  <c:v>may-20</c:v>
                </c:pt>
                <c:pt idx="26">
                  <c:v>jun-20</c:v>
                </c:pt>
                <c:pt idx="27">
                  <c:v>jul-20</c:v>
                </c:pt>
                <c:pt idx="28">
                  <c:v>ago-20</c:v>
                </c:pt>
                <c:pt idx="29">
                  <c:v>sep-20</c:v>
                </c:pt>
                <c:pt idx="30">
                  <c:v>oct-20</c:v>
                </c:pt>
                <c:pt idx="31">
                  <c:v>nov-20</c:v>
                </c:pt>
                <c:pt idx="32">
                  <c:v>dic-20</c:v>
                </c:pt>
                <c:pt idx="33">
                  <c:v>ene-21</c:v>
                </c:pt>
                <c:pt idx="34">
                  <c:v>feb-21</c:v>
                </c:pt>
                <c:pt idx="35">
                  <c:v>mar-21</c:v>
                </c:pt>
                <c:pt idx="36">
                  <c:v>abr-21</c:v>
                </c:pt>
              </c:strCache>
            </c:strRef>
          </c:cat>
          <c:val>
            <c:numRef>
              <c:f>'Saturación O2'!$O$192:$O$229</c:f>
              <c:numCache>
                <c:formatCode>General</c:formatCode>
                <c:ptCount val="37"/>
                <c:pt idx="3">
                  <c:v>70.588235294117652</c:v>
                </c:pt>
                <c:pt idx="4">
                  <c:v>58.82352941176471</c:v>
                </c:pt>
                <c:pt idx="5">
                  <c:v>63.725490196078439</c:v>
                </c:pt>
              </c:numCache>
            </c:numRef>
          </c:val>
          <c:smooth val="0"/>
          <c:extLst>
            <c:ext xmlns:c16="http://schemas.microsoft.com/office/drawing/2014/chart" uri="{C3380CC4-5D6E-409C-BE32-E72D297353CC}">
              <c16:uniqueId val="{0000000D-3344-4A4C-AB19-E9273863958F}"/>
            </c:ext>
          </c:extLst>
        </c:ser>
        <c:ser>
          <c:idx val="14"/>
          <c:order val="14"/>
          <c:tx>
            <c:strRef>
              <c:f>'Saturación O2'!$P$190:$P$191</c:f>
              <c:strCache>
                <c:ptCount val="1"/>
                <c:pt idx="0">
                  <c:v>MSP</c:v>
                </c:pt>
              </c:strCache>
            </c:strRef>
          </c:tx>
          <c:spPr>
            <a:ln w="28575" cap="rnd">
              <a:solidFill>
                <a:schemeClr val="accent3">
                  <a:lumMod val="80000"/>
                  <a:lumOff val="20000"/>
                </a:schemeClr>
              </a:solidFill>
              <a:round/>
            </a:ln>
            <a:effectLst/>
          </c:spPr>
          <c:marker>
            <c:symbol val="none"/>
          </c:marker>
          <c:cat>
            <c:strRef>
              <c:f>'Saturación O2'!$A$192:$A$229</c:f>
              <c:strCache>
                <c:ptCount val="37"/>
                <c:pt idx="0">
                  <c:v>abr-18</c:v>
                </c:pt>
                <c:pt idx="1">
                  <c:v>may-18</c:v>
                </c:pt>
                <c:pt idx="2">
                  <c:v>jun-18</c:v>
                </c:pt>
                <c:pt idx="3">
                  <c:v>jul-18</c:v>
                </c:pt>
                <c:pt idx="4">
                  <c:v>ago-18</c:v>
                </c:pt>
                <c:pt idx="5">
                  <c:v>sep-18</c:v>
                </c:pt>
                <c:pt idx="6">
                  <c:v>oct-18</c:v>
                </c:pt>
                <c:pt idx="7">
                  <c:v>nov-18</c:v>
                </c:pt>
                <c:pt idx="8">
                  <c:v>dic-18</c:v>
                </c:pt>
                <c:pt idx="9">
                  <c:v>ene-19</c:v>
                </c:pt>
                <c:pt idx="10">
                  <c:v>feb-19</c:v>
                </c:pt>
                <c:pt idx="11">
                  <c:v>mar-19</c:v>
                </c:pt>
                <c:pt idx="12">
                  <c:v>abr-19</c:v>
                </c:pt>
                <c:pt idx="13">
                  <c:v>may-19</c:v>
                </c:pt>
                <c:pt idx="14">
                  <c:v>jun-19</c:v>
                </c:pt>
                <c:pt idx="15">
                  <c:v>jul-19</c:v>
                </c:pt>
                <c:pt idx="16">
                  <c:v>ago-19</c:v>
                </c:pt>
                <c:pt idx="17">
                  <c:v>sep-19</c:v>
                </c:pt>
                <c:pt idx="18">
                  <c:v>oct-19</c:v>
                </c:pt>
                <c:pt idx="19">
                  <c:v>nov-19</c:v>
                </c:pt>
                <c:pt idx="20">
                  <c:v>dic-19</c:v>
                </c:pt>
                <c:pt idx="21">
                  <c:v>ene-20</c:v>
                </c:pt>
                <c:pt idx="22">
                  <c:v>feb-20</c:v>
                </c:pt>
                <c:pt idx="23">
                  <c:v>mar-20</c:v>
                </c:pt>
                <c:pt idx="24">
                  <c:v>abr-20</c:v>
                </c:pt>
                <c:pt idx="25">
                  <c:v>may-20</c:v>
                </c:pt>
                <c:pt idx="26">
                  <c:v>jun-20</c:v>
                </c:pt>
                <c:pt idx="27">
                  <c:v>jul-20</c:v>
                </c:pt>
                <c:pt idx="28">
                  <c:v>ago-20</c:v>
                </c:pt>
                <c:pt idx="29">
                  <c:v>sep-20</c:v>
                </c:pt>
                <c:pt idx="30">
                  <c:v>oct-20</c:v>
                </c:pt>
                <c:pt idx="31">
                  <c:v>nov-20</c:v>
                </c:pt>
                <c:pt idx="32">
                  <c:v>dic-20</c:v>
                </c:pt>
                <c:pt idx="33">
                  <c:v>ene-21</c:v>
                </c:pt>
                <c:pt idx="34">
                  <c:v>feb-21</c:v>
                </c:pt>
                <c:pt idx="35">
                  <c:v>mar-21</c:v>
                </c:pt>
                <c:pt idx="36">
                  <c:v>abr-21</c:v>
                </c:pt>
              </c:strCache>
            </c:strRef>
          </c:cat>
          <c:val>
            <c:numRef>
              <c:f>'Saturación O2'!$P$192:$P$229</c:f>
              <c:numCache>
                <c:formatCode>General</c:formatCode>
                <c:ptCount val="37"/>
                <c:pt idx="31">
                  <c:v>0</c:v>
                </c:pt>
                <c:pt idx="32">
                  <c:v>0</c:v>
                </c:pt>
                <c:pt idx="33">
                  <c:v>0</c:v>
                </c:pt>
                <c:pt idx="34">
                  <c:v>4.5871559633027514</c:v>
                </c:pt>
                <c:pt idx="35">
                  <c:v>0</c:v>
                </c:pt>
                <c:pt idx="36">
                  <c:v>0</c:v>
                </c:pt>
              </c:numCache>
            </c:numRef>
          </c:val>
          <c:smooth val="0"/>
          <c:extLst>
            <c:ext xmlns:c16="http://schemas.microsoft.com/office/drawing/2014/chart" uri="{C3380CC4-5D6E-409C-BE32-E72D297353CC}">
              <c16:uniqueId val="{0000000E-3344-4A4C-AB19-E9273863958F}"/>
            </c:ext>
          </c:extLst>
        </c:ser>
        <c:ser>
          <c:idx val="15"/>
          <c:order val="15"/>
          <c:tx>
            <c:strRef>
              <c:f>'Saturación O2'!$Q$190:$Q$191</c:f>
              <c:strCache>
                <c:ptCount val="1"/>
                <c:pt idx="0">
                  <c:v>PAPO1</c:v>
                </c:pt>
              </c:strCache>
            </c:strRef>
          </c:tx>
          <c:spPr>
            <a:ln w="28575" cap="rnd">
              <a:solidFill>
                <a:schemeClr val="accent4">
                  <a:lumMod val="80000"/>
                  <a:lumOff val="20000"/>
                </a:schemeClr>
              </a:solidFill>
              <a:round/>
            </a:ln>
            <a:effectLst/>
          </c:spPr>
          <c:marker>
            <c:symbol val="none"/>
          </c:marker>
          <c:cat>
            <c:strRef>
              <c:f>'Saturación O2'!$A$192:$A$229</c:f>
              <c:strCache>
                <c:ptCount val="37"/>
                <c:pt idx="0">
                  <c:v>abr-18</c:v>
                </c:pt>
                <c:pt idx="1">
                  <c:v>may-18</c:v>
                </c:pt>
                <c:pt idx="2">
                  <c:v>jun-18</c:v>
                </c:pt>
                <c:pt idx="3">
                  <c:v>jul-18</c:v>
                </c:pt>
                <c:pt idx="4">
                  <c:v>ago-18</c:v>
                </c:pt>
                <c:pt idx="5">
                  <c:v>sep-18</c:v>
                </c:pt>
                <c:pt idx="6">
                  <c:v>oct-18</c:v>
                </c:pt>
                <c:pt idx="7">
                  <c:v>nov-18</c:v>
                </c:pt>
                <c:pt idx="8">
                  <c:v>dic-18</c:v>
                </c:pt>
                <c:pt idx="9">
                  <c:v>ene-19</c:v>
                </c:pt>
                <c:pt idx="10">
                  <c:v>feb-19</c:v>
                </c:pt>
                <c:pt idx="11">
                  <c:v>mar-19</c:v>
                </c:pt>
                <c:pt idx="12">
                  <c:v>abr-19</c:v>
                </c:pt>
                <c:pt idx="13">
                  <c:v>may-19</c:v>
                </c:pt>
                <c:pt idx="14">
                  <c:v>jun-19</c:v>
                </c:pt>
                <c:pt idx="15">
                  <c:v>jul-19</c:v>
                </c:pt>
                <c:pt idx="16">
                  <c:v>ago-19</c:v>
                </c:pt>
                <c:pt idx="17">
                  <c:v>sep-19</c:v>
                </c:pt>
                <c:pt idx="18">
                  <c:v>oct-19</c:v>
                </c:pt>
                <c:pt idx="19">
                  <c:v>nov-19</c:v>
                </c:pt>
                <c:pt idx="20">
                  <c:v>dic-19</c:v>
                </c:pt>
                <c:pt idx="21">
                  <c:v>ene-20</c:v>
                </c:pt>
                <c:pt idx="22">
                  <c:v>feb-20</c:v>
                </c:pt>
                <c:pt idx="23">
                  <c:v>mar-20</c:v>
                </c:pt>
                <c:pt idx="24">
                  <c:v>abr-20</c:v>
                </c:pt>
                <c:pt idx="25">
                  <c:v>may-20</c:v>
                </c:pt>
                <c:pt idx="26">
                  <c:v>jun-20</c:v>
                </c:pt>
                <c:pt idx="27">
                  <c:v>jul-20</c:v>
                </c:pt>
                <c:pt idx="28">
                  <c:v>ago-20</c:v>
                </c:pt>
                <c:pt idx="29">
                  <c:v>sep-20</c:v>
                </c:pt>
                <c:pt idx="30">
                  <c:v>oct-20</c:v>
                </c:pt>
                <c:pt idx="31">
                  <c:v>nov-20</c:v>
                </c:pt>
                <c:pt idx="32">
                  <c:v>dic-20</c:v>
                </c:pt>
                <c:pt idx="33">
                  <c:v>ene-21</c:v>
                </c:pt>
                <c:pt idx="34">
                  <c:v>feb-21</c:v>
                </c:pt>
                <c:pt idx="35">
                  <c:v>mar-21</c:v>
                </c:pt>
                <c:pt idx="36">
                  <c:v>abr-21</c:v>
                </c:pt>
              </c:strCache>
            </c:strRef>
          </c:cat>
          <c:val>
            <c:numRef>
              <c:f>'Saturación O2'!$Q$192:$Q$229</c:f>
              <c:numCache>
                <c:formatCode>General</c:formatCode>
                <c:ptCount val="37"/>
                <c:pt idx="0">
                  <c:v>61</c:v>
                </c:pt>
                <c:pt idx="1">
                  <c:v>66.666666666666671</c:v>
                </c:pt>
                <c:pt idx="3">
                  <c:v>63.725490196078439</c:v>
                </c:pt>
                <c:pt idx="4">
                  <c:v>59.803921568627452</c:v>
                </c:pt>
                <c:pt idx="5">
                  <c:v>63.725490196078439</c:v>
                </c:pt>
                <c:pt idx="6">
                  <c:v>59.615384615384613</c:v>
                </c:pt>
                <c:pt idx="8">
                  <c:v>67.924528301886795</c:v>
                </c:pt>
                <c:pt idx="9">
                  <c:v>67.307692307692307</c:v>
                </c:pt>
                <c:pt idx="10">
                  <c:v>66.037735849056617</c:v>
                </c:pt>
                <c:pt idx="11">
                  <c:v>66.055045871559642</c:v>
                </c:pt>
                <c:pt idx="12">
                  <c:v>74.528301886792448</c:v>
                </c:pt>
                <c:pt idx="13">
                  <c:v>66.972477064220186</c:v>
                </c:pt>
                <c:pt idx="14">
                  <c:v>59.615384615384613</c:v>
                </c:pt>
                <c:pt idx="15">
                  <c:v>61.764705882352942</c:v>
                </c:pt>
                <c:pt idx="16">
                  <c:v>68.627450980392155</c:v>
                </c:pt>
                <c:pt idx="17">
                  <c:v>68.269230769230759</c:v>
                </c:pt>
                <c:pt idx="18">
                  <c:v>61.53846153846154</c:v>
                </c:pt>
                <c:pt idx="19">
                  <c:v>64.15094339622641</c:v>
                </c:pt>
                <c:pt idx="20">
                  <c:v>74.509803921568633</c:v>
                </c:pt>
              </c:numCache>
            </c:numRef>
          </c:val>
          <c:smooth val="0"/>
          <c:extLst>
            <c:ext xmlns:c16="http://schemas.microsoft.com/office/drawing/2014/chart" uri="{C3380CC4-5D6E-409C-BE32-E72D297353CC}">
              <c16:uniqueId val="{0000000F-3344-4A4C-AB19-E9273863958F}"/>
            </c:ext>
          </c:extLst>
        </c:ser>
        <c:ser>
          <c:idx val="16"/>
          <c:order val="16"/>
          <c:tx>
            <c:strRef>
              <c:f>'Saturación O2'!$R$190:$R$191</c:f>
              <c:strCache>
                <c:ptCount val="1"/>
                <c:pt idx="0">
                  <c:v>PAPO2</c:v>
                </c:pt>
              </c:strCache>
            </c:strRef>
          </c:tx>
          <c:spPr>
            <a:ln w="28575" cap="rnd">
              <a:solidFill>
                <a:schemeClr val="accent5">
                  <a:lumMod val="80000"/>
                  <a:lumOff val="20000"/>
                </a:schemeClr>
              </a:solidFill>
              <a:round/>
            </a:ln>
            <a:effectLst/>
          </c:spPr>
          <c:marker>
            <c:symbol val="none"/>
          </c:marker>
          <c:cat>
            <c:strRef>
              <c:f>'Saturación O2'!$A$192:$A$229</c:f>
              <c:strCache>
                <c:ptCount val="37"/>
                <c:pt idx="0">
                  <c:v>abr-18</c:v>
                </c:pt>
                <c:pt idx="1">
                  <c:v>may-18</c:v>
                </c:pt>
                <c:pt idx="2">
                  <c:v>jun-18</c:v>
                </c:pt>
                <c:pt idx="3">
                  <c:v>jul-18</c:v>
                </c:pt>
                <c:pt idx="4">
                  <c:v>ago-18</c:v>
                </c:pt>
                <c:pt idx="5">
                  <c:v>sep-18</c:v>
                </c:pt>
                <c:pt idx="6">
                  <c:v>oct-18</c:v>
                </c:pt>
                <c:pt idx="7">
                  <c:v>nov-18</c:v>
                </c:pt>
                <c:pt idx="8">
                  <c:v>dic-18</c:v>
                </c:pt>
                <c:pt idx="9">
                  <c:v>ene-19</c:v>
                </c:pt>
                <c:pt idx="10">
                  <c:v>feb-19</c:v>
                </c:pt>
                <c:pt idx="11">
                  <c:v>mar-19</c:v>
                </c:pt>
                <c:pt idx="12">
                  <c:v>abr-19</c:v>
                </c:pt>
                <c:pt idx="13">
                  <c:v>may-19</c:v>
                </c:pt>
                <c:pt idx="14">
                  <c:v>jun-19</c:v>
                </c:pt>
                <c:pt idx="15">
                  <c:v>jul-19</c:v>
                </c:pt>
                <c:pt idx="16">
                  <c:v>ago-19</c:v>
                </c:pt>
                <c:pt idx="17">
                  <c:v>sep-19</c:v>
                </c:pt>
                <c:pt idx="18">
                  <c:v>oct-19</c:v>
                </c:pt>
                <c:pt idx="19">
                  <c:v>nov-19</c:v>
                </c:pt>
                <c:pt idx="20">
                  <c:v>dic-19</c:v>
                </c:pt>
                <c:pt idx="21">
                  <c:v>ene-20</c:v>
                </c:pt>
                <c:pt idx="22">
                  <c:v>feb-20</c:v>
                </c:pt>
                <c:pt idx="23">
                  <c:v>mar-20</c:v>
                </c:pt>
                <c:pt idx="24">
                  <c:v>abr-20</c:v>
                </c:pt>
                <c:pt idx="25">
                  <c:v>may-20</c:v>
                </c:pt>
                <c:pt idx="26">
                  <c:v>jun-20</c:v>
                </c:pt>
                <c:pt idx="27">
                  <c:v>jul-20</c:v>
                </c:pt>
                <c:pt idx="28">
                  <c:v>ago-20</c:v>
                </c:pt>
                <c:pt idx="29">
                  <c:v>sep-20</c:v>
                </c:pt>
                <c:pt idx="30">
                  <c:v>oct-20</c:v>
                </c:pt>
                <c:pt idx="31">
                  <c:v>nov-20</c:v>
                </c:pt>
                <c:pt idx="32">
                  <c:v>dic-20</c:v>
                </c:pt>
                <c:pt idx="33">
                  <c:v>ene-21</c:v>
                </c:pt>
                <c:pt idx="34">
                  <c:v>feb-21</c:v>
                </c:pt>
                <c:pt idx="35">
                  <c:v>mar-21</c:v>
                </c:pt>
                <c:pt idx="36">
                  <c:v>abr-21</c:v>
                </c:pt>
              </c:strCache>
            </c:strRef>
          </c:cat>
          <c:val>
            <c:numRef>
              <c:f>'Saturación O2'!$R$192:$R$229</c:f>
              <c:numCache>
                <c:formatCode>General</c:formatCode>
                <c:ptCount val="37"/>
                <c:pt idx="0">
                  <c:v>63.20754716981132</c:v>
                </c:pt>
                <c:pt idx="1">
                  <c:v>68</c:v>
                </c:pt>
                <c:pt idx="2">
                  <c:v>63.000000000000014</c:v>
                </c:pt>
                <c:pt idx="3">
                  <c:v>62.745098039215698</c:v>
                </c:pt>
                <c:pt idx="4">
                  <c:v>60.7843137254902</c:v>
                </c:pt>
                <c:pt idx="5">
                  <c:v>61</c:v>
                </c:pt>
                <c:pt idx="6">
                  <c:v>64.705882352941174</c:v>
                </c:pt>
                <c:pt idx="7">
                  <c:v>70.642201834862377</c:v>
                </c:pt>
                <c:pt idx="8">
                  <c:v>69.724770642201833</c:v>
                </c:pt>
                <c:pt idx="9">
                  <c:v>67.924528301886795</c:v>
                </c:pt>
                <c:pt idx="10">
                  <c:v>66.037735849056617</c:v>
                </c:pt>
                <c:pt idx="11">
                  <c:v>66.972477064220186</c:v>
                </c:pt>
                <c:pt idx="12">
                  <c:v>62.264150943396224</c:v>
                </c:pt>
                <c:pt idx="13">
                  <c:v>65.137614678899084</c:v>
                </c:pt>
                <c:pt idx="14">
                  <c:v>62.745098039215698</c:v>
                </c:pt>
                <c:pt idx="15">
                  <c:v>62.745098039215698</c:v>
                </c:pt>
                <c:pt idx="16">
                  <c:v>70</c:v>
                </c:pt>
                <c:pt idx="17">
                  <c:v>70.588235294117652</c:v>
                </c:pt>
                <c:pt idx="18">
                  <c:v>59.615384615384613</c:v>
                </c:pt>
                <c:pt idx="19">
                  <c:v>65.094339622641513</c:v>
                </c:pt>
                <c:pt idx="20">
                  <c:v>68.468468468468473</c:v>
                </c:pt>
                <c:pt idx="21">
                  <c:v>65.517241379310349</c:v>
                </c:pt>
                <c:pt idx="22">
                  <c:v>65.517241379310349</c:v>
                </c:pt>
                <c:pt idx="23">
                  <c:v>64.86486486486487</c:v>
                </c:pt>
                <c:pt idx="24">
                  <c:v>69.724770642201833</c:v>
                </c:pt>
                <c:pt idx="25">
                  <c:v>62.5</c:v>
                </c:pt>
                <c:pt idx="26">
                  <c:v>62.745098039215698</c:v>
                </c:pt>
                <c:pt idx="27">
                  <c:v>61.764705882352956</c:v>
                </c:pt>
                <c:pt idx="28">
                  <c:v>61.53846153846154</c:v>
                </c:pt>
                <c:pt idx="29">
                  <c:v>60.57692307692308</c:v>
                </c:pt>
                <c:pt idx="30">
                  <c:v>66.666666666666671</c:v>
                </c:pt>
                <c:pt idx="31">
                  <c:v>65.486725663716811</c:v>
                </c:pt>
                <c:pt idx="32">
                  <c:v>66.666666666666671</c:v>
                </c:pt>
                <c:pt idx="33">
                  <c:v>79.166666666666657</c:v>
                </c:pt>
                <c:pt idx="34">
                  <c:v>65.517241379310349</c:v>
                </c:pt>
                <c:pt idx="35">
                  <c:v>63.302752293577981</c:v>
                </c:pt>
                <c:pt idx="36">
                  <c:v>58.715596330275233</c:v>
                </c:pt>
              </c:numCache>
            </c:numRef>
          </c:val>
          <c:smooth val="0"/>
          <c:extLst>
            <c:ext xmlns:c16="http://schemas.microsoft.com/office/drawing/2014/chart" uri="{C3380CC4-5D6E-409C-BE32-E72D297353CC}">
              <c16:uniqueId val="{00000010-3344-4A4C-AB19-E9273863958F}"/>
            </c:ext>
          </c:extLst>
        </c:ser>
        <c:ser>
          <c:idx val="17"/>
          <c:order val="17"/>
          <c:tx>
            <c:strRef>
              <c:f>'Saturación O2'!$S$190:$S$191</c:f>
              <c:strCache>
                <c:ptCount val="1"/>
                <c:pt idx="0">
                  <c:v>PAPR1</c:v>
                </c:pt>
              </c:strCache>
            </c:strRef>
          </c:tx>
          <c:spPr>
            <a:ln w="28575" cap="rnd">
              <a:solidFill>
                <a:schemeClr val="accent6">
                  <a:lumMod val="80000"/>
                  <a:lumOff val="20000"/>
                </a:schemeClr>
              </a:solidFill>
              <a:round/>
            </a:ln>
            <a:effectLst/>
          </c:spPr>
          <c:marker>
            <c:symbol val="none"/>
          </c:marker>
          <c:cat>
            <c:strRef>
              <c:f>'Saturación O2'!$A$192:$A$229</c:f>
              <c:strCache>
                <c:ptCount val="37"/>
                <c:pt idx="0">
                  <c:v>abr-18</c:v>
                </c:pt>
                <c:pt idx="1">
                  <c:v>may-18</c:v>
                </c:pt>
                <c:pt idx="2">
                  <c:v>jun-18</c:v>
                </c:pt>
                <c:pt idx="3">
                  <c:v>jul-18</c:v>
                </c:pt>
                <c:pt idx="4">
                  <c:v>ago-18</c:v>
                </c:pt>
                <c:pt idx="5">
                  <c:v>sep-18</c:v>
                </c:pt>
                <c:pt idx="6">
                  <c:v>oct-18</c:v>
                </c:pt>
                <c:pt idx="7">
                  <c:v>nov-18</c:v>
                </c:pt>
                <c:pt idx="8">
                  <c:v>dic-18</c:v>
                </c:pt>
                <c:pt idx="9">
                  <c:v>ene-19</c:v>
                </c:pt>
                <c:pt idx="10">
                  <c:v>feb-19</c:v>
                </c:pt>
                <c:pt idx="11">
                  <c:v>mar-19</c:v>
                </c:pt>
                <c:pt idx="12">
                  <c:v>abr-19</c:v>
                </c:pt>
                <c:pt idx="13">
                  <c:v>may-19</c:v>
                </c:pt>
                <c:pt idx="14">
                  <c:v>jun-19</c:v>
                </c:pt>
                <c:pt idx="15">
                  <c:v>jul-19</c:v>
                </c:pt>
                <c:pt idx="16">
                  <c:v>ago-19</c:v>
                </c:pt>
                <c:pt idx="17">
                  <c:v>sep-19</c:v>
                </c:pt>
                <c:pt idx="18">
                  <c:v>oct-19</c:v>
                </c:pt>
                <c:pt idx="19">
                  <c:v>nov-19</c:v>
                </c:pt>
                <c:pt idx="20">
                  <c:v>dic-19</c:v>
                </c:pt>
                <c:pt idx="21">
                  <c:v>ene-20</c:v>
                </c:pt>
                <c:pt idx="22">
                  <c:v>feb-20</c:v>
                </c:pt>
                <c:pt idx="23">
                  <c:v>mar-20</c:v>
                </c:pt>
                <c:pt idx="24">
                  <c:v>abr-20</c:v>
                </c:pt>
                <c:pt idx="25">
                  <c:v>may-20</c:v>
                </c:pt>
                <c:pt idx="26">
                  <c:v>jun-20</c:v>
                </c:pt>
                <c:pt idx="27">
                  <c:v>jul-20</c:v>
                </c:pt>
                <c:pt idx="28">
                  <c:v>ago-20</c:v>
                </c:pt>
                <c:pt idx="29">
                  <c:v>sep-20</c:v>
                </c:pt>
                <c:pt idx="30">
                  <c:v>oct-20</c:v>
                </c:pt>
                <c:pt idx="31">
                  <c:v>nov-20</c:v>
                </c:pt>
                <c:pt idx="32">
                  <c:v>dic-20</c:v>
                </c:pt>
                <c:pt idx="33">
                  <c:v>ene-21</c:v>
                </c:pt>
                <c:pt idx="34">
                  <c:v>feb-21</c:v>
                </c:pt>
                <c:pt idx="35">
                  <c:v>mar-21</c:v>
                </c:pt>
                <c:pt idx="36">
                  <c:v>abr-21</c:v>
                </c:pt>
              </c:strCache>
            </c:strRef>
          </c:cat>
          <c:val>
            <c:numRef>
              <c:f>'Saturación O2'!$S$192:$S$229</c:f>
              <c:numCache>
                <c:formatCode>General</c:formatCode>
                <c:ptCount val="37"/>
                <c:pt idx="0">
                  <c:v>61.467889908256865</c:v>
                </c:pt>
                <c:pt idx="1">
                  <c:v>68.627450980392155</c:v>
                </c:pt>
                <c:pt idx="3">
                  <c:v>60.377358490566046</c:v>
                </c:pt>
                <c:pt idx="4">
                  <c:v>61.320754716981128</c:v>
                </c:pt>
                <c:pt idx="5">
                  <c:v>67.307692307692307</c:v>
                </c:pt>
                <c:pt idx="6">
                  <c:v>69.230769230769226</c:v>
                </c:pt>
                <c:pt idx="8">
                  <c:v>71.171171171171181</c:v>
                </c:pt>
                <c:pt idx="9">
                  <c:v>66.972477064220186</c:v>
                </c:pt>
                <c:pt idx="10">
                  <c:v>65.765765765765778</c:v>
                </c:pt>
                <c:pt idx="11">
                  <c:v>77.064220183486242</c:v>
                </c:pt>
                <c:pt idx="12">
                  <c:v>63.063063063063062</c:v>
                </c:pt>
                <c:pt idx="13">
                  <c:v>68.867924528301899</c:v>
                </c:pt>
                <c:pt idx="14">
                  <c:v>60.7843137254902</c:v>
                </c:pt>
                <c:pt idx="15">
                  <c:v>67.307692307692307</c:v>
                </c:pt>
                <c:pt idx="16">
                  <c:v>58.82352941176471</c:v>
                </c:pt>
                <c:pt idx="17">
                  <c:v>59.803921568627452</c:v>
                </c:pt>
                <c:pt idx="18">
                  <c:v>62.745098039215698</c:v>
                </c:pt>
                <c:pt idx="19">
                  <c:v>76.92307692307692</c:v>
                </c:pt>
                <c:pt idx="20">
                  <c:v>71.559633027522935</c:v>
                </c:pt>
              </c:numCache>
            </c:numRef>
          </c:val>
          <c:smooth val="0"/>
          <c:extLst>
            <c:ext xmlns:c16="http://schemas.microsoft.com/office/drawing/2014/chart" uri="{C3380CC4-5D6E-409C-BE32-E72D297353CC}">
              <c16:uniqueId val="{00000011-3344-4A4C-AB19-E9273863958F}"/>
            </c:ext>
          </c:extLst>
        </c:ser>
        <c:ser>
          <c:idx val="18"/>
          <c:order val="18"/>
          <c:tx>
            <c:strRef>
              <c:f>'Saturación O2'!$T$190:$T$191</c:f>
              <c:strCache>
                <c:ptCount val="1"/>
                <c:pt idx="0">
                  <c:v>PAPR2</c:v>
                </c:pt>
              </c:strCache>
            </c:strRef>
          </c:tx>
          <c:spPr>
            <a:ln w="28575" cap="rnd">
              <a:solidFill>
                <a:schemeClr val="accent1">
                  <a:lumMod val="80000"/>
                </a:schemeClr>
              </a:solidFill>
              <a:round/>
            </a:ln>
            <a:effectLst/>
          </c:spPr>
          <c:marker>
            <c:symbol val="none"/>
          </c:marker>
          <c:cat>
            <c:strRef>
              <c:f>'Saturación O2'!$A$192:$A$229</c:f>
              <c:strCache>
                <c:ptCount val="37"/>
                <c:pt idx="0">
                  <c:v>abr-18</c:v>
                </c:pt>
                <c:pt idx="1">
                  <c:v>may-18</c:v>
                </c:pt>
                <c:pt idx="2">
                  <c:v>jun-18</c:v>
                </c:pt>
                <c:pt idx="3">
                  <c:v>jul-18</c:v>
                </c:pt>
                <c:pt idx="4">
                  <c:v>ago-18</c:v>
                </c:pt>
                <c:pt idx="5">
                  <c:v>sep-18</c:v>
                </c:pt>
                <c:pt idx="6">
                  <c:v>oct-18</c:v>
                </c:pt>
                <c:pt idx="7">
                  <c:v>nov-18</c:v>
                </c:pt>
                <c:pt idx="8">
                  <c:v>dic-18</c:v>
                </c:pt>
                <c:pt idx="9">
                  <c:v>ene-19</c:v>
                </c:pt>
                <c:pt idx="10">
                  <c:v>feb-19</c:v>
                </c:pt>
                <c:pt idx="11">
                  <c:v>mar-19</c:v>
                </c:pt>
                <c:pt idx="12">
                  <c:v>abr-19</c:v>
                </c:pt>
                <c:pt idx="13">
                  <c:v>may-19</c:v>
                </c:pt>
                <c:pt idx="14">
                  <c:v>jun-19</c:v>
                </c:pt>
                <c:pt idx="15">
                  <c:v>jul-19</c:v>
                </c:pt>
                <c:pt idx="16">
                  <c:v>ago-19</c:v>
                </c:pt>
                <c:pt idx="17">
                  <c:v>sep-19</c:v>
                </c:pt>
                <c:pt idx="18">
                  <c:v>oct-19</c:v>
                </c:pt>
                <c:pt idx="19">
                  <c:v>nov-19</c:v>
                </c:pt>
                <c:pt idx="20">
                  <c:v>dic-19</c:v>
                </c:pt>
                <c:pt idx="21">
                  <c:v>ene-20</c:v>
                </c:pt>
                <c:pt idx="22">
                  <c:v>feb-20</c:v>
                </c:pt>
                <c:pt idx="23">
                  <c:v>mar-20</c:v>
                </c:pt>
                <c:pt idx="24">
                  <c:v>abr-20</c:v>
                </c:pt>
                <c:pt idx="25">
                  <c:v>may-20</c:v>
                </c:pt>
                <c:pt idx="26">
                  <c:v>jun-20</c:v>
                </c:pt>
                <c:pt idx="27">
                  <c:v>jul-20</c:v>
                </c:pt>
                <c:pt idx="28">
                  <c:v>ago-20</c:v>
                </c:pt>
                <c:pt idx="29">
                  <c:v>sep-20</c:v>
                </c:pt>
                <c:pt idx="30">
                  <c:v>oct-20</c:v>
                </c:pt>
                <c:pt idx="31">
                  <c:v>nov-20</c:v>
                </c:pt>
                <c:pt idx="32">
                  <c:v>dic-20</c:v>
                </c:pt>
                <c:pt idx="33">
                  <c:v>ene-21</c:v>
                </c:pt>
                <c:pt idx="34">
                  <c:v>feb-21</c:v>
                </c:pt>
                <c:pt idx="35">
                  <c:v>mar-21</c:v>
                </c:pt>
                <c:pt idx="36">
                  <c:v>abr-21</c:v>
                </c:pt>
              </c:strCache>
            </c:strRef>
          </c:cat>
          <c:val>
            <c:numRef>
              <c:f>'Saturación O2'!$T$192:$T$229</c:f>
              <c:numCache>
                <c:formatCode>General</c:formatCode>
                <c:ptCount val="37"/>
                <c:pt idx="0">
                  <c:v>59.633027522935777</c:v>
                </c:pt>
                <c:pt idx="1">
                  <c:v>54.34782608695653</c:v>
                </c:pt>
                <c:pt idx="2">
                  <c:v>53</c:v>
                </c:pt>
                <c:pt idx="3">
                  <c:v>52.040816326530603</c:v>
                </c:pt>
                <c:pt idx="4">
                  <c:v>55.882352941176471</c:v>
                </c:pt>
                <c:pt idx="5">
                  <c:v>62</c:v>
                </c:pt>
                <c:pt idx="6">
                  <c:v>64.705882352941174</c:v>
                </c:pt>
                <c:pt idx="7">
                  <c:v>64.42307692307692</c:v>
                </c:pt>
                <c:pt idx="8">
                  <c:v>60.550458715596321</c:v>
                </c:pt>
                <c:pt idx="9">
                  <c:v>67.307692307692307</c:v>
                </c:pt>
                <c:pt idx="10">
                  <c:v>52</c:v>
                </c:pt>
                <c:pt idx="11">
                  <c:v>58.695652173913047</c:v>
                </c:pt>
                <c:pt idx="12">
                  <c:v>66.666666666666657</c:v>
                </c:pt>
                <c:pt idx="13">
                  <c:v>75.862068965517253</c:v>
                </c:pt>
                <c:pt idx="14">
                  <c:v>51.063829787234042</c:v>
                </c:pt>
                <c:pt idx="15">
                  <c:v>35.5</c:v>
                </c:pt>
                <c:pt idx="16">
                  <c:v>46.999999999999993</c:v>
                </c:pt>
                <c:pt idx="17">
                  <c:v>52.083333333333336</c:v>
                </c:pt>
                <c:pt idx="18">
                  <c:v>43.137254901960794</c:v>
                </c:pt>
                <c:pt idx="19">
                  <c:v>63.46153846153846</c:v>
                </c:pt>
                <c:pt idx="20">
                  <c:v>59.45945945945946</c:v>
                </c:pt>
                <c:pt idx="21">
                  <c:v>37.837837837837839</c:v>
                </c:pt>
                <c:pt idx="22">
                  <c:v>45.871559633027523</c:v>
                </c:pt>
                <c:pt idx="23">
                  <c:v>54.901960784313729</c:v>
                </c:pt>
                <c:pt idx="24">
                  <c:v>76.08695652173914</c:v>
                </c:pt>
                <c:pt idx="25">
                  <c:v>70.212765957446805</c:v>
                </c:pt>
                <c:pt idx="26">
                  <c:v>50</c:v>
                </c:pt>
                <c:pt idx="27">
                  <c:v>30.612244897959179</c:v>
                </c:pt>
                <c:pt idx="28">
                  <c:v>57.547169811320757</c:v>
                </c:pt>
                <c:pt idx="29">
                  <c:v>55.769230769230774</c:v>
                </c:pt>
                <c:pt idx="30">
                  <c:v>58.715596330275233</c:v>
                </c:pt>
                <c:pt idx="31">
                  <c:v>10.344827586206897</c:v>
                </c:pt>
                <c:pt idx="32">
                  <c:v>35.344827586206897</c:v>
                </c:pt>
                <c:pt idx="33">
                  <c:v>39.622641509433961</c:v>
                </c:pt>
                <c:pt idx="34">
                  <c:v>32.291666666666671</c:v>
                </c:pt>
                <c:pt idx="35">
                  <c:v>49.019607843137258</c:v>
                </c:pt>
                <c:pt idx="36">
                  <c:v>#N/A</c:v>
                </c:pt>
              </c:numCache>
            </c:numRef>
          </c:val>
          <c:smooth val="0"/>
          <c:extLst>
            <c:ext xmlns:c16="http://schemas.microsoft.com/office/drawing/2014/chart" uri="{C3380CC4-5D6E-409C-BE32-E72D297353CC}">
              <c16:uniqueId val="{00000012-3344-4A4C-AB19-E9273863958F}"/>
            </c:ext>
          </c:extLst>
        </c:ser>
        <c:ser>
          <c:idx val="19"/>
          <c:order val="19"/>
          <c:tx>
            <c:strRef>
              <c:f>'Saturación O2'!$U$190:$U$191</c:f>
              <c:strCache>
                <c:ptCount val="1"/>
                <c:pt idx="0">
                  <c:v>PAPR3</c:v>
                </c:pt>
              </c:strCache>
            </c:strRef>
          </c:tx>
          <c:spPr>
            <a:ln w="28575" cap="rnd">
              <a:solidFill>
                <a:schemeClr val="accent2">
                  <a:lumMod val="80000"/>
                </a:schemeClr>
              </a:solidFill>
              <a:round/>
            </a:ln>
            <a:effectLst/>
          </c:spPr>
          <c:marker>
            <c:symbol val="none"/>
          </c:marker>
          <c:cat>
            <c:strRef>
              <c:f>'Saturación O2'!$A$192:$A$229</c:f>
              <c:strCache>
                <c:ptCount val="37"/>
                <c:pt idx="0">
                  <c:v>abr-18</c:v>
                </c:pt>
                <c:pt idx="1">
                  <c:v>may-18</c:v>
                </c:pt>
                <c:pt idx="2">
                  <c:v>jun-18</c:v>
                </c:pt>
                <c:pt idx="3">
                  <c:v>jul-18</c:v>
                </c:pt>
                <c:pt idx="4">
                  <c:v>ago-18</c:v>
                </c:pt>
                <c:pt idx="5">
                  <c:v>sep-18</c:v>
                </c:pt>
                <c:pt idx="6">
                  <c:v>oct-18</c:v>
                </c:pt>
                <c:pt idx="7">
                  <c:v>nov-18</c:v>
                </c:pt>
                <c:pt idx="8">
                  <c:v>dic-18</c:v>
                </c:pt>
                <c:pt idx="9">
                  <c:v>ene-19</c:v>
                </c:pt>
                <c:pt idx="10">
                  <c:v>feb-19</c:v>
                </c:pt>
                <c:pt idx="11">
                  <c:v>mar-19</c:v>
                </c:pt>
                <c:pt idx="12">
                  <c:v>abr-19</c:v>
                </c:pt>
                <c:pt idx="13">
                  <c:v>may-19</c:v>
                </c:pt>
                <c:pt idx="14">
                  <c:v>jun-19</c:v>
                </c:pt>
                <c:pt idx="15">
                  <c:v>jul-19</c:v>
                </c:pt>
                <c:pt idx="16">
                  <c:v>ago-19</c:v>
                </c:pt>
                <c:pt idx="17">
                  <c:v>sep-19</c:v>
                </c:pt>
                <c:pt idx="18">
                  <c:v>oct-19</c:v>
                </c:pt>
                <c:pt idx="19">
                  <c:v>nov-19</c:v>
                </c:pt>
                <c:pt idx="20">
                  <c:v>dic-19</c:v>
                </c:pt>
                <c:pt idx="21">
                  <c:v>ene-20</c:v>
                </c:pt>
                <c:pt idx="22">
                  <c:v>feb-20</c:v>
                </c:pt>
                <c:pt idx="23">
                  <c:v>mar-20</c:v>
                </c:pt>
                <c:pt idx="24">
                  <c:v>abr-20</c:v>
                </c:pt>
                <c:pt idx="25">
                  <c:v>may-20</c:v>
                </c:pt>
                <c:pt idx="26">
                  <c:v>jun-20</c:v>
                </c:pt>
                <c:pt idx="27">
                  <c:v>jul-20</c:v>
                </c:pt>
                <c:pt idx="28">
                  <c:v>ago-20</c:v>
                </c:pt>
                <c:pt idx="29">
                  <c:v>sep-20</c:v>
                </c:pt>
                <c:pt idx="30">
                  <c:v>oct-20</c:v>
                </c:pt>
                <c:pt idx="31">
                  <c:v>nov-20</c:v>
                </c:pt>
                <c:pt idx="32">
                  <c:v>dic-20</c:v>
                </c:pt>
                <c:pt idx="33">
                  <c:v>ene-21</c:v>
                </c:pt>
                <c:pt idx="34">
                  <c:v>feb-21</c:v>
                </c:pt>
                <c:pt idx="35">
                  <c:v>mar-21</c:v>
                </c:pt>
                <c:pt idx="36">
                  <c:v>abr-21</c:v>
                </c:pt>
              </c:strCache>
            </c:strRef>
          </c:cat>
          <c:val>
            <c:numRef>
              <c:f>'Saturación O2'!$U$192:$U$229</c:f>
              <c:numCache>
                <c:formatCode>General</c:formatCode>
                <c:ptCount val="37"/>
                <c:pt idx="13">
                  <c:v>#N/A</c:v>
                </c:pt>
                <c:pt idx="14">
                  <c:v>37.234042553191486</c:v>
                </c:pt>
              </c:numCache>
            </c:numRef>
          </c:val>
          <c:smooth val="0"/>
          <c:extLst>
            <c:ext xmlns:c16="http://schemas.microsoft.com/office/drawing/2014/chart" uri="{C3380CC4-5D6E-409C-BE32-E72D297353CC}">
              <c16:uniqueId val="{00000013-3344-4A4C-AB19-E9273863958F}"/>
            </c:ext>
          </c:extLst>
        </c:ser>
        <c:ser>
          <c:idx val="20"/>
          <c:order val="20"/>
          <c:tx>
            <c:strRef>
              <c:f>'Saturación O2'!$V$190:$V$191</c:f>
              <c:strCache>
                <c:ptCount val="1"/>
                <c:pt idx="0">
                  <c:v>PLTR1</c:v>
                </c:pt>
              </c:strCache>
            </c:strRef>
          </c:tx>
          <c:spPr>
            <a:ln w="28575" cap="rnd">
              <a:solidFill>
                <a:schemeClr val="accent3">
                  <a:lumMod val="80000"/>
                </a:schemeClr>
              </a:solidFill>
              <a:round/>
            </a:ln>
            <a:effectLst/>
          </c:spPr>
          <c:marker>
            <c:symbol val="none"/>
          </c:marker>
          <c:cat>
            <c:strRef>
              <c:f>'Saturación O2'!$A$192:$A$229</c:f>
              <c:strCache>
                <c:ptCount val="37"/>
                <c:pt idx="0">
                  <c:v>abr-18</c:v>
                </c:pt>
                <c:pt idx="1">
                  <c:v>may-18</c:v>
                </c:pt>
                <c:pt idx="2">
                  <c:v>jun-18</c:v>
                </c:pt>
                <c:pt idx="3">
                  <c:v>jul-18</c:v>
                </c:pt>
                <c:pt idx="4">
                  <c:v>ago-18</c:v>
                </c:pt>
                <c:pt idx="5">
                  <c:v>sep-18</c:v>
                </c:pt>
                <c:pt idx="6">
                  <c:v>oct-18</c:v>
                </c:pt>
                <c:pt idx="7">
                  <c:v>nov-18</c:v>
                </c:pt>
                <c:pt idx="8">
                  <c:v>dic-18</c:v>
                </c:pt>
                <c:pt idx="9">
                  <c:v>ene-19</c:v>
                </c:pt>
                <c:pt idx="10">
                  <c:v>feb-19</c:v>
                </c:pt>
                <c:pt idx="11">
                  <c:v>mar-19</c:v>
                </c:pt>
                <c:pt idx="12">
                  <c:v>abr-19</c:v>
                </c:pt>
                <c:pt idx="13">
                  <c:v>may-19</c:v>
                </c:pt>
                <c:pt idx="14">
                  <c:v>jun-19</c:v>
                </c:pt>
                <c:pt idx="15">
                  <c:v>jul-19</c:v>
                </c:pt>
                <c:pt idx="16">
                  <c:v>ago-19</c:v>
                </c:pt>
                <c:pt idx="17">
                  <c:v>sep-19</c:v>
                </c:pt>
                <c:pt idx="18">
                  <c:v>oct-19</c:v>
                </c:pt>
                <c:pt idx="19">
                  <c:v>nov-19</c:v>
                </c:pt>
                <c:pt idx="20">
                  <c:v>dic-19</c:v>
                </c:pt>
                <c:pt idx="21">
                  <c:v>ene-20</c:v>
                </c:pt>
                <c:pt idx="22">
                  <c:v>feb-20</c:v>
                </c:pt>
                <c:pt idx="23">
                  <c:v>mar-20</c:v>
                </c:pt>
                <c:pt idx="24">
                  <c:v>abr-20</c:v>
                </c:pt>
                <c:pt idx="25">
                  <c:v>may-20</c:v>
                </c:pt>
                <c:pt idx="26">
                  <c:v>jun-20</c:v>
                </c:pt>
                <c:pt idx="27">
                  <c:v>jul-20</c:v>
                </c:pt>
                <c:pt idx="28">
                  <c:v>ago-20</c:v>
                </c:pt>
                <c:pt idx="29">
                  <c:v>sep-20</c:v>
                </c:pt>
                <c:pt idx="30">
                  <c:v>oct-20</c:v>
                </c:pt>
                <c:pt idx="31">
                  <c:v>nov-20</c:v>
                </c:pt>
                <c:pt idx="32">
                  <c:v>dic-20</c:v>
                </c:pt>
                <c:pt idx="33">
                  <c:v>ene-21</c:v>
                </c:pt>
                <c:pt idx="34">
                  <c:v>feb-21</c:v>
                </c:pt>
                <c:pt idx="35">
                  <c:v>mar-21</c:v>
                </c:pt>
                <c:pt idx="36">
                  <c:v>abr-21</c:v>
                </c:pt>
              </c:strCache>
            </c:strRef>
          </c:cat>
          <c:val>
            <c:numRef>
              <c:f>'Saturación O2'!$V$192:$V$229</c:f>
              <c:numCache>
                <c:formatCode>General</c:formatCode>
                <c:ptCount val="37"/>
                <c:pt idx="0">
                  <c:v>66.483516483516482</c:v>
                </c:pt>
                <c:pt idx="1">
                  <c:v>63.812500000000007</c:v>
                </c:pt>
                <c:pt idx="2">
                  <c:v>63.46153846153846</c:v>
                </c:pt>
                <c:pt idx="3">
                  <c:v>62.903911564625851</c:v>
                </c:pt>
                <c:pt idx="4">
                  <c:v>55.392156862745111</c:v>
                </c:pt>
                <c:pt idx="5">
                  <c:v>56.604166666666671</c:v>
                </c:pt>
                <c:pt idx="6">
                  <c:v>53.921568627450988</c:v>
                </c:pt>
                <c:pt idx="7">
                  <c:v>63.46153846153846</c:v>
                </c:pt>
                <c:pt idx="8">
                  <c:v>66.34615384615384</c:v>
                </c:pt>
                <c:pt idx="9">
                  <c:v>66.055045871559642</c:v>
                </c:pt>
                <c:pt idx="10">
                  <c:v>#N/A</c:v>
                </c:pt>
                <c:pt idx="11">
                  <c:v>70</c:v>
                </c:pt>
                <c:pt idx="12">
                  <c:v>68.494897959183675</c:v>
                </c:pt>
                <c:pt idx="13">
                  <c:v>67.307692307692307</c:v>
                </c:pt>
                <c:pt idx="14">
                  <c:v>61.421568627450981</c:v>
                </c:pt>
                <c:pt idx="15">
                  <c:v>57.777149321266968</c:v>
                </c:pt>
                <c:pt idx="16">
                  <c:v>59.326923076923073</c:v>
                </c:pt>
                <c:pt idx="17">
                  <c:v>64.705882352941174</c:v>
                </c:pt>
                <c:pt idx="18">
                  <c:v>57.692307692307686</c:v>
                </c:pt>
                <c:pt idx="19">
                  <c:v>59.681372549019606</c:v>
                </c:pt>
                <c:pt idx="20">
                  <c:v>65.765765765765778</c:v>
                </c:pt>
                <c:pt idx="21">
                  <c:v>62.162162162162168</c:v>
                </c:pt>
                <c:pt idx="22">
                  <c:v>68.627450980392155</c:v>
                </c:pt>
                <c:pt idx="23">
                  <c:v>58.653846153846146</c:v>
                </c:pt>
                <c:pt idx="24">
                  <c:v>67.924528301886795</c:v>
                </c:pt>
                <c:pt idx="25">
                  <c:v>71.568627450980401</c:v>
                </c:pt>
                <c:pt idx="26">
                  <c:v>64.601769911504419</c:v>
                </c:pt>
                <c:pt idx="27">
                  <c:v>59.803921568627452</c:v>
                </c:pt>
                <c:pt idx="28">
                  <c:v>57.692307692307686</c:v>
                </c:pt>
                <c:pt idx="29">
                  <c:v>60.7843137254902</c:v>
                </c:pt>
                <c:pt idx="30">
                  <c:v>63.963963963963963</c:v>
                </c:pt>
                <c:pt idx="31">
                  <c:v>63.20754716981132</c:v>
                </c:pt>
                <c:pt idx="32">
                  <c:v>64.220183486238525</c:v>
                </c:pt>
                <c:pt idx="33">
                  <c:v>72.072072072072075</c:v>
                </c:pt>
                <c:pt idx="34">
                  <c:v>66.972477064220186</c:v>
                </c:pt>
                <c:pt idx="35">
                  <c:v>71.15384615384616</c:v>
                </c:pt>
                <c:pt idx="36">
                  <c:v>68.269230769230759</c:v>
                </c:pt>
              </c:numCache>
            </c:numRef>
          </c:val>
          <c:smooth val="0"/>
          <c:extLst>
            <c:ext xmlns:c16="http://schemas.microsoft.com/office/drawing/2014/chart" uri="{C3380CC4-5D6E-409C-BE32-E72D297353CC}">
              <c16:uniqueId val="{00000014-3344-4A4C-AB19-E9273863958F}"/>
            </c:ext>
          </c:extLst>
        </c:ser>
        <c:ser>
          <c:idx val="21"/>
          <c:order val="21"/>
          <c:tx>
            <c:strRef>
              <c:f>'Saturación O2'!$W$190:$W$191</c:f>
              <c:strCache>
                <c:ptCount val="1"/>
                <c:pt idx="0">
                  <c:v>PLTR2</c:v>
                </c:pt>
              </c:strCache>
            </c:strRef>
          </c:tx>
          <c:spPr>
            <a:ln w="28575" cap="rnd">
              <a:solidFill>
                <a:schemeClr val="accent4">
                  <a:lumMod val="80000"/>
                </a:schemeClr>
              </a:solidFill>
              <a:round/>
            </a:ln>
            <a:effectLst/>
          </c:spPr>
          <c:marker>
            <c:symbol val="none"/>
          </c:marker>
          <c:cat>
            <c:strRef>
              <c:f>'Saturación O2'!$A$192:$A$229</c:f>
              <c:strCache>
                <c:ptCount val="37"/>
                <c:pt idx="0">
                  <c:v>abr-18</c:v>
                </c:pt>
                <c:pt idx="1">
                  <c:v>may-18</c:v>
                </c:pt>
                <c:pt idx="2">
                  <c:v>jun-18</c:v>
                </c:pt>
                <c:pt idx="3">
                  <c:v>jul-18</c:v>
                </c:pt>
                <c:pt idx="4">
                  <c:v>ago-18</c:v>
                </c:pt>
                <c:pt idx="5">
                  <c:v>sep-18</c:v>
                </c:pt>
                <c:pt idx="6">
                  <c:v>oct-18</c:v>
                </c:pt>
                <c:pt idx="7">
                  <c:v>nov-18</c:v>
                </c:pt>
                <c:pt idx="8">
                  <c:v>dic-18</c:v>
                </c:pt>
                <c:pt idx="9">
                  <c:v>ene-19</c:v>
                </c:pt>
                <c:pt idx="10">
                  <c:v>feb-19</c:v>
                </c:pt>
                <c:pt idx="11">
                  <c:v>mar-19</c:v>
                </c:pt>
                <c:pt idx="12">
                  <c:v>abr-19</c:v>
                </c:pt>
                <c:pt idx="13">
                  <c:v>may-19</c:v>
                </c:pt>
                <c:pt idx="14">
                  <c:v>jun-19</c:v>
                </c:pt>
                <c:pt idx="15">
                  <c:v>jul-19</c:v>
                </c:pt>
                <c:pt idx="16">
                  <c:v>ago-19</c:v>
                </c:pt>
                <c:pt idx="17">
                  <c:v>sep-19</c:v>
                </c:pt>
                <c:pt idx="18">
                  <c:v>oct-19</c:v>
                </c:pt>
                <c:pt idx="19">
                  <c:v>nov-19</c:v>
                </c:pt>
                <c:pt idx="20">
                  <c:v>dic-19</c:v>
                </c:pt>
                <c:pt idx="21">
                  <c:v>ene-20</c:v>
                </c:pt>
                <c:pt idx="22">
                  <c:v>feb-20</c:v>
                </c:pt>
                <c:pt idx="23">
                  <c:v>mar-20</c:v>
                </c:pt>
                <c:pt idx="24">
                  <c:v>abr-20</c:v>
                </c:pt>
                <c:pt idx="25">
                  <c:v>may-20</c:v>
                </c:pt>
                <c:pt idx="26">
                  <c:v>jun-20</c:v>
                </c:pt>
                <c:pt idx="27">
                  <c:v>jul-20</c:v>
                </c:pt>
                <c:pt idx="28">
                  <c:v>ago-20</c:v>
                </c:pt>
                <c:pt idx="29">
                  <c:v>sep-20</c:v>
                </c:pt>
                <c:pt idx="30">
                  <c:v>oct-20</c:v>
                </c:pt>
                <c:pt idx="31">
                  <c:v>nov-20</c:v>
                </c:pt>
                <c:pt idx="32">
                  <c:v>dic-20</c:v>
                </c:pt>
                <c:pt idx="33">
                  <c:v>ene-21</c:v>
                </c:pt>
                <c:pt idx="34">
                  <c:v>feb-21</c:v>
                </c:pt>
                <c:pt idx="35">
                  <c:v>mar-21</c:v>
                </c:pt>
                <c:pt idx="36">
                  <c:v>abr-21</c:v>
                </c:pt>
              </c:strCache>
            </c:strRef>
          </c:cat>
          <c:val>
            <c:numRef>
              <c:f>'Saturación O2'!$W$192:$W$229</c:f>
              <c:numCache>
                <c:formatCode>General</c:formatCode>
                <c:ptCount val="37"/>
                <c:pt idx="0">
                  <c:v>59.382352941176478</c:v>
                </c:pt>
                <c:pt idx="1">
                  <c:v>65.270390070921991</c:v>
                </c:pt>
                <c:pt idx="2">
                  <c:v>58.82352941176471</c:v>
                </c:pt>
                <c:pt idx="3">
                  <c:v>62.229166666666671</c:v>
                </c:pt>
                <c:pt idx="4">
                  <c:v>57.352941176470594</c:v>
                </c:pt>
                <c:pt idx="5">
                  <c:v>56.125</c:v>
                </c:pt>
                <c:pt idx="6">
                  <c:v>56.363122171945712</c:v>
                </c:pt>
                <c:pt idx="7">
                  <c:v>58.82352941176471</c:v>
                </c:pt>
                <c:pt idx="8">
                  <c:v>65.094339622641513</c:v>
                </c:pt>
                <c:pt idx="9">
                  <c:v>63.302752293577981</c:v>
                </c:pt>
                <c:pt idx="10">
                  <c:v>62.755102040816325</c:v>
                </c:pt>
                <c:pt idx="11">
                  <c:v>64</c:v>
                </c:pt>
                <c:pt idx="12">
                  <c:v>67.677696078431381</c:v>
                </c:pt>
                <c:pt idx="13">
                  <c:v>60.7843137254902</c:v>
                </c:pt>
                <c:pt idx="14">
                  <c:v>53.010204081632658</c:v>
                </c:pt>
                <c:pt idx="15">
                  <c:v>58.950980392156872</c:v>
                </c:pt>
                <c:pt idx="16">
                  <c:v>64.185674269707874</c:v>
                </c:pt>
                <c:pt idx="17">
                  <c:v>61.53846153846154</c:v>
                </c:pt>
                <c:pt idx="18">
                  <c:v>61.53846153846154</c:v>
                </c:pt>
                <c:pt idx="19">
                  <c:v>56.84615384615384</c:v>
                </c:pt>
                <c:pt idx="20">
                  <c:v>64.86486486486487</c:v>
                </c:pt>
                <c:pt idx="21">
                  <c:v>63.063063063063062</c:v>
                </c:pt>
                <c:pt idx="22">
                  <c:v>57.798165137614689</c:v>
                </c:pt>
                <c:pt idx="23">
                  <c:v>53.773584905660378</c:v>
                </c:pt>
                <c:pt idx="24">
                  <c:v>68.627450980392155</c:v>
                </c:pt>
                <c:pt idx="25">
                  <c:v>72</c:v>
                </c:pt>
                <c:pt idx="26">
                  <c:v>62.745098039215698</c:v>
                </c:pt>
                <c:pt idx="27">
                  <c:v>60.7843137254902</c:v>
                </c:pt>
                <c:pt idx="28">
                  <c:v>59.803921568627452</c:v>
                </c:pt>
                <c:pt idx="29">
                  <c:v>64</c:v>
                </c:pt>
                <c:pt idx="30">
                  <c:v>63.302752293577981</c:v>
                </c:pt>
                <c:pt idx="31">
                  <c:v>67.307692307692307</c:v>
                </c:pt>
                <c:pt idx="32">
                  <c:v>69.230769230769226</c:v>
                </c:pt>
                <c:pt idx="33">
                  <c:v>73.394495412844023</c:v>
                </c:pt>
                <c:pt idx="34">
                  <c:v>65.094339622641513</c:v>
                </c:pt>
                <c:pt idx="35">
                  <c:v>76.960784313725497</c:v>
                </c:pt>
                <c:pt idx="36">
                  <c:v>72.115384615384613</c:v>
                </c:pt>
              </c:numCache>
            </c:numRef>
          </c:val>
          <c:smooth val="0"/>
          <c:extLst>
            <c:ext xmlns:c16="http://schemas.microsoft.com/office/drawing/2014/chart" uri="{C3380CC4-5D6E-409C-BE32-E72D297353CC}">
              <c16:uniqueId val="{00000015-3344-4A4C-AB19-E9273863958F}"/>
            </c:ext>
          </c:extLst>
        </c:ser>
        <c:ser>
          <c:idx val="22"/>
          <c:order val="22"/>
          <c:tx>
            <c:strRef>
              <c:f>'Saturación O2'!$X$190:$X$191</c:f>
              <c:strCache>
                <c:ptCount val="1"/>
                <c:pt idx="0">
                  <c:v>RECO</c:v>
                </c:pt>
              </c:strCache>
            </c:strRef>
          </c:tx>
          <c:spPr>
            <a:ln w="28575" cap="rnd">
              <a:solidFill>
                <a:schemeClr val="accent5">
                  <a:lumMod val="80000"/>
                </a:schemeClr>
              </a:solidFill>
              <a:round/>
            </a:ln>
            <a:effectLst/>
          </c:spPr>
          <c:marker>
            <c:symbol val="none"/>
          </c:marker>
          <c:cat>
            <c:strRef>
              <c:f>'Saturación O2'!$A$192:$A$229</c:f>
              <c:strCache>
                <c:ptCount val="37"/>
                <c:pt idx="0">
                  <c:v>abr-18</c:v>
                </c:pt>
                <c:pt idx="1">
                  <c:v>may-18</c:v>
                </c:pt>
                <c:pt idx="2">
                  <c:v>jun-18</c:v>
                </c:pt>
                <c:pt idx="3">
                  <c:v>jul-18</c:v>
                </c:pt>
                <c:pt idx="4">
                  <c:v>ago-18</c:v>
                </c:pt>
                <c:pt idx="5">
                  <c:v>sep-18</c:v>
                </c:pt>
                <c:pt idx="6">
                  <c:v>oct-18</c:v>
                </c:pt>
                <c:pt idx="7">
                  <c:v>nov-18</c:v>
                </c:pt>
                <c:pt idx="8">
                  <c:v>dic-18</c:v>
                </c:pt>
                <c:pt idx="9">
                  <c:v>ene-19</c:v>
                </c:pt>
                <c:pt idx="10">
                  <c:v>feb-19</c:v>
                </c:pt>
                <c:pt idx="11">
                  <c:v>mar-19</c:v>
                </c:pt>
                <c:pt idx="12">
                  <c:v>abr-19</c:v>
                </c:pt>
                <c:pt idx="13">
                  <c:v>may-19</c:v>
                </c:pt>
                <c:pt idx="14">
                  <c:v>jun-19</c:v>
                </c:pt>
                <c:pt idx="15">
                  <c:v>jul-19</c:v>
                </c:pt>
                <c:pt idx="16">
                  <c:v>ago-19</c:v>
                </c:pt>
                <c:pt idx="17">
                  <c:v>sep-19</c:v>
                </c:pt>
                <c:pt idx="18">
                  <c:v>oct-19</c:v>
                </c:pt>
                <c:pt idx="19">
                  <c:v>nov-19</c:v>
                </c:pt>
                <c:pt idx="20">
                  <c:v>dic-19</c:v>
                </c:pt>
                <c:pt idx="21">
                  <c:v>ene-20</c:v>
                </c:pt>
                <c:pt idx="22">
                  <c:v>feb-20</c:v>
                </c:pt>
                <c:pt idx="23">
                  <c:v>mar-20</c:v>
                </c:pt>
                <c:pt idx="24">
                  <c:v>abr-20</c:v>
                </c:pt>
                <c:pt idx="25">
                  <c:v>may-20</c:v>
                </c:pt>
                <c:pt idx="26">
                  <c:v>jun-20</c:v>
                </c:pt>
                <c:pt idx="27">
                  <c:v>jul-20</c:v>
                </c:pt>
                <c:pt idx="28">
                  <c:v>ago-20</c:v>
                </c:pt>
                <c:pt idx="29">
                  <c:v>sep-20</c:v>
                </c:pt>
                <c:pt idx="30">
                  <c:v>oct-20</c:v>
                </c:pt>
                <c:pt idx="31">
                  <c:v>nov-20</c:v>
                </c:pt>
                <c:pt idx="32">
                  <c:v>dic-20</c:v>
                </c:pt>
                <c:pt idx="33">
                  <c:v>ene-21</c:v>
                </c:pt>
                <c:pt idx="34">
                  <c:v>feb-21</c:v>
                </c:pt>
                <c:pt idx="35">
                  <c:v>mar-21</c:v>
                </c:pt>
                <c:pt idx="36">
                  <c:v>abr-21</c:v>
                </c:pt>
              </c:strCache>
            </c:strRef>
          </c:cat>
          <c:val>
            <c:numRef>
              <c:f>'Saturación O2'!$X$192:$X$229</c:f>
              <c:numCache>
                <c:formatCode>General</c:formatCode>
                <c:ptCount val="37"/>
                <c:pt idx="0">
                  <c:v>72.115384615384613</c:v>
                </c:pt>
                <c:pt idx="1">
                  <c:v>62.745098039215698</c:v>
                </c:pt>
                <c:pt idx="2">
                  <c:v>61.320754716981128</c:v>
                </c:pt>
                <c:pt idx="3">
                  <c:v>65.686274509803923</c:v>
                </c:pt>
                <c:pt idx="4">
                  <c:v>58.490566037735846</c:v>
                </c:pt>
                <c:pt idx="5">
                  <c:v>62.264150943396224</c:v>
                </c:pt>
                <c:pt idx="6">
                  <c:v>54.807692307692299</c:v>
                </c:pt>
                <c:pt idx="7">
                  <c:v>67.924528301886795</c:v>
                </c:pt>
                <c:pt idx="8">
                  <c:v>66.666666666666671</c:v>
                </c:pt>
                <c:pt idx="9">
                  <c:v>32.110091743119263</c:v>
                </c:pt>
                <c:pt idx="10">
                  <c:v>64.705882352941174</c:v>
                </c:pt>
                <c:pt idx="11">
                  <c:v>64.15094339622641</c:v>
                </c:pt>
                <c:pt idx="12">
                  <c:v>61.764705882352942</c:v>
                </c:pt>
                <c:pt idx="13">
                  <c:v>68.807339449541288</c:v>
                </c:pt>
                <c:pt idx="14">
                  <c:v>60.7843137254902</c:v>
                </c:pt>
                <c:pt idx="15">
                  <c:v>62.264150943396224</c:v>
                </c:pt>
                <c:pt idx="16">
                  <c:v>57.547169811320757</c:v>
                </c:pt>
                <c:pt idx="17">
                  <c:v>64.705882352941174</c:v>
                </c:pt>
                <c:pt idx="18">
                  <c:v>65.384615384615387</c:v>
                </c:pt>
                <c:pt idx="19">
                  <c:v>59.633027522935777</c:v>
                </c:pt>
                <c:pt idx="20">
                  <c:v>68.468468468468473</c:v>
                </c:pt>
                <c:pt idx="21">
                  <c:v>63.716814159292035</c:v>
                </c:pt>
                <c:pt idx="25">
                  <c:v>70</c:v>
                </c:pt>
                <c:pt idx="26">
                  <c:v>62.745098039215698</c:v>
                </c:pt>
                <c:pt idx="29">
                  <c:v>64.705882352941174</c:v>
                </c:pt>
                <c:pt idx="30">
                  <c:v>66.972477064220186</c:v>
                </c:pt>
                <c:pt idx="31">
                  <c:v>65.384615384615387</c:v>
                </c:pt>
                <c:pt idx="32">
                  <c:v>67.924528301886795</c:v>
                </c:pt>
                <c:pt idx="33">
                  <c:v>71.15384615384616</c:v>
                </c:pt>
                <c:pt idx="34">
                  <c:v>71</c:v>
                </c:pt>
                <c:pt idx="35">
                  <c:v>79.787234042553195</c:v>
                </c:pt>
                <c:pt idx="36">
                  <c:v>75.510204081632651</c:v>
                </c:pt>
              </c:numCache>
            </c:numRef>
          </c:val>
          <c:smooth val="0"/>
          <c:extLst>
            <c:ext xmlns:c16="http://schemas.microsoft.com/office/drawing/2014/chart" uri="{C3380CC4-5D6E-409C-BE32-E72D297353CC}">
              <c16:uniqueId val="{00000016-3344-4A4C-AB19-E9273863958F}"/>
            </c:ext>
          </c:extLst>
        </c:ser>
        <c:ser>
          <c:idx val="23"/>
          <c:order val="23"/>
          <c:tx>
            <c:strRef>
              <c:f>'Saturación O2'!$Y$190:$Y$191</c:f>
              <c:strCache>
                <c:ptCount val="1"/>
                <c:pt idx="0">
                  <c:v>SALT</c:v>
                </c:pt>
              </c:strCache>
            </c:strRef>
          </c:tx>
          <c:spPr>
            <a:ln w="28575" cap="rnd">
              <a:solidFill>
                <a:schemeClr val="accent6">
                  <a:lumMod val="80000"/>
                </a:schemeClr>
              </a:solidFill>
              <a:round/>
            </a:ln>
            <a:effectLst/>
          </c:spPr>
          <c:marker>
            <c:symbol val="none"/>
          </c:marker>
          <c:cat>
            <c:strRef>
              <c:f>'Saturación O2'!$A$192:$A$229</c:f>
              <c:strCache>
                <c:ptCount val="37"/>
                <c:pt idx="0">
                  <c:v>abr-18</c:v>
                </c:pt>
                <c:pt idx="1">
                  <c:v>may-18</c:v>
                </c:pt>
                <c:pt idx="2">
                  <c:v>jun-18</c:v>
                </c:pt>
                <c:pt idx="3">
                  <c:v>jul-18</c:v>
                </c:pt>
                <c:pt idx="4">
                  <c:v>ago-18</c:v>
                </c:pt>
                <c:pt idx="5">
                  <c:v>sep-18</c:v>
                </c:pt>
                <c:pt idx="6">
                  <c:v>oct-18</c:v>
                </c:pt>
                <c:pt idx="7">
                  <c:v>nov-18</c:v>
                </c:pt>
                <c:pt idx="8">
                  <c:v>dic-18</c:v>
                </c:pt>
                <c:pt idx="9">
                  <c:v>ene-19</c:v>
                </c:pt>
                <c:pt idx="10">
                  <c:v>feb-19</c:v>
                </c:pt>
                <c:pt idx="11">
                  <c:v>mar-19</c:v>
                </c:pt>
                <c:pt idx="12">
                  <c:v>abr-19</c:v>
                </c:pt>
                <c:pt idx="13">
                  <c:v>may-19</c:v>
                </c:pt>
                <c:pt idx="14">
                  <c:v>jun-19</c:v>
                </c:pt>
                <c:pt idx="15">
                  <c:v>jul-19</c:v>
                </c:pt>
                <c:pt idx="16">
                  <c:v>ago-19</c:v>
                </c:pt>
                <c:pt idx="17">
                  <c:v>sep-19</c:v>
                </c:pt>
                <c:pt idx="18">
                  <c:v>oct-19</c:v>
                </c:pt>
                <c:pt idx="19">
                  <c:v>nov-19</c:v>
                </c:pt>
                <c:pt idx="20">
                  <c:v>dic-19</c:v>
                </c:pt>
                <c:pt idx="21">
                  <c:v>ene-20</c:v>
                </c:pt>
                <c:pt idx="22">
                  <c:v>feb-20</c:v>
                </c:pt>
                <c:pt idx="23">
                  <c:v>mar-20</c:v>
                </c:pt>
                <c:pt idx="24">
                  <c:v>abr-20</c:v>
                </c:pt>
                <c:pt idx="25">
                  <c:v>may-20</c:v>
                </c:pt>
                <c:pt idx="26">
                  <c:v>jun-20</c:v>
                </c:pt>
                <c:pt idx="27">
                  <c:v>jul-20</c:v>
                </c:pt>
                <c:pt idx="28">
                  <c:v>ago-20</c:v>
                </c:pt>
                <c:pt idx="29">
                  <c:v>sep-20</c:v>
                </c:pt>
                <c:pt idx="30">
                  <c:v>oct-20</c:v>
                </c:pt>
                <c:pt idx="31">
                  <c:v>nov-20</c:v>
                </c:pt>
                <c:pt idx="32">
                  <c:v>dic-20</c:v>
                </c:pt>
                <c:pt idx="33">
                  <c:v>ene-21</c:v>
                </c:pt>
                <c:pt idx="34">
                  <c:v>feb-21</c:v>
                </c:pt>
                <c:pt idx="35">
                  <c:v>mar-21</c:v>
                </c:pt>
                <c:pt idx="36">
                  <c:v>abr-21</c:v>
                </c:pt>
              </c:strCache>
            </c:strRef>
          </c:cat>
          <c:val>
            <c:numRef>
              <c:f>'Saturación O2'!$Y$192:$Y$229</c:f>
              <c:numCache>
                <c:formatCode>General</c:formatCode>
                <c:ptCount val="37"/>
                <c:pt idx="0">
                  <c:v>74.038461538461533</c:v>
                </c:pt>
                <c:pt idx="1">
                  <c:v>68.627450980392155</c:v>
                </c:pt>
                <c:pt idx="2">
                  <c:v>67.307692307692307</c:v>
                </c:pt>
                <c:pt idx="3">
                  <c:v>66.037735849056617</c:v>
                </c:pt>
                <c:pt idx="4">
                  <c:v>61.764705882352956</c:v>
                </c:pt>
                <c:pt idx="5">
                  <c:v>61.764705882352956</c:v>
                </c:pt>
                <c:pt idx="6">
                  <c:v>68.627450980392155</c:v>
                </c:pt>
                <c:pt idx="7">
                  <c:v>68.269230769230759</c:v>
                </c:pt>
                <c:pt idx="8">
                  <c:v>70.754716981132077</c:v>
                </c:pt>
                <c:pt idx="9">
                  <c:v>79.591836734693871</c:v>
                </c:pt>
                <c:pt idx="12">
                  <c:v>62.5</c:v>
                </c:pt>
                <c:pt idx="14">
                  <c:v>60</c:v>
                </c:pt>
                <c:pt idx="15">
                  <c:v>63.46153846153846</c:v>
                </c:pt>
                <c:pt idx="19">
                  <c:v>64.42307692307692</c:v>
                </c:pt>
              </c:numCache>
            </c:numRef>
          </c:val>
          <c:smooth val="0"/>
          <c:extLst>
            <c:ext xmlns:c16="http://schemas.microsoft.com/office/drawing/2014/chart" uri="{C3380CC4-5D6E-409C-BE32-E72D297353CC}">
              <c16:uniqueId val="{00000017-3344-4A4C-AB19-E9273863958F}"/>
            </c:ext>
          </c:extLst>
        </c:ser>
        <c:dLbls>
          <c:showLegendKey val="0"/>
          <c:showVal val="0"/>
          <c:showCatName val="0"/>
          <c:showSerName val="0"/>
          <c:showPercent val="0"/>
          <c:showBubbleSize val="0"/>
        </c:dLbls>
        <c:smooth val="0"/>
        <c:axId val="1109812472"/>
        <c:axId val="1109821000"/>
      </c:lineChart>
      <c:catAx>
        <c:axId val="110981247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Mes del muestreo</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MX"/>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1109821000"/>
        <c:crosses val="autoZero"/>
        <c:auto val="1"/>
        <c:lblAlgn val="ctr"/>
        <c:lblOffset val="100"/>
        <c:noMultiLvlLbl val="0"/>
      </c:catAx>
      <c:valAx>
        <c:axId val="1109821000"/>
        <c:scaling>
          <c:orientation val="minMax"/>
          <c:min val="5"/>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MX"/>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1109812472"/>
        <c:crosses val="autoZero"/>
        <c:crossBetween val="between"/>
      </c:valAx>
      <c:spPr>
        <a:noFill/>
        <a:ln>
          <a:noFill/>
        </a:ln>
        <a:effectLst/>
      </c:spPr>
    </c:plotArea>
    <c:legend>
      <c:legendPos val="r"/>
      <c:layout>
        <c:manualLayout>
          <c:xMode val="edge"/>
          <c:yMode val="edge"/>
          <c:x val="0.83985797464677392"/>
          <c:y val="5.3466381777946118E-2"/>
          <c:w val="3.3481723761537074E-2"/>
          <c:h val="0.7897067970533295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legend>
    <c:plotVisOnly val="1"/>
    <c:dispBlanksAs val="gap"/>
    <c:showDLblsOverMax val="0"/>
  </c:chart>
  <c:spPr>
    <a:solidFill>
      <a:schemeClr val="bg1"/>
    </a:solidFill>
    <a:ln w="9525" cap="flat" cmpd="sng" algn="ctr">
      <a:noFill/>
      <a:round/>
    </a:ln>
    <a:effectLst/>
  </c:spPr>
  <c:txPr>
    <a:bodyPr/>
    <a:lstStyle/>
    <a:p>
      <a:pPr>
        <a:defRPr/>
      </a:pPr>
      <a:endParaRPr lang="es-MX"/>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r>
              <a:rPr lang="en-US" sz="1200" b="1"/>
              <a:t>Saturación O2</a:t>
            </a:r>
          </a:p>
        </c:rich>
      </c:tx>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es-MX"/>
        </a:p>
      </c:txPr>
    </c:title>
    <c:autoTitleDeleted val="0"/>
    <c:plotArea>
      <c:layout/>
      <c:stockChart>
        <c:ser>
          <c:idx val="0"/>
          <c:order val="0"/>
          <c:tx>
            <c:strRef>
              <c:f>'Saturación O2'!$A$162</c:f>
              <c:strCache>
                <c:ptCount val="1"/>
                <c:pt idx="0">
                  <c:v>PROMEDIO</c:v>
                </c:pt>
              </c:strCache>
            </c:strRef>
          </c:tx>
          <c:spPr>
            <a:ln w="28575" cap="rnd">
              <a:noFill/>
              <a:round/>
            </a:ln>
            <a:effectLst/>
          </c:spPr>
          <c:marker>
            <c:symbol val="circle"/>
            <c:size val="5"/>
            <c:spPr>
              <a:solidFill>
                <a:schemeClr val="accent1"/>
              </a:solidFill>
              <a:ln w="9525">
                <a:solidFill>
                  <a:schemeClr val="accent1"/>
                </a:solidFill>
              </a:ln>
              <a:effectLst/>
            </c:spPr>
          </c:marker>
          <c:dPt>
            <c:idx val="0"/>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0-624C-4107-B45B-D7EA78A8B8A9}"/>
              </c:ext>
            </c:extLst>
          </c:dPt>
          <c:dPt>
            <c:idx val="1"/>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1-624C-4107-B45B-D7EA78A8B8A9}"/>
              </c:ext>
            </c:extLst>
          </c:dPt>
          <c:dPt>
            <c:idx val="2"/>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2-624C-4107-B45B-D7EA78A8B8A9}"/>
              </c:ext>
            </c:extLst>
          </c:dPt>
          <c:dPt>
            <c:idx val="3"/>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3-624C-4107-B45B-D7EA78A8B8A9}"/>
              </c:ext>
            </c:extLst>
          </c:dPt>
          <c:dPt>
            <c:idx val="4"/>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4-624C-4107-B45B-D7EA78A8B8A9}"/>
              </c:ext>
            </c:extLst>
          </c:dPt>
          <c:dPt>
            <c:idx val="5"/>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5-624C-4107-B45B-D7EA78A8B8A9}"/>
              </c:ext>
            </c:extLst>
          </c:dPt>
          <c:dPt>
            <c:idx val="6"/>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6-624C-4107-B45B-D7EA78A8B8A9}"/>
              </c:ext>
            </c:extLst>
          </c:dPt>
          <c:dPt>
            <c:idx val="7"/>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7-624C-4107-B45B-D7EA78A8B8A9}"/>
              </c:ext>
            </c:extLst>
          </c:dPt>
          <c:dPt>
            <c:idx val="8"/>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8-624C-4107-B45B-D7EA78A8B8A9}"/>
              </c:ext>
            </c:extLst>
          </c:dPt>
          <c:dPt>
            <c:idx val="9"/>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9-624C-4107-B45B-D7EA78A8B8A9}"/>
              </c:ext>
            </c:extLst>
          </c:dPt>
          <c:dPt>
            <c:idx val="10"/>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A-624C-4107-B45B-D7EA78A8B8A9}"/>
              </c:ext>
            </c:extLst>
          </c:dPt>
          <c:dPt>
            <c:idx val="11"/>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B-624C-4107-B45B-D7EA78A8B8A9}"/>
              </c:ext>
            </c:extLst>
          </c:dPt>
          <c:dPt>
            <c:idx val="12"/>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C-624C-4107-B45B-D7EA78A8B8A9}"/>
              </c:ext>
            </c:extLst>
          </c:dPt>
          <c:dPt>
            <c:idx val="13"/>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D-624C-4107-B45B-D7EA78A8B8A9}"/>
              </c:ext>
            </c:extLst>
          </c:dPt>
          <c:dPt>
            <c:idx val="14"/>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E-624C-4107-B45B-D7EA78A8B8A9}"/>
              </c:ext>
            </c:extLst>
          </c:dPt>
          <c:dPt>
            <c:idx val="15"/>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F-624C-4107-B45B-D7EA78A8B8A9}"/>
              </c:ext>
            </c:extLst>
          </c:dPt>
          <c:dPt>
            <c:idx val="16"/>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10-624C-4107-B45B-D7EA78A8B8A9}"/>
              </c:ext>
            </c:extLst>
          </c:dPt>
          <c:dPt>
            <c:idx val="17"/>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11-624C-4107-B45B-D7EA78A8B8A9}"/>
              </c:ext>
            </c:extLst>
          </c:dPt>
          <c:dPt>
            <c:idx val="18"/>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12-624C-4107-B45B-D7EA78A8B8A9}"/>
              </c:ext>
            </c:extLst>
          </c:dPt>
          <c:dPt>
            <c:idx val="19"/>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13-624C-4107-B45B-D7EA78A8B8A9}"/>
              </c:ext>
            </c:extLst>
          </c:dPt>
          <c:dPt>
            <c:idx val="20"/>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14-624C-4107-B45B-D7EA78A8B8A9}"/>
              </c:ext>
            </c:extLst>
          </c:dPt>
          <c:cat>
            <c:strRef>
              <c:f>'Saturación O2'!$B$161:$M$161</c:f>
              <c:strCache>
                <c:ptCount val="12"/>
                <c:pt idx="0">
                  <c:v>HARG2</c:v>
                </c:pt>
                <c:pt idx="1">
                  <c:v>HASL2</c:v>
                </c:pt>
                <c:pt idx="2">
                  <c:v>HUMH</c:v>
                </c:pt>
                <c:pt idx="3">
                  <c:v>MAAB2</c:v>
                </c:pt>
                <c:pt idx="4">
                  <c:v>MACA2</c:v>
                </c:pt>
                <c:pt idx="5">
                  <c:v>MSP</c:v>
                </c:pt>
                <c:pt idx="6">
                  <c:v>PAPO2</c:v>
                </c:pt>
                <c:pt idx="7">
                  <c:v>PAPR2</c:v>
                </c:pt>
                <c:pt idx="8">
                  <c:v>PLTR1</c:v>
                </c:pt>
                <c:pt idx="9">
                  <c:v>PLTR2</c:v>
                </c:pt>
                <c:pt idx="10">
                  <c:v>RECO</c:v>
                </c:pt>
                <c:pt idx="11">
                  <c:v>Total general</c:v>
                </c:pt>
              </c:strCache>
            </c:strRef>
          </c:cat>
          <c:val>
            <c:numRef>
              <c:f>'Saturación O2'!$B$162:$M$162</c:f>
              <c:numCache>
                <c:formatCode>0.00</c:formatCode>
                <c:ptCount val="12"/>
                <c:pt idx="0">
                  <c:v>63.686620489986474</c:v>
                </c:pt>
                <c:pt idx="1">
                  <c:v>67.895678264381743</c:v>
                </c:pt>
                <c:pt idx="2">
                  <c:v>2.455396573043632</c:v>
                </c:pt>
                <c:pt idx="3">
                  <c:v>67.324447521781778</c:v>
                </c:pt>
                <c:pt idx="4">
                  <c:v>73.736133842516821</c:v>
                </c:pt>
                <c:pt idx="5">
                  <c:v>1.5290519877675839</c:v>
                </c:pt>
                <c:pt idx="6">
                  <c:v>69.328886779851658</c:v>
                </c:pt>
                <c:pt idx="7">
                  <c:v>40.311305339745964</c:v>
                </c:pt>
                <c:pt idx="8">
                  <c:v>70.066131763379474</c:v>
                </c:pt>
                <c:pt idx="9">
                  <c:v>71.81653978307034</c:v>
                </c:pt>
                <c:pt idx="10">
                  <c:v>73.980360065466456</c:v>
                </c:pt>
                <c:pt idx="11">
                  <c:v>54.739141128271996</c:v>
                </c:pt>
              </c:numCache>
            </c:numRef>
          </c:val>
          <c:smooth val="0"/>
          <c:extLst>
            <c:ext xmlns:c16="http://schemas.microsoft.com/office/drawing/2014/chart" uri="{C3380CC4-5D6E-409C-BE32-E72D297353CC}">
              <c16:uniqueId val="{00000015-624C-4107-B45B-D7EA78A8B8A9}"/>
            </c:ext>
          </c:extLst>
        </c:ser>
        <c:ser>
          <c:idx val="1"/>
          <c:order val="1"/>
          <c:tx>
            <c:strRef>
              <c:f>'Saturación O2'!$A$163</c:f>
              <c:strCache>
                <c:ptCount val="1"/>
                <c:pt idx="0">
                  <c:v>MIN</c:v>
                </c:pt>
              </c:strCache>
            </c:strRef>
          </c:tx>
          <c:spPr>
            <a:ln w="28575" cap="rnd">
              <a:noFill/>
              <a:round/>
            </a:ln>
            <a:effectLst/>
          </c:spPr>
          <c:marker>
            <c:symbol val="none"/>
          </c:marker>
          <c:dPt>
            <c:idx val="9"/>
            <c:marker>
              <c:symbol val="none"/>
            </c:marker>
            <c:bubble3D val="0"/>
            <c:extLst>
              <c:ext xmlns:c16="http://schemas.microsoft.com/office/drawing/2014/chart" uri="{C3380CC4-5D6E-409C-BE32-E72D297353CC}">
                <c16:uniqueId val="{00000016-624C-4107-B45B-D7EA78A8B8A9}"/>
              </c:ext>
            </c:extLst>
          </c:dPt>
          <c:cat>
            <c:strRef>
              <c:f>'Saturación O2'!$B$161:$M$161</c:f>
              <c:strCache>
                <c:ptCount val="12"/>
                <c:pt idx="0">
                  <c:v>HARG2</c:v>
                </c:pt>
                <c:pt idx="1">
                  <c:v>HASL2</c:v>
                </c:pt>
                <c:pt idx="2">
                  <c:v>HUMH</c:v>
                </c:pt>
                <c:pt idx="3">
                  <c:v>MAAB2</c:v>
                </c:pt>
                <c:pt idx="4">
                  <c:v>MACA2</c:v>
                </c:pt>
                <c:pt idx="5">
                  <c:v>MSP</c:v>
                </c:pt>
                <c:pt idx="6">
                  <c:v>PAPO2</c:v>
                </c:pt>
                <c:pt idx="7">
                  <c:v>PAPR2</c:v>
                </c:pt>
                <c:pt idx="8">
                  <c:v>PLTR1</c:v>
                </c:pt>
                <c:pt idx="9">
                  <c:v>PLTR2</c:v>
                </c:pt>
                <c:pt idx="10">
                  <c:v>RECO</c:v>
                </c:pt>
                <c:pt idx="11">
                  <c:v>Total general</c:v>
                </c:pt>
              </c:strCache>
            </c:strRef>
          </c:cat>
          <c:val>
            <c:numRef>
              <c:f>'Saturación O2'!$B$163:$M$163</c:f>
              <c:numCache>
                <c:formatCode>0.00</c:formatCode>
                <c:ptCount val="12"/>
                <c:pt idx="0">
                  <c:v>58.715596330275233</c:v>
                </c:pt>
                <c:pt idx="1">
                  <c:v>64.15094339622641</c:v>
                </c:pt>
                <c:pt idx="2">
                  <c:v>0</c:v>
                </c:pt>
                <c:pt idx="3">
                  <c:v>64.220183486238525</c:v>
                </c:pt>
                <c:pt idx="4">
                  <c:v>66.666666666666671</c:v>
                </c:pt>
                <c:pt idx="5">
                  <c:v>0</c:v>
                </c:pt>
                <c:pt idx="6">
                  <c:v>63.302752293577981</c:v>
                </c:pt>
                <c:pt idx="7">
                  <c:v>32.291666666666671</c:v>
                </c:pt>
                <c:pt idx="8">
                  <c:v>66.972477064220186</c:v>
                </c:pt>
                <c:pt idx="9">
                  <c:v>65.094339622641513</c:v>
                </c:pt>
                <c:pt idx="10">
                  <c:v>71</c:v>
                </c:pt>
                <c:pt idx="11">
                  <c:v>52.002760510204574</c:v>
                </c:pt>
              </c:numCache>
            </c:numRef>
          </c:val>
          <c:smooth val="0"/>
          <c:extLst>
            <c:ext xmlns:c16="http://schemas.microsoft.com/office/drawing/2014/chart" uri="{C3380CC4-5D6E-409C-BE32-E72D297353CC}">
              <c16:uniqueId val="{00000017-624C-4107-B45B-D7EA78A8B8A9}"/>
            </c:ext>
          </c:extLst>
        </c:ser>
        <c:ser>
          <c:idx val="2"/>
          <c:order val="2"/>
          <c:tx>
            <c:strRef>
              <c:f>'Saturación O2'!$A$164</c:f>
              <c:strCache>
                <c:ptCount val="1"/>
                <c:pt idx="0">
                  <c:v>MAX</c:v>
                </c:pt>
              </c:strCache>
            </c:strRef>
          </c:tx>
          <c:spPr>
            <a:ln w="28575" cap="rnd">
              <a:noFill/>
              <a:round/>
            </a:ln>
            <a:effectLst/>
          </c:spPr>
          <c:marker>
            <c:symbol val="none"/>
          </c:marker>
          <c:cat>
            <c:strRef>
              <c:f>'Saturación O2'!$B$161:$M$161</c:f>
              <c:strCache>
                <c:ptCount val="12"/>
                <c:pt idx="0">
                  <c:v>HARG2</c:v>
                </c:pt>
                <c:pt idx="1">
                  <c:v>HASL2</c:v>
                </c:pt>
                <c:pt idx="2">
                  <c:v>HUMH</c:v>
                </c:pt>
                <c:pt idx="3">
                  <c:v>MAAB2</c:v>
                </c:pt>
                <c:pt idx="4">
                  <c:v>MACA2</c:v>
                </c:pt>
                <c:pt idx="5">
                  <c:v>MSP</c:v>
                </c:pt>
                <c:pt idx="6">
                  <c:v>PAPO2</c:v>
                </c:pt>
                <c:pt idx="7">
                  <c:v>PAPR2</c:v>
                </c:pt>
                <c:pt idx="8">
                  <c:v>PLTR1</c:v>
                </c:pt>
                <c:pt idx="9">
                  <c:v>PLTR2</c:v>
                </c:pt>
                <c:pt idx="10">
                  <c:v>RECO</c:v>
                </c:pt>
                <c:pt idx="11">
                  <c:v>Total general</c:v>
                </c:pt>
              </c:strCache>
            </c:strRef>
          </c:cat>
          <c:val>
            <c:numRef>
              <c:f>'Saturación O2'!$B$164:$M$164</c:f>
              <c:numCache>
                <c:formatCode>0.00</c:formatCode>
                <c:ptCount val="12"/>
                <c:pt idx="0">
                  <c:v>68.627450980392155</c:v>
                </c:pt>
                <c:pt idx="1">
                  <c:v>69.811320754716988</c:v>
                </c:pt>
                <c:pt idx="2">
                  <c:v>5.4054054054054053</c:v>
                </c:pt>
                <c:pt idx="3">
                  <c:v>71.698113207547166</c:v>
                </c:pt>
                <c:pt idx="4">
                  <c:v>87.234042553191486</c:v>
                </c:pt>
                <c:pt idx="5">
                  <c:v>4.5871559633027514</c:v>
                </c:pt>
                <c:pt idx="6">
                  <c:v>79.166666666666657</c:v>
                </c:pt>
                <c:pt idx="7">
                  <c:v>49.019607843137258</c:v>
                </c:pt>
                <c:pt idx="8">
                  <c:v>72.072072072072075</c:v>
                </c:pt>
                <c:pt idx="9">
                  <c:v>76.960784313725497</c:v>
                </c:pt>
                <c:pt idx="10">
                  <c:v>79.787234042553195</c:v>
                </c:pt>
                <c:pt idx="11">
                  <c:v>56.399280251663804</c:v>
                </c:pt>
              </c:numCache>
            </c:numRef>
          </c:val>
          <c:smooth val="0"/>
          <c:extLst>
            <c:ext xmlns:c16="http://schemas.microsoft.com/office/drawing/2014/chart" uri="{C3380CC4-5D6E-409C-BE32-E72D297353CC}">
              <c16:uniqueId val="{00000018-624C-4107-B45B-D7EA78A8B8A9}"/>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axId val="949124304"/>
        <c:axId val="949129552"/>
      </c:stockChart>
      <c:catAx>
        <c:axId val="9491243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s-MX"/>
          </a:p>
        </c:txPr>
        <c:crossAx val="949129552"/>
        <c:crosses val="autoZero"/>
        <c:auto val="1"/>
        <c:lblAlgn val="ctr"/>
        <c:lblOffset val="100"/>
        <c:noMultiLvlLbl val="0"/>
      </c:catAx>
      <c:valAx>
        <c:axId val="949129552"/>
        <c:scaling>
          <c:orientation val="minMax"/>
          <c:min val="5"/>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MX"/>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9491243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legend>
    <c:plotVisOnly val="1"/>
    <c:dispBlanksAs val="gap"/>
    <c:showDLblsOverMax val="0"/>
  </c:chart>
  <c:spPr>
    <a:solidFill>
      <a:schemeClr val="bg1"/>
    </a:solidFill>
    <a:ln w="9525" cap="flat" cmpd="sng" algn="ctr">
      <a:noFill/>
      <a:round/>
    </a:ln>
    <a:effectLst/>
  </c:spPr>
  <c:txPr>
    <a:bodyPr/>
    <a:lstStyle/>
    <a:p>
      <a:pPr>
        <a:defRPr/>
      </a:pPr>
      <a:endParaRPr lang="es-MX"/>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[BANCO DE DATOS DEL MONITOREO ABRIL 2023.xlsx]Saturación O2!TablaDinámica9</c:name>
    <c:fmtId val="19"/>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MX"/>
              <a:t>Saturación</a:t>
            </a:r>
            <a:r>
              <a:rPr lang="es-MX" baseline="0"/>
              <a:t> O2</a:t>
            </a:r>
            <a:endParaRPr lang="es-MX"/>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MX"/>
        </a:p>
      </c:txPr>
    </c:title>
    <c:autoTitleDeleted val="0"/>
    <c:pivotFmts>
      <c:pivotFmt>
        <c:idx val="0"/>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1"/>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2"/>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3"/>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4"/>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5"/>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6"/>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7"/>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8"/>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9"/>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10"/>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'Saturación O2'!$B$145:$B$146</c:f>
              <c:strCache>
                <c:ptCount val="1"/>
                <c:pt idx="0">
                  <c:v>HARG2</c:v>
                </c:pt>
              </c:strCache>
            </c:strRef>
          </c:tx>
          <c:spPr>
            <a:ln w="28575" cap="rnd">
              <a:solidFill>
                <a:schemeClr val="accent1"/>
              </a:solidFill>
              <a:round/>
            </a:ln>
            <a:effectLst/>
          </c:spPr>
          <c:marker>
            <c:symbol val="none"/>
          </c:marker>
          <c:cat>
            <c:strRef>
              <c:f>'Saturación O2'!$A$147:$A$151</c:f>
              <c:strCache>
                <c:ptCount val="4"/>
                <c:pt idx="0">
                  <c:v>ene-21</c:v>
                </c:pt>
                <c:pt idx="1">
                  <c:v>feb-21</c:v>
                </c:pt>
                <c:pt idx="2">
                  <c:v>mar-21</c:v>
                </c:pt>
                <c:pt idx="3">
                  <c:v>abr-21</c:v>
                </c:pt>
              </c:strCache>
            </c:strRef>
          </c:cat>
          <c:val>
            <c:numRef>
              <c:f>'Saturación O2'!$B$147:$B$151</c:f>
              <c:numCache>
                <c:formatCode>General</c:formatCode>
                <c:ptCount val="4"/>
                <c:pt idx="0">
                  <c:v>63.716814159292035</c:v>
                </c:pt>
                <c:pt idx="1">
                  <c:v>58.715596330275233</c:v>
                </c:pt>
                <c:pt idx="2">
                  <c:v>68.627450980392155</c:v>
                </c:pt>
                <c:pt idx="3">
                  <c:v>66.666666666666671</c:v>
                </c:pt>
              </c:numCache>
            </c:numRef>
          </c:val>
          <c:smooth val="0"/>
          <c:extLst>
            <c:ext xmlns:c16="http://schemas.microsoft.com/office/drawing/2014/chart" uri="{C3380CC4-5D6E-409C-BE32-E72D297353CC}">
              <c16:uniqueId val="{00000000-6629-46AD-A7E8-CB3F95727BA5}"/>
            </c:ext>
          </c:extLst>
        </c:ser>
        <c:ser>
          <c:idx val="1"/>
          <c:order val="1"/>
          <c:tx>
            <c:strRef>
              <c:f>'Saturación O2'!$C$145:$C$146</c:f>
              <c:strCache>
                <c:ptCount val="1"/>
                <c:pt idx="0">
                  <c:v>HASL2</c:v>
                </c:pt>
              </c:strCache>
            </c:strRef>
          </c:tx>
          <c:spPr>
            <a:ln w="28575" cap="rnd">
              <a:solidFill>
                <a:schemeClr val="accent2"/>
              </a:solidFill>
              <a:round/>
            </a:ln>
            <a:effectLst/>
          </c:spPr>
          <c:marker>
            <c:symbol val="none"/>
          </c:marker>
          <c:cat>
            <c:strRef>
              <c:f>'Saturación O2'!$A$147:$A$151</c:f>
              <c:strCache>
                <c:ptCount val="4"/>
                <c:pt idx="0">
                  <c:v>ene-21</c:v>
                </c:pt>
                <c:pt idx="1">
                  <c:v>feb-21</c:v>
                </c:pt>
                <c:pt idx="2">
                  <c:v>mar-21</c:v>
                </c:pt>
                <c:pt idx="3">
                  <c:v>abr-21</c:v>
                </c:pt>
              </c:strCache>
            </c:strRef>
          </c:cat>
          <c:val>
            <c:numRef>
              <c:f>'Saturación O2'!$C$147:$C$151</c:f>
              <c:numCache>
                <c:formatCode>General</c:formatCode>
                <c:ptCount val="4"/>
                <c:pt idx="0">
                  <c:v>69.811320754716988</c:v>
                </c:pt>
                <c:pt idx="1">
                  <c:v>69.724770642201833</c:v>
                </c:pt>
                <c:pt idx="2">
                  <c:v>64.15094339622641</c:v>
                </c:pt>
                <c:pt idx="3">
                  <c:v>69.230769230769226</c:v>
                </c:pt>
              </c:numCache>
            </c:numRef>
          </c:val>
          <c:smooth val="0"/>
          <c:extLst>
            <c:ext xmlns:c16="http://schemas.microsoft.com/office/drawing/2014/chart" uri="{C3380CC4-5D6E-409C-BE32-E72D297353CC}">
              <c16:uniqueId val="{00000001-6629-46AD-A7E8-CB3F95727BA5}"/>
            </c:ext>
          </c:extLst>
        </c:ser>
        <c:ser>
          <c:idx val="2"/>
          <c:order val="2"/>
          <c:tx>
            <c:strRef>
              <c:f>'Saturación O2'!$D$145:$D$146</c:f>
              <c:strCache>
                <c:ptCount val="1"/>
                <c:pt idx="0">
                  <c:v>HUMH</c:v>
                </c:pt>
              </c:strCache>
            </c:strRef>
          </c:tx>
          <c:spPr>
            <a:ln w="28575" cap="rnd">
              <a:solidFill>
                <a:schemeClr val="accent3"/>
              </a:solidFill>
              <a:round/>
            </a:ln>
            <a:effectLst/>
          </c:spPr>
          <c:marker>
            <c:symbol val="none"/>
          </c:marker>
          <c:cat>
            <c:strRef>
              <c:f>'Saturación O2'!$A$147:$A$151</c:f>
              <c:strCache>
                <c:ptCount val="4"/>
                <c:pt idx="0">
                  <c:v>ene-21</c:v>
                </c:pt>
                <c:pt idx="1">
                  <c:v>feb-21</c:v>
                </c:pt>
                <c:pt idx="2">
                  <c:v>mar-21</c:v>
                </c:pt>
                <c:pt idx="3">
                  <c:v>abr-21</c:v>
                </c:pt>
              </c:strCache>
            </c:strRef>
          </c:cat>
          <c:val>
            <c:numRef>
              <c:f>'Saturación O2'!$D$147:$D$151</c:f>
              <c:numCache>
                <c:formatCode>General</c:formatCode>
                <c:ptCount val="4"/>
                <c:pt idx="0">
                  <c:v>0</c:v>
                </c:pt>
                <c:pt idx="1">
                  <c:v>5.4054054054054053</c:v>
                </c:pt>
                <c:pt idx="2">
                  <c:v>1.9607843137254906</c:v>
                </c:pt>
                <c:pt idx="3">
                  <c:v>0</c:v>
                </c:pt>
              </c:numCache>
            </c:numRef>
          </c:val>
          <c:smooth val="0"/>
          <c:extLst>
            <c:ext xmlns:c16="http://schemas.microsoft.com/office/drawing/2014/chart" uri="{C3380CC4-5D6E-409C-BE32-E72D297353CC}">
              <c16:uniqueId val="{00000002-6629-46AD-A7E8-CB3F95727BA5}"/>
            </c:ext>
          </c:extLst>
        </c:ser>
        <c:ser>
          <c:idx val="3"/>
          <c:order val="3"/>
          <c:tx>
            <c:strRef>
              <c:f>'Saturación O2'!$E$145:$E$146</c:f>
              <c:strCache>
                <c:ptCount val="1"/>
                <c:pt idx="0">
                  <c:v>MAAB2</c:v>
                </c:pt>
              </c:strCache>
            </c:strRef>
          </c:tx>
          <c:spPr>
            <a:ln w="28575" cap="rnd">
              <a:solidFill>
                <a:schemeClr val="accent4"/>
              </a:solidFill>
              <a:round/>
            </a:ln>
            <a:effectLst/>
          </c:spPr>
          <c:marker>
            <c:symbol val="none"/>
          </c:marker>
          <c:cat>
            <c:strRef>
              <c:f>'Saturación O2'!$A$147:$A$151</c:f>
              <c:strCache>
                <c:ptCount val="4"/>
                <c:pt idx="0">
                  <c:v>ene-21</c:v>
                </c:pt>
                <c:pt idx="1">
                  <c:v>feb-21</c:v>
                </c:pt>
                <c:pt idx="2">
                  <c:v>mar-21</c:v>
                </c:pt>
                <c:pt idx="3">
                  <c:v>abr-21</c:v>
                </c:pt>
              </c:strCache>
            </c:strRef>
          </c:cat>
          <c:val>
            <c:numRef>
              <c:f>'Saturación O2'!$E$147:$E$151</c:f>
              <c:numCache>
                <c:formatCode>General</c:formatCode>
                <c:ptCount val="4"/>
                <c:pt idx="0">
                  <c:v>64.220183486238525</c:v>
                </c:pt>
                <c:pt idx="1">
                  <c:v>66.055045871559642</c:v>
                </c:pt>
                <c:pt idx="2">
                  <c:v>71.698113207547166</c:v>
                </c:pt>
                <c:pt idx="3">
                  <c:v>61.467889908256865</c:v>
                </c:pt>
              </c:numCache>
            </c:numRef>
          </c:val>
          <c:smooth val="0"/>
          <c:extLst>
            <c:ext xmlns:c16="http://schemas.microsoft.com/office/drawing/2014/chart" uri="{C3380CC4-5D6E-409C-BE32-E72D297353CC}">
              <c16:uniqueId val="{00000003-6629-46AD-A7E8-CB3F95727BA5}"/>
            </c:ext>
          </c:extLst>
        </c:ser>
        <c:ser>
          <c:idx val="4"/>
          <c:order val="4"/>
          <c:tx>
            <c:strRef>
              <c:f>'Saturación O2'!$F$145:$F$146</c:f>
              <c:strCache>
                <c:ptCount val="1"/>
                <c:pt idx="0">
                  <c:v>MACA2</c:v>
                </c:pt>
              </c:strCache>
            </c:strRef>
          </c:tx>
          <c:spPr>
            <a:ln w="28575" cap="rnd">
              <a:solidFill>
                <a:schemeClr val="accent5"/>
              </a:solidFill>
              <a:round/>
            </a:ln>
            <a:effectLst/>
          </c:spPr>
          <c:marker>
            <c:symbol val="none"/>
          </c:marker>
          <c:cat>
            <c:strRef>
              <c:f>'Saturación O2'!$A$147:$A$151</c:f>
              <c:strCache>
                <c:ptCount val="4"/>
                <c:pt idx="0">
                  <c:v>ene-21</c:v>
                </c:pt>
                <c:pt idx="1">
                  <c:v>feb-21</c:v>
                </c:pt>
                <c:pt idx="2">
                  <c:v>mar-21</c:v>
                </c:pt>
                <c:pt idx="3">
                  <c:v>abr-21</c:v>
                </c:pt>
              </c:strCache>
            </c:strRef>
          </c:cat>
          <c:val>
            <c:numRef>
              <c:f>'Saturación O2'!$F$147:$F$151</c:f>
              <c:numCache>
                <c:formatCode>General</c:formatCode>
                <c:ptCount val="4"/>
                <c:pt idx="0">
                  <c:v>87.234042553191486</c:v>
                </c:pt>
                <c:pt idx="1">
                  <c:v>66.666666666666671</c:v>
                </c:pt>
                <c:pt idx="2">
                  <c:v>67.307692307692307</c:v>
                </c:pt>
                <c:pt idx="3">
                  <c:v>64.15094339622641</c:v>
                </c:pt>
              </c:numCache>
            </c:numRef>
          </c:val>
          <c:smooth val="0"/>
          <c:extLst>
            <c:ext xmlns:c16="http://schemas.microsoft.com/office/drawing/2014/chart" uri="{C3380CC4-5D6E-409C-BE32-E72D297353CC}">
              <c16:uniqueId val="{00000004-6629-46AD-A7E8-CB3F95727BA5}"/>
            </c:ext>
          </c:extLst>
        </c:ser>
        <c:ser>
          <c:idx val="5"/>
          <c:order val="5"/>
          <c:tx>
            <c:strRef>
              <c:f>'Saturación O2'!$G$145:$G$146</c:f>
              <c:strCache>
                <c:ptCount val="1"/>
                <c:pt idx="0">
                  <c:v>MSP</c:v>
                </c:pt>
              </c:strCache>
            </c:strRef>
          </c:tx>
          <c:spPr>
            <a:ln w="28575" cap="rnd">
              <a:solidFill>
                <a:schemeClr val="accent6"/>
              </a:solidFill>
              <a:round/>
            </a:ln>
            <a:effectLst/>
          </c:spPr>
          <c:marker>
            <c:symbol val="none"/>
          </c:marker>
          <c:cat>
            <c:strRef>
              <c:f>'Saturación O2'!$A$147:$A$151</c:f>
              <c:strCache>
                <c:ptCount val="4"/>
                <c:pt idx="0">
                  <c:v>ene-21</c:v>
                </c:pt>
                <c:pt idx="1">
                  <c:v>feb-21</c:v>
                </c:pt>
                <c:pt idx="2">
                  <c:v>mar-21</c:v>
                </c:pt>
                <c:pt idx="3">
                  <c:v>abr-21</c:v>
                </c:pt>
              </c:strCache>
            </c:strRef>
          </c:cat>
          <c:val>
            <c:numRef>
              <c:f>'Saturación O2'!$G$147:$G$151</c:f>
              <c:numCache>
                <c:formatCode>General</c:formatCode>
                <c:ptCount val="4"/>
                <c:pt idx="0">
                  <c:v>0</c:v>
                </c:pt>
                <c:pt idx="1">
                  <c:v>4.5871559633027514</c:v>
                </c:pt>
                <c:pt idx="2">
                  <c:v>0</c:v>
                </c:pt>
                <c:pt idx="3">
                  <c:v>0</c:v>
                </c:pt>
              </c:numCache>
            </c:numRef>
          </c:val>
          <c:smooth val="0"/>
          <c:extLst>
            <c:ext xmlns:c16="http://schemas.microsoft.com/office/drawing/2014/chart" uri="{C3380CC4-5D6E-409C-BE32-E72D297353CC}">
              <c16:uniqueId val="{00000005-6629-46AD-A7E8-CB3F95727BA5}"/>
            </c:ext>
          </c:extLst>
        </c:ser>
        <c:ser>
          <c:idx val="6"/>
          <c:order val="6"/>
          <c:tx>
            <c:strRef>
              <c:f>'Saturación O2'!$H$145:$H$146</c:f>
              <c:strCache>
                <c:ptCount val="1"/>
                <c:pt idx="0">
                  <c:v>PAPO2</c:v>
                </c:pt>
              </c:strCache>
            </c:strRef>
          </c:tx>
          <c:spPr>
            <a:ln w="28575" cap="rnd">
              <a:solidFill>
                <a:schemeClr val="accent1">
                  <a:lumMod val="60000"/>
                </a:schemeClr>
              </a:solidFill>
              <a:round/>
            </a:ln>
            <a:effectLst/>
          </c:spPr>
          <c:marker>
            <c:symbol val="none"/>
          </c:marker>
          <c:cat>
            <c:strRef>
              <c:f>'Saturación O2'!$A$147:$A$151</c:f>
              <c:strCache>
                <c:ptCount val="4"/>
                <c:pt idx="0">
                  <c:v>ene-21</c:v>
                </c:pt>
                <c:pt idx="1">
                  <c:v>feb-21</c:v>
                </c:pt>
                <c:pt idx="2">
                  <c:v>mar-21</c:v>
                </c:pt>
                <c:pt idx="3">
                  <c:v>abr-21</c:v>
                </c:pt>
              </c:strCache>
            </c:strRef>
          </c:cat>
          <c:val>
            <c:numRef>
              <c:f>'Saturación O2'!$H$147:$H$151</c:f>
              <c:numCache>
                <c:formatCode>General</c:formatCode>
                <c:ptCount val="4"/>
                <c:pt idx="0">
                  <c:v>79.166666666666657</c:v>
                </c:pt>
                <c:pt idx="1">
                  <c:v>65.517241379310349</c:v>
                </c:pt>
                <c:pt idx="2">
                  <c:v>63.302752293577981</c:v>
                </c:pt>
                <c:pt idx="3">
                  <c:v>58.715596330275233</c:v>
                </c:pt>
              </c:numCache>
            </c:numRef>
          </c:val>
          <c:smooth val="0"/>
          <c:extLst>
            <c:ext xmlns:c16="http://schemas.microsoft.com/office/drawing/2014/chart" uri="{C3380CC4-5D6E-409C-BE32-E72D297353CC}">
              <c16:uniqueId val="{00000006-6629-46AD-A7E8-CB3F95727BA5}"/>
            </c:ext>
          </c:extLst>
        </c:ser>
        <c:ser>
          <c:idx val="7"/>
          <c:order val="7"/>
          <c:tx>
            <c:strRef>
              <c:f>'Saturación O2'!$I$145:$I$146</c:f>
              <c:strCache>
                <c:ptCount val="1"/>
                <c:pt idx="0">
                  <c:v>PAPR2</c:v>
                </c:pt>
              </c:strCache>
            </c:strRef>
          </c:tx>
          <c:spPr>
            <a:ln w="28575" cap="rnd">
              <a:solidFill>
                <a:schemeClr val="accent2">
                  <a:lumMod val="60000"/>
                </a:schemeClr>
              </a:solidFill>
              <a:round/>
            </a:ln>
            <a:effectLst/>
          </c:spPr>
          <c:marker>
            <c:symbol val="none"/>
          </c:marker>
          <c:cat>
            <c:strRef>
              <c:f>'Saturación O2'!$A$147:$A$151</c:f>
              <c:strCache>
                <c:ptCount val="4"/>
                <c:pt idx="0">
                  <c:v>ene-21</c:v>
                </c:pt>
                <c:pt idx="1">
                  <c:v>feb-21</c:v>
                </c:pt>
                <c:pt idx="2">
                  <c:v>mar-21</c:v>
                </c:pt>
                <c:pt idx="3">
                  <c:v>abr-21</c:v>
                </c:pt>
              </c:strCache>
            </c:strRef>
          </c:cat>
          <c:val>
            <c:numRef>
              <c:f>'Saturación O2'!$I$147:$I$151</c:f>
              <c:numCache>
                <c:formatCode>General</c:formatCode>
                <c:ptCount val="4"/>
                <c:pt idx="0">
                  <c:v>39.622641509433961</c:v>
                </c:pt>
                <c:pt idx="1">
                  <c:v>32.291666666666671</c:v>
                </c:pt>
                <c:pt idx="2">
                  <c:v>49.019607843137258</c:v>
                </c:pt>
                <c:pt idx="3">
                  <c:v>#N/A</c:v>
                </c:pt>
              </c:numCache>
            </c:numRef>
          </c:val>
          <c:smooth val="0"/>
          <c:extLst>
            <c:ext xmlns:c16="http://schemas.microsoft.com/office/drawing/2014/chart" uri="{C3380CC4-5D6E-409C-BE32-E72D297353CC}">
              <c16:uniqueId val="{00000007-6629-46AD-A7E8-CB3F95727BA5}"/>
            </c:ext>
          </c:extLst>
        </c:ser>
        <c:ser>
          <c:idx val="8"/>
          <c:order val="8"/>
          <c:tx>
            <c:strRef>
              <c:f>'Saturación O2'!$J$145:$J$146</c:f>
              <c:strCache>
                <c:ptCount val="1"/>
                <c:pt idx="0">
                  <c:v>PLTR1</c:v>
                </c:pt>
              </c:strCache>
            </c:strRef>
          </c:tx>
          <c:spPr>
            <a:ln w="28575" cap="rnd">
              <a:solidFill>
                <a:schemeClr val="accent3">
                  <a:lumMod val="60000"/>
                </a:schemeClr>
              </a:solidFill>
              <a:round/>
            </a:ln>
            <a:effectLst/>
          </c:spPr>
          <c:marker>
            <c:symbol val="none"/>
          </c:marker>
          <c:cat>
            <c:strRef>
              <c:f>'Saturación O2'!$A$147:$A$151</c:f>
              <c:strCache>
                <c:ptCount val="4"/>
                <c:pt idx="0">
                  <c:v>ene-21</c:v>
                </c:pt>
                <c:pt idx="1">
                  <c:v>feb-21</c:v>
                </c:pt>
                <c:pt idx="2">
                  <c:v>mar-21</c:v>
                </c:pt>
                <c:pt idx="3">
                  <c:v>abr-21</c:v>
                </c:pt>
              </c:strCache>
            </c:strRef>
          </c:cat>
          <c:val>
            <c:numRef>
              <c:f>'Saturación O2'!$J$147:$J$151</c:f>
              <c:numCache>
                <c:formatCode>General</c:formatCode>
                <c:ptCount val="4"/>
                <c:pt idx="0">
                  <c:v>72.072072072072075</c:v>
                </c:pt>
                <c:pt idx="1">
                  <c:v>66.972477064220186</c:v>
                </c:pt>
                <c:pt idx="2">
                  <c:v>71.15384615384616</c:v>
                </c:pt>
                <c:pt idx="3">
                  <c:v>68.269230769230759</c:v>
                </c:pt>
              </c:numCache>
            </c:numRef>
          </c:val>
          <c:smooth val="0"/>
          <c:extLst>
            <c:ext xmlns:c16="http://schemas.microsoft.com/office/drawing/2014/chart" uri="{C3380CC4-5D6E-409C-BE32-E72D297353CC}">
              <c16:uniqueId val="{00000008-6629-46AD-A7E8-CB3F95727BA5}"/>
            </c:ext>
          </c:extLst>
        </c:ser>
        <c:ser>
          <c:idx val="9"/>
          <c:order val="9"/>
          <c:tx>
            <c:strRef>
              <c:f>'Saturación O2'!$K$145:$K$146</c:f>
              <c:strCache>
                <c:ptCount val="1"/>
                <c:pt idx="0">
                  <c:v>PLTR2</c:v>
                </c:pt>
              </c:strCache>
            </c:strRef>
          </c:tx>
          <c:spPr>
            <a:ln w="28575" cap="rnd">
              <a:solidFill>
                <a:schemeClr val="accent4">
                  <a:lumMod val="60000"/>
                </a:schemeClr>
              </a:solidFill>
              <a:round/>
            </a:ln>
            <a:effectLst/>
          </c:spPr>
          <c:marker>
            <c:symbol val="none"/>
          </c:marker>
          <c:cat>
            <c:strRef>
              <c:f>'Saturación O2'!$A$147:$A$151</c:f>
              <c:strCache>
                <c:ptCount val="4"/>
                <c:pt idx="0">
                  <c:v>ene-21</c:v>
                </c:pt>
                <c:pt idx="1">
                  <c:v>feb-21</c:v>
                </c:pt>
                <c:pt idx="2">
                  <c:v>mar-21</c:v>
                </c:pt>
                <c:pt idx="3">
                  <c:v>abr-21</c:v>
                </c:pt>
              </c:strCache>
            </c:strRef>
          </c:cat>
          <c:val>
            <c:numRef>
              <c:f>'Saturación O2'!$K$147:$K$151</c:f>
              <c:numCache>
                <c:formatCode>General</c:formatCode>
                <c:ptCount val="4"/>
                <c:pt idx="0">
                  <c:v>73.394495412844023</c:v>
                </c:pt>
                <c:pt idx="1">
                  <c:v>65.094339622641513</c:v>
                </c:pt>
                <c:pt idx="2">
                  <c:v>76.960784313725497</c:v>
                </c:pt>
                <c:pt idx="3">
                  <c:v>72.115384615384613</c:v>
                </c:pt>
              </c:numCache>
            </c:numRef>
          </c:val>
          <c:smooth val="0"/>
          <c:extLst>
            <c:ext xmlns:c16="http://schemas.microsoft.com/office/drawing/2014/chart" uri="{C3380CC4-5D6E-409C-BE32-E72D297353CC}">
              <c16:uniqueId val="{00000009-6629-46AD-A7E8-CB3F95727BA5}"/>
            </c:ext>
          </c:extLst>
        </c:ser>
        <c:ser>
          <c:idx val="10"/>
          <c:order val="10"/>
          <c:tx>
            <c:strRef>
              <c:f>'Saturación O2'!$L$145:$L$146</c:f>
              <c:strCache>
                <c:ptCount val="1"/>
                <c:pt idx="0">
                  <c:v>RECO</c:v>
                </c:pt>
              </c:strCache>
            </c:strRef>
          </c:tx>
          <c:spPr>
            <a:ln w="28575" cap="rnd">
              <a:solidFill>
                <a:schemeClr val="accent5">
                  <a:lumMod val="60000"/>
                </a:schemeClr>
              </a:solidFill>
              <a:round/>
            </a:ln>
            <a:effectLst/>
          </c:spPr>
          <c:marker>
            <c:symbol val="none"/>
          </c:marker>
          <c:cat>
            <c:strRef>
              <c:f>'Saturación O2'!$A$147:$A$151</c:f>
              <c:strCache>
                <c:ptCount val="4"/>
                <c:pt idx="0">
                  <c:v>ene-21</c:v>
                </c:pt>
                <c:pt idx="1">
                  <c:v>feb-21</c:v>
                </c:pt>
                <c:pt idx="2">
                  <c:v>mar-21</c:v>
                </c:pt>
                <c:pt idx="3">
                  <c:v>abr-21</c:v>
                </c:pt>
              </c:strCache>
            </c:strRef>
          </c:cat>
          <c:val>
            <c:numRef>
              <c:f>'Saturación O2'!$L$147:$L$151</c:f>
              <c:numCache>
                <c:formatCode>General</c:formatCode>
                <c:ptCount val="4"/>
                <c:pt idx="0">
                  <c:v>71.15384615384616</c:v>
                </c:pt>
                <c:pt idx="1">
                  <c:v>71</c:v>
                </c:pt>
                <c:pt idx="2">
                  <c:v>79.787234042553195</c:v>
                </c:pt>
                <c:pt idx="3">
                  <c:v>75.510204081632651</c:v>
                </c:pt>
              </c:numCache>
            </c:numRef>
          </c:val>
          <c:smooth val="0"/>
          <c:extLst>
            <c:ext xmlns:c16="http://schemas.microsoft.com/office/drawing/2014/chart" uri="{C3380CC4-5D6E-409C-BE32-E72D297353CC}">
              <c16:uniqueId val="{0000000A-6629-46AD-A7E8-CB3F95727BA5}"/>
            </c:ext>
          </c:extLst>
        </c:ser>
        <c:dLbls>
          <c:showLegendKey val="0"/>
          <c:showVal val="0"/>
          <c:showCatName val="0"/>
          <c:showSerName val="0"/>
          <c:showPercent val="0"/>
          <c:showBubbleSize val="0"/>
        </c:dLbls>
        <c:smooth val="0"/>
        <c:axId val="1712977936"/>
        <c:axId val="1700155216"/>
      </c:lineChart>
      <c:catAx>
        <c:axId val="1712977936"/>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MX"/>
                  <a:t>Mes del muestreo</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MX"/>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1700155216"/>
        <c:crosses val="autoZero"/>
        <c:auto val="1"/>
        <c:lblAlgn val="ctr"/>
        <c:lblOffset val="100"/>
        <c:noMultiLvlLbl val="0"/>
      </c:catAx>
      <c:valAx>
        <c:axId val="170015521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MX"/>
                  <a:t>%</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MX"/>
            </a:p>
          </c:tx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171297793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MX"/>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[BANCO DE DATOS DEL MONITOREO ABRIL 2023.xlsx]Turbidez!TablaDinámica1</c:name>
    <c:fmtId val="12"/>
  </c:pivotSource>
  <c:chart>
    <c:title>
      <c:tx>
        <c:rich>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r>
              <a:rPr lang="en-US" sz="1100" b="1"/>
              <a:t>Turbidez</a:t>
            </a:r>
          </a:p>
        </c:rich>
      </c:tx>
      <c:overlay val="0"/>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s-MX"/>
        </a:p>
      </c:txPr>
    </c:title>
    <c:autoTitleDeleted val="0"/>
    <c:pivotFmts>
      <c:pivotFmt>
        <c:idx val="0"/>
        <c:spPr>
          <a:solidFill>
            <a:schemeClr val="accent1"/>
          </a:solidFill>
          <a:ln w="28575" cap="rnd">
            <a:solidFill>
              <a:schemeClr val="accent1"/>
            </a:solidFill>
            <a:round/>
          </a:ln>
          <a:effectLst/>
        </c:spPr>
        <c:marker>
          <c:symbol val="none"/>
        </c:marker>
      </c:pivotFmt>
      <c:pivotFmt>
        <c:idx val="1"/>
        <c:spPr>
          <a:solidFill>
            <a:schemeClr val="accent1"/>
          </a:solidFill>
          <a:ln w="28575" cap="rnd">
            <a:solidFill>
              <a:schemeClr val="accent1"/>
            </a:solidFill>
            <a:round/>
          </a:ln>
          <a:effectLst/>
        </c:spPr>
        <c:marker>
          <c:symbol val="none"/>
        </c:marker>
      </c:pivotFmt>
      <c:pivotFmt>
        <c:idx val="2"/>
        <c:spPr>
          <a:solidFill>
            <a:schemeClr val="accent1"/>
          </a:solidFill>
          <a:ln w="28575" cap="rnd">
            <a:solidFill>
              <a:schemeClr val="accent1"/>
            </a:solidFill>
            <a:round/>
          </a:ln>
          <a:effectLst/>
        </c:spPr>
        <c:marker>
          <c:symbol val="none"/>
        </c:marker>
      </c:pivotFmt>
      <c:pivotFmt>
        <c:idx val="3"/>
        <c:spPr>
          <a:solidFill>
            <a:schemeClr val="accent1"/>
          </a:solidFill>
          <a:ln w="28575" cap="rnd">
            <a:solidFill>
              <a:schemeClr val="accent1"/>
            </a:solidFill>
            <a:round/>
          </a:ln>
          <a:effectLst/>
        </c:spPr>
        <c:marker>
          <c:symbol val="none"/>
        </c:marker>
      </c:pivotFmt>
      <c:pivotFmt>
        <c:idx val="4"/>
        <c:spPr>
          <a:solidFill>
            <a:schemeClr val="accent1"/>
          </a:solidFill>
          <a:ln w="28575" cap="rnd">
            <a:solidFill>
              <a:schemeClr val="accent1"/>
            </a:solidFill>
            <a:round/>
          </a:ln>
          <a:effectLst/>
        </c:spPr>
        <c:marker>
          <c:symbol val="none"/>
        </c:marker>
      </c:pivotFmt>
      <c:pivotFmt>
        <c:idx val="5"/>
        <c:spPr>
          <a:solidFill>
            <a:schemeClr val="accent1"/>
          </a:solidFill>
          <a:ln w="28575" cap="rnd">
            <a:solidFill>
              <a:schemeClr val="accent1"/>
            </a:solidFill>
            <a:round/>
          </a:ln>
          <a:effectLst/>
        </c:spPr>
        <c:marker>
          <c:symbol val="none"/>
        </c:marker>
      </c:pivotFmt>
      <c:pivotFmt>
        <c:idx val="6"/>
        <c:spPr>
          <a:solidFill>
            <a:schemeClr val="accent1"/>
          </a:solidFill>
          <a:ln w="28575" cap="rnd">
            <a:solidFill>
              <a:schemeClr val="accent1"/>
            </a:solidFill>
            <a:round/>
          </a:ln>
          <a:effectLst/>
        </c:spPr>
        <c:marker>
          <c:symbol val="none"/>
        </c:marker>
      </c:pivotFmt>
      <c:pivotFmt>
        <c:idx val="7"/>
        <c:spPr>
          <a:solidFill>
            <a:schemeClr val="accent1"/>
          </a:solidFill>
          <a:ln w="28575" cap="rnd">
            <a:solidFill>
              <a:schemeClr val="accent1"/>
            </a:solidFill>
            <a:round/>
          </a:ln>
          <a:effectLst/>
        </c:spPr>
        <c:marker>
          <c:symbol val="none"/>
        </c:marker>
      </c:pivotFmt>
      <c:pivotFmt>
        <c:idx val="8"/>
        <c:spPr>
          <a:solidFill>
            <a:schemeClr val="accent1"/>
          </a:solidFill>
          <a:ln w="28575" cap="rnd">
            <a:solidFill>
              <a:schemeClr val="accent1"/>
            </a:solidFill>
            <a:round/>
          </a:ln>
          <a:effectLst/>
        </c:spPr>
        <c:marker>
          <c:symbol val="none"/>
        </c:marker>
      </c:pivotFmt>
      <c:pivotFmt>
        <c:idx val="9"/>
        <c:spPr>
          <a:solidFill>
            <a:schemeClr val="accent1"/>
          </a:solidFill>
          <a:ln w="28575" cap="rnd">
            <a:solidFill>
              <a:schemeClr val="accent1"/>
            </a:solidFill>
            <a:round/>
          </a:ln>
          <a:effectLst/>
        </c:spPr>
        <c:marker>
          <c:symbol val="none"/>
        </c:marker>
      </c:pivotFmt>
      <c:pivotFmt>
        <c:idx val="10"/>
        <c:spPr>
          <a:solidFill>
            <a:schemeClr val="accent1"/>
          </a:solidFill>
          <a:ln w="28575" cap="rnd">
            <a:solidFill>
              <a:schemeClr val="accent1"/>
            </a:solidFill>
            <a:round/>
          </a:ln>
          <a:effectLst/>
        </c:spPr>
        <c:marker>
          <c:symbol val="none"/>
        </c:marker>
      </c:pivotFmt>
      <c:pivotFmt>
        <c:idx val="11"/>
        <c:spPr>
          <a:solidFill>
            <a:schemeClr val="accent1"/>
          </a:solidFill>
          <a:ln w="28575" cap="rnd">
            <a:solidFill>
              <a:schemeClr val="accent1"/>
            </a:solidFill>
            <a:round/>
          </a:ln>
          <a:effectLst/>
        </c:spPr>
        <c:marker>
          <c:symbol val="none"/>
        </c:marker>
      </c:pivotFmt>
      <c:pivotFmt>
        <c:idx val="12"/>
        <c:spPr>
          <a:solidFill>
            <a:schemeClr val="accent1"/>
          </a:solidFill>
          <a:ln w="28575" cap="rnd">
            <a:solidFill>
              <a:schemeClr val="accent1"/>
            </a:solidFill>
            <a:round/>
          </a:ln>
          <a:effectLst/>
        </c:spPr>
        <c:marker>
          <c:symbol val="none"/>
        </c:marker>
      </c:pivotFmt>
      <c:pivotFmt>
        <c:idx val="13"/>
        <c:spPr>
          <a:solidFill>
            <a:schemeClr val="accent1"/>
          </a:solidFill>
          <a:ln w="28575" cap="rnd">
            <a:solidFill>
              <a:schemeClr val="accent1"/>
            </a:solidFill>
            <a:round/>
          </a:ln>
          <a:effectLst/>
        </c:spPr>
        <c:marker>
          <c:symbol val="none"/>
        </c:marker>
      </c:pivotFmt>
      <c:pivotFmt>
        <c:idx val="14"/>
        <c:spPr>
          <a:solidFill>
            <a:schemeClr val="accent1"/>
          </a:solidFill>
          <a:ln w="28575" cap="rnd">
            <a:solidFill>
              <a:schemeClr val="accent1"/>
            </a:solidFill>
            <a:round/>
          </a:ln>
          <a:effectLst/>
        </c:spPr>
        <c:marker>
          <c:symbol val="none"/>
        </c:marker>
      </c:pivotFmt>
      <c:pivotFmt>
        <c:idx val="15"/>
        <c:spPr>
          <a:solidFill>
            <a:schemeClr val="accent1"/>
          </a:solidFill>
          <a:ln w="28575" cap="rnd">
            <a:solidFill>
              <a:schemeClr val="accent1"/>
            </a:solidFill>
            <a:round/>
          </a:ln>
          <a:effectLst/>
        </c:spPr>
        <c:marker>
          <c:symbol val="none"/>
        </c:marker>
      </c:pivotFmt>
      <c:pivotFmt>
        <c:idx val="16"/>
        <c:spPr>
          <a:solidFill>
            <a:schemeClr val="accent1"/>
          </a:solidFill>
          <a:ln w="28575" cap="rnd">
            <a:solidFill>
              <a:schemeClr val="accent1"/>
            </a:solidFill>
            <a:round/>
          </a:ln>
          <a:effectLst/>
        </c:spPr>
        <c:marker>
          <c:symbol val="none"/>
        </c:marker>
      </c:pivotFmt>
      <c:pivotFmt>
        <c:idx val="17"/>
        <c:spPr>
          <a:solidFill>
            <a:schemeClr val="accent1"/>
          </a:solidFill>
          <a:ln w="28575" cap="rnd">
            <a:solidFill>
              <a:schemeClr val="accent1"/>
            </a:solidFill>
            <a:round/>
          </a:ln>
          <a:effectLst/>
        </c:spPr>
        <c:marker>
          <c:symbol val="none"/>
        </c:marker>
      </c:pivotFmt>
      <c:pivotFmt>
        <c:idx val="18"/>
        <c:spPr>
          <a:solidFill>
            <a:schemeClr val="accent1"/>
          </a:solidFill>
          <a:ln w="28575" cap="rnd">
            <a:solidFill>
              <a:schemeClr val="accent1"/>
            </a:solidFill>
            <a:round/>
          </a:ln>
          <a:effectLst/>
        </c:spPr>
        <c:marker>
          <c:symbol val="none"/>
        </c:marker>
      </c:pivotFmt>
      <c:pivotFmt>
        <c:idx val="19"/>
        <c:spPr>
          <a:solidFill>
            <a:schemeClr val="accent1"/>
          </a:solidFill>
          <a:ln w="28575" cap="rnd">
            <a:solidFill>
              <a:schemeClr val="accent1"/>
            </a:solidFill>
            <a:round/>
          </a:ln>
          <a:effectLst/>
        </c:spPr>
        <c:marker>
          <c:symbol val="none"/>
        </c:marker>
      </c:pivotFmt>
      <c:pivotFmt>
        <c:idx val="20"/>
        <c:spPr>
          <a:solidFill>
            <a:schemeClr val="accent1"/>
          </a:solidFill>
          <a:ln w="28575" cap="rnd">
            <a:solidFill>
              <a:schemeClr val="accent1"/>
            </a:solidFill>
            <a:round/>
          </a:ln>
          <a:effectLst/>
        </c:spPr>
        <c:marker>
          <c:symbol val="none"/>
        </c:marker>
      </c:pivotFmt>
      <c:pivotFmt>
        <c:idx val="21"/>
        <c:spPr>
          <a:solidFill>
            <a:schemeClr val="accent1"/>
          </a:solidFill>
          <a:ln w="28575" cap="rnd">
            <a:solidFill>
              <a:schemeClr val="accent1"/>
            </a:solidFill>
            <a:round/>
          </a:ln>
          <a:effectLst/>
        </c:spPr>
        <c:marker>
          <c:symbol val="none"/>
        </c:marker>
      </c:pivotFmt>
      <c:pivotFmt>
        <c:idx val="22"/>
        <c:spPr>
          <a:solidFill>
            <a:schemeClr val="accent1"/>
          </a:solidFill>
          <a:ln w="28575" cap="rnd">
            <a:solidFill>
              <a:schemeClr val="accent1"/>
            </a:solidFill>
            <a:round/>
          </a:ln>
          <a:effectLst/>
        </c:spPr>
        <c:marker>
          <c:symbol val="none"/>
        </c:marker>
      </c:pivotFmt>
      <c:pivotFmt>
        <c:idx val="23"/>
        <c:spPr>
          <a:solidFill>
            <a:schemeClr val="accent1"/>
          </a:solidFill>
          <a:ln w="28575" cap="rnd">
            <a:solidFill>
              <a:schemeClr val="accent1"/>
            </a:solidFill>
            <a:round/>
          </a:ln>
          <a:effectLst/>
        </c:spPr>
        <c:marker>
          <c:symbol val="none"/>
        </c:marker>
      </c:pivotFmt>
      <c:pivotFmt>
        <c:idx val="24"/>
        <c:spPr>
          <a:solidFill>
            <a:schemeClr val="accent1"/>
          </a:solidFill>
          <a:ln w="28575" cap="rnd">
            <a:solidFill>
              <a:schemeClr val="accent1"/>
            </a:solidFill>
            <a:round/>
          </a:ln>
          <a:effectLst/>
        </c:spPr>
        <c:marker>
          <c:symbol val="none"/>
        </c:marker>
      </c:pivotFmt>
      <c:pivotFmt>
        <c:idx val="25"/>
        <c:spPr>
          <a:solidFill>
            <a:schemeClr val="accent1"/>
          </a:solidFill>
          <a:ln w="28575" cap="rnd">
            <a:solidFill>
              <a:schemeClr val="accent1"/>
            </a:solidFill>
            <a:round/>
          </a:ln>
          <a:effectLst/>
        </c:spPr>
        <c:marker>
          <c:symbol val="none"/>
        </c:marker>
      </c:pivotFmt>
      <c:pivotFmt>
        <c:idx val="26"/>
        <c:spPr>
          <a:solidFill>
            <a:schemeClr val="accent1"/>
          </a:solidFill>
          <a:ln w="28575" cap="rnd">
            <a:solidFill>
              <a:schemeClr val="accent1"/>
            </a:solidFill>
            <a:round/>
          </a:ln>
          <a:effectLst/>
        </c:spPr>
        <c:marker>
          <c:symbol val="none"/>
        </c:marker>
      </c:pivotFmt>
      <c:pivotFmt>
        <c:idx val="27"/>
        <c:spPr>
          <a:solidFill>
            <a:schemeClr val="accent1"/>
          </a:solidFill>
          <a:ln w="28575" cap="rnd">
            <a:solidFill>
              <a:schemeClr val="accent1"/>
            </a:solidFill>
            <a:round/>
          </a:ln>
          <a:effectLst/>
        </c:spPr>
        <c:marker>
          <c:symbol val="none"/>
        </c:marker>
      </c:pivotFmt>
      <c:pivotFmt>
        <c:idx val="28"/>
        <c:spPr>
          <a:solidFill>
            <a:schemeClr val="accent1"/>
          </a:solidFill>
          <a:ln w="28575" cap="rnd">
            <a:solidFill>
              <a:schemeClr val="accent1"/>
            </a:solidFill>
            <a:round/>
          </a:ln>
          <a:effectLst/>
        </c:spPr>
        <c:marker>
          <c:symbol val="none"/>
        </c:marker>
      </c:pivotFmt>
      <c:pivotFmt>
        <c:idx val="29"/>
        <c:spPr>
          <a:solidFill>
            <a:schemeClr val="accent1"/>
          </a:solidFill>
          <a:ln w="28575" cap="rnd">
            <a:solidFill>
              <a:schemeClr val="accent1"/>
            </a:solidFill>
            <a:round/>
          </a:ln>
          <a:effectLst/>
        </c:spPr>
        <c:marker>
          <c:symbol val="none"/>
        </c:marker>
      </c:pivotFmt>
      <c:pivotFmt>
        <c:idx val="30"/>
        <c:spPr>
          <a:solidFill>
            <a:schemeClr val="accent1"/>
          </a:solidFill>
          <a:ln w="28575" cap="rnd">
            <a:solidFill>
              <a:schemeClr val="accent1"/>
            </a:solidFill>
            <a:round/>
          </a:ln>
          <a:effectLst/>
        </c:spPr>
        <c:marker>
          <c:symbol val="none"/>
        </c:marker>
      </c:pivotFmt>
      <c:pivotFmt>
        <c:idx val="31"/>
        <c:spPr>
          <a:solidFill>
            <a:schemeClr val="accent1"/>
          </a:solidFill>
          <a:ln w="28575" cap="rnd">
            <a:solidFill>
              <a:schemeClr val="accent1"/>
            </a:solidFill>
            <a:round/>
          </a:ln>
          <a:effectLst/>
        </c:spPr>
        <c:marker>
          <c:symbol val="none"/>
        </c:marker>
      </c:pivotFmt>
      <c:pivotFmt>
        <c:idx val="32"/>
        <c:spPr>
          <a:solidFill>
            <a:schemeClr val="accent1"/>
          </a:solidFill>
          <a:ln w="28575" cap="rnd">
            <a:solidFill>
              <a:schemeClr val="accent1"/>
            </a:solidFill>
            <a:round/>
          </a:ln>
          <a:effectLst/>
        </c:spPr>
        <c:marker>
          <c:symbol val="none"/>
        </c:marker>
      </c:pivotFmt>
      <c:pivotFmt>
        <c:idx val="33"/>
        <c:spPr>
          <a:solidFill>
            <a:schemeClr val="accent1"/>
          </a:solidFill>
          <a:ln w="28575" cap="rnd">
            <a:solidFill>
              <a:schemeClr val="accent1"/>
            </a:solidFill>
            <a:round/>
          </a:ln>
          <a:effectLst/>
        </c:spPr>
        <c:marker>
          <c:symbol val="none"/>
        </c:marker>
      </c:pivotFmt>
      <c:pivotFmt>
        <c:idx val="34"/>
        <c:spPr>
          <a:solidFill>
            <a:schemeClr val="accent1"/>
          </a:solidFill>
          <a:ln w="28575" cap="rnd">
            <a:solidFill>
              <a:schemeClr val="accent1"/>
            </a:solidFill>
            <a:round/>
          </a:ln>
          <a:effectLst/>
        </c:spPr>
        <c:marker>
          <c:symbol val="none"/>
        </c:marker>
      </c:pivotFmt>
      <c:pivotFmt>
        <c:idx val="35"/>
        <c:spPr>
          <a:solidFill>
            <a:schemeClr val="accent1"/>
          </a:solidFill>
          <a:ln w="28575" cap="rnd">
            <a:solidFill>
              <a:schemeClr val="accent1"/>
            </a:solidFill>
            <a:round/>
          </a:ln>
          <a:effectLst/>
        </c:spPr>
        <c:marker>
          <c:symbol val="none"/>
        </c:marker>
      </c:pivotFmt>
      <c:pivotFmt>
        <c:idx val="36"/>
        <c:spPr>
          <a:solidFill>
            <a:schemeClr val="accent1"/>
          </a:solidFill>
          <a:ln w="19050" cap="rnd">
            <a:solidFill>
              <a:schemeClr val="accent3"/>
            </a:solidFill>
            <a:round/>
          </a:ln>
          <a:effectLst/>
        </c:spPr>
        <c:marker>
          <c:symbol val="none"/>
        </c:marker>
      </c:pivotFmt>
      <c:pivotFmt>
        <c:idx val="37"/>
        <c:spPr>
          <a:solidFill>
            <a:schemeClr val="accent1"/>
          </a:solidFill>
          <a:ln w="19050" cap="rnd">
            <a:solidFill>
              <a:schemeClr val="accent4"/>
            </a:solidFill>
            <a:round/>
          </a:ln>
          <a:effectLst/>
        </c:spPr>
        <c:marker>
          <c:symbol val="none"/>
        </c:marker>
      </c:pivotFmt>
      <c:pivotFmt>
        <c:idx val="38"/>
        <c:spPr>
          <a:solidFill>
            <a:schemeClr val="accent1"/>
          </a:solidFill>
          <a:ln w="19050" cap="rnd">
            <a:solidFill>
              <a:schemeClr val="accent4"/>
            </a:solidFill>
            <a:round/>
          </a:ln>
          <a:effectLst/>
        </c:spPr>
        <c:marker>
          <c:symbol val="none"/>
        </c:marker>
      </c:pivotFmt>
      <c:pivotFmt>
        <c:idx val="39"/>
        <c:spPr>
          <a:solidFill>
            <a:schemeClr val="accent1"/>
          </a:solidFill>
          <a:ln w="19050" cap="rnd">
            <a:solidFill>
              <a:schemeClr val="accent4"/>
            </a:solidFill>
            <a:round/>
          </a:ln>
          <a:effectLst/>
        </c:spPr>
        <c:marker>
          <c:symbol val="none"/>
        </c:marker>
      </c:pivotFmt>
      <c:pivotFmt>
        <c:idx val="40"/>
        <c:spPr>
          <a:solidFill>
            <a:schemeClr val="accent1"/>
          </a:solidFill>
          <a:ln w="19050" cap="rnd">
            <a:solidFill>
              <a:schemeClr val="accent4"/>
            </a:solidFill>
            <a:round/>
          </a:ln>
          <a:effectLst/>
        </c:spPr>
        <c:marker>
          <c:symbol val="none"/>
        </c:marker>
      </c:pivotFmt>
      <c:pivotFmt>
        <c:idx val="41"/>
        <c:spPr>
          <a:solidFill>
            <a:schemeClr val="accent1"/>
          </a:solidFill>
          <a:ln w="19050" cap="rnd">
            <a:solidFill>
              <a:schemeClr val="accent6"/>
            </a:solidFill>
            <a:round/>
          </a:ln>
          <a:effectLst/>
        </c:spPr>
        <c:marker>
          <c:symbol val="none"/>
        </c:marker>
      </c:pivotFmt>
      <c:pivotFmt>
        <c:idx val="42"/>
        <c:spPr>
          <a:solidFill>
            <a:schemeClr val="accent1"/>
          </a:solidFill>
          <a:ln w="19050" cap="rnd">
            <a:solidFill>
              <a:schemeClr val="accent6"/>
            </a:solidFill>
            <a:round/>
          </a:ln>
          <a:effectLst/>
        </c:spPr>
        <c:marker>
          <c:symbol val="none"/>
        </c:marker>
      </c:pivotFmt>
      <c:pivotFmt>
        <c:idx val="43"/>
        <c:spPr>
          <a:solidFill>
            <a:schemeClr val="accent1"/>
          </a:solidFill>
          <a:ln w="19050" cap="rnd">
            <a:solidFill>
              <a:schemeClr val="accent6"/>
            </a:solidFill>
            <a:round/>
          </a:ln>
          <a:effectLst/>
        </c:spPr>
        <c:marker>
          <c:symbol val="none"/>
        </c:marker>
      </c:pivotFmt>
      <c:pivotFmt>
        <c:idx val="44"/>
        <c:spPr>
          <a:solidFill>
            <a:schemeClr val="accent1"/>
          </a:solidFill>
          <a:ln w="19050" cap="rnd">
            <a:solidFill>
              <a:schemeClr val="accent6"/>
            </a:solidFill>
            <a:round/>
          </a:ln>
          <a:effectLst/>
        </c:spPr>
        <c:marker>
          <c:symbol val="none"/>
        </c:marker>
      </c:pivotFmt>
      <c:pivotFmt>
        <c:idx val="45"/>
        <c:spPr>
          <a:solidFill>
            <a:schemeClr val="accent1"/>
          </a:solidFill>
          <a:ln w="19050" cap="rnd">
            <a:solidFill>
              <a:schemeClr val="accent3"/>
            </a:solidFill>
            <a:round/>
          </a:ln>
          <a:effectLst/>
        </c:spPr>
        <c:marker>
          <c:symbol val="none"/>
        </c:marker>
      </c:pivotFmt>
      <c:pivotFmt>
        <c:idx val="46"/>
        <c:spPr>
          <a:solidFill>
            <a:schemeClr val="accent1"/>
          </a:solidFill>
          <a:ln w="19050" cap="rnd">
            <a:solidFill>
              <a:schemeClr val="accent2"/>
            </a:solidFill>
            <a:round/>
          </a:ln>
          <a:effectLst/>
        </c:spPr>
        <c:marker>
          <c:symbol val="none"/>
        </c:marker>
      </c:pivotFmt>
      <c:pivotFmt>
        <c:idx val="47"/>
        <c:spPr>
          <a:solidFill>
            <a:schemeClr val="accent1"/>
          </a:solidFill>
          <a:ln w="19050" cap="rnd">
            <a:solidFill>
              <a:schemeClr val="accent2"/>
            </a:solidFill>
            <a:round/>
          </a:ln>
          <a:effectLst/>
        </c:spPr>
        <c:marker>
          <c:symbol val="none"/>
        </c:marker>
      </c:pivotFmt>
      <c:pivotFmt>
        <c:idx val="48"/>
        <c:spPr>
          <a:solidFill>
            <a:schemeClr val="accent1"/>
          </a:solidFill>
          <a:ln w="19050" cap="rnd">
            <a:solidFill>
              <a:schemeClr val="accent2"/>
            </a:solidFill>
            <a:round/>
          </a:ln>
          <a:effectLst/>
        </c:spPr>
        <c:marker>
          <c:symbol val="none"/>
        </c:marker>
      </c:pivotFmt>
      <c:pivotFmt>
        <c:idx val="49"/>
        <c:spPr>
          <a:solidFill>
            <a:schemeClr val="accent1"/>
          </a:solidFill>
          <a:ln w="19050" cap="rnd">
            <a:solidFill>
              <a:schemeClr val="accent2"/>
            </a:solidFill>
            <a:round/>
          </a:ln>
          <a:effectLst/>
        </c:spPr>
        <c:marker>
          <c:symbol val="none"/>
        </c:marker>
      </c:pivotFmt>
      <c:pivotFmt>
        <c:idx val="50"/>
        <c:spPr>
          <a:solidFill>
            <a:schemeClr val="accent1"/>
          </a:solidFill>
          <a:ln w="19050" cap="rnd">
            <a:solidFill>
              <a:schemeClr val="accent5"/>
            </a:solidFill>
            <a:round/>
          </a:ln>
          <a:effectLst/>
        </c:spPr>
        <c:marker>
          <c:symbol val="none"/>
        </c:marker>
      </c:pivotFmt>
      <c:pivotFmt>
        <c:idx val="51"/>
        <c:spPr>
          <a:solidFill>
            <a:schemeClr val="accent1"/>
          </a:solidFill>
          <a:ln w="19050" cap="rnd">
            <a:solidFill>
              <a:schemeClr val="accent5"/>
            </a:solidFill>
            <a:round/>
          </a:ln>
          <a:effectLst/>
        </c:spPr>
        <c:marker>
          <c:symbol val="none"/>
        </c:marker>
      </c:pivotFmt>
      <c:pivotFmt>
        <c:idx val="52"/>
        <c:spPr>
          <a:solidFill>
            <a:schemeClr val="accent1"/>
          </a:solidFill>
          <a:ln w="19050" cap="rnd">
            <a:solidFill>
              <a:schemeClr val="accent5"/>
            </a:solidFill>
            <a:round/>
          </a:ln>
          <a:effectLst/>
        </c:spPr>
        <c:marker>
          <c:symbol val="none"/>
        </c:marker>
      </c:pivotFmt>
      <c:pivotFmt>
        <c:idx val="53"/>
        <c:spPr>
          <a:solidFill>
            <a:schemeClr val="accent1"/>
          </a:solidFill>
          <a:ln w="19050" cap="rnd">
            <a:solidFill>
              <a:schemeClr val="accent3"/>
            </a:solidFill>
            <a:round/>
          </a:ln>
          <a:effectLst/>
        </c:spPr>
        <c:marker>
          <c:symbol val="none"/>
        </c:marker>
      </c:pivotFmt>
      <c:pivotFmt>
        <c:idx val="54"/>
        <c:spPr>
          <a:solidFill>
            <a:schemeClr val="accent1"/>
          </a:solidFill>
          <a:ln w="19050" cap="rnd">
            <a:solidFill>
              <a:schemeClr val="accent3"/>
            </a:solidFill>
            <a:round/>
          </a:ln>
          <a:effectLst/>
        </c:spPr>
        <c:marker>
          <c:symbol val="none"/>
        </c:marker>
      </c:pivotFmt>
      <c:pivotFmt>
        <c:idx val="55"/>
        <c:spPr>
          <a:solidFill>
            <a:schemeClr val="accent1"/>
          </a:solidFill>
          <a:ln w="19050" cap="rnd">
            <a:solidFill>
              <a:schemeClr val="accent4"/>
            </a:solidFill>
            <a:round/>
          </a:ln>
          <a:effectLst/>
        </c:spPr>
        <c:marker>
          <c:symbol val="none"/>
        </c:marker>
      </c:pivotFmt>
      <c:pivotFmt>
        <c:idx val="56"/>
        <c:spPr>
          <a:solidFill>
            <a:schemeClr val="accent1"/>
          </a:solidFill>
          <a:ln w="19050" cap="rnd">
            <a:solidFill>
              <a:schemeClr val="accent4"/>
            </a:solidFill>
            <a:round/>
          </a:ln>
          <a:effectLst/>
        </c:spPr>
        <c:marker>
          <c:symbol val="none"/>
        </c:marker>
      </c:pivotFmt>
      <c:pivotFmt>
        <c:idx val="57"/>
        <c:spPr>
          <a:solidFill>
            <a:schemeClr val="accent1"/>
          </a:solidFill>
          <a:ln w="19050" cap="rnd">
            <a:solidFill>
              <a:schemeClr val="accent1"/>
            </a:solidFill>
            <a:round/>
          </a:ln>
          <a:effectLst/>
        </c:spPr>
        <c:marker>
          <c:symbol val="none"/>
        </c:marker>
      </c:pivotFmt>
      <c:pivotFmt>
        <c:idx val="58"/>
        <c:spPr>
          <a:solidFill>
            <a:schemeClr val="accent1"/>
          </a:solidFill>
          <a:ln w="19050" cap="rnd">
            <a:solidFill>
              <a:schemeClr val="accent4"/>
            </a:solidFill>
            <a:round/>
          </a:ln>
          <a:effectLst/>
        </c:spPr>
        <c:marker>
          <c:symbol val="none"/>
        </c:marker>
      </c:pivotFmt>
      <c:pivotFmt>
        <c:idx val="59"/>
        <c:spPr>
          <a:solidFill>
            <a:schemeClr val="accent1"/>
          </a:solidFill>
          <a:ln w="19050" cap="rnd">
            <a:solidFill>
              <a:schemeClr val="accent1"/>
            </a:solidFill>
            <a:round/>
          </a:ln>
          <a:effectLst/>
        </c:spPr>
        <c:marker>
          <c:symbol val="none"/>
        </c:marker>
      </c:pivotFmt>
      <c:pivotFmt>
        <c:idx val="60"/>
        <c:spPr>
          <a:solidFill>
            <a:schemeClr val="accent1"/>
          </a:solidFill>
          <a:ln w="19050" cap="rnd">
            <a:solidFill>
              <a:schemeClr val="accent6"/>
            </a:solidFill>
            <a:round/>
          </a:ln>
          <a:effectLst/>
        </c:spPr>
        <c:marker>
          <c:symbol val="none"/>
        </c:marker>
      </c:pivotFmt>
      <c:pivotFmt>
        <c:idx val="61"/>
        <c:spPr>
          <a:solidFill>
            <a:schemeClr val="accent1"/>
          </a:solidFill>
          <a:ln w="19050" cap="rnd">
            <a:solidFill>
              <a:schemeClr val="accent6"/>
            </a:solidFill>
            <a:round/>
          </a:ln>
          <a:effectLst/>
        </c:spPr>
        <c:marker>
          <c:symbol val="none"/>
        </c:marker>
      </c:pivotFmt>
      <c:pivotFmt>
        <c:idx val="62"/>
        <c:spPr>
          <a:solidFill>
            <a:schemeClr val="accent1"/>
          </a:solidFill>
          <a:ln w="19050" cap="rnd">
            <a:solidFill>
              <a:schemeClr val="accent6"/>
            </a:solidFill>
            <a:round/>
          </a:ln>
          <a:effectLst/>
        </c:spPr>
        <c:marker>
          <c:symbol val="none"/>
        </c:marker>
      </c:pivotFmt>
      <c:pivotFmt>
        <c:idx val="63"/>
        <c:spPr>
          <a:solidFill>
            <a:schemeClr val="accent1"/>
          </a:solidFill>
          <a:ln w="19050" cap="rnd">
            <a:solidFill>
              <a:schemeClr val="accent3"/>
            </a:solidFill>
            <a:round/>
          </a:ln>
          <a:effectLst/>
        </c:spPr>
        <c:marker>
          <c:symbol val="none"/>
        </c:marker>
      </c:pivotFmt>
      <c:pivotFmt>
        <c:idx val="64"/>
        <c:spPr>
          <a:solidFill>
            <a:schemeClr val="accent1"/>
          </a:solidFill>
          <a:ln w="19050" cap="rnd">
            <a:solidFill>
              <a:schemeClr val="accent2"/>
            </a:solidFill>
            <a:round/>
          </a:ln>
          <a:effectLst/>
        </c:spPr>
        <c:marker>
          <c:symbol val="none"/>
        </c:marker>
      </c:pivotFmt>
      <c:pivotFmt>
        <c:idx val="65"/>
        <c:spPr>
          <a:solidFill>
            <a:schemeClr val="accent1"/>
          </a:solidFill>
          <a:ln w="19050" cap="rnd">
            <a:solidFill>
              <a:schemeClr val="accent2"/>
            </a:solidFill>
            <a:round/>
          </a:ln>
          <a:effectLst/>
        </c:spPr>
        <c:marker>
          <c:symbol val="none"/>
        </c:marker>
      </c:pivotFmt>
      <c:pivotFmt>
        <c:idx val="66"/>
        <c:spPr>
          <a:solidFill>
            <a:schemeClr val="accent1"/>
          </a:solidFill>
          <a:ln w="19050" cap="rnd">
            <a:solidFill>
              <a:schemeClr val="accent2"/>
            </a:solidFill>
            <a:round/>
          </a:ln>
          <a:effectLst/>
        </c:spPr>
        <c:marker>
          <c:symbol val="none"/>
        </c:marker>
      </c:pivotFmt>
      <c:pivotFmt>
        <c:idx val="67"/>
        <c:spPr>
          <a:solidFill>
            <a:schemeClr val="accent1"/>
          </a:solidFill>
          <a:ln w="19050" cap="rnd">
            <a:solidFill>
              <a:schemeClr val="accent2"/>
            </a:solidFill>
            <a:round/>
          </a:ln>
          <a:effectLst/>
        </c:spPr>
        <c:marker>
          <c:symbol val="none"/>
        </c:marker>
      </c:pivotFmt>
      <c:pivotFmt>
        <c:idx val="68"/>
        <c:spPr>
          <a:solidFill>
            <a:schemeClr val="accent1"/>
          </a:solidFill>
          <a:ln w="19050" cap="rnd">
            <a:solidFill>
              <a:schemeClr val="accent5"/>
            </a:solidFill>
            <a:round/>
          </a:ln>
          <a:effectLst/>
        </c:spPr>
        <c:marker>
          <c:symbol val="none"/>
        </c:marker>
      </c:pivotFmt>
      <c:pivotFmt>
        <c:idx val="69"/>
        <c:spPr>
          <a:solidFill>
            <a:schemeClr val="accent1"/>
          </a:solidFill>
          <a:ln w="19050" cap="rnd">
            <a:solidFill>
              <a:schemeClr val="accent5"/>
            </a:solidFill>
            <a:round/>
          </a:ln>
          <a:effectLst/>
        </c:spPr>
        <c:marker>
          <c:symbol val="none"/>
        </c:marker>
      </c:pivotFmt>
      <c:pivotFmt>
        <c:idx val="70"/>
        <c:spPr>
          <a:solidFill>
            <a:schemeClr val="accent1"/>
          </a:solidFill>
          <a:ln w="19050" cap="rnd">
            <a:solidFill>
              <a:schemeClr val="accent5"/>
            </a:solidFill>
            <a:round/>
          </a:ln>
          <a:effectLst/>
        </c:spPr>
        <c:marker>
          <c:symbol val="none"/>
        </c:marker>
      </c:pivotFmt>
      <c:pivotFmt>
        <c:idx val="71"/>
        <c:spPr>
          <a:solidFill>
            <a:schemeClr val="accent1"/>
          </a:solidFill>
          <a:ln w="19050" cap="rnd">
            <a:solidFill>
              <a:schemeClr val="accent3"/>
            </a:solidFill>
            <a:round/>
          </a:ln>
          <a:effectLst/>
        </c:spPr>
        <c:marker>
          <c:symbol val="none"/>
        </c:marker>
      </c:pivotFmt>
      <c:pivotFmt>
        <c:idx val="72"/>
        <c:spPr>
          <a:solidFill>
            <a:schemeClr val="accent1"/>
          </a:solidFill>
          <a:ln w="28575" cap="rnd">
            <a:solidFill>
              <a:schemeClr val="accent1"/>
            </a:solidFill>
            <a:round/>
          </a:ln>
          <a:effectLst/>
        </c:spPr>
        <c:marker>
          <c:symbol val="none"/>
        </c:marker>
      </c:pivotFmt>
      <c:pivotFmt>
        <c:idx val="73"/>
        <c:spPr>
          <a:solidFill>
            <a:schemeClr val="accent1"/>
          </a:solidFill>
          <a:ln w="28575" cap="rnd">
            <a:solidFill>
              <a:schemeClr val="accent1"/>
            </a:solidFill>
            <a:round/>
          </a:ln>
          <a:effectLst/>
        </c:spPr>
        <c:marker>
          <c:symbol val="none"/>
        </c:marker>
      </c:pivotFmt>
      <c:pivotFmt>
        <c:idx val="74"/>
        <c:spPr>
          <a:solidFill>
            <a:schemeClr val="accent1"/>
          </a:solidFill>
          <a:ln w="28575" cap="rnd">
            <a:solidFill>
              <a:schemeClr val="accent1"/>
            </a:solidFill>
            <a:round/>
          </a:ln>
          <a:effectLst/>
        </c:spPr>
        <c:marker>
          <c:symbol val="none"/>
        </c:marker>
      </c:pivotFmt>
      <c:pivotFmt>
        <c:idx val="75"/>
        <c:spPr>
          <a:solidFill>
            <a:schemeClr val="accent1"/>
          </a:solidFill>
          <a:ln w="28575" cap="rnd">
            <a:solidFill>
              <a:schemeClr val="accent1"/>
            </a:solidFill>
            <a:round/>
          </a:ln>
          <a:effectLst/>
        </c:spPr>
        <c:marker>
          <c:symbol val="none"/>
        </c:marker>
      </c:pivotFmt>
      <c:pivotFmt>
        <c:idx val="76"/>
        <c:spPr>
          <a:solidFill>
            <a:schemeClr val="accent1"/>
          </a:solidFill>
          <a:ln w="28575" cap="rnd">
            <a:solidFill>
              <a:schemeClr val="accent1"/>
            </a:solidFill>
            <a:round/>
          </a:ln>
          <a:effectLst/>
        </c:spPr>
        <c:marker>
          <c:symbol val="none"/>
        </c:marker>
      </c:pivotFmt>
      <c:pivotFmt>
        <c:idx val="77"/>
        <c:spPr>
          <a:solidFill>
            <a:schemeClr val="accent1"/>
          </a:solidFill>
          <a:ln w="28575" cap="rnd">
            <a:solidFill>
              <a:schemeClr val="accent1"/>
            </a:solidFill>
            <a:round/>
          </a:ln>
          <a:effectLst/>
        </c:spPr>
        <c:marker>
          <c:symbol val="none"/>
        </c:marker>
      </c:pivotFmt>
      <c:pivotFmt>
        <c:idx val="78"/>
        <c:spPr>
          <a:solidFill>
            <a:schemeClr val="accent1"/>
          </a:solidFill>
          <a:ln w="28575" cap="rnd">
            <a:solidFill>
              <a:schemeClr val="accent1"/>
            </a:solidFill>
            <a:round/>
          </a:ln>
          <a:effectLst/>
        </c:spPr>
        <c:marker>
          <c:symbol val="none"/>
        </c:marker>
      </c:pivotFmt>
      <c:pivotFmt>
        <c:idx val="79"/>
        <c:spPr>
          <a:solidFill>
            <a:schemeClr val="accent1"/>
          </a:solidFill>
          <a:ln w="28575" cap="rnd">
            <a:solidFill>
              <a:schemeClr val="accent1"/>
            </a:solidFill>
            <a:round/>
          </a:ln>
          <a:effectLst/>
        </c:spPr>
        <c:marker>
          <c:symbol val="none"/>
        </c:marker>
      </c:pivotFmt>
      <c:pivotFmt>
        <c:idx val="80"/>
        <c:spPr>
          <a:solidFill>
            <a:schemeClr val="accent1"/>
          </a:solidFill>
          <a:ln w="28575" cap="rnd">
            <a:solidFill>
              <a:schemeClr val="accent1"/>
            </a:solidFill>
            <a:round/>
          </a:ln>
          <a:effectLst/>
        </c:spPr>
        <c:marker>
          <c:symbol val="none"/>
        </c:marker>
      </c:pivotFmt>
      <c:pivotFmt>
        <c:idx val="81"/>
        <c:spPr>
          <a:solidFill>
            <a:schemeClr val="accent1"/>
          </a:solidFill>
          <a:ln w="28575" cap="rnd">
            <a:solidFill>
              <a:schemeClr val="accent1"/>
            </a:solidFill>
            <a:round/>
          </a:ln>
          <a:effectLst/>
        </c:spPr>
        <c:marker>
          <c:symbol val="none"/>
        </c:marker>
      </c:pivotFmt>
      <c:pivotFmt>
        <c:idx val="82"/>
        <c:spPr>
          <a:solidFill>
            <a:schemeClr val="accent1"/>
          </a:solidFill>
          <a:ln w="28575" cap="rnd">
            <a:solidFill>
              <a:schemeClr val="accent1"/>
            </a:solidFill>
            <a:round/>
          </a:ln>
          <a:effectLst/>
        </c:spPr>
        <c:marker>
          <c:symbol val="none"/>
        </c:marker>
      </c:pivotFmt>
      <c:pivotFmt>
        <c:idx val="83"/>
        <c:spPr>
          <a:solidFill>
            <a:schemeClr val="accent1"/>
          </a:solidFill>
          <a:ln w="28575" cap="rnd">
            <a:solidFill>
              <a:schemeClr val="accent1"/>
            </a:solidFill>
            <a:round/>
          </a:ln>
          <a:effectLst/>
        </c:spPr>
        <c:marker>
          <c:symbol val="none"/>
        </c:marker>
      </c:pivotFmt>
      <c:pivotFmt>
        <c:idx val="84"/>
        <c:spPr>
          <a:solidFill>
            <a:schemeClr val="accent1"/>
          </a:solidFill>
          <a:ln w="28575" cap="rnd">
            <a:solidFill>
              <a:schemeClr val="accent1"/>
            </a:solidFill>
            <a:round/>
          </a:ln>
          <a:effectLst/>
        </c:spPr>
        <c:marker>
          <c:symbol val="none"/>
        </c:marker>
      </c:pivotFmt>
      <c:pivotFmt>
        <c:idx val="85"/>
        <c:spPr>
          <a:solidFill>
            <a:schemeClr val="accent1"/>
          </a:solidFill>
          <a:ln w="28575" cap="rnd">
            <a:solidFill>
              <a:schemeClr val="accent1"/>
            </a:solidFill>
            <a:round/>
          </a:ln>
          <a:effectLst/>
        </c:spPr>
        <c:marker>
          <c:symbol val="none"/>
        </c:marker>
      </c:pivotFmt>
      <c:pivotFmt>
        <c:idx val="86"/>
        <c:spPr>
          <a:solidFill>
            <a:schemeClr val="accent1"/>
          </a:solidFill>
          <a:ln w="28575" cap="rnd">
            <a:solidFill>
              <a:schemeClr val="accent1"/>
            </a:solidFill>
            <a:round/>
          </a:ln>
          <a:effectLst/>
        </c:spPr>
        <c:marker>
          <c:symbol val="none"/>
        </c:marker>
      </c:pivotFmt>
      <c:pivotFmt>
        <c:idx val="87"/>
        <c:spPr>
          <a:solidFill>
            <a:schemeClr val="accent1"/>
          </a:solidFill>
          <a:ln w="28575" cap="rnd">
            <a:solidFill>
              <a:schemeClr val="accent1"/>
            </a:solidFill>
            <a:round/>
          </a:ln>
          <a:effectLst/>
        </c:spPr>
        <c:marker>
          <c:symbol val="none"/>
        </c:marker>
      </c:pivotFmt>
      <c:pivotFmt>
        <c:idx val="88"/>
        <c:spPr>
          <a:solidFill>
            <a:schemeClr val="accent1"/>
          </a:solidFill>
          <a:ln w="28575" cap="rnd">
            <a:solidFill>
              <a:schemeClr val="accent1"/>
            </a:solidFill>
            <a:round/>
          </a:ln>
          <a:effectLst/>
        </c:spPr>
        <c:marker>
          <c:symbol val="none"/>
        </c:marker>
      </c:pivotFmt>
      <c:pivotFmt>
        <c:idx val="89"/>
        <c:spPr>
          <a:solidFill>
            <a:schemeClr val="accent1"/>
          </a:solidFill>
          <a:ln w="28575" cap="rnd">
            <a:solidFill>
              <a:schemeClr val="accent1"/>
            </a:solidFill>
            <a:round/>
          </a:ln>
          <a:effectLst/>
        </c:spPr>
        <c:marker>
          <c:symbol val="none"/>
        </c:marker>
      </c:pivotFmt>
      <c:pivotFmt>
        <c:idx val="90"/>
        <c:spPr>
          <a:solidFill>
            <a:schemeClr val="accent1"/>
          </a:solidFill>
          <a:ln w="28575" cap="rnd">
            <a:solidFill>
              <a:schemeClr val="accent1"/>
            </a:solidFill>
            <a:round/>
          </a:ln>
          <a:effectLst/>
        </c:spPr>
        <c:marker>
          <c:symbol val="none"/>
        </c:marker>
      </c:pivotFmt>
      <c:pivotFmt>
        <c:idx val="91"/>
        <c:spPr>
          <a:solidFill>
            <a:schemeClr val="accent1"/>
          </a:solidFill>
          <a:ln w="28575" cap="rnd">
            <a:solidFill>
              <a:schemeClr val="accent1"/>
            </a:solidFill>
            <a:round/>
          </a:ln>
          <a:effectLst/>
        </c:spPr>
        <c:marker>
          <c:symbol val="none"/>
        </c:marker>
      </c:pivotFmt>
      <c:pivotFmt>
        <c:idx val="92"/>
        <c:spPr>
          <a:solidFill>
            <a:schemeClr val="accent1"/>
          </a:solidFill>
          <a:ln w="28575" cap="rnd">
            <a:solidFill>
              <a:schemeClr val="accent1"/>
            </a:solidFill>
            <a:round/>
          </a:ln>
          <a:effectLst/>
        </c:spPr>
        <c:marker>
          <c:symbol val="none"/>
        </c:marker>
      </c:pivotFmt>
      <c:pivotFmt>
        <c:idx val="93"/>
        <c:spPr>
          <a:solidFill>
            <a:schemeClr val="accent1"/>
          </a:solidFill>
          <a:ln w="28575" cap="rnd">
            <a:solidFill>
              <a:schemeClr val="accent1"/>
            </a:solidFill>
            <a:round/>
          </a:ln>
          <a:effectLst/>
        </c:spPr>
        <c:marker>
          <c:symbol val="none"/>
        </c:marker>
      </c:pivotFmt>
      <c:pivotFmt>
        <c:idx val="94"/>
        <c:spPr>
          <a:solidFill>
            <a:schemeClr val="accent1"/>
          </a:solidFill>
          <a:ln w="28575" cap="rnd">
            <a:solidFill>
              <a:schemeClr val="accent1"/>
            </a:solidFill>
            <a:round/>
          </a:ln>
          <a:effectLst/>
        </c:spPr>
        <c:marker>
          <c:symbol val="none"/>
        </c:marker>
      </c:pivotFmt>
      <c:pivotFmt>
        <c:idx val="95"/>
        <c:spPr>
          <a:solidFill>
            <a:schemeClr val="accent1"/>
          </a:solidFill>
          <a:ln w="28575" cap="rnd">
            <a:solidFill>
              <a:schemeClr val="accent1"/>
            </a:solidFill>
            <a:round/>
          </a:ln>
          <a:effectLst/>
        </c:spPr>
        <c:marker>
          <c:symbol val="none"/>
        </c:marker>
      </c:pivotFmt>
      <c:pivotFmt>
        <c:idx val="96"/>
        <c:spPr>
          <a:solidFill>
            <a:schemeClr val="accent1"/>
          </a:solidFill>
          <a:ln w="28575" cap="rnd">
            <a:solidFill>
              <a:schemeClr val="accent1"/>
            </a:solidFill>
            <a:round/>
          </a:ln>
          <a:effectLst/>
        </c:spPr>
        <c:marker>
          <c:symbol val="none"/>
        </c:marker>
      </c:pivotFmt>
      <c:pivotFmt>
        <c:idx val="97"/>
        <c:spPr>
          <a:solidFill>
            <a:schemeClr val="accent1"/>
          </a:solidFill>
          <a:ln w="28575" cap="rnd">
            <a:solidFill>
              <a:schemeClr val="accent1"/>
            </a:solidFill>
            <a:round/>
          </a:ln>
          <a:effectLst/>
        </c:spPr>
        <c:marker>
          <c:symbol val="none"/>
        </c:marker>
      </c:pivotFmt>
      <c:pivotFmt>
        <c:idx val="98"/>
        <c:spPr>
          <a:solidFill>
            <a:schemeClr val="accent1"/>
          </a:solidFill>
          <a:ln w="28575" cap="rnd">
            <a:solidFill>
              <a:schemeClr val="accent1"/>
            </a:solidFill>
            <a:round/>
          </a:ln>
          <a:effectLst/>
        </c:spPr>
        <c:marker>
          <c:symbol val="none"/>
        </c:marker>
      </c:pivotFmt>
      <c:pivotFmt>
        <c:idx val="99"/>
        <c:spPr>
          <a:solidFill>
            <a:schemeClr val="accent1"/>
          </a:solidFill>
          <a:ln w="28575" cap="rnd">
            <a:solidFill>
              <a:schemeClr val="accent1"/>
            </a:solidFill>
            <a:round/>
          </a:ln>
          <a:effectLst/>
        </c:spPr>
        <c:marker>
          <c:symbol val="none"/>
        </c:marker>
      </c:pivotFmt>
      <c:pivotFmt>
        <c:idx val="100"/>
        <c:spPr>
          <a:solidFill>
            <a:schemeClr val="accent1"/>
          </a:solidFill>
          <a:ln w="28575" cap="rnd">
            <a:solidFill>
              <a:schemeClr val="accent1"/>
            </a:solidFill>
            <a:round/>
          </a:ln>
          <a:effectLst/>
        </c:spPr>
        <c:marker>
          <c:symbol val="none"/>
        </c:marker>
      </c:pivotFmt>
      <c:pivotFmt>
        <c:idx val="101"/>
        <c:spPr>
          <a:solidFill>
            <a:schemeClr val="accent1"/>
          </a:solidFill>
          <a:ln w="28575" cap="rnd">
            <a:solidFill>
              <a:schemeClr val="accent1"/>
            </a:solidFill>
            <a:round/>
          </a:ln>
          <a:effectLst/>
        </c:spPr>
        <c:marker>
          <c:symbol val="none"/>
        </c:marker>
      </c:pivotFmt>
      <c:pivotFmt>
        <c:idx val="102"/>
        <c:spPr>
          <a:solidFill>
            <a:schemeClr val="accent1"/>
          </a:solidFill>
          <a:ln w="28575" cap="rnd">
            <a:solidFill>
              <a:schemeClr val="accent1"/>
            </a:solidFill>
            <a:round/>
          </a:ln>
          <a:effectLst/>
        </c:spPr>
        <c:marker>
          <c:symbol val="none"/>
        </c:marker>
      </c:pivotFmt>
      <c:pivotFmt>
        <c:idx val="103"/>
        <c:spPr>
          <a:solidFill>
            <a:schemeClr val="accent1"/>
          </a:solidFill>
          <a:ln w="28575" cap="rnd">
            <a:solidFill>
              <a:schemeClr val="accent1"/>
            </a:solidFill>
            <a:round/>
          </a:ln>
          <a:effectLst/>
        </c:spPr>
        <c:marker>
          <c:symbol val="none"/>
        </c:marker>
      </c:pivotFmt>
      <c:pivotFmt>
        <c:idx val="104"/>
        <c:spPr>
          <a:solidFill>
            <a:schemeClr val="accent1"/>
          </a:solidFill>
          <a:ln w="28575" cap="rnd">
            <a:solidFill>
              <a:schemeClr val="accent1"/>
            </a:solidFill>
            <a:round/>
          </a:ln>
          <a:effectLst/>
        </c:spPr>
        <c:marker>
          <c:symbol val="none"/>
        </c:marker>
      </c:pivotFmt>
      <c:pivotFmt>
        <c:idx val="105"/>
        <c:spPr>
          <a:solidFill>
            <a:schemeClr val="accent1"/>
          </a:solidFill>
          <a:ln w="28575" cap="rnd">
            <a:solidFill>
              <a:schemeClr val="accent1"/>
            </a:solidFill>
            <a:round/>
          </a:ln>
          <a:effectLst/>
        </c:spPr>
        <c:marker>
          <c:symbol val="none"/>
        </c:marker>
      </c:pivotFmt>
      <c:pivotFmt>
        <c:idx val="106"/>
        <c:spPr>
          <a:solidFill>
            <a:schemeClr val="accent1"/>
          </a:solidFill>
          <a:ln w="28575" cap="rnd">
            <a:solidFill>
              <a:schemeClr val="accent1"/>
            </a:solidFill>
            <a:round/>
          </a:ln>
          <a:effectLst/>
        </c:spPr>
        <c:marker>
          <c:symbol val="none"/>
        </c:marker>
      </c:pivotFmt>
      <c:pivotFmt>
        <c:idx val="107"/>
        <c:spPr>
          <a:solidFill>
            <a:schemeClr val="accent1"/>
          </a:solidFill>
          <a:ln w="28575" cap="rnd">
            <a:solidFill>
              <a:schemeClr val="accent1"/>
            </a:solidFill>
            <a:round/>
          </a:ln>
          <a:effectLst/>
        </c:spPr>
        <c:marker>
          <c:symbol val="none"/>
        </c:marker>
      </c:pivotFmt>
      <c:pivotFmt>
        <c:idx val="108"/>
        <c:spPr>
          <a:solidFill>
            <a:schemeClr val="accent1"/>
          </a:solidFill>
          <a:ln w="28575" cap="rnd">
            <a:solidFill>
              <a:schemeClr val="accent1"/>
            </a:solidFill>
            <a:round/>
          </a:ln>
          <a:effectLst/>
        </c:spPr>
        <c:marker>
          <c:symbol val="none"/>
        </c:marker>
      </c:pivotFmt>
      <c:pivotFmt>
        <c:idx val="109"/>
        <c:spPr>
          <a:solidFill>
            <a:schemeClr val="accent1"/>
          </a:solidFill>
          <a:ln w="28575" cap="rnd">
            <a:solidFill>
              <a:schemeClr val="accent1"/>
            </a:solidFill>
            <a:round/>
          </a:ln>
          <a:effectLst/>
        </c:spPr>
        <c:marker>
          <c:symbol val="none"/>
        </c:marker>
      </c:pivotFmt>
      <c:pivotFmt>
        <c:idx val="110"/>
        <c:spPr>
          <a:solidFill>
            <a:schemeClr val="accent1"/>
          </a:solidFill>
          <a:ln w="28575" cap="rnd">
            <a:solidFill>
              <a:schemeClr val="accent1"/>
            </a:solidFill>
            <a:round/>
          </a:ln>
          <a:effectLst/>
        </c:spPr>
        <c:marker>
          <c:symbol val="none"/>
        </c:marker>
      </c:pivotFmt>
      <c:pivotFmt>
        <c:idx val="111"/>
        <c:spPr>
          <a:solidFill>
            <a:schemeClr val="accent1"/>
          </a:solidFill>
          <a:ln w="28575" cap="rnd">
            <a:solidFill>
              <a:schemeClr val="accent1"/>
            </a:solidFill>
            <a:round/>
          </a:ln>
          <a:effectLst/>
        </c:spPr>
        <c:marker>
          <c:symbol val="none"/>
        </c:marker>
      </c:pivotFmt>
      <c:pivotFmt>
        <c:idx val="112"/>
        <c:spPr>
          <a:solidFill>
            <a:schemeClr val="accent1"/>
          </a:solidFill>
          <a:ln w="28575" cap="rnd">
            <a:solidFill>
              <a:schemeClr val="accent1"/>
            </a:solidFill>
            <a:round/>
          </a:ln>
          <a:effectLst/>
        </c:spPr>
        <c:marker>
          <c:symbol val="none"/>
        </c:marker>
      </c:pivotFmt>
      <c:pivotFmt>
        <c:idx val="113"/>
        <c:spPr>
          <a:solidFill>
            <a:schemeClr val="accent1"/>
          </a:solidFill>
          <a:ln w="28575" cap="rnd">
            <a:solidFill>
              <a:schemeClr val="accent1"/>
            </a:solidFill>
            <a:round/>
          </a:ln>
          <a:effectLst/>
        </c:spPr>
        <c:marker>
          <c:symbol val="none"/>
        </c:marker>
      </c:pivotFmt>
      <c:pivotFmt>
        <c:idx val="114"/>
        <c:spPr>
          <a:solidFill>
            <a:schemeClr val="accent1"/>
          </a:solidFill>
          <a:ln w="28575" cap="rnd">
            <a:solidFill>
              <a:schemeClr val="accent1"/>
            </a:solidFill>
            <a:round/>
          </a:ln>
          <a:effectLst/>
        </c:spPr>
        <c:marker>
          <c:symbol val="none"/>
        </c:marker>
      </c:pivotFmt>
      <c:pivotFmt>
        <c:idx val="115"/>
        <c:spPr>
          <a:solidFill>
            <a:schemeClr val="accent1"/>
          </a:solidFill>
          <a:ln w="28575" cap="rnd">
            <a:solidFill>
              <a:schemeClr val="accent1"/>
            </a:solidFill>
            <a:round/>
          </a:ln>
          <a:effectLst/>
        </c:spPr>
        <c:marker>
          <c:symbol val="none"/>
        </c:marker>
      </c:pivotFmt>
      <c:pivotFmt>
        <c:idx val="116"/>
        <c:spPr>
          <a:solidFill>
            <a:schemeClr val="accent1"/>
          </a:solidFill>
          <a:ln w="28575" cap="rnd">
            <a:solidFill>
              <a:schemeClr val="accent1"/>
            </a:solidFill>
            <a:round/>
          </a:ln>
          <a:effectLst/>
        </c:spPr>
        <c:marker>
          <c:symbol val="none"/>
        </c:marker>
      </c:pivotFmt>
      <c:pivotFmt>
        <c:idx val="117"/>
        <c:spPr>
          <a:solidFill>
            <a:schemeClr val="accent1"/>
          </a:solidFill>
          <a:ln w="28575" cap="rnd">
            <a:solidFill>
              <a:schemeClr val="accent1"/>
            </a:solidFill>
            <a:round/>
          </a:ln>
          <a:effectLst/>
        </c:spPr>
        <c:marker>
          <c:symbol val="none"/>
        </c:marker>
      </c:pivotFmt>
      <c:pivotFmt>
        <c:idx val="118"/>
        <c:spPr>
          <a:solidFill>
            <a:schemeClr val="accent1"/>
          </a:solidFill>
          <a:ln w="28575" cap="rnd">
            <a:solidFill>
              <a:schemeClr val="accent1"/>
            </a:solidFill>
            <a:round/>
          </a:ln>
          <a:effectLst/>
        </c:spPr>
        <c:marker>
          <c:symbol val="none"/>
        </c:marker>
      </c:pivotFmt>
      <c:pivotFmt>
        <c:idx val="119"/>
        <c:spPr>
          <a:solidFill>
            <a:schemeClr val="accent1"/>
          </a:solidFill>
          <a:ln w="28575" cap="rnd">
            <a:solidFill>
              <a:schemeClr val="accent1"/>
            </a:solidFill>
            <a:round/>
          </a:ln>
          <a:effectLst/>
        </c:spPr>
        <c:marker>
          <c:symbol val="none"/>
        </c:marker>
      </c:pivotFmt>
      <c:pivotFmt>
        <c:idx val="120"/>
        <c:spPr>
          <a:solidFill>
            <a:schemeClr val="accent1"/>
          </a:solidFill>
          <a:ln w="28575" cap="rnd">
            <a:solidFill>
              <a:schemeClr val="accent1"/>
            </a:solidFill>
            <a:round/>
          </a:ln>
          <a:effectLst/>
        </c:spPr>
        <c:marker>
          <c:symbol val="none"/>
        </c:marker>
      </c:pivotFmt>
      <c:pivotFmt>
        <c:idx val="121"/>
        <c:spPr>
          <a:solidFill>
            <a:schemeClr val="accent1"/>
          </a:solidFill>
          <a:ln w="28575" cap="rnd">
            <a:solidFill>
              <a:schemeClr val="accent1"/>
            </a:solidFill>
            <a:round/>
          </a:ln>
          <a:effectLst/>
        </c:spPr>
        <c:marker>
          <c:symbol val="none"/>
        </c:marker>
      </c:pivotFmt>
      <c:pivotFmt>
        <c:idx val="122"/>
        <c:spPr>
          <a:solidFill>
            <a:schemeClr val="accent1"/>
          </a:solidFill>
          <a:ln w="28575" cap="rnd">
            <a:solidFill>
              <a:schemeClr val="accent1"/>
            </a:solidFill>
            <a:round/>
          </a:ln>
          <a:effectLst/>
        </c:spPr>
        <c:marker>
          <c:symbol val="none"/>
        </c:marker>
      </c:pivotFmt>
      <c:pivotFmt>
        <c:idx val="123"/>
        <c:spPr>
          <a:solidFill>
            <a:schemeClr val="accent1"/>
          </a:solidFill>
          <a:ln w="28575" cap="rnd">
            <a:solidFill>
              <a:schemeClr val="accent1"/>
            </a:solidFill>
            <a:round/>
          </a:ln>
          <a:effectLst/>
        </c:spPr>
        <c:marker>
          <c:symbol val="none"/>
        </c:marker>
      </c:pivotFmt>
      <c:pivotFmt>
        <c:idx val="124"/>
        <c:spPr>
          <a:solidFill>
            <a:schemeClr val="accent1"/>
          </a:solidFill>
          <a:ln w="28575" cap="rnd">
            <a:solidFill>
              <a:schemeClr val="accent1"/>
            </a:solidFill>
            <a:round/>
          </a:ln>
          <a:effectLst/>
        </c:spPr>
        <c:marker>
          <c:symbol val="none"/>
        </c:marker>
      </c:pivotFmt>
      <c:pivotFmt>
        <c:idx val="125"/>
        <c:spPr>
          <a:solidFill>
            <a:schemeClr val="accent1"/>
          </a:solidFill>
          <a:ln w="28575" cap="rnd">
            <a:solidFill>
              <a:schemeClr val="accent1"/>
            </a:solidFill>
            <a:round/>
          </a:ln>
          <a:effectLst/>
        </c:spPr>
        <c:marker>
          <c:symbol val="none"/>
        </c:marker>
      </c:pivotFmt>
      <c:pivotFmt>
        <c:idx val="126"/>
        <c:spPr>
          <a:solidFill>
            <a:schemeClr val="accent1"/>
          </a:solidFill>
          <a:ln w="28575" cap="rnd">
            <a:solidFill>
              <a:schemeClr val="accent1"/>
            </a:solidFill>
            <a:round/>
          </a:ln>
          <a:effectLst/>
        </c:spPr>
        <c:marker>
          <c:symbol val="none"/>
        </c:marker>
      </c:pivotFmt>
      <c:pivotFmt>
        <c:idx val="127"/>
        <c:spPr>
          <a:solidFill>
            <a:schemeClr val="accent1"/>
          </a:solidFill>
          <a:ln w="28575" cap="rnd">
            <a:solidFill>
              <a:schemeClr val="accent1"/>
            </a:solidFill>
            <a:round/>
          </a:ln>
          <a:effectLst/>
        </c:spPr>
        <c:marker>
          <c:symbol val="none"/>
        </c:marker>
      </c:pivotFmt>
      <c:pivotFmt>
        <c:idx val="128"/>
        <c:spPr>
          <a:solidFill>
            <a:schemeClr val="accent1"/>
          </a:solidFill>
          <a:ln w="28575" cap="rnd">
            <a:solidFill>
              <a:schemeClr val="accent1"/>
            </a:solidFill>
            <a:round/>
          </a:ln>
          <a:effectLst/>
        </c:spPr>
        <c:marker>
          <c:symbol val="none"/>
        </c:marker>
      </c:pivotFmt>
      <c:pivotFmt>
        <c:idx val="129"/>
        <c:spPr>
          <a:solidFill>
            <a:schemeClr val="accent1"/>
          </a:solidFill>
          <a:ln w="28575" cap="rnd">
            <a:solidFill>
              <a:schemeClr val="accent1"/>
            </a:solidFill>
            <a:round/>
          </a:ln>
          <a:effectLst/>
        </c:spPr>
        <c:marker>
          <c:symbol val="none"/>
        </c:marker>
      </c:pivotFmt>
      <c:pivotFmt>
        <c:idx val="130"/>
        <c:spPr>
          <a:solidFill>
            <a:schemeClr val="accent1"/>
          </a:solidFill>
          <a:ln w="28575" cap="rnd">
            <a:solidFill>
              <a:schemeClr val="accent1"/>
            </a:solidFill>
            <a:round/>
          </a:ln>
          <a:effectLst/>
        </c:spPr>
        <c:marker>
          <c:symbol val="none"/>
        </c:marker>
      </c:pivotFmt>
      <c:pivotFmt>
        <c:idx val="131"/>
        <c:spPr>
          <a:solidFill>
            <a:schemeClr val="accent1"/>
          </a:solidFill>
          <a:ln w="28575" cap="rnd">
            <a:solidFill>
              <a:schemeClr val="accent1"/>
            </a:solidFill>
            <a:round/>
          </a:ln>
          <a:effectLst/>
        </c:spPr>
        <c:marker>
          <c:symbol val="none"/>
        </c:marker>
      </c:pivotFmt>
      <c:pivotFmt>
        <c:idx val="132"/>
        <c:spPr>
          <a:solidFill>
            <a:schemeClr val="accent1"/>
          </a:solidFill>
          <a:ln w="28575" cap="rnd">
            <a:solidFill>
              <a:schemeClr val="accent1"/>
            </a:solidFill>
            <a:round/>
          </a:ln>
          <a:effectLst/>
        </c:spPr>
        <c:marker>
          <c:symbol val="none"/>
        </c:marker>
      </c:pivotFmt>
      <c:pivotFmt>
        <c:idx val="133"/>
        <c:spPr>
          <a:solidFill>
            <a:schemeClr val="accent1"/>
          </a:solidFill>
          <a:ln w="28575" cap="rnd">
            <a:solidFill>
              <a:schemeClr val="accent1"/>
            </a:solidFill>
            <a:round/>
          </a:ln>
          <a:effectLst/>
        </c:spPr>
        <c:marker>
          <c:symbol val="none"/>
        </c:marker>
      </c:pivotFmt>
      <c:pivotFmt>
        <c:idx val="134"/>
        <c:spPr>
          <a:solidFill>
            <a:schemeClr val="accent1"/>
          </a:solidFill>
          <a:ln w="28575" cap="rnd">
            <a:solidFill>
              <a:schemeClr val="accent1"/>
            </a:solidFill>
            <a:round/>
          </a:ln>
          <a:effectLst/>
        </c:spPr>
        <c:marker>
          <c:symbol val="none"/>
        </c:marker>
      </c:pivotFmt>
      <c:pivotFmt>
        <c:idx val="135"/>
        <c:spPr>
          <a:solidFill>
            <a:schemeClr val="accent1"/>
          </a:solidFill>
          <a:ln w="28575" cap="rnd">
            <a:solidFill>
              <a:schemeClr val="accent1"/>
            </a:solidFill>
            <a:round/>
          </a:ln>
          <a:effectLst/>
        </c:spPr>
        <c:marker>
          <c:symbol val="none"/>
        </c:marker>
      </c:pivotFmt>
      <c:pivotFmt>
        <c:idx val="136"/>
        <c:spPr>
          <a:solidFill>
            <a:schemeClr val="accent1"/>
          </a:solidFill>
          <a:ln w="28575" cap="rnd">
            <a:solidFill>
              <a:schemeClr val="accent1"/>
            </a:solidFill>
            <a:round/>
          </a:ln>
          <a:effectLst/>
        </c:spPr>
        <c:marker>
          <c:symbol val="none"/>
        </c:marker>
      </c:pivotFmt>
      <c:pivotFmt>
        <c:idx val="137"/>
        <c:spPr>
          <a:solidFill>
            <a:schemeClr val="accent1"/>
          </a:solidFill>
          <a:ln w="28575" cap="rnd">
            <a:solidFill>
              <a:schemeClr val="accent1"/>
            </a:solidFill>
            <a:round/>
          </a:ln>
          <a:effectLst/>
        </c:spPr>
        <c:marker>
          <c:symbol val="none"/>
        </c:marker>
      </c:pivotFmt>
      <c:pivotFmt>
        <c:idx val="138"/>
        <c:spPr>
          <a:solidFill>
            <a:schemeClr val="accent1"/>
          </a:solidFill>
          <a:ln w="28575" cap="rnd">
            <a:solidFill>
              <a:schemeClr val="accent1"/>
            </a:solidFill>
            <a:round/>
          </a:ln>
          <a:effectLst/>
        </c:spPr>
        <c:marker>
          <c:symbol val="none"/>
        </c:marker>
      </c:pivotFmt>
      <c:pivotFmt>
        <c:idx val="139"/>
        <c:spPr>
          <a:solidFill>
            <a:schemeClr val="accent1"/>
          </a:solidFill>
          <a:ln w="28575" cap="rnd">
            <a:solidFill>
              <a:schemeClr val="accent1"/>
            </a:solidFill>
            <a:round/>
          </a:ln>
          <a:effectLst/>
        </c:spPr>
        <c:marker>
          <c:symbol val="none"/>
        </c:marker>
      </c:pivotFmt>
      <c:pivotFmt>
        <c:idx val="140"/>
        <c:spPr>
          <a:solidFill>
            <a:schemeClr val="accent1"/>
          </a:solidFill>
          <a:ln w="28575" cap="rnd">
            <a:solidFill>
              <a:schemeClr val="accent1"/>
            </a:solidFill>
            <a:round/>
          </a:ln>
          <a:effectLst/>
        </c:spPr>
        <c:marker>
          <c:symbol val="none"/>
        </c:marker>
      </c:pivotFmt>
      <c:pivotFmt>
        <c:idx val="141"/>
        <c:spPr>
          <a:solidFill>
            <a:schemeClr val="accent1"/>
          </a:solidFill>
          <a:ln w="28575" cap="rnd">
            <a:solidFill>
              <a:schemeClr val="accent1"/>
            </a:solidFill>
            <a:round/>
          </a:ln>
          <a:effectLst/>
        </c:spPr>
        <c:marker>
          <c:symbol val="none"/>
        </c:marker>
      </c:pivotFmt>
      <c:pivotFmt>
        <c:idx val="142"/>
        <c:spPr>
          <a:solidFill>
            <a:schemeClr val="accent1"/>
          </a:solidFill>
          <a:ln w="28575" cap="rnd">
            <a:solidFill>
              <a:schemeClr val="accent1"/>
            </a:solidFill>
            <a:round/>
          </a:ln>
          <a:effectLst/>
        </c:spPr>
        <c:marker>
          <c:symbol val="none"/>
        </c:marker>
      </c:pivotFmt>
      <c:pivotFmt>
        <c:idx val="143"/>
        <c:spPr>
          <a:solidFill>
            <a:schemeClr val="accent1"/>
          </a:solidFill>
          <a:ln w="28575" cap="rnd">
            <a:solidFill>
              <a:schemeClr val="accent1"/>
            </a:solidFill>
            <a:round/>
          </a:ln>
          <a:effectLst/>
        </c:spPr>
        <c:marker>
          <c:symbol val="none"/>
        </c:marker>
      </c:pivotFmt>
      <c:pivotFmt>
        <c:idx val="144"/>
        <c:spPr>
          <a:solidFill>
            <a:schemeClr val="accent1"/>
          </a:solidFill>
          <a:ln w="28575" cap="rnd">
            <a:solidFill>
              <a:schemeClr val="accent1"/>
            </a:solidFill>
            <a:round/>
          </a:ln>
          <a:effectLst/>
        </c:spPr>
        <c:marker>
          <c:symbol val="none"/>
        </c:marker>
      </c:pivotFmt>
      <c:pivotFmt>
        <c:idx val="145"/>
        <c:spPr>
          <a:solidFill>
            <a:schemeClr val="accent1"/>
          </a:solidFill>
          <a:ln w="28575" cap="rnd">
            <a:solidFill>
              <a:schemeClr val="accent1"/>
            </a:solidFill>
            <a:round/>
          </a:ln>
          <a:effectLst/>
        </c:spPr>
        <c:marker>
          <c:symbol val="none"/>
        </c:marker>
      </c:pivotFmt>
      <c:pivotFmt>
        <c:idx val="146"/>
        <c:spPr>
          <a:solidFill>
            <a:schemeClr val="accent1"/>
          </a:solidFill>
          <a:ln w="28575" cap="rnd">
            <a:solidFill>
              <a:schemeClr val="accent1"/>
            </a:solidFill>
            <a:round/>
          </a:ln>
          <a:effectLst/>
        </c:spPr>
        <c:marker>
          <c:symbol val="none"/>
        </c:marker>
      </c:pivotFmt>
      <c:pivotFmt>
        <c:idx val="147"/>
        <c:spPr>
          <a:solidFill>
            <a:schemeClr val="accent1"/>
          </a:solidFill>
          <a:ln w="28575" cap="rnd">
            <a:solidFill>
              <a:schemeClr val="accent1"/>
            </a:solidFill>
            <a:round/>
          </a:ln>
          <a:effectLst/>
        </c:spPr>
        <c:marker>
          <c:symbol val="none"/>
        </c:marker>
      </c:pivotFmt>
      <c:pivotFmt>
        <c:idx val="148"/>
        <c:spPr>
          <a:solidFill>
            <a:schemeClr val="accent1"/>
          </a:solidFill>
          <a:ln w="28575" cap="rnd">
            <a:solidFill>
              <a:schemeClr val="accent1"/>
            </a:solidFill>
            <a:round/>
          </a:ln>
          <a:effectLst/>
        </c:spPr>
        <c:marker>
          <c:symbol val="none"/>
        </c:marker>
      </c:pivotFmt>
      <c:pivotFmt>
        <c:idx val="149"/>
        <c:spPr>
          <a:solidFill>
            <a:schemeClr val="accent1"/>
          </a:solidFill>
          <a:ln w="28575" cap="rnd">
            <a:solidFill>
              <a:schemeClr val="accent1"/>
            </a:solidFill>
            <a:round/>
          </a:ln>
          <a:effectLst/>
        </c:spPr>
        <c:marker>
          <c:symbol val="none"/>
        </c:marker>
      </c:pivotFmt>
      <c:pivotFmt>
        <c:idx val="150"/>
        <c:spPr>
          <a:solidFill>
            <a:schemeClr val="accent1"/>
          </a:solidFill>
          <a:ln w="28575" cap="rnd">
            <a:solidFill>
              <a:schemeClr val="accent1"/>
            </a:solidFill>
            <a:round/>
          </a:ln>
          <a:effectLst/>
        </c:spPr>
        <c:marker>
          <c:symbol val="none"/>
        </c:marker>
      </c:pivotFmt>
      <c:pivotFmt>
        <c:idx val="151"/>
        <c:spPr>
          <a:solidFill>
            <a:schemeClr val="accent1"/>
          </a:solidFill>
          <a:ln w="28575" cap="rnd">
            <a:solidFill>
              <a:schemeClr val="accent1"/>
            </a:solidFill>
            <a:round/>
          </a:ln>
          <a:effectLst/>
        </c:spPr>
        <c:marker>
          <c:symbol val="none"/>
        </c:marker>
      </c:pivotFmt>
      <c:pivotFmt>
        <c:idx val="152"/>
        <c:spPr>
          <a:solidFill>
            <a:schemeClr val="accent1"/>
          </a:solidFill>
          <a:ln w="28575" cap="rnd">
            <a:solidFill>
              <a:schemeClr val="accent1"/>
            </a:solidFill>
            <a:round/>
          </a:ln>
          <a:effectLst/>
        </c:spPr>
        <c:marker>
          <c:symbol val="none"/>
        </c:marker>
      </c:pivotFmt>
      <c:pivotFmt>
        <c:idx val="153"/>
        <c:spPr>
          <a:solidFill>
            <a:schemeClr val="accent1"/>
          </a:solidFill>
          <a:ln w="28575" cap="rnd">
            <a:solidFill>
              <a:schemeClr val="accent1"/>
            </a:solidFill>
            <a:round/>
          </a:ln>
          <a:effectLst/>
        </c:spPr>
        <c:marker>
          <c:symbol val="none"/>
        </c:marker>
      </c:pivotFmt>
      <c:pivotFmt>
        <c:idx val="154"/>
        <c:spPr>
          <a:solidFill>
            <a:schemeClr val="accent1"/>
          </a:solidFill>
          <a:ln w="28575" cap="rnd">
            <a:solidFill>
              <a:schemeClr val="accent1"/>
            </a:solidFill>
            <a:round/>
          </a:ln>
          <a:effectLst/>
        </c:spPr>
        <c:marker>
          <c:symbol val="none"/>
        </c:marker>
      </c:pivotFmt>
      <c:pivotFmt>
        <c:idx val="155"/>
        <c:spPr>
          <a:solidFill>
            <a:schemeClr val="accent1"/>
          </a:solidFill>
          <a:ln w="28575" cap="rnd">
            <a:solidFill>
              <a:schemeClr val="accent1"/>
            </a:solidFill>
            <a:round/>
          </a:ln>
          <a:effectLst/>
        </c:spPr>
        <c:marker>
          <c:symbol val="none"/>
        </c:marker>
      </c:pivotFmt>
      <c:pivotFmt>
        <c:idx val="156"/>
        <c:spPr>
          <a:solidFill>
            <a:schemeClr val="accent1"/>
          </a:solidFill>
          <a:ln w="28575" cap="rnd">
            <a:solidFill>
              <a:schemeClr val="accent1"/>
            </a:solidFill>
            <a:round/>
          </a:ln>
          <a:effectLst/>
        </c:spPr>
        <c:marker>
          <c:symbol val="none"/>
        </c:marker>
      </c:pivotFmt>
      <c:pivotFmt>
        <c:idx val="157"/>
        <c:spPr>
          <a:solidFill>
            <a:schemeClr val="accent1"/>
          </a:solidFill>
          <a:ln w="28575" cap="rnd">
            <a:solidFill>
              <a:schemeClr val="accent1"/>
            </a:solidFill>
            <a:round/>
          </a:ln>
          <a:effectLst/>
        </c:spPr>
        <c:marker>
          <c:symbol val="none"/>
        </c:marker>
      </c:pivotFmt>
      <c:pivotFmt>
        <c:idx val="158"/>
        <c:spPr>
          <a:solidFill>
            <a:schemeClr val="accent1"/>
          </a:solidFill>
          <a:ln w="28575" cap="rnd">
            <a:solidFill>
              <a:schemeClr val="accent1"/>
            </a:solidFill>
            <a:round/>
          </a:ln>
          <a:effectLst/>
        </c:spPr>
        <c:marker>
          <c:symbol val="none"/>
        </c:marker>
      </c:pivotFmt>
      <c:pivotFmt>
        <c:idx val="159"/>
        <c:spPr>
          <a:solidFill>
            <a:schemeClr val="accent1"/>
          </a:solidFill>
          <a:ln w="28575" cap="rnd">
            <a:solidFill>
              <a:schemeClr val="accent1"/>
            </a:solidFill>
            <a:round/>
          </a:ln>
          <a:effectLst/>
        </c:spPr>
        <c:marker>
          <c:symbol val="none"/>
        </c:marker>
      </c:pivotFmt>
      <c:pivotFmt>
        <c:idx val="160"/>
        <c:spPr>
          <a:solidFill>
            <a:schemeClr val="accent1"/>
          </a:solidFill>
          <a:ln w="28575" cap="rnd">
            <a:solidFill>
              <a:schemeClr val="accent1"/>
            </a:solidFill>
            <a:round/>
          </a:ln>
          <a:effectLst/>
        </c:spPr>
        <c:marker>
          <c:symbol val="none"/>
        </c:marker>
      </c:pivotFmt>
      <c:pivotFmt>
        <c:idx val="161"/>
        <c:spPr>
          <a:solidFill>
            <a:schemeClr val="accent1"/>
          </a:solidFill>
          <a:ln w="28575" cap="rnd">
            <a:solidFill>
              <a:schemeClr val="accent1"/>
            </a:solidFill>
            <a:round/>
          </a:ln>
          <a:effectLst/>
        </c:spPr>
        <c:marker>
          <c:symbol val="none"/>
        </c:marker>
      </c:pivotFmt>
      <c:pivotFmt>
        <c:idx val="162"/>
        <c:spPr>
          <a:solidFill>
            <a:schemeClr val="accent1"/>
          </a:solidFill>
          <a:ln w="28575" cap="rnd">
            <a:solidFill>
              <a:schemeClr val="accent1"/>
            </a:solidFill>
            <a:round/>
          </a:ln>
          <a:effectLst/>
        </c:spPr>
        <c:marker>
          <c:symbol val="none"/>
        </c:marker>
      </c:pivotFmt>
      <c:pivotFmt>
        <c:idx val="163"/>
        <c:spPr>
          <a:solidFill>
            <a:schemeClr val="accent1"/>
          </a:solidFill>
          <a:ln w="28575" cap="rnd">
            <a:solidFill>
              <a:schemeClr val="accent1"/>
            </a:solidFill>
            <a:round/>
          </a:ln>
          <a:effectLst/>
        </c:spPr>
        <c:marker>
          <c:symbol val="none"/>
        </c:marker>
      </c:pivotFmt>
      <c:pivotFmt>
        <c:idx val="164"/>
        <c:spPr>
          <a:solidFill>
            <a:schemeClr val="accent1"/>
          </a:solidFill>
          <a:ln w="28575" cap="rnd">
            <a:solidFill>
              <a:schemeClr val="accent1"/>
            </a:solidFill>
            <a:round/>
          </a:ln>
          <a:effectLst/>
        </c:spPr>
        <c:marker>
          <c:symbol val="none"/>
        </c:marker>
      </c:pivotFmt>
      <c:pivotFmt>
        <c:idx val="165"/>
        <c:spPr>
          <a:solidFill>
            <a:schemeClr val="accent1"/>
          </a:solidFill>
          <a:ln w="28575" cap="rnd">
            <a:solidFill>
              <a:schemeClr val="accent1"/>
            </a:solidFill>
            <a:round/>
          </a:ln>
          <a:effectLst/>
        </c:spPr>
        <c:marker>
          <c:symbol val="none"/>
        </c:marker>
      </c:pivotFmt>
      <c:pivotFmt>
        <c:idx val="166"/>
        <c:spPr>
          <a:solidFill>
            <a:schemeClr val="accent1"/>
          </a:solidFill>
          <a:ln w="28575" cap="rnd">
            <a:solidFill>
              <a:schemeClr val="accent1"/>
            </a:solidFill>
            <a:round/>
          </a:ln>
          <a:effectLst/>
        </c:spPr>
        <c:marker>
          <c:symbol val="none"/>
        </c:marker>
      </c:pivotFmt>
      <c:pivotFmt>
        <c:idx val="167"/>
        <c:spPr>
          <a:solidFill>
            <a:schemeClr val="accent1"/>
          </a:solidFill>
          <a:ln w="28575" cap="rnd">
            <a:solidFill>
              <a:schemeClr val="accent1"/>
            </a:solidFill>
            <a:round/>
          </a:ln>
          <a:effectLst/>
        </c:spPr>
        <c:marker>
          <c:symbol val="none"/>
        </c:marker>
      </c:pivotFmt>
      <c:pivotFmt>
        <c:idx val="168"/>
        <c:spPr>
          <a:solidFill>
            <a:schemeClr val="accent1"/>
          </a:solidFill>
          <a:ln w="28575" cap="rnd">
            <a:solidFill>
              <a:schemeClr val="accent1"/>
            </a:solidFill>
            <a:round/>
          </a:ln>
          <a:effectLst/>
        </c:spPr>
        <c:marker>
          <c:symbol val="none"/>
        </c:marker>
      </c:pivotFmt>
      <c:pivotFmt>
        <c:idx val="169"/>
        <c:spPr>
          <a:solidFill>
            <a:schemeClr val="accent1"/>
          </a:solidFill>
          <a:ln w="28575" cap="rnd">
            <a:solidFill>
              <a:schemeClr val="accent1"/>
            </a:solidFill>
            <a:round/>
          </a:ln>
          <a:effectLst/>
        </c:spPr>
        <c:marker>
          <c:symbol val="none"/>
        </c:marker>
      </c:pivotFmt>
      <c:pivotFmt>
        <c:idx val="170"/>
        <c:spPr>
          <a:solidFill>
            <a:schemeClr val="accent1"/>
          </a:solidFill>
          <a:ln w="28575" cap="rnd">
            <a:solidFill>
              <a:schemeClr val="accent1"/>
            </a:solidFill>
            <a:round/>
          </a:ln>
          <a:effectLst/>
        </c:spPr>
        <c:marker>
          <c:symbol val="none"/>
        </c:marker>
      </c:pivotFmt>
      <c:pivotFmt>
        <c:idx val="171"/>
        <c:spPr>
          <a:solidFill>
            <a:schemeClr val="accent1"/>
          </a:solidFill>
          <a:ln w="28575" cap="rnd">
            <a:solidFill>
              <a:schemeClr val="accent1"/>
            </a:solidFill>
            <a:round/>
          </a:ln>
          <a:effectLst/>
        </c:spPr>
        <c:marker>
          <c:symbol val="none"/>
        </c:marker>
      </c:pivotFmt>
      <c:pivotFmt>
        <c:idx val="172"/>
        <c:spPr>
          <a:solidFill>
            <a:schemeClr val="accent1"/>
          </a:solidFill>
          <a:ln w="28575" cap="rnd">
            <a:solidFill>
              <a:schemeClr val="accent1"/>
            </a:solidFill>
            <a:round/>
          </a:ln>
          <a:effectLst/>
        </c:spPr>
        <c:marker>
          <c:symbol val="none"/>
        </c:marker>
      </c:pivotFmt>
      <c:pivotFmt>
        <c:idx val="173"/>
        <c:spPr>
          <a:solidFill>
            <a:schemeClr val="accent1"/>
          </a:solidFill>
          <a:ln w="28575" cap="rnd">
            <a:solidFill>
              <a:schemeClr val="accent1"/>
            </a:solidFill>
            <a:round/>
          </a:ln>
          <a:effectLst/>
        </c:spPr>
        <c:marker>
          <c:symbol val="none"/>
        </c:marker>
      </c:pivotFmt>
      <c:pivotFmt>
        <c:idx val="174"/>
        <c:spPr>
          <a:solidFill>
            <a:schemeClr val="accent1"/>
          </a:solidFill>
          <a:ln w="28575" cap="rnd">
            <a:solidFill>
              <a:schemeClr val="accent1"/>
            </a:solidFill>
            <a:round/>
          </a:ln>
          <a:effectLst/>
        </c:spPr>
        <c:marker>
          <c:symbol val="none"/>
        </c:marker>
      </c:pivotFmt>
      <c:pivotFmt>
        <c:idx val="175"/>
        <c:spPr>
          <a:solidFill>
            <a:schemeClr val="accent1"/>
          </a:solidFill>
          <a:ln w="28575" cap="rnd">
            <a:solidFill>
              <a:schemeClr val="accent1"/>
            </a:solidFill>
            <a:round/>
          </a:ln>
          <a:effectLst/>
        </c:spPr>
        <c:marker>
          <c:symbol val="none"/>
        </c:marker>
      </c:pivotFmt>
      <c:pivotFmt>
        <c:idx val="176"/>
        <c:spPr>
          <a:solidFill>
            <a:schemeClr val="accent1"/>
          </a:solidFill>
          <a:ln w="28575" cap="rnd">
            <a:solidFill>
              <a:schemeClr val="accent1"/>
            </a:solidFill>
            <a:round/>
          </a:ln>
          <a:effectLst/>
        </c:spPr>
        <c:marker>
          <c:symbol val="none"/>
        </c:marker>
      </c:pivotFmt>
      <c:pivotFmt>
        <c:idx val="177"/>
        <c:spPr>
          <a:solidFill>
            <a:schemeClr val="accent1"/>
          </a:solidFill>
          <a:ln w="28575" cap="rnd">
            <a:solidFill>
              <a:schemeClr val="accent1"/>
            </a:solidFill>
            <a:round/>
          </a:ln>
          <a:effectLst/>
        </c:spPr>
        <c:marker>
          <c:symbol val="none"/>
        </c:marker>
      </c:pivotFmt>
      <c:pivotFmt>
        <c:idx val="178"/>
        <c:spPr>
          <a:solidFill>
            <a:schemeClr val="accent1"/>
          </a:solidFill>
          <a:ln w="28575" cap="rnd">
            <a:solidFill>
              <a:schemeClr val="accent1"/>
            </a:solidFill>
            <a:round/>
          </a:ln>
          <a:effectLst/>
        </c:spPr>
        <c:marker>
          <c:symbol val="none"/>
        </c:marker>
      </c:pivotFmt>
      <c:pivotFmt>
        <c:idx val="179"/>
        <c:spPr>
          <a:solidFill>
            <a:schemeClr val="accent1"/>
          </a:solidFill>
          <a:ln w="28575" cap="rnd">
            <a:solidFill>
              <a:schemeClr val="accent1"/>
            </a:solidFill>
            <a:round/>
          </a:ln>
          <a:effectLst/>
        </c:spPr>
        <c:marker>
          <c:symbol val="none"/>
        </c:marker>
      </c:pivotFmt>
      <c:pivotFmt>
        <c:idx val="180"/>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181"/>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182"/>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183"/>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184"/>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185"/>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186"/>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187"/>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188"/>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189"/>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190"/>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191"/>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192"/>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193"/>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194"/>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195"/>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196"/>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197"/>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5.5368488060512575E-2"/>
          <c:y val="0.10681408835871564"/>
          <c:w val="0.68756477825575435"/>
          <c:h val="0.76582645732157728"/>
        </c:manualLayout>
      </c:layout>
      <c:lineChart>
        <c:grouping val="standard"/>
        <c:varyColors val="0"/>
        <c:ser>
          <c:idx val="0"/>
          <c:order val="0"/>
          <c:tx>
            <c:strRef>
              <c:f>Turbidez!$B$5:$B$6</c:f>
              <c:strCache>
                <c:ptCount val="1"/>
                <c:pt idx="0">
                  <c:v>CONV</c:v>
                </c:pt>
              </c:strCache>
            </c:strRef>
          </c:tx>
          <c:spPr>
            <a:ln w="28575" cap="rnd">
              <a:solidFill>
                <a:schemeClr val="accent1"/>
              </a:solidFill>
              <a:round/>
            </a:ln>
            <a:effectLst/>
          </c:spPr>
          <c:marker>
            <c:symbol val="none"/>
          </c:marker>
          <c:cat>
            <c:strRef>
              <c:f>Turbidez!$A$7:$A$16</c:f>
              <c:strCache>
                <c:ptCount val="9"/>
                <c:pt idx="0">
                  <c:v>abr-18</c:v>
                </c:pt>
                <c:pt idx="1">
                  <c:v>may-18</c:v>
                </c:pt>
                <c:pt idx="2">
                  <c:v>jun-18</c:v>
                </c:pt>
                <c:pt idx="3">
                  <c:v>jul-18</c:v>
                </c:pt>
                <c:pt idx="4">
                  <c:v>ago-18</c:v>
                </c:pt>
                <c:pt idx="5">
                  <c:v>sep-18</c:v>
                </c:pt>
                <c:pt idx="6">
                  <c:v>oct-18</c:v>
                </c:pt>
                <c:pt idx="7">
                  <c:v>nov-18</c:v>
                </c:pt>
                <c:pt idx="8">
                  <c:v>dic-18</c:v>
                </c:pt>
              </c:strCache>
            </c:strRef>
          </c:cat>
          <c:val>
            <c:numRef>
              <c:f>Turbidez!$B$7:$B$16</c:f>
              <c:numCache>
                <c:formatCode>General</c:formatCode>
                <c:ptCount val="9"/>
                <c:pt idx="3">
                  <c:v>10</c:v>
                </c:pt>
                <c:pt idx="4">
                  <c:v>15</c:v>
                </c:pt>
                <c:pt idx="5">
                  <c:v>5</c:v>
                </c:pt>
              </c:numCache>
            </c:numRef>
          </c:val>
          <c:smooth val="0"/>
          <c:extLst>
            <c:ext xmlns:c16="http://schemas.microsoft.com/office/drawing/2014/chart" uri="{C3380CC4-5D6E-409C-BE32-E72D297353CC}">
              <c16:uniqueId val="{00000000-E5A5-485D-A3A0-3D635CBC2F6C}"/>
            </c:ext>
          </c:extLst>
        </c:ser>
        <c:ser>
          <c:idx val="1"/>
          <c:order val="1"/>
          <c:tx>
            <c:strRef>
              <c:f>Turbidez!$C$5:$C$6</c:f>
              <c:strCache>
                <c:ptCount val="1"/>
                <c:pt idx="0">
                  <c:v>HARG1</c:v>
                </c:pt>
              </c:strCache>
            </c:strRef>
          </c:tx>
          <c:spPr>
            <a:ln w="28575" cap="rnd">
              <a:solidFill>
                <a:schemeClr val="accent2"/>
              </a:solidFill>
              <a:round/>
            </a:ln>
            <a:effectLst/>
          </c:spPr>
          <c:marker>
            <c:symbol val="none"/>
          </c:marker>
          <c:cat>
            <c:strRef>
              <c:f>Turbidez!$A$7:$A$16</c:f>
              <c:strCache>
                <c:ptCount val="9"/>
                <c:pt idx="0">
                  <c:v>abr-18</c:v>
                </c:pt>
                <c:pt idx="1">
                  <c:v>may-18</c:v>
                </c:pt>
                <c:pt idx="2">
                  <c:v>jun-18</c:v>
                </c:pt>
                <c:pt idx="3">
                  <c:v>jul-18</c:v>
                </c:pt>
                <c:pt idx="4">
                  <c:v>ago-18</c:v>
                </c:pt>
                <c:pt idx="5">
                  <c:v>sep-18</c:v>
                </c:pt>
                <c:pt idx="6">
                  <c:v>oct-18</c:v>
                </c:pt>
                <c:pt idx="7">
                  <c:v>nov-18</c:v>
                </c:pt>
                <c:pt idx="8">
                  <c:v>dic-18</c:v>
                </c:pt>
              </c:strCache>
            </c:strRef>
          </c:cat>
          <c:val>
            <c:numRef>
              <c:f>Turbidez!$C$7:$C$16</c:f>
              <c:numCache>
                <c:formatCode>General</c:formatCode>
                <c:ptCount val="9"/>
                <c:pt idx="0">
                  <c:v>5</c:v>
                </c:pt>
                <c:pt idx="1">
                  <c:v>2</c:v>
                </c:pt>
                <c:pt idx="3">
                  <c:v>20</c:v>
                </c:pt>
                <c:pt idx="4">
                  <c:v>60</c:v>
                </c:pt>
                <c:pt idx="5">
                  <c:v>20</c:v>
                </c:pt>
                <c:pt idx="6">
                  <c:v>5</c:v>
                </c:pt>
                <c:pt idx="8">
                  <c:v>10</c:v>
                </c:pt>
              </c:numCache>
            </c:numRef>
          </c:val>
          <c:smooth val="0"/>
          <c:extLst>
            <c:ext xmlns:c16="http://schemas.microsoft.com/office/drawing/2014/chart" uri="{C3380CC4-5D6E-409C-BE32-E72D297353CC}">
              <c16:uniqueId val="{00000001-E5A5-485D-A3A0-3D635CBC2F6C}"/>
            </c:ext>
          </c:extLst>
        </c:ser>
        <c:ser>
          <c:idx val="2"/>
          <c:order val="2"/>
          <c:tx>
            <c:strRef>
              <c:f>Turbidez!$D$5:$D$6</c:f>
              <c:strCache>
                <c:ptCount val="1"/>
                <c:pt idx="0">
                  <c:v>HARG2</c:v>
                </c:pt>
              </c:strCache>
            </c:strRef>
          </c:tx>
          <c:spPr>
            <a:ln w="28575" cap="rnd">
              <a:solidFill>
                <a:schemeClr val="accent3"/>
              </a:solidFill>
              <a:round/>
            </a:ln>
            <a:effectLst/>
          </c:spPr>
          <c:marker>
            <c:symbol val="none"/>
          </c:marker>
          <c:cat>
            <c:strRef>
              <c:f>Turbidez!$A$7:$A$16</c:f>
              <c:strCache>
                <c:ptCount val="9"/>
                <c:pt idx="0">
                  <c:v>abr-18</c:v>
                </c:pt>
                <c:pt idx="1">
                  <c:v>may-18</c:v>
                </c:pt>
                <c:pt idx="2">
                  <c:v>jun-18</c:v>
                </c:pt>
                <c:pt idx="3">
                  <c:v>jul-18</c:v>
                </c:pt>
                <c:pt idx="4">
                  <c:v>ago-18</c:v>
                </c:pt>
                <c:pt idx="5">
                  <c:v>sep-18</c:v>
                </c:pt>
                <c:pt idx="6">
                  <c:v>oct-18</c:v>
                </c:pt>
                <c:pt idx="7">
                  <c:v>nov-18</c:v>
                </c:pt>
                <c:pt idx="8">
                  <c:v>dic-18</c:v>
                </c:pt>
              </c:strCache>
            </c:strRef>
          </c:cat>
          <c:val>
            <c:numRef>
              <c:f>Turbidez!$D$7:$D$16</c:f>
              <c:numCache>
                <c:formatCode>General</c:formatCode>
                <c:ptCount val="9"/>
                <c:pt idx="0">
                  <c:v>20</c:v>
                </c:pt>
                <c:pt idx="1">
                  <c:v>10</c:v>
                </c:pt>
                <c:pt idx="2">
                  <c:v>20</c:v>
                </c:pt>
                <c:pt idx="3">
                  <c:v>20</c:v>
                </c:pt>
                <c:pt idx="4">
                  <c:v>70</c:v>
                </c:pt>
                <c:pt idx="5">
                  <c:v>40</c:v>
                </c:pt>
                <c:pt idx="6">
                  <c:v>5</c:v>
                </c:pt>
                <c:pt idx="7">
                  <c:v>15</c:v>
                </c:pt>
                <c:pt idx="8">
                  <c:v>10</c:v>
                </c:pt>
              </c:numCache>
            </c:numRef>
          </c:val>
          <c:smooth val="0"/>
          <c:extLst>
            <c:ext xmlns:c16="http://schemas.microsoft.com/office/drawing/2014/chart" uri="{C3380CC4-5D6E-409C-BE32-E72D297353CC}">
              <c16:uniqueId val="{00000002-E5A5-485D-A3A0-3D635CBC2F6C}"/>
            </c:ext>
          </c:extLst>
        </c:ser>
        <c:ser>
          <c:idx val="3"/>
          <c:order val="3"/>
          <c:tx>
            <c:strRef>
              <c:f>Turbidez!$E$5:$E$6</c:f>
              <c:strCache>
                <c:ptCount val="1"/>
                <c:pt idx="0">
                  <c:v>HASL1</c:v>
                </c:pt>
              </c:strCache>
            </c:strRef>
          </c:tx>
          <c:spPr>
            <a:ln w="28575" cap="rnd">
              <a:solidFill>
                <a:schemeClr val="accent4"/>
              </a:solidFill>
              <a:round/>
            </a:ln>
            <a:effectLst/>
          </c:spPr>
          <c:marker>
            <c:symbol val="none"/>
          </c:marker>
          <c:cat>
            <c:strRef>
              <c:f>Turbidez!$A$7:$A$16</c:f>
              <c:strCache>
                <c:ptCount val="9"/>
                <c:pt idx="0">
                  <c:v>abr-18</c:v>
                </c:pt>
                <c:pt idx="1">
                  <c:v>may-18</c:v>
                </c:pt>
                <c:pt idx="2">
                  <c:v>jun-18</c:v>
                </c:pt>
                <c:pt idx="3">
                  <c:v>jul-18</c:v>
                </c:pt>
                <c:pt idx="4">
                  <c:v>ago-18</c:v>
                </c:pt>
                <c:pt idx="5">
                  <c:v>sep-18</c:v>
                </c:pt>
                <c:pt idx="6">
                  <c:v>oct-18</c:v>
                </c:pt>
                <c:pt idx="7">
                  <c:v>nov-18</c:v>
                </c:pt>
                <c:pt idx="8">
                  <c:v>dic-18</c:v>
                </c:pt>
              </c:strCache>
            </c:strRef>
          </c:cat>
          <c:val>
            <c:numRef>
              <c:f>Turbidez!$E$7:$E$16</c:f>
              <c:numCache>
                <c:formatCode>General</c:formatCode>
                <c:ptCount val="9"/>
                <c:pt idx="0">
                  <c:v>2</c:v>
                </c:pt>
                <c:pt idx="1">
                  <c:v>5</c:v>
                </c:pt>
                <c:pt idx="3">
                  <c:v>5</c:v>
                </c:pt>
                <c:pt idx="4">
                  <c:v>5</c:v>
                </c:pt>
                <c:pt idx="5">
                  <c:v>2</c:v>
                </c:pt>
                <c:pt idx="6">
                  <c:v>5</c:v>
                </c:pt>
                <c:pt idx="7">
                  <c:v>2</c:v>
                </c:pt>
                <c:pt idx="8">
                  <c:v>15</c:v>
                </c:pt>
              </c:numCache>
            </c:numRef>
          </c:val>
          <c:smooth val="0"/>
          <c:extLst>
            <c:ext xmlns:c16="http://schemas.microsoft.com/office/drawing/2014/chart" uri="{C3380CC4-5D6E-409C-BE32-E72D297353CC}">
              <c16:uniqueId val="{00000003-E5A5-485D-A3A0-3D635CBC2F6C}"/>
            </c:ext>
          </c:extLst>
        </c:ser>
        <c:ser>
          <c:idx val="4"/>
          <c:order val="4"/>
          <c:tx>
            <c:strRef>
              <c:f>Turbidez!$F$5:$F$6</c:f>
              <c:strCache>
                <c:ptCount val="1"/>
                <c:pt idx="0">
                  <c:v>HASL2</c:v>
                </c:pt>
              </c:strCache>
            </c:strRef>
          </c:tx>
          <c:spPr>
            <a:ln w="28575" cap="rnd">
              <a:solidFill>
                <a:schemeClr val="accent5"/>
              </a:solidFill>
              <a:round/>
            </a:ln>
            <a:effectLst/>
          </c:spPr>
          <c:marker>
            <c:symbol val="none"/>
          </c:marker>
          <c:cat>
            <c:strRef>
              <c:f>Turbidez!$A$7:$A$16</c:f>
              <c:strCache>
                <c:ptCount val="9"/>
                <c:pt idx="0">
                  <c:v>abr-18</c:v>
                </c:pt>
                <c:pt idx="1">
                  <c:v>may-18</c:v>
                </c:pt>
                <c:pt idx="2">
                  <c:v>jun-18</c:v>
                </c:pt>
                <c:pt idx="3">
                  <c:v>jul-18</c:v>
                </c:pt>
                <c:pt idx="4">
                  <c:v>ago-18</c:v>
                </c:pt>
                <c:pt idx="5">
                  <c:v>sep-18</c:v>
                </c:pt>
                <c:pt idx="6">
                  <c:v>oct-18</c:v>
                </c:pt>
                <c:pt idx="7">
                  <c:v>nov-18</c:v>
                </c:pt>
                <c:pt idx="8">
                  <c:v>dic-18</c:v>
                </c:pt>
              </c:strCache>
            </c:strRef>
          </c:cat>
          <c:val>
            <c:numRef>
              <c:f>Turbidez!$F$7:$F$16</c:f>
              <c:numCache>
                <c:formatCode>General</c:formatCode>
                <c:ptCount val="9"/>
                <c:pt idx="0">
                  <c:v>2</c:v>
                </c:pt>
                <c:pt idx="1">
                  <c:v>10</c:v>
                </c:pt>
                <c:pt idx="2">
                  <c:v>10</c:v>
                </c:pt>
                <c:pt idx="3">
                  <c:v>15</c:v>
                </c:pt>
                <c:pt idx="4">
                  <c:v>10</c:v>
                </c:pt>
                <c:pt idx="5">
                  <c:v>15</c:v>
                </c:pt>
                <c:pt idx="6">
                  <c:v>5</c:v>
                </c:pt>
                <c:pt idx="7">
                  <c:v>10</c:v>
                </c:pt>
                <c:pt idx="8">
                  <c:v>10</c:v>
                </c:pt>
              </c:numCache>
            </c:numRef>
          </c:val>
          <c:smooth val="0"/>
          <c:extLst>
            <c:ext xmlns:c16="http://schemas.microsoft.com/office/drawing/2014/chart" uri="{C3380CC4-5D6E-409C-BE32-E72D297353CC}">
              <c16:uniqueId val="{00000004-E5A5-485D-A3A0-3D635CBC2F6C}"/>
            </c:ext>
          </c:extLst>
        </c:ser>
        <c:ser>
          <c:idx val="5"/>
          <c:order val="5"/>
          <c:tx>
            <c:strRef>
              <c:f>Turbidez!$G$5:$G$6</c:f>
              <c:strCache>
                <c:ptCount val="1"/>
                <c:pt idx="0">
                  <c:v>MAAB1</c:v>
                </c:pt>
              </c:strCache>
            </c:strRef>
          </c:tx>
          <c:spPr>
            <a:ln w="28575" cap="rnd">
              <a:solidFill>
                <a:schemeClr val="accent6"/>
              </a:solidFill>
              <a:round/>
            </a:ln>
            <a:effectLst/>
          </c:spPr>
          <c:marker>
            <c:symbol val="none"/>
          </c:marker>
          <c:cat>
            <c:strRef>
              <c:f>Turbidez!$A$7:$A$16</c:f>
              <c:strCache>
                <c:ptCount val="9"/>
                <c:pt idx="0">
                  <c:v>abr-18</c:v>
                </c:pt>
                <c:pt idx="1">
                  <c:v>may-18</c:v>
                </c:pt>
                <c:pt idx="2">
                  <c:v>jun-18</c:v>
                </c:pt>
                <c:pt idx="3">
                  <c:v>jul-18</c:v>
                </c:pt>
                <c:pt idx="4">
                  <c:v>ago-18</c:v>
                </c:pt>
                <c:pt idx="5">
                  <c:v>sep-18</c:v>
                </c:pt>
                <c:pt idx="6">
                  <c:v>oct-18</c:v>
                </c:pt>
                <c:pt idx="7">
                  <c:v>nov-18</c:v>
                </c:pt>
                <c:pt idx="8">
                  <c:v>dic-18</c:v>
                </c:pt>
              </c:strCache>
            </c:strRef>
          </c:cat>
          <c:val>
            <c:numRef>
              <c:f>Turbidez!$G$7:$G$16</c:f>
              <c:numCache>
                <c:formatCode>General</c:formatCode>
                <c:ptCount val="9"/>
                <c:pt idx="0">
                  <c:v>5</c:v>
                </c:pt>
                <c:pt idx="1">
                  <c:v>2</c:v>
                </c:pt>
                <c:pt idx="3">
                  <c:v>2</c:v>
                </c:pt>
                <c:pt idx="4">
                  <c:v>5</c:v>
                </c:pt>
                <c:pt idx="5">
                  <c:v>2</c:v>
                </c:pt>
                <c:pt idx="6">
                  <c:v>5</c:v>
                </c:pt>
                <c:pt idx="8">
                  <c:v>2</c:v>
                </c:pt>
              </c:numCache>
            </c:numRef>
          </c:val>
          <c:smooth val="0"/>
          <c:extLst>
            <c:ext xmlns:c16="http://schemas.microsoft.com/office/drawing/2014/chart" uri="{C3380CC4-5D6E-409C-BE32-E72D297353CC}">
              <c16:uniqueId val="{00000005-E5A5-485D-A3A0-3D635CBC2F6C}"/>
            </c:ext>
          </c:extLst>
        </c:ser>
        <c:ser>
          <c:idx val="6"/>
          <c:order val="6"/>
          <c:tx>
            <c:strRef>
              <c:f>Turbidez!$H$5:$H$6</c:f>
              <c:strCache>
                <c:ptCount val="1"/>
                <c:pt idx="0">
                  <c:v>MAAB2</c:v>
                </c:pt>
              </c:strCache>
            </c:strRef>
          </c:tx>
          <c:spPr>
            <a:ln w="28575" cap="rnd">
              <a:solidFill>
                <a:schemeClr val="accent1">
                  <a:lumMod val="60000"/>
                </a:schemeClr>
              </a:solidFill>
              <a:round/>
            </a:ln>
            <a:effectLst/>
          </c:spPr>
          <c:marker>
            <c:symbol val="none"/>
          </c:marker>
          <c:cat>
            <c:strRef>
              <c:f>Turbidez!$A$7:$A$16</c:f>
              <c:strCache>
                <c:ptCount val="9"/>
                <c:pt idx="0">
                  <c:v>abr-18</c:v>
                </c:pt>
                <c:pt idx="1">
                  <c:v>may-18</c:v>
                </c:pt>
                <c:pt idx="2">
                  <c:v>jun-18</c:v>
                </c:pt>
                <c:pt idx="3">
                  <c:v>jul-18</c:v>
                </c:pt>
                <c:pt idx="4">
                  <c:v>ago-18</c:v>
                </c:pt>
                <c:pt idx="5">
                  <c:v>sep-18</c:v>
                </c:pt>
                <c:pt idx="6">
                  <c:v>oct-18</c:v>
                </c:pt>
                <c:pt idx="7">
                  <c:v>nov-18</c:v>
                </c:pt>
                <c:pt idx="8">
                  <c:v>dic-18</c:v>
                </c:pt>
              </c:strCache>
            </c:strRef>
          </c:cat>
          <c:val>
            <c:numRef>
              <c:f>Turbidez!$H$7:$H$16</c:f>
              <c:numCache>
                <c:formatCode>General</c:formatCode>
                <c:ptCount val="9"/>
                <c:pt idx="0">
                  <c:v>5</c:v>
                </c:pt>
                <c:pt idx="1">
                  <c:v>5</c:v>
                </c:pt>
                <c:pt idx="2">
                  <c:v>20</c:v>
                </c:pt>
                <c:pt idx="3">
                  <c:v>2</c:v>
                </c:pt>
                <c:pt idx="4">
                  <c:v>15</c:v>
                </c:pt>
                <c:pt idx="5">
                  <c:v>10</c:v>
                </c:pt>
                <c:pt idx="6">
                  <c:v>10</c:v>
                </c:pt>
                <c:pt idx="7">
                  <c:v>60</c:v>
                </c:pt>
                <c:pt idx="8">
                  <c:v>5</c:v>
                </c:pt>
              </c:numCache>
            </c:numRef>
          </c:val>
          <c:smooth val="0"/>
          <c:extLst>
            <c:ext xmlns:c16="http://schemas.microsoft.com/office/drawing/2014/chart" uri="{C3380CC4-5D6E-409C-BE32-E72D297353CC}">
              <c16:uniqueId val="{00000006-E5A5-485D-A3A0-3D635CBC2F6C}"/>
            </c:ext>
          </c:extLst>
        </c:ser>
        <c:ser>
          <c:idx val="7"/>
          <c:order val="7"/>
          <c:tx>
            <c:strRef>
              <c:f>Turbidez!$I$5:$I$6</c:f>
              <c:strCache>
                <c:ptCount val="1"/>
                <c:pt idx="0">
                  <c:v>MACA1</c:v>
                </c:pt>
              </c:strCache>
            </c:strRef>
          </c:tx>
          <c:spPr>
            <a:ln w="28575" cap="rnd">
              <a:solidFill>
                <a:schemeClr val="accent2">
                  <a:lumMod val="60000"/>
                </a:schemeClr>
              </a:solidFill>
              <a:round/>
            </a:ln>
            <a:effectLst/>
          </c:spPr>
          <c:marker>
            <c:symbol val="none"/>
          </c:marker>
          <c:cat>
            <c:strRef>
              <c:f>Turbidez!$A$7:$A$16</c:f>
              <c:strCache>
                <c:ptCount val="9"/>
                <c:pt idx="0">
                  <c:v>abr-18</c:v>
                </c:pt>
                <c:pt idx="1">
                  <c:v>may-18</c:v>
                </c:pt>
                <c:pt idx="2">
                  <c:v>jun-18</c:v>
                </c:pt>
                <c:pt idx="3">
                  <c:v>jul-18</c:v>
                </c:pt>
                <c:pt idx="4">
                  <c:v>ago-18</c:v>
                </c:pt>
                <c:pt idx="5">
                  <c:v>sep-18</c:v>
                </c:pt>
                <c:pt idx="6">
                  <c:v>oct-18</c:v>
                </c:pt>
                <c:pt idx="7">
                  <c:v>nov-18</c:v>
                </c:pt>
                <c:pt idx="8">
                  <c:v>dic-18</c:v>
                </c:pt>
              </c:strCache>
            </c:strRef>
          </c:cat>
          <c:val>
            <c:numRef>
              <c:f>Turbidez!$I$7:$I$16</c:f>
              <c:numCache>
                <c:formatCode>General</c:formatCode>
                <c:ptCount val="9"/>
                <c:pt idx="0">
                  <c:v>10</c:v>
                </c:pt>
                <c:pt idx="1">
                  <c:v>40</c:v>
                </c:pt>
                <c:pt idx="3">
                  <c:v>10</c:v>
                </c:pt>
                <c:pt idx="4">
                  <c:v>10</c:v>
                </c:pt>
                <c:pt idx="5">
                  <c:v>10</c:v>
                </c:pt>
                <c:pt idx="6">
                  <c:v>5</c:v>
                </c:pt>
                <c:pt idx="8">
                  <c:v>2</c:v>
                </c:pt>
              </c:numCache>
            </c:numRef>
          </c:val>
          <c:smooth val="0"/>
          <c:extLst>
            <c:ext xmlns:c16="http://schemas.microsoft.com/office/drawing/2014/chart" uri="{C3380CC4-5D6E-409C-BE32-E72D297353CC}">
              <c16:uniqueId val="{00000007-E5A5-485D-A3A0-3D635CBC2F6C}"/>
            </c:ext>
          </c:extLst>
        </c:ser>
        <c:ser>
          <c:idx val="8"/>
          <c:order val="8"/>
          <c:tx>
            <c:strRef>
              <c:f>Turbidez!$J$5:$J$6</c:f>
              <c:strCache>
                <c:ptCount val="1"/>
                <c:pt idx="0">
                  <c:v>MACA2</c:v>
                </c:pt>
              </c:strCache>
            </c:strRef>
          </c:tx>
          <c:spPr>
            <a:ln w="28575" cap="rnd">
              <a:solidFill>
                <a:schemeClr val="accent3">
                  <a:lumMod val="60000"/>
                </a:schemeClr>
              </a:solidFill>
              <a:round/>
            </a:ln>
            <a:effectLst/>
          </c:spPr>
          <c:marker>
            <c:symbol val="none"/>
          </c:marker>
          <c:cat>
            <c:strRef>
              <c:f>Turbidez!$A$7:$A$16</c:f>
              <c:strCache>
                <c:ptCount val="9"/>
                <c:pt idx="0">
                  <c:v>abr-18</c:v>
                </c:pt>
                <c:pt idx="1">
                  <c:v>may-18</c:v>
                </c:pt>
                <c:pt idx="2">
                  <c:v>jun-18</c:v>
                </c:pt>
                <c:pt idx="3">
                  <c:v>jul-18</c:v>
                </c:pt>
                <c:pt idx="4">
                  <c:v>ago-18</c:v>
                </c:pt>
                <c:pt idx="5">
                  <c:v>sep-18</c:v>
                </c:pt>
                <c:pt idx="6">
                  <c:v>oct-18</c:v>
                </c:pt>
                <c:pt idx="7">
                  <c:v>nov-18</c:v>
                </c:pt>
                <c:pt idx="8">
                  <c:v>dic-18</c:v>
                </c:pt>
              </c:strCache>
            </c:strRef>
          </c:cat>
          <c:val>
            <c:numRef>
              <c:f>Turbidez!$J$7:$J$16</c:f>
              <c:numCache>
                <c:formatCode>General</c:formatCode>
                <c:ptCount val="9"/>
                <c:pt idx="0">
                  <c:v>15</c:v>
                </c:pt>
                <c:pt idx="1">
                  <c:v>15</c:v>
                </c:pt>
                <c:pt idx="2">
                  <c:v>15</c:v>
                </c:pt>
                <c:pt idx="3">
                  <c:v>5</c:v>
                </c:pt>
                <c:pt idx="4">
                  <c:v>10</c:v>
                </c:pt>
                <c:pt idx="5">
                  <c:v>5</c:v>
                </c:pt>
                <c:pt idx="6">
                  <c:v>5</c:v>
                </c:pt>
                <c:pt idx="7">
                  <c:v>15</c:v>
                </c:pt>
                <c:pt idx="8">
                  <c:v>15</c:v>
                </c:pt>
              </c:numCache>
            </c:numRef>
          </c:val>
          <c:smooth val="0"/>
          <c:extLst>
            <c:ext xmlns:c16="http://schemas.microsoft.com/office/drawing/2014/chart" uri="{C3380CC4-5D6E-409C-BE32-E72D297353CC}">
              <c16:uniqueId val="{00000008-E5A5-485D-A3A0-3D635CBC2F6C}"/>
            </c:ext>
          </c:extLst>
        </c:ser>
        <c:ser>
          <c:idx val="9"/>
          <c:order val="9"/>
          <c:tx>
            <c:strRef>
              <c:f>Turbidez!$K$5:$K$6</c:f>
              <c:strCache>
                <c:ptCount val="1"/>
                <c:pt idx="0">
                  <c:v>MAKI</c:v>
                </c:pt>
              </c:strCache>
            </c:strRef>
          </c:tx>
          <c:spPr>
            <a:ln w="28575" cap="rnd">
              <a:solidFill>
                <a:schemeClr val="accent4">
                  <a:lumMod val="60000"/>
                </a:schemeClr>
              </a:solidFill>
              <a:round/>
            </a:ln>
            <a:effectLst/>
          </c:spPr>
          <c:marker>
            <c:symbol val="none"/>
          </c:marker>
          <c:cat>
            <c:strRef>
              <c:f>Turbidez!$A$7:$A$16</c:f>
              <c:strCache>
                <c:ptCount val="9"/>
                <c:pt idx="0">
                  <c:v>abr-18</c:v>
                </c:pt>
                <c:pt idx="1">
                  <c:v>may-18</c:v>
                </c:pt>
                <c:pt idx="2">
                  <c:v>jun-18</c:v>
                </c:pt>
                <c:pt idx="3">
                  <c:v>jul-18</c:v>
                </c:pt>
                <c:pt idx="4">
                  <c:v>ago-18</c:v>
                </c:pt>
                <c:pt idx="5">
                  <c:v>sep-18</c:v>
                </c:pt>
                <c:pt idx="6">
                  <c:v>oct-18</c:v>
                </c:pt>
                <c:pt idx="7">
                  <c:v>nov-18</c:v>
                </c:pt>
                <c:pt idx="8">
                  <c:v>dic-18</c:v>
                </c:pt>
              </c:strCache>
            </c:strRef>
          </c:cat>
          <c:val>
            <c:numRef>
              <c:f>Turbidez!$K$7:$K$16</c:f>
              <c:numCache>
                <c:formatCode>General</c:formatCode>
                <c:ptCount val="9"/>
                <c:pt idx="3">
                  <c:v>2</c:v>
                </c:pt>
                <c:pt idx="4">
                  <c:v>2</c:v>
                </c:pt>
                <c:pt idx="5">
                  <c:v>2</c:v>
                </c:pt>
              </c:numCache>
            </c:numRef>
          </c:val>
          <c:smooth val="0"/>
          <c:extLst>
            <c:ext xmlns:c16="http://schemas.microsoft.com/office/drawing/2014/chart" uri="{C3380CC4-5D6E-409C-BE32-E72D297353CC}">
              <c16:uniqueId val="{00000009-E5A5-485D-A3A0-3D635CBC2F6C}"/>
            </c:ext>
          </c:extLst>
        </c:ser>
        <c:ser>
          <c:idx val="10"/>
          <c:order val="10"/>
          <c:tx>
            <c:strRef>
              <c:f>Turbidez!$L$5:$L$6</c:f>
              <c:strCache>
                <c:ptCount val="1"/>
                <c:pt idx="0">
                  <c:v>PAPO1</c:v>
                </c:pt>
              </c:strCache>
            </c:strRef>
          </c:tx>
          <c:spPr>
            <a:ln w="28575" cap="rnd">
              <a:solidFill>
                <a:schemeClr val="accent5">
                  <a:lumMod val="60000"/>
                </a:schemeClr>
              </a:solidFill>
              <a:round/>
            </a:ln>
            <a:effectLst/>
          </c:spPr>
          <c:marker>
            <c:symbol val="none"/>
          </c:marker>
          <c:cat>
            <c:strRef>
              <c:f>Turbidez!$A$7:$A$16</c:f>
              <c:strCache>
                <c:ptCount val="9"/>
                <c:pt idx="0">
                  <c:v>abr-18</c:v>
                </c:pt>
                <c:pt idx="1">
                  <c:v>may-18</c:v>
                </c:pt>
                <c:pt idx="2">
                  <c:v>jun-18</c:v>
                </c:pt>
                <c:pt idx="3">
                  <c:v>jul-18</c:v>
                </c:pt>
                <c:pt idx="4">
                  <c:v>ago-18</c:v>
                </c:pt>
                <c:pt idx="5">
                  <c:v>sep-18</c:v>
                </c:pt>
                <c:pt idx="6">
                  <c:v>oct-18</c:v>
                </c:pt>
                <c:pt idx="7">
                  <c:v>nov-18</c:v>
                </c:pt>
                <c:pt idx="8">
                  <c:v>dic-18</c:v>
                </c:pt>
              </c:strCache>
            </c:strRef>
          </c:cat>
          <c:val>
            <c:numRef>
              <c:f>Turbidez!$L$7:$L$16</c:f>
              <c:numCache>
                <c:formatCode>General</c:formatCode>
                <c:ptCount val="9"/>
                <c:pt idx="0">
                  <c:v>5</c:v>
                </c:pt>
                <c:pt idx="1">
                  <c:v>5</c:v>
                </c:pt>
                <c:pt idx="3">
                  <c:v>10</c:v>
                </c:pt>
                <c:pt idx="4">
                  <c:v>#N/A</c:v>
                </c:pt>
                <c:pt idx="5">
                  <c:v>5</c:v>
                </c:pt>
                <c:pt idx="6">
                  <c:v>5</c:v>
                </c:pt>
                <c:pt idx="8">
                  <c:v>10</c:v>
                </c:pt>
              </c:numCache>
            </c:numRef>
          </c:val>
          <c:smooth val="0"/>
          <c:extLst>
            <c:ext xmlns:c16="http://schemas.microsoft.com/office/drawing/2014/chart" uri="{C3380CC4-5D6E-409C-BE32-E72D297353CC}">
              <c16:uniqueId val="{0000000A-E5A5-485D-A3A0-3D635CBC2F6C}"/>
            </c:ext>
          </c:extLst>
        </c:ser>
        <c:ser>
          <c:idx val="11"/>
          <c:order val="11"/>
          <c:tx>
            <c:strRef>
              <c:f>Turbidez!$M$5:$M$6</c:f>
              <c:strCache>
                <c:ptCount val="1"/>
                <c:pt idx="0">
                  <c:v>PAPO2</c:v>
                </c:pt>
              </c:strCache>
            </c:strRef>
          </c:tx>
          <c:spPr>
            <a:ln w="28575" cap="rnd">
              <a:solidFill>
                <a:schemeClr val="accent6">
                  <a:lumMod val="60000"/>
                </a:schemeClr>
              </a:solidFill>
              <a:round/>
            </a:ln>
            <a:effectLst/>
          </c:spPr>
          <c:marker>
            <c:symbol val="none"/>
          </c:marker>
          <c:cat>
            <c:strRef>
              <c:f>Turbidez!$A$7:$A$16</c:f>
              <c:strCache>
                <c:ptCount val="9"/>
                <c:pt idx="0">
                  <c:v>abr-18</c:v>
                </c:pt>
                <c:pt idx="1">
                  <c:v>may-18</c:v>
                </c:pt>
                <c:pt idx="2">
                  <c:v>jun-18</c:v>
                </c:pt>
                <c:pt idx="3">
                  <c:v>jul-18</c:v>
                </c:pt>
                <c:pt idx="4">
                  <c:v>ago-18</c:v>
                </c:pt>
                <c:pt idx="5">
                  <c:v>sep-18</c:v>
                </c:pt>
                <c:pt idx="6">
                  <c:v>oct-18</c:v>
                </c:pt>
                <c:pt idx="7">
                  <c:v>nov-18</c:v>
                </c:pt>
                <c:pt idx="8">
                  <c:v>dic-18</c:v>
                </c:pt>
              </c:strCache>
            </c:strRef>
          </c:cat>
          <c:val>
            <c:numRef>
              <c:f>Turbidez!$M$7:$M$16</c:f>
              <c:numCache>
                <c:formatCode>General</c:formatCode>
                <c:ptCount val="9"/>
                <c:pt idx="0">
                  <c:v>5</c:v>
                </c:pt>
                <c:pt idx="1">
                  <c:v>2</c:v>
                </c:pt>
                <c:pt idx="2">
                  <c:v>20</c:v>
                </c:pt>
                <c:pt idx="3">
                  <c:v>5</c:v>
                </c:pt>
                <c:pt idx="4">
                  <c:v>#N/A</c:v>
                </c:pt>
                <c:pt idx="5">
                  <c:v>2</c:v>
                </c:pt>
                <c:pt idx="6">
                  <c:v>5</c:v>
                </c:pt>
                <c:pt idx="7">
                  <c:v>25</c:v>
                </c:pt>
                <c:pt idx="8">
                  <c:v>5</c:v>
                </c:pt>
              </c:numCache>
            </c:numRef>
          </c:val>
          <c:smooth val="0"/>
          <c:extLst>
            <c:ext xmlns:c16="http://schemas.microsoft.com/office/drawing/2014/chart" uri="{C3380CC4-5D6E-409C-BE32-E72D297353CC}">
              <c16:uniqueId val="{0000000B-E5A5-485D-A3A0-3D635CBC2F6C}"/>
            </c:ext>
          </c:extLst>
        </c:ser>
        <c:ser>
          <c:idx val="12"/>
          <c:order val="12"/>
          <c:tx>
            <c:strRef>
              <c:f>Turbidez!$N$5:$N$6</c:f>
              <c:strCache>
                <c:ptCount val="1"/>
                <c:pt idx="0">
                  <c:v>PAPR1</c:v>
                </c:pt>
              </c:strCache>
            </c:strRef>
          </c:tx>
          <c:spPr>
            <a:ln w="28575" cap="rnd">
              <a:solidFill>
                <a:schemeClr val="accent1">
                  <a:lumMod val="80000"/>
                  <a:lumOff val="20000"/>
                </a:schemeClr>
              </a:solidFill>
              <a:round/>
            </a:ln>
            <a:effectLst/>
          </c:spPr>
          <c:marker>
            <c:symbol val="none"/>
          </c:marker>
          <c:cat>
            <c:strRef>
              <c:f>Turbidez!$A$7:$A$16</c:f>
              <c:strCache>
                <c:ptCount val="9"/>
                <c:pt idx="0">
                  <c:v>abr-18</c:v>
                </c:pt>
                <c:pt idx="1">
                  <c:v>may-18</c:v>
                </c:pt>
                <c:pt idx="2">
                  <c:v>jun-18</c:v>
                </c:pt>
                <c:pt idx="3">
                  <c:v>jul-18</c:v>
                </c:pt>
                <c:pt idx="4">
                  <c:v>ago-18</c:v>
                </c:pt>
                <c:pt idx="5">
                  <c:v>sep-18</c:v>
                </c:pt>
                <c:pt idx="6">
                  <c:v>oct-18</c:v>
                </c:pt>
                <c:pt idx="7">
                  <c:v>nov-18</c:v>
                </c:pt>
                <c:pt idx="8">
                  <c:v>dic-18</c:v>
                </c:pt>
              </c:strCache>
            </c:strRef>
          </c:cat>
          <c:val>
            <c:numRef>
              <c:f>Turbidez!$N$7:$N$16</c:f>
              <c:numCache>
                <c:formatCode>General</c:formatCode>
                <c:ptCount val="9"/>
                <c:pt idx="0">
                  <c:v>2</c:v>
                </c:pt>
                <c:pt idx="1">
                  <c:v>10</c:v>
                </c:pt>
                <c:pt idx="3">
                  <c:v>40</c:v>
                </c:pt>
                <c:pt idx="4">
                  <c:v>10</c:v>
                </c:pt>
                <c:pt idx="5">
                  <c:v>10</c:v>
                </c:pt>
                <c:pt idx="6">
                  <c:v>15</c:v>
                </c:pt>
                <c:pt idx="8">
                  <c:v>2</c:v>
                </c:pt>
              </c:numCache>
            </c:numRef>
          </c:val>
          <c:smooth val="0"/>
          <c:extLst>
            <c:ext xmlns:c16="http://schemas.microsoft.com/office/drawing/2014/chart" uri="{C3380CC4-5D6E-409C-BE32-E72D297353CC}">
              <c16:uniqueId val="{0000000C-E5A5-485D-A3A0-3D635CBC2F6C}"/>
            </c:ext>
          </c:extLst>
        </c:ser>
        <c:ser>
          <c:idx val="13"/>
          <c:order val="13"/>
          <c:tx>
            <c:strRef>
              <c:f>Turbidez!$O$5:$O$6</c:f>
              <c:strCache>
                <c:ptCount val="1"/>
                <c:pt idx="0">
                  <c:v>PAPR2</c:v>
                </c:pt>
              </c:strCache>
            </c:strRef>
          </c:tx>
          <c:spPr>
            <a:ln w="28575" cap="rnd">
              <a:solidFill>
                <a:schemeClr val="accent2">
                  <a:lumMod val="80000"/>
                  <a:lumOff val="20000"/>
                </a:schemeClr>
              </a:solidFill>
              <a:round/>
            </a:ln>
            <a:effectLst/>
          </c:spPr>
          <c:marker>
            <c:symbol val="none"/>
          </c:marker>
          <c:cat>
            <c:strRef>
              <c:f>Turbidez!$A$7:$A$16</c:f>
              <c:strCache>
                <c:ptCount val="9"/>
                <c:pt idx="0">
                  <c:v>abr-18</c:v>
                </c:pt>
                <c:pt idx="1">
                  <c:v>may-18</c:v>
                </c:pt>
                <c:pt idx="2">
                  <c:v>jun-18</c:v>
                </c:pt>
                <c:pt idx="3">
                  <c:v>jul-18</c:v>
                </c:pt>
                <c:pt idx="4">
                  <c:v>ago-18</c:v>
                </c:pt>
                <c:pt idx="5">
                  <c:v>sep-18</c:v>
                </c:pt>
                <c:pt idx="6">
                  <c:v>oct-18</c:v>
                </c:pt>
                <c:pt idx="7">
                  <c:v>nov-18</c:v>
                </c:pt>
                <c:pt idx="8">
                  <c:v>dic-18</c:v>
                </c:pt>
              </c:strCache>
            </c:strRef>
          </c:cat>
          <c:val>
            <c:numRef>
              <c:f>Turbidez!$O$7:$O$16</c:f>
              <c:numCache>
                <c:formatCode>General</c:formatCode>
                <c:ptCount val="9"/>
                <c:pt idx="0">
                  <c:v>15</c:v>
                </c:pt>
                <c:pt idx="1">
                  <c:v>10</c:v>
                </c:pt>
                <c:pt idx="2">
                  <c:v>20</c:v>
                </c:pt>
                <c:pt idx="3">
                  <c:v>50</c:v>
                </c:pt>
                <c:pt idx="4">
                  <c:v>20</c:v>
                </c:pt>
                <c:pt idx="5">
                  <c:v>10</c:v>
                </c:pt>
                <c:pt idx="6">
                  <c:v>10</c:v>
                </c:pt>
                <c:pt idx="7">
                  <c:v>15</c:v>
                </c:pt>
                <c:pt idx="8">
                  <c:v>2</c:v>
                </c:pt>
              </c:numCache>
            </c:numRef>
          </c:val>
          <c:smooth val="0"/>
          <c:extLst>
            <c:ext xmlns:c16="http://schemas.microsoft.com/office/drawing/2014/chart" uri="{C3380CC4-5D6E-409C-BE32-E72D297353CC}">
              <c16:uniqueId val="{0000000D-E5A5-485D-A3A0-3D635CBC2F6C}"/>
            </c:ext>
          </c:extLst>
        </c:ser>
        <c:ser>
          <c:idx val="14"/>
          <c:order val="14"/>
          <c:tx>
            <c:strRef>
              <c:f>Turbidez!$P$5:$P$6</c:f>
              <c:strCache>
                <c:ptCount val="1"/>
                <c:pt idx="0">
                  <c:v>PLTR1</c:v>
                </c:pt>
              </c:strCache>
            </c:strRef>
          </c:tx>
          <c:spPr>
            <a:ln w="28575" cap="rnd">
              <a:solidFill>
                <a:schemeClr val="accent3">
                  <a:lumMod val="80000"/>
                  <a:lumOff val="20000"/>
                </a:schemeClr>
              </a:solidFill>
              <a:round/>
            </a:ln>
            <a:effectLst/>
          </c:spPr>
          <c:marker>
            <c:symbol val="none"/>
          </c:marker>
          <c:cat>
            <c:strRef>
              <c:f>Turbidez!$A$7:$A$16</c:f>
              <c:strCache>
                <c:ptCount val="9"/>
                <c:pt idx="0">
                  <c:v>abr-18</c:v>
                </c:pt>
                <c:pt idx="1">
                  <c:v>may-18</c:v>
                </c:pt>
                <c:pt idx="2">
                  <c:v>jun-18</c:v>
                </c:pt>
                <c:pt idx="3">
                  <c:v>jul-18</c:v>
                </c:pt>
                <c:pt idx="4">
                  <c:v>ago-18</c:v>
                </c:pt>
                <c:pt idx="5">
                  <c:v>sep-18</c:v>
                </c:pt>
                <c:pt idx="6">
                  <c:v>oct-18</c:v>
                </c:pt>
                <c:pt idx="7">
                  <c:v>nov-18</c:v>
                </c:pt>
                <c:pt idx="8">
                  <c:v>dic-18</c:v>
                </c:pt>
              </c:strCache>
            </c:strRef>
          </c:cat>
          <c:val>
            <c:numRef>
              <c:f>Turbidez!$P$7:$P$16</c:f>
              <c:numCache>
                <c:formatCode>General</c:formatCode>
                <c:ptCount val="9"/>
                <c:pt idx="0">
                  <c:v>15</c:v>
                </c:pt>
                <c:pt idx="1">
                  <c:v>17.5</c:v>
                </c:pt>
                <c:pt idx="2">
                  <c:v>15</c:v>
                </c:pt>
                <c:pt idx="3">
                  <c:v>50</c:v>
                </c:pt>
                <c:pt idx="4">
                  <c:v>35</c:v>
                </c:pt>
                <c:pt idx="5">
                  <c:v>15</c:v>
                </c:pt>
                <c:pt idx="6">
                  <c:v>15</c:v>
                </c:pt>
                <c:pt idx="7">
                  <c:v>10</c:v>
                </c:pt>
                <c:pt idx="8">
                  <c:v>15</c:v>
                </c:pt>
              </c:numCache>
            </c:numRef>
          </c:val>
          <c:smooth val="0"/>
          <c:extLst>
            <c:ext xmlns:c16="http://schemas.microsoft.com/office/drawing/2014/chart" uri="{C3380CC4-5D6E-409C-BE32-E72D297353CC}">
              <c16:uniqueId val="{0000000E-E5A5-485D-A3A0-3D635CBC2F6C}"/>
            </c:ext>
          </c:extLst>
        </c:ser>
        <c:ser>
          <c:idx val="15"/>
          <c:order val="15"/>
          <c:tx>
            <c:strRef>
              <c:f>Turbidez!$Q$5:$Q$6</c:f>
              <c:strCache>
                <c:ptCount val="1"/>
                <c:pt idx="0">
                  <c:v>PLTR2</c:v>
                </c:pt>
              </c:strCache>
            </c:strRef>
          </c:tx>
          <c:spPr>
            <a:ln w="28575" cap="rnd">
              <a:solidFill>
                <a:schemeClr val="accent4">
                  <a:lumMod val="80000"/>
                  <a:lumOff val="20000"/>
                </a:schemeClr>
              </a:solidFill>
              <a:round/>
            </a:ln>
            <a:effectLst/>
          </c:spPr>
          <c:marker>
            <c:symbol val="none"/>
          </c:marker>
          <c:cat>
            <c:strRef>
              <c:f>Turbidez!$A$7:$A$16</c:f>
              <c:strCache>
                <c:ptCount val="9"/>
                <c:pt idx="0">
                  <c:v>abr-18</c:v>
                </c:pt>
                <c:pt idx="1">
                  <c:v>may-18</c:v>
                </c:pt>
                <c:pt idx="2">
                  <c:v>jun-18</c:v>
                </c:pt>
                <c:pt idx="3">
                  <c:v>jul-18</c:v>
                </c:pt>
                <c:pt idx="4">
                  <c:v>ago-18</c:v>
                </c:pt>
                <c:pt idx="5">
                  <c:v>sep-18</c:v>
                </c:pt>
                <c:pt idx="6">
                  <c:v>oct-18</c:v>
                </c:pt>
                <c:pt idx="7">
                  <c:v>nov-18</c:v>
                </c:pt>
                <c:pt idx="8">
                  <c:v>dic-18</c:v>
                </c:pt>
              </c:strCache>
            </c:strRef>
          </c:cat>
          <c:val>
            <c:numRef>
              <c:f>Turbidez!$Q$7:$Q$16</c:f>
              <c:numCache>
                <c:formatCode>General</c:formatCode>
                <c:ptCount val="9"/>
                <c:pt idx="0">
                  <c:v>20</c:v>
                </c:pt>
                <c:pt idx="1">
                  <c:v>20</c:v>
                </c:pt>
                <c:pt idx="2">
                  <c:v>15</c:v>
                </c:pt>
                <c:pt idx="3">
                  <c:v>45</c:v>
                </c:pt>
                <c:pt idx="4">
                  <c:v>25</c:v>
                </c:pt>
                <c:pt idx="5">
                  <c:v>12.5</c:v>
                </c:pt>
                <c:pt idx="6">
                  <c:v>17.5</c:v>
                </c:pt>
                <c:pt idx="7">
                  <c:v>10</c:v>
                </c:pt>
                <c:pt idx="8">
                  <c:v>15</c:v>
                </c:pt>
              </c:numCache>
            </c:numRef>
          </c:val>
          <c:smooth val="0"/>
          <c:extLst>
            <c:ext xmlns:c16="http://schemas.microsoft.com/office/drawing/2014/chart" uri="{C3380CC4-5D6E-409C-BE32-E72D297353CC}">
              <c16:uniqueId val="{0000000F-E5A5-485D-A3A0-3D635CBC2F6C}"/>
            </c:ext>
          </c:extLst>
        </c:ser>
        <c:ser>
          <c:idx val="16"/>
          <c:order val="16"/>
          <c:tx>
            <c:strRef>
              <c:f>Turbidez!$R$5:$R$6</c:f>
              <c:strCache>
                <c:ptCount val="1"/>
                <c:pt idx="0">
                  <c:v>RECO</c:v>
                </c:pt>
              </c:strCache>
            </c:strRef>
          </c:tx>
          <c:spPr>
            <a:ln w="28575" cap="rnd">
              <a:solidFill>
                <a:schemeClr val="accent5">
                  <a:lumMod val="80000"/>
                  <a:lumOff val="20000"/>
                </a:schemeClr>
              </a:solidFill>
              <a:round/>
            </a:ln>
            <a:effectLst/>
          </c:spPr>
          <c:marker>
            <c:symbol val="none"/>
          </c:marker>
          <c:cat>
            <c:strRef>
              <c:f>Turbidez!$A$7:$A$16</c:f>
              <c:strCache>
                <c:ptCount val="9"/>
                <c:pt idx="0">
                  <c:v>abr-18</c:v>
                </c:pt>
                <c:pt idx="1">
                  <c:v>may-18</c:v>
                </c:pt>
                <c:pt idx="2">
                  <c:v>jun-18</c:v>
                </c:pt>
                <c:pt idx="3">
                  <c:v>jul-18</c:v>
                </c:pt>
                <c:pt idx="4">
                  <c:v>ago-18</c:v>
                </c:pt>
                <c:pt idx="5">
                  <c:v>sep-18</c:v>
                </c:pt>
                <c:pt idx="6">
                  <c:v>oct-18</c:v>
                </c:pt>
                <c:pt idx="7">
                  <c:v>nov-18</c:v>
                </c:pt>
                <c:pt idx="8">
                  <c:v>dic-18</c:v>
                </c:pt>
              </c:strCache>
            </c:strRef>
          </c:cat>
          <c:val>
            <c:numRef>
              <c:f>Turbidez!$R$7:$R$16</c:f>
              <c:numCache>
                <c:formatCode>General</c:formatCode>
                <c:ptCount val="9"/>
                <c:pt idx="0">
                  <c:v>10</c:v>
                </c:pt>
                <c:pt idx="1">
                  <c:v>10</c:v>
                </c:pt>
                <c:pt idx="2">
                  <c:v>15</c:v>
                </c:pt>
                <c:pt idx="3">
                  <c:v>10</c:v>
                </c:pt>
                <c:pt idx="4">
                  <c:v>30</c:v>
                </c:pt>
                <c:pt idx="5">
                  <c:v>5</c:v>
                </c:pt>
                <c:pt idx="6">
                  <c:v>10</c:v>
                </c:pt>
                <c:pt idx="7">
                  <c:v>5</c:v>
                </c:pt>
                <c:pt idx="8">
                  <c:v>15</c:v>
                </c:pt>
              </c:numCache>
            </c:numRef>
          </c:val>
          <c:smooth val="0"/>
          <c:extLst>
            <c:ext xmlns:c16="http://schemas.microsoft.com/office/drawing/2014/chart" uri="{C3380CC4-5D6E-409C-BE32-E72D297353CC}">
              <c16:uniqueId val="{00000010-E5A5-485D-A3A0-3D635CBC2F6C}"/>
            </c:ext>
          </c:extLst>
        </c:ser>
        <c:ser>
          <c:idx val="17"/>
          <c:order val="17"/>
          <c:tx>
            <c:strRef>
              <c:f>Turbidez!$S$5:$S$6</c:f>
              <c:strCache>
                <c:ptCount val="1"/>
                <c:pt idx="0">
                  <c:v>SALT</c:v>
                </c:pt>
              </c:strCache>
            </c:strRef>
          </c:tx>
          <c:spPr>
            <a:ln w="28575" cap="rnd">
              <a:solidFill>
                <a:schemeClr val="accent6">
                  <a:lumMod val="80000"/>
                  <a:lumOff val="20000"/>
                </a:schemeClr>
              </a:solidFill>
              <a:round/>
            </a:ln>
            <a:effectLst/>
          </c:spPr>
          <c:marker>
            <c:symbol val="none"/>
          </c:marker>
          <c:cat>
            <c:strRef>
              <c:f>Turbidez!$A$7:$A$16</c:f>
              <c:strCache>
                <c:ptCount val="9"/>
                <c:pt idx="0">
                  <c:v>abr-18</c:v>
                </c:pt>
                <c:pt idx="1">
                  <c:v>may-18</c:v>
                </c:pt>
                <c:pt idx="2">
                  <c:v>jun-18</c:v>
                </c:pt>
                <c:pt idx="3">
                  <c:v>jul-18</c:v>
                </c:pt>
                <c:pt idx="4">
                  <c:v>ago-18</c:v>
                </c:pt>
                <c:pt idx="5">
                  <c:v>sep-18</c:v>
                </c:pt>
                <c:pt idx="6">
                  <c:v>oct-18</c:v>
                </c:pt>
                <c:pt idx="7">
                  <c:v>nov-18</c:v>
                </c:pt>
                <c:pt idx="8">
                  <c:v>dic-18</c:v>
                </c:pt>
              </c:strCache>
            </c:strRef>
          </c:cat>
          <c:val>
            <c:numRef>
              <c:f>Turbidez!$S$7:$S$16</c:f>
              <c:numCache>
                <c:formatCode>General</c:formatCode>
                <c:ptCount val="9"/>
                <c:pt idx="0">
                  <c:v>10</c:v>
                </c:pt>
                <c:pt idx="1">
                  <c:v>10</c:v>
                </c:pt>
                <c:pt idx="2">
                  <c:v>#N/A</c:v>
                </c:pt>
                <c:pt idx="3">
                  <c:v>10</c:v>
                </c:pt>
                <c:pt idx="4">
                  <c:v>50</c:v>
                </c:pt>
                <c:pt idx="5">
                  <c:v>5</c:v>
                </c:pt>
                <c:pt idx="6">
                  <c:v>15</c:v>
                </c:pt>
                <c:pt idx="7">
                  <c:v>10</c:v>
                </c:pt>
                <c:pt idx="8">
                  <c:v>15</c:v>
                </c:pt>
              </c:numCache>
            </c:numRef>
          </c:val>
          <c:smooth val="0"/>
          <c:extLst>
            <c:ext xmlns:c16="http://schemas.microsoft.com/office/drawing/2014/chart" uri="{C3380CC4-5D6E-409C-BE32-E72D297353CC}">
              <c16:uniqueId val="{00000011-E5A5-485D-A3A0-3D635CBC2F6C}"/>
            </c:ext>
          </c:extLst>
        </c:ser>
        <c:dLbls>
          <c:showLegendKey val="0"/>
          <c:showVal val="0"/>
          <c:showCatName val="0"/>
          <c:showSerName val="0"/>
          <c:showPercent val="0"/>
          <c:showBubbleSize val="0"/>
        </c:dLbls>
        <c:smooth val="0"/>
        <c:axId val="772483016"/>
        <c:axId val="772456776"/>
      </c:lineChart>
      <c:catAx>
        <c:axId val="772483016"/>
        <c:scaling>
          <c:orientation val="minMax"/>
        </c:scaling>
        <c:delete val="0"/>
        <c:axPos val="b"/>
        <c:title>
          <c:tx>
            <c:rich>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r>
                  <a:rPr lang="en-US"/>
                  <a:t>Mes del muestreo</a:t>
                </a:r>
              </a:p>
            </c:rich>
          </c:tx>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772456776"/>
        <c:crosses val="autoZero"/>
        <c:auto val="1"/>
        <c:lblAlgn val="ctr"/>
        <c:lblOffset val="100"/>
        <c:noMultiLvlLbl val="0"/>
      </c:catAx>
      <c:valAx>
        <c:axId val="772456776"/>
        <c:scaling>
          <c:orientation val="minMax"/>
          <c:min val="5"/>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772483016"/>
        <c:crosses val="autoZero"/>
        <c:crossBetween val="between"/>
      </c:valAx>
      <c:spPr>
        <a:noFill/>
        <a:ln>
          <a:noFill/>
        </a:ln>
        <a:effectLst/>
      </c:spPr>
    </c:plotArea>
    <c:legend>
      <c:legendPos val="r"/>
      <c:layout>
        <c:manualLayout>
          <c:xMode val="edge"/>
          <c:yMode val="edge"/>
          <c:x val="0.78449170107508714"/>
          <c:y val="7.0309492563429568E-2"/>
          <c:w val="0.20719661197314868"/>
          <c:h val="0.85938101487314089"/>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legend>
    <c:plotVisOnly val="1"/>
    <c:dispBlanksAs val="gap"/>
    <c:showDLblsOverMax val="0"/>
  </c:chart>
  <c:spPr>
    <a:solidFill>
      <a:schemeClr val="bg1"/>
    </a:solidFill>
    <a:ln w="9525" cap="flat" cmpd="sng" algn="ctr">
      <a:noFill/>
      <a:round/>
    </a:ln>
    <a:effectLst/>
  </c:spPr>
  <c:txPr>
    <a:bodyPr/>
    <a:lstStyle/>
    <a:p>
      <a:pPr>
        <a:defRPr sz="900"/>
      </a:pPr>
      <a:endParaRPr lang="es-MX"/>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r>
              <a:rPr lang="en-US" sz="1200" b="1"/>
              <a:t>Turbidez</a:t>
            </a:r>
          </a:p>
        </c:rich>
      </c:tx>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es-MX"/>
        </a:p>
      </c:txPr>
    </c:title>
    <c:autoTitleDeleted val="0"/>
    <c:plotArea>
      <c:layout/>
      <c:stockChart>
        <c:ser>
          <c:idx val="0"/>
          <c:order val="0"/>
          <c:tx>
            <c:strRef>
              <c:f>Turbidez!$A$19</c:f>
              <c:strCache>
                <c:ptCount val="1"/>
                <c:pt idx="0">
                  <c:v>PROMEDIO</c:v>
                </c:pt>
              </c:strCache>
            </c:strRef>
          </c:tx>
          <c:spPr>
            <a:ln w="28575" cap="rnd">
              <a:noFill/>
              <a:round/>
            </a:ln>
            <a:effectLst/>
          </c:spPr>
          <c:marker>
            <c:symbol val="circle"/>
            <c:size val="5"/>
            <c:spPr>
              <a:solidFill>
                <a:schemeClr val="accent1"/>
              </a:solidFill>
              <a:ln w="9525">
                <a:solidFill>
                  <a:schemeClr val="accent1"/>
                </a:solidFill>
              </a:ln>
              <a:effectLst/>
            </c:spPr>
          </c:marker>
          <c:dPt>
            <c:idx val="0"/>
            <c:marker>
              <c:symbol val="circle"/>
              <c:size val="5"/>
              <c:spPr>
                <a:solidFill>
                  <a:schemeClr val="accent3"/>
                </a:solidFill>
                <a:ln w="9525">
                  <a:solidFill>
                    <a:schemeClr val="accent1"/>
                  </a:solidFill>
                </a:ln>
                <a:effectLst/>
              </c:spPr>
            </c:marker>
            <c:bubble3D val="0"/>
            <c:extLst>
              <c:ext xmlns:c16="http://schemas.microsoft.com/office/drawing/2014/chart" uri="{C3380CC4-5D6E-409C-BE32-E72D297353CC}">
                <c16:uniqueId val="{00000000-ABC3-4BC9-833A-1EED49D1D43E}"/>
              </c:ext>
            </c:extLst>
          </c:dPt>
          <c:dPt>
            <c:idx val="1"/>
            <c:marker>
              <c:symbol val="circle"/>
              <c:size val="5"/>
              <c:spPr>
                <a:solidFill>
                  <a:schemeClr val="accent4"/>
                </a:solidFill>
                <a:ln w="9525">
                  <a:solidFill>
                    <a:schemeClr val="accent1"/>
                  </a:solidFill>
                </a:ln>
                <a:effectLst/>
              </c:spPr>
            </c:marker>
            <c:bubble3D val="0"/>
            <c:extLst>
              <c:ext xmlns:c16="http://schemas.microsoft.com/office/drawing/2014/chart" uri="{C3380CC4-5D6E-409C-BE32-E72D297353CC}">
                <c16:uniqueId val="{00000001-ABC3-4BC9-833A-1EED49D1D43E}"/>
              </c:ext>
            </c:extLst>
          </c:dPt>
          <c:dPt>
            <c:idx val="2"/>
            <c:marker>
              <c:symbol val="circle"/>
              <c:size val="5"/>
              <c:spPr>
                <a:solidFill>
                  <a:schemeClr val="accent4"/>
                </a:solidFill>
                <a:ln w="9525">
                  <a:solidFill>
                    <a:schemeClr val="accent1"/>
                  </a:solidFill>
                </a:ln>
                <a:effectLst/>
              </c:spPr>
            </c:marker>
            <c:bubble3D val="0"/>
            <c:extLst>
              <c:ext xmlns:c16="http://schemas.microsoft.com/office/drawing/2014/chart" uri="{C3380CC4-5D6E-409C-BE32-E72D297353CC}">
                <c16:uniqueId val="{00000002-ABC3-4BC9-833A-1EED49D1D43E}"/>
              </c:ext>
            </c:extLst>
          </c:dPt>
          <c:dPt>
            <c:idx val="3"/>
            <c:marker>
              <c:symbol val="circle"/>
              <c:size val="5"/>
              <c:spPr>
                <a:solidFill>
                  <a:schemeClr val="accent4"/>
                </a:solidFill>
                <a:ln w="9525">
                  <a:solidFill>
                    <a:schemeClr val="accent1"/>
                  </a:solidFill>
                </a:ln>
                <a:effectLst/>
              </c:spPr>
            </c:marker>
            <c:bubble3D val="0"/>
            <c:extLst>
              <c:ext xmlns:c16="http://schemas.microsoft.com/office/drawing/2014/chart" uri="{C3380CC4-5D6E-409C-BE32-E72D297353CC}">
                <c16:uniqueId val="{00000003-ABC3-4BC9-833A-1EED49D1D43E}"/>
              </c:ext>
            </c:extLst>
          </c:dPt>
          <c:dPt>
            <c:idx val="4"/>
            <c:marker>
              <c:symbol val="circle"/>
              <c:size val="5"/>
              <c:spPr>
                <a:solidFill>
                  <a:schemeClr val="accent4"/>
                </a:solidFill>
                <a:ln w="9525">
                  <a:solidFill>
                    <a:schemeClr val="accent1"/>
                  </a:solidFill>
                </a:ln>
                <a:effectLst/>
              </c:spPr>
            </c:marker>
            <c:bubble3D val="0"/>
            <c:extLst>
              <c:ext xmlns:c16="http://schemas.microsoft.com/office/drawing/2014/chart" uri="{C3380CC4-5D6E-409C-BE32-E72D297353CC}">
                <c16:uniqueId val="{00000004-ABC3-4BC9-833A-1EED49D1D43E}"/>
              </c:ext>
            </c:extLst>
          </c:dPt>
          <c:dPt>
            <c:idx val="5"/>
            <c:marker>
              <c:symbol val="circle"/>
              <c:size val="5"/>
              <c:spPr>
                <a:solidFill>
                  <a:schemeClr val="accent6"/>
                </a:solidFill>
                <a:ln w="9525">
                  <a:solidFill>
                    <a:schemeClr val="accent1"/>
                  </a:solidFill>
                </a:ln>
                <a:effectLst/>
              </c:spPr>
            </c:marker>
            <c:bubble3D val="0"/>
            <c:extLst>
              <c:ext xmlns:c16="http://schemas.microsoft.com/office/drawing/2014/chart" uri="{C3380CC4-5D6E-409C-BE32-E72D297353CC}">
                <c16:uniqueId val="{00000005-ABC3-4BC9-833A-1EED49D1D43E}"/>
              </c:ext>
            </c:extLst>
          </c:dPt>
          <c:dPt>
            <c:idx val="6"/>
            <c:marker>
              <c:symbol val="circle"/>
              <c:size val="5"/>
              <c:spPr>
                <a:solidFill>
                  <a:schemeClr val="accent6"/>
                </a:solidFill>
                <a:ln w="9525">
                  <a:solidFill>
                    <a:schemeClr val="accent1"/>
                  </a:solidFill>
                </a:ln>
                <a:effectLst/>
              </c:spPr>
            </c:marker>
            <c:bubble3D val="0"/>
            <c:extLst>
              <c:ext xmlns:c16="http://schemas.microsoft.com/office/drawing/2014/chart" uri="{C3380CC4-5D6E-409C-BE32-E72D297353CC}">
                <c16:uniqueId val="{00000006-ABC3-4BC9-833A-1EED49D1D43E}"/>
              </c:ext>
            </c:extLst>
          </c:dPt>
          <c:dPt>
            <c:idx val="7"/>
            <c:marker>
              <c:symbol val="circle"/>
              <c:size val="5"/>
              <c:spPr>
                <a:solidFill>
                  <a:schemeClr val="accent6"/>
                </a:solidFill>
                <a:ln w="9525">
                  <a:solidFill>
                    <a:schemeClr val="accent1"/>
                  </a:solidFill>
                </a:ln>
                <a:effectLst/>
              </c:spPr>
            </c:marker>
            <c:bubble3D val="0"/>
            <c:extLst>
              <c:ext xmlns:c16="http://schemas.microsoft.com/office/drawing/2014/chart" uri="{C3380CC4-5D6E-409C-BE32-E72D297353CC}">
                <c16:uniqueId val="{00000007-ABC3-4BC9-833A-1EED49D1D43E}"/>
              </c:ext>
            </c:extLst>
          </c:dPt>
          <c:dPt>
            <c:idx val="8"/>
            <c:marker>
              <c:symbol val="circle"/>
              <c:size val="5"/>
              <c:spPr>
                <a:solidFill>
                  <a:schemeClr val="accent6"/>
                </a:solidFill>
                <a:ln w="9525">
                  <a:solidFill>
                    <a:schemeClr val="accent1"/>
                  </a:solidFill>
                </a:ln>
                <a:effectLst/>
              </c:spPr>
            </c:marker>
            <c:bubble3D val="0"/>
            <c:extLst>
              <c:ext xmlns:c16="http://schemas.microsoft.com/office/drawing/2014/chart" uri="{C3380CC4-5D6E-409C-BE32-E72D297353CC}">
                <c16:uniqueId val="{00000008-ABC3-4BC9-833A-1EED49D1D43E}"/>
              </c:ext>
            </c:extLst>
          </c:dPt>
          <c:dPt>
            <c:idx val="9"/>
            <c:marker>
              <c:symbol val="circle"/>
              <c:size val="5"/>
              <c:spPr>
                <a:solidFill>
                  <a:schemeClr val="accent3"/>
                </a:solidFill>
                <a:ln w="9525">
                  <a:solidFill>
                    <a:schemeClr val="accent1"/>
                  </a:solidFill>
                </a:ln>
                <a:effectLst/>
              </c:spPr>
            </c:marker>
            <c:bubble3D val="0"/>
            <c:extLst>
              <c:ext xmlns:c16="http://schemas.microsoft.com/office/drawing/2014/chart" uri="{C3380CC4-5D6E-409C-BE32-E72D297353CC}">
                <c16:uniqueId val="{00000009-ABC3-4BC9-833A-1EED49D1D43E}"/>
              </c:ext>
            </c:extLst>
          </c:dPt>
          <c:dPt>
            <c:idx val="10"/>
            <c:marker>
              <c:symbol val="circle"/>
              <c:size val="5"/>
              <c:spPr>
                <a:solidFill>
                  <a:schemeClr val="accent2"/>
                </a:solidFill>
                <a:ln w="9525">
                  <a:solidFill>
                    <a:schemeClr val="accent1"/>
                  </a:solidFill>
                </a:ln>
                <a:effectLst/>
              </c:spPr>
            </c:marker>
            <c:bubble3D val="0"/>
            <c:extLst>
              <c:ext xmlns:c16="http://schemas.microsoft.com/office/drawing/2014/chart" uri="{C3380CC4-5D6E-409C-BE32-E72D297353CC}">
                <c16:uniqueId val="{0000000A-ABC3-4BC9-833A-1EED49D1D43E}"/>
              </c:ext>
            </c:extLst>
          </c:dPt>
          <c:dPt>
            <c:idx val="11"/>
            <c:marker>
              <c:symbol val="circle"/>
              <c:size val="5"/>
              <c:spPr>
                <a:solidFill>
                  <a:schemeClr val="accent2"/>
                </a:solidFill>
                <a:ln w="9525">
                  <a:solidFill>
                    <a:schemeClr val="accent1"/>
                  </a:solidFill>
                </a:ln>
                <a:effectLst/>
              </c:spPr>
            </c:marker>
            <c:bubble3D val="0"/>
            <c:extLst>
              <c:ext xmlns:c16="http://schemas.microsoft.com/office/drawing/2014/chart" uri="{C3380CC4-5D6E-409C-BE32-E72D297353CC}">
                <c16:uniqueId val="{0000000B-ABC3-4BC9-833A-1EED49D1D43E}"/>
              </c:ext>
            </c:extLst>
          </c:dPt>
          <c:dPt>
            <c:idx val="12"/>
            <c:marker>
              <c:symbol val="circle"/>
              <c:size val="5"/>
              <c:spPr>
                <a:solidFill>
                  <a:schemeClr val="accent2"/>
                </a:solidFill>
                <a:ln w="9525">
                  <a:solidFill>
                    <a:schemeClr val="accent1"/>
                  </a:solidFill>
                </a:ln>
                <a:effectLst/>
              </c:spPr>
            </c:marker>
            <c:bubble3D val="0"/>
            <c:extLst>
              <c:ext xmlns:c16="http://schemas.microsoft.com/office/drawing/2014/chart" uri="{C3380CC4-5D6E-409C-BE32-E72D297353CC}">
                <c16:uniqueId val="{0000000C-ABC3-4BC9-833A-1EED49D1D43E}"/>
              </c:ext>
            </c:extLst>
          </c:dPt>
          <c:dPt>
            <c:idx val="13"/>
            <c:marker>
              <c:symbol val="circle"/>
              <c:size val="5"/>
              <c:spPr>
                <a:solidFill>
                  <a:schemeClr val="accent2"/>
                </a:solidFill>
                <a:ln w="9525">
                  <a:solidFill>
                    <a:schemeClr val="accent1"/>
                  </a:solidFill>
                </a:ln>
                <a:effectLst/>
              </c:spPr>
            </c:marker>
            <c:bubble3D val="0"/>
            <c:extLst>
              <c:ext xmlns:c16="http://schemas.microsoft.com/office/drawing/2014/chart" uri="{C3380CC4-5D6E-409C-BE32-E72D297353CC}">
                <c16:uniqueId val="{0000000D-ABC3-4BC9-833A-1EED49D1D43E}"/>
              </c:ext>
            </c:extLst>
          </c:dPt>
          <c:dPt>
            <c:idx val="14"/>
            <c:marker>
              <c:symbol val="circle"/>
              <c:size val="5"/>
              <c:spPr>
                <a:solidFill>
                  <a:schemeClr val="accent5"/>
                </a:solidFill>
                <a:ln w="9525">
                  <a:solidFill>
                    <a:schemeClr val="accent1"/>
                  </a:solidFill>
                </a:ln>
                <a:effectLst/>
              </c:spPr>
            </c:marker>
            <c:bubble3D val="0"/>
            <c:extLst>
              <c:ext xmlns:c16="http://schemas.microsoft.com/office/drawing/2014/chart" uri="{C3380CC4-5D6E-409C-BE32-E72D297353CC}">
                <c16:uniqueId val="{0000000E-ABC3-4BC9-833A-1EED49D1D43E}"/>
              </c:ext>
            </c:extLst>
          </c:dPt>
          <c:dPt>
            <c:idx val="15"/>
            <c:marker>
              <c:symbol val="circle"/>
              <c:size val="5"/>
              <c:spPr>
                <a:solidFill>
                  <a:schemeClr val="accent5"/>
                </a:solidFill>
                <a:ln w="9525">
                  <a:solidFill>
                    <a:schemeClr val="accent1"/>
                  </a:solidFill>
                </a:ln>
                <a:effectLst/>
              </c:spPr>
            </c:marker>
            <c:bubble3D val="0"/>
            <c:extLst>
              <c:ext xmlns:c16="http://schemas.microsoft.com/office/drawing/2014/chart" uri="{C3380CC4-5D6E-409C-BE32-E72D297353CC}">
                <c16:uniqueId val="{0000000F-ABC3-4BC9-833A-1EED49D1D43E}"/>
              </c:ext>
            </c:extLst>
          </c:dPt>
          <c:dPt>
            <c:idx val="16"/>
            <c:marker>
              <c:symbol val="circle"/>
              <c:size val="5"/>
              <c:spPr>
                <a:solidFill>
                  <a:schemeClr val="accent5"/>
                </a:solidFill>
                <a:ln w="9525">
                  <a:solidFill>
                    <a:schemeClr val="accent1"/>
                  </a:solidFill>
                </a:ln>
                <a:effectLst/>
              </c:spPr>
            </c:marker>
            <c:bubble3D val="0"/>
            <c:extLst>
              <c:ext xmlns:c16="http://schemas.microsoft.com/office/drawing/2014/chart" uri="{C3380CC4-5D6E-409C-BE32-E72D297353CC}">
                <c16:uniqueId val="{00000010-ABC3-4BC9-833A-1EED49D1D43E}"/>
              </c:ext>
            </c:extLst>
          </c:dPt>
          <c:dPt>
            <c:idx val="17"/>
            <c:marker>
              <c:symbol val="circle"/>
              <c:size val="5"/>
              <c:spPr>
                <a:solidFill>
                  <a:schemeClr val="accent3"/>
                </a:solidFill>
                <a:ln w="9525">
                  <a:solidFill>
                    <a:schemeClr val="accent1"/>
                  </a:solidFill>
                </a:ln>
                <a:effectLst/>
              </c:spPr>
            </c:marker>
            <c:bubble3D val="0"/>
            <c:extLst>
              <c:ext xmlns:c16="http://schemas.microsoft.com/office/drawing/2014/chart" uri="{C3380CC4-5D6E-409C-BE32-E72D297353CC}">
                <c16:uniqueId val="{00000011-ABC3-4BC9-833A-1EED49D1D43E}"/>
              </c:ext>
            </c:extLst>
          </c:dPt>
          <c:cat>
            <c:strRef>
              <c:f>Turbidez!$B$18:$T$18</c:f>
              <c:strCache>
                <c:ptCount val="19"/>
                <c:pt idx="0">
                  <c:v>CONV</c:v>
                </c:pt>
                <c:pt idx="1">
                  <c:v>HARG1</c:v>
                </c:pt>
                <c:pt idx="2">
                  <c:v>HARG2</c:v>
                </c:pt>
                <c:pt idx="3">
                  <c:v>HASL1</c:v>
                </c:pt>
                <c:pt idx="4">
                  <c:v>HASL2</c:v>
                </c:pt>
                <c:pt idx="5">
                  <c:v>MAAB1</c:v>
                </c:pt>
                <c:pt idx="6">
                  <c:v>MAAB2</c:v>
                </c:pt>
                <c:pt idx="7">
                  <c:v>MACA1</c:v>
                </c:pt>
                <c:pt idx="8">
                  <c:v>MACA2</c:v>
                </c:pt>
                <c:pt idx="9">
                  <c:v>MAKI</c:v>
                </c:pt>
                <c:pt idx="10">
                  <c:v>PAPO1</c:v>
                </c:pt>
                <c:pt idx="11">
                  <c:v>PAPO2</c:v>
                </c:pt>
                <c:pt idx="12">
                  <c:v>PAPR1</c:v>
                </c:pt>
                <c:pt idx="13">
                  <c:v>PAPR2</c:v>
                </c:pt>
                <c:pt idx="14">
                  <c:v>PLTR1</c:v>
                </c:pt>
                <c:pt idx="15">
                  <c:v>PLTR2</c:v>
                </c:pt>
                <c:pt idx="16">
                  <c:v>RECO</c:v>
                </c:pt>
                <c:pt idx="17">
                  <c:v>SALT</c:v>
                </c:pt>
                <c:pt idx="18">
                  <c:v>Total general</c:v>
                </c:pt>
              </c:strCache>
            </c:strRef>
          </c:cat>
          <c:val>
            <c:numRef>
              <c:f>Turbidez!$B$19:$T$19</c:f>
              <c:numCache>
                <c:formatCode>0.00</c:formatCode>
                <c:ptCount val="19"/>
                <c:pt idx="0">
                  <c:v>10</c:v>
                </c:pt>
                <c:pt idx="1">
                  <c:v>17.428571428571427</c:v>
                </c:pt>
                <c:pt idx="2">
                  <c:v>23.333333333333332</c:v>
                </c:pt>
                <c:pt idx="3">
                  <c:v>5.125</c:v>
                </c:pt>
                <c:pt idx="4">
                  <c:v>9.6666666666666661</c:v>
                </c:pt>
                <c:pt idx="5">
                  <c:v>3.2857142857142856</c:v>
                </c:pt>
                <c:pt idx="6">
                  <c:v>14.666666666666666</c:v>
                </c:pt>
                <c:pt idx="7">
                  <c:v>12.428571428571429</c:v>
                </c:pt>
                <c:pt idx="8">
                  <c:v>11.111111111111111</c:v>
                </c:pt>
                <c:pt idx="9">
                  <c:v>2</c:v>
                </c:pt>
                <c:pt idx="10">
                  <c:v>0</c:v>
                </c:pt>
                <c:pt idx="11">
                  <c:v>0</c:v>
                </c:pt>
                <c:pt idx="12">
                  <c:v>12.714285714285714</c:v>
                </c:pt>
                <c:pt idx="13">
                  <c:v>16.888888888888889</c:v>
                </c:pt>
                <c:pt idx="14">
                  <c:v>20.833333333333332</c:v>
                </c:pt>
                <c:pt idx="15">
                  <c:v>20</c:v>
                </c:pt>
                <c:pt idx="16">
                  <c:v>12.222222222222221</c:v>
                </c:pt>
                <c:pt idx="17">
                  <c:v>0</c:v>
                </c:pt>
                <c:pt idx="18">
                  <c:v>14.186644219977554</c:v>
                </c:pt>
              </c:numCache>
            </c:numRef>
          </c:val>
          <c:smooth val="0"/>
          <c:extLst>
            <c:ext xmlns:c16="http://schemas.microsoft.com/office/drawing/2014/chart" uri="{C3380CC4-5D6E-409C-BE32-E72D297353CC}">
              <c16:uniqueId val="{00000012-ABC3-4BC9-833A-1EED49D1D43E}"/>
            </c:ext>
          </c:extLst>
        </c:ser>
        <c:ser>
          <c:idx val="1"/>
          <c:order val="1"/>
          <c:tx>
            <c:strRef>
              <c:f>Turbidez!$A$20</c:f>
              <c:strCache>
                <c:ptCount val="1"/>
                <c:pt idx="0">
                  <c:v>MIN</c:v>
                </c:pt>
              </c:strCache>
            </c:strRef>
          </c:tx>
          <c:spPr>
            <a:ln w="28575" cap="rnd">
              <a:noFill/>
              <a:round/>
            </a:ln>
            <a:effectLst/>
          </c:spPr>
          <c:marker>
            <c:symbol val="none"/>
          </c:marker>
          <c:dPt>
            <c:idx val="9"/>
            <c:marker>
              <c:symbol val="none"/>
            </c:marker>
            <c:bubble3D val="0"/>
            <c:extLst>
              <c:ext xmlns:c16="http://schemas.microsoft.com/office/drawing/2014/chart" uri="{C3380CC4-5D6E-409C-BE32-E72D297353CC}">
                <c16:uniqueId val="{00000013-ABC3-4BC9-833A-1EED49D1D43E}"/>
              </c:ext>
            </c:extLst>
          </c:dPt>
          <c:cat>
            <c:strRef>
              <c:f>Turbidez!$B$18:$T$18</c:f>
              <c:strCache>
                <c:ptCount val="19"/>
                <c:pt idx="0">
                  <c:v>CONV</c:v>
                </c:pt>
                <c:pt idx="1">
                  <c:v>HARG1</c:v>
                </c:pt>
                <c:pt idx="2">
                  <c:v>HARG2</c:v>
                </c:pt>
                <c:pt idx="3">
                  <c:v>HASL1</c:v>
                </c:pt>
                <c:pt idx="4">
                  <c:v>HASL2</c:v>
                </c:pt>
                <c:pt idx="5">
                  <c:v>MAAB1</c:v>
                </c:pt>
                <c:pt idx="6">
                  <c:v>MAAB2</c:v>
                </c:pt>
                <c:pt idx="7">
                  <c:v>MACA1</c:v>
                </c:pt>
                <c:pt idx="8">
                  <c:v>MACA2</c:v>
                </c:pt>
                <c:pt idx="9">
                  <c:v>MAKI</c:v>
                </c:pt>
                <c:pt idx="10">
                  <c:v>PAPO1</c:v>
                </c:pt>
                <c:pt idx="11">
                  <c:v>PAPO2</c:v>
                </c:pt>
                <c:pt idx="12">
                  <c:v>PAPR1</c:v>
                </c:pt>
                <c:pt idx="13">
                  <c:v>PAPR2</c:v>
                </c:pt>
                <c:pt idx="14">
                  <c:v>PLTR1</c:v>
                </c:pt>
                <c:pt idx="15">
                  <c:v>PLTR2</c:v>
                </c:pt>
                <c:pt idx="16">
                  <c:v>RECO</c:v>
                </c:pt>
                <c:pt idx="17">
                  <c:v>SALT</c:v>
                </c:pt>
                <c:pt idx="18">
                  <c:v>Total general</c:v>
                </c:pt>
              </c:strCache>
            </c:strRef>
          </c:cat>
          <c:val>
            <c:numRef>
              <c:f>Turbidez!$B$20:$T$20</c:f>
              <c:numCache>
                <c:formatCode>0.00</c:formatCode>
                <c:ptCount val="19"/>
                <c:pt idx="0">
                  <c:v>5</c:v>
                </c:pt>
                <c:pt idx="1">
                  <c:v>2</c:v>
                </c:pt>
                <c:pt idx="2">
                  <c:v>5</c:v>
                </c:pt>
                <c:pt idx="3">
                  <c:v>2</c:v>
                </c:pt>
                <c:pt idx="4">
                  <c:v>2</c:v>
                </c:pt>
                <c:pt idx="5">
                  <c:v>2</c:v>
                </c:pt>
                <c:pt idx="6">
                  <c:v>2</c:v>
                </c:pt>
                <c:pt idx="7">
                  <c:v>2</c:v>
                </c:pt>
                <c:pt idx="8">
                  <c:v>5</c:v>
                </c:pt>
                <c:pt idx="9">
                  <c:v>2</c:v>
                </c:pt>
                <c:pt idx="10">
                  <c:v>0</c:v>
                </c:pt>
                <c:pt idx="11">
                  <c:v>0</c:v>
                </c:pt>
                <c:pt idx="12">
                  <c:v>2</c:v>
                </c:pt>
                <c:pt idx="13">
                  <c:v>2</c:v>
                </c:pt>
                <c:pt idx="14">
                  <c:v>10</c:v>
                </c:pt>
                <c:pt idx="15">
                  <c:v>10</c:v>
                </c:pt>
                <c:pt idx="16">
                  <c:v>5</c:v>
                </c:pt>
                <c:pt idx="17">
                  <c:v>0</c:v>
                </c:pt>
                <c:pt idx="18">
                  <c:v>9.25</c:v>
                </c:pt>
              </c:numCache>
            </c:numRef>
          </c:val>
          <c:smooth val="0"/>
          <c:extLst>
            <c:ext xmlns:c16="http://schemas.microsoft.com/office/drawing/2014/chart" uri="{C3380CC4-5D6E-409C-BE32-E72D297353CC}">
              <c16:uniqueId val="{00000014-ABC3-4BC9-833A-1EED49D1D43E}"/>
            </c:ext>
          </c:extLst>
        </c:ser>
        <c:ser>
          <c:idx val="2"/>
          <c:order val="2"/>
          <c:tx>
            <c:strRef>
              <c:f>Turbidez!$A$21</c:f>
              <c:strCache>
                <c:ptCount val="1"/>
                <c:pt idx="0">
                  <c:v>MAX</c:v>
                </c:pt>
              </c:strCache>
            </c:strRef>
          </c:tx>
          <c:spPr>
            <a:ln w="28575" cap="rnd">
              <a:noFill/>
              <a:round/>
            </a:ln>
            <a:effectLst/>
          </c:spPr>
          <c:marker>
            <c:symbol val="dot"/>
            <c:size val="3"/>
            <c:spPr>
              <a:solidFill>
                <a:schemeClr val="accent3"/>
              </a:solidFill>
              <a:ln w="9525">
                <a:solidFill>
                  <a:schemeClr val="accent3"/>
                </a:solidFill>
              </a:ln>
              <a:effectLst/>
            </c:spPr>
          </c:marker>
          <c:cat>
            <c:strRef>
              <c:f>Turbidez!$B$18:$T$18</c:f>
              <c:strCache>
                <c:ptCount val="19"/>
                <c:pt idx="0">
                  <c:v>CONV</c:v>
                </c:pt>
                <c:pt idx="1">
                  <c:v>HARG1</c:v>
                </c:pt>
                <c:pt idx="2">
                  <c:v>HARG2</c:v>
                </c:pt>
                <c:pt idx="3">
                  <c:v>HASL1</c:v>
                </c:pt>
                <c:pt idx="4">
                  <c:v>HASL2</c:v>
                </c:pt>
                <c:pt idx="5">
                  <c:v>MAAB1</c:v>
                </c:pt>
                <c:pt idx="6">
                  <c:v>MAAB2</c:v>
                </c:pt>
                <c:pt idx="7">
                  <c:v>MACA1</c:v>
                </c:pt>
                <c:pt idx="8">
                  <c:v>MACA2</c:v>
                </c:pt>
                <c:pt idx="9">
                  <c:v>MAKI</c:v>
                </c:pt>
                <c:pt idx="10">
                  <c:v>PAPO1</c:v>
                </c:pt>
                <c:pt idx="11">
                  <c:v>PAPO2</c:v>
                </c:pt>
                <c:pt idx="12">
                  <c:v>PAPR1</c:v>
                </c:pt>
                <c:pt idx="13">
                  <c:v>PAPR2</c:v>
                </c:pt>
                <c:pt idx="14">
                  <c:v>PLTR1</c:v>
                </c:pt>
                <c:pt idx="15">
                  <c:v>PLTR2</c:v>
                </c:pt>
                <c:pt idx="16">
                  <c:v>RECO</c:v>
                </c:pt>
                <c:pt idx="17">
                  <c:v>SALT</c:v>
                </c:pt>
                <c:pt idx="18">
                  <c:v>Total general</c:v>
                </c:pt>
              </c:strCache>
            </c:strRef>
          </c:cat>
          <c:val>
            <c:numRef>
              <c:f>Turbidez!$B$21:$T$21</c:f>
              <c:numCache>
                <c:formatCode>0.00</c:formatCode>
                <c:ptCount val="19"/>
                <c:pt idx="0">
                  <c:v>15</c:v>
                </c:pt>
                <c:pt idx="1">
                  <c:v>60</c:v>
                </c:pt>
                <c:pt idx="2">
                  <c:v>70</c:v>
                </c:pt>
                <c:pt idx="3">
                  <c:v>15</c:v>
                </c:pt>
                <c:pt idx="4">
                  <c:v>15</c:v>
                </c:pt>
                <c:pt idx="5">
                  <c:v>5</c:v>
                </c:pt>
                <c:pt idx="6">
                  <c:v>60</c:v>
                </c:pt>
                <c:pt idx="7">
                  <c:v>40</c:v>
                </c:pt>
                <c:pt idx="8">
                  <c:v>15</c:v>
                </c:pt>
                <c:pt idx="9">
                  <c:v>2</c:v>
                </c:pt>
                <c:pt idx="10">
                  <c:v>0</c:v>
                </c:pt>
                <c:pt idx="11">
                  <c:v>0</c:v>
                </c:pt>
                <c:pt idx="12">
                  <c:v>40</c:v>
                </c:pt>
                <c:pt idx="13">
                  <c:v>50</c:v>
                </c:pt>
                <c:pt idx="14">
                  <c:v>50</c:v>
                </c:pt>
                <c:pt idx="15">
                  <c:v>45</c:v>
                </c:pt>
                <c:pt idx="16">
                  <c:v>30</c:v>
                </c:pt>
                <c:pt idx="17">
                  <c:v>0</c:v>
                </c:pt>
                <c:pt idx="18">
                  <c:v>24</c:v>
                </c:pt>
              </c:numCache>
            </c:numRef>
          </c:val>
          <c:smooth val="0"/>
          <c:extLst>
            <c:ext xmlns:c16="http://schemas.microsoft.com/office/drawing/2014/chart" uri="{C3380CC4-5D6E-409C-BE32-E72D297353CC}">
              <c16:uniqueId val="{00000015-ABC3-4BC9-833A-1EED49D1D43E}"/>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axId val="949124304"/>
        <c:axId val="949129552"/>
      </c:stockChart>
      <c:catAx>
        <c:axId val="9491243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s-MX"/>
          </a:p>
        </c:txPr>
        <c:crossAx val="949129552"/>
        <c:crosses val="autoZero"/>
        <c:auto val="1"/>
        <c:lblAlgn val="ctr"/>
        <c:lblOffset val="100"/>
        <c:noMultiLvlLbl val="0"/>
      </c:catAx>
      <c:valAx>
        <c:axId val="949129552"/>
        <c:scaling>
          <c:orientation val="minMax"/>
          <c:min val="5"/>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9491243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legend>
    <c:plotVisOnly val="1"/>
    <c:dispBlanksAs val="gap"/>
    <c:showDLblsOverMax val="0"/>
  </c:chart>
  <c:spPr>
    <a:solidFill>
      <a:schemeClr val="bg1"/>
    </a:solidFill>
    <a:ln w="9525" cap="flat" cmpd="sng" algn="ctr">
      <a:noFill/>
      <a:round/>
    </a:ln>
    <a:effectLst/>
  </c:spPr>
  <c:txPr>
    <a:bodyPr/>
    <a:lstStyle/>
    <a:p>
      <a:pPr>
        <a:defRPr/>
      </a:pPr>
      <a:endParaRPr lang="es-MX"/>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r>
              <a:rPr lang="en-US" sz="1200" b="1"/>
              <a:t>Turbidez</a:t>
            </a:r>
          </a:p>
        </c:rich>
      </c:tx>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es-MX"/>
        </a:p>
      </c:txPr>
    </c:title>
    <c:autoTitleDeleted val="0"/>
    <c:plotArea>
      <c:layout/>
      <c:stockChart>
        <c:ser>
          <c:idx val="0"/>
          <c:order val="0"/>
          <c:tx>
            <c:strRef>
              <c:f>Turbidez!$A$69</c:f>
              <c:strCache>
                <c:ptCount val="1"/>
                <c:pt idx="0">
                  <c:v>PROMEDIO</c:v>
                </c:pt>
              </c:strCache>
            </c:strRef>
          </c:tx>
          <c:spPr>
            <a:ln w="28575" cap="rnd">
              <a:noFill/>
              <a:round/>
            </a:ln>
            <a:effectLst/>
          </c:spPr>
          <c:marker>
            <c:symbol val="circle"/>
            <c:size val="5"/>
            <c:spPr>
              <a:solidFill>
                <a:schemeClr val="accent1"/>
              </a:solidFill>
              <a:ln w="9525">
                <a:solidFill>
                  <a:schemeClr val="accent1"/>
                </a:solidFill>
              </a:ln>
              <a:effectLst/>
            </c:spPr>
          </c:marker>
          <c:dPt>
            <c:idx val="0"/>
            <c:marker>
              <c:symbol val="circle"/>
              <c:size val="5"/>
              <c:spPr>
                <a:solidFill>
                  <a:schemeClr val="accent3"/>
                </a:solidFill>
                <a:ln w="9525">
                  <a:solidFill>
                    <a:schemeClr val="accent1"/>
                  </a:solidFill>
                </a:ln>
                <a:effectLst/>
              </c:spPr>
            </c:marker>
            <c:bubble3D val="0"/>
            <c:extLst>
              <c:ext xmlns:c16="http://schemas.microsoft.com/office/drawing/2014/chart" uri="{C3380CC4-5D6E-409C-BE32-E72D297353CC}">
                <c16:uniqueId val="{00000000-75AD-4B38-9DB8-96EC604E7A15}"/>
              </c:ext>
            </c:extLst>
          </c:dPt>
          <c:dPt>
            <c:idx val="1"/>
            <c:marker>
              <c:symbol val="circle"/>
              <c:size val="5"/>
              <c:spPr>
                <a:solidFill>
                  <a:schemeClr val="accent4"/>
                </a:solidFill>
                <a:ln w="9525">
                  <a:solidFill>
                    <a:schemeClr val="accent1"/>
                  </a:solidFill>
                </a:ln>
                <a:effectLst/>
              </c:spPr>
            </c:marker>
            <c:bubble3D val="0"/>
            <c:extLst>
              <c:ext xmlns:c16="http://schemas.microsoft.com/office/drawing/2014/chart" uri="{C3380CC4-5D6E-409C-BE32-E72D297353CC}">
                <c16:uniqueId val="{00000001-75AD-4B38-9DB8-96EC604E7A15}"/>
              </c:ext>
            </c:extLst>
          </c:dPt>
          <c:dPt>
            <c:idx val="2"/>
            <c:marker>
              <c:symbol val="circle"/>
              <c:size val="5"/>
              <c:spPr>
                <a:solidFill>
                  <a:schemeClr val="accent4"/>
                </a:solidFill>
                <a:ln w="9525">
                  <a:solidFill>
                    <a:schemeClr val="accent1"/>
                  </a:solidFill>
                </a:ln>
                <a:effectLst/>
              </c:spPr>
            </c:marker>
            <c:bubble3D val="0"/>
            <c:extLst>
              <c:ext xmlns:c16="http://schemas.microsoft.com/office/drawing/2014/chart" uri="{C3380CC4-5D6E-409C-BE32-E72D297353CC}">
                <c16:uniqueId val="{00000002-75AD-4B38-9DB8-96EC604E7A15}"/>
              </c:ext>
            </c:extLst>
          </c:dPt>
          <c:dPt>
            <c:idx val="3"/>
            <c:marker>
              <c:symbol val="circle"/>
              <c:size val="5"/>
              <c:spPr>
                <a:solidFill>
                  <a:schemeClr val="accent4"/>
                </a:solidFill>
                <a:ln w="9525">
                  <a:solidFill>
                    <a:schemeClr val="accent1"/>
                  </a:solidFill>
                </a:ln>
                <a:effectLst/>
              </c:spPr>
            </c:marker>
            <c:bubble3D val="0"/>
            <c:extLst>
              <c:ext xmlns:c16="http://schemas.microsoft.com/office/drawing/2014/chart" uri="{C3380CC4-5D6E-409C-BE32-E72D297353CC}">
                <c16:uniqueId val="{00000003-75AD-4B38-9DB8-96EC604E7A15}"/>
              </c:ext>
            </c:extLst>
          </c:dPt>
          <c:dPt>
            <c:idx val="4"/>
            <c:marker>
              <c:symbol val="circle"/>
              <c:size val="5"/>
              <c:spPr>
                <a:solidFill>
                  <a:schemeClr val="accent4"/>
                </a:solidFill>
                <a:ln w="9525">
                  <a:solidFill>
                    <a:schemeClr val="accent1"/>
                  </a:solidFill>
                </a:ln>
                <a:effectLst/>
              </c:spPr>
            </c:marker>
            <c:bubble3D val="0"/>
            <c:extLst>
              <c:ext xmlns:c16="http://schemas.microsoft.com/office/drawing/2014/chart" uri="{C3380CC4-5D6E-409C-BE32-E72D297353CC}">
                <c16:uniqueId val="{00000004-75AD-4B38-9DB8-96EC604E7A15}"/>
              </c:ext>
            </c:extLst>
          </c:dPt>
          <c:dPt>
            <c:idx val="5"/>
            <c:marker>
              <c:symbol val="circle"/>
              <c:size val="5"/>
              <c:spPr>
                <a:solidFill>
                  <a:schemeClr val="accent4"/>
                </a:solidFill>
                <a:ln w="9525">
                  <a:solidFill>
                    <a:schemeClr val="accent1"/>
                  </a:solidFill>
                </a:ln>
                <a:effectLst/>
              </c:spPr>
            </c:marker>
            <c:bubble3D val="0"/>
            <c:extLst>
              <c:ext xmlns:c16="http://schemas.microsoft.com/office/drawing/2014/chart" uri="{C3380CC4-5D6E-409C-BE32-E72D297353CC}">
                <c16:uniqueId val="{00000005-75AD-4B38-9DB8-96EC604E7A15}"/>
              </c:ext>
            </c:extLst>
          </c:dPt>
          <c:dPt>
            <c:idx val="6"/>
            <c:marker>
              <c:symbol val="circle"/>
              <c:size val="5"/>
              <c:spPr>
                <a:solidFill>
                  <a:schemeClr val="accent5"/>
                </a:solidFill>
                <a:ln w="9525">
                  <a:solidFill>
                    <a:schemeClr val="accent1"/>
                  </a:solidFill>
                </a:ln>
                <a:effectLst/>
              </c:spPr>
            </c:marker>
            <c:bubble3D val="0"/>
            <c:extLst>
              <c:ext xmlns:c16="http://schemas.microsoft.com/office/drawing/2014/chart" uri="{C3380CC4-5D6E-409C-BE32-E72D297353CC}">
                <c16:uniqueId val="{00000006-75AD-4B38-9DB8-96EC604E7A15}"/>
              </c:ext>
            </c:extLst>
          </c:dPt>
          <c:dPt>
            <c:idx val="7"/>
            <c:marker>
              <c:symbol val="circle"/>
              <c:size val="5"/>
              <c:spPr>
                <a:solidFill>
                  <a:schemeClr val="accent6"/>
                </a:solidFill>
                <a:ln w="9525">
                  <a:solidFill>
                    <a:schemeClr val="accent1"/>
                  </a:solidFill>
                </a:ln>
                <a:effectLst/>
              </c:spPr>
            </c:marker>
            <c:bubble3D val="0"/>
            <c:extLst>
              <c:ext xmlns:c16="http://schemas.microsoft.com/office/drawing/2014/chart" uri="{C3380CC4-5D6E-409C-BE32-E72D297353CC}">
                <c16:uniqueId val="{00000007-75AD-4B38-9DB8-96EC604E7A15}"/>
              </c:ext>
            </c:extLst>
          </c:dPt>
          <c:dPt>
            <c:idx val="8"/>
            <c:marker>
              <c:symbol val="circle"/>
              <c:size val="5"/>
              <c:spPr>
                <a:solidFill>
                  <a:schemeClr val="accent6"/>
                </a:solidFill>
                <a:ln w="9525">
                  <a:solidFill>
                    <a:schemeClr val="accent1"/>
                  </a:solidFill>
                </a:ln>
                <a:effectLst/>
              </c:spPr>
            </c:marker>
            <c:bubble3D val="0"/>
            <c:extLst>
              <c:ext xmlns:c16="http://schemas.microsoft.com/office/drawing/2014/chart" uri="{C3380CC4-5D6E-409C-BE32-E72D297353CC}">
                <c16:uniqueId val="{00000008-75AD-4B38-9DB8-96EC604E7A15}"/>
              </c:ext>
            </c:extLst>
          </c:dPt>
          <c:dPt>
            <c:idx val="9"/>
            <c:marker>
              <c:symbol val="circle"/>
              <c:size val="5"/>
              <c:spPr>
                <a:solidFill>
                  <a:schemeClr val="accent6"/>
                </a:solidFill>
                <a:ln w="9525">
                  <a:solidFill>
                    <a:schemeClr val="accent1"/>
                  </a:solidFill>
                </a:ln>
                <a:effectLst/>
              </c:spPr>
            </c:marker>
            <c:bubble3D val="0"/>
            <c:extLst>
              <c:ext xmlns:c16="http://schemas.microsoft.com/office/drawing/2014/chart" uri="{C3380CC4-5D6E-409C-BE32-E72D297353CC}">
                <c16:uniqueId val="{00000009-75AD-4B38-9DB8-96EC604E7A15}"/>
              </c:ext>
            </c:extLst>
          </c:dPt>
          <c:dPt>
            <c:idx val="10"/>
            <c:marker>
              <c:symbol val="circle"/>
              <c:size val="5"/>
              <c:spPr>
                <a:solidFill>
                  <a:schemeClr val="accent6"/>
                </a:solidFill>
                <a:ln w="9525">
                  <a:solidFill>
                    <a:schemeClr val="accent1"/>
                  </a:solidFill>
                </a:ln>
                <a:effectLst/>
              </c:spPr>
            </c:marker>
            <c:bubble3D val="0"/>
            <c:extLst>
              <c:ext xmlns:c16="http://schemas.microsoft.com/office/drawing/2014/chart" uri="{C3380CC4-5D6E-409C-BE32-E72D297353CC}">
                <c16:uniqueId val="{0000000A-75AD-4B38-9DB8-96EC604E7A15}"/>
              </c:ext>
            </c:extLst>
          </c:dPt>
          <c:dPt>
            <c:idx val="11"/>
            <c:marker>
              <c:symbol val="circle"/>
              <c:size val="5"/>
              <c:spPr>
                <a:solidFill>
                  <a:schemeClr val="accent3"/>
                </a:solidFill>
                <a:ln w="9525">
                  <a:solidFill>
                    <a:schemeClr val="accent1"/>
                  </a:solidFill>
                </a:ln>
                <a:effectLst/>
              </c:spPr>
            </c:marker>
            <c:bubble3D val="0"/>
            <c:extLst>
              <c:ext xmlns:c16="http://schemas.microsoft.com/office/drawing/2014/chart" uri="{C3380CC4-5D6E-409C-BE32-E72D297353CC}">
                <c16:uniqueId val="{0000000B-75AD-4B38-9DB8-96EC604E7A15}"/>
              </c:ext>
            </c:extLst>
          </c:dPt>
          <c:dPt>
            <c:idx val="12"/>
            <c:marker>
              <c:symbol val="circle"/>
              <c:size val="5"/>
              <c:spPr>
                <a:solidFill>
                  <a:schemeClr val="accent2"/>
                </a:solidFill>
                <a:ln w="9525">
                  <a:solidFill>
                    <a:schemeClr val="accent1"/>
                  </a:solidFill>
                </a:ln>
                <a:effectLst/>
              </c:spPr>
            </c:marker>
            <c:bubble3D val="0"/>
            <c:extLst>
              <c:ext xmlns:c16="http://schemas.microsoft.com/office/drawing/2014/chart" uri="{C3380CC4-5D6E-409C-BE32-E72D297353CC}">
                <c16:uniqueId val="{0000000C-75AD-4B38-9DB8-96EC604E7A15}"/>
              </c:ext>
            </c:extLst>
          </c:dPt>
          <c:dPt>
            <c:idx val="13"/>
            <c:marker>
              <c:symbol val="circle"/>
              <c:size val="5"/>
              <c:spPr>
                <a:solidFill>
                  <a:schemeClr val="accent2"/>
                </a:solidFill>
                <a:ln w="9525">
                  <a:solidFill>
                    <a:schemeClr val="accent1"/>
                  </a:solidFill>
                </a:ln>
                <a:effectLst/>
              </c:spPr>
            </c:marker>
            <c:bubble3D val="0"/>
            <c:extLst>
              <c:ext xmlns:c16="http://schemas.microsoft.com/office/drawing/2014/chart" uri="{C3380CC4-5D6E-409C-BE32-E72D297353CC}">
                <c16:uniqueId val="{0000000D-75AD-4B38-9DB8-96EC604E7A15}"/>
              </c:ext>
            </c:extLst>
          </c:dPt>
          <c:dPt>
            <c:idx val="14"/>
            <c:marker>
              <c:symbol val="circle"/>
              <c:size val="5"/>
              <c:spPr>
                <a:solidFill>
                  <a:schemeClr val="accent2"/>
                </a:solidFill>
                <a:ln w="9525">
                  <a:solidFill>
                    <a:schemeClr val="accent1"/>
                  </a:solidFill>
                </a:ln>
                <a:effectLst/>
              </c:spPr>
            </c:marker>
            <c:bubble3D val="0"/>
            <c:extLst>
              <c:ext xmlns:c16="http://schemas.microsoft.com/office/drawing/2014/chart" uri="{C3380CC4-5D6E-409C-BE32-E72D297353CC}">
                <c16:uniqueId val="{0000000E-75AD-4B38-9DB8-96EC604E7A15}"/>
              </c:ext>
            </c:extLst>
          </c:dPt>
          <c:dPt>
            <c:idx val="15"/>
            <c:marker>
              <c:symbol val="circle"/>
              <c:size val="5"/>
              <c:spPr>
                <a:solidFill>
                  <a:schemeClr val="accent2"/>
                </a:solidFill>
                <a:ln w="9525">
                  <a:solidFill>
                    <a:schemeClr val="accent1"/>
                  </a:solidFill>
                </a:ln>
                <a:effectLst/>
              </c:spPr>
            </c:marker>
            <c:bubble3D val="0"/>
            <c:extLst>
              <c:ext xmlns:c16="http://schemas.microsoft.com/office/drawing/2014/chart" uri="{C3380CC4-5D6E-409C-BE32-E72D297353CC}">
                <c16:uniqueId val="{0000000F-75AD-4B38-9DB8-96EC604E7A15}"/>
              </c:ext>
            </c:extLst>
          </c:dPt>
          <c:dPt>
            <c:idx val="16"/>
            <c:marker>
              <c:symbol val="circle"/>
              <c:size val="5"/>
              <c:spPr>
                <a:solidFill>
                  <a:schemeClr val="accent5"/>
                </a:solidFill>
                <a:ln w="9525">
                  <a:solidFill>
                    <a:schemeClr val="accent1"/>
                  </a:solidFill>
                </a:ln>
                <a:effectLst/>
              </c:spPr>
            </c:marker>
            <c:bubble3D val="0"/>
            <c:extLst>
              <c:ext xmlns:c16="http://schemas.microsoft.com/office/drawing/2014/chart" uri="{C3380CC4-5D6E-409C-BE32-E72D297353CC}">
                <c16:uniqueId val="{00000010-75AD-4B38-9DB8-96EC604E7A15}"/>
              </c:ext>
            </c:extLst>
          </c:dPt>
          <c:dPt>
            <c:idx val="17"/>
            <c:marker>
              <c:symbol val="circle"/>
              <c:size val="5"/>
              <c:spPr>
                <a:solidFill>
                  <a:schemeClr val="accent5"/>
                </a:solidFill>
                <a:ln w="9525">
                  <a:solidFill>
                    <a:schemeClr val="accent1"/>
                  </a:solidFill>
                </a:ln>
                <a:effectLst/>
              </c:spPr>
            </c:marker>
            <c:bubble3D val="0"/>
            <c:extLst>
              <c:ext xmlns:c16="http://schemas.microsoft.com/office/drawing/2014/chart" uri="{C3380CC4-5D6E-409C-BE32-E72D297353CC}">
                <c16:uniqueId val="{00000011-75AD-4B38-9DB8-96EC604E7A15}"/>
              </c:ext>
            </c:extLst>
          </c:dPt>
          <c:dPt>
            <c:idx val="18"/>
            <c:marker>
              <c:symbol val="circle"/>
              <c:size val="5"/>
              <c:spPr>
                <a:solidFill>
                  <a:schemeClr val="accent5"/>
                </a:solidFill>
                <a:ln w="9525">
                  <a:solidFill>
                    <a:schemeClr val="accent1"/>
                  </a:solidFill>
                </a:ln>
                <a:effectLst/>
              </c:spPr>
            </c:marker>
            <c:bubble3D val="0"/>
            <c:extLst>
              <c:ext xmlns:c16="http://schemas.microsoft.com/office/drawing/2014/chart" uri="{C3380CC4-5D6E-409C-BE32-E72D297353CC}">
                <c16:uniqueId val="{00000012-75AD-4B38-9DB8-96EC604E7A15}"/>
              </c:ext>
            </c:extLst>
          </c:dPt>
          <c:dPt>
            <c:idx val="19"/>
            <c:marker>
              <c:symbol val="circle"/>
              <c:size val="5"/>
              <c:spPr>
                <a:solidFill>
                  <a:schemeClr val="accent3"/>
                </a:solidFill>
                <a:ln w="9525">
                  <a:solidFill>
                    <a:schemeClr val="accent1"/>
                  </a:solidFill>
                </a:ln>
                <a:effectLst/>
              </c:spPr>
            </c:marker>
            <c:bubble3D val="0"/>
            <c:extLst>
              <c:ext xmlns:c16="http://schemas.microsoft.com/office/drawing/2014/chart" uri="{C3380CC4-5D6E-409C-BE32-E72D297353CC}">
                <c16:uniqueId val="{00000013-75AD-4B38-9DB8-96EC604E7A15}"/>
              </c:ext>
            </c:extLst>
          </c:dPt>
          <c:dPt>
            <c:idx val="20"/>
            <c:marker>
              <c:symbol val="circle"/>
              <c:size val="5"/>
              <c:spPr>
                <a:solidFill>
                  <a:schemeClr val="tx1"/>
                </a:solidFill>
                <a:ln w="9525">
                  <a:solidFill>
                    <a:schemeClr val="accent1"/>
                  </a:solidFill>
                </a:ln>
                <a:effectLst/>
              </c:spPr>
            </c:marker>
            <c:bubble3D val="0"/>
            <c:extLst>
              <c:ext xmlns:c16="http://schemas.microsoft.com/office/drawing/2014/chart" uri="{C3380CC4-5D6E-409C-BE32-E72D297353CC}">
                <c16:uniqueId val="{00000014-75AD-4B38-9DB8-96EC604E7A15}"/>
              </c:ext>
            </c:extLst>
          </c:dPt>
          <c:cat>
            <c:strRef>
              <c:f>Turbidez!$B$68:$V$68</c:f>
              <c:strCache>
                <c:ptCount val="21"/>
                <c:pt idx="0">
                  <c:v>CONV</c:v>
                </c:pt>
                <c:pt idx="1">
                  <c:v>HARG1</c:v>
                </c:pt>
                <c:pt idx="2">
                  <c:v>HARG2</c:v>
                </c:pt>
                <c:pt idx="3">
                  <c:v>HASL1</c:v>
                </c:pt>
                <c:pt idx="4">
                  <c:v>HASL2</c:v>
                </c:pt>
                <c:pt idx="5">
                  <c:v>HASL3</c:v>
                </c:pt>
                <c:pt idx="6">
                  <c:v>HOSP1</c:v>
                </c:pt>
                <c:pt idx="7">
                  <c:v>MAAB1</c:v>
                </c:pt>
                <c:pt idx="8">
                  <c:v>MAAB2</c:v>
                </c:pt>
                <c:pt idx="9">
                  <c:v>MACA1</c:v>
                </c:pt>
                <c:pt idx="10">
                  <c:v>MACA2</c:v>
                </c:pt>
                <c:pt idx="11">
                  <c:v>MAKI</c:v>
                </c:pt>
                <c:pt idx="12">
                  <c:v>PAPO1</c:v>
                </c:pt>
                <c:pt idx="13">
                  <c:v>PAPO2</c:v>
                </c:pt>
                <c:pt idx="14">
                  <c:v>PAPR1</c:v>
                </c:pt>
                <c:pt idx="15">
                  <c:v>PAPR2</c:v>
                </c:pt>
                <c:pt idx="16">
                  <c:v>PLTR1</c:v>
                </c:pt>
                <c:pt idx="17">
                  <c:v>PLTR2</c:v>
                </c:pt>
                <c:pt idx="18">
                  <c:v>RECO</c:v>
                </c:pt>
                <c:pt idx="19">
                  <c:v>SALT</c:v>
                </c:pt>
                <c:pt idx="20">
                  <c:v>Total general</c:v>
                </c:pt>
              </c:strCache>
            </c:strRef>
          </c:cat>
          <c:val>
            <c:numRef>
              <c:f>Turbidez!$B$69:$V$69</c:f>
              <c:numCache>
                <c:formatCode>0.00</c:formatCode>
                <c:ptCount val="21"/>
                <c:pt idx="0">
                  <c:v>2.6</c:v>
                </c:pt>
                <c:pt idx="1">
                  <c:v>7.583333333333333</c:v>
                </c:pt>
                <c:pt idx="2">
                  <c:v>11.166666666666666</c:v>
                </c:pt>
                <c:pt idx="3">
                  <c:v>6.1818181818181817</c:v>
                </c:pt>
                <c:pt idx="4">
                  <c:v>9.5</c:v>
                </c:pt>
                <c:pt idx="5">
                  <c:v>14</c:v>
                </c:pt>
                <c:pt idx="6">
                  <c:v>18.75</c:v>
                </c:pt>
                <c:pt idx="7">
                  <c:v>11.909090909090908</c:v>
                </c:pt>
                <c:pt idx="8">
                  <c:v>15</c:v>
                </c:pt>
                <c:pt idx="9">
                  <c:v>0</c:v>
                </c:pt>
                <c:pt idx="10">
                  <c:v>15.916666666666666</c:v>
                </c:pt>
                <c:pt idx="11">
                  <c:v>13.916666666666666</c:v>
                </c:pt>
                <c:pt idx="12">
                  <c:v>18.083333333333332</c:v>
                </c:pt>
                <c:pt idx="13">
                  <c:v>7.333333333333333</c:v>
                </c:pt>
                <c:pt idx="14">
                  <c:v>15.333333333333334</c:v>
                </c:pt>
                <c:pt idx="15">
                  <c:v>10</c:v>
                </c:pt>
                <c:pt idx="16">
                  <c:v>21.666666666666668</c:v>
                </c:pt>
                <c:pt idx="17">
                  <c:v>18.125</c:v>
                </c:pt>
                <c:pt idx="18">
                  <c:v>17.291666666666668</c:v>
                </c:pt>
                <c:pt idx="19">
                  <c:v>45</c:v>
                </c:pt>
                <c:pt idx="20">
                  <c:v>14.582180202623313</c:v>
                </c:pt>
              </c:numCache>
            </c:numRef>
          </c:val>
          <c:smooth val="0"/>
          <c:extLst>
            <c:ext xmlns:c16="http://schemas.microsoft.com/office/drawing/2014/chart" uri="{C3380CC4-5D6E-409C-BE32-E72D297353CC}">
              <c16:uniqueId val="{00000015-75AD-4B38-9DB8-96EC604E7A15}"/>
            </c:ext>
          </c:extLst>
        </c:ser>
        <c:ser>
          <c:idx val="1"/>
          <c:order val="1"/>
          <c:tx>
            <c:strRef>
              <c:f>Turbidez!$A$70</c:f>
              <c:strCache>
                <c:ptCount val="1"/>
                <c:pt idx="0">
                  <c:v>MIN</c:v>
                </c:pt>
              </c:strCache>
            </c:strRef>
          </c:tx>
          <c:spPr>
            <a:ln w="28575" cap="rnd">
              <a:noFill/>
              <a:round/>
            </a:ln>
            <a:effectLst/>
          </c:spPr>
          <c:marker>
            <c:symbol val="none"/>
          </c:marker>
          <c:dPt>
            <c:idx val="9"/>
            <c:marker>
              <c:symbol val="none"/>
            </c:marker>
            <c:bubble3D val="0"/>
            <c:extLst>
              <c:ext xmlns:c16="http://schemas.microsoft.com/office/drawing/2014/chart" uri="{C3380CC4-5D6E-409C-BE32-E72D297353CC}">
                <c16:uniqueId val="{00000016-75AD-4B38-9DB8-96EC604E7A15}"/>
              </c:ext>
            </c:extLst>
          </c:dPt>
          <c:cat>
            <c:strRef>
              <c:f>Turbidez!$B$68:$V$68</c:f>
              <c:strCache>
                <c:ptCount val="21"/>
                <c:pt idx="0">
                  <c:v>CONV</c:v>
                </c:pt>
                <c:pt idx="1">
                  <c:v>HARG1</c:v>
                </c:pt>
                <c:pt idx="2">
                  <c:v>HARG2</c:v>
                </c:pt>
                <c:pt idx="3">
                  <c:v>HASL1</c:v>
                </c:pt>
                <c:pt idx="4">
                  <c:v>HASL2</c:v>
                </c:pt>
                <c:pt idx="5">
                  <c:v>HASL3</c:v>
                </c:pt>
                <c:pt idx="6">
                  <c:v>HOSP1</c:v>
                </c:pt>
                <c:pt idx="7">
                  <c:v>MAAB1</c:v>
                </c:pt>
                <c:pt idx="8">
                  <c:v>MAAB2</c:v>
                </c:pt>
                <c:pt idx="9">
                  <c:v>MACA1</c:v>
                </c:pt>
                <c:pt idx="10">
                  <c:v>MACA2</c:v>
                </c:pt>
                <c:pt idx="11">
                  <c:v>MAKI</c:v>
                </c:pt>
                <c:pt idx="12">
                  <c:v>PAPO1</c:v>
                </c:pt>
                <c:pt idx="13">
                  <c:v>PAPO2</c:v>
                </c:pt>
                <c:pt idx="14">
                  <c:v>PAPR1</c:v>
                </c:pt>
                <c:pt idx="15">
                  <c:v>PAPR2</c:v>
                </c:pt>
                <c:pt idx="16">
                  <c:v>PLTR1</c:v>
                </c:pt>
                <c:pt idx="17">
                  <c:v>PLTR2</c:v>
                </c:pt>
                <c:pt idx="18">
                  <c:v>RECO</c:v>
                </c:pt>
                <c:pt idx="19">
                  <c:v>SALT</c:v>
                </c:pt>
                <c:pt idx="20">
                  <c:v>Total general</c:v>
                </c:pt>
              </c:strCache>
            </c:strRef>
          </c:cat>
          <c:val>
            <c:numRef>
              <c:f>Turbidez!$B$70:$V$70</c:f>
              <c:numCache>
                <c:formatCode>0.00</c:formatCode>
                <c:ptCount val="21"/>
                <c:pt idx="0">
                  <c:v>2</c:v>
                </c:pt>
                <c:pt idx="1">
                  <c:v>2</c:v>
                </c:pt>
                <c:pt idx="2">
                  <c:v>2</c:v>
                </c:pt>
                <c:pt idx="3">
                  <c:v>2</c:v>
                </c:pt>
                <c:pt idx="4">
                  <c:v>2</c:v>
                </c:pt>
                <c:pt idx="5">
                  <c:v>2</c:v>
                </c:pt>
                <c:pt idx="6">
                  <c:v>5</c:v>
                </c:pt>
                <c:pt idx="7">
                  <c:v>2</c:v>
                </c:pt>
                <c:pt idx="8">
                  <c:v>2</c:v>
                </c:pt>
                <c:pt idx="9">
                  <c:v>0</c:v>
                </c:pt>
                <c:pt idx="10">
                  <c:v>2</c:v>
                </c:pt>
                <c:pt idx="11">
                  <c:v>2</c:v>
                </c:pt>
                <c:pt idx="12">
                  <c:v>2</c:v>
                </c:pt>
                <c:pt idx="13">
                  <c:v>2</c:v>
                </c:pt>
                <c:pt idx="14">
                  <c:v>2</c:v>
                </c:pt>
                <c:pt idx="15">
                  <c:v>0</c:v>
                </c:pt>
                <c:pt idx="16">
                  <c:v>0</c:v>
                </c:pt>
                <c:pt idx="17">
                  <c:v>5</c:v>
                </c:pt>
                <c:pt idx="18">
                  <c:v>5</c:v>
                </c:pt>
                <c:pt idx="19">
                  <c:v>5</c:v>
                </c:pt>
                <c:pt idx="20">
                  <c:v>6.0588235294117645</c:v>
                </c:pt>
              </c:numCache>
            </c:numRef>
          </c:val>
          <c:smooth val="0"/>
          <c:extLst>
            <c:ext xmlns:c16="http://schemas.microsoft.com/office/drawing/2014/chart" uri="{C3380CC4-5D6E-409C-BE32-E72D297353CC}">
              <c16:uniqueId val="{00000017-75AD-4B38-9DB8-96EC604E7A15}"/>
            </c:ext>
          </c:extLst>
        </c:ser>
        <c:ser>
          <c:idx val="2"/>
          <c:order val="2"/>
          <c:tx>
            <c:strRef>
              <c:f>Turbidez!$A$71</c:f>
              <c:strCache>
                <c:ptCount val="1"/>
                <c:pt idx="0">
                  <c:v>MAX</c:v>
                </c:pt>
              </c:strCache>
            </c:strRef>
          </c:tx>
          <c:spPr>
            <a:ln w="28575" cap="rnd">
              <a:noFill/>
              <a:round/>
            </a:ln>
            <a:effectLst/>
          </c:spPr>
          <c:marker>
            <c:symbol val="none"/>
          </c:marker>
          <c:cat>
            <c:strRef>
              <c:f>Turbidez!$B$68:$V$68</c:f>
              <c:strCache>
                <c:ptCount val="21"/>
                <c:pt idx="0">
                  <c:v>CONV</c:v>
                </c:pt>
                <c:pt idx="1">
                  <c:v>HARG1</c:v>
                </c:pt>
                <c:pt idx="2">
                  <c:v>HARG2</c:v>
                </c:pt>
                <c:pt idx="3">
                  <c:v>HASL1</c:v>
                </c:pt>
                <c:pt idx="4">
                  <c:v>HASL2</c:v>
                </c:pt>
                <c:pt idx="5">
                  <c:v>HASL3</c:v>
                </c:pt>
                <c:pt idx="6">
                  <c:v>HOSP1</c:v>
                </c:pt>
                <c:pt idx="7">
                  <c:v>MAAB1</c:v>
                </c:pt>
                <c:pt idx="8">
                  <c:v>MAAB2</c:v>
                </c:pt>
                <c:pt idx="9">
                  <c:v>MACA1</c:v>
                </c:pt>
                <c:pt idx="10">
                  <c:v>MACA2</c:v>
                </c:pt>
                <c:pt idx="11">
                  <c:v>MAKI</c:v>
                </c:pt>
                <c:pt idx="12">
                  <c:v>PAPO1</c:v>
                </c:pt>
                <c:pt idx="13">
                  <c:v>PAPO2</c:v>
                </c:pt>
                <c:pt idx="14">
                  <c:v>PAPR1</c:v>
                </c:pt>
                <c:pt idx="15">
                  <c:v>PAPR2</c:v>
                </c:pt>
                <c:pt idx="16">
                  <c:v>PLTR1</c:v>
                </c:pt>
                <c:pt idx="17">
                  <c:v>PLTR2</c:v>
                </c:pt>
                <c:pt idx="18">
                  <c:v>RECO</c:v>
                </c:pt>
                <c:pt idx="19">
                  <c:v>SALT</c:v>
                </c:pt>
                <c:pt idx="20">
                  <c:v>Total general</c:v>
                </c:pt>
              </c:strCache>
            </c:strRef>
          </c:cat>
          <c:val>
            <c:numRef>
              <c:f>Turbidez!$B$71:$V$71</c:f>
              <c:numCache>
                <c:formatCode>0.00</c:formatCode>
                <c:ptCount val="21"/>
                <c:pt idx="0">
                  <c:v>5</c:v>
                </c:pt>
                <c:pt idx="1">
                  <c:v>15</c:v>
                </c:pt>
                <c:pt idx="2">
                  <c:v>30</c:v>
                </c:pt>
                <c:pt idx="3">
                  <c:v>10</c:v>
                </c:pt>
                <c:pt idx="4">
                  <c:v>15</c:v>
                </c:pt>
                <c:pt idx="5">
                  <c:v>40</c:v>
                </c:pt>
                <c:pt idx="6">
                  <c:v>100</c:v>
                </c:pt>
                <c:pt idx="7">
                  <c:v>100</c:v>
                </c:pt>
                <c:pt idx="8">
                  <c:v>100</c:v>
                </c:pt>
                <c:pt idx="9">
                  <c:v>0</c:v>
                </c:pt>
                <c:pt idx="10">
                  <c:v>100</c:v>
                </c:pt>
                <c:pt idx="11">
                  <c:v>50</c:v>
                </c:pt>
                <c:pt idx="12">
                  <c:v>70</c:v>
                </c:pt>
                <c:pt idx="13">
                  <c:v>15</c:v>
                </c:pt>
                <c:pt idx="14">
                  <c:v>100</c:v>
                </c:pt>
                <c:pt idx="15">
                  <c:v>20</c:v>
                </c:pt>
                <c:pt idx="16">
                  <c:v>75</c:v>
                </c:pt>
                <c:pt idx="17">
                  <c:v>65</c:v>
                </c:pt>
                <c:pt idx="18">
                  <c:v>100</c:v>
                </c:pt>
                <c:pt idx="19">
                  <c:v>100</c:v>
                </c:pt>
                <c:pt idx="20">
                  <c:v>50.095238095238095</c:v>
                </c:pt>
              </c:numCache>
            </c:numRef>
          </c:val>
          <c:smooth val="0"/>
          <c:extLst>
            <c:ext xmlns:c16="http://schemas.microsoft.com/office/drawing/2014/chart" uri="{C3380CC4-5D6E-409C-BE32-E72D297353CC}">
              <c16:uniqueId val="{00000018-75AD-4B38-9DB8-96EC604E7A15}"/>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axId val="949124304"/>
        <c:axId val="949129552"/>
      </c:stockChart>
      <c:catAx>
        <c:axId val="9491243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s-MX"/>
          </a:p>
        </c:txPr>
        <c:crossAx val="949129552"/>
        <c:crosses val="autoZero"/>
        <c:auto val="1"/>
        <c:lblAlgn val="ctr"/>
        <c:lblOffset val="100"/>
        <c:noMultiLvlLbl val="0"/>
      </c:catAx>
      <c:valAx>
        <c:axId val="949129552"/>
        <c:scaling>
          <c:orientation val="minMax"/>
          <c:min val="5"/>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9491243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legend>
    <c:plotVisOnly val="1"/>
    <c:dispBlanksAs val="gap"/>
    <c:showDLblsOverMax val="0"/>
  </c:chart>
  <c:spPr>
    <a:solidFill>
      <a:schemeClr val="bg1"/>
    </a:solidFill>
    <a:ln w="9525" cap="flat" cmpd="sng" algn="ctr">
      <a:noFill/>
      <a:round/>
    </a:ln>
    <a:effectLst/>
  </c:spPr>
  <c:txPr>
    <a:bodyPr/>
    <a:lstStyle/>
    <a:p>
      <a:pPr>
        <a:defRPr/>
      </a:pPr>
      <a:endParaRPr lang="es-MX"/>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[BANCO DE DATOS DEL MONITOREO ABRIL 2023.xlsx]Turbidez!TablaDinámica5</c:name>
    <c:fmtId val="13"/>
  </c:pivotSource>
  <c:chart>
    <c:title>
      <c:tx>
        <c:rich>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r>
              <a:rPr lang="en-US" sz="1200" b="1"/>
              <a:t>Turbidez</a:t>
            </a:r>
          </a:p>
        </c:rich>
      </c:tx>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es-MX"/>
        </a:p>
      </c:txPr>
    </c:title>
    <c:autoTitleDeleted val="0"/>
    <c:pivotFmts>
      <c:pivotFmt>
        <c:idx val="0"/>
        <c:spPr>
          <a:solidFill>
            <a:schemeClr val="accent1"/>
          </a:solidFill>
          <a:ln w="28575" cap="rnd">
            <a:solidFill>
              <a:schemeClr val="accent1"/>
            </a:solidFill>
            <a:round/>
          </a:ln>
          <a:effectLst/>
        </c:spPr>
        <c:marker>
          <c:symbol val="none"/>
        </c:marker>
      </c:pivotFmt>
      <c:pivotFmt>
        <c:idx val="1"/>
        <c:spPr>
          <a:solidFill>
            <a:schemeClr val="accent1"/>
          </a:solidFill>
          <a:ln w="28575" cap="rnd">
            <a:solidFill>
              <a:schemeClr val="accent1"/>
            </a:solidFill>
            <a:round/>
          </a:ln>
          <a:effectLst/>
        </c:spPr>
        <c:marker>
          <c:symbol val="none"/>
        </c:marker>
      </c:pivotFmt>
      <c:pivotFmt>
        <c:idx val="2"/>
        <c:spPr>
          <a:solidFill>
            <a:schemeClr val="accent1"/>
          </a:solidFill>
          <a:ln w="28575" cap="rnd">
            <a:solidFill>
              <a:schemeClr val="accent1"/>
            </a:solidFill>
            <a:round/>
          </a:ln>
          <a:effectLst/>
        </c:spPr>
        <c:marker>
          <c:symbol val="none"/>
        </c:marker>
      </c:pivotFmt>
      <c:pivotFmt>
        <c:idx val="3"/>
        <c:spPr>
          <a:solidFill>
            <a:schemeClr val="accent1"/>
          </a:solidFill>
          <a:ln w="28575" cap="rnd">
            <a:solidFill>
              <a:schemeClr val="accent1"/>
            </a:solidFill>
            <a:round/>
          </a:ln>
          <a:effectLst/>
        </c:spPr>
        <c:marker>
          <c:symbol val="none"/>
        </c:marker>
      </c:pivotFmt>
      <c:pivotFmt>
        <c:idx val="4"/>
        <c:spPr>
          <a:solidFill>
            <a:schemeClr val="accent1"/>
          </a:solidFill>
          <a:ln w="28575" cap="rnd">
            <a:solidFill>
              <a:schemeClr val="accent1"/>
            </a:solidFill>
            <a:round/>
          </a:ln>
          <a:effectLst/>
        </c:spPr>
        <c:marker>
          <c:symbol val="none"/>
        </c:marker>
      </c:pivotFmt>
      <c:pivotFmt>
        <c:idx val="5"/>
        <c:spPr>
          <a:solidFill>
            <a:schemeClr val="accent1"/>
          </a:solidFill>
          <a:ln w="28575" cap="rnd">
            <a:solidFill>
              <a:schemeClr val="accent1"/>
            </a:solidFill>
            <a:round/>
          </a:ln>
          <a:effectLst/>
        </c:spPr>
        <c:marker>
          <c:symbol val="none"/>
        </c:marker>
      </c:pivotFmt>
      <c:pivotFmt>
        <c:idx val="6"/>
        <c:spPr>
          <a:solidFill>
            <a:schemeClr val="accent1"/>
          </a:solidFill>
          <a:ln w="28575" cap="rnd">
            <a:solidFill>
              <a:schemeClr val="accent1"/>
            </a:solidFill>
            <a:round/>
          </a:ln>
          <a:effectLst/>
        </c:spPr>
        <c:marker>
          <c:symbol val="none"/>
        </c:marker>
      </c:pivotFmt>
      <c:pivotFmt>
        <c:idx val="7"/>
        <c:spPr>
          <a:solidFill>
            <a:schemeClr val="accent1"/>
          </a:solidFill>
          <a:ln w="28575" cap="rnd">
            <a:solidFill>
              <a:schemeClr val="accent1"/>
            </a:solidFill>
            <a:round/>
          </a:ln>
          <a:effectLst/>
        </c:spPr>
        <c:marker>
          <c:symbol val="none"/>
        </c:marker>
      </c:pivotFmt>
      <c:pivotFmt>
        <c:idx val="8"/>
        <c:spPr>
          <a:solidFill>
            <a:schemeClr val="accent1"/>
          </a:solidFill>
          <a:ln w="28575" cap="rnd">
            <a:solidFill>
              <a:schemeClr val="accent1"/>
            </a:solidFill>
            <a:round/>
          </a:ln>
          <a:effectLst/>
        </c:spPr>
        <c:marker>
          <c:symbol val="none"/>
        </c:marker>
      </c:pivotFmt>
      <c:pivotFmt>
        <c:idx val="9"/>
        <c:spPr>
          <a:solidFill>
            <a:schemeClr val="accent1"/>
          </a:solidFill>
          <a:ln w="28575" cap="rnd">
            <a:solidFill>
              <a:schemeClr val="accent1"/>
            </a:solidFill>
            <a:round/>
          </a:ln>
          <a:effectLst/>
        </c:spPr>
        <c:marker>
          <c:symbol val="none"/>
        </c:marker>
      </c:pivotFmt>
      <c:pivotFmt>
        <c:idx val="10"/>
        <c:spPr>
          <a:solidFill>
            <a:schemeClr val="accent1"/>
          </a:solidFill>
          <a:ln w="28575" cap="rnd">
            <a:solidFill>
              <a:schemeClr val="accent1"/>
            </a:solidFill>
            <a:round/>
          </a:ln>
          <a:effectLst/>
        </c:spPr>
        <c:marker>
          <c:symbol val="none"/>
        </c:marker>
      </c:pivotFmt>
      <c:pivotFmt>
        <c:idx val="11"/>
        <c:spPr>
          <a:solidFill>
            <a:schemeClr val="accent1"/>
          </a:solidFill>
          <a:ln w="28575" cap="rnd">
            <a:solidFill>
              <a:schemeClr val="accent1"/>
            </a:solidFill>
            <a:round/>
          </a:ln>
          <a:effectLst/>
        </c:spPr>
        <c:marker>
          <c:symbol val="none"/>
        </c:marker>
      </c:pivotFmt>
      <c:pivotFmt>
        <c:idx val="12"/>
        <c:spPr>
          <a:solidFill>
            <a:schemeClr val="accent1"/>
          </a:solidFill>
          <a:ln w="28575" cap="rnd">
            <a:solidFill>
              <a:schemeClr val="accent1"/>
            </a:solidFill>
            <a:round/>
          </a:ln>
          <a:effectLst/>
        </c:spPr>
        <c:marker>
          <c:symbol val="none"/>
        </c:marker>
      </c:pivotFmt>
      <c:pivotFmt>
        <c:idx val="13"/>
        <c:spPr>
          <a:solidFill>
            <a:schemeClr val="accent1"/>
          </a:solidFill>
          <a:ln w="28575" cap="rnd">
            <a:solidFill>
              <a:schemeClr val="accent1"/>
            </a:solidFill>
            <a:round/>
          </a:ln>
          <a:effectLst/>
        </c:spPr>
        <c:marker>
          <c:symbol val="none"/>
        </c:marker>
      </c:pivotFmt>
      <c:pivotFmt>
        <c:idx val="14"/>
        <c:spPr>
          <a:solidFill>
            <a:schemeClr val="accent1"/>
          </a:solidFill>
          <a:ln w="28575" cap="rnd">
            <a:solidFill>
              <a:schemeClr val="accent1"/>
            </a:solidFill>
            <a:round/>
          </a:ln>
          <a:effectLst/>
        </c:spPr>
        <c:marker>
          <c:symbol val="none"/>
        </c:marker>
      </c:pivotFmt>
      <c:pivotFmt>
        <c:idx val="15"/>
        <c:spPr>
          <a:solidFill>
            <a:schemeClr val="accent1"/>
          </a:solidFill>
          <a:ln w="28575" cap="rnd">
            <a:solidFill>
              <a:schemeClr val="accent1"/>
            </a:solidFill>
            <a:round/>
          </a:ln>
          <a:effectLst/>
        </c:spPr>
        <c:marker>
          <c:symbol val="none"/>
        </c:marker>
      </c:pivotFmt>
      <c:pivotFmt>
        <c:idx val="16"/>
        <c:spPr>
          <a:solidFill>
            <a:schemeClr val="accent1"/>
          </a:solidFill>
          <a:ln w="28575" cap="rnd">
            <a:solidFill>
              <a:schemeClr val="accent1"/>
            </a:solidFill>
            <a:round/>
          </a:ln>
          <a:effectLst/>
        </c:spPr>
        <c:marker>
          <c:symbol val="none"/>
        </c:marker>
      </c:pivotFmt>
      <c:pivotFmt>
        <c:idx val="17"/>
        <c:spPr>
          <a:solidFill>
            <a:schemeClr val="accent1"/>
          </a:solidFill>
          <a:ln w="28575" cap="rnd">
            <a:solidFill>
              <a:schemeClr val="accent1"/>
            </a:solidFill>
            <a:round/>
          </a:ln>
          <a:effectLst/>
        </c:spPr>
        <c:marker>
          <c:symbol val="none"/>
        </c:marker>
      </c:pivotFmt>
      <c:pivotFmt>
        <c:idx val="18"/>
        <c:spPr>
          <a:solidFill>
            <a:schemeClr val="accent1"/>
          </a:solidFill>
          <a:ln w="28575" cap="rnd">
            <a:solidFill>
              <a:schemeClr val="accent1"/>
            </a:solidFill>
            <a:round/>
          </a:ln>
          <a:effectLst/>
        </c:spPr>
        <c:marker>
          <c:symbol val="none"/>
        </c:marker>
      </c:pivotFmt>
      <c:pivotFmt>
        <c:idx val="19"/>
        <c:spPr>
          <a:solidFill>
            <a:schemeClr val="accent1"/>
          </a:solidFill>
          <a:ln w="28575" cap="rnd">
            <a:solidFill>
              <a:schemeClr val="accent1"/>
            </a:solidFill>
            <a:round/>
          </a:ln>
          <a:effectLst/>
        </c:spPr>
        <c:marker>
          <c:symbol val="none"/>
        </c:marker>
      </c:pivotFmt>
      <c:pivotFmt>
        <c:idx val="20"/>
        <c:spPr>
          <a:solidFill>
            <a:schemeClr val="accent1"/>
          </a:solidFill>
          <a:ln w="28575" cap="rnd">
            <a:solidFill>
              <a:schemeClr val="accent1"/>
            </a:solidFill>
            <a:round/>
          </a:ln>
          <a:effectLst/>
        </c:spPr>
        <c:marker>
          <c:symbol val="none"/>
        </c:marker>
      </c:pivotFmt>
      <c:pivotFmt>
        <c:idx val="21"/>
        <c:spPr>
          <a:solidFill>
            <a:schemeClr val="accent1"/>
          </a:solidFill>
          <a:ln w="28575" cap="rnd">
            <a:solidFill>
              <a:schemeClr val="accent1"/>
            </a:solidFill>
            <a:round/>
          </a:ln>
          <a:effectLst/>
        </c:spPr>
        <c:marker>
          <c:symbol val="none"/>
        </c:marker>
      </c:pivotFmt>
      <c:pivotFmt>
        <c:idx val="22"/>
        <c:spPr>
          <a:solidFill>
            <a:schemeClr val="accent1"/>
          </a:solidFill>
          <a:ln w="28575" cap="rnd">
            <a:solidFill>
              <a:schemeClr val="accent1"/>
            </a:solidFill>
            <a:round/>
          </a:ln>
          <a:effectLst/>
        </c:spPr>
        <c:marker>
          <c:symbol val="none"/>
        </c:marker>
      </c:pivotFmt>
      <c:pivotFmt>
        <c:idx val="23"/>
        <c:spPr>
          <a:solidFill>
            <a:schemeClr val="accent1"/>
          </a:solidFill>
          <a:ln w="28575" cap="rnd">
            <a:solidFill>
              <a:schemeClr val="accent1"/>
            </a:solidFill>
            <a:round/>
          </a:ln>
          <a:effectLst/>
        </c:spPr>
        <c:marker>
          <c:symbol val="none"/>
        </c:marker>
      </c:pivotFmt>
      <c:pivotFmt>
        <c:idx val="24"/>
        <c:spPr>
          <a:solidFill>
            <a:schemeClr val="accent1"/>
          </a:solidFill>
          <a:ln w="28575" cap="rnd">
            <a:solidFill>
              <a:schemeClr val="accent1"/>
            </a:solidFill>
            <a:round/>
          </a:ln>
          <a:effectLst/>
        </c:spPr>
        <c:marker>
          <c:symbol val="none"/>
        </c:marker>
      </c:pivotFmt>
      <c:pivotFmt>
        <c:idx val="25"/>
        <c:spPr>
          <a:solidFill>
            <a:schemeClr val="accent1"/>
          </a:solidFill>
          <a:ln w="28575" cap="rnd">
            <a:solidFill>
              <a:schemeClr val="accent1"/>
            </a:solidFill>
            <a:round/>
          </a:ln>
          <a:effectLst/>
        </c:spPr>
        <c:marker>
          <c:symbol val="none"/>
        </c:marker>
      </c:pivotFmt>
      <c:pivotFmt>
        <c:idx val="26"/>
        <c:spPr>
          <a:solidFill>
            <a:schemeClr val="accent1"/>
          </a:solidFill>
          <a:ln w="28575" cap="rnd">
            <a:solidFill>
              <a:schemeClr val="accent1"/>
            </a:solidFill>
            <a:round/>
          </a:ln>
          <a:effectLst/>
        </c:spPr>
        <c:marker>
          <c:symbol val="none"/>
        </c:marker>
      </c:pivotFmt>
      <c:pivotFmt>
        <c:idx val="27"/>
        <c:spPr>
          <a:solidFill>
            <a:schemeClr val="accent1"/>
          </a:solidFill>
          <a:ln w="28575" cap="rnd">
            <a:solidFill>
              <a:schemeClr val="accent1"/>
            </a:solidFill>
            <a:round/>
          </a:ln>
          <a:effectLst/>
        </c:spPr>
        <c:marker>
          <c:symbol val="none"/>
        </c:marker>
      </c:pivotFmt>
      <c:pivotFmt>
        <c:idx val="28"/>
        <c:spPr>
          <a:solidFill>
            <a:schemeClr val="accent1"/>
          </a:solidFill>
          <a:ln w="28575" cap="rnd">
            <a:solidFill>
              <a:schemeClr val="accent1"/>
            </a:solidFill>
            <a:round/>
          </a:ln>
          <a:effectLst/>
        </c:spPr>
        <c:marker>
          <c:symbol val="none"/>
        </c:marker>
      </c:pivotFmt>
      <c:pivotFmt>
        <c:idx val="29"/>
        <c:spPr>
          <a:solidFill>
            <a:schemeClr val="accent1"/>
          </a:solidFill>
          <a:ln w="28575" cap="rnd">
            <a:solidFill>
              <a:schemeClr val="accent1"/>
            </a:solidFill>
            <a:round/>
          </a:ln>
          <a:effectLst/>
        </c:spPr>
        <c:marker>
          <c:symbol val="none"/>
        </c:marker>
      </c:pivotFmt>
      <c:pivotFmt>
        <c:idx val="30"/>
        <c:spPr>
          <a:solidFill>
            <a:schemeClr val="accent1"/>
          </a:solidFill>
          <a:ln w="28575" cap="rnd">
            <a:solidFill>
              <a:schemeClr val="accent1"/>
            </a:solidFill>
            <a:round/>
          </a:ln>
          <a:effectLst/>
        </c:spPr>
        <c:marker>
          <c:symbol val="none"/>
        </c:marker>
      </c:pivotFmt>
      <c:pivotFmt>
        <c:idx val="31"/>
        <c:spPr>
          <a:solidFill>
            <a:schemeClr val="accent1"/>
          </a:solidFill>
          <a:ln w="28575" cap="rnd">
            <a:solidFill>
              <a:schemeClr val="accent1"/>
            </a:solidFill>
            <a:round/>
          </a:ln>
          <a:effectLst/>
        </c:spPr>
        <c:marker>
          <c:symbol val="none"/>
        </c:marker>
      </c:pivotFmt>
      <c:pivotFmt>
        <c:idx val="32"/>
        <c:spPr>
          <a:solidFill>
            <a:schemeClr val="accent1"/>
          </a:solidFill>
          <a:ln w="28575" cap="rnd">
            <a:solidFill>
              <a:schemeClr val="accent1"/>
            </a:solidFill>
            <a:round/>
          </a:ln>
          <a:effectLst/>
        </c:spPr>
        <c:marker>
          <c:symbol val="none"/>
        </c:marker>
      </c:pivotFmt>
      <c:pivotFmt>
        <c:idx val="33"/>
        <c:spPr>
          <a:solidFill>
            <a:schemeClr val="accent1"/>
          </a:solidFill>
          <a:ln w="28575" cap="rnd">
            <a:solidFill>
              <a:schemeClr val="accent1"/>
            </a:solidFill>
            <a:round/>
          </a:ln>
          <a:effectLst/>
        </c:spPr>
        <c:marker>
          <c:symbol val="none"/>
        </c:marker>
      </c:pivotFmt>
      <c:pivotFmt>
        <c:idx val="34"/>
        <c:spPr>
          <a:solidFill>
            <a:schemeClr val="accent1"/>
          </a:solidFill>
          <a:ln w="28575" cap="rnd">
            <a:solidFill>
              <a:schemeClr val="accent1"/>
            </a:solidFill>
            <a:round/>
          </a:ln>
          <a:effectLst/>
        </c:spPr>
        <c:marker>
          <c:symbol val="none"/>
        </c:marker>
      </c:pivotFmt>
      <c:pivotFmt>
        <c:idx val="35"/>
        <c:spPr>
          <a:solidFill>
            <a:schemeClr val="accent1"/>
          </a:solidFill>
          <a:ln w="28575" cap="rnd">
            <a:solidFill>
              <a:schemeClr val="accent1"/>
            </a:solidFill>
            <a:round/>
          </a:ln>
          <a:effectLst/>
        </c:spPr>
        <c:marker>
          <c:symbol val="none"/>
        </c:marker>
      </c:pivotFmt>
      <c:pivotFmt>
        <c:idx val="36"/>
        <c:spPr>
          <a:solidFill>
            <a:schemeClr val="accent1"/>
          </a:solidFill>
          <a:ln w="28575" cap="rnd">
            <a:solidFill>
              <a:schemeClr val="accent1"/>
            </a:solidFill>
            <a:round/>
          </a:ln>
          <a:effectLst/>
        </c:spPr>
        <c:marker>
          <c:symbol val="none"/>
        </c:marker>
      </c:pivotFmt>
      <c:pivotFmt>
        <c:idx val="37"/>
        <c:spPr>
          <a:solidFill>
            <a:schemeClr val="accent1"/>
          </a:solidFill>
          <a:ln w="28575" cap="rnd">
            <a:solidFill>
              <a:schemeClr val="accent1"/>
            </a:solidFill>
            <a:round/>
          </a:ln>
          <a:effectLst/>
        </c:spPr>
        <c:marker>
          <c:symbol val="none"/>
        </c:marker>
      </c:pivotFmt>
      <c:pivotFmt>
        <c:idx val="38"/>
        <c:spPr>
          <a:solidFill>
            <a:schemeClr val="accent1"/>
          </a:solidFill>
          <a:ln w="28575" cap="rnd">
            <a:solidFill>
              <a:schemeClr val="accent1"/>
            </a:solidFill>
            <a:round/>
          </a:ln>
          <a:effectLst/>
        </c:spPr>
        <c:marker>
          <c:symbol val="none"/>
        </c:marker>
      </c:pivotFmt>
      <c:pivotFmt>
        <c:idx val="39"/>
        <c:spPr>
          <a:solidFill>
            <a:schemeClr val="accent1"/>
          </a:solidFill>
          <a:ln w="28575" cap="rnd">
            <a:solidFill>
              <a:schemeClr val="accent1"/>
            </a:solidFill>
            <a:round/>
          </a:ln>
          <a:effectLst/>
        </c:spPr>
        <c:marker>
          <c:symbol val="none"/>
        </c:marker>
      </c:pivotFmt>
      <c:pivotFmt>
        <c:idx val="40"/>
        <c:spPr>
          <a:solidFill>
            <a:schemeClr val="accent1"/>
          </a:solidFill>
          <a:ln w="28575" cap="rnd">
            <a:solidFill>
              <a:schemeClr val="accent1"/>
            </a:solidFill>
            <a:round/>
          </a:ln>
          <a:effectLst/>
        </c:spPr>
        <c:marker>
          <c:symbol val="none"/>
        </c:marker>
      </c:pivotFmt>
      <c:pivotFmt>
        <c:idx val="41"/>
        <c:spPr>
          <a:solidFill>
            <a:schemeClr val="accent1"/>
          </a:solidFill>
          <a:ln w="28575" cap="rnd">
            <a:solidFill>
              <a:schemeClr val="accent1"/>
            </a:solidFill>
            <a:round/>
          </a:ln>
          <a:effectLst/>
        </c:spPr>
        <c:marker>
          <c:symbol val="none"/>
        </c:marker>
      </c:pivotFmt>
      <c:pivotFmt>
        <c:idx val="42"/>
        <c:spPr>
          <a:solidFill>
            <a:schemeClr val="accent1"/>
          </a:solidFill>
          <a:ln w="28575" cap="rnd">
            <a:solidFill>
              <a:schemeClr val="accent1"/>
            </a:solidFill>
            <a:round/>
          </a:ln>
          <a:effectLst/>
        </c:spPr>
        <c:marker>
          <c:symbol val="none"/>
        </c:marker>
      </c:pivotFmt>
      <c:pivotFmt>
        <c:idx val="43"/>
        <c:spPr>
          <a:solidFill>
            <a:schemeClr val="accent1"/>
          </a:solidFill>
          <a:ln w="28575" cap="rnd">
            <a:solidFill>
              <a:schemeClr val="accent1"/>
            </a:solidFill>
            <a:round/>
          </a:ln>
          <a:effectLst/>
        </c:spPr>
        <c:marker>
          <c:symbol val="none"/>
        </c:marker>
      </c:pivotFmt>
      <c:pivotFmt>
        <c:idx val="44"/>
        <c:spPr>
          <a:solidFill>
            <a:schemeClr val="accent1"/>
          </a:solidFill>
          <a:ln w="28575" cap="rnd">
            <a:solidFill>
              <a:schemeClr val="accent1"/>
            </a:solidFill>
            <a:round/>
          </a:ln>
          <a:effectLst/>
        </c:spPr>
        <c:marker>
          <c:symbol val="none"/>
        </c:marker>
      </c:pivotFmt>
      <c:pivotFmt>
        <c:idx val="45"/>
        <c:spPr>
          <a:solidFill>
            <a:schemeClr val="accent1"/>
          </a:solidFill>
          <a:ln w="28575" cap="rnd">
            <a:solidFill>
              <a:schemeClr val="accent1"/>
            </a:solidFill>
            <a:round/>
          </a:ln>
          <a:effectLst/>
        </c:spPr>
        <c:marker>
          <c:symbol val="none"/>
        </c:marker>
      </c:pivotFmt>
      <c:pivotFmt>
        <c:idx val="46"/>
        <c:spPr>
          <a:solidFill>
            <a:schemeClr val="accent1"/>
          </a:solidFill>
          <a:ln w="28575" cap="rnd">
            <a:solidFill>
              <a:schemeClr val="accent1"/>
            </a:solidFill>
            <a:round/>
          </a:ln>
          <a:effectLst/>
        </c:spPr>
        <c:marker>
          <c:symbol val="none"/>
        </c:marker>
      </c:pivotFmt>
      <c:pivotFmt>
        <c:idx val="47"/>
        <c:spPr>
          <a:solidFill>
            <a:schemeClr val="accent1"/>
          </a:solidFill>
          <a:ln w="28575" cap="rnd">
            <a:solidFill>
              <a:schemeClr val="accent1"/>
            </a:solidFill>
            <a:round/>
          </a:ln>
          <a:effectLst/>
        </c:spPr>
        <c:marker>
          <c:symbol val="none"/>
        </c:marker>
      </c:pivotFmt>
      <c:pivotFmt>
        <c:idx val="48"/>
        <c:spPr>
          <a:solidFill>
            <a:schemeClr val="accent1"/>
          </a:solidFill>
          <a:ln w="28575" cap="rnd">
            <a:solidFill>
              <a:schemeClr val="accent1"/>
            </a:solidFill>
            <a:round/>
          </a:ln>
          <a:effectLst/>
        </c:spPr>
        <c:marker>
          <c:symbol val="none"/>
        </c:marker>
      </c:pivotFmt>
      <c:pivotFmt>
        <c:idx val="49"/>
        <c:spPr>
          <a:solidFill>
            <a:schemeClr val="accent1"/>
          </a:solidFill>
          <a:ln w="28575" cap="rnd">
            <a:solidFill>
              <a:schemeClr val="accent1"/>
            </a:solidFill>
            <a:round/>
          </a:ln>
          <a:effectLst/>
        </c:spPr>
        <c:marker>
          <c:symbol val="none"/>
        </c:marker>
      </c:pivotFmt>
      <c:pivotFmt>
        <c:idx val="50"/>
        <c:spPr>
          <a:solidFill>
            <a:schemeClr val="accent1"/>
          </a:solidFill>
          <a:ln w="28575" cap="rnd">
            <a:solidFill>
              <a:schemeClr val="accent1"/>
            </a:solidFill>
            <a:round/>
          </a:ln>
          <a:effectLst/>
        </c:spPr>
        <c:marker>
          <c:symbol val="none"/>
        </c:marker>
      </c:pivotFmt>
      <c:pivotFmt>
        <c:idx val="51"/>
        <c:spPr>
          <a:solidFill>
            <a:schemeClr val="accent1"/>
          </a:solidFill>
          <a:ln w="28575" cap="rnd">
            <a:solidFill>
              <a:schemeClr val="accent1"/>
            </a:solidFill>
            <a:round/>
          </a:ln>
          <a:effectLst/>
        </c:spPr>
        <c:marker>
          <c:symbol val="none"/>
        </c:marker>
      </c:pivotFmt>
      <c:pivotFmt>
        <c:idx val="52"/>
        <c:spPr>
          <a:solidFill>
            <a:schemeClr val="accent1"/>
          </a:solidFill>
          <a:ln w="28575" cap="rnd">
            <a:solidFill>
              <a:schemeClr val="accent1"/>
            </a:solidFill>
            <a:round/>
          </a:ln>
          <a:effectLst/>
        </c:spPr>
        <c:marker>
          <c:symbol val="none"/>
        </c:marker>
      </c:pivotFmt>
      <c:pivotFmt>
        <c:idx val="53"/>
        <c:spPr>
          <a:solidFill>
            <a:schemeClr val="accent1"/>
          </a:solidFill>
          <a:ln w="28575" cap="rnd">
            <a:solidFill>
              <a:schemeClr val="accent1"/>
            </a:solidFill>
            <a:round/>
          </a:ln>
          <a:effectLst/>
        </c:spPr>
        <c:marker>
          <c:symbol val="none"/>
        </c:marker>
      </c:pivotFmt>
      <c:pivotFmt>
        <c:idx val="54"/>
        <c:spPr>
          <a:solidFill>
            <a:schemeClr val="accent1"/>
          </a:solidFill>
          <a:ln w="28575" cap="rnd">
            <a:solidFill>
              <a:schemeClr val="accent1"/>
            </a:solidFill>
            <a:round/>
          </a:ln>
          <a:effectLst/>
        </c:spPr>
        <c:marker>
          <c:symbol val="none"/>
        </c:marker>
      </c:pivotFmt>
      <c:pivotFmt>
        <c:idx val="55"/>
        <c:spPr>
          <a:solidFill>
            <a:schemeClr val="accent1"/>
          </a:solidFill>
          <a:ln w="28575" cap="rnd">
            <a:solidFill>
              <a:schemeClr val="accent1"/>
            </a:solidFill>
            <a:round/>
          </a:ln>
          <a:effectLst/>
        </c:spPr>
        <c:marker>
          <c:symbol val="none"/>
        </c:marker>
      </c:pivotFmt>
      <c:pivotFmt>
        <c:idx val="56"/>
        <c:spPr>
          <a:solidFill>
            <a:schemeClr val="accent1"/>
          </a:solidFill>
          <a:ln w="28575" cap="rnd">
            <a:solidFill>
              <a:schemeClr val="accent1"/>
            </a:solidFill>
            <a:round/>
          </a:ln>
          <a:effectLst/>
        </c:spPr>
        <c:marker>
          <c:symbol val="none"/>
        </c:marker>
      </c:pivotFmt>
      <c:pivotFmt>
        <c:idx val="57"/>
        <c:spPr>
          <a:solidFill>
            <a:schemeClr val="accent1"/>
          </a:solidFill>
          <a:ln w="28575" cap="rnd">
            <a:solidFill>
              <a:schemeClr val="accent1"/>
            </a:solidFill>
            <a:round/>
          </a:ln>
          <a:effectLst/>
        </c:spPr>
        <c:marker>
          <c:symbol val="none"/>
        </c:marker>
      </c:pivotFmt>
      <c:pivotFmt>
        <c:idx val="58"/>
        <c:spPr>
          <a:solidFill>
            <a:schemeClr val="accent1"/>
          </a:solidFill>
          <a:ln w="28575" cap="rnd">
            <a:solidFill>
              <a:schemeClr val="accent1"/>
            </a:solidFill>
            <a:round/>
          </a:ln>
          <a:effectLst/>
        </c:spPr>
        <c:marker>
          <c:symbol val="none"/>
        </c:marker>
      </c:pivotFmt>
      <c:pivotFmt>
        <c:idx val="59"/>
        <c:spPr>
          <a:solidFill>
            <a:schemeClr val="accent1"/>
          </a:solidFill>
          <a:ln w="28575" cap="rnd">
            <a:solidFill>
              <a:schemeClr val="accent1"/>
            </a:solidFill>
            <a:round/>
          </a:ln>
          <a:effectLst/>
        </c:spPr>
        <c:marker>
          <c:symbol val="none"/>
        </c:marker>
      </c:pivotFmt>
      <c:pivotFmt>
        <c:idx val="60"/>
        <c:spPr>
          <a:solidFill>
            <a:schemeClr val="accent1"/>
          </a:solidFill>
          <a:ln w="28575" cap="rnd">
            <a:solidFill>
              <a:schemeClr val="accent1"/>
            </a:solidFill>
            <a:round/>
          </a:ln>
          <a:effectLst/>
        </c:spPr>
        <c:marker>
          <c:symbol val="none"/>
        </c:marker>
      </c:pivotFmt>
      <c:pivotFmt>
        <c:idx val="61"/>
        <c:spPr>
          <a:solidFill>
            <a:schemeClr val="accent1"/>
          </a:solidFill>
          <a:ln w="28575" cap="rnd">
            <a:solidFill>
              <a:schemeClr val="accent1"/>
            </a:solidFill>
            <a:round/>
          </a:ln>
          <a:effectLst/>
        </c:spPr>
        <c:marker>
          <c:symbol val="none"/>
        </c:marker>
      </c:pivotFmt>
      <c:pivotFmt>
        <c:idx val="62"/>
        <c:spPr>
          <a:solidFill>
            <a:schemeClr val="accent1"/>
          </a:solidFill>
          <a:ln w="28575" cap="rnd">
            <a:solidFill>
              <a:schemeClr val="accent1"/>
            </a:solidFill>
            <a:round/>
          </a:ln>
          <a:effectLst/>
        </c:spPr>
        <c:marker>
          <c:symbol val="none"/>
        </c:marker>
      </c:pivotFmt>
      <c:pivotFmt>
        <c:idx val="63"/>
        <c:spPr>
          <a:solidFill>
            <a:schemeClr val="accent1"/>
          </a:solidFill>
          <a:ln w="28575" cap="rnd">
            <a:solidFill>
              <a:schemeClr val="accent1"/>
            </a:solidFill>
            <a:round/>
          </a:ln>
          <a:effectLst/>
        </c:spPr>
        <c:marker>
          <c:symbol val="none"/>
        </c:marker>
      </c:pivotFmt>
      <c:pivotFmt>
        <c:idx val="64"/>
        <c:spPr>
          <a:solidFill>
            <a:schemeClr val="accent1"/>
          </a:solidFill>
          <a:ln w="28575" cap="rnd">
            <a:solidFill>
              <a:schemeClr val="accent1"/>
            </a:solidFill>
            <a:round/>
          </a:ln>
          <a:effectLst/>
        </c:spPr>
        <c:marker>
          <c:symbol val="none"/>
        </c:marker>
      </c:pivotFmt>
      <c:pivotFmt>
        <c:idx val="65"/>
        <c:spPr>
          <a:solidFill>
            <a:schemeClr val="accent1"/>
          </a:solidFill>
          <a:ln w="28575" cap="rnd">
            <a:solidFill>
              <a:schemeClr val="accent1"/>
            </a:solidFill>
            <a:round/>
          </a:ln>
          <a:effectLst/>
        </c:spPr>
        <c:marker>
          <c:symbol val="none"/>
        </c:marker>
      </c:pivotFmt>
      <c:pivotFmt>
        <c:idx val="66"/>
        <c:spPr>
          <a:solidFill>
            <a:schemeClr val="accent1"/>
          </a:solidFill>
          <a:ln w="28575" cap="rnd">
            <a:solidFill>
              <a:schemeClr val="accent1"/>
            </a:solidFill>
            <a:round/>
          </a:ln>
          <a:effectLst/>
        </c:spPr>
        <c:marker>
          <c:symbol val="none"/>
        </c:marker>
      </c:pivotFmt>
      <c:pivotFmt>
        <c:idx val="67"/>
        <c:spPr>
          <a:solidFill>
            <a:schemeClr val="accent1"/>
          </a:solidFill>
          <a:ln w="28575" cap="rnd">
            <a:solidFill>
              <a:schemeClr val="accent1"/>
            </a:solidFill>
            <a:round/>
          </a:ln>
          <a:effectLst/>
        </c:spPr>
        <c:marker>
          <c:symbol val="none"/>
        </c:marker>
      </c:pivotFmt>
      <c:pivotFmt>
        <c:idx val="68"/>
        <c:spPr>
          <a:solidFill>
            <a:schemeClr val="accent1"/>
          </a:solidFill>
          <a:ln w="28575" cap="rnd">
            <a:solidFill>
              <a:schemeClr val="accent1"/>
            </a:solidFill>
            <a:round/>
          </a:ln>
          <a:effectLst/>
        </c:spPr>
        <c:marker>
          <c:symbol val="none"/>
        </c:marker>
      </c:pivotFmt>
      <c:pivotFmt>
        <c:idx val="69"/>
        <c:spPr>
          <a:solidFill>
            <a:schemeClr val="accent1"/>
          </a:solidFill>
          <a:ln w="28575" cap="rnd">
            <a:solidFill>
              <a:schemeClr val="accent1"/>
            </a:solidFill>
            <a:round/>
          </a:ln>
          <a:effectLst/>
        </c:spPr>
        <c:marker>
          <c:symbol val="none"/>
        </c:marker>
      </c:pivotFmt>
      <c:pivotFmt>
        <c:idx val="70"/>
        <c:spPr>
          <a:solidFill>
            <a:schemeClr val="accent1"/>
          </a:solidFill>
          <a:ln w="28575" cap="rnd">
            <a:solidFill>
              <a:schemeClr val="accent1"/>
            </a:solidFill>
            <a:round/>
          </a:ln>
          <a:effectLst/>
        </c:spPr>
        <c:marker>
          <c:symbol val="none"/>
        </c:marker>
      </c:pivotFmt>
      <c:pivotFmt>
        <c:idx val="71"/>
        <c:spPr>
          <a:solidFill>
            <a:schemeClr val="accent1"/>
          </a:solidFill>
          <a:ln w="28575" cap="rnd">
            <a:solidFill>
              <a:schemeClr val="accent1"/>
            </a:solidFill>
            <a:round/>
          </a:ln>
          <a:effectLst/>
        </c:spPr>
        <c:marker>
          <c:symbol val="none"/>
        </c:marker>
      </c:pivotFmt>
      <c:pivotFmt>
        <c:idx val="72"/>
        <c:spPr>
          <a:solidFill>
            <a:schemeClr val="accent1"/>
          </a:solidFill>
          <a:ln w="28575" cap="rnd">
            <a:solidFill>
              <a:schemeClr val="accent1"/>
            </a:solidFill>
            <a:round/>
          </a:ln>
          <a:effectLst/>
        </c:spPr>
        <c:marker>
          <c:symbol val="none"/>
        </c:marker>
      </c:pivotFmt>
      <c:pivotFmt>
        <c:idx val="73"/>
        <c:spPr>
          <a:solidFill>
            <a:schemeClr val="accent1"/>
          </a:solidFill>
          <a:ln w="28575" cap="rnd">
            <a:solidFill>
              <a:schemeClr val="accent1"/>
            </a:solidFill>
            <a:round/>
          </a:ln>
          <a:effectLst/>
        </c:spPr>
        <c:marker>
          <c:symbol val="none"/>
        </c:marker>
      </c:pivotFmt>
      <c:pivotFmt>
        <c:idx val="74"/>
        <c:spPr>
          <a:solidFill>
            <a:schemeClr val="accent1"/>
          </a:solidFill>
          <a:ln w="28575" cap="rnd">
            <a:solidFill>
              <a:schemeClr val="accent1"/>
            </a:solidFill>
            <a:round/>
          </a:ln>
          <a:effectLst/>
        </c:spPr>
        <c:marker>
          <c:symbol val="none"/>
        </c:marker>
      </c:pivotFmt>
      <c:pivotFmt>
        <c:idx val="75"/>
        <c:spPr>
          <a:solidFill>
            <a:schemeClr val="accent1"/>
          </a:solidFill>
          <a:ln w="28575" cap="rnd">
            <a:solidFill>
              <a:schemeClr val="accent1"/>
            </a:solidFill>
            <a:round/>
          </a:ln>
          <a:effectLst/>
        </c:spPr>
        <c:marker>
          <c:symbol val="none"/>
        </c:marker>
      </c:pivotFmt>
      <c:pivotFmt>
        <c:idx val="76"/>
        <c:spPr>
          <a:solidFill>
            <a:schemeClr val="accent1"/>
          </a:solidFill>
          <a:ln w="28575" cap="rnd">
            <a:solidFill>
              <a:schemeClr val="accent1"/>
            </a:solidFill>
            <a:round/>
          </a:ln>
          <a:effectLst/>
        </c:spPr>
        <c:marker>
          <c:symbol val="none"/>
        </c:marker>
      </c:pivotFmt>
      <c:pivotFmt>
        <c:idx val="77"/>
        <c:spPr>
          <a:solidFill>
            <a:schemeClr val="accent1"/>
          </a:solidFill>
          <a:ln w="28575" cap="rnd">
            <a:solidFill>
              <a:schemeClr val="accent1"/>
            </a:solidFill>
            <a:round/>
          </a:ln>
          <a:effectLst/>
        </c:spPr>
        <c:marker>
          <c:symbol val="none"/>
        </c:marker>
      </c:pivotFmt>
      <c:pivotFmt>
        <c:idx val="78"/>
        <c:spPr>
          <a:solidFill>
            <a:schemeClr val="accent1"/>
          </a:solidFill>
          <a:ln w="28575" cap="rnd">
            <a:solidFill>
              <a:schemeClr val="accent1"/>
            </a:solidFill>
            <a:round/>
          </a:ln>
          <a:effectLst/>
        </c:spPr>
        <c:marker>
          <c:symbol val="none"/>
        </c:marker>
      </c:pivotFmt>
      <c:pivotFmt>
        <c:idx val="79"/>
        <c:spPr>
          <a:solidFill>
            <a:schemeClr val="accent1"/>
          </a:solidFill>
          <a:ln w="28575" cap="rnd">
            <a:solidFill>
              <a:schemeClr val="accent1"/>
            </a:solidFill>
            <a:round/>
          </a:ln>
          <a:effectLst/>
        </c:spPr>
        <c:marker>
          <c:symbol val="none"/>
        </c:marker>
      </c:pivotFmt>
      <c:pivotFmt>
        <c:idx val="80"/>
        <c:spPr>
          <a:solidFill>
            <a:schemeClr val="accent1"/>
          </a:solidFill>
          <a:ln w="28575" cap="rnd">
            <a:solidFill>
              <a:schemeClr val="accent1"/>
            </a:solidFill>
            <a:round/>
          </a:ln>
          <a:effectLst/>
        </c:spPr>
        <c:marker>
          <c:symbol val="none"/>
        </c:marker>
      </c:pivotFmt>
      <c:pivotFmt>
        <c:idx val="81"/>
        <c:spPr>
          <a:solidFill>
            <a:schemeClr val="accent1"/>
          </a:solidFill>
          <a:ln w="28575" cap="rnd">
            <a:solidFill>
              <a:schemeClr val="accent1"/>
            </a:solidFill>
            <a:round/>
          </a:ln>
          <a:effectLst/>
        </c:spPr>
        <c:marker>
          <c:symbol val="none"/>
        </c:marker>
      </c:pivotFmt>
      <c:pivotFmt>
        <c:idx val="82"/>
        <c:spPr>
          <a:solidFill>
            <a:schemeClr val="accent1"/>
          </a:solidFill>
          <a:ln w="28575" cap="rnd">
            <a:solidFill>
              <a:schemeClr val="accent1"/>
            </a:solidFill>
            <a:round/>
          </a:ln>
          <a:effectLst/>
        </c:spPr>
        <c:marker>
          <c:symbol val="none"/>
        </c:marker>
      </c:pivotFmt>
      <c:pivotFmt>
        <c:idx val="83"/>
        <c:spPr>
          <a:solidFill>
            <a:schemeClr val="accent1"/>
          </a:solidFill>
          <a:ln w="28575" cap="rnd">
            <a:solidFill>
              <a:schemeClr val="accent1"/>
            </a:solidFill>
            <a:round/>
          </a:ln>
          <a:effectLst/>
        </c:spPr>
        <c:marker>
          <c:symbol val="none"/>
        </c:marker>
      </c:pivotFmt>
      <c:pivotFmt>
        <c:idx val="84"/>
        <c:spPr>
          <a:solidFill>
            <a:schemeClr val="accent1"/>
          </a:solidFill>
          <a:ln w="28575" cap="rnd">
            <a:solidFill>
              <a:schemeClr val="accent1"/>
            </a:solidFill>
            <a:round/>
          </a:ln>
          <a:effectLst/>
        </c:spPr>
        <c:marker>
          <c:symbol val="none"/>
        </c:marker>
      </c:pivotFmt>
      <c:pivotFmt>
        <c:idx val="85"/>
        <c:spPr>
          <a:solidFill>
            <a:schemeClr val="accent1"/>
          </a:solidFill>
          <a:ln w="28575" cap="rnd">
            <a:solidFill>
              <a:schemeClr val="accent1"/>
            </a:solidFill>
            <a:round/>
          </a:ln>
          <a:effectLst/>
        </c:spPr>
        <c:marker>
          <c:symbol val="none"/>
        </c:marker>
      </c:pivotFmt>
      <c:pivotFmt>
        <c:idx val="86"/>
        <c:spPr>
          <a:solidFill>
            <a:schemeClr val="accent1"/>
          </a:solidFill>
          <a:ln w="28575" cap="rnd">
            <a:solidFill>
              <a:schemeClr val="accent1"/>
            </a:solidFill>
            <a:round/>
          </a:ln>
          <a:effectLst/>
        </c:spPr>
        <c:marker>
          <c:symbol val="none"/>
        </c:marker>
      </c:pivotFmt>
      <c:pivotFmt>
        <c:idx val="87"/>
        <c:spPr>
          <a:solidFill>
            <a:schemeClr val="accent1"/>
          </a:solidFill>
          <a:ln w="28575" cap="rnd">
            <a:solidFill>
              <a:schemeClr val="accent1"/>
            </a:solidFill>
            <a:round/>
          </a:ln>
          <a:effectLst/>
        </c:spPr>
        <c:marker>
          <c:symbol val="none"/>
        </c:marker>
      </c:pivotFmt>
      <c:pivotFmt>
        <c:idx val="88"/>
        <c:spPr>
          <a:solidFill>
            <a:schemeClr val="accent1"/>
          </a:solidFill>
          <a:ln w="28575" cap="rnd">
            <a:solidFill>
              <a:schemeClr val="accent1"/>
            </a:solidFill>
            <a:round/>
          </a:ln>
          <a:effectLst/>
        </c:spPr>
        <c:marker>
          <c:symbol val="none"/>
        </c:marker>
      </c:pivotFmt>
      <c:pivotFmt>
        <c:idx val="89"/>
        <c:spPr>
          <a:solidFill>
            <a:schemeClr val="accent1"/>
          </a:solidFill>
          <a:ln w="28575" cap="rnd">
            <a:solidFill>
              <a:schemeClr val="accent1"/>
            </a:solidFill>
            <a:round/>
          </a:ln>
          <a:effectLst/>
        </c:spPr>
        <c:marker>
          <c:symbol val="none"/>
        </c:marker>
      </c:pivotFmt>
      <c:pivotFmt>
        <c:idx val="90"/>
        <c:spPr>
          <a:solidFill>
            <a:schemeClr val="accent1"/>
          </a:solidFill>
          <a:ln w="28575" cap="rnd">
            <a:solidFill>
              <a:schemeClr val="accent1"/>
            </a:solidFill>
            <a:round/>
          </a:ln>
          <a:effectLst/>
        </c:spPr>
        <c:marker>
          <c:symbol val="none"/>
        </c:marker>
      </c:pivotFmt>
      <c:pivotFmt>
        <c:idx val="91"/>
        <c:spPr>
          <a:solidFill>
            <a:schemeClr val="accent1"/>
          </a:solidFill>
          <a:ln w="28575" cap="rnd">
            <a:solidFill>
              <a:schemeClr val="accent1"/>
            </a:solidFill>
            <a:round/>
          </a:ln>
          <a:effectLst/>
        </c:spPr>
        <c:marker>
          <c:symbol val="none"/>
        </c:marker>
      </c:pivotFmt>
      <c:pivotFmt>
        <c:idx val="92"/>
        <c:spPr>
          <a:solidFill>
            <a:schemeClr val="accent1"/>
          </a:solidFill>
          <a:ln w="28575" cap="rnd">
            <a:solidFill>
              <a:schemeClr val="accent1"/>
            </a:solidFill>
            <a:round/>
          </a:ln>
          <a:effectLst/>
        </c:spPr>
        <c:marker>
          <c:symbol val="none"/>
        </c:marker>
      </c:pivotFmt>
      <c:pivotFmt>
        <c:idx val="93"/>
        <c:spPr>
          <a:solidFill>
            <a:schemeClr val="accent1"/>
          </a:solidFill>
          <a:ln w="28575" cap="rnd">
            <a:solidFill>
              <a:schemeClr val="accent1"/>
            </a:solidFill>
            <a:round/>
          </a:ln>
          <a:effectLst/>
        </c:spPr>
        <c:marker>
          <c:symbol val="none"/>
        </c:marker>
      </c:pivotFmt>
      <c:pivotFmt>
        <c:idx val="94"/>
        <c:spPr>
          <a:solidFill>
            <a:schemeClr val="accent1"/>
          </a:solidFill>
          <a:ln w="28575" cap="rnd">
            <a:solidFill>
              <a:schemeClr val="accent1"/>
            </a:solidFill>
            <a:round/>
          </a:ln>
          <a:effectLst/>
        </c:spPr>
        <c:marker>
          <c:symbol val="none"/>
        </c:marker>
      </c:pivotFmt>
      <c:pivotFmt>
        <c:idx val="95"/>
        <c:spPr>
          <a:solidFill>
            <a:schemeClr val="accent1"/>
          </a:solidFill>
          <a:ln w="28575" cap="rnd">
            <a:solidFill>
              <a:schemeClr val="accent1"/>
            </a:solidFill>
            <a:round/>
          </a:ln>
          <a:effectLst/>
        </c:spPr>
        <c:marker>
          <c:symbol val="none"/>
        </c:marker>
      </c:pivotFmt>
      <c:pivotFmt>
        <c:idx val="96"/>
        <c:spPr>
          <a:solidFill>
            <a:schemeClr val="accent1"/>
          </a:solidFill>
          <a:ln w="28575" cap="rnd">
            <a:solidFill>
              <a:schemeClr val="accent1"/>
            </a:solidFill>
            <a:round/>
          </a:ln>
          <a:effectLst/>
        </c:spPr>
        <c:marker>
          <c:symbol val="none"/>
        </c:marker>
      </c:pivotFmt>
      <c:pivotFmt>
        <c:idx val="97"/>
        <c:spPr>
          <a:solidFill>
            <a:schemeClr val="accent1"/>
          </a:solidFill>
          <a:ln w="28575" cap="rnd">
            <a:solidFill>
              <a:schemeClr val="accent1"/>
            </a:solidFill>
            <a:round/>
          </a:ln>
          <a:effectLst/>
        </c:spPr>
        <c:marker>
          <c:symbol val="none"/>
        </c:marker>
      </c:pivotFmt>
      <c:pivotFmt>
        <c:idx val="98"/>
        <c:spPr>
          <a:solidFill>
            <a:schemeClr val="accent1"/>
          </a:solidFill>
          <a:ln w="28575" cap="rnd">
            <a:solidFill>
              <a:schemeClr val="accent1"/>
            </a:solidFill>
            <a:round/>
          </a:ln>
          <a:effectLst/>
        </c:spPr>
        <c:marker>
          <c:symbol val="none"/>
        </c:marker>
      </c:pivotFmt>
      <c:pivotFmt>
        <c:idx val="99"/>
        <c:spPr>
          <a:solidFill>
            <a:schemeClr val="accent1"/>
          </a:solidFill>
          <a:ln w="28575" cap="rnd">
            <a:solidFill>
              <a:schemeClr val="accent1"/>
            </a:solidFill>
            <a:round/>
          </a:ln>
          <a:effectLst/>
        </c:spPr>
        <c:marker>
          <c:symbol val="none"/>
        </c:marker>
      </c:pivotFmt>
      <c:pivotFmt>
        <c:idx val="100"/>
        <c:spPr>
          <a:solidFill>
            <a:schemeClr val="accent1"/>
          </a:solidFill>
          <a:ln w="28575" cap="rnd">
            <a:solidFill>
              <a:schemeClr val="accent1"/>
            </a:solidFill>
            <a:round/>
          </a:ln>
          <a:effectLst/>
        </c:spPr>
        <c:marker>
          <c:symbol val="none"/>
        </c:marker>
      </c:pivotFmt>
      <c:pivotFmt>
        <c:idx val="101"/>
        <c:spPr>
          <a:solidFill>
            <a:schemeClr val="accent1"/>
          </a:solidFill>
          <a:ln w="28575" cap="rnd">
            <a:solidFill>
              <a:schemeClr val="accent1"/>
            </a:solidFill>
            <a:round/>
          </a:ln>
          <a:effectLst/>
        </c:spPr>
        <c:marker>
          <c:symbol val="none"/>
        </c:marker>
      </c:pivotFmt>
      <c:pivotFmt>
        <c:idx val="102"/>
        <c:spPr>
          <a:solidFill>
            <a:schemeClr val="accent1"/>
          </a:solidFill>
          <a:ln w="28575" cap="rnd">
            <a:solidFill>
              <a:schemeClr val="accent1"/>
            </a:solidFill>
            <a:round/>
          </a:ln>
          <a:effectLst/>
        </c:spPr>
        <c:marker>
          <c:symbol val="none"/>
        </c:marker>
      </c:pivotFmt>
      <c:pivotFmt>
        <c:idx val="103"/>
        <c:spPr>
          <a:solidFill>
            <a:schemeClr val="accent1"/>
          </a:solidFill>
          <a:ln w="28575" cap="rnd">
            <a:solidFill>
              <a:schemeClr val="accent1"/>
            </a:solidFill>
            <a:round/>
          </a:ln>
          <a:effectLst/>
        </c:spPr>
        <c:marker>
          <c:symbol val="none"/>
        </c:marker>
      </c:pivotFmt>
      <c:pivotFmt>
        <c:idx val="104"/>
        <c:spPr>
          <a:solidFill>
            <a:schemeClr val="accent1"/>
          </a:solidFill>
          <a:ln w="28575" cap="rnd">
            <a:solidFill>
              <a:schemeClr val="accent1"/>
            </a:solidFill>
            <a:round/>
          </a:ln>
          <a:effectLst/>
        </c:spPr>
        <c:marker>
          <c:symbol val="none"/>
        </c:marker>
      </c:pivotFmt>
      <c:pivotFmt>
        <c:idx val="105"/>
        <c:spPr>
          <a:solidFill>
            <a:schemeClr val="accent1"/>
          </a:solidFill>
          <a:ln w="28575" cap="rnd">
            <a:solidFill>
              <a:schemeClr val="accent1"/>
            </a:solidFill>
            <a:round/>
          </a:ln>
          <a:effectLst/>
        </c:spPr>
        <c:marker>
          <c:symbol val="none"/>
        </c:marker>
      </c:pivotFmt>
      <c:pivotFmt>
        <c:idx val="106"/>
        <c:spPr>
          <a:solidFill>
            <a:schemeClr val="accent1"/>
          </a:solidFill>
          <a:ln w="28575" cap="rnd">
            <a:solidFill>
              <a:schemeClr val="accent1"/>
            </a:solidFill>
            <a:round/>
          </a:ln>
          <a:effectLst/>
        </c:spPr>
        <c:marker>
          <c:symbol val="none"/>
        </c:marker>
      </c:pivotFmt>
      <c:pivotFmt>
        <c:idx val="107"/>
        <c:spPr>
          <a:solidFill>
            <a:schemeClr val="accent1"/>
          </a:solidFill>
          <a:ln w="28575" cap="rnd">
            <a:solidFill>
              <a:schemeClr val="accent1"/>
            </a:solidFill>
            <a:round/>
          </a:ln>
          <a:effectLst/>
        </c:spPr>
        <c:marker>
          <c:symbol val="none"/>
        </c:marker>
      </c:pivotFmt>
      <c:pivotFmt>
        <c:idx val="108"/>
        <c:spPr>
          <a:solidFill>
            <a:schemeClr val="accent1"/>
          </a:solidFill>
          <a:ln w="28575" cap="rnd">
            <a:solidFill>
              <a:schemeClr val="accent1"/>
            </a:solidFill>
            <a:round/>
          </a:ln>
          <a:effectLst/>
        </c:spPr>
        <c:marker>
          <c:symbol val="none"/>
        </c:marker>
      </c:pivotFmt>
      <c:pivotFmt>
        <c:idx val="109"/>
        <c:spPr>
          <a:solidFill>
            <a:schemeClr val="accent1"/>
          </a:solidFill>
          <a:ln w="28575" cap="rnd">
            <a:solidFill>
              <a:schemeClr val="accent1"/>
            </a:solidFill>
            <a:round/>
          </a:ln>
          <a:effectLst/>
        </c:spPr>
        <c:marker>
          <c:symbol val="none"/>
        </c:marker>
      </c:pivotFmt>
      <c:pivotFmt>
        <c:idx val="110"/>
        <c:spPr>
          <a:solidFill>
            <a:schemeClr val="accent1"/>
          </a:solidFill>
          <a:ln w="28575" cap="rnd">
            <a:solidFill>
              <a:schemeClr val="accent1"/>
            </a:solidFill>
            <a:round/>
          </a:ln>
          <a:effectLst/>
        </c:spPr>
        <c:marker>
          <c:symbol val="none"/>
        </c:marker>
      </c:pivotFmt>
      <c:pivotFmt>
        <c:idx val="111"/>
        <c:spPr>
          <a:solidFill>
            <a:schemeClr val="accent1"/>
          </a:solidFill>
          <a:ln w="28575" cap="rnd">
            <a:solidFill>
              <a:schemeClr val="accent1"/>
            </a:solidFill>
            <a:round/>
          </a:ln>
          <a:effectLst/>
        </c:spPr>
        <c:marker>
          <c:symbol val="none"/>
        </c:marker>
      </c:pivotFmt>
      <c:pivotFmt>
        <c:idx val="112"/>
        <c:spPr>
          <a:solidFill>
            <a:schemeClr val="accent1"/>
          </a:solidFill>
          <a:ln w="28575" cap="rnd">
            <a:solidFill>
              <a:schemeClr val="accent1"/>
            </a:solidFill>
            <a:round/>
          </a:ln>
          <a:effectLst/>
        </c:spPr>
        <c:marker>
          <c:symbol val="none"/>
        </c:marker>
      </c:pivotFmt>
      <c:pivotFmt>
        <c:idx val="113"/>
        <c:spPr>
          <a:solidFill>
            <a:schemeClr val="accent1"/>
          </a:solidFill>
          <a:ln w="28575" cap="rnd">
            <a:solidFill>
              <a:schemeClr val="accent1"/>
            </a:solidFill>
            <a:round/>
          </a:ln>
          <a:effectLst/>
        </c:spPr>
        <c:marker>
          <c:symbol val="none"/>
        </c:marker>
      </c:pivotFmt>
      <c:pivotFmt>
        <c:idx val="114"/>
        <c:spPr>
          <a:solidFill>
            <a:schemeClr val="accent1"/>
          </a:solidFill>
          <a:ln w="28575" cap="rnd">
            <a:solidFill>
              <a:schemeClr val="accent1"/>
            </a:solidFill>
            <a:round/>
          </a:ln>
          <a:effectLst/>
        </c:spPr>
        <c:marker>
          <c:symbol val="none"/>
        </c:marker>
      </c:pivotFmt>
      <c:pivotFmt>
        <c:idx val="115"/>
        <c:spPr>
          <a:solidFill>
            <a:schemeClr val="accent1"/>
          </a:solidFill>
          <a:ln w="28575" cap="rnd">
            <a:solidFill>
              <a:schemeClr val="accent1"/>
            </a:solidFill>
            <a:round/>
          </a:ln>
          <a:effectLst/>
        </c:spPr>
        <c:marker>
          <c:symbol val="none"/>
        </c:marker>
      </c:pivotFmt>
      <c:pivotFmt>
        <c:idx val="116"/>
        <c:spPr>
          <a:solidFill>
            <a:schemeClr val="accent1"/>
          </a:solidFill>
          <a:ln w="28575" cap="rnd">
            <a:solidFill>
              <a:schemeClr val="accent1"/>
            </a:solidFill>
            <a:round/>
          </a:ln>
          <a:effectLst/>
        </c:spPr>
        <c:marker>
          <c:symbol val="none"/>
        </c:marker>
      </c:pivotFmt>
      <c:pivotFmt>
        <c:idx val="117"/>
        <c:spPr>
          <a:solidFill>
            <a:schemeClr val="accent1"/>
          </a:solidFill>
          <a:ln w="28575" cap="rnd">
            <a:solidFill>
              <a:schemeClr val="accent1"/>
            </a:solidFill>
            <a:round/>
          </a:ln>
          <a:effectLst/>
        </c:spPr>
        <c:marker>
          <c:symbol val="none"/>
        </c:marker>
      </c:pivotFmt>
      <c:pivotFmt>
        <c:idx val="118"/>
        <c:spPr>
          <a:solidFill>
            <a:schemeClr val="accent1"/>
          </a:solidFill>
          <a:ln w="28575" cap="rnd">
            <a:solidFill>
              <a:schemeClr val="accent1"/>
            </a:solidFill>
            <a:round/>
          </a:ln>
          <a:effectLst/>
        </c:spPr>
        <c:marker>
          <c:symbol val="none"/>
        </c:marker>
      </c:pivotFmt>
      <c:pivotFmt>
        <c:idx val="119"/>
        <c:spPr>
          <a:solidFill>
            <a:schemeClr val="accent1"/>
          </a:solidFill>
          <a:ln w="28575" cap="rnd">
            <a:solidFill>
              <a:schemeClr val="accent1"/>
            </a:solidFill>
            <a:round/>
          </a:ln>
          <a:effectLst/>
        </c:spPr>
        <c:marker>
          <c:symbol val="none"/>
        </c:marker>
      </c:pivotFmt>
      <c:pivotFmt>
        <c:idx val="120"/>
        <c:spPr>
          <a:solidFill>
            <a:schemeClr val="accent1"/>
          </a:solidFill>
          <a:ln w="28575" cap="rnd">
            <a:solidFill>
              <a:schemeClr val="accent1"/>
            </a:solidFill>
            <a:round/>
          </a:ln>
          <a:effectLst/>
        </c:spPr>
        <c:marker>
          <c:symbol val="none"/>
        </c:marker>
      </c:pivotFmt>
      <c:pivotFmt>
        <c:idx val="121"/>
        <c:spPr>
          <a:solidFill>
            <a:schemeClr val="accent1"/>
          </a:solidFill>
          <a:ln w="28575" cap="rnd">
            <a:solidFill>
              <a:schemeClr val="accent1"/>
            </a:solidFill>
            <a:round/>
          </a:ln>
          <a:effectLst/>
        </c:spPr>
        <c:marker>
          <c:symbol val="none"/>
        </c:marker>
      </c:pivotFmt>
      <c:pivotFmt>
        <c:idx val="122"/>
        <c:spPr>
          <a:solidFill>
            <a:schemeClr val="accent1"/>
          </a:solidFill>
          <a:ln w="28575" cap="rnd">
            <a:solidFill>
              <a:schemeClr val="accent1"/>
            </a:solidFill>
            <a:round/>
          </a:ln>
          <a:effectLst/>
        </c:spPr>
        <c:marker>
          <c:symbol val="none"/>
        </c:marker>
      </c:pivotFmt>
      <c:pivotFmt>
        <c:idx val="123"/>
        <c:spPr>
          <a:solidFill>
            <a:schemeClr val="accent1"/>
          </a:solidFill>
          <a:ln w="28575" cap="rnd">
            <a:solidFill>
              <a:schemeClr val="accent1"/>
            </a:solidFill>
            <a:round/>
          </a:ln>
          <a:effectLst/>
        </c:spPr>
        <c:marker>
          <c:symbol val="none"/>
        </c:marker>
      </c:pivotFmt>
      <c:pivotFmt>
        <c:idx val="124"/>
        <c:spPr>
          <a:solidFill>
            <a:schemeClr val="accent1"/>
          </a:solidFill>
          <a:ln w="28575" cap="rnd">
            <a:solidFill>
              <a:schemeClr val="accent1"/>
            </a:solidFill>
            <a:round/>
          </a:ln>
          <a:effectLst/>
        </c:spPr>
        <c:marker>
          <c:symbol val="none"/>
        </c:marker>
      </c:pivotFmt>
      <c:pivotFmt>
        <c:idx val="125"/>
        <c:spPr>
          <a:solidFill>
            <a:schemeClr val="accent1"/>
          </a:solidFill>
          <a:ln w="28575" cap="rnd">
            <a:solidFill>
              <a:schemeClr val="accent1"/>
            </a:solidFill>
            <a:round/>
          </a:ln>
          <a:effectLst/>
        </c:spPr>
        <c:marker>
          <c:symbol val="none"/>
        </c:marker>
      </c:pivotFmt>
      <c:pivotFmt>
        <c:idx val="126"/>
        <c:spPr>
          <a:solidFill>
            <a:schemeClr val="accent1"/>
          </a:solidFill>
          <a:ln w="28575" cap="rnd">
            <a:solidFill>
              <a:schemeClr val="accent1"/>
            </a:solidFill>
            <a:round/>
          </a:ln>
          <a:effectLst/>
        </c:spPr>
        <c:marker>
          <c:symbol val="none"/>
        </c:marker>
      </c:pivotFmt>
      <c:pivotFmt>
        <c:idx val="127"/>
        <c:spPr>
          <a:solidFill>
            <a:schemeClr val="accent1"/>
          </a:solidFill>
          <a:ln w="28575" cap="rnd">
            <a:solidFill>
              <a:schemeClr val="accent1"/>
            </a:solidFill>
            <a:round/>
          </a:ln>
          <a:effectLst/>
        </c:spPr>
        <c:marker>
          <c:symbol val="none"/>
        </c:marker>
      </c:pivotFmt>
      <c:pivotFmt>
        <c:idx val="128"/>
        <c:spPr>
          <a:solidFill>
            <a:schemeClr val="accent1"/>
          </a:solidFill>
          <a:ln w="28575" cap="rnd">
            <a:solidFill>
              <a:schemeClr val="accent1"/>
            </a:solidFill>
            <a:round/>
          </a:ln>
          <a:effectLst/>
        </c:spPr>
        <c:marker>
          <c:symbol val="none"/>
        </c:marker>
      </c:pivotFmt>
      <c:pivotFmt>
        <c:idx val="129"/>
        <c:spPr>
          <a:solidFill>
            <a:schemeClr val="accent1"/>
          </a:solidFill>
          <a:ln w="28575" cap="rnd">
            <a:solidFill>
              <a:schemeClr val="accent1"/>
            </a:solidFill>
            <a:round/>
          </a:ln>
          <a:effectLst/>
        </c:spPr>
        <c:marker>
          <c:symbol val="none"/>
        </c:marker>
      </c:pivotFmt>
      <c:pivotFmt>
        <c:idx val="130"/>
        <c:spPr>
          <a:solidFill>
            <a:schemeClr val="accent1"/>
          </a:solidFill>
          <a:ln w="28575" cap="rnd">
            <a:solidFill>
              <a:schemeClr val="accent1"/>
            </a:solidFill>
            <a:round/>
          </a:ln>
          <a:effectLst/>
        </c:spPr>
        <c:marker>
          <c:symbol val="none"/>
        </c:marker>
      </c:pivotFmt>
      <c:pivotFmt>
        <c:idx val="131"/>
        <c:spPr>
          <a:solidFill>
            <a:schemeClr val="accent1"/>
          </a:solidFill>
          <a:ln w="28575" cap="rnd">
            <a:solidFill>
              <a:schemeClr val="accent1"/>
            </a:solidFill>
            <a:round/>
          </a:ln>
          <a:effectLst/>
        </c:spPr>
        <c:marker>
          <c:symbol val="none"/>
        </c:marker>
      </c:pivotFmt>
      <c:pivotFmt>
        <c:idx val="132"/>
        <c:spPr>
          <a:solidFill>
            <a:schemeClr val="accent1"/>
          </a:solidFill>
          <a:ln w="28575" cap="rnd">
            <a:solidFill>
              <a:schemeClr val="accent1"/>
            </a:solidFill>
            <a:round/>
          </a:ln>
          <a:effectLst/>
        </c:spPr>
        <c:marker>
          <c:symbol val="none"/>
        </c:marker>
      </c:pivotFmt>
      <c:pivotFmt>
        <c:idx val="133"/>
        <c:spPr>
          <a:solidFill>
            <a:schemeClr val="accent1"/>
          </a:solidFill>
          <a:ln w="28575" cap="rnd">
            <a:solidFill>
              <a:schemeClr val="accent1"/>
            </a:solidFill>
            <a:round/>
          </a:ln>
          <a:effectLst/>
        </c:spPr>
        <c:marker>
          <c:symbol val="none"/>
        </c:marker>
      </c:pivotFmt>
      <c:pivotFmt>
        <c:idx val="134"/>
        <c:spPr>
          <a:solidFill>
            <a:schemeClr val="accent1"/>
          </a:solidFill>
          <a:ln w="28575" cap="rnd">
            <a:solidFill>
              <a:schemeClr val="accent1"/>
            </a:solidFill>
            <a:round/>
          </a:ln>
          <a:effectLst/>
        </c:spPr>
        <c:marker>
          <c:symbol val="none"/>
        </c:marker>
      </c:pivotFmt>
      <c:pivotFmt>
        <c:idx val="135"/>
        <c:spPr>
          <a:solidFill>
            <a:schemeClr val="accent1"/>
          </a:solidFill>
          <a:ln w="28575" cap="rnd">
            <a:solidFill>
              <a:schemeClr val="accent1"/>
            </a:solidFill>
            <a:round/>
          </a:ln>
          <a:effectLst/>
        </c:spPr>
        <c:marker>
          <c:symbol val="none"/>
        </c:marker>
      </c:pivotFmt>
      <c:pivotFmt>
        <c:idx val="136"/>
        <c:spPr>
          <a:solidFill>
            <a:schemeClr val="accent1"/>
          </a:solidFill>
          <a:ln w="28575" cap="rnd">
            <a:solidFill>
              <a:schemeClr val="accent1"/>
            </a:solidFill>
            <a:round/>
          </a:ln>
          <a:effectLst/>
        </c:spPr>
        <c:marker>
          <c:symbol val="none"/>
        </c:marker>
      </c:pivotFmt>
      <c:pivotFmt>
        <c:idx val="137"/>
        <c:spPr>
          <a:solidFill>
            <a:schemeClr val="accent1"/>
          </a:solidFill>
          <a:ln w="28575" cap="rnd">
            <a:solidFill>
              <a:schemeClr val="accent1"/>
            </a:solidFill>
            <a:round/>
          </a:ln>
          <a:effectLst/>
        </c:spPr>
        <c:marker>
          <c:symbol val="none"/>
        </c:marker>
      </c:pivotFmt>
      <c:pivotFmt>
        <c:idx val="138"/>
        <c:spPr>
          <a:solidFill>
            <a:schemeClr val="accent1"/>
          </a:solidFill>
          <a:ln w="28575" cap="rnd">
            <a:solidFill>
              <a:schemeClr val="accent1"/>
            </a:solidFill>
            <a:round/>
          </a:ln>
          <a:effectLst/>
        </c:spPr>
        <c:marker>
          <c:symbol val="none"/>
        </c:marker>
      </c:pivotFmt>
      <c:pivotFmt>
        <c:idx val="139"/>
        <c:spPr>
          <a:solidFill>
            <a:schemeClr val="accent1"/>
          </a:solidFill>
          <a:ln w="28575" cap="rnd">
            <a:solidFill>
              <a:schemeClr val="accent1"/>
            </a:solidFill>
            <a:round/>
          </a:ln>
          <a:effectLst/>
        </c:spPr>
        <c:marker>
          <c:symbol val="none"/>
        </c:marker>
      </c:pivotFmt>
      <c:pivotFmt>
        <c:idx val="140"/>
        <c:spPr>
          <a:solidFill>
            <a:schemeClr val="accent1"/>
          </a:solidFill>
          <a:ln w="28575" cap="rnd">
            <a:solidFill>
              <a:schemeClr val="accent1"/>
            </a:solidFill>
            <a:round/>
          </a:ln>
          <a:effectLst/>
        </c:spPr>
        <c:marker>
          <c:symbol val="none"/>
        </c:marker>
      </c:pivotFmt>
      <c:pivotFmt>
        <c:idx val="141"/>
        <c:spPr>
          <a:solidFill>
            <a:schemeClr val="accent1"/>
          </a:solidFill>
          <a:ln w="28575" cap="rnd">
            <a:solidFill>
              <a:schemeClr val="accent1"/>
            </a:solidFill>
            <a:round/>
          </a:ln>
          <a:effectLst/>
        </c:spPr>
        <c:marker>
          <c:symbol val="none"/>
        </c:marker>
      </c:pivotFmt>
      <c:pivotFmt>
        <c:idx val="142"/>
        <c:spPr>
          <a:solidFill>
            <a:schemeClr val="accent1"/>
          </a:solidFill>
          <a:ln w="28575" cap="rnd">
            <a:solidFill>
              <a:schemeClr val="accent1"/>
            </a:solidFill>
            <a:round/>
          </a:ln>
          <a:effectLst/>
        </c:spPr>
        <c:marker>
          <c:symbol val="none"/>
        </c:marker>
      </c:pivotFmt>
      <c:pivotFmt>
        <c:idx val="143"/>
        <c:spPr>
          <a:solidFill>
            <a:schemeClr val="accent1"/>
          </a:solidFill>
          <a:ln w="28575" cap="rnd">
            <a:solidFill>
              <a:schemeClr val="accent1"/>
            </a:solidFill>
            <a:round/>
          </a:ln>
          <a:effectLst/>
        </c:spPr>
        <c:marker>
          <c:symbol val="none"/>
        </c:marker>
      </c:pivotFmt>
      <c:pivotFmt>
        <c:idx val="144"/>
        <c:spPr>
          <a:solidFill>
            <a:schemeClr val="accent1"/>
          </a:solidFill>
          <a:ln w="28575" cap="rnd">
            <a:solidFill>
              <a:schemeClr val="accent1"/>
            </a:solidFill>
            <a:round/>
          </a:ln>
          <a:effectLst/>
        </c:spPr>
        <c:marker>
          <c:symbol val="none"/>
        </c:marker>
      </c:pivotFmt>
      <c:pivotFmt>
        <c:idx val="145"/>
        <c:spPr>
          <a:solidFill>
            <a:schemeClr val="accent1"/>
          </a:solidFill>
          <a:ln w="28575" cap="rnd">
            <a:solidFill>
              <a:schemeClr val="accent1"/>
            </a:solidFill>
            <a:round/>
          </a:ln>
          <a:effectLst/>
        </c:spPr>
        <c:marker>
          <c:symbol val="none"/>
        </c:marker>
      </c:pivotFmt>
      <c:pivotFmt>
        <c:idx val="146"/>
        <c:spPr>
          <a:solidFill>
            <a:schemeClr val="accent1"/>
          </a:solidFill>
          <a:ln w="28575" cap="rnd">
            <a:solidFill>
              <a:schemeClr val="accent1"/>
            </a:solidFill>
            <a:round/>
          </a:ln>
          <a:effectLst/>
        </c:spPr>
        <c:marker>
          <c:symbol val="none"/>
        </c:marker>
      </c:pivotFmt>
      <c:pivotFmt>
        <c:idx val="147"/>
        <c:spPr>
          <a:solidFill>
            <a:schemeClr val="accent1"/>
          </a:solidFill>
          <a:ln w="28575" cap="rnd">
            <a:solidFill>
              <a:schemeClr val="accent1"/>
            </a:solidFill>
            <a:round/>
          </a:ln>
          <a:effectLst/>
        </c:spPr>
        <c:marker>
          <c:symbol val="none"/>
        </c:marker>
      </c:pivotFmt>
      <c:pivotFmt>
        <c:idx val="148"/>
        <c:spPr>
          <a:solidFill>
            <a:schemeClr val="accent1"/>
          </a:solidFill>
          <a:ln w="28575" cap="rnd">
            <a:solidFill>
              <a:schemeClr val="accent1"/>
            </a:solidFill>
            <a:round/>
          </a:ln>
          <a:effectLst/>
        </c:spPr>
        <c:marker>
          <c:symbol val="none"/>
        </c:marker>
      </c:pivotFmt>
      <c:pivotFmt>
        <c:idx val="149"/>
        <c:spPr>
          <a:solidFill>
            <a:schemeClr val="accent1"/>
          </a:solidFill>
          <a:ln w="28575" cap="rnd">
            <a:solidFill>
              <a:schemeClr val="accent1"/>
            </a:solidFill>
            <a:round/>
          </a:ln>
          <a:effectLst/>
        </c:spPr>
        <c:marker>
          <c:symbol val="none"/>
        </c:marker>
      </c:pivotFmt>
      <c:pivotFmt>
        <c:idx val="150"/>
        <c:spPr>
          <a:solidFill>
            <a:schemeClr val="accent1"/>
          </a:solidFill>
          <a:ln w="28575" cap="rnd">
            <a:solidFill>
              <a:schemeClr val="accent1"/>
            </a:solidFill>
            <a:round/>
          </a:ln>
          <a:effectLst/>
        </c:spPr>
        <c:marker>
          <c:symbol val="none"/>
        </c:marker>
      </c:pivotFmt>
      <c:pivotFmt>
        <c:idx val="151"/>
        <c:spPr>
          <a:solidFill>
            <a:schemeClr val="accent1"/>
          </a:solidFill>
          <a:ln w="28575" cap="rnd">
            <a:solidFill>
              <a:schemeClr val="accent1"/>
            </a:solidFill>
            <a:round/>
          </a:ln>
          <a:effectLst/>
        </c:spPr>
        <c:marker>
          <c:symbol val="none"/>
        </c:marker>
      </c:pivotFmt>
      <c:pivotFmt>
        <c:idx val="152"/>
        <c:spPr>
          <a:solidFill>
            <a:schemeClr val="accent1"/>
          </a:solidFill>
          <a:ln w="28575" cap="rnd">
            <a:solidFill>
              <a:schemeClr val="accent1"/>
            </a:solidFill>
            <a:round/>
          </a:ln>
          <a:effectLst/>
        </c:spPr>
        <c:marker>
          <c:symbol val="none"/>
        </c:marker>
      </c:pivotFmt>
      <c:pivotFmt>
        <c:idx val="153"/>
        <c:spPr>
          <a:solidFill>
            <a:schemeClr val="accent1"/>
          </a:solidFill>
          <a:ln w="28575" cap="rnd">
            <a:solidFill>
              <a:schemeClr val="accent1"/>
            </a:solidFill>
            <a:round/>
          </a:ln>
          <a:effectLst/>
        </c:spPr>
        <c:marker>
          <c:symbol val="none"/>
        </c:marker>
      </c:pivotFmt>
      <c:pivotFmt>
        <c:idx val="154"/>
        <c:spPr>
          <a:solidFill>
            <a:schemeClr val="accent1"/>
          </a:solidFill>
          <a:ln w="28575" cap="rnd">
            <a:solidFill>
              <a:schemeClr val="accent1"/>
            </a:solidFill>
            <a:round/>
          </a:ln>
          <a:effectLst/>
        </c:spPr>
        <c:marker>
          <c:symbol val="none"/>
        </c:marker>
      </c:pivotFmt>
      <c:pivotFmt>
        <c:idx val="155"/>
        <c:spPr>
          <a:solidFill>
            <a:schemeClr val="accent1"/>
          </a:solidFill>
          <a:ln w="28575" cap="rnd">
            <a:solidFill>
              <a:schemeClr val="accent1"/>
            </a:solidFill>
            <a:round/>
          </a:ln>
          <a:effectLst/>
        </c:spPr>
        <c:marker>
          <c:symbol val="none"/>
        </c:marker>
      </c:pivotFmt>
      <c:pivotFmt>
        <c:idx val="156"/>
        <c:spPr>
          <a:solidFill>
            <a:schemeClr val="accent1"/>
          </a:solidFill>
          <a:ln w="28575" cap="rnd">
            <a:solidFill>
              <a:schemeClr val="accent1"/>
            </a:solidFill>
            <a:round/>
          </a:ln>
          <a:effectLst/>
        </c:spPr>
        <c:marker>
          <c:symbol val="none"/>
        </c:marker>
      </c:pivotFmt>
      <c:pivotFmt>
        <c:idx val="157"/>
        <c:spPr>
          <a:solidFill>
            <a:schemeClr val="accent1"/>
          </a:solidFill>
          <a:ln w="28575" cap="rnd">
            <a:solidFill>
              <a:schemeClr val="accent1"/>
            </a:solidFill>
            <a:round/>
          </a:ln>
          <a:effectLst/>
        </c:spPr>
        <c:marker>
          <c:symbol val="none"/>
        </c:marker>
      </c:pivotFmt>
      <c:pivotFmt>
        <c:idx val="158"/>
        <c:spPr>
          <a:solidFill>
            <a:schemeClr val="accent1"/>
          </a:solidFill>
          <a:ln w="28575" cap="rnd">
            <a:solidFill>
              <a:schemeClr val="accent1"/>
            </a:solidFill>
            <a:round/>
          </a:ln>
          <a:effectLst/>
        </c:spPr>
        <c:marker>
          <c:symbol val="none"/>
        </c:marker>
      </c:pivotFmt>
      <c:pivotFmt>
        <c:idx val="159"/>
        <c:spPr>
          <a:solidFill>
            <a:schemeClr val="accent1"/>
          </a:solidFill>
          <a:ln w="28575" cap="rnd">
            <a:solidFill>
              <a:schemeClr val="accent1"/>
            </a:solidFill>
            <a:round/>
          </a:ln>
          <a:effectLst/>
        </c:spPr>
        <c:marker>
          <c:symbol val="none"/>
        </c:marker>
      </c:pivotFmt>
      <c:pivotFmt>
        <c:idx val="160"/>
        <c:spPr>
          <a:solidFill>
            <a:schemeClr val="accent1"/>
          </a:solidFill>
          <a:ln w="28575" cap="rnd">
            <a:solidFill>
              <a:schemeClr val="accent1"/>
            </a:solidFill>
            <a:round/>
          </a:ln>
          <a:effectLst/>
        </c:spPr>
        <c:marker>
          <c:symbol val="none"/>
        </c:marker>
      </c:pivotFmt>
      <c:pivotFmt>
        <c:idx val="161"/>
        <c:spPr>
          <a:solidFill>
            <a:schemeClr val="accent1"/>
          </a:solidFill>
          <a:ln w="28575" cap="rnd">
            <a:solidFill>
              <a:schemeClr val="accent1"/>
            </a:solidFill>
            <a:round/>
          </a:ln>
          <a:effectLst/>
        </c:spPr>
        <c:marker>
          <c:symbol val="none"/>
        </c:marker>
      </c:pivotFmt>
      <c:pivotFmt>
        <c:idx val="162"/>
        <c:spPr>
          <a:solidFill>
            <a:schemeClr val="accent1"/>
          </a:solidFill>
          <a:ln w="28575" cap="rnd">
            <a:solidFill>
              <a:schemeClr val="accent1"/>
            </a:solidFill>
            <a:round/>
          </a:ln>
          <a:effectLst/>
        </c:spPr>
        <c:marker>
          <c:symbol val="none"/>
        </c:marker>
      </c:pivotFmt>
      <c:pivotFmt>
        <c:idx val="163"/>
        <c:spPr>
          <a:solidFill>
            <a:schemeClr val="accent1"/>
          </a:solidFill>
          <a:ln w="28575" cap="rnd">
            <a:solidFill>
              <a:schemeClr val="accent1"/>
            </a:solidFill>
            <a:round/>
          </a:ln>
          <a:effectLst/>
        </c:spPr>
        <c:marker>
          <c:symbol val="none"/>
        </c:marker>
      </c:pivotFmt>
      <c:pivotFmt>
        <c:idx val="164"/>
        <c:spPr>
          <a:solidFill>
            <a:schemeClr val="accent1"/>
          </a:solidFill>
          <a:ln w="28575" cap="rnd">
            <a:solidFill>
              <a:schemeClr val="accent1"/>
            </a:solidFill>
            <a:round/>
          </a:ln>
          <a:effectLst/>
        </c:spPr>
        <c:marker>
          <c:symbol val="none"/>
        </c:marker>
      </c:pivotFmt>
      <c:pivotFmt>
        <c:idx val="165"/>
        <c:spPr>
          <a:solidFill>
            <a:schemeClr val="accent1"/>
          </a:solidFill>
          <a:ln w="28575" cap="rnd">
            <a:solidFill>
              <a:schemeClr val="accent1"/>
            </a:solidFill>
            <a:round/>
          </a:ln>
          <a:effectLst/>
        </c:spPr>
        <c:marker>
          <c:symbol val="none"/>
        </c:marker>
      </c:pivotFmt>
      <c:pivotFmt>
        <c:idx val="166"/>
        <c:spPr>
          <a:solidFill>
            <a:schemeClr val="accent1"/>
          </a:solidFill>
          <a:ln w="28575" cap="rnd">
            <a:solidFill>
              <a:schemeClr val="accent1"/>
            </a:solidFill>
            <a:round/>
          </a:ln>
          <a:effectLst/>
        </c:spPr>
        <c:marker>
          <c:symbol val="none"/>
        </c:marker>
      </c:pivotFmt>
      <c:pivotFmt>
        <c:idx val="167"/>
        <c:spPr>
          <a:solidFill>
            <a:schemeClr val="accent1"/>
          </a:solidFill>
          <a:ln w="28575" cap="rnd">
            <a:solidFill>
              <a:schemeClr val="accent1"/>
            </a:solidFill>
            <a:round/>
          </a:ln>
          <a:effectLst/>
        </c:spPr>
        <c:marker>
          <c:symbol val="none"/>
        </c:marker>
      </c:pivotFmt>
      <c:pivotFmt>
        <c:idx val="168"/>
        <c:spPr>
          <a:solidFill>
            <a:schemeClr val="accent1"/>
          </a:solidFill>
          <a:ln w="28575" cap="rnd">
            <a:solidFill>
              <a:schemeClr val="accent1"/>
            </a:solidFill>
            <a:round/>
          </a:ln>
          <a:effectLst/>
        </c:spPr>
        <c:marker>
          <c:symbol val="none"/>
        </c:marker>
      </c:pivotFmt>
      <c:pivotFmt>
        <c:idx val="169"/>
        <c:spPr>
          <a:solidFill>
            <a:schemeClr val="accent1"/>
          </a:solidFill>
          <a:ln w="28575" cap="rnd">
            <a:solidFill>
              <a:schemeClr val="accent1"/>
            </a:solidFill>
            <a:round/>
          </a:ln>
          <a:effectLst/>
        </c:spPr>
        <c:marker>
          <c:symbol val="none"/>
        </c:marker>
      </c:pivotFmt>
      <c:pivotFmt>
        <c:idx val="170"/>
        <c:spPr>
          <a:solidFill>
            <a:schemeClr val="accent1"/>
          </a:solidFill>
          <a:ln w="28575" cap="rnd">
            <a:solidFill>
              <a:schemeClr val="accent1"/>
            </a:solidFill>
            <a:round/>
          </a:ln>
          <a:effectLst/>
        </c:spPr>
        <c:marker>
          <c:symbol val="none"/>
        </c:marker>
      </c:pivotFmt>
      <c:pivotFmt>
        <c:idx val="171"/>
        <c:spPr>
          <a:solidFill>
            <a:schemeClr val="accent1"/>
          </a:solidFill>
          <a:ln w="28575" cap="rnd">
            <a:solidFill>
              <a:schemeClr val="accent1"/>
            </a:solidFill>
            <a:round/>
          </a:ln>
          <a:effectLst/>
        </c:spPr>
        <c:marker>
          <c:symbol val="none"/>
        </c:marker>
      </c:pivotFmt>
      <c:pivotFmt>
        <c:idx val="172"/>
        <c:spPr>
          <a:solidFill>
            <a:schemeClr val="accent1"/>
          </a:solidFill>
          <a:ln w="28575" cap="rnd">
            <a:solidFill>
              <a:schemeClr val="accent1"/>
            </a:solidFill>
            <a:round/>
          </a:ln>
          <a:effectLst/>
        </c:spPr>
        <c:marker>
          <c:symbol val="none"/>
        </c:marker>
      </c:pivotFmt>
      <c:pivotFmt>
        <c:idx val="173"/>
        <c:spPr>
          <a:solidFill>
            <a:schemeClr val="accent1"/>
          </a:solidFill>
          <a:ln w="28575" cap="rnd">
            <a:solidFill>
              <a:schemeClr val="accent1"/>
            </a:solidFill>
            <a:round/>
          </a:ln>
          <a:effectLst/>
        </c:spPr>
        <c:marker>
          <c:symbol val="none"/>
        </c:marker>
      </c:pivotFmt>
      <c:pivotFmt>
        <c:idx val="174"/>
        <c:spPr>
          <a:solidFill>
            <a:schemeClr val="accent1"/>
          </a:solidFill>
          <a:ln w="28575" cap="rnd">
            <a:solidFill>
              <a:schemeClr val="accent1"/>
            </a:solidFill>
            <a:round/>
          </a:ln>
          <a:effectLst/>
        </c:spPr>
        <c:marker>
          <c:symbol val="none"/>
        </c:marker>
      </c:pivotFmt>
      <c:pivotFmt>
        <c:idx val="175"/>
        <c:spPr>
          <a:solidFill>
            <a:schemeClr val="accent1"/>
          </a:solidFill>
          <a:ln w="28575" cap="rnd">
            <a:solidFill>
              <a:schemeClr val="accent1"/>
            </a:solidFill>
            <a:round/>
          </a:ln>
          <a:effectLst/>
        </c:spPr>
        <c:marker>
          <c:symbol val="none"/>
        </c:marker>
      </c:pivotFmt>
      <c:pivotFmt>
        <c:idx val="176"/>
        <c:spPr>
          <a:solidFill>
            <a:schemeClr val="accent1"/>
          </a:solidFill>
          <a:ln w="28575" cap="rnd">
            <a:solidFill>
              <a:schemeClr val="accent1"/>
            </a:solidFill>
            <a:round/>
          </a:ln>
          <a:effectLst/>
        </c:spPr>
        <c:marker>
          <c:symbol val="none"/>
        </c:marker>
      </c:pivotFmt>
      <c:pivotFmt>
        <c:idx val="177"/>
        <c:spPr>
          <a:solidFill>
            <a:schemeClr val="accent1"/>
          </a:solidFill>
          <a:ln w="28575" cap="rnd">
            <a:solidFill>
              <a:schemeClr val="accent1"/>
            </a:solidFill>
            <a:round/>
          </a:ln>
          <a:effectLst/>
        </c:spPr>
        <c:marker>
          <c:symbol val="none"/>
        </c:marker>
      </c:pivotFmt>
      <c:pivotFmt>
        <c:idx val="178"/>
        <c:spPr>
          <a:solidFill>
            <a:schemeClr val="accent1"/>
          </a:solidFill>
          <a:ln w="28575" cap="rnd">
            <a:solidFill>
              <a:schemeClr val="accent1"/>
            </a:solidFill>
            <a:round/>
          </a:ln>
          <a:effectLst/>
        </c:spPr>
        <c:marker>
          <c:symbol val="none"/>
        </c:marker>
      </c:pivotFmt>
      <c:pivotFmt>
        <c:idx val="179"/>
        <c:spPr>
          <a:solidFill>
            <a:schemeClr val="accent1"/>
          </a:solidFill>
          <a:ln w="28575" cap="rnd">
            <a:solidFill>
              <a:schemeClr val="accent1"/>
            </a:solidFill>
            <a:round/>
          </a:ln>
          <a:effectLst/>
        </c:spPr>
        <c:marker>
          <c:symbol val="none"/>
        </c:marker>
      </c:pivotFmt>
      <c:pivotFmt>
        <c:idx val="180"/>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181"/>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182"/>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183"/>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184"/>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185"/>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186"/>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187"/>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188"/>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189"/>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190"/>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191"/>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192"/>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193"/>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194"/>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195"/>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196"/>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197"/>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198"/>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199"/>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3.7454545752697743E-2"/>
          <c:y val="9.8328447364395E-2"/>
          <c:w val="0.71516447980663034"/>
          <c:h val="0.77896446363457861"/>
        </c:manualLayout>
      </c:layout>
      <c:lineChart>
        <c:grouping val="standard"/>
        <c:varyColors val="0"/>
        <c:ser>
          <c:idx val="0"/>
          <c:order val="0"/>
          <c:tx>
            <c:strRef>
              <c:f>Turbidez!$B$52:$B$53</c:f>
              <c:strCache>
                <c:ptCount val="1"/>
                <c:pt idx="0">
                  <c:v>CONV</c:v>
                </c:pt>
              </c:strCache>
            </c:strRef>
          </c:tx>
          <c:spPr>
            <a:ln w="28575" cap="rnd">
              <a:solidFill>
                <a:schemeClr val="accent1"/>
              </a:solidFill>
              <a:round/>
            </a:ln>
            <a:effectLst/>
          </c:spPr>
          <c:marker>
            <c:symbol val="none"/>
          </c:marker>
          <c:cat>
            <c:strRef>
              <c:f>Turbidez!$A$54:$A$66</c:f>
              <c:strCache>
                <c:ptCount val="12"/>
                <c:pt idx="0">
                  <c:v>ene-19</c:v>
                </c:pt>
                <c:pt idx="1">
                  <c:v>feb-19</c:v>
                </c:pt>
                <c:pt idx="2">
                  <c:v>mar-19</c:v>
                </c:pt>
                <c:pt idx="3">
                  <c:v>abr-19</c:v>
                </c:pt>
                <c:pt idx="4">
                  <c:v>may-19</c:v>
                </c:pt>
                <c:pt idx="5">
                  <c:v>jun-19</c:v>
                </c:pt>
                <c:pt idx="6">
                  <c:v>jul-19</c:v>
                </c:pt>
                <c:pt idx="7">
                  <c:v>ago-19</c:v>
                </c:pt>
                <c:pt idx="8">
                  <c:v>sep-19</c:v>
                </c:pt>
                <c:pt idx="9">
                  <c:v>oct-19</c:v>
                </c:pt>
                <c:pt idx="10">
                  <c:v>nov-19</c:v>
                </c:pt>
                <c:pt idx="11">
                  <c:v>dic-19</c:v>
                </c:pt>
              </c:strCache>
            </c:strRef>
          </c:cat>
          <c:val>
            <c:numRef>
              <c:f>Turbidez!$B$54:$B$66</c:f>
              <c:numCache>
                <c:formatCode>General</c:formatCode>
                <c:ptCount val="12"/>
                <c:pt idx="3">
                  <c:v>2</c:v>
                </c:pt>
                <c:pt idx="5">
                  <c:v>2</c:v>
                </c:pt>
                <c:pt idx="6">
                  <c:v>5</c:v>
                </c:pt>
                <c:pt idx="7">
                  <c:v>2</c:v>
                </c:pt>
                <c:pt idx="10">
                  <c:v>2</c:v>
                </c:pt>
              </c:numCache>
            </c:numRef>
          </c:val>
          <c:smooth val="0"/>
          <c:extLst>
            <c:ext xmlns:c16="http://schemas.microsoft.com/office/drawing/2014/chart" uri="{C3380CC4-5D6E-409C-BE32-E72D297353CC}">
              <c16:uniqueId val="{00000000-4869-4947-8500-CB73543A407E}"/>
            </c:ext>
          </c:extLst>
        </c:ser>
        <c:ser>
          <c:idx val="1"/>
          <c:order val="1"/>
          <c:tx>
            <c:strRef>
              <c:f>Turbidez!$C$52:$C$53</c:f>
              <c:strCache>
                <c:ptCount val="1"/>
                <c:pt idx="0">
                  <c:v>HARG1</c:v>
                </c:pt>
              </c:strCache>
            </c:strRef>
          </c:tx>
          <c:spPr>
            <a:ln w="28575" cap="rnd">
              <a:solidFill>
                <a:schemeClr val="accent2"/>
              </a:solidFill>
              <a:round/>
            </a:ln>
            <a:effectLst/>
          </c:spPr>
          <c:marker>
            <c:symbol val="none"/>
          </c:marker>
          <c:cat>
            <c:strRef>
              <c:f>Turbidez!$A$54:$A$66</c:f>
              <c:strCache>
                <c:ptCount val="12"/>
                <c:pt idx="0">
                  <c:v>ene-19</c:v>
                </c:pt>
                <c:pt idx="1">
                  <c:v>feb-19</c:v>
                </c:pt>
                <c:pt idx="2">
                  <c:v>mar-19</c:v>
                </c:pt>
                <c:pt idx="3">
                  <c:v>abr-19</c:v>
                </c:pt>
                <c:pt idx="4">
                  <c:v>may-19</c:v>
                </c:pt>
                <c:pt idx="5">
                  <c:v>jun-19</c:v>
                </c:pt>
                <c:pt idx="6">
                  <c:v>jul-19</c:v>
                </c:pt>
                <c:pt idx="7">
                  <c:v>ago-19</c:v>
                </c:pt>
                <c:pt idx="8">
                  <c:v>sep-19</c:v>
                </c:pt>
                <c:pt idx="9">
                  <c:v>oct-19</c:v>
                </c:pt>
                <c:pt idx="10">
                  <c:v>nov-19</c:v>
                </c:pt>
                <c:pt idx="11">
                  <c:v>dic-19</c:v>
                </c:pt>
              </c:strCache>
            </c:strRef>
          </c:cat>
          <c:val>
            <c:numRef>
              <c:f>Turbidez!$C$54:$C$66</c:f>
              <c:numCache>
                <c:formatCode>General</c:formatCode>
                <c:ptCount val="12"/>
                <c:pt idx="0">
                  <c:v>10</c:v>
                </c:pt>
                <c:pt idx="1">
                  <c:v>2</c:v>
                </c:pt>
                <c:pt idx="2">
                  <c:v>2</c:v>
                </c:pt>
                <c:pt idx="3">
                  <c:v>2</c:v>
                </c:pt>
                <c:pt idx="4">
                  <c:v>5</c:v>
                </c:pt>
                <c:pt idx="5">
                  <c:v>10</c:v>
                </c:pt>
                <c:pt idx="6">
                  <c:v>15</c:v>
                </c:pt>
                <c:pt idx="7">
                  <c:v>15</c:v>
                </c:pt>
                <c:pt idx="8">
                  <c:v>5</c:v>
                </c:pt>
                <c:pt idx="9">
                  <c:v>5</c:v>
                </c:pt>
                <c:pt idx="10">
                  <c:v>10</c:v>
                </c:pt>
                <c:pt idx="11">
                  <c:v>10</c:v>
                </c:pt>
              </c:numCache>
            </c:numRef>
          </c:val>
          <c:smooth val="0"/>
          <c:extLst>
            <c:ext xmlns:c16="http://schemas.microsoft.com/office/drawing/2014/chart" uri="{C3380CC4-5D6E-409C-BE32-E72D297353CC}">
              <c16:uniqueId val="{00000001-4869-4947-8500-CB73543A407E}"/>
            </c:ext>
          </c:extLst>
        </c:ser>
        <c:ser>
          <c:idx val="2"/>
          <c:order val="2"/>
          <c:tx>
            <c:strRef>
              <c:f>Turbidez!$D$52:$D$53</c:f>
              <c:strCache>
                <c:ptCount val="1"/>
                <c:pt idx="0">
                  <c:v>HARG2</c:v>
                </c:pt>
              </c:strCache>
            </c:strRef>
          </c:tx>
          <c:spPr>
            <a:ln w="28575" cap="rnd">
              <a:solidFill>
                <a:schemeClr val="accent3"/>
              </a:solidFill>
              <a:round/>
            </a:ln>
            <a:effectLst/>
          </c:spPr>
          <c:marker>
            <c:symbol val="none"/>
          </c:marker>
          <c:cat>
            <c:strRef>
              <c:f>Turbidez!$A$54:$A$66</c:f>
              <c:strCache>
                <c:ptCount val="12"/>
                <c:pt idx="0">
                  <c:v>ene-19</c:v>
                </c:pt>
                <c:pt idx="1">
                  <c:v>feb-19</c:v>
                </c:pt>
                <c:pt idx="2">
                  <c:v>mar-19</c:v>
                </c:pt>
                <c:pt idx="3">
                  <c:v>abr-19</c:v>
                </c:pt>
                <c:pt idx="4">
                  <c:v>may-19</c:v>
                </c:pt>
                <c:pt idx="5">
                  <c:v>jun-19</c:v>
                </c:pt>
                <c:pt idx="6">
                  <c:v>jul-19</c:v>
                </c:pt>
                <c:pt idx="7">
                  <c:v>ago-19</c:v>
                </c:pt>
                <c:pt idx="8">
                  <c:v>sep-19</c:v>
                </c:pt>
                <c:pt idx="9">
                  <c:v>oct-19</c:v>
                </c:pt>
                <c:pt idx="10">
                  <c:v>nov-19</c:v>
                </c:pt>
                <c:pt idx="11">
                  <c:v>dic-19</c:v>
                </c:pt>
              </c:strCache>
            </c:strRef>
          </c:cat>
          <c:val>
            <c:numRef>
              <c:f>Turbidez!$D$54:$D$66</c:f>
              <c:numCache>
                <c:formatCode>General</c:formatCode>
                <c:ptCount val="12"/>
                <c:pt idx="0">
                  <c:v>10</c:v>
                </c:pt>
                <c:pt idx="1">
                  <c:v>2</c:v>
                </c:pt>
                <c:pt idx="2">
                  <c:v>10</c:v>
                </c:pt>
                <c:pt idx="3">
                  <c:v>30</c:v>
                </c:pt>
                <c:pt idx="4">
                  <c:v>5</c:v>
                </c:pt>
                <c:pt idx="5">
                  <c:v>2</c:v>
                </c:pt>
                <c:pt idx="6">
                  <c:v>25</c:v>
                </c:pt>
                <c:pt idx="7">
                  <c:v>15</c:v>
                </c:pt>
                <c:pt idx="8">
                  <c:v>5</c:v>
                </c:pt>
                <c:pt idx="9">
                  <c:v>5</c:v>
                </c:pt>
                <c:pt idx="10">
                  <c:v>15</c:v>
                </c:pt>
                <c:pt idx="11">
                  <c:v>10</c:v>
                </c:pt>
              </c:numCache>
            </c:numRef>
          </c:val>
          <c:smooth val="0"/>
          <c:extLst>
            <c:ext xmlns:c16="http://schemas.microsoft.com/office/drawing/2014/chart" uri="{C3380CC4-5D6E-409C-BE32-E72D297353CC}">
              <c16:uniqueId val="{00000002-4869-4947-8500-CB73543A407E}"/>
            </c:ext>
          </c:extLst>
        </c:ser>
        <c:ser>
          <c:idx val="3"/>
          <c:order val="3"/>
          <c:tx>
            <c:strRef>
              <c:f>Turbidez!$E$52:$E$53</c:f>
              <c:strCache>
                <c:ptCount val="1"/>
                <c:pt idx="0">
                  <c:v>HASL1</c:v>
                </c:pt>
              </c:strCache>
            </c:strRef>
          </c:tx>
          <c:spPr>
            <a:ln w="28575" cap="rnd">
              <a:solidFill>
                <a:schemeClr val="accent4"/>
              </a:solidFill>
              <a:round/>
            </a:ln>
            <a:effectLst/>
          </c:spPr>
          <c:marker>
            <c:symbol val="none"/>
          </c:marker>
          <c:cat>
            <c:strRef>
              <c:f>Turbidez!$A$54:$A$66</c:f>
              <c:strCache>
                <c:ptCount val="12"/>
                <c:pt idx="0">
                  <c:v>ene-19</c:v>
                </c:pt>
                <c:pt idx="1">
                  <c:v>feb-19</c:v>
                </c:pt>
                <c:pt idx="2">
                  <c:v>mar-19</c:v>
                </c:pt>
                <c:pt idx="3">
                  <c:v>abr-19</c:v>
                </c:pt>
                <c:pt idx="4">
                  <c:v>may-19</c:v>
                </c:pt>
                <c:pt idx="5">
                  <c:v>jun-19</c:v>
                </c:pt>
                <c:pt idx="6">
                  <c:v>jul-19</c:v>
                </c:pt>
                <c:pt idx="7">
                  <c:v>ago-19</c:v>
                </c:pt>
                <c:pt idx="8">
                  <c:v>sep-19</c:v>
                </c:pt>
                <c:pt idx="9">
                  <c:v>oct-19</c:v>
                </c:pt>
                <c:pt idx="10">
                  <c:v>nov-19</c:v>
                </c:pt>
                <c:pt idx="11">
                  <c:v>dic-19</c:v>
                </c:pt>
              </c:strCache>
            </c:strRef>
          </c:cat>
          <c:val>
            <c:numRef>
              <c:f>Turbidez!$E$54:$E$66</c:f>
              <c:numCache>
                <c:formatCode>General</c:formatCode>
                <c:ptCount val="12"/>
                <c:pt idx="0">
                  <c:v>10</c:v>
                </c:pt>
                <c:pt idx="1">
                  <c:v>2</c:v>
                </c:pt>
                <c:pt idx="2">
                  <c:v>10</c:v>
                </c:pt>
                <c:pt idx="3">
                  <c:v>5</c:v>
                </c:pt>
                <c:pt idx="4">
                  <c:v>10</c:v>
                </c:pt>
                <c:pt idx="5">
                  <c:v>2</c:v>
                </c:pt>
                <c:pt idx="6">
                  <c:v>5</c:v>
                </c:pt>
                <c:pt idx="7">
                  <c:v>2</c:v>
                </c:pt>
                <c:pt idx="8">
                  <c:v>2</c:v>
                </c:pt>
                <c:pt idx="10">
                  <c:v>10</c:v>
                </c:pt>
                <c:pt idx="11">
                  <c:v>10</c:v>
                </c:pt>
              </c:numCache>
            </c:numRef>
          </c:val>
          <c:smooth val="0"/>
          <c:extLst>
            <c:ext xmlns:c16="http://schemas.microsoft.com/office/drawing/2014/chart" uri="{C3380CC4-5D6E-409C-BE32-E72D297353CC}">
              <c16:uniqueId val="{00000003-4869-4947-8500-CB73543A407E}"/>
            </c:ext>
          </c:extLst>
        </c:ser>
        <c:ser>
          <c:idx val="4"/>
          <c:order val="4"/>
          <c:tx>
            <c:strRef>
              <c:f>Turbidez!$F$52:$F$53</c:f>
              <c:strCache>
                <c:ptCount val="1"/>
                <c:pt idx="0">
                  <c:v>HASL2</c:v>
                </c:pt>
              </c:strCache>
            </c:strRef>
          </c:tx>
          <c:spPr>
            <a:ln w="28575" cap="rnd">
              <a:solidFill>
                <a:schemeClr val="accent5"/>
              </a:solidFill>
              <a:round/>
            </a:ln>
            <a:effectLst/>
          </c:spPr>
          <c:marker>
            <c:symbol val="none"/>
          </c:marker>
          <c:cat>
            <c:strRef>
              <c:f>Turbidez!$A$54:$A$66</c:f>
              <c:strCache>
                <c:ptCount val="12"/>
                <c:pt idx="0">
                  <c:v>ene-19</c:v>
                </c:pt>
                <c:pt idx="1">
                  <c:v>feb-19</c:v>
                </c:pt>
                <c:pt idx="2">
                  <c:v>mar-19</c:v>
                </c:pt>
                <c:pt idx="3">
                  <c:v>abr-19</c:v>
                </c:pt>
                <c:pt idx="4">
                  <c:v>may-19</c:v>
                </c:pt>
                <c:pt idx="5">
                  <c:v>jun-19</c:v>
                </c:pt>
                <c:pt idx="6">
                  <c:v>jul-19</c:v>
                </c:pt>
                <c:pt idx="7">
                  <c:v>ago-19</c:v>
                </c:pt>
                <c:pt idx="8">
                  <c:v>sep-19</c:v>
                </c:pt>
                <c:pt idx="9">
                  <c:v>oct-19</c:v>
                </c:pt>
                <c:pt idx="10">
                  <c:v>nov-19</c:v>
                </c:pt>
                <c:pt idx="11">
                  <c:v>dic-19</c:v>
                </c:pt>
              </c:strCache>
            </c:strRef>
          </c:cat>
          <c:val>
            <c:numRef>
              <c:f>Turbidez!$F$54:$F$66</c:f>
              <c:numCache>
                <c:formatCode>General</c:formatCode>
                <c:ptCount val="12"/>
                <c:pt idx="0">
                  <c:v>10</c:v>
                </c:pt>
                <c:pt idx="1">
                  <c:v>2</c:v>
                </c:pt>
                <c:pt idx="2">
                  <c:v>15</c:v>
                </c:pt>
                <c:pt idx="3">
                  <c:v>2</c:v>
                </c:pt>
                <c:pt idx="4">
                  <c:v>10</c:v>
                </c:pt>
                <c:pt idx="5">
                  <c:v>15</c:v>
                </c:pt>
                <c:pt idx="6">
                  <c:v>10</c:v>
                </c:pt>
                <c:pt idx="7">
                  <c:v>5</c:v>
                </c:pt>
                <c:pt idx="8">
                  <c:v>10</c:v>
                </c:pt>
                <c:pt idx="9">
                  <c:v>10</c:v>
                </c:pt>
                <c:pt idx="10">
                  <c:v>15</c:v>
                </c:pt>
                <c:pt idx="11">
                  <c:v>10</c:v>
                </c:pt>
              </c:numCache>
            </c:numRef>
          </c:val>
          <c:smooth val="0"/>
          <c:extLst>
            <c:ext xmlns:c16="http://schemas.microsoft.com/office/drawing/2014/chart" uri="{C3380CC4-5D6E-409C-BE32-E72D297353CC}">
              <c16:uniqueId val="{00000004-4869-4947-8500-CB73543A407E}"/>
            </c:ext>
          </c:extLst>
        </c:ser>
        <c:ser>
          <c:idx val="5"/>
          <c:order val="5"/>
          <c:tx>
            <c:strRef>
              <c:f>Turbidez!$G$52:$G$53</c:f>
              <c:strCache>
                <c:ptCount val="1"/>
                <c:pt idx="0">
                  <c:v>HASL3</c:v>
                </c:pt>
              </c:strCache>
            </c:strRef>
          </c:tx>
          <c:spPr>
            <a:ln w="28575" cap="rnd">
              <a:solidFill>
                <a:schemeClr val="accent6"/>
              </a:solidFill>
              <a:round/>
            </a:ln>
            <a:effectLst/>
          </c:spPr>
          <c:marker>
            <c:symbol val="none"/>
          </c:marker>
          <c:cat>
            <c:strRef>
              <c:f>Turbidez!$A$54:$A$66</c:f>
              <c:strCache>
                <c:ptCount val="12"/>
                <c:pt idx="0">
                  <c:v>ene-19</c:v>
                </c:pt>
                <c:pt idx="1">
                  <c:v>feb-19</c:v>
                </c:pt>
                <c:pt idx="2">
                  <c:v>mar-19</c:v>
                </c:pt>
                <c:pt idx="3">
                  <c:v>abr-19</c:v>
                </c:pt>
                <c:pt idx="4">
                  <c:v>may-19</c:v>
                </c:pt>
                <c:pt idx="5">
                  <c:v>jun-19</c:v>
                </c:pt>
                <c:pt idx="6">
                  <c:v>jul-19</c:v>
                </c:pt>
                <c:pt idx="7">
                  <c:v>ago-19</c:v>
                </c:pt>
                <c:pt idx="8">
                  <c:v>sep-19</c:v>
                </c:pt>
                <c:pt idx="9">
                  <c:v>oct-19</c:v>
                </c:pt>
                <c:pt idx="10">
                  <c:v>nov-19</c:v>
                </c:pt>
                <c:pt idx="11">
                  <c:v>dic-19</c:v>
                </c:pt>
              </c:strCache>
            </c:strRef>
          </c:cat>
          <c:val>
            <c:numRef>
              <c:f>Turbidez!$G$54:$G$66</c:f>
              <c:numCache>
                <c:formatCode>General</c:formatCode>
                <c:ptCount val="12"/>
                <c:pt idx="4">
                  <c:v>2</c:v>
                </c:pt>
                <c:pt idx="5">
                  <c:v>40</c:v>
                </c:pt>
                <c:pt idx="6">
                  <c:v>5</c:v>
                </c:pt>
                <c:pt idx="7">
                  <c:v>10</c:v>
                </c:pt>
                <c:pt idx="8">
                  <c:v>10</c:v>
                </c:pt>
                <c:pt idx="9">
                  <c:v>20</c:v>
                </c:pt>
                <c:pt idx="10">
                  <c:v>15</c:v>
                </c:pt>
                <c:pt idx="11">
                  <c:v>10</c:v>
                </c:pt>
              </c:numCache>
            </c:numRef>
          </c:val>
          <c:smooth val="0"/>
          <c:extLst>
            <c:ext xmlns:c16="http://schemas.microsoft.com/office/drawing/2014/chart" uri="{C3380CC4-5D6E-409C-BE32-E72D297353CC}">
              <c16:uniqueId val="{00000005-4869-4947-8500-CB73543A407E}"/>
            </c:ext>
          </c:extLst>
        </c:ser>
        <c:ser>
          <c:idx val="6"/>
          <c:order val="6"/>
          <c:tx>
            <c:strRef>
              <c:f>Turbidez!$H$52:$H$53</c:f>
              <c:strCache>
                <c:ptCount val="1"/>
                <c:pt idx="0">
                  <c:v>HOSP1</c:v>
                </c:pt>
              </c:strCache>
            </c:strRef>
          </c:tx>
          <c:spPr>
            <a:ln w="28575" cap="rnd">
              <a:solidFill>
                <a:schemeClr val="accent1">
                  <a:lumMod val="60000"/>
                </a:schemeClr>
              </a:solidFill>
              <a:round/>
            </a:ln>
            <a:effectLst/>
          </c:spPr>
          <c:marker>
            <c:symbol val="none"/>
          </c:marker>
          <c:cat>
            <c:strRef>
              <c:f>Turbidez!$A$54:$A$66</c:f>
              <c:strCache>
                <c:ptCount val="12"/>
                <c:pt idx="0">
                  <c:v>ene-19</c:v>
                </c:pt>
                <c:pt idx="1">
                  <c:v>feb-19</c:v>
                </c:pt>
                <c:pt idx="2">
                  <c:v>mar-19</c:v>
                </c:pt>
                <c:pt idx="3">
                  <c:v>abr-19</c:v>
                </c:pt>
                <c:pt idx="4">
                  <c:v>may-19</c:v>
                </c:pt>
                <c:pt idx="5">
                  <c:v>jun-19</c:v>
                </c:pt>
                <c:pt idx="6">
                  <c:v>jul-19</c:v>
                </c:pt>
                <c:pt idx="7">
                  <c:v>ago-19</c:v>
                </c:pt>
                <c:pt idx="8">
                  <c:v>sep-19</c:v>
                </c:pt>
                <c:pt idx="9">
                  <c:v>oct-19</c:v>
                </c:pt>
                <c:pt idx="10">
                  <c:v>nov-19</c:v>
                </c:pt>
                <c:pt idx="11">
                  <c:v>dic-19</c:v>
                </c:pt>
              </c:strCache>
            </c:strRef>
          </c:cat>
          <c:val>
            <c:numRef>
              <c:f>Turbidez!$H$54:$H$66</c:f>
              <c:numCache>
                <c:formatCode>General</c:formatCode>
                <c:ptCount val="12"/>
                <c:pt idx="0">
                  <c:v>10</c:v>
                </c:pt>
                <c:pt idx="1">
                  <c:v>25</c:v>
                </c:pt>
                <c:pt idx="2">
                  <c:v>20</c:v>
                </c:pt>
                <c:pt idx="3">
                  <c:v>10</c:v>
                </c:pt>
                <c:pt idx="4">
                  <c:v>5</c:v>
                </c:pt>
                <c:pt idx="5">
                  <c:v>5</c:v>
                </c:pt>
                <c:pt idx="6">
                  <c:v>100</c:v>
                </c:pt>
                <c:pt idx="7">
                  <c:v>15</c:v>
                </c:pt>
                <c:pt idx="8">
                  <c:v>5</c:v>
                </c:pt>
                <c:pt idx="9">
                  <c:v>5</c:v>
                </c:pt>
                <c:pt idx="10">
                  <c:v>20</c:v>
                </c:pt>
                <c:pt idx="11">
                  <c:v>5</c:v>
                </c:pt>
              </c:numCache>
            </c:numRef>
          </c:val>
          <c:smooth val="0"/>
          <c:extLst>
            <c:ext xmlns:c16="http://schemas.microsoft.com/office/drawing/2014/chart" uri="{C3380CC4-5D6E-409C-BE32-E72D297353CC}">
              <c16:uniqueId val="{00000006-4869-4947-8500-CB73543A407E}"/>
            </c:ext>
          </c:extLst>
        </c:ser>
        <c:ser>
          <c:idx val="7"/>
          <c:order val="7"/>
          <c:tx>
            <c:strRef>
              <c:f>Turbidez!$I$52:$I$53</c:f>
              <c:strCache>
                <c:ptCount val="1"/>
                <c:pt idx="0">
                  <c:v>MAAB1</c:v>
                </c:pt>
              </c:strCache>
            </c:strRef>
          </c:tx>
          <c:spPr>
            <a:ln w="28575" cap="rnd">
              <a:solidFill>
                <a:schemeClr val="accent2">
                  <a:lumMod val="60000"/>
                </a:schemeClr>
              </a:solidFill>
              <a:round/>
            </a:ln>
            <a:effectLst/>
          </c:spPr>
          <c:marker>
            <c:symbol val="none"/>
          </c:marker>
          <c:cat>
            <c:strRef>
              <c:f>Turbidez!$A$54:$A$66</c:f>
              <c:strCache>
                <c:ptCount val="12"/>
                <c:pt idx="0">
                  <c:v>ene-19</c:v>
                </c:pt>
                <c:pt idx="1">
                  <c:v>feb-19</c:v>
                </c:pt>
                <c:pt idx="2">
                  <c:v>mar-19</c:v>
                </c:pt>
                <c:pt idx="3">
                  <c:v>abr-19</c:v>
                </c:pt>
                <c:pt idx="4">
                  <c:v>may-19</c:v>
                </c:pt>
                <c:pt idx="5">
                  <c:v>jun-19</c:v>
                </c:pt>
                <c:pt idx="6">
                  <c:v>jul-19</c:v>
                </c:pt>
                <c:pt idx="7">
                  <c:v>ago-19</c:v>
                </c:pt>
                <c:pt idx="8">
                  <c:v>sep-19</c:v>
                </c:pt>
                <c:pt idx="9">
                  <c:v>oct-19</c:v>
                </c:pt>
                <c:pt idx="10">
                  <c:v>nov-19</c:v>
                </c:pt>
                <c:pt idx="11">
                  <c:v>dic-19</c:v>
                </c:pt>
              </c:strCache>
            </c:strRef>
          </c:cat>
          <c:val>
            <c:numRef>
              <c:f>Turbidez!$I$54:$I$66</c:f>
              <c:numCache>
                <c:formatCode>General</c:formatCode>
                <c:ptCount val="12"/>
                <c:pt idx="0">
                  <c:v>10</c:v>
                </c:pt>
                <c:pt idx="1">
                  <c:v>2</c:v>
                </c:pt>
                <c:pt idx="2">
                  <c:v>2</c:v>
                </c:pt>
                <c:pt idx="3">
                  <c:v>2</c:v>
                </c:pt>
                <c:pt idx="4">
                  <c:v>2</c:v>
                </c:pt>
                <c:pt idx="5">
                  <c:v>2</c:v>
                </c:pt>
                <c:pt idx="6">
                  <c:v>100</c:v>
                </c:pt>
                <c:pt idx="8">
                  <c:v>2</c:v>
                </c:pt>
                <c:pt idx="9">
                  <c:v>5</c:v>
                </c:pt>
                <c:pt idx="10">
                  <c:v>2</c:v>
                </c:pt>
                <c:pt idx="11">
                  <c:v>2</c:v>
                </c:pt>
              </c:numCache>
            </c:numRef>
          </c:val>
          <c:smooth val="0"/>
          <c:extLst>
            <c:ext xmlns:c16="http://schemas.microsoft.com/office/drawing/2014/chart" uri="{C3380CC4-5D6E-409C-BE32-E72D297353CC}">
              <c16:uniqueId val="{00000007-4869-4947-8500-CB73543A407E}"/>
            </c:ext>
          </c:extLst>
        </c:ser>
        <c:ser>
          <c:idx val="8"/>
          <c:order val="8"/>
          <c:tx>
            <c:strRef>
              <c:f>Turbidez!$J$52:$J$53</c:f>
              <c:strCache>
                <c:ptCount val="1"/>
                <c:pt idx="0">
                  <c:v>MAAB2</c:v>
                </c:pt>
              </c:strCache>
            </c:strRef>
          </c:tx>
          <c:spPr>
            <a:ln w="28575" cap="rnd">
              <a:solidFill>
                <a:schemeClr val="accent3">
                  <a:lumMod val="60000"/>
                </a:schemeClr>
              </a:solidFill>
              <a:round/>
            </a:ln>
            <a:effectLst/>
          </c:spPr>
          <c:marker>
            <c:symbol val="none"/>
          </c:marker>
          <c:cat>
            <c:strRef>
              <c:f>Turbidez!$A$54:$A$66</c:f>
              <c:strCache>
                <c:ptCount val="12"/>
                <c:pt idx="0">
                  <c:v>ene-19</c:v>
                </c:pt>
                <c:pt idx="1">
                  <c:v>feb-19</c:v>
                </c:pt>
                <c:pt idx="2">
                  <c:v>mar-19</c:v>
                </c:pt>
                <c:pt idx="3">
                  <c:v>abr-19</c:v>
                </c:pt>
                <c:pt idx="4">
                  <c:v>may-19</c:v>
                </c:pt>
                <c:pt idx="5">
                  <c:v>jun-19</c:v>
                </c:pt>
                <c:pt idx="6">
                  <c:v>jul-19</c:v>
                </c:pt>
                <c:pt idx="7">
                  <c:v>ago-19</c:v>
                </c:pt>
                <c:pt idx="8">
                  <c:v>sep-19</c:v>
                </c:pt>
                <c:pt idx="9">
                  <c:v>oct-19</c:v>
                </c:pt>
                <c:pt idx="10">
                  <c:v>nov-19</c:v>
                </c:pt>
                <c:pt idx="11">
                  <c:v>dic-19</c:v>
                </c:pt>
              </c:strCache>
            </c:strRef>
          </c:cat>
          <c:val>
            <c:numRef>
              <c:f>Turbidez!$J$54:$J$66</c:f>
              <c:numCache>
                <c:formatCode>General</c:formatCode>
                <c:ptCount val="12"/>
                <c:pt idx="0">
                  <c:v>10</c:v>
                </c:pt>
                <c:pt idx="1">
                  <c:v>2</c:v>
                </c:pt>
                <c:pt idx="2">
                  <c:v>10</c:v>
                </c:pt>
                <c:pt idx="3">
                  <c:v>2</c:v>
                </c:pt>
                <c:pt idx="4">
                  <c:v>5</c:v>
                </c:pt>
                <c:pt idx="5">
                  <c:v>2</c:v>
                </c:pt>
                <c:pt idx="6">
                  <c:v>100</c:v>
                </c:pt>
                <c:pt idx="7">
                  <c:v>10</c:v>
                </c:pt>
                <c:pt idx="8">
                  <c:v>2</c:v>
                </c:pt>
                <c:pt idx="9">
                  <c:v>30</c:v>
                </c:pt>
                <c:pt idx="10">
                  <c:v>5</c:v>
                </c:pt>
                <c:pt idx="11">
                  <c:v>2</c:v>
                </c:pt>
              </c:numCache>
            </c:numRef>
          </c:val>
          <c:smooth val="0"/>
          <c:extLst>
            <c:ext xmlns:c16="http://schemas.microsoft.com/office/drawing/2014/chart" uri="{C3380CC4-5D6E-409C-BE32-E72D297353CC}">
              <c16:uniqueId val="{00000008-4869-4947-8500-CB73543A407E}"/>
            </c:ext>
          </c:extLst>
        </c:ser>
        <c:ser>
          <c:idx val="9"/>
          <c:order val="9"/>
          <c:tx>
            <c:strRef>
              <c:f>Turbidez!$K$52:$K$53</c:f>
              <c:strCache>
                <c:ptCount val="1"/>
                <c:pt idx="0">
                  <c:v>MACA1</c:v>
                </c:pt>
              </c:strCache>
            </c:strRef>
          </c:tx>
          <c:spPr>
            <a:ln w="28575" cap="rnd">
              <a:solidFill>
                <a:schemeClr val="accent4">
                  <a:lumMod val="60000"/>
                </a:schemeClr>
              </a:solidFill>
              <a:round/>
            </a:ln>
            <a:effectLst/>
          </c:spPr>
          <c:marker>
            <c:symbol val="none"/>
          </c:marker>
          <c:cat>
            <c:strRef>
              <c:f>Turbidez!$A$54:$A$66</c:f>
              <c:strCache>
                <c:ptCount val="12"/>
                <c:pt idx="0">
                  <c:v>ene-19</c:v>
                </c:pt>
                <c:pt idx="1">
                  <c:v>feb-19</c:v>
                </c:pt>
                <c:pt idx="2">
                  <c:v>mar-19</c:v>
                </c:pt>
                <c:pt idx="3">
                  <c:v>abr-19</c:v>
                </c:pt>
                <c:pt idx="4">
                  <c:v>may-19</c:v>
                </c:pt>
                <c:pt idx="5">
                  <c:v>jun-19</c:v>
                </c:pt>
                <c:pt idx="6">
                  <c:v>jul-19</c:v>
                </c:pt>
                <c:pt idx="7">
                  <c:v>ago-19</c:v>
                </c:pt>
                <c:pt idx="8">
                  <c:v>sep-19</c:v>
                </c:pt>
                <c:pt idx="9">
                  <c:v>oct-19</c:v>
                </c:pt>
                <c:pt idx="10">
                  <c:v>nov-19</c:v>
                </c:pt>
                <c:pt idx="11">
                  <c:v>dic-19</c:v>
                </c:pt>
              </c:strCache>
            </c:strRef>
          </c:cat>
          <c:val>
            <c:numRef>
              <c:f>Turbidez!$K$54:$K$66</c:f>
              <c:numCache>
                <c:formatCode>General</c:formatCode>
                <c:ptCount val="12"/>
                <c:pt idx="0">
                  <c:v>15</c:v>
                </c:pt>
                <c:pt idx="1">
                  <c:v>25</c:v>
                </c:pt>
                <c:pt idx="2">
                  <c:v>5</c:v>
                </c:pt>
                <c:pt idx="3">
                  <c:v>5</c:v>
                </c:pt>
                <c:pt idx="4">
                  <c:v>5</c:v>
                </c:pt>
                <c:pt idx="5">
                  <c:v>2</c:v>
                </c:pt>
                <c:pt idx="6">
                  <c:v>100</c:v>
                </c:pt>
                <c:pt idx="7">
                  <c:v>25</c:v>
                </c:pt>
                <c:pt idx="8">
                  <c:v>5</c:v>
                </c:pt>
                <c:pt idx="9">
                  <c:v>#N/A</c:v>
                </c:pt>
                <c:pt idx="10">
                  <c:v>5</c:v>
                </c:pt>
                <c:pt idx="11">
                  <c:v>5</c:v>
                </c:pt>
              </c:numCache>
            </c:numRef>
          </c:val>
          <c:smooth val="0"/>
          <c:extLst>
            <c:ext xmlns:c16="http://schemas.microsoft.com/office/drawing/2014/chart" uri="{C3380CC4-5D6E-409C-BE32-E72D297353CC}">
              <c16:uniqueId val="{00000009-4869-4947-8500-CB73543A407E}"/>
            </c:ext>
          </c:extLst>
        </c:ser>
        <c:ser>
          <c:idx val="10"/>
          <c:order val="10"/>
          <c:tx>
            <c:strRef>
              <c:f>Turbidez!$L$52:$L$53</c:f>
              <c:strCache>
                <c:ptCount val="1"/>
                <c:pt idx="0">
                  <c:v>MACA2</c:v>
                </c:pt>
              </c:strCache>
            </c:strRef>
          </c:tx>
          <c:spPr>
            <a:ln w="28575" cap="rnd">
              <a:solidFill>
                <a:schemeClr val="accent5">
                  <a:lumMod val="60000"/>
                </a:schemeClr>
              </a:solidFill>
              <a:round/>
            </a:ln>
            <a:effectLst/>
          </c:spPr>
          <c:marker>
            <c:symbol val="none"/>
          </c:marker>
          <c:cat>
            <c:strRef>
              <c:f>Turbidez!$A$54:$A$66</c:f>
              <c:strCache>
                <c:ptCount val="12"/>
                <c:pt idx="0">
                  <c:v>ene-19</c:v>
                </c:pt>
                <c:pt idx="1">
                  <c:v>feb-19</c:v>
                </c:pt>
                <c:pt idx="2">
                  <c:v>mar-19</c:v>
                </c:pt>
                <c:pt idx="3">
                  <c:v>abr-19</c:v>
                </c:pt>
                <c:pt idx="4">
                  <c:v>may-19</c:v>
                </c:pt>
                <c:pt idx="5">
                  <c:v>jun-19</c:v>
                </c:pt>
                <c:pt idx="6">
                  <c:v>jul-19</c:v>
                </c:pt>
                <c:pt idx="7">
                  <c:v>ago-19</c:v>
                </c:pt>
                <c:pt idx="8">
                  <c:v>sep-19</c:v>
                </c:pt>
                <c:pt idx="9">
                  <c:v>oct-19</c:v>
                </c:pt>
                <c:pt idx="10">
                  <c:v>nov-19</c:v>
                </c:pt>
                <c:pt idx="11">
                  <c:v>dic-19</c:v>
                </c:pt>
              </c:strCache>
            </c:strRef>
          </c:cat>
          <c:val>
            <c:numRef>
              <c:f>Turbidez!$L$54:$L$66</c:f>
              <c:numCache>
                <c:formatCode>General</c:formatCode>
                <c:ptCount val="12"/>
                <c:pt idx="0">
                  <c:v>15</c:v>
                </c:pt>
                <c:pt idx="1">
                  <c:v>2</c:v>
                </c:pt>
                <c:pt idx="2">
                  <c:v>5</c:v>
                </c:pt>
                <c:pt idx="3">
                  <c:v>5</c:v>
                </c:pt>
                <c:pt idx="4">
                  <c:v>10</c:v>
                </c:pt>
                <c:pt idx="5">
                  <c:v>2</c:v>
                </c:pt>
                <c:pt idx="6">
                  <c:v>100</c:v>
                </c:pt>
                <c:pt idx="7">
                  <c:v>25</c:v>
                </c:pt>
                <c:pt idx="8">
                  <c:v>5</c:v>
                </c:pt>
                <c:pt idx="9">
                  <c:v>15</c:v>
                </c:pt>
                <c:pt idx="10">
                  <c:v>5</c:v>
                </c:pt>
                <c:pt idx="11">
                  <c:v>2</c:v>
                </c:pt>
              </c:numCache>
            </c:numRef>
          </c:val>
          <c:smooth val="0"/>
          <c:extLst>
            <c:ext xmlns:c16="http://schemas.microsoft.com/office/drawing/2014/chart" uri="{C3380CC4-5D6E-409C-BE32-E72D297353CC}">
              <c16:uniqueId val="{0000000A-4869-4947-8500-CB73543A407E}"/>
            </c:ext>
          </c:extLst>
        </c:ser>
        <c:ser>
          <c:idx val="11"/>
          <c:order val="11"/>
          <c:tx>
            <c:strRef>
              <c:f>Turbidez!$M$52:$M$53</c:f>
              <c:strCache>
                <c:ptCount val="1"/>
                <c:pt idx="0">
                  <c:v>PAPO1</c:v>
                </c:pt>
              </c:strCache>
            </c:strRef>
          </c:tx>
          <c:spPr>
            <a:ln w="28575" cap="rnd">
              <a:solidFill>
                <a:schemeClr val="accent6">
                  <a:lumMod val="60000"/>
                </a:schemeClr>
              </a:solidFill>
              <a:round/>
            </a:ln>
            <a:effectLst/>
          </c:spPr>
          <c:marker>
            <c:symbol val="none"/>
          </c:marker>
          <c:cat>
            <c:strRef>
              <c:f>Turbidez!$A$54:$A$66</c:f>
              <c:strCache>
                <c:ptCount val="12"/>
                <c:pt idx="0">
                  <c:v>ene-19</c:v>
                </c:pt>
                <c:pt idx="1">
                  <c:v>feb-19</c:v>
                </c:pt>
                <c:pt idx="2">
                  <c:v>mar-19</c:v>
                </c:pt>
                <c:pt idx="3">
                  <c:v>abr-19</c:v>
                </c:pt>
                <c:pt idx="4">
                  <c:v>may-19</c:v>
                </c:pt>
                <c:pt idx="5">
                  <c:v>jun-19</c:v>
                </c:pt>
                <c:pt idx="6">
                  <c:v>jul-19</c:v>
                </c:pt>
                <c:pt idx="7">
                  <c:v>ago-19</c:v>
                </c:pt>
                <c:pt idx="8">
                  <c:v>sep-19</c:v>
                </c:pt>
                <c:pt idx="9">
                  <c:v>oct-19</c:v>
                </c:pt>
                <c:pt idx="10">
                  <c:v>nov-19</c:v>
                </c:pt>
                <c:pt idx="11">
                  <c:v>dic-19</c:v>
                </c:pt>
              </c:strCache>
            </c:strRef>
          </c:cat>
          <c:val>
            <c:numRef>
              <c:f>Turbidez!$M$54:$M$66</c:f>
              <c:numCache>
                <c:formatCode>General</c:formatCode>
                <c:ptCount val="12"/>
                <c:pt idx="0">
                  <c:v>10</c:v>
                </c:pt>
                <c:pt idx="1">
                  <c:v>2</c:v>
                </c:pt>
                <c:pt idx="2">
                  <c:v>5</c:v>
                </c:pt>
                <c:pt idx="3">
                  <c:v>10</c:v>
                </c:pt>
                <c:pt idx="4">
                  <c:v>10</c:v>
                </c:pt>
                <c:pt idx="5">
                  <c:v>30</c:v>
                </c:pt>
                <c:pt idx="6">
                  <c:v>5</c:v>
                </c:pt>
                <c:pt idx="7">
                  <c:v>50</c:v>
                </c:pt>
                <c:pt idx="8">
                  <c:v>10</c:v>
                </c:pt>
                <c:pt idx="9">
                  <c:v>20</c:v>
                </c:pt>
                <c:pt idx="10">
                  <c:v>10</c:v>
                </c:pt>
                <c:pt idx="11">
                  <c:v>5</c:v>
                </c:pt>
              </c:numCache>
            </c:numRef>
          </c:val>
          <c:smooth val="0"/>
          <c:extLst>
            <c:ext xmlns:c16="http://schemas.microsoft.com/office/drawing/2014/chart" uri="{C3380CC4-5D6E-409C-BE32-E72D297353CC}">
              <c16:uniqueId val="{0000000B-4869-4947-8500-CB73543A407E}"/>
            </c:ext>
          </c:extLst>
        </c:ser>
        <c:ser>
          <c:idx val="12"/>
          <c:order val="12"/>
          <c:tx>
            <c:strRef>
              <c:f>Turbidez!$N$52:$N$53</c:f>
              <c:strCache>
                <c:ptCount val="1"/>
                <c:pt idx="0">
                  <c:v>PAPO2</c:v>
                </c:pt>
              </c:strCache>
            </c:strRef>
          </c:tx>
          <c:spPr>
            <a:ln w="28575" cap="rnd">
              <a:solidFill>
                <a:schemeClr val="accent1">
                  <a:lumMod val="80000"/>
                  <a:lumOff val="20000"/>
                </a:schemeClr>
              </a:solidFill>
              <a:round/>
            </a:ln>
            <a:effectLst/>
          </c:spPr>
          <c:marker>
            <c:symbol val="none"/>
          </c:marker>
          <c:cat>
            <c:strRef>
              <c:f>Turbidez!$A$54:$A$66</c:f>
              <c:strCache>
                <c:ptCount val="12"/>
                <c:pt idx="0">
                  <c:v>ene-19</c:v>
                </c:pt>
                <c:pt idx="1">
                  <c:v>feb-19</c:v>
                </c:pt>
                <c:pt idx="2">
                  <c:v>mar-19</c:v>
                </c:pt>
                <c:pt idx="3">
                  <c:v>abr-19</c:v>
                </c:pt>
                <c:pt idx="4">
                  <c:v>may-19</c:v>
                </c:pt>
                <c:pt idx="5">
                  <c:v>jun-19</c:v>
                </c:pt>
                <c:pt idx="6">
                  <c:v>jul-19</c:v>
                </c:pt>
                <c:pt idx="7">
                  <c:v>ago-19</c:v>
                </c:pt>
                <c:pt idx="8">
                  <c:v>sep-19</c:v>
                </c:pt>
                <c:pt idx="9">
                  <c:v>oct-19</c:v>
                </c:pt>
                <c:pt idx="10">
                  <c:v>nov-19</c:v>
                </c:pt>
                <c:pt idx="11">
                  <c:v>dic-19</c:v>
                </c:pt>
              </c:strCache>
            </c:strRef>
          </c:cat>
          <c:val>
            <c:numRef>
              <c:f>Turbidez!$N$54:$N$66</c:f>
              <c:numCache>
                <c:formatCode>General</c:formatCode>
                <c:ptCount val="12"/>
                <c:pt idx="0">
                  <c:v>10</c:v>
                </c:pt>
                <c:pt idx="1">
                  <c:v>2</c:v>
                </c:pt>
                <c:pt idx="2">
                  <c:v>15</c:v>
                </c:pt>
                <c:pt idx="3">
                  <c:v>10</c:v>
                </c:pt>
                <c:pt idx="4">
                  <c:v>10</c:v>
                </c:pt>
                <c:pt idx="5">
                  <c:v>70</c:v>
                </c:pt>
                <c:pt idx="6">
                  <c:v>5</c:v>
                </c:pt>
                <c:pt idx="7">
                  <c:v>50</c:v>
                </c:pt>
                <c:pt idx="8">
                  <c:v>10</c:v>
                </c:pt>
                <c:pt idx="9">
                  <c:v>20</c:v>
                </c:pt>
                <c:pt idx="10">
                  <c:v>5</c:v>
                </c:pt>
                <c:pt idx="11">
                  <c:v>10</c:v>
                </c:pt>
              </c:numCache>
            </c:numRef>
          </c:val>
          <c:smooth val="0"/>
          <c:extLst>
            <c:ext xmlns:c16="http://schemas.microsoft.com/office/drawing/2014/chart" uri="{C3380CC4-5D6E-409C-BE32-E72D297353CC}">
              <c16:uniqueId val="{0000000C-4869-4947-8500-CB73543A407E}"/>
            </c:ext>
          </c:extLst>
        </c:ser>
        <c:ser>
          <c:idx val="13"/>
          <c:order val="13"/>
          <c:tx>
            <c:strRef>
              <c:f>Turbidez!$O$52:$O$53</c:f>
              <c:strCache>
                <c:ptCount val="1"/>
                <c:pt idx="0">
                  <c:v>PAPR1</c:v>
                </c:pt>
              </c:strCache>
            </c:strRef>
          </c:tx>
          <c:spPr>
            <a:ln w="28575" cap="rnd">
              <a:solidFill>
                <a:schemeClr val="accent2">
                  <a:lumMod val="80000"/>
                  <a:lumOff val="20000"/>
                </a:schemeClr>
              </a:solidFill>
              <a:round/>
            </a:ln>
            <a:effectLst/>
          </c:spPr>
          <c:marker>
            <c:symbol val="none"/>
          </c:marker>
          <c:cat>
            <c:strRef>
              <c:f>Turbidez!$A$54:$A$66</c:f>
              <c:strCache>
                <c:ptCount val="12"/>
                <c:pt idx="0">
                  <c:v>ene-19</c:v>
                </c:pt>
                <c:pt idx="1">
                  <c:v>feb-19</c:v>
                </c:pt>
                <c:pt idx="2">
                  <c:v>mar-19</c:v>
                </c:pt>
                <c:pt idx="3">
                  <c:v>abr-19</c:v>
                </c:pt>
                <c:pt idx="4">
                  <c:v>may-19</c:v>
                </c:pt>
                <c:pt idx="5">
                  <c:v>jun-19</c:v>
                </c:pt>
                <c:pt idx="6">
                  <c:v>jul-19</c:v>
                </c:pt>
                <c:pt idx="7">
                  <c:v>ago-19</c:v>
                </c:pt>
                <c:pt idx="8">
                  <c:v>sep-19</c:v>
                </c:pt>
                <c:pt idx="9">
                  <c:v>oct-19</c:v>
                </c:pt>
                <c:pt idx="10">
                  <c:v>nov-19</c:v>
                </c:pt>
                <c:pt idx="11">
                  <c:v>dic-19</c:v>
                </c:pt>
              </c:strCache>
            </c:strRef>
          </c:cat>
          <c:val>
            <c:numRef>
              <c:f>Turbidez!$O$54:$O$66</c:f>
              <c:numCache>
                <c:formatCode>General</c:formatCode>
                <c:ptCount val="12"/>
                <c:pt idx="0">
                  <c:v>10</c:v>
                </c:pt>
                <c:pt idx="1">
                  <c:v>15</c:v>
                </c:pt>
                <c:pt idx="2">
                  <c:v>5</c:v>
                </c:pt>
                <c:pt idx="3">
                  <c:v>2</c:v>
                </c:pt>
                <c:pt idx="4">
                  <c:v>10</c:v>
                </c:pt>
                <c:pt idx="5">
                  <c:v>2</c:v>
                </c:pt>
                <c:pt idx="6">
                  <c:v>2</c:v>
                </c:pt>
                <c:pt idx="7">
                  <c:v>15</c:v>
                </c:pt>
                <c:pt idx="8">
                  <c:v>2</c:v>
                </c:pt>
                <c:pt idx="9">
                  <c:v>10</c:v>
                </c:pt>
                <c:pt idx="10">
                  <c:v>5</c:v>
                </c:pt>
                <c:pt idx="11">
                  <c:v>10</c:v>
                </c:pt>
              </c:numCache>
            </c:numRef>
          </c:val>
          <c:smooth val="0"/>
          <c:extLst>
            <c:ext xmlns:c16="http://schemas.microsoft.com/office/drawing/2014/chart" uri="{C3380CC4-5D6E-409C-BE32-E72D297353CC}">
              <c16:uniqueId val="{0000000D-4869-4947-8500-CB73543A407E}"/>
            </c:ext>
          </c:extLst>
        </c:ser>
        <c:ser>
          <c:idx val="14"/>
          <c:order val="14"/>
          <c:tx>
            <c:strRef>
              <c:f>Turbidez!$P$52:$P$53</c:f>
              <c:strCache>
                <c:ptCount val="1"/>
                <c:pt idx="0">
                  <c:v>PAPR2</c:v>
                </c:pt>
              </c:strCache>
            </c:strRef>
          </c:tx>
          <c:spPr>
            <a:ln w="28575" cap="rnd">
              <a:solidFill>
                <a:schemeClr val="accent3">
                  <a:lumMod val="80000"/>
                  <a:lumOff val="20000"/>
                </a:schemeClr>
              </a:solidFill>
              <a:round/>
            </a:ln>
            <a:effectLst/>
          </c:spPr>
          <c:marker>
            <c:symbol val="none"/>
          </c:marker>
          <c:cat>
            <c:strRef>
              <c:f>Turbidez!$A$54:$A$66</c:f>
              <c:strCache>
                <c:ptCount val="12"/>
                <c:pt idx="0">
                  <c:v>ene-19</c:v>
                </c:pt>
                <c:pt idx="1">
                  <c:v>feb-19</c:v>
                </c:pt>
                <c:pt idx="2">
                  <c:v>mar-19</c:v>
                </c:pt>
                <c:pt idx="3">
                  <c:v>abr-19</c:v>
                </c:pt>
                <c:pt idx="4">
                  <c:v>may-19</c:v>
                </c:pt>
                <c:pt idx="5">
                  <c:v>jun-19</c:v>
                </c:pt>
                <c:pt idx="6">
                  <c:v>jul-19</c:v>
                </c:pt>
                <c:pt idx="7">
                  <c:v>ago-19</c:v>
                </c:pt>
                <c:pt idx="8">
                  <c:v>sep-19</c:v>
                </c:pt>
                <c:pt idx="9">
                  <c:v>oct-19</c:v>
                </c:pt>
                <c:pt idx="10">
                  <c:v>nov-19</c:v>
                </c:pt>
                <c:pt idx="11">
                  <c:v>dic-19</c:v>
                </c:pt>
              </c:strCache>
            </c:strRef>
          </c:cat>
          <c:val>
            <c:numRef>
              <c:f>Turbidez!$P$54:$P$66</c:f>
              <c:numCache>
                <c:formatCode>General</c:formatCode>
                <c:ptCount val="12"/>
                <c:pt idx="0">
                  <c:v>10</c:v>
                </c:pt>
                <c:pt idx="1">
                  <c:v>2</c:v>
                </c:pt>
                <c:pt idx="2">
                  <c:v>5</c:v>
                </c:pt>
                <c:pt idx="3">
                  <c:v>2</c:v>
                </c:pt>
                <c:pt idx="4">
                  <c:v>10</c:v>
                </c:pt>
                <c:pt idx="5">
                  <c:v>10</c:v>
                </c:pt>
                <c:pt idx="6">
                  <c:v>5</c:v>
                </c:pt>
                <c:pt idx="7">
                  <c:v>100</c:v>
                </c:pt>
                <c:pt idx="8">
                  <c:v>5</c:v>
                </c:pt>
                <c:pt idx="9">
                  <c:v>15</c:v>
                </c:pt>
                <c:pt idx="10">
                  <c:v>10</c:v>
                </c:pt>
                <c:pt idx="11">
                  <c:v>10</c:v>
                </c:pt>
              </c:numCache>
            </c:numRef>
          </c:val>
          <c:smooth val="0"/>
          <c:extLst>
            <c:ext xmlns:c16="http://schemas.microsoft.com/office/drawing/2014/chart" uri="{C3380CC4-5D6E-409C-BE32-E72D297353CC}">
              <c16:uniqueId val="{0000000E-4869-4947-8500-CB73543A407E}"/>
            </c:ext>
          </c:extLst>
        </c:ser>
        <c:ser>
          <c:idx val="15"/>
          <c:order val="15"/>
          <c:tx>
            <c:strRef>
              <c:f>Turbidez!$Q$52:$Q$53</c:f>
              <c:strCache>
                <c:ptCount val="1"/>
                <c:pt idx="0">
                  <c:v>PAPR3</c:v>
                </c:pt>
              </c:strCache>
            </c:strRef>
          </c:tx>
          <c:spPr>
            <a:ln w="28575" cap="rnd">
              <a:solidFill>
                <a:schemeClr val="accent4">
                  <a:lumMod val="80000"/>
                  <a:lumOff val="20000"/>
                </a:schemeClr>
              </a:solidFill>
              <a:round/>
            </a:ln>
            <a:effectLst/>
          </c:spPr>
          <c:marker>
            <c:symbol val="none"/>
          </c:marker>
          <c:cat>
            <c:strRef>
              <c:f>Turbidez!$A$54:$A$66</c:f>
              <c:strCache>
                <c:ptCount val="12"/>
                <c:pt idx="0">
                  <c:v>ene-19</c:v>
                </c:pt>
                <c:pt idx="1">
                  <c:v>feb-19</c:v>
                </c:pt>
                <c:pt idx="2">
                  <c:v>mar-19</c:v>
                </c:pt>
                <c:pt idx="3">
                  <c:v>abr-19</c:v>
                </c:pt>
                <c:pt idx="4">
                  <c:v>may-19</c:v>
                </c:pt>
                <c:pt idx="5">
                  <c:v>jun-19</c:v>
                </c:pt>
                <c:pt idx="6">
                  <c:v>jul-19</c:v>
                </c:pt>
                <c:pt idx="7">
                  <c:v>ago-19</c:v>
                </c:pt>
                <c:pt idx="8">
                  <c:v>sep-19</c:v>
                </c:pt>
                <c:pt idx="9">
                  <c:v>oct-19</c:v>
                </c:pt>
                <c:pt idx="10">
                  <c:v>nov-19</c:v>
                </c:pt>
                <c:pt idx="11">
                  <c:v>dic-19</c:v>
                </c:pt>
              </c:strCache>
            </c:strRef>
          </c:cat>
          <c:val>
            <c:numRef>
              <c:f>Turbidez!$Q$54:$Q$66</c:f>
              <c:numCache>
                <c:formatCode>General</c:formatCode>
                <c:ptCount val="12"/>
                <c:pt idx="4">
                  <c:v>0</c:v>
                </c:pt>
                <c:pt idx="5">
                  <c:v>20</c:v>
                </c:pt>
              </c:numCache>
            </c:numRef>
          </c:val>
          <c:smooth val="0"/>
          <c:extLst>
            <c:ext xmlns:c16="http://schemas.microsoft.com/office/drawing/2014/chart" uri="{C3380CC4-5D6E-409C-BE32-E72D297353CC}">
              <c16:uniqueId val="{0000000F-4869-4947-8500-CB73543A407E}"/>
            </c:ext>
          </c:extLst>
        </c:ser>
        <c:ser>
          <c:idx val="16"/>
          <c:order val="16"/>
          <c:tx>
            <c:strRef>
              <c:f>Turbidez!$R$52:$R$53</c:f>
              <c:strCache>
                <c:ptCount val="1"/>
                <c:pt idx="0">
                  <c:v>PLTR1</c:v>
                </c:pt>
              </c:strCache>
            </c:strRef>
          </c:tx>
          <c:spPr>
            <a:ln w="28575" cap="rnd">
              <a:solidFill>
                <a:schemeClr val="accent5">
                  <a:lumMod val="80000"/>
                  <a:lumOff val="20000"/>
                </a:schemeClr>
              </a:solidFill>
              <a:round/>
            </a:ln>
            <a:effectLst/>
          </c:spPr>
          <c:marker>
            <c:symbol val="none"/>
          </c:marker>
          <c:cat>
            <c:strRef>
              <c:f>Turbidez!$A$54:$A$66</c:f>
              <c:strCache>
                <c:ptCount val="12"/>
                <c:pt idx="0">
                  <c:v>ene-19</c:v>
                </c:pt>
                <c:pt idx="1">
                  <c:v>feb-19</c:v>
                </c:pt>
                <c:pt idx="2">
                  <c:v>mar-19</c:v>
                </c:pt>
                <c:pt idx="3">
                  <c:v>abr-19</c:v>
                </c:pt>
                <c:pt idx="4">
                  <c:v>may-19</c:v>
                </c:pt>
                <c:pt idx="5">
                  <c:v>jun-19</c:v>
                </c:pt>
                <c:pt idx="6">
                  <c:v>jul-19</c:v>
                </c:pt>
                <c:pt idx="7">
                  <c:v>ago-19</c:v>
                </c:pt>
                <c:pt idx="8">
                  <c:v>sep-19</c:v>
                </c:pt>
                <c:pt idx="9">
                  <c:v>oct-19</c:v>
                </c:pt>
                <c:pt idx="10">
                  <c:v>nov-19</c:v>
                </c:pt>
                <c:pt idx="11">
                  <c:v>dic-19</c:v>
                </c:pt>
              </c:strCache>
            </c:strRef>
          </c:cat>
          <c:val>
            <c:numRef>
              <c:f>Turbidez!$R$54:$R$66</c:f>
              <c:numCache>
                <c:formatCode>General</c:formatCode>
                <c:ptCount val="12"/>
                <c:pt idx="0">
                  <c:v>20</c:v>
                </c:pt>
                <c:pt idx="1">
                  <c:v>0</c:v>
                </c:pt>
                <c:pt idx="2">
                  <c:v>15</c:v>
                </c:pt>
                <c:pt idx="3">
                  <c:v>10</c:v>
                </c:pt>
                <c:pt idx="4">
                  <c:v>10</c:v>
                </c:pt>
                <c:pt idx="5">
                  <c:v>75</c:v>
                </c:pt>
                <c:pt idx="6">
                  <c:v>70</c:v>
                </c:pt>
                <c:pt idx="7">
                  <c:v>20</c:v>
                </c:pt>
                <c:pt idx="8">
                  <c:v>10</c:v>
                </c:pt>
                <c:pt idx="9">
                  <c:v>10</c:v>
                </c:pt>
                <c:pt idx="10">
                  <c:v>15</c:v>
                </c:pt>
                <c:pt idx="11">
                  <c:v>5</c:v>
                </c:pt>
              </c:numCache>
            </c:numRef>
          </c:val>
          <c:smooth val="0"/>
          <c:extLst>
            <c:ext xmlns:c16="http://schemas.microsoft.com/office/drawing/2014/chart" uri="{C3380CC4-5D6E-409C-BE32-E72D297353CC}">
              <c16:uniqueId val="{00000010-4869-4947-8500-CB73543A407E}"/>
            </c:ext>
          </c:extLst>
        </c:ser>
        <c:ser>
          <c:idx val="17"/>
          <c:order val="17"/>
          <c:tx>
            <c:strRef>
              <c:f>Turbidez!$S$52:$S$53</c:f>
              <c:strCache>
                <c:ptCount val="1"/>
                <c:pt idx="0">
                  <c:v>PLTR2</c:v>
                </c:pt>
              </c:strCache>
            </c:strRef>
          </c:tx>
          <c:spPr>
            <a:ln w="28575" cap="rnd">
              <a:solidFill>
                <a:schemeClr val="accent6">
                  <a:lumMod val="80000"/>
                  <a:lumOff val="20000"/>
                </a:schemeClr>
              </a:solidFill>
              <a:round/>
            </a:ln>
            <a:effectLst/>
          </c:spPr>
          <c:marker>
            <c:symbol val="none"/>
          </c:marker>
          <c:cat>
            <c:strRef>
              <c:f>Turbidez!$A$54:$A$66</c:f>
              <c:strCache>
                <c:ptCount val="12"/>
                <c:pt idx="0">
                  <c:v>ene-19</c:v>
                </c:pt>
                <c:pt idx="1">
                  <c:v>feb-19</c:v>
                </c:pt>
                <c:pt idx="2">
                  <c:v>mar-19</c:v>
                </c:pt>
                <c:pt idx="3">
                  <c:v>abr-19</c:v>
                </c:pt>
                <c:pt idx="4">
                  <c:v>may-19</c:v>
                </c:pt>
                <c:pt idx="5">
                  <c:v>jun-19</c:v>
                </c:pt>
                <c:pt idx="6">
                  <c:v>jul-19</c:v>
                </c:pt>
                <c:pt idx="7">
                  <c:v>ago-19</c:v>
                </c:pt>
                <c:pt idx="8">
                  <c:v>sep-19</c:v>
                </c:pt>
                <c:pt idx="9">
                  <c:v>oct-19</c:v>
                </c:pt>
                <c:pt idx="10">
                  <c:v>nov-19</c:v>
                </c:pt>
                <c:pt idx="11">
                  <c:v>dic-19</c:v>
                </c:pt>
              </c:strCache>
            </c:strRef>
          </c:cat>
          <c:val>
            <c:numRef>
              <c:f>Turbidez!$S$54:$S$66</c:f>
              <c:numCache>
                <c:formatCode>General</c:formatCode>
                <c:ptCount val="12"/>
                <c:pt idx="0">
                  <c:v>10</c:v>
                </c:pt>
                <c:pt idx="1">
                  <c:v>15</c:v>
                </c:pt>
                <c:pt idx="2">
                  <c:v>20</c:v>
                </c:pt>
                <c:pt idx="3">
                  <c:v>10</c:v>
                </c:pt>
                <c:pt idx="4">
                  <c:v>15</c:v>
                </c:pt>
                <c:pt idx="5">
                  <c:v>10</c:v>
                </c:pt>
                <c:pt idx="6">
                  <c:v>65</c:v>
                </c:pt>
                <c:pt idx="7">
                  <c:v>22.5</c:v>
                </c:pt>
                <c:pt idx="8">
                  <c:v>10</c:v>
                </c:pt>
                <c:pt idx="9">
                  <c:v>15</c:v>
                </c:pt>
                <c:pt idx="10">
                  <c:v>20</c:v>
                </c:pt>
                <c:pt idx="11">
                  <c:v>5</c:v>
                </c:pt>
              </c:numCache>
            </c:numRef>
          </c:val>
          <c:smooth val="0"/>
          <c:extLst>
            <c:ext xmlns:c16="http://schemas.microsoft.com/office/drawing/2014/chart" uri="{C3380CC4-5D6E-409C-BE32-E72D297353CC}">
              <c16:uniqueId val="{00000011-4869-4947-8500-CB73543A407E}"/>
            </c:ext>
          </c:extLst>
        </c:ser>
        <c:ser>
          <c:idx val="18"/>
          <c:order val="18"/>
          <c:tx>
            <c:strRef>
              <c:f>Turbidez!$T$52:$T$53</c:f>
              <c:strCache>
                <c:ptCount val="1"/>
                <c:pt idx="0">
                  <c:v>RECO</c:v>
                </c:pt>
              </c:strCache>
            </c:strRef>
          </c:tx>
          <c:spPr>
            <a:ln w="28575" cap="rnd">
              <a:solidFill>
                <a:schemeClr val="accent1">
                  <a:lumMod val="80000"/>
                </a:schemeClr>
              </a:solidFill>
              <a:round/>
            </a:ln>
            <a:effectLst/>
          </c:spPr>
          <c:marker>
            <c:symbol val="none"/>
          </c:marker>
          <c:cat>
            <c:strRef>
              <c:f>Turbidez!$A$54:$A$66</c:f>
              <c:strCache>
                <c:ptCount val="12"/>
                <c:pt idx="0">
                  <c:v>ene-19</c:v>
                </c:pt>
                <c:pt idx="1">
                  <c:v>feb-19</c:v>
                </c:pt>
                <c:pt idx="2">
                  <c:v>mar-19</c:v>
                </c:pt>
                <c:pt idx="3">
                  <c:v>abr-19</c:v>
                </c:pt>
                <c:pt idx="4">
                  <c:v>may-19</c:v>
                </c:pt>
                <c:pt idx="5">
                  <c:v>jun-19</c:v>
                </c:pt>
                <c:pt idx="6">
                  <c:v>jul-19</c:v>
                </c:pt>
                <c:pt idx="7">
                  <c:v>ago-19</c:v>
                </c:pt>
                <c:pt idx="8">
                  <c:v>sep-19</c:v>
                </c:pt>
                <c:pt idx="9">
                  <c:v>oct-19</c:v>
                </c:pt>
                <c:pt idx="10">
                  <c:v>nov-19</c:v>
                </c:pt>
                <c:pt idx="11">
                  <c:v>dic-19</c:v>
                </c:pt>
              </c:strCache>
            </c:strRef>
          </c:cat>
          <c:val>
            <c:numRef>
              <c:f>Turbidez!$T$54:$T$66</c:f>
              <c:numCache>
                <c:formatCode>General</c:formatCode>
                <c:ptCount val="12"/>
                <c:pt idx="0">
                  <c:v>12.5</c:v>
                </c:pt>
                <c:pt idx="1">
                  <c:v>15</c:v>
                </c:pt>
                <c:pt idx="2">
                  <c:v>20</c:v>
                </c:pt>
                <c:pt idx="3">
                  <c:v>5</c:v>
                </c:pt>
                <c:pt idx="4">
                  <c:v>5</c:v>
                </c:pt>
                <c:pt idx="5">
                  <c:v>5</c:v>
                </c:pt>
                <c:pt idx="6">
                  <c:v>100</c:v>
                </c:pt>
                <c:pt idx="7">
                  <c:v>10</c:v>
                </c:pt>
                <c:pt idx="8">
                  <c:v>5</c:v>
                </c:pt>
                <c:pt idx="9">
                  <c:v>5</c:v>
                </c:pt>
                <c:pt idx="10">
                  <c:v>15</c:v>
                </c:pt>
                <c:pt idx="11">
                  <c:v>10</c:v>
                </c:pt>
              </c:numCache>
            </c:numRef>
          </c:val>
          <c:smooth val="0"/>
          <c:extLst>
            <c:ext xmlns:c16="http://schemas.microsoft.com/office/drawing/2014/chart" uri="{C3380CC4-5D6E-409C-BE32-E72D297353CC}">
              <c16:uniqueId val="{00000012-4869-4947-8500-CB73543A407E}"/>
            </c:ext>
          </c:extLst>
        </c:ser>
        <c:ser>
          <c:idx val="19"/>
          <c:order val="19"/>
          <c:tx>
            <c:strRef>
              <c:f>Turbidez!$U$52:$U$53</c:f>
              <c:strCache>
                <c:ptCount val="1"/>
                <c:pt idx="0">
                  <c:v>SALT</c:v>
                </c:pt>
              </c:strCache>
            </c:strRef>
          </c:tx>
          <c:spPr>
            <a:ln w="28575" cap="rnd">
              <a:solidFill>
                <a:schemeClr val="accent2">
                  <a:lumMod val="80000"/>
                </a:schemeClr>
              </a:solidFill>
              <a:round/>
            </a:ln>
            <a:effectLst/>
          </c:spPr>
          <c:marker>
            <c:symbol val="none"/>
          </c:marker>
          <c:cat>
            <c:strRef>
              <c:f>Turbidez!$A$54:$A$66</c:f>
              <c:strCache>
                <c:ptCount val="12"/>
                <c:pt idx="0">
                  <c:v>ene-19</c:v>
                </c:pt>
                <c:pt idx="1">
                  <c:v>feb-19</c:v>
                </c:pt>
                <c:pt idx="2">
                  <c:v>mar-19</c:v>
                </c:pt>
                <c:pt idx="3">
                  <c:v>abr-19</c:v>
                </c:pt>
                <c:pt idx="4">
                  <c:v>may-19</c:v>
                </c:pt>
                <c:pt idx="5">
                  <c:v>jun-19</c:v>
                </c:pt>
                <c:pt idx="6">
                  <c:v>jul-19</c:v>
                </c:pt>
                <c:pt idx="7">
                  <c:v>ago-19</c:v>
                </c:pt>
                <c:pt idx="8">
                  <c:v>sep-19</c:v>
                </c:pt>
                <c:pt idx="9">
                  <c:v>oct-19</c:v>
                </c:pt>
                <c:pt idx="10">
                  <c:v>nov-19</c:v>
                </c:pt>
                <c:pt idx="11">
                  <c:v>dic-19</c:v>
                </c:pt>
              </c:strCache>
            </c:strRef>
          </c:cat>
          <c:val>
            <c:numRef>
              <c:f>Turbidez!$U$54:$U$66</c:f>
              <c:numCache>
                <c:formatCode>General</c:formatCode>
                <c:ptCount val="12"/>
                <c:pt idx="0">
                  <c:v>15</c:v>
                </c:pt>
                <c:pt idx="3">
                  <c:v>5</c:v>
                </c:pt>
                <c:pt idx="5">
                  <c:v>100</c:v>
                </c:pt>
                <c:pt idx="6">
                  <c:v>100</c:v>
                </c:pt>
                <c:pt idx="10">
                  <c:v>5</c:v>
                </c:pt>
              </c:numCache>
            </c:numRef>
          </c:val>
          <c:smooth val="0"/>
          <c:extLst>
            <c:ext xmlns:c16="http://schemas.microsoft.com/office/drawing/2014/chart" uri="{C3380CC4-5D6E-409C-BE32-E72D297353CC}">
              <c16:uniqueId val="{00000013-4869-4947-8500-CB73543A407E}"/>
            </c:ext>
          </c:extLst>
        </c:ser>
        <c:dLbls>
          <c:showLegendKey val="0"/>
          <c:showVal val="0"/>
          <c:showCatName val="0"/>
          <c:showSerName val="0"/>
          <c:showPercent val="0"/>
          <c:showBubbleSize val="0"/>
        </c:dLbls>
        <c:smooth val="0"/>
        <c:axId val="991096480"/>
        <c:axId val="991077784"/>
      </c:lineChart>
      <c:catAx>
        <c:axId val="991096480"/>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Mes del muestreo</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MX"/>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991077784"/>
        <c:crosses val="autoZero"/>
        <c:auto val="1"/>
        <c:lblAlgn val="ctr"/>
        <c:lblOffset val="100"/>
        <c:noMultiLvlLbl val="0"/>
      </c:catAx>
      <c:valAx>
        <c:axId val="991077784"/>
        <c:scaling>
          <c:orientation val="minMax"/>
          <c:min val="5"/>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991096480"/>
        <c:crosses val="autoZero"/>
        <c:crossBetween val="between"/>
      </c:valAx>
      <c:spPr>
        <a:noFill/>
        <a:ln>
          <a:noFill/>
        </a:ln>
        <a:effectLst/>
      </c:spPr>
    </c:plotArea>
    <c:legend>
      <c:legendPos val="r"/>
      <c:layout>
        <c:manualLayout>
          <c:xMode val="edge"/>
          <c:yMode val="edge"/>
          <c:x val="0.78281663418421776"/>
          <c:y val="6.8580917653719112E-2"/>
          <c:w val="0.21093558472097754"/>
          <c:h val="0.862838164692561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legend>
    <c:plotVisOnly val="1"/>
    <c:dispBlanksAs val="gap"/>
    <c:showDLblsOverMax val="0"/>
  </c:chart>
  <c:spPr>
    <a:solidFill>
      <a:schemeClr val="bg1"/>
    </a:solidFill>
    <a:ln w="9525" cap="flat" cmpd="sng" algn="ctr">
      <a:noFill/>
      <a:round/>
    </a:ln>
    <a:effectLst/>
  </c:spPr>
  <c:txPr>
    <a:bodyPr/>
    <a:lstStyle/>
    <a:p>
      <a:pPr>
        <a:defRPr/>
      </a:pPr>
      <a:endParaRPr lang="es-MX"/>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r>
              <a:rPr lang="en-US" sz="1200" b="1"/>
              <a:t>Turbidez</a:t>
            </a:r>
          </a:p>
        </c:rich>
      </c:tx>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es-MX"/>
        </a:p>
      </c:txPr>
    </c:title>
    <c:autoTitleDeleted val="0"/>
    <c:plotArea>
      <c:layout/>
      <c:stockChart>
        <c:ser>
          <c:idx val="0"/>
          <c:order val="0"/>
          <c:tx>
            <c:strRef>
              <c:f>Turbidez!$A$117</c:f>
              <c:strCache>
                <c:ptCount val="1"/>
                <c:pt idx="0">
                  <c:v>PROMEDIO</c:v>
                </c:pt>
              </c:strCache>
            </c:strRef>
          </c:tx>
          <c:spPr>
            <a:ln w="28575" cap="rnd">
              <a:noFill/>
              <a:round/>
            </a:ln>
            <a:effectLst/>
          </c:spPr>
          <c:marker>
            <c:symbol val="circle"/>
            <c:size val="5"/>
            <c:spPr>
              <a:solidFill>
                <a:schemeClr val="accent1"/>
              </a:solidFill>
              <a:ln w="9525">
                <a:solidFill>
                  <a:schemeClr val="accent1"/>
                </a:solidFill>
              </a:ln>
              <a:effectLst/>
            </c:spPr>
          </c:marker>
          <c:dPt>
            <c:idx val="0"/>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0-3E71-42EF-889A-1C5A67685E21}"/>
              </c:ext>
            </c:extLst>
          </c:dPt>
          <c:dPt>
            <c:idx val="1"/>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1-3E71-42EF-889A-1C5A67685E21}"/>
              </c:ext>
            </c:extLst>
          </c:dPt>
          <c:dPt>
            <c:idx val="2"/>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2-3E71-42EF-889A-1C5A67685E21}"/>
              </c:ext>
            </c:extLst>
          </c:dPt>
          <c:dPt>
            <c:idx val="3"/>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3-3E71-42EF-889A-1C5A67685E21}"/>
              </c:ext>
            </c:extLst>
          </c:dPt>
          <c:dPt>
            <c:idx val="4"/>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4-3E71-42EF-889A-1C5A67685E21}"/>
              </c:ext>
            </c:extLst>
          </c:dPt>
          <c:dPt>
            <c:idx val="5"/>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5-3E71-42EF-889A-1C5A67685E21}"/>
              </c:ext>
            </c:extLst>
          </c:dPt>
          <c:dPt>
            <c:idx val="6"/>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6-3E71-42EF-889A-1C5A67685E21}"/>
              </c:ext>
            </c:extLst>
          </c:dPt>
          <c:dPt>
            <c:idx val="7"/>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7-3E71-42EF-889A-1C5A67685E21}"/>
              </c:ext>
            </c:extLst>
          </c:dPt>
          <c:dPt>
            <c:idx val="8"/>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8-3E71-42EF-889A-1C5A67685E21}"/>
              </c:ext>
            </c:extLst>
          </c:dPt>
          <c:dPt>
            <c:idx val="9"/>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9-3E71-42EF-889A-1C5A67685E21}"/>
              </c:ext>
            </c:extLst>
          </c:dPt>
          <c:dPt>
            <c:idx val="10"/>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A-3E71-42EF-889A-1C5A67685E21}"/>
              </c:ext>
            </c:extLst>
          </c:dPt>
          <c:dPt>
            <c:idx val="11"/>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B-3E71-42EF-889A-1C5A67685E21}"/>
              </c:ext>
            </c:extLst>
          </c:dPt>
          <c:dPt>
            <c:idx val="12"/>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C-3E71-42EF-889A-1C5A67685E21}"/>
              </c:ext>
            </c:extLst>
          </c:dPt>
          <c:dPt>
            <c:idx val="13"/>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D-3E71-42EF-889A-1C5A67685E21}"/>
              </c:ext>
            </c:extLst>
          </c:dPt>
          <c:dPt>
            <c:idx val="14"/>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E-3E71-42EF-889A-1C5A67685E21}"/>
              </c:ext>
            </c:extLst>
          </c:dPt>
          <c:dPt>
            <c:idx val="15"/>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F-3E71-42EF-889A-1C5A67685E21}"/>
              </c:ext>
            </c:extLst>
          </c:dPt>
          <c:dPt>
            <c:idx val="16"/>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10-3E71-42EF-889A-1C5A67685E21}"/>
              </c:ext>
            </c:extLst>
          </c:dPt>
          <c:dPt>
            <c:idx val="17"/>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11-3E71-42EF-889A-1C5A67685E21}"/>
              </c:ext>
            </c:extLst>
          </c:dPt>
          <c:dPt>
            <c:idx val="18"/>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12-3E71-42EF-889A-1C5A67685E21}"/>
              </c:ext>
            </c:extLst>
          </c:dPt>
          <c:dPt>
            <c:idx val="19"/>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13-3E71-42EF-889A-1C5A67685E21}"/>
              </c:ext>
            </c:extLst>
          </c:dPt>
          <c:dPt>
            <c:idx val="20"/>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14-3E71-42EF-889A-1C5A67685E21}"/>
              </c:ext>
            </c:extLst>
          </c:dPt>
          <c:cat>
            <c:strRef>
              <c:f>Turbidez!$B$116:$O$116</c:f>
              <c:strCache>
                <c:ptCount val="14"/>
                <c:pt idx="0">
                  <c:v>HARG2</c:v>
                </c:pt>
                <c:pt idx="1">
                  <c:v>HASL2</c:v>
                </c:pt>
                <c:pt idx="2">
                  <c:v>HOSP1</c:v>
                </c:pt>
                <c:pt idx="3">
                  <c:v>HOSP2</c:v>
                </c:pt>
                <c:pt idx="4">
                  <c:v>HUMH</c:v>
                </c:pt>
                <c:pt idx="5">
                  <c:v>MAAB2</c:v>
                </c:pt>
                <c:pt idx="6">
                  <c:v>MACA2</c:v>
                </c:pt>
                <c:pt idx="7">
                  <c:v>MSP</c:v>
                </c:pt>
                <c:pt idx="8">
                  <c:v>PAPO2</c:v>
                </c:pt>
                <c:pt idx="9">
                  <c:v>PAPR2</c:v>
                </c:pt>
                <c:pt idx="10">
                  <c:v>PLTR1</c:v>
                </c:pt>
                <c:pt idx="11">
                  <c:v>PLTR2</c:v>
                </c:pt>
                <c:pt idx="12">
                  <c:v>RECO</c:v>
                </c:pt>
                <c:pt idx="13">
                  <c:v>Total general</c:v>
                </c:pt>
              </c:strCache>
            </c:strRef>
          </c:cat>
          <c:val>
            <c:numRef>
              <c:f>Turbidez!$B$117:$O$117</c:f>
              <c:numCache>
                <c:formatCode>0.00</c:formatCode>
                <c:ptCount val="14"/>
                <c:pt idx="0">
                  <c:v>6.9090909090909092</c:v>
                </c:pt>
                <c:pt idx="1">
                  <c:v>7.4545454545454541</c:v>
                </c:pt>
                <c:pt idx="2">
                  <c:v>10</c:v>
                </c:pt>
                <c:pt idx="3">
                  <c:v>7</c:v>
                </c:pt>
                <c:pt idx="4">
                  <c:v>14.2</c:v>
                </c:pt>
                <c:pt idx="5">
                  <c:v>5</c:v>
                </c:pt>
                <c:pt idx="6">
                  <c:v>4</c:v>
                </c:pt>
                <c:pt idx="7">
                  <c:v>50</c:v>
                </c:pt>
                <c:pt idx="8">
                  <c:v>0</c:v>
                </c:pt>
                <c:pt idx="9">
                  <c:v>12.454545454545455</c:v>
                </c:pt>
                <c:pt idx="10">
                  <c:v>6.0909090909090908</c:v>
                </c:pt>
                <c:pt idx="11">
                  <c:v>0</c:v>
                </c:pt>
                <c:pt idx="12">
                  <c:v>7</c:v>
                </c:pt>
                <c:pt idx="13">
                  <c:v>7.9664830119375578</c:v>
                </c:pt>
              </c:numCache>
            </c:numRef>
          </c:val>
          <c:smooth val="0"/>
          <c:extLst>
            <c:ext xmlns:c16="http://schemas.microsoft.com/office/drawing/2014/chart" uri="{C3380CC4-5D6E-409C-BE32-E72D297353CC}">
              <c16:uniqueId val="{00000015-3E71-42EF-889A-1C5A67685E21}"/>
            </c:ext>
          </c:extLst>
        </c:ser>
        <c:ser>
          <c:idx val="1"/>
          <c:order val="1"/>
          <c:tx>
            <c:strRef>
              <c:f>Turbidez!$A$118</c:f>
              <c:strCache>
                <c:ptCount val="1"/>
                <c:pt idx="0">
                  <c:v>MIN</c:v>
                </c:pt>
              </c:strCache>
            </c:strRef>
          </c:tx>
          <c:spPr>
            <a:ln w="28575" cap="rnd">
              <a:noFill/>
              <a:round/>
            </a:ln>
            <a:effectLst/>
          </c:spPr>
          <c:marker>
            <c:symbol val="none"/>
          </c:marker>
          <c:dPt>
            <c:idx val="9"/>
            <c:marker>
              <c:symbol val="none"/>
            </c:marker>
            <c:bubble3D val="0"/>
            <c:extLst>
              <c:ext xmlns:c16="http://schemas.microsoft.com/office/drawing/2014/chart" uri="{C3380CC4-5D6E-409C-BE32-E72D297353CC}">
                <c16:uniqueId val="{00000016-3E71-42EF-889A-1C5A67685E21}"/>
              </c:ext>
            </c:extLst>
          </c:dPt>
          <c:cat>
            <c:strRef>
              <c:f>Turbidez!$B$116:$O$116</c:f>
              <c:strCache>
                <c:ptCount val="14"/>
                <c:pt idx="0">
                  <c:v>HARG2</c:v>
                </c:pt>
                <c:pt idx="1">
                  <c:v>HASL2</c:v>
                </c:pt>
                <c:pt idx="2">
                  <c:v>HOSP1</c:v>
                </c:pt>
                <c:pt idx="3">
                  <c:v>HOSP2</c:v>
                </c:pt>
                <c:pt idx="4">
                  <c:v>HUMH</c:v>
                </c:pt>
                <c:pt idx="5">
                  <c:v>MAAB2</c:v>
                </c:pt>
                <c:pt idx="6">
                  <c:v>MACA2</c:v>
                </c:pt>
                <c:pt idx="7">
                  <c:v>MSP</c:v>
                </c:pt>
                <c:pt idx="8">
                  <c:v>PAPO2</c:v>
                </c:pt>
                <c:pt idx="9">
                  <c:v>PAPR2</c:v>
                </c:pt>
                <c:pt idx="10">
                  <c:v>PLTR1</c:v>
                </c:pt>
                <c:pt idx="11">
                  <c:v>PLTR2</c:v>
                </c:pt>
                <c:pt idx="12">
                  <c:v>RECO</c:v>
                </c:pt>
                <c:pt idx="13">
                  <c:v>Total general</c:v>
                </c:pt>
              </c:strCache>
            </c:strRef>
          </c:cat>
          <c:val>
            <c:numRef>
              <c:f>Turbidez!$B$118:$O$118</c:f>
              <c:numCache>
                <c:formatCode>0.00</c:formatCode>
                <c:ptCount val="14"/>
                <c:pt idx="0">
                  <c:v>2</c:v>
                </c:pt>
                <c:pt idx="1">
                  <c:v>2</c:v>
                </c:pt>
                <c:pt idx="2">
                  <c:v>10</c:v>
                </c:pt>
                <c:pt idx="3">
                  <c:v>5</c:v>
                </c:pt>
                <c:pt idx="4">
                  <c:v>2</c:v>
                </c:pt>
                <c:pt idx="5">
                  <c:v>2</c:v>
                </c:pt>
                <c:pt idx="6">
                  <c:v>2</c:v>
                </c:pt>
                <c:pt idx="7">
                  <c:v>50</c:v>
                </c:pt>
                <c:pt idx="8">
                  <c:v>0</c:v>
                </c:pt>
                <c:pt idx="9">
                  <c:v>2</c:v>
                </c:pt>
                <c:pt idx="10">
                  <c:v>0</c:v>
                </c:pt>
                <c:pt idx="11">
                  <c:v>0</c:v>
                </c:pt>
                <c:pt idx="12">
                  <c:v>2</c:v>
                </c:pt>
                <c:pt idx="13">
                  <c:v>2.6</c:v>
                </c:pt>
              </c:numCache>
            </c:numRef>
          </c:val>
          <c:smooth val="0"/>
          <c:extLst>
            <c:ext xmlns:c16="http://schemas.microsoft.com/office/drawing/2014/chart" uri="{C3380CC4-5D6E-409C-BE32-E72D297353CC}">
              <c16:uniqueId val="{00000017-3E71-42EF-889A-1C5A67685E21}"/>
            </c:ext>
          </c:extLst>
        </c:ser>
        <c:ser>
          <c:idx val="2"/>
          <c:order val="2"/>
          <c:tx>
            <c:strRef>
              <c:f>Turbidez!$A$119</c:f>
              <c:strCache>
                <c:ptCount val="1"/>
                <c:pt idx="0">
                  <c:v>MAX</c:v>
                </c:pt>
              </c:strCache>
            </c:strRef>
          </c:tx>
          <c:spPr>
            <a:ln w="28575" cap="rnd">
              <a:noFill/>
              <a:round/>
            </a:ln>
            <a:effectLst/>
          </c:spPr>
          <c:marker>
            <c:symbol val="none"/>
          </c:marker>
          <c:cat>
            <c:strRef>
              <c:f>Turbidez!$B$116:$O$116</c:f>
              <c:strCache>
                <c:ptCount val="14"/>
                <c:pt idx="0">
                  <c:v>HARG2</c:v>
                </c:pt>
                <c:pt idx="1">
                  <c:v>HASL2</c:v>
                </c:pt>
                <c:pt idx="2">
                  <c:v>HOSP1</c:v>
                </c:pt>
                <c:pt idx="3">
                  <c:v>HOSP2</c:v>
                </c:pt>
                <c:pt idx="4">
                  <c:v>HUMH</c:v>
                </c:pt>
                <c:pt idx="5">
                  <c:v>MAAB2</c:v>
                </c:pt>
                <c:pt idx="6">
                  <c:v>MACA2</c:v>
                </c:pt>
                <c:pt idx="7">
                  <c:v>MSP</c:v>
                </c:pt>
                <c:pt idx="8">
                  <c:v>PAPO2</c:v>
                </c:pt>
                <c:pt idx="9">
                  <c:v>PAPR2</c:v>
                </c:pt>
                <c:pt idx="10">
                  <c:v>PLTR1</c:v>
                </c:pt>
                <c:pt idx="11">
                  <c:v>PLTR2</c:v>
                </c:pt>
                <c:pt idx="12">
                  <c:v>RECO</c:v>
                </c:pt>
                <c:pt idx="13">
                  <c:v>Total general</c:v>
                </c:pt>
              </c:strCache>
            </c:strRef>
          </c:cat>
          <c:val>
            <c:numRef>
              <c:f>Turbidez!$B$119:$O$119</c:f>
              <c:numCache>
                <c:formatCode>0.00</c:formatCode>
                <c:ptCount val="14"/>
                <c:pt idx="0">
                  <c:v>20</c:v>
                </c:pt>
                <c:pt idx="1">
                  <c:v>15</c:v>
                </c:pt>
                <c:pt idx="2">
                  <c:v>10</c:v>
                </c:pt>
                <c:pt idx="3">
                  <c:v>10</c:v>
                </c:pt>
                <c:pt idx="4">
                  <c:v>30</c:v>
                </c:pt>
                <c:pt idx="5">
                  <c:v>15</c:v>
                </c:pt>
                <c:pt idx="6">
                  <c:v>15</c:v>
                </c:pt>
                <c:pt idx="7">
                  <c:v>50</c:v>
                </c:pt>
                <c:pt idx="8">
                  <c:v>0</c:v>
                </c:pt>
                <c:pt idx="9">
                  <c:v>40</c:v>
                </c:pt>
                <c:pt idx="10">
                  <c:v>10</c:v>
                </c:pt>
                <c:pt idx="11">
                  <c:v>0</c:v>
                </c:pt>
                <c:pt idx="12">
                  <c:v>10</c:v>
                </c:pt>
                <c:pt idx="13">
                  <c:v>13</c:v>
                </c:pt>
              </c:numCache>
            </c:numRef>
          </c:val>
          <c:smooth val="0"/>
          <c:extLst>
            <c:ext xmlns:c16="http://schemas.microsoft.com/office/drawing/2014/chart" uri="{C3380CC4-5D6E-409C-BE32-E72D297353CC}">
              <c16:uniqueId val="{00000018-3E71-42EF-889A-1C5A67685E21}"/>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axId val="949124304"/>
        <c:axId val="949129552"/>
      </c:stockChart>
      <c:catAx>
        <c:axId val="9491243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s-MX"/>
          </a:p>
        </c:txPr>
        <c:crossAx val="949129552"/>
        <c:crosses val="autoZero"/>
        <c:auto val="1"/>
        <c:lblAlgn val="ctr"/>
        <c:lblOffset val="100"/>
        <c:noMultiLvlLbl val="0"/>
      </c:catAx>
      <c:valAx>
        <c:axId val="949129552"/>
        <c:scaling>
          <c:orientation val="minMax"/>
          <c:min val="5"/>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9491243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legend>
    <c:plotVisOnly val="1"/>
    <c:dispBlanksAs val="gap"/>
    <c:showDLblsOverMax val="0"/>
  </c:chart>
  <c:spPr>
    <a:solidFill>
      <a:schemeClr val="bg1"/>
    </a:solidFill>
    <a:ln w="9525" cap="flat" cmpd="sng" algn="ctr">
      <a:noFill/>
      <a:round/>
    </a:ln>
    <a:effectLst/>
  </c:spPr>
  <c:txPr>
    <a:bodyPr/>
    <a:lstStyle/>
    <a:p>
      <a:pPr>
        <a:defRPr/>
      </a:pPr>
      <a:endParaRPr lang="es-MX"/>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[BANCO DE DATOS DEL MONITOREO ABRIL 2023.xlsx]Turbidez!TablaDinámica7</c:name>
    <c:fmtId val="16"/>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Turbidez</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MX"/>
        </a:p>
      </c:txPr>
    </c:title>
    <c:autoTitleDeleted val="0"/>
    <c:pivotFmts>
      <c:pivotFmt>
        <c:idx val="0"/>
        <c:spPr>
          <a:solidFill>
            <a:schemeClr val="accent1"/>
          </a:solidFill>
          <a:ln w="28575" cap="rnd">
            <a:solidFill>
              <a:schemeClr val="accent1"/>
            </a:solidFill>
            <a:round/>
          </a:ln>
          <a:effectLst/>
        </c:spPr>
        <c:marker>
          <c:symbol val="none"/>
        </c:marker>
      </c:pivotFmt>
      <c:pivotFmt>
        <c:idx val="1"/>
        <c:spPr>
          <a:solidFill>
            <a:schemeClr val="accent1"/>
          </a:solidFill>
          <a:ln w="28575" cap="rnd">
            <a:solidFill>
              <a:schemeClr val="accent1"/>
            </a:solidFill>
            <a:round/>
          </a:ln>
          <a:effectLst/>
        </c:spPr>
        <c:marker>
          <c:symbol val="none"/>
        </c:marker>
      </c:pivotFmt>
      <c:pivotFmt>
        <c:idx val="2"/>
        <c:spPr>
          <a:solidFill>
            <a:schemeClr val="accent1"/>
          </a:solidFill>
          <a:ln w="28575" cap="rnd">
            <a:solidFill>
              <a:schemeClr val="accent1"/>
            </a:solidFill>
            <a:round/>
          </a:ln>
          <a:effectLst/>
        </c:spPr>
        <c:marker>
          <c:symbol val="none"/>
        </c:marker>
      </c:pivotFmt>
      <c:pivotFmt>
        <c:idx val="3"/>
        <c:spPr>
          <a:solidFill>
            <a:schemeClr val="accent1"/>
          </a:solidFill>
          <a:ln w="28575" cap="rnd">
            <a:solidFill>
              <a:schemeClr val="accent1"/>
            </a:solidFill>
            <a:round/>
          </a:ln>
          <a:effectLst/>
        </c:spPr>
        <c:marker>
          <c:symbol val="none"/>
        </c:marker>
      </c:pivotFmt>
      <c:pivotFmt>
        <c:idx val="4"/>
        <c:spPr>
          <a:solidFill>
            <a:schemeClr val="accent1"/>
          </a:solidFill>
          <a:ln w="28575" cap="rnd">
            <a:solidFill>
              <a:schemeClr val="accent1"/>
            </a:solidFill>
            <a:round/>
          </a:ln>
          <a:effectLst/>
        </c:spPr>
        <c:marker>
          <c:symbol val="none"/>
        </c:marker>
      </c:pivotFmt>
      <c:pivotFmt>
        <c:idx val="5"/>
        <c:spPr>
          <a:solidFill>
            <a:schemeClr val="accent1"/>
          </a:solidFill>
          <a:ln w="28575" cap="rnd">
            <a:solidFill>
              <a:schemeClr val="accent1"/>
            </a:solidFill>
            <a:round/>
          </a:ln>
          <a:effectLst/>
        </c:spPr>
        <c:marker>
          <c:symbol val="none"/>
        </c:marker>
      </c:pivotFmt>
      <c:pivotFmt>
        <c:idx val="6"/>
        <c:spPr>
          <a:solidFill>
            <a:schemeClr val="accent1"/>
          </a:solidFill>
          <a:ln w="28575" cap="rnd">
            <a:solidFill>
              <a:schemeClr val="accent1"/>
            </a:solidFill>
            <a:round/>
          </a:ln>
          <a:effectLst/>
        </c:spPr>
        <c:marker>
          <c:symbol val="none"/>
        </c:marker>
      </c:pivotFmt>
      <c:pivotFmt>
        <c:idx val="7"/>
        <c:spPr>
          <a:solidFill>
            <a:schemeClr val="accent1"/>
          </a:solidFill>
          <a:ln w="28575" cap="rnd">
            <a:solidFill>
              <a:schemeClr val="accent1"/>
            </a:solidFill>
            <a:round/>
          </a:ln>
          <a:effectLst/>
        </c:spPr>
        <c:marker>
          <c:symbol val="none"/>
        </c:marker>
      </c:pivotFmt>
      <c:pivotFmt>
        <c:idx val="8"/>
        <c:spPr>
          <a:solidFill>
            <a:schemeClr val="accent1"/>
          </a:solidFill>
          <a:ln w="28575" cap="rnd">
            <a:solidFill>
              <a:schemeClr val="accent1"/>
            </a:solidFill>
            <a:round/>
          </a:ln>
          <a:effectLst/>
        </c:spPr>
        <c:marker>
          <c:symbol val="none"/>
        </c:marker>
      </c:pivotFmt>
      <c:pivotFmt>
        <c:idx val="9"/>
        <c:spPr>
          <a:solidFill>
            <a:schemeClr val="accent1"/>
          </a:solidFill>
          <a:ln w="28575" cap="rnd">
            <a:solidFill>
              <a:schemeClr val="accent1"/>
            </a:solidFill>
            <a:round/>
          </a:ln>
          <a:effectLst/>
        </c:spPr>
        <c:marker>
          <c:symbol val="none"/>
        </c:marker>
      </c:pivotFmt>
      <c:pivotFmt>
        <c:idx val="10"/>
        <c:spPr>
          <a:solidFill>
            <a:schemeClr val="accent1"/>
          </a:solidFill>
          <a:ln w="28575" cap="rnd">
            <a:solidFill>
              <a:schemeClr val="accent1"/>
            </a:solidFill>
            <a:round/>
          </a:ln>
          <a:effectLst/>
        </c:spPr>
        <c:marker>
          <c:symbol val="none"/>
        </c:marker>
      </c:pivotFmt>
      <c:pivotFmt>
        <c:idx val="11"/>
        <c:spPr>
          <a:solidFill>
            <a:schemeClr val="accent1"/>
          </a:solidFill>
          <a:ln w="28575" cap="rnd">
            <a:solidFill>
              <a:schemeClr val="accent1"/>
            </a:solidFill>
            <a:round/>
          </a:ln>
          <a:effectLst/>
        </c:spPr>
        <c:marker>
          <c:symbol val="none"/>
        </c:marker>
      </c:pivotFmt>
      <c:pivotFmt>
        <c:idx val="12"/>
        <c:spPr>
          <a:solidFill>
            <a:schemeClr val="accent1"/>
          </a:solidFill>
          <a:ln w="28575" cap="rnd">
            <a:solidFill>
              <a:schemeClr val="accent1"/>
            </a:solidFill>
            <a:round/>
          </a:ln>
          <a:effectLst/>
        </c:spPr>
        <c:marker>
          <c:symbol val="none"/>
        </c:marker>
      </c:pivotFmt>
      <c:pivotFmt>
        <c:idx val="13"/>
        <c:spPr>
          <a:solidFill>
            <a:schemeClr val="accent1"/>
          </a:solidFill>
          <a:ln w="28575" cap="rnd">
            <a:solidFill>
              <a:schemeClr val="accent1"/>
            </a:solidFill>
            <a:round/>
          </a:ln>
          <a:effectLst/>
        </c:spPr>
        <c:marker>
          <c:symbol val="none"/>
        </c:marker>
      </c:pivotFmt>
      <c:pivotFmt>
        <c:idx val="14"/>
        <c:spPr>
          <a:solidFill>
            <a:schemeClr val="accent1"/>
          </a:solidFill>
          <a:ln w="28575" cap="rnd">
            <a:solidFill>
              <a:schemeClr val="accent1"/>
            </a:solidFill>
            <a:round/>
          </a:ln>
          <a:effectLst/>
        </c:spPr>
        <c:marker>
          <c:symbol val="none"/>
        </c:marker>
      </c:pivotFmt>
      <c:pivotFmt>
        <c:idx val="15"/>
        <c:spPr>
          <a:solidFill>
            <a:schemeClr val="accent1"/>
          </a:solidFill>
          <a:ln w="28575" cap="rnd">
            <a:solidFill>
              <a:schemeClr val="accent1"/>
            </a:solidFill>
            <a:round/>
          </a:ln>
          <a:effectLst/>
        </c:spPr>
        <c:marker>
          <c:symbol val="none"/>
        </c:marker>
      </c:pivotFmt>
      <c:pivotFmt>
        <c:idx val="16"/>
        <c:spPr>
          <a:solidFill>
            <a:schemeClr val="accent1"/>
          </a:solidFill>
          <a:ln w="28575" cap="rnd">
            <a:solidFill>
              <a:schemeClr val="accent1"/>
            </a:solidFill>
            <a:round/>
          </a:ln>
          <a:effectLst/>
        </c:spPr>
        <c:marker>
          <c:symbol val="none"/>
        </c:marker>
      </c:pivotFmt>
      <c:pivotFmt>
        <c:idx val="17"/>
        <c:spPr>
          <a:solidFill>
            <a:schemeClr val="accent1"/>
          </a:solidFill>
          <a:ln w="28575" cap="rnd">
            <a:solidFill>
              <a:schemeClr val="accent1"/>
            </a:solidFill>
            <a:round/>
          </a:ln>
          <a:effectLst/>
        </c:spPr>
        <c:marker>
          <c:symbol val="none"/>
        </c:marker>
      </c:pivotFmt>
      <c:pivotFmt>
        <c:idx val="18"/>
        <c:spPr>
          <a:solidFill>
            <a:schemeClr val="accent1"/>
          </a:solidFill>
          <a:ln w="28575" cap="rnd">
            <a:solidFill>
              <a:schemeClr val="accent1"/>
            </a:solidFill>
            <a:round/>
          </a:ln>
          <a:effectLst/>
        </c:spPr>
        <c:marker>
          <c:symbol val="none"/>
        </c:marker>
      </c:pivotFmt>
      <c:pivotFmt>
        <c:idx val="19"/>
        <c:spPr>
          <a:solidFill>
            <a:schemeClr val="accent1"/>
          </a:solidFill>
          <a:ln w="28575" cap="rnd">
            <a:solidFill>
              <a:schemeClr val="accent1"/>
            </a:solidFill>
            <a:round/>
          </a:ln>
          <a:effectLst/>
        </c:spPr>
        <c:marker>
          <c:symbol val="none"/>
        </c:marker>
      </c:pivotFmt>
      <c:pivotFmt>
        <c:idx val="20"/>
        <c:spPr>
          <a:solidFill>
            <a:schemeClr val="accent1"/>
          </a:solidFill>
          <a:ln w="28575" cap="rnd">
            <a:solidFill>
              <a:schemeClr val="accent1"/>
            </a:solidFill>
            <a:round/>
          </a:ln>
          <a:effectLst/>
        </c:spPr>
        <c:marker>
          <c:symbol val="none"/>
        </c:marker>
      </c:pivotFmt>
      <c:pivotFmt>
        <c:idx val="21"/>
        <c:spPr>
          <a:solidFill>
            <a:schemeClr val="accent1"/>
          </a:solidFill>
          <a:ln w="28575" cap="rnd">
            <a:solidFill>
              <a:schemeClr val="accent1"/>
            </a:solidFill>
            <a:round/>
          </a:ln>
          <a:effectLst/>
        </c:spPr>
        <c:marker>
          <c:symbol val="none"/>
        </c:marker>
      </c:pivotFmt>
      <c:pivotFmt>
        <c:idx val="22"/>
        <c:spPr>
          <a:solidFill>
            <a:schemeClr val="accent1"/>
          </a:solidFill>
          <a:ln w="28575" cap="rnd">
            <a:solidFill>
              <a:schemeClr val="accent1"/>
            </a:solidFill>
            <a:round/>
          </a:ln>
          <a:effectLst/>
        </c:spPr>
        <c:marker>
          <c:symbol val="none"/>
        </c:marker>
      </c:pivotFmt>
      <c:pivotFmt>
        <c:idx val="23"/>
        <c:spPr>
          <a:solidFill>
            <a:schemeClr val="accent1"/>
          </a:solidFill>
          <a:ln w="28575" cap="rnd">
            <a:solidFill>
              <a:schemeClr val="accent1"/>
            </a:solidFill>
            <a:round/>
          </a:ln>
          <a:effectLst/>
        </c:spPr>
        <c:marker>
          <c:symbol val="none"/>
        </c:marker>
      </c:pivotFmt>
      <c:pivotFmt>
        <c:idx val="24"/>
        <c:spPr>
          <a:solidFill>
            <a:schemeClr val="accent1"/>
          </a:solidFill>
          <a:ln w="28575" cap="rnd">
            <a:solidFill>
              <a:schemeClr val="accent1"/>
            </a:solidFill>
            <a:round/>
          </a:ln>
          <a:effectLst/>
        </c:spPr>
        <c:marker>
          <c:symbol val="none"/>
        </c:marker>
      </c:pivotFmt>
      <c:pivotFmt>
        <c:idx val="25"/>
        <c:spPr>
          <a:solidFill>
            <a:schemeClr val="accent1"/>
          </a:solidFill>
          <a:ln w="28575" cap="rnd">
            <a:solidFill>
              <a:schemeClr val="accent1"/>
            </a:solidFill>
            <a:round/>
          </a:ln>
          <a:effectLst/>
        </c:spPr>
        <c:marker>
          <c:symbol val="none"/>
        </c:marker>
      </c:pivotFmt>
      <c:pivotFmt>
        <c:idx val="26"/>
        <c:spPr>
          <a:solidFill>
            <a:schemeClr val="accent1"/>
          </a:solidFill>
          <a:ln w="28575" cap="rnd">
            <a:solidFill>
              <a:schemeClr val="accent1"/>
            </a:solidFill>
            <a:round/>
          </a:ln>
          <a:effectLst/>
        </c:spPr>
        <c:marker>
          <c:symbol val="none"/>
        </c:marker>
      </c:pivotFmt>
      <c:pivotFmt>
        <c:idx val="27"/>
        <c:spPr>
          <a:solidFill>
            <a:schemeClr val="accent1"/>
          </a:solidFill>
          <a:ln w="28575" cap="rnd">
            <a:solidFill>
              <a:schemeClr val="accent1"/>
            </a:solidFill>
            <a:round/>
          </a:ln>
          <a:effectLst/>
        </c:spPr>
        <c:marker>
          <c:symbol val="none"/>
        </c:marker>
      </c:pivotFmt>
      <c:pivotFmt>
        <c:idx val="28"/>
        <c:spPr>
          <a:solidFill>
            <a:schemeClr val="accent1"/>
          </a:solidFill>
          <a:ln w="28575" cap="rnd">
            <a:solidFill>
              <a:schemeClr val="accent1"/>
            </a:solidFill>
            <a:round/>
          </a:ln>
          <a:effectLst/>
        </c:spPr>
        <c:marker>
          <c:symbol val="none"/>
        </c:marker>
      </c:pivotFmt>
      <c:pivotFmt>
        <c:idx val="29"/>
        <c:spPr>
          <a:solidFill>
            <a:schemeClr val="accent1"/>
          </a:solidFill>
          <a:ln w="28575" cap="rnd">
            <a:solidFill>
              <a:schemeClr val="accent1"/>
            </a:solidFill>
            <a:round/>
          </a:ln>
          <a:effectLst/>
        </c:spPr>
        <c:marker>
          <c:symbol val="none"/>
        </c:marker>
      </c:pivotFmt>
      <c:pivotFmt>
        <c:idx val="30"/>
        <c:spPr>
          <a:solidFill>
            <a:schemeClr val="accent1"/>
          </a:solidFill>
          <a:ln w="28575" cap="rnd">
            <a:solidFill>
              <a:schemeClr val="accent1"/>
            </a:solidFill>
            <a:round/>
          </a:ln>
          <a:effectLst/>
        </c:spPr>
        <c:marker>
          <c:symbol val="none"/>
        </c:marker>
      </c:pivotFmt>
      <c:pivotFmt>
        <c:idx val="31"/>
        <c:spPr>
          <a:solidFill>
            <a:schemeClr val="accent1"/>
          </a:solidFill>
          <a:ln w="28575" cap="rnd">
            <a:solidFill>
              <a:schemeClr val="accent1"/>
            </a:solidFill>
            <a:round/>
          </a:ln>
          <a:effectLst/>
        </c:spPr>
        <c:marker>
          <c:symbol val="none"/>
        </c:marker>
      </c:pivotFmt>
      <c:pivotFmt>
        <c:idx val="32"/>
        <c:spPr>
          <a:solidFill>
            <a:schemeClr val="accent1"/>
          </a:solidFill>
          <a:ln w="28575" cap="rnd">
            <a:solidFill>
              <a:schemeClr val="accent1"/>
            </a:solidFill>
            <a:round/>
          </a:ln>
          <a:effectLst/>
        </c:spPr>
        <c:marker>
          <c:symbol val="none"/>
        </c:marker>
      </c:pivotFmt>
      <c:pivotFmt>
        <c:idx val="33"/>
        <c:spPr>
          <a:solidFill>
            <a:schemeClr val="accent1"/>
          </a:solidFill>
          <a:ln w="28575" cap="rnd">
            <a:solidFill>
              <a:schemeClr val="accent1"/>
            </a:solidFill>
            <a:round/>
          </a:ln>
          <a:effectLst/>
        </c:spPr>
        <c:marker>
          <c:symbol val="none"/>
        </c:marker>
      </c:pivotFmt>
      <c:pivotFmt>
        <c:idx val="34"/>
        <c:spPr>
          <a:solidFill>
            <a:schemeClr val="accent1"/>
          </a:solidFill>
          <a:ln w="28575" cap="rnd">
            <a:solidFill>
              <a:schemeClr val="accent1"/>
            </a:solidFill>
            <a:round/>
          </a:ln>
          <a:effectLst/>
        </c:spPr>
        <c:marker>
          <c:symbol val="none"/>
        </c:marker>
      </c:pivotFmt>
      <c:pivotFmt>
        <c:idx val="35"/>
        <c:spPr>
          <a:solidFill>
            <a:schemeClr val="accent1"/>
          </a:solidFill>
          <a:ln w="28575" cap="rnd">
            <a:solidFill>
              <a:schemeClr val="accent1"/>
            </a:solidFill>
            <a:round/>
          </a:ln>
          <a:effectLst/>
        </c:spPr>
        <c:marker>
          <c:symbol val="none"/>
        </c:marker>
      </c:pivotFmt>
      <c:pivotFmt>
        <c:idx val="36"/>
        <c:spPr>
          <a:solidFill>
            <a:schemeClr val="accent1"/>
          </a:solidFill>
          <a:ln w="28575" cap="rnd">
            <a:solidFill>
              <a:schemeClr val="accent1"/>
            </a:solidFill>
            <a:round/>
          </a:ln>
          <a:effectLst/>
        </c:spPr>
        <c:marker>
          <c:symbol val="none"/>
        </c:marker>
      </c:pivotFmt>
      <c:pivotFmt>
        <c:idx val="37"/>
        <c:spPr>
          <a:solidFill>
            <a:schemeClr val="accent1"/>
          </a:solidFill>
          <a:ln w="28575" cap="rnd">
            <a:solidFill>
              <a:schemeClr val="accent1"/>
            </a:solidFill>
            <a:round/>
          </a:ln>
          <a:effectLst/>
        </c:spPr>
        <c:marker>
          <c:symbol val="none"/>
        </c:marker>
      </c:pivotFmt>
      <c:pivotFmt>
        <c:idx val="38"/>
        <c:spPr>
          <a:solidFill>
            <a:schemeClr val="accent1"/>
          </a:solidFill>
          <a:ln w="28575" cap="rnd">
            <a:solidFill>
              <a:schemeClr val="accent1"/>
            </a:solidFill>
            <a:round/>
          </a:ln>
          <a:effectLst/>
        </c:spPr>
        <c:marker>
          <c:symbol val="none"/>
        </c:marker>
      </c:pivotFmt>
      <c:pivotFmt>
        <c:idx val="39"/>
        <c:spPr>
          <a:solidFill>
            <a:schemeClr val="accent1"/>
          </a:solidFill>
          <a:ln w="28575" cap="rnd">
            <a:solidFill>
              <a:schemeClr val="accent1"/>
            </a:solidFill>
            <a:round/>
          </a:ln>
          <a:effectLst/>
        </c:spPr>
        <c:marker>
          <c:symbol val="none"/>
        </c:marker>
      </c:pivotFmt>
      <c:pivotFmt>
        <c:idx val="40"/>
        <c:spPr>
          <a:solidFill>
            <a:schemeClr val="accent1"/>
          </a:solidFill>
          <a:ln w="28575" cap="rnd">
            <a:solidFill>
              <a:schemeClr val="accent1"/>
            </a:solidFill>
            <a:round/>
          </a:ln>
          <a:effectLst/>
        </c:spPr>
        <c:marker>
          <c:symbol val="none"/>
        </c:marker>
      </c:pivotFmt>
      <c:pivotFmt>
        <c:idx val="41"/>
        <c:spPr>
          <a:solidFill>
            <a:schemeClr val="accent1"/>
          </a:solidFill>
          <a:ln w="28575" cap="rnd">
            <a:solidFill>
              <a:schemeClr val="accent1"/>
            </a:solidFill>
            <a:round/>
          </a:ln>
          <a:effectLst/>
        </c:spPr>
        <c:marker>
          <c:symbol val="none"/>
        </c:marker>
      </c:pivotFmt>
      <c:pivotFmt>
        <c:idx val="42"/>
        <c:spPr>
          <a:solidFill>
            <a:schemeClr val="accent1"/>
          </a:solidFill>
          <a:ln w="28575" cap="rnd">
            <a:solidFill>
              <a:schemeClr val="accent1"/>
            </a:solidFill>
            <a:round/>
          </a:ln>
          <a:effectLst/>
        </c:spPr>
        <c:marker>
          <c:symbol val="none"/>
        </c:marker>
      </c:pivotFmt>
      <c:pivotFmt>
        <c:idx val="43"/>
        <c:spPr>
          <a:solidFill>
            <a:schemeClr val="accent1"/>
          </a:solidFill>
          <a:ln w="28575" cap="rnd">
            <a:solidFill>
              <a:schemeClr val="accent1"/>
            </a:solidFill>
            <a:round/>
          </a:ln>
          <a:effectLst/>
        </c:spPr>
        <c:marker>
          <c:symbol val="none"/>
        </c:marker>
      </c:pivotFmt>
      <c:pivotFmt>
        <c:idx val="44"/>
        <c:spPr>
          <a:solidFill>
            <a:schemeClr val="accent1"/>
          </a:solidFill>
          <a:ln w="28575" cap="rnd">
            <a:solidFill>
              <a:schemeClr val="accent1"/>
            </a:solidFill>
            <a:round/>
          </a:ln>
          <a:effectLst/>
        </c:spPr>
        <c:marker>
          <c:symbol val="none"/>
        </c:marker>
      </c:pivotFmt>
      <c:pivotFmt>
        <c:idx val="45"/>
        <c:spPr>
          <a:solidFill>
            <a:schemeClr val="accent1"/>
          </a:solidFill>
          <a:ln w="28575" cap="rnd">
            <a:solidFill>
              <a:schemeClr val="accent1"/>
            </a:solidFill>
            <a:round/>
          </a:ln>
          <a:effectLst/>
        </c:spPr>
        <c:marker>
          <c:symbol val="none"/>
        </c:marker>
      </c:pivotFmt>
      <c:pivotFmt>
        <c:idx val="46"/>
        <c:spPr>
          <a:solidFill>
            <a:schemeClr val="accent1"/>
          </a:solidFill>
          <a:ln w="28575" cap="rnd">
            <a:solidFill>
              <a:schemeClr val="accent1"/>
            </a:solidFill>
            <a:round/>
          </a:ln>
          <a:effectLst/>
        </c:spPr>
        <c:marker>
          <c:symbol val="none"/>
        </c:marker>
      </c:pivotFmt>
      <c:pivotFmt>
        <c:idx val="47"/>
        <c:spPr>
          <a:solidFill>
            <a:schemeClr val="accent1"/>
          </a:solidFill>
          <a:ln w="28575" cap="rnd">
            <a:solidFill>
              <a:schemeClr val="accent1"/>
            </a:solidFill>
            <a:round/>
          </a:ln>
          <a:effectLst/>
        </c:spPr>
        <c:marker>
          <c:symbol val="none"/>
        </c:marker>
      </c:pivotFmt>
      <c:pivotFmt>
        <c:idx val="48"/>
        <c:spPr>
          <a:solidFill>
            <a:schemeClr val="accent1"/>
          </a:solidFill>
          <a:ln w="28575" cap="rnd">
            <a:solidFill>
              <a:schemeClr val="accent1"/>
            </a:solidFill>
            <a:round/>
          </a:ln>
          <a:effectLst/>
        </c:spPr>
        <c:marker>
          <c:symbol val="none"/>
        </c:marker>
      </c:pivotFmt>
      <c:pivotFmt>
        <c:idx val="49"/>
        <c:spPr>
          <a:solidFill>
            <a:schemeClr val="accent1"/>
          </a:solidFill>
          <a:ln w="28575" cap="rnd">
            <a:solidFill>
              <a:schemeClr val="accent1"/>
            </a:solidFill>
            <a:round/>
          </a:ln>
          <a:effectLst/>
        </c:spPr>
        <c:marker>
          <c:symbol val="none"/>
        </c:marker>
      </c:pivotFmt>
      <c:pivotFmt>
        <c:idx val="50"/>
        <c:spPr>
          <a:solidFill>
            <a:schemeClr val="accent1"/>
          </a:solidFill>
          <a:ln w="28575" cap="rnd">
            <a:solidFill>
              <a:schemeClr val="accent1"/>
            </a:solidFill>
            <a:round/>
          </a:ln>
          <a:effectLst/>
        </c:spPr>
        <c:marker>
          <c:symbol val="none"/>
        </c:marker>
      </c:pivotFmt>
      <c:pivotFmt>
        <c:idx val="51"/>
        <c:spPr>
          <a:solidFill>
            <a:schemeClr val="accent1"/>
          </a:solidFill>
          <a:ln w="28575" cap="rnd">
            <a:solidFill>
              <a:schemeClr val="accent1"/>
            </a:solidFill>
            <a:round/>
          </a:ln>
          <a:effectLst/>
        </c:spPr>
        <c:marker>
          <c:symbol val="none"/>
        </c:marker>
      </c:pivotFmt>
      <c:pivotFmt>
        <c:idx val="52"/>
        <c:spPr>
          <a:solidFill>
            <a:schemeClr val="accent1"/>
          </a:solidFill>
          <a:ln w="28575" cap="rnd">
            <a:solidFill>
              <a:schemeClr val="accent1"/>
            </a:solidFill>
            <a:round/>
          </a:ln>
          <a:effectLst/>
        </c:spPr>
        <c:marker>
          <c:symbol val="none"/>
        </c:marker>
      </c:pivotFmt>
      <c:pivotFmt>
        <c:idx val="53"/>
        <c:spPr>
          <a:solidFill>
            <a:schemeClr val="accent1"/>
          </a:solidFill>
          <a:ln w="28575" cap="rnd">
            <a:solidFill>
              <a:schemeClr val="accent1"/>
            </a:solidFill>
            <a:round/>
          </a:ln>
          <a:effectLst/>
        </c:spPr>
        <c:marker>
          <c:symbol val="none"/>
        </c:marker>
      </c:pivotFmt>
      <c:pivotFmt>
        <c:idx val="54"/>
        <c:spPr>
          <a:solidFill>
            <a:schemeClr val="accent1"/>
          </a:solidFill>
          <a:ln w="28575" cap="rnd">
            <a:solidFill>
              <a:schemeClr val="accent1"/>
            </a:solidFill>
            <a:round/>
          </a:ln>
          <a:effectLst/>
        </c:spPr>
        <c:marker>
          <c:symbol val="none"/>
        </c:marker>
      </c:pivotFmt>
      <c:pivotFmt>
        <c:idx val="55"/>
        <c:spPr>
          <a:solidFill>
            <a:schemeClr val="accent1"/>
          </a:solidFill>
          <a:ln w="28575" cap="rnd">
            <a:solidFill>
              <a:schemeClr val="accent1"/>
            </a:solidFill>
            <a:round/>
          </a:ln>
          <a:effectLst/>
        </c:spPr>
        <c:marker>
          <c:symbol val="none"/>
        </c:marker>
      </c:pivotFmt>
      <c:pivotFmt>
        <c:idx val="56"/>
        <c:spPr>
          <a:solidFill>
            <a:schemeClr val="accent1"/>
          </a:solidFill>
          <a:ln w="28575" cap="rnd">
            <a:solidFill>
              <a:schemeClr val="accent1"/>
            </a:solidFill>
            <a:round/>
          </a:ln>
          <a:effectLst/>
        </c:spPr>
        <c:marker>
          <c:symbol val="none"/>
        </c:marker>
      </c:pivotFmt>
      <c:pivotFmt>
        <c:idx val="57"/>
        <c:spPr>
          <a:solidFill>
            <a:schemeClr val="accent1"/>
          </a:solidFill>
          <a:ln w="28575" cap="rnd">
            <a:solidFill>
              <a:schemeClr val="accent1"/>
            </a:solidFill>
            <a:round/>
          </a:ln>
          <a:effectLst/>
        </c:spPr>
        <c:marker>
          <c:symbol val="none"/>
        </c:marker>
      </c:pivotFmt>
      <c:pivotFmt>
        <c:idx val="58"/>
        <c:spPr>
          <a:solidFill>
            <a:schemeClr val="accent1"/>
          </a:solidFill>
          <a:ln w="28575" cap="rnd">
            <a:solidFill>
              <a:schemeClr val="accent1"/>
            </a:solidFill>
            <a:round/>
          </a:ln>
          <a:effectLst/>
        </c:spPr>
        <c:marker>
          <c:symbol val="none"/>
        </c:marker>
      </c:pivotFmt>
      <c:pivotFmt>
        <c:idx val="59"/>
        <c:spPr>
          <a:solidFill>
            <a:schemeClr val="accent1"/>
          </a:solidFill>
          <a:ln w="28575" cap="rnd">
            <a:solidFill>
              <a:schemeClr val="accent1"/>
            </a:solidFill>
            <a:round/>
          </a:ln>
          <a:effectLst/>
        </c:spPr>
        <c:marker>
          <c:symbol val="none"/>
        </c:marker>
      </c:pivotFmt>
      <c:pivotFmt>
        <c:idx val="60"/>
        <c:spPr>
          <a:solidFill>
            <a:schemeClr val="accent1"/>
          </a:solidFill>
          <a:ln w="28575" cap="rnd">
            <a:solidFill>
              <a:schemeClr val="accent1"/>
            </a:solidFill>
            <a:round/>
          </a:ln>
          <a:effectLst/>
        </c:spPr>
        <c:marker>
          <c:symbol val="none"/>
        </c:marker>
      </c:pivotFmt>
      <c:pivotFmt>
        <c:idx val="61"/>
        <c:spPr>
          <a:solidFill>
            <a:schemeClr val="accent1"/>
          </a:solidFill>
          <a:ln w="28575" cap="rnd">
            <a:solidFill>
              <a:schemeClr val="accent1"/>
            </a:solidFill>
            <a:round/>
          </a:ln>
          <a:effectLst/>
        </c:spPr>
        <c:marker>
          <c:symbol val="none"/>
        </c:marker>
      </c:pivotFmt>
      <c:pivotFmt>
        <c:idx val="62"/>
        <c:spPr>
          <a:solidFill>
            <a:schemeClr val="accent1"/>
          </a:solidFill>
          <a:ln w="28575" cap="rnd">
            <a:solidFill>
              <a:schemeClr val="accent1"/>
            </a:solidFill>
            <a:round/>
          </a:ln>
          <a:effectLst/>
        </c:spPr>
        <c:marker>
          <c:symbol val="none"/>
        </c:marker>
      </c:pivotFmt>
      <c:pivotFmt>
        <c:idx val="63"/>
        <c:spPr>
          <a:solidFill>
            <a:schemeClr val="accent1"/>
          </a:solidFill>
          <a:ln w="28575" cap="rnd">
            <a:solidFill>
              <a:schemeClr val="accent1"/>
            </a:solidFill>
            <a:round/>
          </a:ln>
          <a:effectLst/>
        </c:spPr>
        <c:marker>
          <c:symbol val="none"/>
        </c:marker>
      </c:pivotFmt>
      <c:pivotFmt>
        <c:idx val="64"/>
        <c:spPr>
          <a:solidFill>
            <a:schemeClr val="accent1"/>
          </a:solidFill>
          <a:ln w="28575" cap="rnd">
            <a:solidFill>
              <a:schemeClr val="accent1"/>
            </a:solidFill>
            <a:round/>
          </a:ln>
          <a:effectLst/>
        </c:spPr>
        <c:marker>
          <c:symbol val="none"/>
        </c:marker>
      </c:pivotFmt>
      <c:pivotFmt>
        <c:idx val="65"/>
        <c:spPr>
          <a:solidFill>
            <a:schemeClr val="accent1"/>
          </a:solidFill>
          <a:ln w="28575" cap="rnd">
            <a:solidFill>
              <a:schemeClr val="accent1"/>
            </a:solidFill>
            <a:round/>
          </a:ln>
          <a:effectLst/>
        </c:spPr>
        <c:marker>
          <c:symbol val="none"/>
        </c:marker>
      </c:pivotFmt>
      <c:pivotFmt>
        <c:idx val="66"/>
        <c:spPr>
          <a:solidFill>
            <a:schemeClr val="accent1"/>
          </a:solidFill>
          <a:ln w="28575" cap="rnd">
            <a:solidFill>
              <a:schemeClr val="accent1"/>
            </a:solidFill>
            <a:round/>
          </a:ln>
          <a:effectLst/>
        </c:spPr>
        <c:marker>
          <c:symbol val="none"/>
        </c:marker>
      </c:pivotFmt>
      <c:pivotFmt>
        <c:idx val="67"/>
        <c:spPr>
          <a:solidFill>
            <a:schemeClr val="accent1"/>
          </a:solidFill>
          <a:ln w="28575" cap="rnd">
            <a:solidFill>
              <a:schemeClr val="accent1"/>
            </a:solidFill>
            <a:round/>
          </a:ln>
          <a:effectLst/>
        </c:spPr>
        <c:marker>
          <c:symbol val="none"/>
        </c:marker>
      </c:pivotFmt>
      <c:pivotFmt>
        <c:idx val="68"/>
        <c:spPr>
          <a:solidFill>
            <a:schemeClr val="accent1"/>
          </a:solidFill>
          <a:ln w="28575" cap="rnd">
            <a:solidFill>
              <a:schemeClr val="accent1"/>
            </a:solidFill>
            <a:round/>
          </a:ln>
          <a:effectLst/>
        </c:spPr>
        <c:marker>
          <c:symbol val="none"/>
        </c:marker>
      </c:pivotFmt>
      <c:pivotFmt>
        <c:idx val="69"/>
        <c:spPr>
          <a:solidFill>
            <a:schemeClr val="accent1"/>
          </a:solidFill>
          <a:ln w="28575" cap="rnd">
            <a:solidFill>
              <a:schemeClr val="accent1"/>
            </a:solidFill>
            <a:round/>
          </a:ln>
          <a:effectLst/>
        </c:spPr>
        <c:marker>
          <c:symbol val="none"/>
        </c:marker>
      </c:pivotFmt>
      <c:pivotFmt>
        <c:idx val="70"/>
        <c:spPr>
          <a:solidFill>
            <a:schemeClr val="accent1"/>
          </a:solidFill>
          <a:ln w="28575" cap="rnd">
            <a:solidFill>
              <a:schemeClr val="accent1"/>
            </a:solidFill>
            <a:round/>
          </a:ln>
          <a:effectLst/>
        </c:spPr>
        <c:marker>
          <c:symbol val="none"/>
        </c:marker>
      </c:pivotFmt>
      <c:pivotFmt>
        <c:idx val="71"/>
        <c:spPr>
          <a:solidFill>
            <a:schemeClr val="accent1"/>
          </a:solidFill>
          <a:ln w="28575" cap="rnd">
            <a:solidFill>
              <a:schemeClr val="accent1"/>
            </a:solidFill>
            <a:round/>
          </a:ln>
          <a:effectLst/>
        </c:spPr>
        <c:marker>
          <c:symbol val="none"/>
        </c:marker>
      </c:pivotFmt>
      <c:pivotFmt>
        <c:idx val="72"/>
        <c:spPr>
          <a:solidFill>
            <a:schemeClr val="accent1"/>
          </a:solidFill>
          <a:ln w="28575" cap="rnd">
            <a:solidFill>
              <a:schemeClr val="accent1"/>
            </a:solidFill>
            <a:round/>
          </a:ln>
          <a:effectLst/>
        </c:spPr>
        <c:marker>
          <c:symbol val="none"/>
        </c:marker>
      </c:pivotFmt>
      <c:pivotFmt>
        <c:idx val="73"/>
        <c:spPr>
          <a:solidFill>
            <a:schemeClr val="accent1"/>
          </a:solidFill>
          <a:ln w="28575" cap="rnd">
            <a:solidFill>
              <a:schemeClr val="accent1"/>
            </a:solidFill>
            <a:round/>
          </a:ln>
          <a:effectLst/>
        </c:spPr>
        <c:marker>
          <c:symbol val="none"/>
        </c:marker>
      </c:pivotFmt>
      <c:pivotFmt>
        <c:idx val="74"/>
        <c:spPr>
          <a:solidFill>
            <a:schemeClr val="accent1"/>
          </a:solidFill>
          <a:ln w="28575" cap="rnd">
            <a:solidFill>
              <a:schemeClr val="accent1"/>
            </a:solidFill>
            <a:round/>
          </a:ln>
          <a:effectLst/>
        </c:spPr>
        <c:marker>
          <c:symbol val="none"/>
        </c:marker>
      </c:pivotFmt>
      <c:pivotFmt>
        <c:idx val="75"/>
        <c:spPr>
          <a:solidFill>
            <a:schemeClr val="accent1"/>
          </a:solidFill>
          <a:ln w="28575" cap="rnd">
            <a:solidFill>
              <a:schemeClr val="accent1"/>
            </a:solidFill>
            <a:round/>
          </a:ln>
          <a:effectLst/>
        </c:spPr>
        <c:marker>
          <c:symbol val="none"/>
        </c:marker>
      </c:pivotFmt>
      <c:pivotFmt>
        <c:idx val="76"/>
        <c:spPr>
          <a:solidFill>
            <a:schemeClr val="accent1"/>
          </a:solidFill>
          <a:ln w="28575" cap="rnd">
            <a:solidFill>
              <a:schemeClr val="accent1"/>
            </a:solidFill>
            <a:round/>
          </a:ln>
          <a:effectLst/>
        </c:spPr>
        <c:marker>
          <c:symbol val="none"/>
        </c:marker>
      </c:pivotFmt>
      <c:pivotFmt>
        <c:idx val="77"/>
        <c:spPr>
          <a:solidFill>
            <a:schemeClr val="accent1"/>
          </a:solidFill>
          <a:ln w="28575" cap="rnd">
            <a:solidFill>
              <a:schemeClr val="accent1"/>
            </a:solidFill>
            <a:round/>
          </a:ln>
          <a:effectLst/>
        </c:spPr>
        <c:marker>
          <c:symbol val="none"/>
        </c:marker>
      </c:pivotFmt>
      <c:pivotFmt>
        <c:idx val="78"/>
        <c:spPr>
          <a:solidFill>
            <a:schemeClr val="accent1"/>
          </a:solidFill>
          <a:ln w="28575" cap="rnd">
            <a:solidFill>
              <a:schemeClr val="accent1"/>
            </a:solidFill>
            <a:round/>
          </a:ln>
          <a:effectLst/>
        </c:spPr>
        <c:marker>
          <c:symbol val="none"/>
        </c:marker>
      </c:pivotFmt>
      <c:pivotFmt>
        <c:idx val="79"/>
        <c:spPr>
          <a:solidFill>
            <a:schemeClr val="accent1"/>
          </a:solidFill>
          <a:ln w="28575" cap="rnd">
            <a:solidFill>
              <a:schemeClr val="accent1"/>
            </a:solidFill>
            <a:round/>
          </a:ln>
          <a:effectLst/>
        </c:spPr>
        <c:marker>
          <c:symbol val="none"/>
        </c:marker>
      </c:pivotFmt>
      <c:pivotFmt>
        <c:idx val="80"/>
        <c:spPr>
          <a:solidFill>
            <a:schemeClr val="accent1"/>
          </a:solidFill>
          <a:ln w="28575" cap="rnd">
            <a:solidFill>
              <a:schemeClr val="accent1"/>
            </a:solidFill>
            <a:round/>
          </a:ln>
          <a:effectLst/>
        </c:spPr>
        <c:marker>
          <c:symbol val="none"/>
        </c:marker>
      </c:pivotFmt>
      <c:pivotFmt>
        <c:idx val="81"/>
        <c:spPr>
          <a:solidFill>
            <a:schemeClr val="accent1"/>
          </a:solidFill>
          <a:ln w="28575" cap="rnd">
            <a:solidFill>
              <a:schemeClr val="accent1"/>
            </a:solidFill>
            <a:round/>
          </a:ln>
          <a:effectLst/>
        </c:spPr>
        <c:marker>
          <c:symbol val="none"/>
        </c:marker>
      </c:pivotFmt>
      <c:pivotFmt>
        <c:idx val="82"/>
        <c:spPr>
          <a:solidFill>
            <a:schemeClr val="accent1"/>
          </a:solidFill>
          <a:ln w="28575" cap="rnd">
            <a:solidFill>
              <a:schemeClr val="accent1"/>
            </a:solidFill>
            <a:round/>
          </a:ln>
          <a:effectLst/>
        </c:spPr>
        <c:marker>
          <c:symbol val="none"/>
        </c:marker>
      </c:pivotFmt>
      <c:pivotFmt>
        <c:idx val="83"/>
        <c:spPr>
          <a:solidFill>
            <a:schemeClr val="accent1"/>
          </a:solidFill>
          <a:ln w="28575" cap="rnd">
            <a:solidFill>
              <a:schemeClr val="accent1"/>
            </a:solidFill>
            <a:round/>
          </a:ln>
          <a:effectLst/>
        </c:spPr>
        <c:marker>
          <c:symbol val="none"/>
        </c:marker>
      </c:pivotFmt>
      <c:pivotFmt>
        <c:idx val="84"/>
        <c:spPr>
          <a:solidFill>
            <a:schemeClr val="accent1"/>
          </a:solidFill>
          <a:ln w="28575" cap="rnd">
            <a:solidFill>
              <a:schemeClr val="accent1"/>
            </a:solidFill>
            <a:round/>
          </a:ln>
          <a:effectLst/>
        </c:spPr>
        <c:marker>
          <c:symbol val="none"/>
        </c:marker>
      </c:pivotFmt>
      <c:pivotFmt>
        <c:idx val="85"/>
        <c:spPr>
          <a:solidFill>
            <a:schemeClr val="accent1"/>
          </a:solidFill>
          <a:ln w="28575" cap="rnd">
            <a:solidFill>
              <a:schemeClr val="accent1"/>
            </a:solidFill>
            <a:round/>
          </a:ln>
          <a:effectLst/>
        </c:spPr>
        <c:marker>
          <c:symbol val="none"/>
        </c:marker>
      </c:pivotFmt>
      <c:pivotFmt>
        <c:idx val="86"/>
        <c:spPr>
          <a:solidFill>
            <a:schemeClr val="accent1"/>
          </a:solidFill>
          <a:ln w="28575" cap="rnd">
            <a:solidFill>
              <a:schemeClr val="accent1"/>
            </a:solidFill>
            <a:round/>
          </a:ln>
          <a:effectLst/>
        </c:spPr>
        <c:marker>
          <c:symbol val="none"/>
        </c:marker>
      </c:pivotFmt>
      <c:pivotFmt>
        <c:idx val="87"/>
        <c:spPr>
          <a:solidFill>
            <a:schemeClr val="accent1"/>
          </a:solidFill>
          <a:ln w="28575" cap="rnd">
            <a:solidFill>
              <a:schemeClr val="accent1"/>
            </a:solidFill>
            <a:round/>
          </a:ln>
          <a:effectLst/>
        </c:spPr>
        <c:marker>
          <c:symbol val="none"/>
        </c:marker>
      </c:pivotFmt>
      <c:pivotFmt>
        <c:idx val="88"/>
        <c:spPr>
          <a:solidFill>
            <a:schemeClr val="accent1"/>
          </a:solidFill>
          <a:ln w="28575" cap="rnd">
            <a:solidFill>
              <a:schemeClr val="accent1"/>
            </a:solidFill>
            <a:round/>
          </a:ln>
          <a:effectLst/>
        </c:spPr>
        <c:marker>
          <c:symbol val="none"/>
        </c:marker>
      </c:pivotFmt>
      <c:pivotFmt>
        <c:idx val="89"/>
        <c:spPr>
          <a:solidFill>
            <a:schemeClr val="accent1"/>
          </a:solidFill>
          <a:ln w="28575" cap="rnd">
            <a:solidFill>
              <a:schemeClr val="accent1"/>
            </a:solidFill>
            <a:round/>
          </a:ln>
          <a:effectLst/>
        </c:spPr>
        <c:marker>
          <c:symbol val="none"/>
        </c:marker>
      </c:pivotFmt>
      <c:pivotFmt>
        <c:idx val="90"/>
        <c:spPr>
          <a:solidFill>
            <a:schemeClr val="accent1"/>
          </a:solidFill>
          <a:ln w="28575" cap="rnd">
            <a:solidFill>
              <a:schemeClr val="accent1"/>
            </a:solidFill>
            <a:round/>
          </a:ln>
          <a:effectLst/>
        </c:spPr>
        <c:marker>
          <c:symbol val="none"/>
        </c:marker>
      </c:pivotFmt>
      <c:pivotFmt>
        <c:idx val="91"/>
        <c:spPr>
          <a:solidFill>
            <a:schemeClr val="accent1"/>
          </a:solidFill>
          <a:ln w="28575" cap="rnd">
            <a:solidFill>
              <a:schemeClr val="accent1"/>
            </a:solidFill>
            <a:round/>
          </a:ln>
          <a:effectLst/>
        </c:spPr>
        <c:marker>
          <c:symbol val="none"/>
        </c:marker>
      </c:pivotFmt>
      <c:pivotFmt>
        <c:idx val="92"/>
        <c:spPr>
          <a:solidFill>
            <a:schemeClr val="accent1"/>
          </a:solidFill>
          <a:ln w="28575" cap="rnd">
            <a:solidFill>
              <a:schemeClr val="accent1"/>
            </a:solidFill>
            <a:round/>
          </a:ln>
          <a:effectLst/>
        </c:spPr>
        <c:marker>
          <c:symbol val="none"/>
        </c:marker>
      </c:pivotFmt>
      <c:pivotFmt>
        <c:idx val="93"/>
        <c:spPr>
          <a:solidFill>
            <a:schemeClr val="accent1"/>
          </a:solidFill>
          <a:ln w="28575" cap="rnd">
            <a:solidFill>
              <a:schemeClr val="accent1"/>
            </a:solidFill>
            <a:round/>
          </a:ln>
          <a:effectLst/>
        </c:spPr>
        <c:marker>
          <c:symbol val="none"/>
        </c:marker>
      </c:pivotFmt>
      <c:pivotFmt>
        <c:idx val="94"/>
        <c:spPr>
          <a:solidFill>
            <a:schemeClr val="accent1"/>
          </a:solidFill>
          <a:ln w="28575" cap="rnd">
            <a:solidFill>
              <a:schemeClr val="accent1"/>
            </a:solidFill>
            <a:round/>
          </a:ln>
          <a:effectLst/>
        </c:spPr>
        <c:marker>
          <c:symbol val="none"/>
        </c:marker>
      </c:pivotFmt>
      <c:pivotFmt>
        <c:idx val="95"/>
        <c:spPr>
          <a:solidFill>
            <a:schemeClr val="accent1"/>
          </a:solidFill>
          <a:ln w="28575" cap="rnd">
            <a:solidFill>
              <a:schemeClr val="accent1"/>
            </a:solidFill>
            <a:round/>
          </a:ln>
          <a:effectLst/>
        </c:spPr>
        <c:marker>
          <c:symbol val="none"/>
        </c:marker>
      </c:pivotFmt>
      <c:pivotFmt>
        <c:idx val="96"/>
        <c:spPr>
          <a:solidFill>
            <a:schemeClr val="accent1"/>
          </a:solidFill>
          <a:ln w="28575" cap="rnd">
            <a:solidFill>
              <a:schemeClr val="accent1"/>
            </a:solidFill>
            <a:round/>
          </a:ln>
          <a:effectLst/>
        </c:spPr>
        <c:marker>
          <c:symbol val="none"/>
        </c:marker>
      </c:pivotFmt>
      <c:pivotFmt>
        <c:idx val="97"/>
        <c:spPr>
          <a:solidFill>
            <a:schemeClr val="accent1"/>
          </a:solidFill>
          <a:ln w="28575" cap="rnd">
            <a:solidFill>
              <a:schemeClr val="accent1"/>
            </a:solidFill>
            <a:round/>
          </a:ln>
          <a:effectLst/>
        </c:spPr>
        <c:marker>
          <c:symbol val="none"/>
        </c:marker>
      </c:pivotFmt>
      <c:pivotFmt>
        <c:idx val="98"/>
        <c:spPr>
          <a:solidFill>
            <a:schemeClr val="accent1"/>
          </a:solidFill>
          <a:ln w="28575" cap="rnd">
            <a:solidFill>
              <a:schemeClr val="accent1"/>
            </a:solidFill>
            <a:round/>
          </a:ln>
          <a:effectLst/>
        </c:spPr>
        <c:marker>
          <c:symbol val="none"/>
        </c:marker>
      </c:pivotFmt>
      <c:pivotFmt>
        <c:idx val="99"/>
        <c:spPr>
          <a:solidFill>
            <a:schemeClr val="accent1"/>
          </a:solidFill>
          <a:ln w="28575" cap="rnd">
            <a:solidFill>
              <a:schemeClr val="accent1"/>
            </a:solidFill>
            <a:round/>
          </a:ln>
          <a:effectLst/>
        </c:spPr>
        <c:marker>
          <c:symbol val="none"/>
        </c:marker>
      </c:pivotFmt>
      <c:pivotFmt>
        <c:idx val="100"/>
        <c:spPr>
          <a:solidFill>
            <a:schemeClr val="accent1"/>
          </a:solidFill>
          <a:ln w="28575" cap="rnd">
            <a:solidFill>
              <a:schemeClr val="accent1"/>
            </a:solidFill>
            <a:round/>
          </a:ln>
          <a:effectLst/>
        </c:spPr>
        <c:marker>
          <c:symbol val="none"/>
        </c:marker>
      </c:pivotFmt>
      <c:pivotFmt>
        <c:idx val="101"/>
        <c:spPr>
          <a:solidFill>
            <a:schemeClr val="accent1"/>
          </a:solidFill>
          <a:ln w="28575" cap="rnd">
            <a:solidFill>
              <a:schemeClr val="accent1"/>
            </a:solidFill>
            <a:round/>
          </a:ln>
          <a:effectLst/>
        </c:spPr>
        <c:marker>
          <c:symbol val="none"/>
        </c:marker>
      </c:pivotFmt>
      <c:pivotFmt>
        <c:idx val="102"/>
        <c:spPr>
          <a:solidFill>
            <a:schemeClr val="accent1"/>
          </a:solidFill>
          <a:ln w="28575" cap="rnd">
            <a:solidFill>
              <a:schemeClr val="accent1"/>
            </a:solidFill>
            <a:round/>
          </a:ln>
          <a:effectLst/>
        </c:spPr>
        <c:marker>
          <c:symbol val="none"/>
        </c:marker>
      </c:pivotFmt>
      <c:pivotFmt>
        <c:idx val="103"/>
        <c:spPr>
          <a:solidFill>
            <a:schemeClr val="accent1"/>
          </a:solidFill>
          <a:ln w="28575" cap="rnd">
            <a:solidFill>
              <a:schemeClr val="accent1"/>
            </a:solidFill>
            <a:round/>
          </a:ln>
          <a:effectLst/>
        </c:spPr>
        <c:marker>
          <c:symbol val="none"/>
        </c:marker>
      </c:pivotFmt>
      <c:pivotFmt>
        <c:idx val="104"/>
        <c:spPr>
          <a:solidFill>
            <a:schemeClr val="accent1"/>
          </a:solidFill>
          <a:ln w="28575" cap="rnd">
            <a:solidFill>
              <a:schemeClr val="accent1"/>
            </a:solidFill>
            <a:round/>
          </a:ln>
          <a:effectLst/>
        </c:spPr>
        <c:marker>
          <c:symbol val="none"/>
        </c:marker>
      </c:pivotFmt>
      <c:pivotFmt>
        <c:idx val="105"/>
        <c:spPr>
          <a:solidFill>
            <a:schemeClr val="accent1"/>
          </a:solidFill>
          <a:ln w="28575" cap="rnd">
            <a:solidFill>
              <a:schemeClr val="accent1"/>
            </a:solidFill>
            <a:round/>
          </a:ln>
          <a:effectLst/>
        </c:spPr>
        <c:marker>
          <c:symbol val="none"/>
        </c:marker>
      </c:pivotFmt>
      <c:pivotFmt>
        <c:idx val="106"/>
        <c:spPr>
          <a:solidFill>
            <a:schemeClr val="accent1"/>
          </a:solidFill>
          <a:ln w="28575" cap="rnd">
            <a:solidFill>
              <a:schemeClr val="accent1"/>
            </a:solidFill>
            <a:round/>
          </a:ln>
          <a:effectLst/>
        </c:spPr>
        <c:marker>
          <c:symbol val="none"/>
        </c:marker>
      </c:pivotFmt>
      <c:pivotFmt>
        <c:idx val="107"/>
        <c:spPr>
          <a:solidFill>
            <a:schemeClr val="accent1"/>
          </a:solidFill>
          <a:ln w="28575" cap="rnd">
            <a:solidFill>
              <a:schemeClr val="accent1"/>
            </a:solidFill>
            <a:round/>
          </a:ln>
          <a:effectLst/>
        </c:spPr>
        <c:marker>
          <c:symbol val="none"/>
        </c:marker>
      </c:pivotFmt>
      <c:pivotFmt>
        <c:idx val="108"/>
        <c:spPr>
          <a:solidFill>
            <a:schemeClr val="accent1"/>
          </a:solidFill>
          <a:ln w="28575" cap="rnd">
            <a:solidFill>
              <a:schemeClr val="accent1"/>
            </a:solidFill>
            <a:round/>
          </a:ln>
          <a:effectLst/>
        </c:spPr>
        <c:marker>
          <c:symbol val="none"/>
        </c:marker>
      </c:pivotFmt>
      <c:pivotFmt>
        <c:idx val="109"/>
        <c:spPr>
          <a:solidFill>
            <a:schemeClr val="accent1"/>
          </a:solidFill>
          <a:ln w="28575" cap="rnd">
            <a:solidFill>
              <a:schemeClr val="accent1"/>
            </a:solidFill>
            <a:round/>
          </a:ln>
          <a:effectLst/>
        </c:spPr>
        <c:marker>
          <c:symbol val="none"/>
        </c:marker>
      </c:pivotFmt>
      <c:pivotFmt>
        <c:idx val="110"/>
        <c:spPr>
          <a:solidFill>
            <a:schemeClr val="accent1"/>
          </a:solidFill>
          <a:ln w="28575" cap="rnd">
            <a:solidFill>
              <a:schemeClr val="accent1"/>
            </a:solidFill>
            <a:round/>
          </a:ln>
          <a:effectLst/>
        </c:spPr>
        <c:marker>
          <c:symbol val="none"/>
        </c:marker>
      </c:pivotFmt>
      <c:pivotFmt>
        <c:idx val="111"/>
        <c:spPr>
          <a:solidFill>
            <a:schemeClr val="accent1"/>
          </a:solidFill>
          <a:ln w="28575" cap="rnd">
            <a:solidFill>
              <a:schemeClr val="accent1"/>
            </a:solidFill>
            <a:round/>
          </a:ln>
          <a:effectLst/>
        </c:spPr>
        <c:marker>
          <c:symbol val="none"/>
        </c:marker>
      </c:pivotFmt>
      <c:pivotFmt>
        <c:idx val="112"/>
        <c:spPr>
          <a:solidFill>
            <a:schemeClr val="accent1"/>
          </a:solidFill>
          <a:ln w="28575" cap="rnd">
            <a:solidFill>
              <a:schemeClr val="accent1"/>
            </a:solidFill>
            <a:round/>
          </a:ln>
          <a:effectLst/>
        </c:spPr>
        <c:marker>
          <c:symbol val="none"/>
        </c:marker>
      </c:pivotFmt>
      <c:pivotFmt>
        <c:idx val="113"/>
        <c:spPr>
          <a:solidFill>
            <a:schemeClr val="accent1"/>
          </a:solidFill>
          <a:ln w="28575" cap="rnd">
            <a:solidFill>
              <a:schemeClr val="accent1"/>
            </a:solidFill>
            <a:round/>
          </a:ln>
          <a:effectLst/>
        </c:spPr>
        <c:marker>
          <c:symbol val="none"/>
        </c:marker>
      </c:pivotFmt>
      <c:pivotFmt>
        <c:idx val="114"/>
        <c:spPr>
          <a:solidFill>
            <a:schemeClr val="accent1"/>
          </a:solidFill>
          <a:ln w="28575" cap="rnd">
            <a:solidFill>
              <a:schemeClr val="accent1"/>
            </a:solidFill>
            <a:round/>
          </a:ln>
          <a:effectLst/>
        </c:spPr>
        <c:marker>
          <c:symbol val="none"/>
        </c:marker>
      </c:pivotFmt>
      <c:pivotFmt>
        <c:idx val="115"/>
        <c:spPr>
          <a:solidFill>
            <a:schemeClr val="accent1"/>
          </a:solidFill>
          <a:ln w="28575" cap="rnd">
            <a:solidFill>
              <a:schemeClr val="accent1"/>
            </a:solidFill>
            <a:round/>
          </a:ln>
          <a:effectLst/>
        </c:spPr>
        <c:marker>
          <c:symbol val="none"/>
        </c:marker>
      </c:pivotFmt>
      <c:pivotFmt>
        <c:idx val="116"/>
        <c:spPr>
          <a:solidFill>
            <a:schemeClr val="accent1"/>
          </a:solidFill>
          <a:ln w="28575" cap="rnd">
            <a:solidFill>
              <a:schemeClr val="accent1"/>
            </a:solidFill>
            <a:round/>
          </a:ln>
          <a:effectLst/>
        </c:spPr>
        <c:marker>
          <c:symbol val="none"/>
        </c:marker>
      </c:pivotFmt>
      <c:pivotFmt>
        <c:idx val="117"/>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118"/>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119"/>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120"/>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121"/>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122"/>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123"/>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124"/>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125"/>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126"/>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127"/>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128"/>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129"/>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5.7380099653456251E-2"/>
          <c:y val="0.14991205007814765"/>
          <c:w val="0.74247485785045264"/>
          <c:h val="0.67061664241028929"/>
        </c:manualLayout>
      </c:layout>
      <c:lineChart>
        <c:grouping val="standard"/>
        <c:varyColors val="0"/>
        <c:ser>
          <c:idx val="0"/>
          <c:order val="0"/>
          <c:tx>
            <c:strRef>
              <c:f>Turbidez!$B$100:$B$101</c:f>
              <c:strCache>
                <c:ptCount val="1"/>
                <c:pt idx="0">
                  <c:v>HARG2</c:v>
                </c:pt>
              </c:strCache>
            </c:strRef>
          </c:tx>
          <c:spPr>
            <a:ln w="28575" cap="rnd">
              <a:solidFill>
                <a:schemeClr val="accent1"/>
              </a:solidFill>
              <a:round/>
            </a:ln>
            <a:effectLst/>
          </c:spPr>
          <c:marker>
            <c:symbol val="none"/>
          </c:marker>
          <c:cat>
            <c:strRef>
              <c:f>Turbidez!$A$102:$A$114</c:f>
              <c:strCache>
                <c:ptCount val="12"/>
                <c:pt idx="0">
                  <c:v>ene-20</c:v>
                </c:pt>
                <c:pt idx="1">
                  <c:v>feb-20</c:v>
                </c:pt>
                <c:pt idx="2">
                  <c:v>mar-20</c:v>
                </c:pt>
                <c:pt idx="3">
                  <c:v>abr-20</c:v>
                </c:pt>
                <c:pt idx="4">
                  <c:v>may-20</c:v>
                </c:pt>
                <c:pt idx="5">
                  <c:v>jun-20</c:v>
                </c:pt>
                <c:pt idx="6">
                  <c:v>jul-20</c:v>
                </c:pt>
                <c:pt idx="7">
                  <c:v>ago-20</c:v>
                </c:pt>
                <c:pt idx="8">
                  <c:v>sep-20</c:v>
                </c:pt>
                <c:pt idx="9">
                  <c:v>oct-20</c:v>
                </c:pt>
                <c:pt idx="10">
                  <c:v>nov-20</c:v>
                </c:pt>
                <c:pt idx="11">
                  <c:v>dic-20</c:v>
                </c:pt>
              </c:strCache>
            </c:strRef>
          </c:cat>
          <c:val>
            <c:numRef>
              <c:f>Turbidez!$B$102:$B$114</c:f>
              <c:numCache>
                <c:formatCode>General</c:formatCode>
                <c:ptCount val="12"/>
                <c:pt idx="0">
                  <c:v>2</c:v>
                </c:pt>
                <c:pt idx="1">
                  <c:v>10</c:v>
                </c:pt>
                <c:pt idx="2">
                  <c:v>2</c:v>
                </c:pt>
                <c:pt idx="3">
                  <c:v>5</c:v>
                </c:pt>
                <c:pt idx="4">
                  <c:v>5</c:v>
                </c:pt>
                <c:pt idx="5">
                  <c:v>20</c:v>
                </c:pt>
                <c:pt idx="6">
                  <c:v>5</c:v>
                </c:pt>
                <c:pt idx="7">
                  <c:v>5</c:v>
                </c:pt>
                <c:pt idx="8">
                  <c:v>15</c:v>
                </c:pt>
                <c:pt idx="9">
                  <c:v>5</c:v>
                </c:pt>
                <c:pt idx="10">
                  <c:v>2</c:v>
                </c:pt>
                <c:pt idx="11">
                  <c:v>2</c:v>
                </c:pt>
              </c:numCache>
            </c:numRef>
          </c:val>
          <c:smooth val="0"/>
          <c:extLst>
            <c:ext xmlns:c16="http://schemas.microsoft.com/office/drawing/2014/chart" uri="{C3380CC4-5D6E-409C-BE32-E72D297353CC}">
              <c16:uniqueId val="{00000000-2909-4C4D-B4FD-AFB70C4A52C6}"/>
            </c:ext>
          </c:extLst>
        </c:ser>
        <c:ser>
          <c:idx val="1"/>
          <c:order val="1"/>
          <c:tx>
            <c:strRef>
              <c:f>Turbidez!$C$100:$C$101</c:f>
              <c:strCache>
                <c:ptCount val="1"/>
                <c:pt idx="0">
                  <c:v>HASL2</c:v>
                </c:pt>
              </c:strCache>
            </c:strRef>
          </c:tx>
          <c:spPr>
            <a:ln w="28575" cap="rnd">
              <a:solidFill>
                <a:schemeClr val="accent2"/>
              </a:solidFill>
              <a:round/>
            </a:ln>
            <a:effectLst/>
          </c:spPr>
          <c:marker>
            <c:symbol val="none"/>
          </c:marker>
          <c:cat>
            <c:strRef>
              <c:f>Turbidez!$A$102:$A$114</c:f>
              <c:strCache>
                <c:ptCount val="12"/>
                <c:pt idx="0">
                  <c:v>ene-20</c:v>
                </c:pt>
                <c:pt idx="1">
                  <c:v>feb-20</c:v>
                </c:pt>
                <c:pt idx="2">
                  <c:v>mar-20</c:v>
                </c:pt>
                <c:pt idx="3">
                  <c:v>abr-20</c:v>
                </c:pt>
                <c:pt idx="4">
                  <c:v>may-20</c:v>
                </c:pt>
                <c:pt idx="5">
                  <c:v>jun-20</c:v>
                </c:pt>
                <c:pt idx="6">
                  <c:v>jul-20</c:v>
                </c:pt>
                <c:pt idx="7">
                  <c:v>ago-20</c:v>
                </c:pt>
                <c:pt idx="8">
                  <c:v>sep-20</c:v>
                </c:pt>
                <c:pt idx="9">
                  <c:v>oct-20</c:v>
                </c:pt>
                <c:pt idx="10">
                  <c:v>nov-20</c:v>
                </c:pt>
                <c:pt idx="11">
                  <c:v>dic-20</c:v>
                </c:pt>
              </c:strCache>
            </c:strRef>
          </c:cat>
          <c:val>
            <c:numRef>
              <c:f>Turbidez!$C$102:$C$114</c:f>
              <c:numCache>
                <c:formatCode>General</c:formatCode>
                <c:ptCount val="12"/>
                <c:pt idx="0">
                  <c:v>5</c:v>
                </c:pt>
                <c:pt idx="1">
                  <c:v>5</c:v>
                </c:pt>
                <c:pt idx="2">
                  <c:v>2</c:v>
                </c:pt>
                <c:pt idx="3">
                  <c:v>10</c:v>
                </c:pt>
                <c:pt idx="4">
                  <c:v>5</c:v>
                </c:pt>
                <c:pt idx="5">
                  <c:v>10</c:v>
                </c:pt>
                <c:pt idx="6">
                  <c:v>10</c:v>
                </c:pt>
                <c:pt idx="7">
                  <c:v>15</c:v>
                </c:pt>
                <c:pt idx="8">
                  <c:v>5</c:v>
                </c:pt>
                <c:pt idx="9">
                  <c:v>10</c:v>
                </c:pt>
                <c:pt idx="10">
                  <c:v>5</c:v>
                </c:pt>
                <c:pt idx="11">
                  <c:v>2</c:v>
                </c:pt>
              </c:numCache>
            </c:numRef>
          </c:val>
          <c:smooth val="0"/>
          <c:extLst>
            <c:ext xmlns:c16="http://schemas.microsoft.com/office/drawing/2014/chart" uri="{C3380CC4-5D6E-409C-BE32-E72D297353CC}">
              <c16:uniqueId val="{00000001-2909-4C4D-B4FD-AFB70C4A52C6}"/>
            </c:ext>
          </c:extLst>
        </c:ser>
        <c:ser>
          <c:idx val="2"/>
          <c:order val="2"/>
          <c:tx>
            <c:strRef>
              <c:f>Turbidez!$D$100:$D$101</c:f>
              <c:strCache>
                <c:ptCount val="1"/>
                <c:pt idx="0">
                  <c:v>HOSP1</c:v>
                </c:pt>
              </c:strCache>
            </c:strRef>
          </c:tx>
          <c:spPr>
            <a:ln w="28575" cap="rnd">
              <a:solidFill>
                <a:schemeClr val="accent3"/>
              </a:solidFill>
              <a:round/>
            </a:ln>
            <a:effectLst/>
          </c:spPr>
          <c:marker>
            <c:symbol val="none"/>
          </c:marker>
          <c:cat>
            <c:strRef>
              <c:f>Turbidez!$A$102:$A$114</c:f>
              <c:strCache>
                <c:ptCount val="12"/>
                <c:pt idx="0">
                  <c:v>ene-20</c:v>
                </c:pt>
                <c:pt idx="1">
                  <c:v>feb-20</c:v>
                </c:pt>
                <c:pt idx="2">
                  <c:v>mar-20</c:v>
                </c:pt>
                <c:pt idx="3">
                  <c:v>abr-20</c:v>
                </c:pt>
                <c:pt idx="4">
                  <c:v>may-20</c:v>
                </c:pt>
                <c:pt idx="5">
                  <c:v>jun-20</c:v>
                </c:pt>
                <c:pt idx="6">
                  <c:v>jul-20</c:v>
                </c:pt>
                <c:pt idx="7">
                  <c:v>ago-20</c:v>
                </c:pt>
                <c:pt idx="8">
                  <c:v>sep-20</c:v>
                </c:pt>
                <c:pt idx="9">
                  <c:v>oct-20</c:v>
                </c:pt>
                <c:pt idx="10">
                  <c:v>nov-20</c:v>
                </c:pt>
                <c:pt idx="11">
                  <c:v>dic-20</c:v>
                </c:pt>
              </c:strCache>
            </c:strRef>
          </c:cat>
          <c:val>
            <c:numRef>
              <c:f>Turbidez!$D$102:$D$114</c:f>
              <c:numCache>
                <c:formatCode>General</c:formatCode>
                <c:ptCount val="12"/>
                <c:pt idx="2">
                  <c:v>10</c:v>
                </c:pt>
              </c:numCache>
            </c:numRef>
          </c:val>
          <c:smooth val="0"/>
          <c:extLst>
            <c:ext xmlns:c16="http://schemas.microsoft.com/office/drawing/2014/chart" uri="{C3380CC4-5D6E-409C-BE32-E72D297353CC}">
              <c16:uniqueId val="{00000002-2909-4C4D-B4FD-AFB70C4A52C6}"/>
            </c:ext>
          </c:extLst>
        </c:ser>
        <c:ser>
          <c:idx val="3"/>
          <c:order val="3"/>
          <c:tx>
            <c:strRef>
              <c:f>Turbidez!$E$100:$E$101</c:f>
              <c:strCache>
                <c:ptCount val="1"/>
                <c:pt idx="0">
                  <c:v>HOSP2</c:v>
                </c:pt>
              </c:strCache>
            </c:strRef>
          </c:tx>
          <c:spPr>
            <a:ln w="28575" cap="rnd">
              <a:solidFill>
                <a:schemeClr val="accent4"/>
              </a:solidFill>
              <a:round/>
            </a:ln>
            <a:effectLst/>
          </c:spPr>
          <c:marker>
            <c:symbol val="none"/>
          </c:marker>
          <c:cat>
            <c:strRef>
              <c:f>Turbidez!$A$102:$A$114</c:f>
              <c:strCache>
                <c:ptCount val="12"/>
                <c:pt idx="0">
                  <c:v>ene-20</c:v>
                </c:pt>
                <c:pt idx="1">
                  <c:v>feb-20</c:v>
                </c:pt>
                <c:pt idx="2">
                  <c:v>mar-20</c:v>
                </c:pt>
                <c:pt idx="3">
                  <c:v>abr-20</c:v>
                </c:pt>
                <c:pt idx="4">
                  <c:v>may-20</c:v>
                </c:pt>
                <c:pt idx="5">
                  <c:v>jun-20</c:v>
                </c:pt>
                <c:pt idx="6">
                  <c:v>jul-20</c:v>
                </c:pt>
                <c:pt idx="7">
                  <c:v>ago-20</c:v>
                </c:pt>
                <c:pt idx="8">
                  <c:v>sep-20</c:v>
                </c:pt>
                <c:pt idx="9">
                  <c:v>oct-20</c:v>
                </c:pt>
                <c:pt idx="10">
                  <c:v>nov-20</c:v>
                </c:pt>
                <c:pt idx="11">
                  <c:v>dic-20</c:v>
                </c:pt>
              </c:strCache>
            </c:strRef>
          </c:cat>
          <c:val>
            <c:numRef>
              <c:f>Turbidez!$E$102:$E$114</c:f>
              <c:numCache>
                <c:formatCode>General</c:formatCode>
                <c:ptCount val="12"/>
                <c:pt idx="1">
                  <c:v>5</c:v>
                </c:pt>
                <c:pt idx="2">
                  <c:v>5</c:v>
                </c:pt>
                <c:pt idx="3">
                  <c:v>5</c:v>
                </c:pt>
                <c:pt idx="6">
                  <c:v>10</c:v>
                </c:pt>
                <c:pt idx="7">
                  <c:v>10</c:v>
                </c:pt>
              </c:numCache>
            </c:numRef>
          </c:val>
          <c:smooth val="0"/>
          <c:extLst>
            <c:ext xmlns:c16="http://schemas.microsoft.com/office/drawing/2014/chart" uri="{C3380CC4-5D6E-409C-BE32-E72D297353CC}">
              <c16:uniqueId val="{00000003-2909-4C4D-B4FD-AFB70C4A52C6}"/>
            </c:ext>
          </c:extLst>
        </c:ser>
        <c:ser>
          <c:idx val="4"/>
          <c:order val="4"/>
          <c:tx>
            <c:strRef>
              <c:f>Turbidez!$F$100:$F$101</c:f>
              <c:strCache>
                <c:ptCount val="1"/>
                <c:pt idx="0">
                  <c:v>HUMH</c:v>
                </c:pt>
              </c:strCache>
            </c:strRef>
          </c:tx>
          <c:spPr>
            <a:ln w="28575" cap="rnd">
              <a:solidFill>
                <a:schemeClr val="accent5"/>
              </a:solidFill>
              <a:round/>
            </a:ln>
            <a:effectLst/>
          </c:spPr>
          <c:marker>
            <c:symbol val="none"/>
          </c:marker>
          <c:cat>
            <c:strRef>
              <c:f>Turbidez!$A$102:$A$114</c:f>
              <c:strCache>
                <c:ptCount val="12"/>
                <c:pt idx="0">
                  <c:v>ene-20</c:v>
                </c:pt>
                <c:pt idx="1">
                  <c:v>feb-20</c:v>
                </c:pt>
                <c:pt idx="2">
                  <c:v>mar-20</c:v>
                </c:pt>
                <c:pt idx="3">
                  <c:v>abr-20</c:v>
                </c:pt>
                <c:pt idx="4">
                  <c:v>may-20</c:v>
                </c:pt>
                <c:pt idx="5">
                  <c:v>jun-20</c:v>
                </c:pt>
                <c:pt idx="6">
                  <c:v>jul-20</c:v>
                </c:pt>
                <c:pt idx="7">
                  <c:v>ago-20</c:v>
                </c:pt>
                <c:pt idx="8">
                  <c:v>sep-20</c:v>
                </c:pt>
                <c:pt idx="9">
                  <c:v>oct-20</c:v>
                </c:pt>
                <c:pt idx="10">
                  <c:v>nov-20</c:v>
                </c:pt>
                <c:pt idx="11">
                  <c:v>dic-20</c:v>
                </c:pt>
              </c:strCache>
            </c:strRef>
          </c:cat>
          <c:val>
            <c:numRef>
              <c:f>Turbidez!$F$102:$F$114</c:f>
              <c:numCache>
                <c:formatCode>General</c:formatCode>
                <c:ptCount val="12"/>
                <c:pt idx="0">
                  <c:v>2</c:v>
                </c:pt>
                <c:pt idx="1">
                  <c:v>10</c:v>
                </c:pt>
                <c:pt idx="2">
                  <c:v>5</c:v>
                </c:pt>
                <c:pt idx="3">
                  <c:v>10</c:v>
                </c:pt>
                <c:pt idx="4">
                  <c:v>20</c:v>
                </c:pt>
                <c:pt idx="5">
                  <c:v>30</c:v>
                </c:pt>
                <c:pt idx="6">
                  <c:v>30</c:v>
                </c:pt>
                <c:pt idx="8">
                  <c:v>15</c:v>
                </c:pt>
                <c:pt idx="9">
                  <c:v>10</c:v>
                </c:pt>
                <c:pt idx="10">
                  <c:v>10</c:v>
                </c:pt>
                <c:pt idx="11">
                  <c:v>15</c:v>
                </c:pt>
              </c:numCache>
            </c:numRef>
          </c:val>
          <c:smooth val="0"/>
          <c:extLst>
            <c:ext xmlns:c16="http://schemas.microsoft.com/office/drawing/2014/chart" uri="{C3380CC4-5D6E-409C-BE32-E72D297353CC}">
              <c16:uniqueId val="{00000004-2909-4C4D-B4FD-AFB70C4A52C6}"/>
            </c:ext>
          </c:extLst>
        </c:ser>
        <c:ser>
          <c:idx val="5"/>
          <c:order val="5"/>
          <c:tx>
            <c:strRef>
              <c:f>Turbidez!$G$100:$G$101</c:f>
              <c:strCache>
                <c:ptCount val="1"/>
                <c:pt idx="0">
                  <c:v>MAAB2</c:v>
                </c:pt>
              </c:strCache>
            </c:strRef>
          </c:tx>
          <c:spPr>
            <a:ln w="28575" cap="rnd">
              <a:solidFill>
                <a:schemeClr val="accent6"/>
              </a:solidFill>
              <a:round/>
            </a:ln>
            <a:effectLst/>
          </c:spPr>
          <c:marker>
            <c:symbol val="none"/>
          </c:marker>
          <c:cat>
            <c:strRef>
              <c:f>Turbidez!$A$102:$A$114</c:f>
              <c:strCache>
                <c:ptCount val="12"/>
                <c:pt idx="0">
                  <c:v>ene-20</c:v>
                </c:pt>
                <c:pt idx="1">
                  <c:v>feb-20</c:v>
                </c:pt>
                <c:pt idx="2">
                  <c:v>mar-20</c:v>
                </c:pt>
                <c:pt idx="3">
                  <c:v>abr-20</c:v>
                </c:pt>
                <c:pt idx="4">
                  <c:v>may-20</c:v>
                </c:pt>
                <c:pt idx="5">
                  <c:v>jun-20</c:v>
                </c:pt>
                <c:pt idx="6">
                  <c:v>jul-20</c:v>
                </c:pt>
                <c:pt idx="7">
                  <c:v>ago-20</c:v>
                </c:pt>
                <c:pt idx="8">
                  <c:v>sep-20</c:v>
                </c:pt>
                <c:pt idx="9">
                  <c:v>oct-20</c:v>
                </c:pt>
                <c:pt idx="10">
                  <c:v>nov-20</c:v>
                </c:pt>
                <c:pt idx="11">
                  <c:v>dic-20</c:v>
                </c:pt>
              </c:strCache>
            </c:strRef>
          </c:cat>
          <c:val>
            <c:numRef>
              <c:f>Turbidez!$G$102:$G$114</c:f>
              <c:numCache>
                <c:formatCode>General</c:formatCode>
                <c:ptCount val="12"/>
                <c:pt idx="0">
                  <c:v>2</c:v>
                </c:pt>
                <c:pt idx="1">
                  <c:v>2</c:v>
                </c:pt>
                <c:pt idx="2">
                  <c:v>5</c:v>
                </c:pt>
                <c:pt idx="3">
                  <c:v>2</c:v>
                </c:pt>
                <c:pt idx="4">
                  <c:v>5</c:v>
                </c:pt>
                <c:pt idx="5">
                  <c:v>2</c:v>
                </c:pt>
                <c:pt idx="6">
                  <c:v>2</c:v>
                </c:pt>
                <c:pt idx="7">
                  <c:v>15</c:v>
                </c:pt>
                <c:pt idx="8">
                  <c:v>5</c:v>
                </c:pt>
                <c:pt idx="9">
                  <c:v>10</c:v>
                </c:pt>
                <c:pt idx="10">
                  <c:v>5</c:v>
                </c:pt>
                <c:pt idx="11">
                  <c:v>2</c:v>
                </c:pt>
              </c:numCache>
            </c:numRef>
          </c:val>
          <c:smooth val="0"/>
          <c:extLst>
            <c:ext xmlns:c16="http://schemas.microsoft.com/office/drawing/2014/chart" uri="{C3380CC4-5D6E-409C-BE32-E72D297353CC}">
              <c16:uniqueId val="{00000005-2909-4C4D-B4FD-AFB70C4A52C6}"/>
            </c:ext>
          </c:extLst>
        </c:ser>
        <c:ser>
          <c:idx val="6"/>
          <c:order val="6"/>
          <c:tx>
            <c:strRef>
              <c:f>Turbidez!$H$100:$H$101</c:f>
              <c:strCache>
                <c:ptCount val="1"/>
                <c:pt idx="0">
                  <c:v>MACA2</c:v>
                </c:pt>
              </c:strCache>
            </c:strRef>
          </c:tx>
          <c:spPr>
            <a:ln w="28575" cap="rnd">
              <a:solidFill>
                <a:schemeClr val="accent1">
                  <a:lumMod val="60000"/>
                </a:schemeClr>
              </a:solidFill>
              <a:round/>
            </a:ln>
            <a:effectLst/>
          </c:spPr>
          <c:marker>
            <c:symbol val="none"/>
          </c:marker>
          <c:cat>
            <c:strRef>
              <c:f>Turbidez!$A$102:$A$114</c:f>
              <c:strCache>
                <c:ptCount val="12"/>
                <c:pt idx="0">
                  <c:v>ene-20</c:v>
                </c:pt>
                <c:pt idx="1">
                  <c:v>feb-20</c:v>
                </c:pt>
                <c:pt idx="2">
                  <c:v>mar-20</c:v>
                </c:pt>
                <c:pt idx="3">
                  <c:v>abr-20</c:v>
                </c:pt>
                <c:pt idx="4">
                  <c:v>may-20</c:v>
                </c:pt>
                <c:pt idx="5">
                  <c:v>jun-20</c:v>
                </c:pt>
                <c:pt idx="6">
                  <c:v>jul-20</c:v>
                </c:pt>
                <c:pt idx="7">
                  <c:v>ago-20</c:v>
                </c:pt>
                <c:pt idx="8">
                  <c:v>sep-20</c:v>
                </c:pt>
                <c:pt idx="9">
                  <c:v>oct-20</c:v>
                </c:pt>
                <c:pt idx="10">
                  <c:v>nov-20</c:v>
                </c:pt>
                <c:pt idx="11">
                  <c:v>dic-20</c:v>
                </c:pt>
              </c:strCache>
            </c:strRef>
          </c:cat>
          <c:val>
            <c:numRef>
              <c:f>Turbidez!$H$102:$H$114</c:f>
              <c:numCache>
                <c:formatCode>General</c:formatCode>
                <c:ptCount val="12"/>
                <c:pt idx="0">
                  <c:v>2</c:v>
                </c:pt>
                <c:pt idx="1">
                  <c:v>5</c:v>
                </c:pt>
                <c:pt idx="2">
                  <c:v>2</c:v>
                </c:pt>
                <c:pt idx="3">
                  <c:v>2</c:v>
                </c:pt>
                <c:pt idx="4">
                  <c:v>5</c:v>
                </c:pt>
                <c:pt idx="5">
                  <c:v>2</c:v>
                </c:pt>
                <c:pt idx="6">
                  <c:v>2</c:v>
                </c:pt>
                <c:pt idx="7">
                  <c:v>15</c:v>
                </c:pt>
                <c:pt idx="8">
                  <c:v>5</c:v>
                </c:pt>
                <c:pt idx="9">
                  <c:v>2</c:v>
                </c:pt>
                <c:pt idx="10">
                  <c:v>2</c:v>
                </c:pt>
                <c:pt idx="11">
                  <c:v>2</c:v>
                </c:pt>
              </c:numCache>
            </c:numRef>
          </c:val>
          <c:smooth val="0"/>
          <c:extLst>
            <c:ext xmlns:c16="http://schemas.microsoft.com/office/drawing/2014/chart" uri="{C3380CC4-5D6E-409C-BE32-E72D297353CC}">
              <c16:uniqueId val="{00000006-2909-4C4D-B4FD-AFB70C4A52C6}"/>
            </c:ext>
          </c:extLst>
        </c:ser>
        <c:ser>
          <c:idx val="7"/>
          <c:order val="7"/>
          <c:tx>
            <c:strRef>
              <c:f>Turbidez!$I$100:$I$101</c:f>
              <c:strCache>
                <c:ptCount val="1"/>
                <c:pt idx="0">
                  <c:v>MSP</c:v>
                </c:pt>
              </c:strCache>
            </c:strRef>
          </c:tx>
          <c:spPr>
            <a:ln w="28575" cap="rnd">
              <a:solidFill>
                <a:schemeClr val="accent2">
                  <a:lumMod val="60000"/>
                </a:schemeClr>
              </a:solidFill>
              <a:round/>
            </a:ln>
            <a:effectLst/>
          </c:spPr>
          <c:marker>
            <c:symbol val="none"/>
          </c:marker>
          <c:cat>
            <c:strRef>
              <c:f>Turbidez!$A$102:$A$114</c:f>
              <c:strCache>
                <c:ptCount val="12"/>
                <c:pt idx="0">
                  <c:v>ene-20</c:v>
                </c:pt>
                <c:pt idx="1">
                  <c:v>feb-20</c:v>
                </c:pt>
                <c:pt idx="2">
                  <c:v>mar-20</c:v>
                </c:pt>
                <c:pt idx="3">
                  <c:v>abr-20</c:v>
                </c:pt>
                <c:pt idx="4">
                  <c:v>may-20</c:v>
                </c:pt>
                <c:pt idx="5">
                  <c:v>jun-20</c:v>
                </c:pt>
                <c:pt idx="6">
                  <c:v>jul-20</c:v>
                </c:pt>
                <c:pt idx="7">
                  <c:v>ago-20</c:v>
                </c:pt>
                <c:pt idx="8">
                  <c:v>sep-20</c:v>
                </c:pt>
                <c:pt idx="9">
                  <c:v>oct-20</c:v>
                </c:pt>
                <c:pt idx="10">
                  <c:v>nov-20</c:v>
                </c:pt>
                <c:pt idx="11">
                  <c:v>dic-20</c:v>
                </c:pt>
              </c:strCache>
            </c:strRef>
          </c:cat>
          <c:val>
            <c:numRef>
              <c:f>Turbidez!$I$102:$I$114</c:f>
              <c:numCache>
                <c:formatCode>General</c:formatCode>
                <c:ptCount val="12"/>
                <c:pt idx="10">
                  <c:v>50</c:v>
                </c:pt>
                <c:pt idx="11">
                  <c:v>2</c:v>
                </c:pt>
              </c:numCache>
            </c:numRef>
          </c:val>
          <c:smooth val="0"/>
          <c:extLst>
            <c:ext xmlns:c16="http://schemas.microsoft.com/office/drawing/2014/chart" uri="{C3380CC4-5D6E-409C-BE32-E72D297353CC}">
              <c16:uniqueId val="{00000007-2909-4C4D-B4FD-AFB70C4A52C6}"/>
            </c:ext>
          </c:extLst>
        </c:ser>
        <c:ser>
          <c:idx val="8"/>
          <c:order val="8"/>
          <c:tx>
            <c:strRef>
              <c:f>Turbidez!$J$100:$J$101</c:f>
              <c:strCache>
                <c:ptCount val="1"/>
                <c:pt idx="0">
                  <c:v>PAPO2</c:v>
                </c:pt>
              </c:strCache>
            </c:strRef>
          </c:tx>
          <c:spPr>
            <a:ln w="28575" cap="rnd">
              <a:solidFill>
                <a:schemeClr val="accent3">
                  <a:lumMod val="60000"/>
                </a:schemeClr>
              </a:solidFill>
              <a:round/>
            </a:ln>
            <a:effectLst/>
          </c:spPr>
          <c:marker>
            <c:symbol val="none"/>
          </c:marker>
          <c:cat>
            <c:strRef>
              <c:f>Turbidez!$A$102:$A$114</c:f>
              <c:strCache>
                <c:ptCount val="12"/>
                <c:pt idx="0">
                  <c:v>ene-20</c:v>
                </c:pt>
                <c:pt idx="1">
                  <c:v>feb-20</c:v>
                </c:pt>
                <c:pt idx="2">
                  <c:v>mar-20</c:v>
                </c:pt>
                <c:pt idx="3">
                  <c:v>abr-20</c:v>
                </c:pt>
                <c:pt idx="4">
                  <c:v>may-20</c:v>
                </c:pt>
                <c:pt idx="5">
                  <c:v>jun-20</c:v>
                </c:pt>
                <c:pt idx="6">
                  <c:v>jul-20</c:v>
                </c:pt>
                <c:pt idx="7">
                  <c:v>ago-20</c:v>
                </c:pt>
                <c:pt idx="8">
                  <c:v>sep-20</c:v>
                </c:pt>
                <c:pt idx="9">
                  <c:v>oct-20</c:v>
                </c:pt>
                <c:pt idx="10">
                  <c:v>nov-20</c:v>
                </c:pt>
                <c:pt idx="11">
                  <c:v>dic-20</c:v>
                </c:pt>
              </c:strCache>
            </c:strRef>
          </c:cat>
          <c:val>
            <c:numRef>
              <c:f>Turbidez!$J$102:$J$114</c:f>
              <c:numCache>
                <c:formatCode>General</c:formatCode>
                <c:ptCount val="12"/>
                <c:pt idx="0">
                  <c:v>2</c:v>
                </c:pt>
                <c:pt idx="1">
                  <c:v>5</c:v>
                </c:pt>
                <c:pt idx="2">
                  <c:v>2</c:v>
                </c:pt>
                <c:pt idx="3">
                  <c:v>5</c:v>
                </c:pt>
                <c:pt idx="4">
                  <c:v>5</c:v>
                </c:pt>
                <c:pt idx="5">
                  <c:v>2</c:v>
                </c:pt>
                <c:pt idx="6">
                  <c:v>#N/A</c:v>
                </c:pt>
                <c:pt idx="7">
                  <c:v>10</c:v>
                </c:pt>
                <c:pt idx="8">
                  <c:v>10</c:v>
                </c:pt>
                <c:pt idx="9">
                  <c:v>5</c:v>
                </c:pt>
                <c:pt idx="10">
                  <c:v>5</c:v>
                </c:pt>
                <c:pt idx="11">
                  <c:v>2</c:v>
                </c:pt>
              </c:numCache>
            </c:numRef>
          </c:val>
          <c:smooth val="0"/>
          <c:extLst>
            <c:ext xmlns:c16="http://schemas.microsoft.com/office/drawing/2014/chart" uri="{C3380CC4-5D6E-409C-BE32-E72D297353CC}">
              <c16:uniqueId val="{00000008-2909-4C4D-B4FD-AFB70C4A52C6}"/>
            </c:ext>
          </c:extLst>
        </c:ser>
        <c:ser>
          <c:idx val="9"/>
          <c:order val="9"/>
          <c:tx>
            <c:strRef>
              <c:f>Turbidez!$K$100:$K$101</c:f>
              <c:strCache>
                <c:ptCount val="1"/>
                <c:pt idx="0">
                  <c:v>PAPR2</c:v>
                </c:pt>
              </c:strCache>
            </c:strRef>
          </c:tx>
          <c:spPr>
            <a:ln w="28575" cap="rnd">
              <a:solidFill>
                <a:schemeClr val="accent4">
                  <a:lumMod val="60000"/>
                </a:schemeClr>
              </a:solidFill>
              <a:round/>
            </a:ln>
            <a:effectLst/>
          </c:spPr>
          <c:marker>
            <c:symbol val="none"/>
          </c:marker>
          <c:cat>
            <c:strRef>
              <c:f>Turbidez!$A$102:$A$114</c:f>
              <c:strCache>
                <c:ptCount val="12"/>
                <c:pt idx="0">
                  <c:v>ene-20</c:v>
                </c:pt>
                <c:pt idx="1">
                  <c:v>feb-20</c:v>
                </c:pt>
                <c:pt idx="2">
                  <c:v>mar-20</c:v>
                </c:pt>
                <c:pt idx="3">
                  <c:v>abr-20</c:v>
                </c:pt>
                <c:pt idx="4">
                  <c:v>may-20</c:v>
                </c:pt>
                <c:pt idx="5">
                  <c:v>jun-20</c:v>
                </c:pt>
                <c:pt idx="6">
                  <c:v>jul-20</c:v>
                </c:pt>
                <c:pt idx="7">
                  <c:v>ago-20</c:v>
                </c:pt>
                <c:pt idx="8">
                  <c:v>sep-20</c:v>
                </c:pt>
                <c:pt idx="9">
                  <c:v>oct-20</c:v>
                </c:pt>
                <c:pt idx="10">
                  <c:v>nov-20</c:v>
                </c:pt>
                <c:pt idx="11">
                  <c:v>dic-20</c:v>
                </c:pt>
              </c:strCache>
            </c:strRef>
          </c:cat>
          <c:val>
            <c:numRef>
              <c:f>Turbidez!$K$102:$K$114</c:f>
              <c:numCache>
                <c:formatCode>General</c:formatCode>
                <c:ptCount val="12"/>
                <c:pt idx="0">
                  <c:v>2</c:v>
                </c:pt>
                <c:pt idx="1">
                  <c:v>5</c:v>
                </c:pt>
                <c:pt idx="2">
                  <c:v>5</c:v>
                </c:pt>
                <c:pt idx="3">
                  <c:v>5</c:v>
                </c:pt>
                <c:pt idx="4">
                  <c:v>5</c:v>
                </c:pt>
                <c:pt idx="5">
                  <c:v>10</c:v>
                </c:pt>
                <c:pt idx="6">
                  <c:v>40</c:v>
                </c:pt>
                <c:pt idx="7">
                  <c:v>40</c:v>
                </c:pt>
                <c:pt idx="8">
                  <c:v>10</c:v>
                </c:pt>
                <c:pt idx="9">
                  <c:v>5</c:v>
                </c:pt>
                <c:pt idx="10">
                  <c:v>10</c:v>
                </c:pt>
                <c:pt idx="11">
                  <c:v>5</c:v>
                </c:pt>
              </c:numCache>
            </c:numRef>
          </c:val>
          <c:smooth val="0"/>
          <c:extLst>
            <c:ext xmlns:c16="http://schemas.microsoft.com/office/drawing/2014/chart" uri="{C3380CC4-5D6E-409C-BE32-E72D297353CC}">
              <c16:uniqueId val="{00000009-2909-4C4D-B4FD-AFB70C4A52C6}"/>
            </c:ext>
          </c:extLst>
        </c:ser>
        <c:ser>
          <c:idx val="10"/>
          <c:order val="10"/>
          <c:tx>
            <c:strRef>
              <c:f>Turbidez!$L$100:$L$101</c:f>
              <c:strCache>
                <c:ptCount val="1"/>
                <c:pt idx="0">
                  <c:v>PLTR1</c:v>
                </c:pt>
              </c:strCache>
            </c:strRef>
          </c:tx>
          <c:spPr>
            <a:ln w="28575" cap="rnd">
              <a:solidFill>
                <a:schemeClr val="accent5">
                  <a:lumMod val="60000"/>
                </a:schemeClr>
              </a:solidFill>
              <a:round/>
            </a:ln>
            <a:effectLst/>
          </c:spPr>
          <c:marker>
            <c:symbol val="none"/>
          </c:marker>
          <c:cat>
            <c:strRef>
              <c:f>Turbidez!$A$102:$A$114</c:f>
              <c:strCache>
                <c:ptCount val="12"/>
                <c:pt idx="0">
                  <c:v>ene-20</c:v>
                </c:pt>
                <c:pt idx="1">
                  <c:v>feb-20</c:v>
                </c:pt>
                <c:pt idx="2">
                  <c:v>mar-20</c:v>
                </c:pt>
                <c:pt idx="3">
                  <c:v>abr-20</c:v>
                </c:pt>
                <c:pt idx="4">
                  <c:v>may-20</c:v>
                </c:pt>
                <c:pt idx="5">
                  <c:v>jun-20</c:v>
                </c:pt>
                <c:pt idx="6">
                  <c:v>jul-20</c:v>
                </c:pt>
                <c:pt idx="7">
                  <c:v>ago-20</c:v>
                </c:pt>
                <c:pt idx="8">
                  <c:v>sep-20</c:v>
                </c:pt>
                <c:pt idx="9">
                  <c:v>oct-20</c:v>
                </c:pt>
                <c:pt idx="10">
                  <c:v>nov-20</c:v>
                </c:pt>
                <c:pt idx="11">
                  <c:v>dic-20</c:v>
                </c:pt>
              </c:strCache>
            </c:strRef>
          </c:cat>
          <c:val>
            <c:numRef>
              <c:f>Turbidez!$L$102:$L$114</c:f>
              <c:numCache>
                <c:formatCode>General</c:formatCode>
                <c:ptCount val="12"/>
                <c:pt idx="0">
                  <c:v>2</c:v>
                </c:pt>
                <c:pt idx="1">
                  <c:v>5</c:v>
                </c:pt>
                <c:pt idx="2">
                  <c:v>5</c:v>
                </c:pt>
                <c:pt idx="3">
                  <c:v>5</c:v>
                </c:pt>
                <c:pt idx="4">
                  <c:v>10</c:v>
                </c:pt>
                <c:pt idx="5">
                  <c:v>10</c:v>
                </c:pt>
                <c:pt idx="6">
                  <c:v>5</c:v>
                </c:pt>
                <c:pt idx="7">
                  <c:v>0</c:v>
                </c:pt>
                <c:pt idx="8">
                  <c:v>10</c:v>
                </c:pt>
                <c:pt idx="9">
                  <c:v>10</c:v>
                </c:pt>
                <c:pt idx="10">
                  <c:v>5</c:v>
                </c:pt>
                <c:pt idx="11">
                  <c:v>5</c:v>
                </c:pt>
              </c:numCache>
            </c:numRef>
          </c:val>
          <c:smooth val="0"/>
          <c:extLst>
            <c:ext xmlns:c16="http://schemas.microsoft.com/office/drawing/2014/chart" uri="{C3380CC4-5D6E-409C-BE32-E72D297353CC}">
              <c16:uniqueId val="{0000000A-2909-4C4D-B4FD-AFB70C4A52C6}"/>
            </c:ext>
          </c:extLst>
        </c:ser>
        <c:ser>
          <c:idx val="11"/>
          <c:order val="11"/>
          <c:tx>
            <c:strRef>
              <c:f>Turbidez!$M$100:$M$101</c:f>
              <c:strCache>
                <c:ptCount val="1"/>
                <c:pt idx="0">
                  <c:v>PLTR2</c:v>
                </c:pt>
              </c:strCache>
            </c:strRef>
          </c:tx>
          <c:spPr>
            <a:ln w="28575" cap="rnd">
              <a:solidFill>
                <a:schemeClr val="accent6">
                  <a:lumMod val="60000"/>
                </a:schemeClr>
              </a:solidFill>
              <a:round/>
            </a:ln>
            <a:effectLst/>
          </c:spPr>
          <c:marker>
            <c:symbol val="none"/>
          </c:marker>
          <c:cat>
            <c:strRef>
              <c:f>Turbidez!$A$102:$A$114</c:f>
              <c:strCache>
                <c:ptCount val="12"/>
                <c:pt idx="0">
                  <c:v>ene-20</c:v>
                </c:pt>
                <c:pt idx="1">
                  <c:v>feb-20</c:v>
                </c:pt>
                <c:pt idx="2">
                  <c:v>mar-20</c:v>
                </c:pt>
                <c:pt idx="3">
                  <c:v>abr-20</c:v>
                </c:pt>
                <c:pt idx="4">
                  <c:v>may-20</c:v>
                </c:pt>
                <c:pt idx="5">
                  <c:v>jun-20</c:v>
                </c:pt>
                <c:pt idx="6">
                  <c:v>jul-20</c:v>
                </c:pt>
                <c:pt idx="7">
                  <c:v>ago-20</c:v>
                </c:pt>
                <c:pt idx="8">
                  <c:v>sep-20</c:v>
                </c:pt>
                <c:pt idx="9">
                  <c:v>oct-20</c:v>
                </c:pt>
                <c:pt idx="10">
                  <c:v>nov-20</c:v>
                </c:pt>
                <c:pt idx="11">
                  <c:v>dic-20</c:v>
                </c:pt>
              </c:strCache>
            </c:strRef>
          </c:cat>
          <c:val>
            <c:numRef>
              <c:f>Turbidez!$M$102:$M$114</c:f>
              <c:numCache>
                <c:formatCode>General</c:formatCode>
                <c:ptCount val="12"/>
                <c:pt idx="0">
                  <c:v>5</c:v>
                </c:pt>
                <c:pt idx="1">
                  <c:v>5</c:v>
                </c:pt>
                <c:pt idx="2">
                  <c:v>5</c:v>
                </c:pt>
                <c:pt idx="3">
                  <c:v>5</c:v>
                </c:pt>
                <c:pt idx="4">
                  <c:v>10</c:v>
                </c:pt>
                <c:pt idx="5">
                  <c:v>10</c:v>
                </c:pt>
                <c:pt idx="6">
                  <c:v>#N/A</c:v>
                </c:pt>
                <c:pt idx="7">
                  <c:v>0</c:v>
                </c:pt>
                <c:pt idx="8">
                  <c:v>10</c:v>
                </c:pt>
                <c:pt idx="9">
                  <c:v>10</c:v>
                </c:pt>
                <c:pt idx="10">
                  <c:v>5</c:v>
                </c:pt>
                <c:pt idx="11">
                  <c:v>5</c:v>
                </c:pt>
              </c:numCache>
            </c:numRef>
          </c:val>
          <c:smooth val="0"/>
          <c:extLst>
            <c:ext xmlns:c16="http://schemas.microsoft.com/office/drawing/2014/chart" uri="{C3380CC4-5D6E-409C-BE32-E72D297353CC}">
              <c16:uniqueId val="{0000000B-2909-4C4D-B4FD-AFB70C4A52C6}"/>
            </c:ext>
          </c:extLst>
        </c:ser>
        <c:ser>
          <c:idx val="12"/>
          <c:order val="12"/>
          <c:tx>
            <c:strRef>
              <c:f>Turbidez!$N$100:$N$101</c:f>
              <c:strCache>
                <c:ptCount val="1"/>
                <c:pt idx="0">
                  <c:v>RECO</c:v>
                </c:pt>
              </c:strCache>
            </c:strRef>
          </c:tx>
          <c:spPr>
            <a:ln w="28575" cap="rnd">
              <a:solidFill>
                <a:schemeClr val="accent1">
                  <a:lumMod val="80000"/>
                  <a:lumOff val="20000"/>
                </a:schemeClr>
              </a:solidFill>
              <a:round/>
            </a:ln>
            <a:effectLst/>
          </c:spPr>
          <c:marker>
            <c:symbol val="none"/>
          </c:marker>
          <c:cat>
            <c:strRef>
              <c:f>Turbidez!$A$102:$A$114</c:f>
              <c:strCache>
                <c:ptCount val="12"/>
                <c:pt idx="0">
                  <c:v>ene-20</c:v>
                </c:pt>
                <c:pt idx="1">
                  <c:v>feb-20</c:v>
                </c:pt>
                <c:pt idx="2">
                  <c:v>mar-20</c:v>
                </c:pt>
                <c:pt idx="3">
                  <c:v>abr-20</c:v>
                </c:pt>
                <c:pt idx="4">
                  <c:v>may-20</c:v>
                </c:pt>
                <c:pt idx="5">
                  <c:v>jun-20</c:v>
                </c:pt>
                <c:pt idx="6">
                  <c:v>jul-20</c:v>
                </c:pt>
                <c:pt idx="7">
                  <c:v>ago-20</c:v>
                </c:pt>
                <c:pt idx="8">
                  <c:v>sep-20</c:v>
                </c:pt>
                <c:pt idx="9">
                  <c:v>oct-20</c:v>
                </c:pt>
                <c:pt idx="10">
                  <c:v>nov-20</c:v>
                </c:pt>
                <c:pt idx="11">
                  <c:v>dic-20</c:v>
                </c:pt>
              </c:strCache>
            </c:strRef>
          </c:cat>
          <c:val>
            <c:numRef>
              <c:f>Turbidez!$N$102:$N$114</c:f>
              <c:numCache>
                <c:formatCode>General</c:formatCode>
                <c:ptCount val="12"/>
                <c:pt idx="0">
                  <c:v>2</c:v>
                </c:pt>
                <c:pt idx="4">
                  <c:v>10</c:v>
                </c:pt>
                <c:pt idx="5">
                  <c:v>10</c:v>
                </c:pt>
                <c:pt idx="8">
                  <c:v>10</c:v>
                </c:pt>
                <c:pt idx="9">
                  <c:v>5</c:v>
                </c:pt>
                <c:pt idx="10">
                  <c:v>5</c:v>
                </c:pt>
                <c:pt idx="11">
                  <c:v>5</c:v>
                </c:pt>
              </c:numCache>
            </c:numRef>
          </c:val>
          <c:smooth val="0"/>
          <c:extLst>
            <c:ext xmlns:c16="http://schemas.microsoft.com/office/drawing/2014/chart" uri="{C3380CC4-5D6E-409C-BE32-E72D297353CC}">
              <c16:uniqueId val="{0000000C-2909-4C4D-B4FD-AFB70C4A52C6}"/>
            </c:ext>
          </c:extLst>
        </c:ser>
        <c:dLbls>
          <c:showLegendKey val="0"/>
          <c:showVal val="0"/>
          <c:showCatName val="0"/>
          <c:showSerName val="0"/>
          <c:showPercent val="0"/>
          <c:showBubbleSize val="0"/>
        </c:dLbls>
        <c:smooth val="0"/>
        <c:axId val="960665008"/>
        <c:axId val="960661072"/>
      </c:lineChart>
      <c:catAx>
        <c:axId val="960665008"/>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Mes del muestreo</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MX"/>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960661072"/>
        <c:crosses val="autoZero"/>
        <c:auto val="1"/>
        <c:lblAlgn val="ctr"/>
        <c:lblOffset val="100"/>
        <c:noMultiLvlLbl val="0"/>
      </c:catAx>
      <c:valAx>
        <c:axId val="960661072"/>
        <c:scaling>
          <c:orientation val="minMax"/>
          <c:min val="5"/>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960665008"/>
        <c:crosses val="autoZero"/>
        <c:crossBetween val="between"/>
      </c:valAx>
      <c:spPr>
        <a:noFill/>
        <a:ln>
          <a:noFill/>
        </a:ln>
        <a:effectLst/>
      </c:spPr>
    </c:plotArea>
    <c:legend>
      <c:legendPos val="r"/>
      <c:layout>
        <c:manualLayout>
          <c:xMode val="edge"/>
          <c:yMode val="edge"/>
          <c:x val="0.8227185036399145"/>
          <c:y val="6.0375942553599793E-2"/>
          <c:w val="0.1696603143147502"/>
          <c:h val="0.867486344449893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r>
              <a:rPr lang="en-US" sz="1200" b="1"/>
              <a:t>Turbidez</a:t>
            </a:r>
          </a:p>
        </c:rich>
      </c:tx>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es-MX"/>
        </a:p>
      </c:txPr>
    </c:title>
    <c:autoTitleDeleted val="0"/>
    <c:plotArea>
      <c:layout/>
      <c:stockChart>
        <c:ser>
          <c:idx val="0"/>
          <c:order val="0"/>
          <c:tx>
            <c:strRef>
              <c:f>Turbidez!$A$236</c:f>
              <c:strCache>
                <c:ptCount val="1"/>
                <c:pt idx="0">
                  <c:v>PROMEDIO</c:v>
                </c:pt>
              </c:strCache>
            </c:strRef>
          </c:tx>
          <c:spPr>
            <a:ln w="28575" cap="rnd">
              <a:noFill/>
              <a:round/>
            </a:ln>
            <a:effectLst/>
          </c:spPr>
          <c:marker>
            <c:symbol val="circle"/>
            <c:size val="5"/>
            <c:spPr>
              <a:solidFill>
                <a:schemeClr val="accent1"/>
              </a:solidFill>
              <a:ln w="9525">
                <a:solidFill>
                  <a:schemeClr val="accent1"/>
                </a:solidFill>
              </a:ln>
              <a:effectLst/>
            </c:spPr>
          </c:marker>
          <c:dPt>
            <c:idx val="0"/>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0-AB82-41ED-9C4C-2527846A5856}"/>
              </c:ext>
            </c:extLst>
          </c:dPt>
          <c:dPt>
            <c:idx val="1"/>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1-AB82-41ED-9C4C-2527846A5856}"/>
              </c:ext>
            </c:extLst>
          </c:dPt>
          <c:dPt>
            <c:idx val="2"/>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2-AB82-41ED-9C4C-2527846A5856}"/>
              </c:ext>
            </c:extLst>
          </c:dPt>
          <c:dPt>
            <c:idx val="3"/>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3-AB82-41ED-9C4C-2527846A5856}"/>
              </c:ext>
            </c:extLst>
          </c:dPt>
          <c:dPt>
            <c:idx val="4"/>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4-AB82-41ED-9C4C-2527846A5856}"/>
              </c:ext>
            </c:extLst>
          </c:dPt>
          <c:dPt>
            <c:idx val="5"/>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5-AB82-41ED-9C4C-2527846A5856}"/>
              </c:ext>
            </c:extLst>
          </c:dPt>
          <c:dPt>
            <c:idx val="6"/>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6-AB82-41ED-9C4C-2527846A5856}"/>
              </c:ext>
            </c:extLst>
          </c:dPt>
          <c:dPt>
            <c:idx val="7"/>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7-AB82-41ED-9C4C-2527846A5856}"/>
              </c:ext>
            </c:extLst>
          </c:dPt>
          <c:dPt>
            <c:idx val="8"/>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8-AB82-41ED-9C4C-2527846A5856}"/>
              </c:ext>
            </c:extLst>
          </c:dPt>
          <c:dPt>
            <c:idx val="9"/>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9-AB82-41ED-9C4C-2527846A5856}"/>
              </c:ext>
            </c:extLst>
          </c:dPt>
          <c:dPt>
            <c:idx val="10"/>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A-AB82-41ED-9C4C-2527846A5856}"/>
              </c:ext>
            </c:extLst>
          </c:dPt>
          <c:dPt>
            <c:idx val="11"/>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B-AB82-41ED-9C4C-2527846A5856}"/>
              </c:ext>
            </c:extLst>
          </c:dPt>
          <c:dPt>
            <c:idx val="12"/>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C-AB82-41ED-9C4C-2527846A5856}"/>
              </c:ext>
            </c:extLst>
          </c:dPt>
          <c:dPt>
            <c:idx val="13"/>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D-AB82-41ED-9C4C-2527846A5856}"/>
              </c:ext>
            </c:extLst>
          </c:dPt>
          <c:dPt>
            <c:idx val="14"/>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E-AB82-41ED-9C4C-2527846A5856}"/>
              </c:ext>
            </c:extLst>
          </c:dPt>
          <c:dPt>
            <c:idx val="15"/>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F-AB82-41ED-9C4C-2527846A5856}"/>
              </c:ext>
            </c:extLst>
          </c:dPt>
          <c:dPt>
            <c:idx val="16"/>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10-AB82-41ED-9C4C-2527846A5856}"/>
              </c:ext>
            </c:extLst>
          </c:dPt>
          <c:dPt>
            <c:idx val="17"/>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11-AB82-41ED-9C4C-2527846A5856}"/>
              </c:ext>
            </c:extLst>
          </c:dPt>
          <c:dPt>
            <c:idx val="18"/>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12-AB82-41ED-9C4C-2527846A5856}"/>
              </c:ext>
            </c:extLst>
          </c:dPt>
          <c:dPt>
            <c:idx val="19"/>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13-AB82-41ED-9C4C-2527846A5856}"/>
              </c:ext>
            </c:extLst>
          </c:dPt>
          <c:dPt>
            <c:idx val="20"/>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14-AB82-41ED-9C4C-2527846A5856}"/>
              </c:ext>
            </c:extLst>
          </c:dPt>
          <c:cat>
            <c:strRef>
              <c:f>Turbidez!$B$235:$Z$235</c:f>
              <c:strCache>
                <c:ptCount val="25"/>
                <c:pt idx="0">
                  <c:v>CONV</c:v>
                </c:pt>
                <c:pt idx="1">
                  <c:v>HARG1</c:v>
                </c:pt>
                <c:pt idx="2">
                  <c:v>HARG2</c:v>
                </c:pt>
                <c:pt idx="3">
                  <c:v>HASL1</c:v>
                </c:pt>
                <c:pt idx="4">
                  <c:v>HASL2</c:v>
                </c:pt>
                <c:pt idx="5">
                  <c:v>HASL3</c:v>
                </c:pt>
                <c:pt idx="6">
                  <c:v>HOSP1</c:v>
                </c:pt>
                <c:pt idx="7">
                  <c:v>HOSP2</c:v>
                </c:pt>
                <c:pt idx="8">
                  <c:v>HUMH</c:v>
                </c:pt>
                <c:pt idx="9">
                  <c:v>MAAB1</c:v>
                </c:pt>
                <c:pt idx="10">
                  <c:v>MAAB2</c:v>
                </c:pt>
                <c:pt idx="11">
                  <c:v>MACA1</c:v>
                </c:pt>
                <c:pt idx="12">
                  <c:v>MACA2</c:v>
                </c:pt>
                <c:pt idx="13">
                  <c:v>MAKI</c:v>
                </c:pt>
                <c:pt idx="14">
                  <c:v>MSP</c:v>
                </c:pt>
                <c:pt idx="15">
                  <c:v>PAPO1</c:v>
                </c:pt>
                <c:pt idx="16">
                  <c:v>PAPO2</c:v>
                </c:pt>
                <c:pt idx="17">
                  <c:v>PAPR1</c:v>
                </c:pt>
                <c:pt idx="18">
                  <c:v>PAPR2</c:v>
                </c:pt>
                <c:pt idx="19">
                  <c:v>PAPR3</c:v>
                </c:pt>
                <c:pt idx="20">
                  <c:v>PLTR1</c:v>
                </c:pt>
                <c:pt idx="21">
                  <c:v>PLTR2</c:v>
                </c:pt>
                <c:pt idx="22">
                  <c:v>RECO</c:v>
                </c:pt>
                <c:pt idx="23">
                  <c:v>SALT</c:v>
                </c:pt>
                <c:pt idx="24">
                  <c:v>Total general</c:v>
                </c:pt>
              </c:strCache>
            </c:strRef>
          </c:cat>
          <c:val>
            <c:numRef>
              <c:f>Turbidez!$B$236:$Z$236</c:f>
              <c:numCache>
                <c:formatCode>0.00</c:formatCode>
                <c:ptCount val="25"/>
                <c:pt idx="0">
                  <c:v>5.375</c:v>
                </c:pt>
                <c:pt idx="1">
                  <c:v>11.210526315789474</c:v>
                </c:pt>
                <c:pt idx="2">
                  <c:v>12.138888888888889</c:v>
                </c:pt>
                <c:pt idx="3">
                  <c:v>5.7368421052631575</c:v>
                </c:pt>
                <c:pt idx="4">
                  <c:v>9.7222222222222214</c:v>
                </c:pt>
                <c:pt idx="5">
                  <c:v>14</c:v>
                </c:pt>
                <c:pt idx="6">
                  <c:v>18.076923076923077</c:v>
                </c:pt>
                <c:pt idx="7">
                  <c:v>7</c:v>
                </c:pt>
                <c:pt idx="8">
                  <c:v>13.857142857142858</c:v>
                </c:pt>
                <c:pt idx="9">
                  <c:v>8.5555555555555554</c:v>
                </c:pt>
                <c:pt idx="10">
                  <c:v>10.583333333333334</c:v>
                </c:pt>
                <c:pt idx="11">
                  <c:v>0</c:v>
                </c:pt>
                <c:pt idx="12">
                  <c:v>9.6944444444444446</c:v>
                </c:pt>
                <c:pt idx="13">
                  <c:v>2</c:v>
                </c:pt>
                <c:pt idx="14">
                  <c:v>11.2</c:v>
                </c:pt>
                <c:pt idx="15">
                  <c:v>0</c:v>
                </c:pt>
                <c:pt idx="16">
                  <c:v>0</c:v>
                </c:pt>
                <c:pt idx="17">
                  <c:v>9.3157894736842106</c:v>
                </c:pt>
                <c:pt idx="18">
                  <c:v>14.666666666666666</c:v>
                </c:pt>
                <c:pt idx="19">
                  <c:v>10</c:v>
                </c:pt>
                <c:pt idx="20">
                  <c:v>14.680555555555555</c:v>
                </c:pt>
                <c:pt idx="21">
                  <c:v>0</c:v>
                </c:pt>
                <c:pt idx="22">
                  <c:v>12.403225806451612</c:v>
                </c:pt>
                <c:pt idx="23">
                  <c:v>0</c:v>
                </c:pt>
                <c:pt idx="24">
                  <c:v>11.599166689314394</c:v>
                </c:pt>
              </c:numCache>
            </c:numRef>
          </c:val>
          <c:smooth val="0"/>
          <c:extLst>
            <c:ext xmlns:c16="http://schemas.microsoft.com/office/drawing/2014/chart" uri="{C3380CC4-5D6E-409C-BE32-E72D297353CC}">
              <c16:uniqueId val="{00000015-AB82-41ED-9C4C-2527846A5856}"/>
            </c:ext>
          </c:extLst>
        </c:ser>
        <c:ser>
          <c:idx val="1"/>
          <c:order val="1"/>
          <c:tx>
            <c:strRef>
              <c:f>Turbidez!$A$237</c:f>
              <c:strCache>
                <c:ptCount val="1"/>
                <c:pt idx="0">
                  <c:v>MIN</c:v>
                </c:pt>
              </c:strCache>
            </c:strRef>
          </c:tx>
          <c:spPr>
            <a:ln w="28575" cap="rnd">
              <a:noFill/>
              <a:round/>
            </a:ln>
            <a:effectLst/>
          </c:spPr>
          <c:marker>
            <c:symbol val="none"/>
          </c:marker>
          <c:dPt>
            <c:idx val="9"/>
            <c:marker>
              <c:symbol val="none"/>
            </c:marker>
            <c:bubble3D val="0"/>
            <c:extLst>
              <c:ext xmlns:c16="http://schemas.microsoft.com/office/drawing/2014/chart" uri="{C3380CC4-5D6E-409C-BE32-E72D297353CC}">
                <c16:uniqueId val="{00000016-AB82-41ED-9C4C-2527846A5856}"/>
              </c:ext>
            </c:extLst>
          </c:dPt>
          <c:cat>
            <c:strRef>
              <c:f>Turbidez!$B$235:$Z$235</c:f>
              <c:strCache>
                <c:ptCount val="25"/>
                <c:pt idx="0">
                  <c:v>CONV</c:v>
                </c:pt>
                <c:pt idx="1">
                  <c:v>HARG1</c:v>
                </c:pt>
                <c:pt idx="2">
                  <c:v>HARG2</c:v>
                </c:pt>
                <c:pt idx="3">
                  <c:v>HASL1</c:v>
                </c:pt>
                <c:pt idx="4">
                  <c:v>HASL2</c:v>
                </c:pt>
                <c:pt idx="5">
                  <c:v>HASL3</c:v>
                </c:pt>
                <c:pt idx="6">
                  <c:v>HOSP1</c:v>
                </c:pt>
                <c:pt idx="7">
                  <c:v>HOSP2</c:v>
                </c:pt>
                <c:pt idx="8">
                  <c:v>HUMH</c:v>
                </c:pt>
                <c:pt idx="9">
                  <c:v>MAAB1</c:v>
                </c:pt>
                <c:pt idx="10">
                  <c:v>MAAB2</c:v>
                </c:pt>
                <c:pt idx="11">
                  <c:v>MACA1</c:v>
                </c:pt>
                <c:pt idx="12">
                  <c:v>MACA2</c:v>
                </c:pt>
                <c:pt idx="13">
                  <c:v>MAKI</c:v>
                </c:pt>
                <c:pt idx="14">
                  <c:v>MSP</c:v>
                </c:pt>
                <c:pt idx="15">
                  <c:v>PAPO1</c:v>
                </c:pt>
                <c:pt idx="16">
                  <c:v>PAPO2</c:v>
                </c:pt>
                <c:pt idx="17">
                  <c:v>PAPR1</c:v>
                </c:pt>
                <c:pt idx="18">
                  <c:v>PAPR2</c:v>
                </c:pt>
                <c:pt idx="19">
                  <c:v>PAPR3</c:v>
                </c:pt>
                <c:pt idx="20">
                  <c:v>PLTR1</c:v>
                </c:pt>
                <c:pt idx="21">
                  <c:v>PLTR2</c:v>
                </c:pt>
                <c:pt idx="22">
                  <c:v>RECO</c:v>
                </c:pt>
                <c:pt idx="23">
                  <c:v>SALT</c:v>
                </c:pt>
                <c:pt idx="24">
                  <c:v>Total general</c:v>
                </c:pt>
              </c:strCache>
            </c:strRef>
          </c:cat>
          <c:val>
            <c:numRef>
              <c:f>Turbidez!$B$237:$Z$237</c:f>
              <c:numCache>
                <c:formatCode>0.00</c:formatCode>
                <c:ptCount val="25"/>
                <c:pt idx="0">
                  <c:v>2</c:v>
                </c:pt>
                <c:pt idx="1">
                  <c:v>2</c:v>
                </c:pt>
                <c:pt idx="2">
                  <c:v>2</c:v>
                </c:pt>
                <c:pt idx="3">
                  <c:v>2</c:v>
                </c:pt>
                <c:pt idx="4">
                  <c:v>2</c:v>
                </c:pt>
                <c:pt idx="5">
                  <c:v>2</c:v>
                </c:pt>
                <c:pt idx="6">
                  <c:v>5</c:v>
                </c:pt>
                <c:pt idx="7">
                  <c:v>5</c:v>
                </c:pt>
                <c:pt idx="8">
                  <c:v>2</c:v>
                </c:pt>
                <c:pt idx="9">
                  <c:v>2</c:v>
                </c:pt>
                <c:pt idx="10">
                  <c:v>2</c:v>
                </c:pt>
                <c:pt idx="11">
                  <c:v>0</c:v>
                </c:pt>
                <c:pt idx="12">
                  <c:v>2</c:v>
                </c:pt>
                <c:pt idx="13">
                  <c:v>2</c:v>
                </c:pt>
                <c:pt idx="14">
                  <c:v>0</c:v>
                </c:pt>
                <c:pt idx="15">
                  <c:v>0</c:v>
                </c:pt>
                <c:pt idx="16">
                  <c:v>0</c:v>
                </c:pt>
                <c:pt idx="17">
                  <c:v>2</c:v>
                </c:pt>
                <c:pt idx="18">
                  <c:v>2</c:v>
                </c:pt>
                <c:pt idx="19">
                  <c:v>0</c:v>
                </c:pt>
                <c:pt idx="20">
                  <c:v>0</c:v>
                </c:pt>
                <c:pt idx="21">
                  <c:v>0</c:v>
                </c:pt>
                <c:pt idx="22">
                  <c:v>2</c:v>
                </c:pt>
                <c:pt idx="23">
                  <c:v>0</c:v>
                </c:pt>
                <c:pt idx="24">
                  <c:v>2.6</c:v>
                </c:pt>
              </c:numCache>
            </c:numRef>
          </c:val>
          <c:smooth val="0"/>
          <c:extLst>
            <c:ext xmlns:c16="http://schemas.microsoft.com/office/drawing/2014/chart" uri="{C3380CC4-5D6E-409C-BE32-E72D297353CC}">
              <c16:uniqueId val="{00000017-AB82-41ED-9C4C-2527846A5856}"/>
            </c:ext>
          </c:extLst>
        </c:ser>
        <c:ser>
          <c:idx val="2"/>
          <c:order val="2"/>
          <c:tx>
            <c:strRef>
              <c:f>Turbidez!$A$238</c:f>
              <c:strCache>
                <c:ptCount val="1"/>
                <c:pt idx="0">
                  <c:v>MAX</c:v>
                </c:pt>
              </c:strCache>
            </c:strRef>
          </c:tx>
          <c:spPr>
            <a:ln w="28575" cap="rnd">
              <a:noFill/>
              <a:round/>
            </a:ln>
            <a:effectLst/>
          </c:spPr>
          <c:marker>
            <c:symbol val="none"/>
          </c:marker>
          <c:cat>
            <c:strRef>
              <c:f>Turbidez!$B$235:$Z$235</c:f>
              <c:strCache>
                <c:ptCount val="25"/>
                <c:pt idx="0">
                  <c:v>CONV</c:v>
                </c:pt>
                <c:pt idx="1">
                  <c:v>HARG1</c:v>
                </c:pt>
                <c:pt idx="2">
                  <c:v>HARG2</c:v>
                </c:pt>
                <c:pt idx="3">
                  <c:v>HASL1</c:v>
                </c:pt>
                <c:pt idx="4">
                  <c:v>HASL2</c:v>
                </c:pt>
                <c:pt idx="5">
                  <c:v>HASL3</c:v>
                </c:pt>
                <c:pt idx="6">
                  <c:v>HOSP1</c:v>
                </c:pt>
                <c:pt idx="7">
                  <c:v>HOSP2</c:v>
                </c:pt>
                <c:pt idx="8">
                  <c:v>HUMH</c:v>
                </c:pt>
                <c:pt idx="9">
                  <c:v>MAAB1</c:v>
                </c:pt>
                <c:pt idx="10">
                  <c:v>MAAB2</c:v>
                </c:pt>
                <c:pt idx="11">
                  <c:v>MACA1</c:v>
                </c:pt>
                <c:pt idx="12">
                  <c:v>MACA2</c:v>
                </c:pt>
                <c:pt idx="13">
                  <c:v>MAKI</c:v>
                </c:pt>
                <c:pt idx="14">
                  <c:v>MSP</c:v>
                </c:pt>
                <c:pt idx="15">
                  <c:v>PAPO1</c:v>
                </c:pt>
                <c:pt idx="16">
                  <c:v>PAPO2</c:v>
                </c:pt>
                <c:pt idx="17">
                  <c:v>PAPR1</c:v>
                </c:pt>
                <c:pt idx="18">
                  <c:v>PAPR2</c:v>
                </c:pt>
                <c:pt idx="19">
                  <c:v>PAPR3</c:v>
                </c:pt>
                <c:pt idx="20">
                  <c:v>PLTR1</c:v>
                </c:pt>
                <c:pt idx="21">
                  <c:v>PLTR2</c:v>
                </c:pt>
                <c:pt idx="22">
                  <c:v>RECO</c:v>
                </c:pt>
                <c:pt idx="23">
                  <c:v>SALT</c:v>
                </c:pt>
                <c:pt idx="24">
                  <c:v>Total general</c:v>
                </c:pt>
              </c:strCache>
            </c:strRef>
          </c:cat>
          <c:val>
            <c:numRef>
              <c:f>Turbidez!$B$238:$Z$238</c:f>
              <c:numCache>
                <c:formatCode>0.00</c:formatCode>
                <c:ptCount val="25"/>
                <c:pt idx="0">
                  <c:v>15</c:v>
                </c:pt>
                <c:pt idx="1">
                  <c:v>60</c:v>
                </c:pt>
                <c:pt idx="2">
                  <c:v>70</c:v>
                </c:pt>
                <c:pt idx="3">
                  <c:v>15</c:v>
                </c:pt>
                <c:pt idx="4">
                  <c:v>50</c:v>
                </c:pt>
                <c:pt idx="5">
                  <c:v>40</c:v>
                </c:pt>
                <c:pt idx="6">
                  <c:v>100</c:v>
                </c:pt>
                <c:pt idx="7">
                  <c:v>10</c:v>
                </c:pt>
                <c:pt idx="8">
                  <c:v>30</c:v>
                </c:pt>
                <c:pt idx="9">
                  <c:v>100</c:v>
                </c:pt>
                <c:pt idx="10">
                  <c:v>100</c:v>
                </c:pt>
                <c:pt idx="11">
                  <c:v>0</c:v>
                </c:pt>
                <c:pt idx="12">
                  <c:v>100</c:v>
                </c:pt>
                <c:pt idx="13">
                  <c:v>2</c:v>
                </c:pt>
                <c:pt idx="14">
                  <c:v>50</c:v>
                </c:pt>
                <c:pt idx="15">
                  <c:v>0</c:v>
                </c:pt>
                <c:pt idx="16">
                  <c:v>0</c:v>
                </c:pt>
                <c:pt idx="17">
                  <c:v>40</c:v>
                </c:pt>
                <c:pt idx="18">
                  <c:v>100</c:v>
                </c:pt>
                <c:pt idx="19">
                  <c:v>20</c:v>
                </c:pt>
                <c:pt idx="20">
                  <c:v>75</c:v>
                </c:pt>
                <c:pt idx="21">
                  <c:v>0</c:v>
                </c:pt>
                <c:pt idx="22">
                  <c:v>100</c:v>
                </c:pt>
                <c:pt idx="23">
                  <c:v>0</c:v>
                </c:pt>
                <c:pt idx="24">
                  <c:v>50.095238095238095</c:v>
                </c:pt>
              </c:numCache>
            </c:numRef>
          </c:val>
          <c:smooth val="0"/>
          <c:extLst>
            <c:ext xmlns:c16="http://schemas.microsoft.com/office/drawing/2014/chart" uri="{C3380CC4-5D6E-409C-BE32-E72D297353CC}">
              <c16:uniqueId val="{00000018-AB82-41ED-9C4C-2527846A5856}"/>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axId val="949124304"/>
        <c:axId val="949129552"/>
      </c:stockChart>
      <c:catAx>
        <c:axId val="9491243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s-MX"/>
          </a:p>
        </c:txPr>
        <c:crossAx val="949129552"/>
        <c:crosses val="autoZero"/>
        <c:auto val="1"/>
        <c:lblAlgn val="ctr"/>
        <c:lblOffset val="100"/>
        <c:noMultiLvlLbl val="0"/>
      </c:catAx>
      <c:valAx>
        <c:axId val="949129552"/>
        <c:scaling>
          <c:orientation val="minMax"/>
          <c:min val="5"/>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9491243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legend>
    <c:plotVisOnly val="1"/>
    <c:dispBlanksAs val="gap"/>
    <c:showDLblsOverMax val="0"/>
  </c:chart>
  <c:spPr>
    <a:solidFill>
      <a:schemeClr val="bg1"/>
    </a:solidFill>
    <a:ln w="9525" cap="flat" cmpd="sng" algn="ctr">
      <a:noFill/>
      <a:round/>
    </a:ln>
    <a:effectLst/>
  </c:spPr>
  <c:txPr>
    <a:bodyPr/>
    <a:lstStyle/>
    <a:p>
      <a:pPr>
        <a:defRPr/>
      </a:pPr>
      <a:endParaRPr lang="es-MX"/>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r>
              <a:rPr lang="es-MX" sz="1200" b="1"/>
              <a:t>Temperatura</a:t>
            </a:r>
            <a:r>
              <a:rPr lang="es-MX" sz="1200" b="1" baseline="0"/>
              <a:t> del agua</a:t>
            </a:r>
            <a:endParaRPr lang="es-MX" sz="1200" b="1"/>
          </a:p>
        </c:rich>
      </c:tx>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es-MX"/>
        </a:p>
      </c:txPr>
    </c:title>
    <c:autoTitleDeleted val="0"/>
    <c:plotArea>
      <c:layout/>
      <c:stockChart>
        <c:ser>
          <c:idx val="0"/>
          <c:order val="0"/>
          <c:tx>
            <c:strRef>
              <c:f>'Temp. agua'!$A$69</c:f>
              <c:strCache>
                <c:ptCount val="1"/>
                <c:pt idx="0">
                  <c:v>PROMEDIO</c:v>
                </c:pt>
              </c:strCache>
            </c:strRef>
          </c:tx>
          <c:spPr>
            <a:ln w="28575" cap="rnd">
              <a:noFill/>
              <a:round/>
            </a:ln>
            <a:effectLst/>
          </c:spPr>
          <c:marker>
            <c:symbol val="circle"/>
            <c:size val="5"/>
            <c:spPr>
              <a:solidFill>
                <a:schemeClr val="accent1"/>
              </a:solidFill>
              <a:ln w="9525">
                <a:solidFill>
                  <a:schemeClr val="accent1"/>
                </a:solidFill>
              </a:ln>
              <a:effectLst/>
            </c:spPr>
          </c:marker>
          <c:dPt>
            <c:idx val="0"/>
            <c:marker>
              <c:symbol val="circle"/>
              <c:size val="5"/>
              <c:spPr>
                <a:solidFill>
                  <a:schemeClr val="accent3"/>
                </a:solidFill>
                <a:ln w="9525">
                  <a:solidFill>
                    <a:schemeClr val="accent1"/>
                  </a:solidFill>
                </a:ln>
                <a:effectLst/>
              </c:spPr>
            </c:marker>
            <c:bubble3D val="0"/>
            <c:extLst>
              <c:ext xmlns:c16="http://schemas.microsoft.com/office/drawing/2014/chart" uri="{C3380CC4-5D6E-409C-BE32-E72D297353CC}">
                <c16:uniqueId val="{00000000-316F-48FB-B543-EDD7E766F3DD}"/>
              </c:ext>
            </c:extLst>
          </c:dPt>
          <c:dPt>
            <c:idx val="1"/>
            <c:marker>
              <c:symbol val="circle"/>
              <c:size val="5"/>
              <c:spPr>
                <a:solidFill>
                  <a:schemeClr val="accent4"/>
                </a:solidFill>
                <a:ln w="9525">
                  <a:solidFill>
                    <a:schemeClr val="accent1"/>
                  </a:solidFill>
                </a:ln>
                <a:effectLst/>
              </c:spPr>
            </c:marker>
            <c:bubble3D val="0"/>
            <c:extLst>
              <c:ext xmlns:c16="http://schemas.microsoft.com/office/drawing/2014/chart" uri="{C3380CC4-5D6E-409C-BE32-E72D297353CC}">
                <c16:uniqueId val="{00000001-316F-48FB-B543-EDD7E766F3DD}"/>
              </c:ext>
            </c:extLst>
          </c:dPt>
          <c:dPt>
            <c:idx val="2"/>
            <c:marker>
              <c:symbol val="circle"/>
              <c:size val="5"/>
              <c:spPr>
                <a:solidFill>
                  <a:schemeClr val="accent4"/>
                </a:solidFill>
                <a:ln w="9525">
                  <a:solidFill>
                    <a:schemeClr val="accent1"/>
                  </a:solidFill>
                </a:ln>
                <a:effectLst/>
              </c:spPr>
            </c:marker>
            <c:bubble3D val="0"/>
            <c:extLst>
              <c:ext xmlns:c16="http://schemas.microsoft.com/office/drawing/2014/chart" uri="{C3380CC4-5D6E-409C-BE32-E72D297353CC}">
                <c16:uniqueId val="{00000002-316F-48FB-B543-EDD7E766F3DD}"/>
              </c:ext>
            </c:extLst>
          </c:dPt>
          <c:dPt>
            <c:idx val="3"/>
            <c:marker>
              <c:symbol val="circle"/>
              <c:size val="5"/>
              <c:spPr>
                <a:solidFill>
                  <a:schemeClr val="accent4"/>
                </a:solidFill>
                <a:ln w="9525">
                  <a:solidFill>
                    <a:schemeClr val="accent1"/>
                  </a:solidFill>
                </a:ln>
                <a:effectLst/>
              </c:spPr>
            </c:marker>
            <c:bubble3D val="0"/>
            <c:extLst>
              <c:ext xmlns:c16="http://schemas.microsoft.com/office/drawing/2014/chart" uri="{C3380CC4-5D6E-409C-BE32-E72D297353CC}">
                <c16:uniqueId val="{00000003-316F-48FB-B543-EDD7E766F3DD}"/>
              </c:ext>
            </c:extLst>
          </c:dPt>
          <c:dPt>
            <c:idx val="4"/>
            <c:marker>
              <c:symbol val="circle"/>
              <c:size val="5"/>
              <c:spPr>
                <a:solidFill>
                  <a:schemeClr val="accent4"/>
                </a:solidFill>
                <a:ln w="9525">
                  <a:solidFill>
                    <a:schemeClr val="accent1"/>
                  </a:solidFill>
                </a:ln>
                <a:effectLst/>
              </c:spPr>
            </c:marker>
            <c:bubble3D val="0"/>
            <c:extLst>
              <c:ext xmlns:c16="http://schemas.microsoft.com/office/drawing/2014/chart" uri="{C3380CC4-5D6E-409C-BE32-E72D297353CC}">
                <c16:uniqueId val="{00000004-316F-48FB-B543-EDD7E766F3DD}"/>
              </c:ext>
            </c:extLst>
          </c:dPt>
          <c:dPt>
            <c:idx val="5"/>
            <c:marker>
              <c:symbol val="circle"/>
              <c:size val="5"/>
              <c:spPr>
                <a:solidFill>
                  <a:schemeClr val="accent4"/>
                </a:solidFill>
                <a:ln w="9525">
                  <a:solidFill>
                    <a:schemeClr val="accent1"/>
                  </a:solidFill>
                </a:ln>
                <a:effectLst/>
              </c:spPr>
            </c:marker>
            <c:bubble3D val="0"/>
            <c:extLst>
              <c:ext xmlns:c16="http://schemas.microsoft.com/office/drawing/2014/chart" uri="{C3380CC4-5D6E-409C-BE32-E72D297353CC}">
                <c16:uniqueId val="{00000005-316F-48FB-B543-EDD7E766F3DD}"/>
              </c:ext>
            </c:extLst>
          </c:dPt>
          <c:dPt>
            <c:idx val="6"/>
            <c:marker>
              <c:symbol val="circle"/>
              <c:size val="5"/>
              <c:spPr>
                <a:solidFill>
                  <a:schemeClr val="accent5"/>
                </a:solidFill>
                <a:ln w="9525">
                  <a:solidFill>
                    <a:schemeClr val="accent1"/>
                  </a:solidFill>
                </a:ln>
                <a:effectLst/>
              </c:spPr>
            </c:marker>
            <c:bubble3D val="0"/>
            <c:extLst>
              <c:ext xmlns:c16="http://schemas.microsoft.com/office/drawing/2014/chart" uri="{C3380CC4-5D6E-409C-BE32-E72D297353CC}">
                <c16:uniqueId val="{00000006-316F-48FB-B543-EDD7E766F3DD}"/>
              </c:ext>
            </c:extLst>
          </c:dPt>
          <c:dPt>
            <c:idx val="7"/>
            <c:marker>
              <c:symbol val="circle"/>
              <c:size val="5"/>
              <c:spPr>
                <a:solidFill>
                  <a:schemeClr val="accent6"/>
                </a:solidFill>
                <a:ln w="9525">
                  <a:solidFill>
                    <a:schemeClr val="accent1"/>
                  </a:solidFill>
                </a:ln>
                <a:effectLst/>
              </c:spPr>
            </c:marker>
            <c:bubble3D val="0"/>
            <c:extLst>
              <c:ext xmlns:c16="http://schemas.microsoft.com/office/drawing/2014/chart" uri="{C3380CC4-5D6E-409C-BE32-E72D297353CC}">
                <c16:uniqueId val="{00000007-316F-48FB-B543-EDD7E766F3DD}"/>
              </c:ext>
            </c:extLst>
          </c:dPt>
          <c:dPt>
            <c:idx val="8"/>
            <c:marker>
              <c:symbol val="circle"/>
              <c:size val="5"/>
              <c:spPr>
                <a:solidFill>
                  <a:schemeClr val="accent6"/>
                </a:solidFill>
                <a:ln w="9525">
                  <a:solidFill>
                    <a:schemeClr val="accent1"/>
                  </a:solidFill>
                </a:ln>
                <a:effectLst/>
              </c:spPr>
            </c:marker>
            <c:bubble3D val="0"/>
            <c:extLst>
              <c:ext xmlns:c16="http://schemas.microsoft.com/office/drawing/2014/chart" uri="{C3380CC4-5D6E-409C-BE32-E72D297353CC}">
                <c16:uniqueId val="{00000008-316F-48FB-B543-EDD7E766F3DD}"/>
              </c:ext>
            </c:extLst>
          </c:dPt>
          <c:dPt>
            <c:idx val="9"/>
            <c:marker>
              <c:symbol val="circle"/>
              <c:size val="5"/>
              <c:spPr>
                <a:solidFill>
                  <a:schemeClr val="accent6"/>
                </a:solidFill>
                <a:ln w="9525">
                  <a:solidFill>
                    <a:schemeClr val="accent1"/>
                  </a:solidFill>
                </a:ln>
                <a:effectLst/>
              </c:spPr>
            </c:marker>
            <c:bubble3D val="0"/>
            <c:extLst>
              <c:ext xmlns:c16="http://schemas.microsoft.com/office/drawing/2014/chart" uri="{C3380CC4-5D6E-409C-BE32-E72D297353CC}">
                <c16:uniqueId val="{00000009-316F-48FB-B543-EDD7E766F3DD}"/>
              </c:ext>
            </c:extLst>
          </c:dPt>
          <c:dPt>
            <c:idx val="10"/>
            <c:marker>
              <c:symbol val="circle"/>
              <c:size val="5"/>
              <c:spPr>
                <a:solidFill>
                  <a:schemeClr val="accent6"/>
                </a:solidFill>
                <a:ln w="9525">
                  <a:solidFill>
                    <a:schemeClr val="accent1"/>
                  </a:solidFill>
                </a:ln>
                <a:effectLst/>
              </c:spPr>
            </c:marker>
            <c:bubble3D val="0"/>
            <c:extLst>
              <c:ext xmlns:c16="http://schemas.microsoft.com/office/drawing/2014/chart" uri="{C3380CC4-5D6E-409C-BE32-E72D297353CC}">
                <c16:uniqueId val="{0000000A-316F-48FB-B543-EDD7E766F3DD}"/>
              </c:ext>
            </c:extLst>
          </c:dPt>
          <c:dPt>
            <c:idx val="11"/>
            <c:marker>
              <c:symbol val="circle"/>
              <c:size val="5"/>
              <c:spPr>
                <a:solidFill>
                  <a:schemeClr val="accent3"/>
                </a:solidFill>
                <a:ln w="9525">
                  <a:solidFill>
                    <a:schemeClr val="accent1"/>
                  </a:solidFill>
                </a:ln>
                <a:effectLst/>
              </c:spPr>
            </c:marker>
            <c:bubble3D val="0"/>
            <c:extLst>
              <c:ext xmlns:c16="http://schemas.microsoft.com/office/drawing/2014/chart" uri="{C3380CC4-5D6E-409C-BE32-E72D297353CC}">
                <c16:uniqueId val="{0000000B-316F-48FB-B543-EDD7E766F3DD}"/>
              </c:ext>
            </c:extLst>
          </c:dPt>
          <c:dPt>
            <c:idx val="12"/>
            <c:marker>
              <c:symbol val="circle"/>
              <c:size val="5"/>
              <c:spPr>
                <a:solidFill>
                  <a:schemeClr val="accent2"/>
                </a:solidFill>
                <a:ln w="9525">
                  <a:solidFill>
                    <a:schemeClr val="accent1"/>
                  </a:solidFill>
                </a:ln>
                <a:effectLst/>
              </c:spPr>
            </c:marker>
            <c:bubble3D val="0"/>
            <c:extLst>
              <c:ext xmlns:c16="http://schemas.microsoft.com/office/drawing/2014/chart" uri="{C3380CC4-5D6E-409C-BE32-E72D297353CC}">
                <c16:uniqueId val="{0000000C-316F-48FB-B543-EDD7E766F3DD}"/>
              </c:ext>
            </c:extLst>
          </c:dPt>
          <c:dPt>
            <c:idx val="13"/>
            <c:marker>
              <c:symbol val="circle"/>
              <c:size val="5"/>
              <c:spPr>
                <a:solidFill>
                  <a:schemeClr val="accent2"/>
                </a:solidFill>
                <a:ln w="9525">
                  <a:solidFill>
                    <a:schemeClr val="accent1"/>
                  </a:solidFill>
                </a:ln>
                <a:effectLst/>
              </c:spPr>
            </c:marker>
            <c:bubble3D val="0"/>
            <c:extLst>
              <c:ext xmlns:c16="http://schemas.microsoft.com/office/drawing/2014/chart" uri="{C3380CC4-5D6E-409C-BE32-E72D297353CC}">
                <c16:uniqueId val="{0000000D-316F-48FB-B543-EDD7E766F3DD}"/>
              </c:ext>
            </c:extLst>
          </c:dPt>
          <c:dPt>
            <c:idx val="14"/>
            <c:marker>
              <c:symbol val="circle"/>
              <c:size val="5"/>
              <c:spPr>
                <a:solidFill>
                  <a:schemeClr val="accent2"/>
                </a:solidFill>
                <a:ln w="9525">
                  <a:solidFill>
                    <a:schemeClr val="accent1"/>
                  </a:solidFill>
                </a:ln>
                <a:effectLst/>
              </c:spPr>
            </c:marker>
            <c:bubble3D val="0"/>
            <c:extLst>
              <c:ext xmlns:c16="http://schemas.microsoft.com/office/drawing/2014/chart" uri="{C3380CC4-5D6E-409C-BE32-E72D297353CC}">
                <c16:uniqueId val="{0000000E-316F-48FB-B543-EDD7E766F3DD}"/>
              </c:ext>
            </c:extLst>
          </c:dPt>
          <c:dPt>
            <c:idx val="15"/>
            <c:marker>
              <c:symbol val="circle"/>
              <c:size val="5"/>
              <c:spPr>
                <a:solidFill>
                  <a:schemeClr val="accent2"/>
                </a:solidFill>
                <a:ln w="9525">
                  <a:solidFill>
                    <a:schemeClr val="accent1"/>
                  </a:solidFill>
                </a:ln>
                <a:effectLst/>
              </c:spPr>
            </c:marker>
            <c:bubble3D val="0"/>
            <c:extLst>
              <c:ext xmlns:c16="http://schemas.microsoft.com/office/drawing/2014/chart" uri="{C3380CC4-5D6E-409C-BE32-E72D297353CC}">
                <c16:uniqueId val="{0000000F-316F-48FB-B543-EDD7E766F3DD}"/>
              </c:ext>
            </c:extLst>
          </c:dPt>
          <c:dPt>
            <c:idx val="16"/>
            <c:marker>
              <c:symbol val="circle"/>
              <c:size val="5"/>
              <c:spPr>
                <a:solidFill>
                  <a:schemeClr val="accent5"/>
                </a:solidFill>
                <a:ln w="9525">
                  <a:solidFill>
                    <a:schemeClr val="accent1"/>
                  </a:solidFill>
                </a:ln>
                <a:effectLst/>
              </c:spPr>
            </c:marker>
            <c:bubble3D val="0"/>
            <c:extLst>
              <c:ext xmlns:c16="http://schemas.microsoft.com/office/drawing/2014/chart" uri="{C3380CC4-5D6E-409C-BE32-E72D297353CC}">
                <c16:uniqueId val="{00000010-316F-48FB-B543-EDD7E766F3DD}"/>
              </c:ext>
            </c:extLst>
          </c:dPt>
          <c:dPt>
            <c:idx val="17"/>
            <c:marker>
              <c:symbol val="circle"/>
              <c:size val="5"/>
              <c:spPr>
                <a:solidFill>
                  <a:schemeClr val="accent5"/>
                </a:solidFill>
                <a:ln w="9525">
                  <a:solidFill>
                    <a:schemeClr val="accent1"/>
                  </a:solidFill>
                </a:ln>
                <a:effectLst/>
              </c:spPr>
            </c:marker>
            <c:bubble3D val="0"/>
            <c:extLst>
              <c:ext xmlns:c16="http://schemas.microsoft.com/office/drawing/2014/chart" uri="{C3380CC4-5D6E-409C-BE32-E72D297353CC}">
                <c16:uniqueId val="{00000011-316F-48FB-B543-EDD7E766F3DD}"/>
              </c:ext>
            </c:extLst>
          </c:dPt>
          <c:dPt>
            <c:idx val="18"/>
            <c:marker>
              <c:symbol val="circle"/>
              <c:size val="5"/>
              <c:spPr>
                <a:solidFill>
                  <a:schemeClr val="accent5"/>
                </a:solidFill>
                <a:ln w="9525">
                  <a:solidFill>
                    <a:schemeClr val="accent1"/>
                  </a:solidFill>
                </a:ln>
                <a:effectLst/>
              </c:spPr>
            </c:marker>
            <c:bubble3D val="0"/>
            <c:extLst>
              <c:ext xmlns:c16="http://schemas.microsoft.com/office/drawing/2014/chart" uri="{C3380CC4-5D6E-409C-BE32-E72D297353CC}">
                <c16:uniqueId val="{00000016-316F-48FB-B543-EDD7E766F3DD}"/>
              </c:ext>
            </c:extLst>
          </c:dPt>
          <c:dPt>
            <c:idx val="19"/>
            <c:marker>
              <c:symbol val="circle"/>
              <c:size val="5"/>
              <c:spPr>
                <a:solidFill>
                  <a:schemeClr val="accent3"/>
                </a:solidFill>
                <a:ln w="9525">
                  <a:solidFill>
                    <a:schemeClr val="accent1"/>
                  </a:solidFill>
                </a:ln>
                <a:effectLst/>
              </c:spPr>
            </c:marker>
            <c:bubble3D val="0"/>
            <c:extLst>
              <c:ext xmlns:c16="http://schemas.microsoft.com/office/drawing/2014/chart" uri="{C3380CC4-5D6E-409C-BE32-E72D297353CC}">
                <c16:uniqueId val="{00000017-316F-48FB-B543-EDD7E766F3DD}"/>
              </c:ext>
            </c:extLst>
          </c:dPt>
          <c:dPt>
            <c:idx val="20"/>
            <c:marker>
              <c:symbol val="circle"/>
              <c:size val="5"/>
              <c:spPr>
                <a:solidFill>
                  <a:schemeClr val="tx1"/>
                </a:solidFill>
                <a:ln w="9525">
                  <a:solidFill>
                    <a:schemeClr val="accent1"/>
                  </a:solidFill>
                </a:ln>
                <a:effectLst/>
              </c:spPr>
            </c:marker>
            <c:bubble3D val="0"/>
            <c:extLst>
              <c:ext xmlns:c16="http://schemas.microsoft.com/office/drawing/2014/chart" uri="{C3380CC4-5D6E-409C-BE32-E72D297353CC}">
                <c16:uniqueId val="{00000018-316F-48FB-B543-EDD7E766F3DD}"/>
              </c:ext>
            </c:extLst>
          </c:dPt>
          <c:cat>
            <c:strRef>
              <c:f>'Temp. agua'!$B$68:$V$68</c:f>
              <c:strCache>
                <c:ptCount val="21"/>
                <c:pt idx="0">
                  <c:v>CONV</c:v>
                </c:pt>
                <c:pt idx="1">
                  <c:v>HARG1</c:v>
                </c:pt>
                <c:pt idx="2">
                  <c:v>HARG2</c:v>
                </c:pt>
                <c:pt idx="3">
                  <c:v>HASL1</c:v>
                </c:pt>
                <c:pt idx="4">
                  <c:v>HASL2</c:v>
                </c:pt>
                <c:pt idx="5">
                  <c:v>HASL3</c:v>
                </c:pt>
                <c:pt idx="6">
                  <c:v>HOSP1</c:v>
                </c:pt>
                <c:pt idx="7">
                  <c:v>MAAB1</c:v>
                </c:pt>
                <c:pt idx="8">
                  <c:v>MAAB2</c:v>
                </c:pt>
                <c:pt idx="9">
                  <c:v>MACA1</c:v>
                </c:pt>
                <c:pt idx="10">
                  <c:v>MACA2</c:v>
                </c:pt>
                <c:pt idx="11">
                  <c:v>MAKI</c:v>
                </c:pt>
                <c:pt idx="12">
                  <c:v>PAPO1</c:v>
                </c:pt>
                <c:pt idx="13">
                  <c:v>PAPO2</c:v>
                </c:pt>
                <c:pt idx="14">
                  <c:v>PAPR1</c:v>
                </c:pt>
                <c:pt idx="15">
                  <c:v>PAPR2</c:v>
                </c:pt>
                <c:pt idx="16">
                  <c:v>PLTR1</c:v>
                </c:pt>
                <c:pt idx="17">
                  <c:v>PLTR2</c:v>
                </c:pt>
                <c:pt idx="18">
                  <c:v>RECO</c:v>
                </c:pt>
                <c:pt idx="19">
                  <c:v>SALT</c:v>
                </c:pt>
                <c:pt idx="20">
                  <c:v>Total general</c:v>
                </c:pt>
              </c:strCache>
            </c:strRef>
          </c:cat>
          <c:val>
            <c:numRef>
              <c:f>'Temp. agua'!$B$69:$V$69</c:f>
              <c:numCache>
                <c:formatCode>0.00</c:formatCode>
                <c:ptCount val="21"/>
                <c:pt idx="0">
                  <c:v>14.4</c:v>
                </c:pt>
                <c:pt idx="1">
                  <c:v>12.25</c:v>
                </c:pt>
                <c:pt idx="2">
                  <c:v>13.458333333333334</c:v>
                </c:pt>
                <c:pt idx="3">
                  <c:v>13.863636363636363</c:v>
                </c:pt>
                <c:pt idx="4">
                  <c:v>14.208333333333334</c:v>
                </c:pt>
                <c:pt idx="5">
                  <c:v>13.875</c:v>
                </c:pt>
                <c:pt idx="6">
                  <c:v>13.295</c:v>
                </c:pt>
                <c:pt idx="7">
                  <c:v>9.3636363636363633</c:v>
                </c:pt>
                <c:pt idx="8">
                  <c:v>10.791666666666666</c:v>
                </c:pt>
                <c:pt idx="9">
                  <c:v>11.583333333333334</c:v>
                </c:pt>
                <c:pt idx="10">
                  <c:v>11.791666666666666</c:v>
                </c:pt>
                <c:pt idx="11">
                  <c:v>13.75</c:v>
                </c:pt>
                <c:pt idx="12">
                  <c:v>13.541666666666666</c:v>
                </c:pt>
                <c:pt idx="13">
                  <c:v>13.291666666666666</c:v>
                </c:pt>
                <c:pt idx="14">
                  <c:v>16.958333333333332</c:v>
                </c:pt>
                <c:pt idx="15">
                  <c:v>19</c:v>
                </c:pt>
                <c:pt idx="16">
                  <c:v>14.5625</c:v>
                </c:pt>
                <c:pt idx="17">
                  <c:v>15.176470588235293</c:v>
                </c:pt>
                <c:pt idx="18">
                  <c:v>13.153846153846153</c:v>
                </c:pt>
                <c:pt idx="19">
                  <c:v>15</c:v>
                </c:pt>
                <c:pt idx="20">
                  <c:v>16.666666666666668</c:v>
                </c:pt>
              </c:numCache>
            </c:numRef>
          </c:val>
          <c:smooth val="0"/>
          <c:extLst>
            <c:ext xmlns:c16="http://schemas.microsoft.com/office/drawing/2014/chart" uri="{C3380CC4-5D6E-409C-BE32-E72D297353CC}">
              <c16:uniqueId val="{00000012-316F-48FB-B543-EDD7E766F3DD}"/>
            </c:ext>
          </c:extLst>
        </c:ser>
        <c:ser>
          <c:idx val="1"/>
          <c:order val="1"/>
          <c:tx>
            <c:strRef>
              <c:f>'Temp. agua'!$A$70</c:f>
              <c:strCache>
                <c:ptCount val="1"/>
                <c:pt idx="0">
                  <c:v>MIN</c:v>
                </c:pt>
              </c:strCache>
            </c:strRef>
          </c:tx>
          <c:spPr>
            <a:ln w="28575" cap="rnd">
              <a:noFill/>
              <a:round/>
            </a:ln>
            <a:effectLst/>
          </c:spPr>
          <c:marker>
            <c:symbol val="none"/>
          </c:marker>
          <c:dPt>
            <c:idx val="9"/>
            <c:marker>
              <c:symbol val="none"/>
            </c:marker>
            <c:bubble3D val="0"/>
            <c:extLst>
              <c:ext xmlns:c16="http://schemas.microsoft.com/office/drawing/2014/chart" uri="{C3380CC4-5D6E-409C-BE32-E72D297353CC}">
                <c16:uniqueId val="{00000013-316F-48FB-B543-EDD7E766F3DD}"/>
              </c:ext>
            </c:extLst>
          </c:dPt>
          <c:cat>
            <c:strRef>
              <c:f>'Temp. agua'!$B$68:$V$68</c:f>
              <c:strCache>
                <c:ptCount val="21"/>
                <c:pt idx="0">
                  <c:v>CONV</c:v>
                </c:pt>
                <c:pt idx="1">
                  <c:v>HARG1</c:v>
                </c:pt>
                <c:pt idx="2">
                  <c:v>HARG2</c:v>
                </c:pt>
                <c:pt idx="3">
                  <c:v>HASL1</c:v>
                </c:pt>
                <c:pt idx="4">
                  <c:v>HASL2</c:v>
                </c:pt>
                <c:pt idx="5">
                  <c:v>HASL3</c:v>
                </c:pt>
                <c:pt idx="6">
                  <c:v>HOSP1</c:v>
                </c:pt>
                <c:pt idx="7">
                  <c:v>MAAB1</c:v>
                </c:pt>
                <c:pt idx="8">
                  <c:v>MAAB2</c:v>
                </c:pt>
                <c:pt idx="9">
                  <c:v>MACA1</c:v>
                </c:pt>
                <c:pt idx="10">
                  <c:v>MACA2</c:v>
                </c:pt>
                <c:pt idx="11">
                  <c:v>MAKI</c:v>
                </c:pt>
                <c:pt idx="12">
                  <c:v>PAPO1</c:v>
                </c:pt>
                <c:pt idx="13">
                  <c:v>PAPO2</c:v>
                </c:pt>
                <c:pt idx="14">
                  <c:v>PAPR1</c:v>
                </c:pt>
                <c:pt idx="15">
                  <c:v>PAPR2</c:v>
                </c:pt>
                <c:pt idx="16">
                  <c:v>PLTR1</c:v>
                </c:pt>
                <c:pt idx="17">
                  <c:v>PLTR2</c:v>
                </c:pt>
                <c:pt idx="18">
                  <c:v>RECO</c:v>
                </c:pt>
                <c:pt idx="19">
                  <c:v>SALT</c:v>
                </c:pt>
                <c:pt idx="20">
                  <c:v>Total general</c:v>
                </c:pt>
              </c:strCache>
            </c:strRef>
          </c:cat>
          <c:val>
            <c:numRef>
              <c:f>'Temp. agua'!$B$70:$V$70</c:f>
              <c:numCache>
                <c:formatCode>0.00</c:formatCode>
                <c:ptCount val="21"/>
                <c:pt idx="0">
                  <c:v>14</c:v>
                </c:pt>
                <c:pt idx="1">
                  <c:v>8</c:v>
                </c:pt>
                <c:pt idx="2">
                  <c:v>9</c:v>
                </c:pt>
                <c:pt idx="3">
                  <c:v>13</c:v>
                </c:pt>
                <c:pt idx="4">
                  <c:v>13</c:v>
                </c:pt>
                <c:pt idx="5">
                  <c:v>13</c:v>
                </c:pt>
                <c:pt idx="6">
                  <c:v>10</c:v>
                </c:pt>
                <c:pt idx="7">
                  <c:v>6</c:v>
                </c:pt>
                <c:pt idx="8">
                  <c:v>1.5</c:v>
                </c:pt>
                <c:pt idx="9">
                  <c:v>9</c:v>
                </c:pt>
                <c:pt idx="10">
                  <c:v>9</c:v>
                </c:pt>
                <c:pt idx="11">
                  <c:v>12</c:v>
                </c:pt>
                <c:pt idx="12">
                  <c:v>11</c:v>
                </c:pt>
                <c:pt idx="13">
                  <c:v>11</c:v>
                </c:pt>
                <c:pt idx="14">
                  <c:v>11</c:v>
                </c:pt>
                <c:pt idx="15">
                  <c:v>19</c:v>
                </c:pt>
                <c:pt idx="16">
                  <c:v>11</c:v>
                </c:pt>
                <c:pt idx="17">
                  <c:v>11</c:v>
                </c:pt>
                <c:pt idx="18">
                  <c:v>11</c:v>
                </c:pt>
                <c:pt idx="19">
                  <c:v>14</c:v>
                </c:pt>
                <c:pt idx="20">
                  <c:v>11</c:v>
                </c:pt>
              </c:numCache>
            </c:numRef>
          </c:val>
          <c:smooth val="0"/>
          <c:extLst>
            <c:ext xmlns:c16="http://schemas.microsoft.com/office/drawing/2014/chart" uri="{C3380CC4-5D6E-409C-BE32-E72D297353CC}">
              <c16:uniqueId val="{00000014-316F-48FB-B543-EDD7E766F3DD}"/>
            </c:ext>
          </c:extLst>
        </c:ser>
        <c:ser>
          <c:idx val="2"/>
          <c:order val="2"/>
          <c:tx>
            <c:strRef>
              <c:f>'Temp. agua'!$A$71</c:f>
              <c:strCache>
                <c:ptCount val="1"/>
                <c:pt idx="0">
                  <c:v>MAX</c:v>
                </c:pt>
              </c:strCache>
            </c:strRef>
          </c:tx>
          <c:spPr>
            <a:ln w="28575" cap="rnd">
              <a:noFill/>
              <a:round/>
            </a:ln>
            <a:effectLst/>
          </c:spPr>
          <c:marker>
            <c:symbol val="none"/>
          </c:marker>
          <c:cat>
            <c:strRef>
              <c:f>'Temp. agua'!$B$68:$V$68</c:f>
              <c:strCache>
                <c:ptCount val="21"/>
                <c:pt idx="0">
                  <c:v>CONV</c:v>
                </c:pt>
                <c:pt idx="1">
                  <c:v>HARG1</c:v>
                </c:pt>
                <c:pt idx="2">
                  <c:v>HARG2</c:v>
                </c:pt>
                <c:pt idx="3">
                  <c:v>HASL1</c:v>
                </c:pt>
                <c:pt idx="4">
                  <c:v>HASL2</c:v>
                </c:pt>
                <c:pt idx="5">
                  <c:v>HASL3</c:v>
                </c:pt>
                <c:pt idx="6">
                  <c:v>HOSP1</c:v>
                </c:pt>
                <c:pt idx="7">
                  <c:v>MAAB1</c:v>
                </c:pt>
                <c:pt idx="8">
                  <c:v>MAAB2</c:v>
                </c:pt>
                <c:pt idx="9">
                  <c:v>MACA1</c:v>
                </c:pt>
                <c:pt idx="10">
                  <c:v>MACA2</c:v>
                </c:pt>
                <c:pt idx="11">
                  <c:v>MAKI</c:v>
                </c:pt>
                <c:pt idx="12">
                  <c:v>PAPO1</c:v>
                </c:pt>
                <c:pt idx="13">
                  <c:v>PAPO2</c:v>
                </c:pt>
                <c:pt idx="14">
                  <c:v>PAPR1</c:v>
                </c:pt>
                <c:pt idx="15">
                  <c:v>PAPR2</c:v>
                </c:pt>
                <c:pt idx="16">
                  <c:v>PLTR1</c:v>
                </c:pt>
                <c:pt idx="17">
                  <c:v>PLTR2</c:v>
                </c:pt>
                <c:pt idx="18">
                  <c:v>RECO</c:v>
                </c:pt>
                <c:pt idx="19">
                  <c:v>SALT</c:v>
                </c:pt>
                <c:pt idx="20">
                  <c:v>Total general</c:v>
                </c:pt>
              </c:strCache>
            </c:strRef>
          </c:cat>
          <c:val>
            <c:numRef>
              <c:f>'Temp. agua'!$B$71:$V$71</c:f>
              <c:numCache>
                <c:formatCode>0.00</c:formatCode>
                <c:ptCount val="21"/>
                <c:pt idx="0">
                  <c:v>15</c:v>
                </c:pt>
                <c:pt idx="1">
                  <c:v>15.5</c:v>
                </c:pt>
                <c:pt idx="2">
                  <c:v>16.5</c:v>
                </c:pt>
                <c:pt idx="3">
                  <c:v>15</c:v>
                </c:pt>
                <c:pt idx="4">
                  <c:v>15</c:v>
                </c:pt>
                <c:pt idx="5">
                  <c:v>15</c:v>
                </c:pt>
                <c:pt idx="6">
                  <c:v>15</c:v>
                </c:pt>
                <c:pt idx="7">
                  <c:v>11</c:v>
                </c:pt>
                <c:pt idx="8">
                  <c:v>14.5</c:v>
                </c:pt>
                <c:pt idx="9">
                  <c:v>14</c:v>
                </c:pt>
                <c:pt idx="10">
                  <c:v>14</c:v>
                </c:pt>
                <c:pt idx="11">
                  <c:v>15</c:v>
                </c:pt>
                <c:pt idx="12">
                  <c:v>16</c:v>
                </c:pt>
                <c:pt idx="13">
                  <c:v>15.5</c:v>
                </c:pt>
                <c:pt idx="14">
                  <c:v>23</c:v>
                </c:pt>
                <c:pt idx="15">
                  <c:v>19</c:v>
                </c:pt>
                <c:pt idx="16">
                  <c:v>16</c:v>
                </c:pt>
                <c:pt idx="17">
                  <c:v>17</c:v>
                </c:pt>
                <c:pt idx="18">
                  <c:v>15.5</c:v>
                </c:pt>
                <c:pt idx="19">
                  <c:v>17</c:v>
                </c:pt>
                <c:pt idx="20">
                  <c:v>15.5</c:v>
                </c:pt>
              </c:numCache>
            </c:numRef>
          </c:val>
          <c:smooth val="0"/>
          <c:extLst>
            <c:ext xmlns:c16="http://schemas.microsoft.com/office/drawing/2014/chart" uri="{C3380CC4-5D6E-409C-BE32-E72D297353CC}">
              <c16:uniqueId val="{00000015-316F-48FB-B543-EDD7E766F3DD}"/>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axId val="949124304"/>
        <c:axId val="949129552"/>
      </c:stockChart>
      <c:catAx>
        <c:axId val="9491243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s-MX"/>
          </a:p>
        </c:txPr>
        <c:crossAx val="949129552"/>
        <c:crosses val="autoZero"/>
        <c:auto val="1"/>
        <c:lblAlgn val="ctr"/>
        <c:lblOffset val="100"/>
        <c:noMultiLvlLbl val="0"/>
      </c:catAx>
      <c:valAx>
        <c:axId val="94912955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r>
                  <a:rPr lang="es-MX" sz="900"/>
                  <a:t>°C</a:t>
                </a:r>
              </a:p>
            </c:rich>
          </c:tx>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9491243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legend>
    <c:plotVisOnly val="1"/>
    <c:dispBlanksAs val="gap"/>
    <c:showDLblsOverMax val="0"/>
  </c:chart>
  <c:spPr>
    <a:solidFill>
      <a:schemeClr val="bg1"/>
    </a:solidFill>
    <a:ln w="9525" cap="flat" cmpd="sng" algn="ctr">
      <a:noFill/>
      <a:round/>
    </a:ln>
    <a:effectLst/>
  </c:spPr>
  <c:txPr>
    <a:bodyPr/>
    <a:lstStyle/>
    <a:p>
      <a:pPr>
        <a:defRPr/>
      </a:pPr>
      <a:endParaRPr lang="es-MX"/>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[BANCO DE DATOS DEL MONITOREO ABRIL 2023.xlsx]Turbidez!TablaDinámica8</c:name>
    <c:fmtId val="17"/>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Turbidez</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s-MX"/>
        </a:p>
      </c:txPr>
    </c:title>
    <c:autoTitleDeleted val="0"/>
    <c:pivotFmts>
      <c:pivotFmt>
        <c:idx val="0"/>
        <c:spPr>
          <a:solidFill>
            <a:schemeClr val="accent1"/>
          </a:solidFill>
          <a:ln w="28575" cap="rnd">
            <a:solidFill>
              <a:schemeClr val="accent1"/>
            </a:solidFill>
            <a:round/>
          </a:ln>
          <a:effectLst/>
        </c:spPr>
        <c:marker>
          <c:symbol val="none"/>
        </c:marker>
      </c:pivotFmt>
      <c:pivotFmt>
        <c:idx val="1"/>
        <c:spPr>
          <a:solidFill>
            <a:schemeClr val="accent1"/>
          </a:solidFill>
          <a:ln w="28575" cap="rnd">
            <a:solidFill>
              <a:schemeClr val="accent1"/>
            </a:solidFill>
            <a:round/>
          </a:ln>
          <a:effectLst/>
        </c:spPr>
        <c:marker>
          <c:symbol val="none"/>
        </c:marker>
      </c:pivotFmt>
      <c:pivotFmt>
        <c:idx val="2"/>
        <c:spPr>
          <a:solidFill>
            <a:schemeClr val="accent1"/>
          </a:solidFill>
          <a:ln w="28575" cap="rnd">
            <a:solidFill>
              <a:schemeClr val="accent1"/>
            </a:solidFill>
            <a:round/>
          </a:ln>
          <a:effectLst/>
        </c:spPr>
        <c:marker>
          <c:symbol val="none"/>
        </c:marker>
      </c:pivotFmt>
      <c:pivotFmt>
        <c:idx val="3"/>
        <c:spPr>
          <a:solidFill>
            <a:schemeClr val="accent1"/>
          </a:solidFill>
          <a:ln w="28575" cap="rnd">
            <a:solidFill>
              <a:schemeClr val="accent1"/>
            </a:solidFill>
            <a:round/>
          </a:ln>
          <a:effectLst/>
        </c:spPr>
        <c:marker>
          <c:symbol val="none"/>
        </c:marker>
      </c:pivotFmt>
      <c:pivotFmt>
        <c:idx val="4"/>
        <c:spPr>
          <a:solidFill>
            <a:schemeClr val="accent1"/>
          </a:solidFill>
          <a:ln w="28575" cap="rnd">
            <a:solidFill>
              <a:schemeClr val="accent1"/>
            </a:solidFill>
            <a:round/>
          </a:ln>
          <a:effectLst/>
        </c:spPr>
        <c:marker>
          <c:symbol val="none"/>
        </c:marker>
      </c:pivotFmt>
      <c:pivotFmt>
        <c:idx val="5"/>
        <c:spPr>
          <a:solidFill>
            <a:schemeClr val="accent1"/>
          </a:solidFill>
          <a:ln w="28575" cap="rnd">
            <a:solidFill>
              <a:schemeClr val="accent1"/>
            </a:solidFill>
            <a:round/>
          </a:ln>
          <a:effectLst/>
        </c:spPr>
        <c:marker>
          <c:symbol val="none"/>
        </c:marker>
      </c:pivotFmt>
      <c:pivotFmt>
        <c:idx val="6"/>
        <c:spPr>
          <a:solidFill>
            <a:schemeClr val="accent1"/>
          </a:solidFill>
          <a:ln w="28575" cap="rnd">
            <a:solidFill>
              <a:schemeClr val="accent1"/>
            </a:solidFill>
            <a:round/>
          </a:ln>
          <a:effectLst/>
        </c:spPr>
        <c:marker>
          <c:symbol val="none"/>
        </c:marker>
      </c:pivotFmt>
      <c:pivotFmt>
        <c:idx val="7"/>
        <c:spPr>
          <a:solidFill>
            <a:schemeClr val="accent1"/>
          </a:solidFill>
          <a:ln w="28575" cap="rnd">
            <a:solidFill>
              <a:schemeClr val="accent1"/>
            </a:solidFill>
            <a:round/>
          </a:ln>
          <a:effectLst/>
        </c:spPr>
        <c:marker>
          <c:symbol val="none"/>
        </c:marker>
      </c:pivotFmt>
      <c:pivotFmt>
        <c:idx val="8"/>
        <c:spPr>
          <a:solidFill>
            <a:schemeClr val="accent1"/>
          </a:solidFill>
          <a:ln w="28575" cap="rnd">
            <a:solidFill>
              <a:schemeClr val="accent1"/>
            </a:solidFill>
            <a:round/>
          </a:ln>
          <a:effectLst/>
        </c:spPr>
        <c:marker>
          <c:symbol val="none"/>
        </c:marker>
      </c:pivotFmt>
      <c:pivotFmt>
        <c:idx val="9"/>
        <c:spPr>
          <a:solidFill>
            <a:schemeClr val="accent1"/>
          </a:solidFill>
          <a:ln w="28575" cap="rnd">
            <a:solidFill>
              <a:schemeClr val="accent1"/>
            </a:solidFill>
            <a:round/>
          </a:ln>
          <a:effectLst/>
        </c:spPr>
        <c:marker>
          <c:symbol val="none"/>
        </c:marker>
      </c:pivotFmt>
      <c:pivotFmt>
        <c:idx val="10"/>
        <c:spPr>
          <a:solidFill>
            <a:schemeClr val="accent1"/>
          </a:solidFill>
          <a:ln w="28575" cap="rnd">
            <a:solidFill>
              <a:schemeClr val="accent1"/>
            </a:solidFill>
            <a:round/>
          </a:ln>
          <a:effectLst/>
        </c:spPr>
        <c:marker>
          <c:symbol val="none"/>
        </c:marker>
      </c:pivotFmt>
      <c:pivotFmt>
        <c:idx val="11"/>
        <c:spPr>
          <a:solidFill>
            <a:schemeClr val="accent1"/>
          </a:solidFill>
          <a:ln w="28575" cap="rnd">
            <a:solidFill>
              <a:schemeClr val="accent1"/>
            </a:solidFill>
            <a:round/>
          </a:ln>
          <a:effectLst/>
        </c:spPr>
        <c:marker>
          <c:symbol val="none"/>
        </c:marker>
      </c:pivotFmt>
      <c:pivotFmt>
        <c:idx val="12"/>
        <c:spPr>
          <a:solidFill>
            <a:schemeClr val="accent1"/>
          </a:solidFill>
          <a:ln w="28575" cap="rnd">
            <a:solidFill>
              <a:schemeClr val="accent1"/>
            </a:solidFill>
            <a:round/>
          </a:ln>
          <a:effectLst/>
        </c:spPr>
        <c:marker>
          <c:symbol val="none"/>
        </c:marker>
      </c:pivotFmt>
      <c:pivotFmt>
        <c:idx val="13"/>
        <c:spPr>
          <a:solidFill>
            <a:schemeClr val="accent1"/>
          </a:solidFill>
          <a:ln w="28575" cap="rnd">
            <a:solidFill>
              <a:schemeClr val="accent1"/>
            </a:solidFill>
            <a:round/>
          </a:ln>
          <a:effectLst/>
        </c:spPr>
        <c:marker>
          <c:symbol val="none"/>
        </c:marker>
      </c:pivotFmt>
      <c:pivotFmt>
        <c:idx val="14"/>
        <c:spPr>
          <a:solidFill>
            <a:schemeClr val="accent1"/>
          </a:solidFill>
          <a:ln w="28575" cap="rnd">
            <a:solidFill>
              <a:schemeClr val="accent1"/>
            </a:solidFill>
            <a:round/>
          </a:ln>
          <a:effectLst/>
        </c:spPr>
        <c:marker>
          <c:symbol val="none"/>
        </c:marker>
      </c:pivotFmt>
      <c:pivotFmt>
        <c:idx val="15"/>
        <c:spPr>
          <a:solidFill>
            <a:schemeClr val="accent1"/>
          </a:solidFill>
          <a:ln w="28575" cap="rnd">
            <a:solidFill>
              <a:schemeClr val="accent1"/>
            </a:solidFill>
            <a:round/>
          </a:ln>
          <a:effectLst/>
        </c:spPr>
        <c:marker>
          <c:symbol val="none"/>
        </c:marker>
      </c:pivotFmt>
      <c:pivotFmt>
        <c:idx val="16"/>
        <c:spPr>
          <a:solidFill>
            <a:schemeClr val="accent1"/>
          </a:solidFill>
          <a:ln w="28575" cap="rnd">
            <a:solidFill>
              <a:schemeClr val="accent1"/>
            </a:solidFill>
            <a:round/>
          </a:ln>
          <a:effectLst/>
        </c:spPr>
        <c:marker>
          <c:symbol val="none"/>
        </c:marker>
      </c:pivotFmt>
      <c:pivotFmt>
        <c:idx val="17"/>
        <c:spPr>
          <a:solidFill>
            <a:schemeClr val="accent1"/>
          </a:solidFill>
          <a:ln w="28575" cap="rnd">
            <a:solidFill>
              <a:schemeClr val="accent1"/>
            </a:solidFill>
            <a:round/>
          </a:ln>
          <a:effectLst/>
        </c:spPr>
        <c:marker>
          <c:symbol val="none"/>
        </c:marker>
      </c:pivotFmt>
      <c:pivotFmt>
        <c:idx val="18"/>
        <c:spPr>
          <a:solidFill>
            <a:schemeClr val="accent1"/>
          </a:solidFill>
          <a:ln w="28575" cap="rnd">
            <a:solidFill>
              <a:schemeClr val="accent1"/>
            </a:solidFill>
            <a:round/>
          </a:ln>
          <a:effectLst/>
        </c:spPr>
        <c:marker>
          <c:symbol val="none"/>
        </c:marker>
      </c:pivotFmt>
      <c:pivotFmt>
        <c:idx val="19"/>
        <c:spPr>
          <a:solidFill>
            <a:schemeClr val="accent1"/>
          </a:solidFill>
          <a:ln w="28575" cap="rnd">
            <a:solidFill>
              <a:schemeClr val="accent1"/>
            </a:solidFill>
            <a:round/>
          </a:ln>
          <a:effectLst/>
        </c:spPr>
        <c:marker>
          <c:symbol val="none"/>
        </c:marker>
      </c:pivotFmt>
      <c:pivotFmt>
        <c:idx val="20"/>
        <c:spPr>
          <a:solidFill>
            <a:schemeClr val="accent1"/>
          </a:solidFill>
          <a:ln w="28575" cap="rnd">
            <a:solidFill>
              <a:schemeClr val="accent1"/>
            </a:solidFill>
            <a:round/>
          </a:ln>
          <a:effectLst/>
        </c:spPr>
        <c:marker>
          <c:symbol val="none"/>
        </c:marker>
      </c:pivotFmt>
      <c:pivotFmt>
        <c:idx val="21"/>
        <c:spPr>
          <a:solidFill>
            <a:schemeClr val="accent1"/>
          </a:solidFill>
          <a:ln w="28575" cap="rnd">
            <a:solidFill>
              <a:schemeClr val="accent1"/>
            </a:solidFill>
            <a:round/>
          </a:ln>
          <a:effectLst/>
        </c:spPr>
        <c:marker>
          <c:symbol val="none"/>
        </c:marker>
      </c:pivotFmt>
      <c:pivotFmt>
        <c:idx val="22"/>
        <c:spPr>
          <a:solidFill>
            <a:schemeClr val="accent1"/>
          </a:solidFill>
          <a:ln w="28575" cap="rnd">
            <a:solidFill>
              <a:schemeClr val="accent1"/>
            </a:solidFill>
            <a:round/>
          </a:ln>
          <a:effectLst/>
        </c:spPr>
        <c:marker>
          <c:symbol val="none"/>
        </c:marker>
      </c:pivotFmt>
      <c:pivotFmt>
        <c:idx val="23"/>
        <c:spPr>
          <a:solidFill>
            <a:schemeClr val="accent1"/>
          </a:solidFill>
          <a:ln w="28575" cap="rnd">
            <a:solidFill>
              <a:schemeClr val="accent1"/>
            </a:solidFill>
            <a:round/>
          </a:ln>
          <a:effectLst/>
        </c:spPr>
        <c:marker>
          <c:symbol val="none"/>
        </c:marker>
      </c:pivotFmt>
      <c:pivotFmt>
        <c:idx val="24"/>
        <c:spPr>
          <a:solidFill>
            <a:schemeClr val="accent1"/>
          </a:solidFill>
          <a:ln w="28575" cap="rnd">
            <a:solidFill>
              <a:schemeClr val="accent1"/>
            </a:solidFill>
            <a:round/>
          </a:ln>
          <a:effectLst/>
        </c:spPr>
        <c:marker>
          <c:symbol val="none"/>
        </c:marker>
      </c:pivotFmt>
      <c:pivotFmt>
        <c:idx val="25"/>
        <c:spPr>
          <a:solidFill>
            <a:schemeClr val="accent1"/>
          </a:solidFill>
          <a:ln w="28575" cap="rnd">
            <a:solidFill>
              <a:schemeClr val="accent1"/>
            </a:solidFill>
            <a:round/>
          </a:ln>
          <a:effectLst/>
        </c:spPr>
        <c:marker>
          <c:symbol val="none"/>
        </c:marker>
      </c:pivotFmt>
      <c:pivotFmt>
        <c:idx val="26"/>
        <c:spPr>
          <a:solidFill>
            <a:schemeClr val="accent1"/>
          </a:solidFill>
          <a:ln w="28575" cap="rnd">
            <a:solidFill>
              <a:schemeClr val="accent1"/>
            </a:solidFill>
            <a:round/>
          </a:ln>
          <a:effectLst/>
        </c:spPr>
        <c:marker>
          <c:symbol val="none"/>
        </c:marker>
      </c:pivotFmt>
      <c:pivotFmt>
        <c:idx val="27"/>
        <c:spPr>
          <a:solidFill>
            <a:schemeClr val="accent1"/>
          </a:solidFill>
          <a:ln w="28575" cap="rnd">
            <a:solidFill>
              <a:schemeClr val="accent1"/>
            </a:solidFill>
            <a:round/>
          </a:ln>
          <a:effectLst/>
        </c:spPr>
        <c:marker>
          <c:symbol val="none"/>
        </c:marker>
      </c:pivotFmt>
      <c:pivotFmt>
        <c:idx val="28"/>
        <c:spPr>
          <a:solidFill>
            <a:schemeClr val="accent1"/>
          </a:solidFill>
          <a:ln w="28575" cap="rnd">
            <a:solidFill>
              <a:schemeClr val="accent1"/>
            </a:solidFill>
            <a:round/>
          </a:ln>
          <a:effectLst/>
        </c:spPr>
        <c:marker>
          <c:symbol val="none"/>
        </c:marker>
      </c:pivotFmt>
      <c:pivotFmt>
        <c:idx val="29"/>
        <c:spPr>
          <a:solidFill>
            <a:schemeClr val="accent1"/>
          </a:solidFill>
          <a:ln w="28575" cap="rnd">
            <a:solidFill>
              <a:schemeClr val="accent1"/>
            </a:solidFill>
            <a:round/>
          </a:ln>
          <a:effectLst/>
        </c:spPr>
        <c:marker>
          <c:symbol val="none"/>
        </c:marker>
      </c:pivotFmt>
      <c:pivotFmt>
        <c:idx val="30"/>
        <c:spPr>
          <a:solidFill>
            <a:schemeClr val="accent1"/>
          </a:solidFill>
          <a:ln w="28575" cap="rnd">
            <a:solidFill>
              <a:schemeClr val="accent1"/>
            </a:solidFill>
            <a:round/>
          </a:ln>
          <a:effectLst/>
        </c:spPr>
        <c:marker>
          <c:symbol val="none"/>
        </c:marker>
      </c:pivotFmt>
      <c:pivotFmt>
        <c:idx val="31"/>
        <c:spPr>
          <a:solidFill>
            <a:schemeClr val="accent1"/>
          </a:solidFill>
          <a:ln w="28575" cap="rnd">
            <a:solidFill>
              <a:schemeClr val="accent1"/>
            </a:solidFill>
            <a:round/>
          </a:ln>
          <a:effectLst/>
        </c:spPr>
        <c:marker>
          <c:symbol val="none"/>
        </c:marker>
      </c:pivotFmt>
      <c:pivotFmt>
        <c:idx val="32"/>
        <c:spPr>
          <a:solidFill>
            <a:schemeClr val="accent1"/>
          </a:solidFill>
          <a:ln w="28575" cap="rnd">
            <a:solidFill>
              <a:schemeClr val="accent1"/>
            </a:solidFill>
            <a:round/>
          </a:ln>
          <a:effectLst/>
        </c:spPr>
        <c:marker>
          <c:symbol val="none"/>
        </c:marker>
      </c:pivotFmt>
      <c:pivotFmt>
        <c:idx val="33"/>
        <c:spPr>
          <a:solidFill>
            <a:schemeClr val="accent1"/>
          </a:solidFill>
          <a:ln w="28575" cap="rnd">
            <a:solidFill>
              <a:schemeClr val="accent1"/>
            </a:solidFill>
            <a:round/>
          </a:ln>
          <a:effectLst/>
        </c:spPr>
        <c:marker>
          <c:symbol val="none"/>
        </c:marker>
      </c:pivotFmt>
      <c:pivotFmt>
        <c:idx val="34"/>
        <c:spPr>
          <a:solidFill>
            <a:schemeClr val="accent1"/>
          </a:solidFill>
          <a:ln w="28575" cap="rnd">
            <a:solidFill>
              <a:schemeClr val="accent1"/>
            </a:solidFill>
            <a:round/>
          </a:ln>
          <a:effectLst/>
        </c:spPr>
        <c:marker>
          <c:symbol val="none"/>
        </c:marker>
      </c:pivotFmt>
      <c:pivotFmt>
        <c:idx val="35"/>
        <c:spPr>
          <a:solidFill>
            <a:schemeClr val="accent1"/>
          </a:solidFill>
          <a:ln w="28575" cap="rnd">
            <a:solidFill>
              <a:schemeClr val="accent1"/>
            </a:solidFill>
            <a:round/>
          </a:ln>
          <a:effectLst/>
        </c:spPr>
        <c:marker>
          <c:symbol val="none"/>
        </c:marker>
      </c:pivotFmt>
      <c:pivotFmt>
        <c:idx val="36"/>
        <c:spPr>
          <a:solidFill>
            <a:schemeClr val="accent1"/>
          </a:solidFill>
          <a:ln w="28575" cap="rnd">
            <a:solidFill>
              <a:schemeClr val="accent1"/>
            </a:solidFill>
            <a:round/>
          </a:ln>
          <a:effectLst/>
        </c:spPr>
        <c:marker>
          <c:symbol val="none"/>
        </c:marker>
      </c:pivotFmt>
      <c:pivotFmt>
        <c:idx val="37"/>
        <c:spPr>
          <a:solidFill>
            <a:schemeClr val="accent1"/>
          </a:solidFill>
          <a:ln w="28575" cap="rnd">
            <a:solidFill>
              <a:schemeClr val="accent1"/>
            </a:solidFill>
            <a:round/>
          </a:ln>
          <a:effectLst/>
        </c:spPr>
        <c:marker>
          <c:symbol val="none"/>
        </c:marker>
      </c:pivotFmt>
      <c:pivotFmt>
        <c:idx val="38"/>
        <c:spPr>
          <a:solidFill>
            <a:schemeClr val="accent1"/>
          </a:solidFill>
          <a:ln w="28575" cap="rnd">
            <a:solidFill>
              <a:schemeClr val="accent1"/>
            </a:solidFill>
            <a:round/>
          </a:ln>
          <a:effectLst/>
        </c:spPr>
        <c:marker>
          <c:symbol val="none"/>
        </c:marker>
      </c:pivotFmt>
      <c:pivotFmt>
        <c:idx val="39"/>
        <c:spPr>
          <a:solidFill>
            <a:schemeClr val="accent1"/>
          </a:solidFill>
          <a:ln w="28575" cap="rnd">
            <a:solidFill>
              <a:schemeClr val="accent1"/>
            </a:solidFill>
            <a:round/>
          </a:ln>
          <a:effectLst/>
        </c:spPr>
        <c:marker>
          <c:symbol val="none"/>
        </c:marker>
      </c:pivotFmt>
      <c:pivotFmt>
        <c:idx val="40"/>
        <c:spPr>
          <a:solidFill>
            <a:schemeClr val="accent1"/>
          </a:solidFill>
          <a:ln w="28575" cap="rnd">
            <a:solidFill>
              <a:schemeClr val="accent1"/>
            </a:solidFill>
            <a:round/>
          </a:ln>
          <a:effectLst/>
        </c:spPr>
        <c:marker>
          <c:symbol val="none"/>
        </c:marker>
      </c:pivotFmt>
      <c:pivotFmt>
        <c:idx val="41"/>
        <c:spPr>
          <a:solidFill>
            <a:schemeClr val="accent1"/>
          </a:solidFill>
          <a:ln w="28575" cap="rnd">
            <a:solidFill>
              <a:schemeClr val="accent1"/>
            </a:solidFill>
            <a:round/>
          </a:ln>
          <a:effectLst/>
        </c:spPr>
        <c:marker>
          <c:symbol val="none"/>
        </c:marker>
      </c:pivotFmt>
      <c:pivotFmt>
        <c:idx val="42"/>
        <c:spPr>
          <a:solidFill>
            <a:schemeClr val="accent1"/>
          </a:solidFill>
          <a:ln w="28575" cap="rnd">
            <a:solidFill>
              <a:schemeClr val="accent1"/>
            </a:solidFill>
            <a:round/>
          </a:ln>
          <a:effectLst/>
        </c:spPr>
        <c:marker>
          <c:symbol val="none"/>
        </c:marker>
      </c:pivotFmt>
      <c:pivotFmt>
        <c:idx val="43"/>
        <c:spPr>
          <a:solidFill>
            <a:schemeClr val="accent1"/>
          </a:solidFill>
          <a:ln w="28575" cap="rnd">
            <a:solidFill>
              <a:schemeClr val="accent1"/>
            </a:solidFill>
            <a:round/>
          </a:ln>
          <a:effectLst/>
        </c:spPr>
        <c:marker>
          <c:symbol val="none"/>
        </c:marker>
      </c:pivotFmt>
      <c:pivotFmt>
        <c:idx val="44"/>
        <c:spPr>
          <a:solidFill>
            <a:schemeClr val="accent1"/>
          </a:solidFill>
          <a:ln w="28575" cap="rnd">
            <a:solidFill>
              <a:schemeClr val="accent1"/>
            </a:solidFill>
            <a:round/>
          </a:ln>
          <a:effectLst/>
        </c:spPr>
        <c:marker>
          <c:symbol val="none"/>
        </c:marker>
      </c:pivotFmt>
      <c:pivotFmt>
        <c:idx val="45"/>
        <c:spPr>
          <a:solidFill>
            <a:schemeClr val="accent1"/>
          </a:solidFill>
          <a:ln w="28575" cap="rnd">
            <a:solidFill>
              <a:schemeClr val="accent1"/>
            </a:solidFill>
            <a:round/>
          </a:ln>
          <a:effectLst/>
        </c:spPr>
        <c:marker>
          <c:symbol val="none"/>
        </c:marker>
      </c:pivotFmt>
      <c:pivotFmt>
        <c:idx val="46"/>
        <c:spPr>
          <a:solidFill>
            <a:schemeClr val="accent1"/>
          </a:solidFill>
          <a:ln w="28575" cap="rnd">
            <a:solidFill>
              <a:schemeClr val="accent1"/>
            </a:solidFill>
            <a:round/>
          </a:ln>
          <a:effectLst/>
        </c:spPr>
        <c:marker>
          <c:symbol val="none"/>
        </c:marker>
      </c:pivotFmt>
      <c:pivotFmt>
        <c:idx val="47"/>
        <c:spPr>
          <a:solidFill>
            <a:schemeClr val="accent1"/>
          </a:solidFill>
          <a:ln w="28575" cap="rnd">
            <a:solidFill>
              <a:schemeClr val="accent1"/>
            </a:solidFill>
            <a:round/>
          </a:ln>
          <a:effectLst/>
        </c:spPr>
        <c:marker>
          <c:symbol val="none"/>
        </c:marker>
      </c:pivotFmt>
      <c:pivotFmt>
        <c:idx val="48"/>
        <c:spPr>
          <a:solidFill>
            <a:schemeClr val="accent1"/>
          </a:solidFill>
          <a:ln w="28575" cap="rnd">
            <a:solidFill>
              <a:schemeClr val="accent1"/>
            </a:solidFill>
            <a:round/>
          </a:ln>
          <a:effectLst/>
        </c:spPr>
        <c:marker>
          <c:symbol val="none"/>
        </c:marker>
      </c:pivotFmt>
      <c:pivotFmt>
        <c:idx val="49"/>
        <c:spPr>
          <a:solidFill>
            <a:schemeClr val="accent1"/>
          </a:solidFill>
          <a:ln w="28575" cap="rnd">
            <a:solidFill>
              <a:schemeClr val="accent1"/>
            </a:solidFill>
            <a:round/>
          </a:ln>
          <a:effectLst/>
        </c:spPr>
        <c:marker>
          <c:symbol val="none"/>
        </c:marker>
      </c:pivotFmt>
      <c:pivotFmt>
        <c:idx val="50"/>
        <c:spPr>
          <a:solidFill>
            <a:schemeClr val="accent1"/>
          </a:solidFill>
          <a:ln w="28575" cap="rnd">
            <a:solidFill>
              <a:schemeClr val="accent1"/>
            </a:solidFill>
            <a:round/>
          </a:ln>
          <a:effectLst/>
        </c:spPr>
        <c:marker>
          <c:symbol val="none"/>
        </c:marker>
      </c:pivotFmt>
      <c:pivotFmt>
        <c:idx val="51"/>
        <c:spPr>
          <a:solidFill>
            <a:schemeClr val="accent1"/>
          </a:solidFill>
          <a:ln w="28575" cap="rnd">
            <a:solidFill>
              <a:schemeClr val="accent1"/>
            </a:solidFill>
            <a:round/>
          </a:ln>
          <a:effectLst/>
        </c:spPr>
        <c:marker>
          <c:symbol val="none"/>
        </c:marker>
      </c:pivotFmt>
      <c:pivotFmt>
        <c:idx val="52"/>
        <c:spPr>
          <a:solidFill>
            <a:schemeClr val="accent1"/>
          </a:solidFill>
          <a:ln w="28575" cap="rnd">
            <a:solidFill>
              <a:schemeClr val="accent1"/>
            </a:solidFill>
            <a:round/>
          </a:ln>
          <a:effectLst/>
        </c:spPr>
        <c:marker>
          <c:symbol val="none"/>
        </c:marker>
      </c:pivotFmt>
      <c:pivotFmt>
        <c:idx val="53"/>
        <c:spPr>
          <a:solidFill>
            <a:schemeClr val="accent1"/>
          </a:solidFill>
          <a:ln w="28575" cap="rnd">
            <a:solidFill>
              <a:schemeClr val="accent1"/>
            </a:solidFill>
            <a:round/>
          </a:ln>
          <a:effectLst/>
        </c:spPr>
        <c:marker>
          <c:symbol val="none"/>
        </c:marker>
      </c:pivotFmt>
      <c:pivotFmt>
        <c:idx val="54"/>
        <c:spPr>
          <a:solidFill>
            <a:schemeClr val="accent1"/>
          </a:solidFill>
          <a:ln w="28575" cap="rnd">
            <a:solidFill>
              <a:schemeClr val="accent1"/>
            </a:solidFill>
            <a:round/>
          </a:ln>
          <a:effectLst/>
        </c:spPr>
        <c:marker>
          <c:symbol val="none"/>
        </c:marker>
      </c:pivotFmt>
      <c:pivotFmt>
        <c:idx val="55"/>
        <c:spPr>
          <a:solidFill>
            <a:schemeClr val="accent1"/>
          </a:solidFill>
          <a:ln w="28575" cap="rnd">
            <a:solidFill>
              <a:schemeClr val="accent1"/>
            </a:solidFill>
            <a:round/>
          </a:ln>
          <a:effectLst/>
        </c:spPr>
        <c:marker>
          <c:symbol val="none"/>
        </c:marker>
      </c:pivotFmt>
      <c:pivotFmt>
        <c:idx val="56"/>
        <c:spPr>
          <a:solidFill>
            <a:schemeClr val="accent1"/>
          </a:solidFill>
          <a:ln w="28575" cap="rnd">
            <a:solidFill>
              <a:schemeClr val="accent1"/>
            </a:solidFill>
            <a:round/>
          </a:ln>
          <a:effectLst/>
        </c:spPr>
        <c:marker>
          <c:symbol val="none"/>
        </c:marker>
      </c:pivotFmt>
      <c:pivotFmt>
        <c:idx val="57"/>
        <c:spPr>
          <a:solidFill>
            <a:schemeClr val="accent1"/>
          </a:solidFill>
          <a:ln w="28575" cap="rnd">
            <a:solidFill>
              <a:schemeClr val="accent1"/>
            </a:solidFill>
            <a:round/>
          </a:ln>
          <a:effectLst/>
        </c:spPr>
        <c:marker>
          <c:symbol val="none"/>
        </c:marker>
      </c:pivotFmt>
      <c:pivotFmt>
        <c:idx val="58"/>
        <c:spPr>
          <a:solidFill>
            <a:schemeClr val="accent1"/>
          </a:solidFill>
          <a:ln w="28575" cap="rnd">
            <a:solidFill>
              <a:schemeClr val="accent1"/>
            </a:solidFill>
            <a:round/>
          </a:ln>
          <a:effectLst/>
        </c:spPr>
        <c:marker>
          <c:symbol val="none"/>
        </c:marker>
      </c:pivotFmt>
      <c:pivotFmt>
        <c:idx val="59"/>
        <c:spPr>
          <a:solidFill>
            <a:schemeClr val="accent1"/>
          </a:solidFill>
          <a:ln w="28575" cap="rnd">
            <a:solidFill>
              <a:schemeClr val="accent1"/>
            </a:solidFill>
            <a:round/>
          </a:ln>
          <a:effectLst/>
        </c:spPr>
        <c:marker>
          <c:symbol val="none"/>
        </c:marker>
      </c:pivotFmt>
      <c:pivotFmt>
        <c:idx val="60"/>
        <c:spPr>
          <a:solidFill>
            <a:schemeClr val="accent1"/>
          </a:solidFill>
          <a:ln w="28575" cap="rnd">
            <a:solidFill>
              <a:schemeClr val="accent1"/>
            </a:solidFill>
            <a:round/>
          </a:ln>
          <a:effectLst/>
        </c:spPr>
        <c:marker>
          <c:symbol val="none"/>
        </c:marker>
      </c:pivotFmt>
      <c:pivotFmt>
        <c:idx val="61"/>
        <c:spPr>
          <a:solidFill>
            <a:schemeClr val="accent1"/>
          </a:solidFill>
          <a:ln w="28575" cap="rnd">
            <a:solidFill>
              <a:schemeClr val="accent1"/>
            </a:solidFill>
            <a:round/>
          </a:ln>
          <a:effectLst/>
        </c:spPr>
        <c:marker>
          <c:symbol val="none"/>
        </c:marker>
      </c:pivotFmt>
      <c:pivotFmt>
        <c:idx val="62"/>
        <c:spPr>
          <a:solidFill>
            <a:schemeClr val="accent1"/>
          </a:solidFill>
          <a:ln w="28575" cap="rnd">
            <a:solidFill>
              <a:schemeClr val="accent1"/>
            </a:solidFill>
            <a:round/>
          </a:ln>
          <a:effectLst/>
        </c:spPr>
        <c:marker>
          <c:symbol val="none"/>
        </c:marker>
      </c:pivotFmt>
      <c:pivotFmt>
        <c:idx val="63"/>
        <c:spPr>
          <a:solidFill>
            <a:schemeClr val="accent1"/>
          </a:solidFill>
          <a:ln w="28575" cap="rnd">
            <a:solidFill>
              <a:schemeClr val="accent1"/>
            </a:solidFill>
            <a:round/>
          </a:ln>
          <a:effectLst/>
        </c:spPr>
        <c:marker>
          <c:symbol val="none"/>
        </c:marker>
      </c:pivotFmt>
      <c:pivotFmt>
        <c:idx val="64"/>
        <c:spPr>
          <a:solidFill>
            <a:schemeClr val="accent1"/>
          </a:solidFill>
          <a:ln w="28575" cap="rnd">
            <a:solidFill>
              <a:schemeClr val="accent1"/>
            </a:solidFill>
            <a:round/>
          </a:ln>
          <a:effectLst/>
        </c:spPr>
        <c:marker>
          <c:symbol val="none"/>
        </c:marker>
      </c:pivotFmt>
      <c:pivotFmt>
        <c:idx val="65"/>
        <c:spPr>
          <a:solidFill>
            <a:schemeClr val="accent1"/>
          </a:solidFill>
          <a:ln w="28575" cap="rnd">
            <a:solidFill>
              <a:schemeClr val="accent1"/>
            </a:solidFill>
            <a:round/>
          </a:ln>
          <a:effectLst/>
        </c:spPr>
        <c:marker>
          <c:symbol val="none"/>
        </c:marker>
      </c:pivotFmt>
      <c:pivotFmt>
        <c:idx val="66"/>
        <c:spPr>
          <a:solidFill>
            <a:schemeClr val="accent1"/>
          </a:solidFill>
          <a:ln w="28575" cap="rnd">
            <a:solidFill>
              <a:schemeClr val="accent1"/>
            </a:solidFill>
            <a:round/>
          </a:ln>
          <a:effectLst/>
        </c:spPr>
        <c:marker>
          <c:symbol val="none"/>
        </c:marker>
      </c:pivotFmt>
      <c:pivotFmt>
        <c:idx val="67"/>
        <c:spPr>
          <a:solidFill>
            <a:schemeClr val="accent1"/>
          </a:solidFill>
          <a:ln w="28575" cap="rnd">
            <a:solidFill>
              <a:schemeClr val="accent1"/>
            </a:solidFill>
            <a:round/>
          </a:ln>
          <a:effectLst/>
        </c:spPr>
        <c:marker>
          <c:symbol val="none"/>
        </c:marker>
      </c:pivotFmt>
      <c:pivotFmt>
        <c:idx val="68"/>
        <c:spPr>
          <a:solidFill>
            <a:schemeClr val="accent1"/>
          </a:solidFill>
          <a:ln w="28575" cap="rnd">
            <a:solidFill>
              <a:schemeClr val="accent1"/>
            </a:solidFill>
            <a:round/>
          </a:ln>
          <a:effectLst/>
        </c:spPr>
        <c:marker>
          <c:symbol val="none"/>
        </c:marker>
      </c:pivotFmt>
      <c:pivotFmt>
        <c:idx val="69"/>
        <c:spPr>
          <a:solidFill>
            <a:schemeClr val="accent1"/>
          </a:solidFill>
          <a:ln w="28575" cap="rnd">
            <a:solidFill>
              <a:schemeClr val="accent1"/>
            </a:solidFill>
            <a:round/>
          </a:ln>
          <a:effectLst/>
        </c:spPr>
        <c:marker>
          <c:symbol val="none"/>
        </c:marker>
      </c:pivotFmt>
      <c:pivotFmt>
        <c:idx val="70"/>
        <c:spPr>
          <a:solidFill>
            <a:schemeClr val="accent1"/>
          </a:solidFill>
          <a:ln w="28575" cap="rnd">
            <a:solidFill>
              <a:schemeClr val="accent1"/>
            </a:solidFill>
            <a:round/>
          </a:ln>
          <a:effectLst/>
        </c:spPr>
        <c:marker>
          <c:symbol val="none"/>
        </c:marker>
      </c:pivotFmt>
      <c:pivotFmt>
        <c:idx val="71"/>
        <c:spPr>
          <a:solidFill>
            <a:schemeClr val="accent1"/>
          </a:solidFill>
          <a:ln w="28575" cap="rnd">
            <a:solidFill>
              <a:schemeClr val="accent1"/>
            </a:solidFill>
            <a:round/>
          </a:ln>
          <a:effectLst/>
        </c:spPr>
        <c:marker>
          <c:symbol val="none"/>
        </c:marker>
      </c:pivotFmt>
      <c:pivotFmt>
        <c:idx val="72"/>
        <c:spPr>
          <a:solidFill>
            <a:schemeClr val="accent1"/>
          </a:solidFill>
          <a:ln w="28575" cap="rnd">
            <a:solidFill>
              <a:schemeClr val="accent1"/>
            </a:solidFill>
            <a:round/>
          </a:ln>
          <a:effectLst/>
        </c:spPr>
        <c:marker>
          <c:symbol val="none"/>
        </c:marker>
      </c:pivotFmt>
      <c:pivotFmt>
        <c:idx val="73"/>
        <c:spPr>
          <a:solidFill>
            <a:schemeClr val="accent1"/>
          </a:solidFill>
          <a:ln w="28575" cap="rnd">
            <a:solidFill>
              <a:schemeClr val="accent1"/>
            </a:solidFill>
            <a:round/>
          </a:ln>
          <a:effectLst/>
        </c:spPr>
        <c:marker>
          <c:symbol val="none"/>
        </c:marker>
      </c:pivotFmt>
      <c:pivotFmt>
        <c:idx val="74"/>
        <c:spPr>
          <a:solidFill>
            <a:schemeClr val="accent1"/>
          </a:solidFill>
          <a:ln w="28575" cap="rnd">
            <a:solidFill>
              <a:schemeClr val="accent1"/>
            </a:solidFill>
            <a:round/>
          </a:ln>
          <a:effectLst/>
        </c:spPr>
        <c:marker>
          <c:symbol val="none"/>
        </c:marker>
      </c:pivotFmt>
      <c:pivotFmt>
        <c:idx val="75"/>
        <c:spPr>
          <a:solidFill>
            <a:schemeClr val="accent1"/>
          </a:solidFill>
          <a:ln w="28575" cap="rnd">
            <a:solidFill>
              <a:schemeClr val="accent1"/>
            </a:solidFill>
            <a:round/>
          </a:ln>
          <a:effectLst/>
        </c:spPr>
        <c:marker>
          <c:symbol val="none"/>
        </c:marker>
      </c:pivotFmt>
      <c:pivotFmt>
        <c:idx val="76"/>
        <c:spPr>
          <a:solidFill>
            <a:schemeClr val="accent1"/>
          </a:solidFill>
          <a:ln w="28575" cap="rnd">
            <a:solidFill>
              <a:schemeClr val="accent1"/>
            </a:solidFill>
            <a:round/>
          </a:ln>
          <a:effectLst/>
        </c:spPr>
        <c:marker>
          <c:symbol val="none"/>
        </c:marker>
      </c:pivotFmt>
      <c:pivotFmt>
        <c:idx val="77"/>
        <c:spPr>
          <a:solidFill>
            <a:schemeClr val="accent1"/>
          </a:solidFill>
          <a:ln w="28575" cap="rnd">
            <a:solidFill>
              <a:schemeClr val="accent1"/>
            </a:solidFill>
            <a:round/>
          </a:ln>
          <a:effectLst/>
        </c:spPr>
        <c:marker>
          <c:symbol val="none"/>
        </c:marker>
      </c:pivotFmt>
      <c:pivotFmt>
        <c:idx val="78"/>
        <c:spPr>
          <a:solidFill>
            <a:schemeClr val="accent1"/>
          </a:solidFill>
          <a:ln w="28575" cap="rnd">
            <a:solidFill>
              <a:schemeClr val="accent1"/>
            </a:solidFill>
            <a:round/>
          </a:ln>
          <a:effectLst/>
        </c:spPr>
        <c:marker>
          <c:symbol val="none"/>
        </c:marker>
      </c:pivotFmt>
      <c:pivotFmt>
        <c:idx val="79"/>
        <c:spPr>
          <a:solidFill>
            <a:schemeClr val="accent1"/>
          </a:solidFill>
          <a:ln w="28575" cap="rnd">
            <a:solidFill>
              <a:schemeClr val="accent1"/>
            </a:solidFill>
            <a:round/>
          </a:ln>
          <a:effectLst/>
        </c:spPr>
        <c:marker>
          <c:symbol val="none"/>
        </c:marker>
      </c:pivotFmt>
      <c:pivotFmt>
        <c:idx val="80"/>
        <c:spPr>
          <a:solidFill>
            <a:schemeClr val="accent1"/>
          </a:solidFill>
          <a:ln w="28575" cap="rnd">
            <a:solidFill>
              <a:schemeClr val="accent1"/>
            </a:solidFill>
            <a:round/>
          </a:ln>
          <a:effectLst/>
        </c:spPr>
        <c:marker>
          <c:symbol val="none"/>
        </c:marker>
      </c:pivotFmt>
      <c:pivotFmt>
        <c:idx val="81"/>
        <c:spPr>
          <a:solidFill>
            <a:schemeClr val="accent1"/>
          </a:solidFill>
          <a:ln w="28575" cap="rnd">
            <a:solidFill>
              <a:schemeClr val="accent1"/>
            </a:solidFill>
            <a:round/>
          </a:ln>
          <a:effectLst/>
        </c:spPr>
        <c:marker>
          <c:symbol val="none"/>
        </c:marker>
      </c:pivotFmt>
      <c:pivotFmt>
        <c:idx val="82"/>
        <c:spPr>
          <a:solidFill>
            <a:schemeClr val="accent1"/>
          </a:solidFill>
          <a:ln w="28575" cap="rnd">
            <a:solidFill>
              <a:schemeClr val="accent1"/>
            </a:solidFill>
            <a:round/>
          </a:ln>
          <a:effectLst/>
        </c:spPr>
        <c:marker>
          <c:symbol val="none"/>
        </c:marker>
      </c:pivotFmt>
      <c:pivotFmt>
        <c:idx val="83"/>
        <c:spPr>
          <a:solidFill>
            <a:schemeClr val="accent1"/>
          </a:solidFill>
          <a:ln w="28575" cap="rnd">
            <a:solidFill>
              <a:schemeClr val="accent1"/>
            </a:solidFill>
            <a:round/>
          </a:ln>
          <a:effectLst/>
        </c:spPr>
        <c:marker>
          <c:symbol val="none"/>
        </c:marker>
      </c:pivotFmt>
      <c:pivotFmt>
        <c:idx val="84"/>
        <c:spPr>
          <a:solidFill>
            <a:schemeClr val="accent1"/>
          </a:solidFill>
          <a:ln w="28575" cap="rnd">
            <a:solidFill>
              <a:schemeClr val="accent1"/>
            </a:solidFill>
            <a:round/>
          </a:ln>
          <a:effectLst/>
        </c:spPr>
        <c:marker>
          <c:symbol val="none"/>
        </c:marker>
      </c:pivotFmt>
      <c:pivotFmt>
        <c:idx val="85"/>
        <c:spPr>
          <a:solidFill>
            <a:schemeClr val="accent1"/>
          </a:solidFill>
          <a:ln w="28575" cap="rnd">
            <a:solidFill>
              <a:schemeClr val="accent1"/>
            </a:solidFill>
            <a:round/>
          </a:ln>
          <a:effectLst/>
        </c:spPr>
        <c:marker>
          <c:symbol val="none"/>
        </c:marker>
      </c:pivotFmt>
      <c:pivotFmt>
        <c:idx val="86"/>
        <c:spPr>
          <a:solidFill>
            <a:schemeClr val="accent1"/>
          </a:solidFill>
          <a:ln w="28575" cap="rnd">
            <a:solidFill>
              <a:schemeClr val="accent1"/>
            </a:solidFill>
            <a:round/>
          </a:ln>
          <a:effectLst/>
        </c:spPr>
        <c:marker>
          <c:symbol val="none"/>
        </c:marker>
      </c:pivotFmt>
      <c:pivotFmt>
        <c:idx val="87"/>
        <c:spPr>
          <a:solidFill>
            <a:schemeClr val="accent1"/>
          </a:solidFill>
          <a:ln w="28575" cap="rnd">
            <a:solidFill>
              <a:schemeClr val="accent1"/>
            </a:solidFill>
            <a:round/>
          </a:ln>
          <a:effectLst/>
        </c:spPr>
        <c:marker>
          <c:symbol val="none"/>
        </c:marker>
      </c:pivotFmt>
      <c:pivotFmt>
        <c:idx val="88"/>
        <c:spPr>
          <a:solidFill>
            <a:schemeClr val="accent1"/>
          </a:solidFill>
          <a:ln w="28575" cap="rnd">
            <a:solidFill>
              <a:schemeClr val="accent1"/>
            </a:solidFill>
            <a:round/>
          </a:ln>
          <a:effectLst/>
        </c:spPr>
        <c:marker>
          <c:symbol val="none"/>
        </c:marker>
      </c:pivotFmt>
      <c:pivotFmt>
        <c:idx val="89"/>
        <c:spPr>
          <a:solidFill>
            <a:schemeClr val="accent1"/>
          </a:solidFill>
          <a:ln w="28575" cap="rnd">
            <a:solidFill>
              <a:schemeClr val="accent1"/>
            </a:solidFill>
            <a:round/>
          </a:ln>
          <a:effectLst/>
        </c:spPr>
        <c:marker>
          <c:symbol val="none"/>
        </c:marker>
      </c:pivotFmt>
      <c:pivotFmt>
        <c:idx val="90"/>
        <c:spPr>
          <a:solidFill>
            <a:schemeClr val="accent1"/>
          </a:solidFill>
          <a:ln w="28575" cap="rnd">
            <a:solidFill>
              <a:schemeClr val="accent1"/>
            </a:solidFill>
            <a:round/>
          </a:ln>
          <a:effectLst/>
        </c:spPr>
        <c:marker>
          <c:symbol val="none"/>
        </c:marker>
      </c:pivotFmt>
      <c:pivotFmt>
        <c:idx val="91"/>
        <c:spPr>
          <a:solidFill>
            <a:schemeClr val="accent1"/>
          </a:solidFill>
          <a:ln w="28575" cap="rnd">
            <a:solidFill>
              <a:schemeClr val="accent1"/>
            </a:solidFill>
            <a:round/>
          </a:ln>
          <a:effectLst/>
        </c:spPr>
        <c:marker>
          <c:symbol val="none"/>
        </c:marker>
      </c:pivotFmt>
      <c:pivotFmt>
        <c:idx val="92"/>
        <c:spPr>
          <a:solidFill>
            <a:schemeClr val="accent1"/>
          </a:solidFill>
          <a:ln w="28575" cap="rnd">
            <a:solidFill>
              <a:schemeClr val="accent1"/>
            </a:solidFill>
            <a:round/>
          </a:ln>
          <a:effectLst/>
        </c:spPr>
        <c:marker>
          <c:symbol val="none"/>
        </c:marker>
      </c:pivotFmt>
      <c:pivotFmt>
        <c:idx val="93"/>
        <c:spPr>
          <a:solidFill>
            <a:schemeClr val="accent1"/>
          </a:solidFill>
          <a:ln w="28575" cap="rnd">
            <a:solidFill>
              <a:schemeClr val="accent1"/>
            </a:solidFill>
            <a:round/>
          </a:ln>
          <a:effectLst/>
        </c:spPr>
        <c:marker>
          <c:symbol val="none"/>
        </c:marker>
      </c:pivotFmt>
      <c:pivotFmt>
        <c:idx val="94"/>
        <c:spPr>
          <a:solidFill>
            <a:schemeClr val="accent1"/>
          </a:solidFill>
          <a:ln w="28575" cap="rnd">
            <a:solidFill>
              <a:schemeClr val="accent1"/>
            </a:solidFill>
            <a:round/>
          </a:ln>
          <a:effectLst/>
        </c:spPr>
        <c:marker>
          <c:symbol val="none"/>
        </c:marker>
      </c:pivotFmt>
      <c:pivotFmt>
        <c:idx val="95"/>
        <c:spPr>
          <a:solidFill>
            <a:schemeClr val="accent1"/>
          </a:solidFill>
          <a:ln w="28575" cap="rnd">
            <a:solidFill>
              <a:schemeClr val="accent1"/>
            </a:solidFill>
            <a:round/>
          </a:ln>
          <a:effectLst/>
        </c:spPr>
        <c:marker>
          <c:symbol val="none"/>
        </c:marker>
      </c:pivotFmt>
      <c:pivotFmt>
        <c:idx val="96"/>
        <c:spPr>
          <a:solidFill>
            <a:schemeClr val="accent1"/>
          </a:solidFill>
          <a:ln w="28575" cap="rnd">
            <a:solidFill>
              <a:schemeClr val="accent1"/>
            </a:solidFill>
            <a:round/>
          </a:ln>
          <a:effectLst/>
        </c:spPr>
        <c:marker>
          <c:symbol val="none"/>
        </c:marker>
      </c:pivotFmt>
      <c:pivotFmt>
        <c:idx val="97"/>
        <c:spPr>
          <a:solidFill>
            <a:schemeClr val="accent1"/>
          </a:solidFill>
          <a:ln w="28575" cap="rnd">
            <a:solidFill>
              <a:schemeClr val="accent1"/>
            </a:solidFill>
            <a:round/>
          </a:ln>
          <a:effectLst/>
        </c:spPr>
        <c:marker>
          <c:symbol val="none"/>
        </c:marker>
      </c:pivotFmt>
      <c:pivotFmt>
        <c:idx val="98"/>
        <c:spPr>
          <a:solidFill>
            <a:schemeClr val="accent1"/>
          </a:solidFill>
          <a:ln w="28575" cap="rnd">
            <a:solidFill>
              <a:schemeClr val="accent1"/>
            </a:solidFill>
            <a:round/>
          </a:ln>
          <a:effectLst/>
        </c:spPr>
        <c:marker>
          <c:symbol val="none"/>
        </c:marker>
      </c:pivotFmt>
      <c:pivotFmt>
        <c:idx val="99"/>
        <c:spPr>
          <a:solidFill>
            <a:schemeClr val="accent1"/>
          </a:solidFill>
          <a:ln w="28575" cap="rnd">
            <a:solidFill>
              <a:schemeClr val="accent1"/>
            </a:solidFill>
            <a:round/>
          </a:ln>
          <a:effectLst/>
        </c:spPr>
        <c:marker>
          <c:symbol val="none"/>
        </c:marker>
      </c:pivotFmt>
      <c:pivotFmt>
        <c:idx val="100"/>
        <c:spPr>
          <a:solidFill>
            <a:schemeClr val="accent1"/>
          </a:solidFill>
          <a:ln w="28575" cap="rnd">
            <a:solidFill>
              <a:schemeClr val="accent1"/>
            </a:solidFill>
            <a:round/>
          </a:ln>
          <a:effectLst/>
        </c:spPr>
        <c:marker>
          <c:symbol val="none"/>
        </c:marker>
      </c:pivotFmt>
      <c:pivotFmt>
        <c:idx val="101"/>
        <c:spPr>
          <a:solidFill>
            <a:schemeClr val="accent1"/>
          </a:solidFill>
          <a:ln w="28575" cap="rnd">
            <a:solidFill>
              <a:schemeClr val="accent1"/>
            </a:solidFill>
            <a:round/>
          </a:ln>
          <a:effectLst/>
        </c:spPr>
        <c:marker>
          <c:symbol val="none"/>
        </c:marker>
      </c:pivotFmt>
      <c:pivotFmt>
        <c:idx val="102"/>
        <c:spPr>
          <a:solidFill>
            <a:schemeClr val="accent1"/>
          </a:solidFill>
          <a:ln w="28575" cap="rnd">
            <a:solidFill>
              <a:schemeClr val="accent1"/>
            </a:solidFill>
            <a:round/>
          </a:ln>
          <a:effectLst/>
        </c:spPr>
        <c:marker>
          <c:symbol val="none"/>
        </c:marker>
      </c:pivotFmt>
      <c:pivotFmt>
        <c:idx val="103"/>
        <c:spPr>
          <a:solidFill>
            <a:schemeClr val="accent1"/>
          </a:solidFill>
          <a:ln w="28575" cap="rnd">
            <a:solidFill>
              <a:schemeClr val="accent1"/>
            </a:solidFill>
            <a:round/>
          </a:ln>
          <a:effectLst/>
        </c:spPr>
        <c:marker>
          <c:symbol val="none"/>
        </c:marker>
      </c:pivotFmt>
      <c:pivotFmt>
        <c:idx val="104"/>
        <c:spPr>
          <a:solidFill>
            <a:schemeClr val="accent1"/>
          </a:solidFill>
          <a:ln w="28575" cap="rnd">
            <a:solidFill>
              <a:schemeClr val="accent1"/>
            </a:solidFill>
            <a:round/>
          </a:ln>
          <a:effectLst/>
        </c:spPr>
        <c:marker>
          <c:symbol val="none"/>
        </c:marker>
      </c:pivotFmt>
      <c:pivotFmt>
        <c:idx val="105"/>
        <c:spPr>
          <a:solidFill>
            <a:schemeClr val="accent1"/>
          </a:solidFill>
          <a:ln w="28575" cap="rnd">
            <a:solidFill>
              <a:schemeClr val="accent1"/>
            </a:solidFill>
            <a:round/>
          </a:ln>
          <a:effectLst/>
        </c:spPr>
        <c:marker>
          <c:symbol val="none"/>
        </c:marker>
      </c:pivotFmt>
      <c:pivotFmt>
        <c:idx val="106"/>
        <c:spPr>
          <a:solidFill>
            <a:schemeClr val="accent1"/>
          </a:solidFill>
          <a:ln w="28575" cap="rnd">
            <a:solidFill>
              <a:schemeClr val="accent1"/>
            </a:solidFill>
            <a:round/>
          </a:ln>
          <a:effectLst/>
        </c:spPr>
        <c:marker>
          <c:symbol val="none"/>
        </c:marker>
      </c:pivotFmt>
      <c:pivotFmt>
        <c:idx val="107"/>
        <c:spPr>
          <a:solidFill>
            <a:schemeClr val="accent1"/>
          </a:solidFill>
          <a:ln w="28575" cap="rnd">
            <a:solidFill>
              <a:schemeClr val="accent1"/>
            </a:solidFill>
            <a:round/>
          </a:ln>
          <a:effectLst/>
        </c:spPr>
        <c:marker>
          <c:symbol val="none"/>
        </c:marker>
      </c:pivotFmt>
      <c:pivotFmt>
        <c:idx val="108"/>
        <c:spPr>
          <a:solidFill>
            <a:schemeClr val="accent1"/>
          </a:solidFill>
          <a:ln w="28575" cap="rnd">
            <a:solidFill>
              <a:schemeClr val="accent1"/>
            </a:solidFill>
            <a:round/>
          </a:ln>
          <a:effectLst/>
        </c:spPr>
        <c:marker>
          <c:symbol val="none"/>
        </c:marker>
      </c:pivotFmt>
      <c:pivotFmt>
        <c:idx val="109"/>
        <c:spPr>
          <a:solidFill>
            <a:schemeClr val="accent1"/>
          </a:solidFill>
          <a:ln w="28575" cap="rnd">
            <a:solidFill>
              <a:schemeClr val="accent1"/>
            </a:solidFill>
            <a:round/>
          </a:ln>
          <a:effectLst/>
        </c:spPr>
        <c:marker>
          <c:symbol val="none"/>
        </c:marker>
      </c:pivotFmt>
      <c:pivotFmt>
        <c:idx val="110"/>
        <c:spPr>
          <a:solidFill>
            <a:schemeClr val="accent1"/>
          </a:solidFill>
          <a:ln w="28575" cap="rnd">
            <a:solidFill>
              <a:schemeClr val="accent1"/>
            </a:solidFill>
            <a:round/>
          </a:ln>
          <a:effectLst/>
        </c:spPr>
        <c:marker>
          <c:symbol val="none"/>
        </c:marker>
      </c:pivotFmt>
      <c:pivotFmt>
        <c:idx val="111"/>
        <c:spPr>
          <a:solidFill>
            <a:schemeClr val="accent1"/>
          </a:solidFill>
          <a:ln w="28575" cap="rnd">
            <a:solidFill>
              <a:schemeClr val="accent1"/>
            </a:solidFill>
            <a:round/>
          </a:ln>
          <a:effectLst/>
        </c:spPr>
        <c:marker>
          <c:symbol val="none"/>
        </c:marker>
      </c:pivotFmt>
      <c:pivotFmt>
        <c:idx val="112"/>
        <c:spPr>
          <a:solidFill>
            <a:schemeClr val="accent1"/>
          </a:solidFill>
          <a:ln w="28575" cap="rnd">
            <a:solidFill>
              <a:schemeClr val="accent1"/>
            </a:solidFill>
            <a:round/>
          </a:ln>
          <a:effectLst/>
        </c:spPr>
        <c:marker>
          <c:symbol val="none"/>
        </c:marker>
      </c:pivotFmt>
      <c:pivotFmt>
        <c:idx val="113"/>
        <c:spPr>
          <a:solidFill>
            <a:schemeClr val="accent1"/>
          </a:solidFill>
          <a:ln w="28575" cap="rnd">
            <a:solidFill>
              <a:schemeClr val="accent1"/>
            </a:solidFill>
            <a:round/>
          </a:ln>
          <a:effectLst/>
        </c:spPr>
        <c:marker>
          <c:symbol val="none"/>
        </c:marker>
      </c:pivotFmt>
      <c:pivotFmt>
        <c:idx val="114"/>
        <c:spPr>
          <a:solidFill>
            <a:schemeClr val="accent1"/>
          </a:solidFill>
          <a:ln w="28575" cap="rnd">
            <a:solidFill>
              <a:schemeClr val="accent1"/>
            </a:solidFill>
            <a:round/>
          </a:ln>
          <a:effectLst/>
        </c:spPr>
        <c:marker>
          <c:symbol val="none"/>
        </c:marker>
      </c:pivotFmt>
      <c:pivotFmt>
        <c:idx val="115"/>
        <c:spPr>
          <a:solidFill>
            <a:schemeClr val="accent1"/>
          </a:solidFill>
          <a:ln w="28575" cap="rnd">
            <a:solidFill>
              <a:schemeClr val="accent1"/>
            </a:solidFill>
            <a:round/>
          </a:ln>
          <a:effectLst/>
        </c:spPr>
        <c:marker>
          <c:symbol val="none"/>
        </c:marker>
      </c:pivotFmt>
      <c:pivotFmt>
        <c:idx val="116"/>
        <c:spPr>
          <a:solidFill>
            <a:schemeClr val="accent1"/>
          </a:solidFill>
          <a:ln w="28575" cap="rnd">
            <a:solidFill>
              <a:schemeClr val="accent1"/>
            </a:solidFill>
            <a:round/>
          </a:ln>
          <a:effectLst/>
        </c:spPr>
        <c:marker>
          <c:symbol val="none"/>
        </c:marker>
      </c:pivotFmt>
      <c:pivotFmt>
        <c:idx val="117"/>
        <c:spPr>
          <a:solidFill>
            <a:schemeClr val="accent1"/>
          </a:solidFill>
          <a:ln w="28575" cap="rnd">
            <a:solidFill>
              <a:schemeClr val="accent1"/>
            </a:solidFill>
            <a:round/>
          </a:ln>
          <a:effectLst/>
        </c:spPr>
        <c:marker>
          <c:symbol val="none"/>
        </c:marker>
      </c:pivotFmt>
      <c:pivotFmt>
        <c:idx val="118"/>
        <c:spPr>
          <a:solidFill>
            <a:schemeClr val="accent1"/>
          </a:solidFill>
          <a:ln w="28575" cap="rnd">
            <a:solidFill>
              <a:schemeClr val="accent1"/>
            </a:solidFill>
            <a:round/>
          </a:ln>
          <a:effectLst/>
        </c:spPr>
        <c:marker>
          <c:symbol val="none"/>
        </c:marker>
      </c:pivotFmt>
      <c:pivotFmt>
        <c:idx val="119"/>
        <c:spPr>
          <a:solidFill>
            <a:schemeClr val="accent1"/>
          </a:solidFill>
          <a:ln w="28575" cap="rnd">
            <a:solidFill>
              <a:schemeClr val="accent1"/>
            </a:solidFill>
            <a:round/>
          </a:ln>
          <a:effectLst/>
        </c:spPr>
        <c:marker>
          <c:symbol val="none"/>
        </c:marker>
      </c:pivotFmt>
      <c:pivotFmt>
        <c:idx val="120"/>
        <c:spPr>
          <a:solidFill>
            <a:schemeClr val="accent1"/>
          </a:solidFill>
          <a:ln w="28575" cap="rnd">
            <a:solidFill>
              <a:schemeClr val="accent1"/>
            </a:solidFill>
            <a:round/>
          </a:ln>
          <a:effectLst/>
        </c:spPr>
        <c:marker>
          <c:symbol val="none"/>
        </c:marker>
      </c:pivotFmt>
      <c:pivotFmt>
        <c:idx val="121"/>
        <c:spPr>
          <a:solidFill>
            <a:schemeClr val="accent1"/>
          </a:solidFill>
          <a:ln w="28575" cap="rnd">
            <a:solidFill>
              <a:schemeClr val="accent1"/>
            </a:solidFill>
            <a:round/>
          </a:ln>
          <a:effectLst/>
        </c:spPr>
        <c:marker>
          <c:symbol val="none"/>
        </c:marker>
      </c:pivotFmt>
      <c:pivotFmt>
        <c:idx val="122"/>
        <c:spPr>
          <a:solidFill>
            <a:schemeClr val="accent1"/>
          </a:solidFill>
          <a:ln w="28575" cap="rnd">
            <a:solidFill>
              <a:schemeClr val="accent1"/>
            </a:solidFill>
            <a:round/>
          </a:ln>
          <a:effectLst/>
        </c:spPr>
        <c:marker>
          <c:symbol val="none"/>
        </c:marker>
      </c:pivotFmt>
      <c:pivotFmt>
        <c:idx val="123"/>
        <c:spPr>
          <a:solidFill>
            <a:schemeClr val="accent1"/>
          </a:solidFill>
          <a:ln w="28575" cap="rnd">
            <a:solidFill>
              <a:schemeClr val="accent1"/>
            </a:solidFill>
            <a:round/>
          </a:ln>
          <a:effectLst/>
        </c:spPr>
        <c:marker>
          <c:symbol val="none"/>
        </c:marker>
      </c:pivotFmt>
      <c:pivotFmt>
        <c:idx val="124"/>
        <c:spPr>
          <a:solidFill>
            <a:schemeClr val="accent1"/>
          </a:solidFill>
          <a:ln w="28575" cap="rnd">
            <a:solidFill>
              <a:schemeClr val="accent1"/>
            </a:solidFill>
            <a:round/>
          </a:ln>
          <a:effectLst/>
        </c:spPr>
        <c:marker>
          <c:symbol val="none"/>
        </c:marker>
      </c:pivotFmt>
      <c:pivotFmt>
        <c:idx val="125"/>
        <c:spPr>
          <a:solidFill>
            <a:schemeClr val="accent1"/>
          </a:solidFill>
          <a:ln w="28575" cap="rnd">
            <a:solidFill>
              <a:schemeClr val="accent1"/>
            </a:solidFill>
            <a:round/>
          </a:ln>
          <a:effectLst/>
        </c:spPr>
        <c:marker>
          <c:symbol val="none"/>
        </c:marker>
      </c:pivotFmt>
      <c:pivotFmt>
        <c:idx val="126"/>
        <c:spPr>
          <a:solidFill>
            <a:schemeClr val="accent1"/>
          </a:solidFill>
          <a:ln w="28575" cap="rnd">
            <a:solidFill>
              <a:schemeClr val="accent1"/>
            </a:solidFill>
            <a:round/>
          </a:ln>
          <a:effectLst/>
        </c:spPr>
        <c:marker>
          <c:symbol val="none"/>
        </c:marker>
      </c:pivotFmt>
      <c:pivotFmt>
        <c:idx val="127"/>
        <c:spPr>
          <a:solidFill>
            <a:schemeClr val="accent1"/>
          </a:solidFill>
          <a:ln w="28575" cap="rnd">
            <a:solidFill>
              <a:schemeClr val="accent1"/>
            </a:solidFill>
            <a:round/>
          </a:ln>
          <a:effectLst/>
        </c:spPr>
        <c:marker>
          <c:symbol val="none"/>
        </c:marker>
      </c:pivotFmt>
      <c:pivotFmt>
        <c:idx val="128"/>
        <c:spPr>
          <a:solidFill>
            <a:schemeClr val="accent1"/>
          </a:solidFill>
          <a:ln w="28575" cap="rnd">
            <a:solidFill>
              <a:schemeClr val="accent1"/>
            </a:solidFill>
            <a:round/>
          </a:ln>
          <a:effectLst/>
        </c:spPr>
        <c:marker>
          <c:symbol val="none"/>
        </c:marker>
      </c:pivotFmt>
      <c:pivotFmt>
        <c:idx val="129"/>
        <c:spPr>
          <a:solidFill>
            <a:schemeClr val="accent1"/>
          </a:solidFill>
          <a:ln w="28575" cap="rnd">
            <a:solidFill>
              <a:schemeClr val="accent1"/>
            </a:solidFill>
            <a:round/>
          </a:ln>
          <a:effectLst/>
        </c:spPr>
        <c:marker>
          <c:symbol val="none"/>
        </c:marker>
      </c:pivotFmt>
      <c:pivotFmt>
        <c:idx val="130"/>
        <c:spPr>
          <a:solidFill>
            <a:schemeClr val="accent1"/>
          </a:solidFill>
          <a:ln w="28575" cap="rnd">
            <a:solidFill>
              <a:schemeClr val="accent1"/>
            </a:solidFill>
            <a:round/>
          </a:ln>
          <a:effectLst/>
        </c:spPr>
        <c:marker>
          <c:symbol val="none"/>
        </c:marker>
      </c:pivotFmt>
      <c:pivotFmt>
        <c:idx val="131"/>
        <c:spPr>
          <a:solidFill>
            <a:schemeClr val="accent1"/>
          </a:solidFill>
          <a:ln w="28575" cap="rnd">
            <a:solidFill>
              <a:schemeClr val="accent1"/>
            </a:solidFill>
            <a:round/>
          </a:ln>
          <a:effectLst/>
        </c:spPr>
        <c:marker>
          <c:symbol val="none"/>
        </c:marker>
      </c:pivotFmt>
      <c:pivotFmt>
        <c:idx val="132"/>
        <c:spPr>
          <a:solidFill>
            <a:schemeClr val="accent1"/>
          </a:solidFill>
          <a:ln w="28575" cap="rnd">
            <a:solidFill>
              <a:schemeClr val="accent1"/>
            </a:solidFill>
            <a:round/>
          </a:ln>
          <a:effectLst/>
        </c:spPr>
        <c:marker>
          <c:symbol val="none"/>
        </c:marker>
      </c:pivotFmt>
      <c:pivotFmt>
        <c:idx val="133"/>
        <c:spPr>
          <a:solidFill>
            <a:schemeClr val="accent1"/>
          </a:solidFill>
          <a:ln w="28575" cap="rnd">
            <a:solidFill>
              <a:schemeClr val="accent1"/>
            </a:solidFill>
            <a:round/>
          </a:ln>
          <a:effectLst/>
        </c:spPr>
        <c:marker>
          <c:symbol val="none"/>
        </c:marker>
      </c:pivotFmt>
      <c:pivotFmt>
        <c:idx val="134"/>
        <c:spPr>
          <a:solidFill>
            <a:schemeClr val="accent1"/>
          </a:solidFill>
          <a:ln w="28575" cap="rnd">
            <a:solidFill>
              <a:schemeClr val="accent1"/>
            </a:solidFill>
            <a:round/>
          </a:ln>
          <a:effectLst/>
        </c:spPr>
        <c:marker>
          <c:symbol val="none"/>
        </c:marker>
      </c:pivotFmt>
      <c:pivotFmt>
        <c:idx val="135"/>
        <c:spPr>
          <a:solidFill>
            <a:schemeClr val="accent1"/>
          </a:solidFill>
          <a:ln w="28575" cap="rnd">
            <a:solidFill>
              <a:schemeClr val="accent1"/>
            </a:solidFill>
            <a:round/>
          </a:ln>
          <a:effectLst/>
        </c:spPr>
        <c:marker>
          <c:symbol val="none"/>
        </c:marker>
      </c:pivotFmt>
      <c:pivotFmt>
        <c:idx val="136"/>
        <c:spPr>
          <a:solidFill>
            <a:schemeClr val="accent1"/>
          </a:solidFill>
          <a:ln w="28575" cap="rnd">
            <a:solidFill>
              <a:schemeClr val="accent1"/>
            </a:solidFill>
            <a:round/>
          </a:ln>
          <a:effectLst/>
        </c:spPr>
        <c:marker>
          <c:symbol val="none"/>
        </c:marker>
      </c:pivotFmt>
      <c:pivotFmt>
        <c:idx val="137"/>
        <c:spPr>
          <a:solidFill>
            <a:schemeClr val="accent1"/>
          </a:solidFill>
          <a:ln w="28575" cap="rnd">
            <a:solidFill>
              <a:schemeClr val="accent1"/>
            </a:solidFill>
            <a:round/>
          </a:ln>
          <a:effectLst/>
        </c:spPr>
        <c:marker>
          <c:symbol val="none"/>
        </c:marker>
      </c:pivotFmt>
      <c:pivotFmt>
        <c:idx val="138"/>
        <c:spPr>
          <a:solidFill>
            <a:schemeClr val="accent1"/>
          </a:solidFill>
          <a:ln w="28575" cap="rnd">
            <a:solidFill>
              <a:schemeClr val="accent1"/>
            </a:solidFill>
            <a:round/>
          </a:ln>
          <a:effectLst/>
        </c:spPr>
        <c:marker>
          <c:symbol val="none"/>
        </c:marker>
      </c:pivotFmt>
      <c:pivotFmt>
        <c:idx val="139"/>
        <c:spPr>
          <a:solidFill>
            <a:schemeClr val="accent1"/>
          </a:solidFill>
          <a:ln w="28575" cap="rnd">
            <a:solidFill>
              <a:schemeClr val="accent1"/>
            </a:solidFill>
            <a:round/>
          </a:ln>
          <a:effectLst/>
        </c:spPr>
        <c:marker>
          <c:symbol val="none"/>
        </c:marker>
      </c:pivotFmt>
      <c:pivotFmt>
        <c:idx val="140"/>
        <c:spPr>
          <a:solidFill>
            <a:schemeClr val="accent1"/>
          </a:solidFill>
          <a:ln w="28575" cap="rnd">
            <a:solidFill>
              <a:schemeClr val="accent1"/>
            </a:solidFill>
            <a:round/>
          </a:ln>
          <a:effectLst/>
        </c:spPr>
        <c:marker>
          <c:symbol val="none"/>
        </c:marker>
      </c:pivotFmt>
      <c:pivotFmt>
        <c:idx val="141"/>
        <c:spPr>
          <a:solidFill>
            <a:schemeClr val="accent1"/>
          </a:solidFill>
          <a:ln w="28575" cap="rnd">
            <a:solidFill>
              <a:schemeClr val="accent1"/>
            </a:solidFill>
            <a:round/>
          </a:ln>
          <a:effectLst/>
        </c:spPr>
        <c:marker>
          <c:symbol val="none"/>
        </c:marker>
      </c:pivotFmt>
      <c:pivotFmt>
        <c:idx val="142"/>
        <c:spPr>
          <a:solidFill>
            <a:schemeClr val="accent1"/>
          </a:solidFill>
          <a:ln w="28575" cap="rnd">
            <a:solidFill>
              <a:schemeClr val="accent1"/>
            </a:solidFill>
            <a:round/>
          </a:ln>
          <a:effectLst/>
        </c:spPr>
        <c:marker>
          <c:symbol val="none"/>
        </c:marker>
      </c:pivotFmt>
      <c:pivotFmt>
        <c:idx val="143"/>
        <c:spPr>
          <a:solidFill>
            <a:schemeClr val="accent1"/>
          </a:solidFill>
          <a:ln w="28575" cap="rnd">
            <a:solidFill>
              <a:schemeClr val="accent1"/>
            </a:solidFill>
            <a:round/>
          </a:ln>
          <a:effectLst/>
        </c:spPr>
        <c:marker>
          <c:symbol val="none"/>
        </c:marker>
      </c:pivotFmt>
      <c:pivotFmt>
        <c:idx val="144"/>
        <c:spPr>
          <a:solidFill>
            <a:schemeClr val="accent1"/>
          </a:solidFill>
          <a:ln w="28575" cap="rnd">
            <a:solidFill>
              <a:schemeClr val="accent1"/>
            </a:solidFill>
            <a:round/>
          </a:ln>
          <a:effectLst/>
        </c:spPr>
        <c:marker>
          <c:symbol val="none"/>
        </c:marker>
      </c:pivotFmt>
      <c:pivotFmt>
        <c:idx val="145"/>
        <c:spPr>
          <a:solidFill>
            <a:schemeClr val="accent1"/>
          </a:solidFill>
          <a:ln w="28575" cap="rnd">
            <a:solidFill>
              <a:schemeClr val="accent1"/>
            </a:solidFill>
            <a:round/>
          </a:ln>
          <a:effectLst/>
        </c:spPr>
        <c:marker>
          <c:symbol val="none"/>
        </c:marker>
      </c:pivotFmt>
      <c:pivotFmt>
        <c:idx val="146"/>
        <c:spPr>
          <a:solidFill>
            <a:schemeClr val="accent1"/>
          </a:solidFill>
          <a:ln w="28575" cap="rnd">
            <a:solidFill>
              <a:schemeClr val="accent1"/>
            </a:solidFill>
            <a:round/>
          </a:ln>
          <a:effectLst/>
        </c:spPr>
        <c:marker>
          <c:symbol val="none"/>
        </c:marker>
      </c:pivotFmt>
      <c:pivotFmt>
        <c:idx val="147"/>
        <c:spPr>
          <a:solidFill>
            <a:schemeClr val="accent1"/>
          </a:solidFill>
          <a:ln w="28575" cap="rnd">
            <a:solidFill>
              <a:schemeClr val="accent1"/>
            </a:solidFill>
            <a:round/>
          </a:ln>
          <a:effectLst/>
        </c:spPr>
        <c:marker>
          <c:symbol val="none"/>
        </c:marker>
      </c:pivotFmt>
      <c:pivotFmt>
        <c:idx val="148"/>
        <c:spPr>
          <a:solidFill>
            <a:schemeClr val="accent1"/>
          </a:solidFill>
          <a:ln w="28575" cap="rnd">
            <a:solidFill>
              <a:schemeClr val="accent1"/>
            </a:solidFill>
            <a:round/>
          </a:ln>
          <a:effectLst/>
        </c:spPr>
        <c:marker>
          <c:symbol val="none"/>
        </c:marker>
      </c:pivotFmt>
      <c:pivotFmt>
        <c:idx val="149"/>
        <c:spPr>
          <a:solidFill>
            <a:schemeClr val="accent1"/>
          </a:solidFill>
          <a:ln w="28575" cap="rnd">
            <a:solidFill>
              <a:schemeClr val="accent1"/>
            </a:solidFill>
            <a:round/>
          </a:ln>
          <a:effectLst/>
        </c:spPr>
        <c:marker>
          <c:symbol val="none"/>
        </c:marker>
      </c:pivotFmt>
      <c:pivotFmt>
        <c:idx val="150"/>
        <c:spPr>
          <a:solidFill>
            <a:schemeClr val="accent1"/>
          </a:solidFill>
          <a:ln w="28575" cap="rnd">
            <a:solidFill>
              <a:schemeClr val="accent1"/>
            </a:solidFill>
            <a:round/>
          </a:ln>
          <a:effectLst/>
        </c:spPr>
        <c:marker>
          <c:symbol val="none"/>
        </c:marker>
      </c:pivotFmt>
      <c:pivotFmt>
        <c:idx val="151"/>
        <c:spPr>
          <a:solidFill>
            <a:schemeClr val="accent1"/>
          </a:solidFill>
          <a:ln w="28575" cap="rnd">
            <a:solidFill>
              <a:schemeClr val="accent1"/>
            </a:solidFill>
            <a:round/>
          </a:ln>
          <a:effectLst/>
        </c:spPr>
        <c:marker>
          <c:symbol val="none"/>
        </c:marker>
      </c:pivotFmt>
      <c:pivotFmt>
        <c:idx val="152"/>
        <c:spPr>
          <a:solidFill>
            <a:schemeClr val="accent1"/>
          </a:solidFill>
          <a:ln w="28575" cap="rnd">
            <a:solidFill>
              <a:schemeClr val="accent1"/>
            </a:solidFill>
            <a:round/>
          </a:ln>
          <a:effectLst/>
        </c:spPr>
        <c:marker>
          <c:symbol val="none"/>
        </c:marker>
      </c:pivotFmt>
      <c:pivotFmt>
        <c:idx val="153"/>
        <c:spPr>
          <a:solidFill>
            <a:schemeClr val="accent1"/>
          </a:solidFill>
          <a:ln w="28575" cap="rnd">
            <a:solidFill>
              <a:schemeClr val="accent1"/>
            </a:solidFill>
            <a:round/>
          </a:ln>
          <a:effectLst/>
        </c:spPr>
        <c:marker>
          <c:symbol val="none"/>
        </c:marker>
      </c:pivotFmt>
      <c:pivotFmt>
        <c:idx val="154"/>
        <c:spPr>
          <a:solidFill>
            <a:schemeClr val="accent1"/>
          </a:solidFill>
          <a:ln w="28575" cap="rnd">
            <a:solidFill>
              <a:schemeClr val="accent1"/>
            </a:solidFill>
            <a:round/>
          </a:ln>
          <a:effectLst/>
        </c:spPr>
        <c:marker>
          <c:symbol val="none"/>
        </c:marker>
      </c:pivotFmt>
      <c:pivotFmt>
        <c:idx val="155"/>
        <c:spPr>
          <a:solidFill>
            <a:schemeClr val="accent1"/>
          </a:solidFill>
          <a:ln w="28575" cap="rnd">
            <a:solidFill>
              <a:schemeClr val="accent1"/>
            </a:solidFill>
            <a:round/>
          </a:ln>
          <a:effectLst/>
        </c:spPr>
        <c:marker>
          <c:symbol val="none"/>
        </c:marker>
      </c:pivotFmt>
      <c:pivotFmt>
        <c:idx val="156"/>
        <c:spPr>
          <a:solidFill>
            <a:schemeClr val="accent1"/>
          </a:solidFill>
          <a:ln w="28575" cap="rnd">
            <a:solidFill>
              <a:schemeClr val="accent1"/>
            </a:solidFill>
            <a:round/>
          </a:ln>
          <a:effectLst/>
        </c:spPr>
        <c:marker>
          <c:symbol val="none"/>
        </c:marker>
      </c:pivotFmt>
      <c:pivotFmt>
        <c:idx val="157"/>
        <c:spPr>
          <a:solidFill>
            <a:schemeClr val="accent1"/>
          </a:solidFill>
          <a:ln w="28575" cap="rnd">
            <a:solidFill>
              <a:schemeClr val="accent1"/>
            </a:solidFill>
            <a:round/>
          </a:ln>
          <a:effectLst/>
        </c:spPr>
        <c:marker>
          <c:symbol val="none"/>
        </c:marker>
      </c:pivotFmt>
      <c:pivotFmt>
        <c:idx val="158"/>
        <c:spPr>
          <a:solidFill>
            <a:schemeClr val="accent1"/>
          </a:solidFill>
          <a:ln w="28575" cap="rnd">
            <a:solidFill>
              <a:schemeClr val="accent1"/>
            </a:solidFill>
            <a:round/>
          </a:ln>
          <a:effectLst/>
        </c:spPr>
        <c:marker>
          <c:symbol val="none"/>
        </c:marker>
      </c:pivotFmt>
      <c:pivotFmt>
        <c:idx val="159"/>
        <c:spPr>
          <a:solidFill>
            <a:schemeClr val="accent1"/>
          </a:solidFill>
          <a:ln w="28575" cap="rnd">
            <a:solidFill>
              <a:schemeClr val="accent1"/>
            </a:solidFill>
            <a:round/>
          </a:ln>
          <a:effectLst/>
        </c:spPr>
        <c:marker>
          <c:symbol val="none"/>
        </c:marker>
      </c:pivotFmt>
      <c:pivotFmt>
        <c:idx val="160"/>
        <c:spPr>
          <a:solidFill>
            <a:schemeClr val="accent1"/>
          </a:solidFill>
          <a:ln w="28575" cap="rnd">
            <a:solidFill>
              <a:schemeClr val="accent1"/>
            </a:solidFill>
            <a:round/>
          </a:ln>
          <a:effectLst/>
        </c:spPr>
        <c:marker>
          <c:symbol val="none"/>
        </c:marker>
      </c:pivotFmt>
      <c:pivotFmt>
        <c:idx val="161"/>
        <c:spPr>
          <a:solidFill>
            <a:schemeClr val="accent1"/>
          </a:solidFill>
          <a:ln w="28575" cap="rnd">
            <a:solidFill>
              <a:schemeClr val="accent1"/>
            </a:solidFill>
            <a:round/>
          </a:ln>
          <a:effectLst/>
        </c:spPr>
        <c:marker>
          <c:symbol val="none"/>
        </c:marker>
      </c:pivotFmt>
      <c:pivotFmt>
        <c:idx val="162"/>
        <c:spPr>
          <a:solidFill>
            <a:schemeClr val="accent1"/>
          </a:solidFill>
          <a:ln w="28575" cap="rnd">
            <a:solidFill>
              <a:schemeClr val="accent1"/>
            </a:solidFill>
            <a:round/>
          </a:ln>
          <a:effectLst/>
        </c:spPr>
        <c:marker>
          <c:symbol val="none"/>
        </c:marker>
      </c:pivotFmt>
      <c:pivotFmt>
        <c:idx val="163"/>
        <c:spPr>
          <a:solidFill>
            <a:schemeClr val="accent1"/>
          </a:solidFill>
          <a:ln w="28575" cap="rnd">
            <a:solidFill>
              <a:schemeClr val="accent1"/>
            </a:solidFill>
            <a:round/>
          </a:ln>
          <a:effectLst/>
        </c:spPr>
        <c:marker>
          <c:symbol val="none"/>
        </c:marker>
      </c:pivotFmt>
      <c:pivotFmt>
        <c:idx val="164"/>
        <c:spPr>
          <a:solidFill>
            <a:schemeClr val="accent1"/>
          </a:solidFill>
          <a:ln w="28575" cap="rnd">
            <a:solidFill>
              <a:schemeClr val="accent1"/>
            </a:solidFill>
            <a:round/>
          </a:ln>
          <a:effectLst/>
        </c:spPr>
        <c:marker>
          <c:symbol val="none"/>
        </c:marker>
      </c:pivotFmt>
      <c:pivotFmt>
        <c:idx val="165"/>
        <c:spPr>
          <a:solidFill>
            <a:schemeClr val="accent1"/>
          </a:solidFill>
          <a:ln w="28575" cap="rnd">
            <a:solidFill>
              <a:schemeClr val="accent1"/>
            </a:solidFill>
            <a:round/>
          </a:ln>
          <a:effectLst/>
        </c:spPr>
        <c:marker>
          <c:symbol val="none"/>
        </c:marker>
      </c:pivotFmt>
      <c:pivotFmt>
        <c:idx val="166"/>
        <c:spPr>
          <a:solidFill>
            <a:schemeClr val="accent1"/>
          </a:solidFill>
          <a:ln w="28575" cap="rnd">
            <a:solidFill>
              <a:schemeClr val="accent1"/>
            </a:solidFill>
            <a:round/>
          </a:ln>
          <a:effectLst/>
        </c:spPr>
        <c:marker>
          <c:symbol val="none"/>
        </c:marker>
      </c:pivotFmt>
      <c:pivotFmt>
        <c:idx val="167"/>
        <c:spPr>
          <a:solidFill>
            <a:schemeClr val="accent1"/>
          </a:solidFill>
          <a:ln w="28575" cap="rnd">
            <a:solidFill>
              <a:schemeClr val="accent1"/>
            </a:solidFill>
            <a:round/>
          </a:ln>
          <a:effectLst/>
        </c:spPr>
        <c:marker>
          <c:symbol val="none"/>
        </c:marker>
      </c:pivotFmt>
      <c:pivotFmt>
        <c:idx val="168"/>
        <c:spPr>
          <a:solidFill>
            <a:schemeClr val="accent1"/>
          </a:solidFill>
          <a:ln w="28575" cap="rnd">
            <a:solidFill>
              <a:schemeClr val="accent1"/>
            </a:solidFill>
            <a:round/>
          </a:ln>
          <a:effectLst/>
        </c:spPr>
        <c:marker>
          <c:symbol val="none"/>
        </c:marker>
      </c:pivotFmt>
      <c:pivotFmt>
        <c:idx val="169"/>
        <c:spPr>
          <a:solidFill>
            <a:schemeClr val="accent1"/>
          </a:solidFill>
          <a:ln w="28575" cap="rnd">
            <a:solidFill>
              <a:schemeClr val="accent1"/>
            </a:solidFill>
            <a:round/>
          </a:ln>
          <a:effectLst/>
        </c:spPr>
        <c:marker>
          <c:symbol val="none"/>
        </c:marker>
      </c:pivotFmt>
      <c:pivotFmt>
        <c:idx val="170"/>
        <c:spPr>
          <a:solidFill>
            <a:schemeClr val="accent1"/>
          </a:solidFill>
          <a:ln w="28575" cap="rnd">
            <a:solidFill>
              <a:schemeClr val="accent1"/>
            </a:solidFill>
            <a:round/>
          </a:ln>
          <a:effectLst/>
        </c:spPr>
        <c:marker>
          <c:symbol val="none"/>
        </c:marker>
      </c:pivotFmt>
      <c:pivotFmt>
        <c:idx val="171"/>
        <c:spPr>
          <a:solidFill>
            <a:schemeClr val="accent1"/>
          </a:solidFill>
          <a:ln w="28575" cap="rnd">
            <a:solidFill>
              <a:schemeClr val="accent1"/>
            </a:solidFill>
            <a:round/>
          </a:ln>
          <a:effectLst/>
        </c:spPr>
        <c:marker>
          <c:symbol val="none"/>
        </c:marker>
      </c:pivotFmt>
      <c:pivotFmt>
        <c:idx val="172"/>
        <c:spPr>
          <a:solidFill>
            <a:schemeClr val="accent1"/>
          </a:solidFill>
          <a:ln w="28575" cap="rnd">
            <a:solidFill>
              <a:schemeClr val="accent1"/>
            </a:solidFill>
            <a:round/>
          </a:ln>
          <a:effectLst/>
        </c:spPr>
        <c:marker>
          <c:symbol val="none"/>
        </c:marker>
      </c:pivotFmt>
      <c:pivotFmt>
        <c:idx val="173"/>
        <c:spPr>
          <a:solidFill>
            <a:schemeClr val="accent1"/>
          </a:solidFill>
          <a:ln w="28575" cap="rnd">
            <a:solidFill>
              <a:schemeClr val="accent1"/>
            </a:solidFill>
            <a:round/>
          </a:ln>
          <a:effectLst/>
        </c:spPr>
        <c:marker>
          <c:symbol val="none"/>
        </c:marker>
      </c:pivotFmt>
      <c:pivotFmt>
        <c:idx val="174"/>
        <c:spPr>
          <a:solidFill>
            <a:schemeClr val="accent1"/>
          </a:solidFill>
          <a:ln w="28575" cap="rnd">
            <a:solidFill>
              <a:schemeClr val="accent1"/>
            </a:solidFill>
            <a:round/>
          </a:ln>
          <a:effectLst/>
        </c:spPr>
        <c:marker>
          <c:symbol val="none"/>
        </c:marker>
      </c:pivotFmt>
      <c:pivotFmt>
        <c:idx val="175"/>
        <c:spPr>
          <a:solidFill>
            <a:schemeClr val="accent1"/>
          </a:solidFill>
          <a:ln w="28575" cap="rnd">
            <a:solidFill>
              <a:schemeClr val="accent1"/>
            </a:solidFill>
            <a:round/>
          </a:ln>
          <a:effectLst/>
        </c:spPr>
        <c:marker>
          <c:symbol val="none"/>
        </c:marker>
      </c:pivotFmt>
      <c:pivotFmt>
        <c:idx val="176"/>
        <c:spPr>
          <a:solidFill>
            <a:schemeClr val="accent1"/>
          </a:solidFill>
          <a:ln w="28575" cap="rnd">
            <a:solidFill>
              <a:schemeClr val="accent1"/>
            </a:solidFill>
            <a:round/>
          </a:ln>
          <a:effectLst/>
        </c:spPr>
        <c:marker>
          <c:symbol val="none"/>
        </c:marker>
      </c:pivotFmt>
      <c:pivotFmt>
        <c:idx val="177"/>
        <c:spPr>
          <a:solidFill>
            <a:schemeClr val="accent1"/>
          </a:solidFill>
          <a:ln w="28575" cap="rnd">
            <a:solidFill>
              <a:schemeClr val="accent1"/>
            </a:solidFill>
            <a:round/>
          </a:ln>
          <a:effectLst/>
        </c:spPr>
        <c:marker>
          <c:symbol val="none"/>
        </c:marker>
      </c:pivotFmt>
      <c:pivotFmt>
        <c:idx val="178"/>
        <c:spPr>
          <a:solidFill>
            <a:schemeClr val="accent1"/>
          </a:solidFill>
          <a:ln w="28575" cap="rnd">
            <a:solidFill>
              <a:schemeClr val="accent1"/>
            </a:solidFill>
            <a:round/>
          </a:ln>
          <a:effectLst/>
        </c:spPr>
        <c:marker>
          <c:symbol val="none"/>
        </c:marker>
      </c:pivotFmt>
      <c:pivotFmt>
        <c:idx val="179"/>
        <c:spPr>
          <a:solidFill>
            <a:schemeClr val="accent1"/>
          </a:solidFill>
          <a:ln w="28575" cap="rnd">
            <a:solidFill>
              <a:schemeClr val="accent1"/>
            </a:solidFill>
            <a:round/>
          </a:ln>
          <a:effectLst/>
        </c:spPr>
        <c:marker>
          <c:symbol val="none"/>
        </c:marker>
      </c:pivotFmt>
      <c:pivotFmt>
        <c:idx val="180"/>
        <c:spPr>
          <a:solidFill>
            <a:schemeClr val="accent1"/>
          </a:solidFill>
          <a:ln w="28575" cap="rnd">
            <a:solidFill>
              <a:schemeClr val="accent1"/>
            </a:solidFill>
            <a:round/>
          </a:ln>
          <a:effectLst/>
        </c:spPr>
        <c:marker>
          <c:symbol val="none"/>
        </c:marker>
      </c:pivotFmt>
      <c:pivotFmt>
        <c:idx val="181"/>
        <c:spPr>
          <a:solidFill>
            <a:schemeClr val="accent1"/>
          </a:solidFill>
          <a:ln w="28575" cap="rnd">
            <a:solidFill>
              <a:schemeClr val="accent1"/>
            </a:solidFill>
            <a:round/>
          </a:ln>
          <a:effectLst/>
        </c:spPr>
        <c:marker>
          <c:symbol val="none"/>
        </c:marker>
      </c:pivotFmt>
      <c:pivotFmt>
        <c:idx val="182"/>
        <c:spPr>
          <a:solidFill>
            <a:schemeClr val="accent1"/>
          </a:solidFill>
          <a:ln w="28575" cap="rnd">
            <a:solidFill>
              <a:schemeClr val="accent1"/>
            </a:solidFill>
            <a:round/>
          </a:ln>
          <a:effectLst/>
        </c:spPr>
        <c:marker>
          <c:symbol val="none"/>
        </c:marker>
      </c:pivotFmt>
      <c:pivotFmt>
        <c:idx val="183"/>
        <c:spPr>
          <a:solidFill>
            <a:schemeClr val="accent1"/>
          </a:solidFill>
          <a:ln w="28575" cap="rnd">
            <a:solidFill>
              <a:schemeClr val="accent1"/>
            </a:solidFill>
            <a:round/>
          </a:ln>
          <a:effectLst/>
        </c:spPr>
        <c:marker>
          <c:symbol val="none"/>
        </c:marker>
      </c:pivotFmt>
      <c:pivotFmt>
        <c:idx val="184"/>
        <c:spPr>
          <a:solidFill>
            <a:schemeClr val="accent1"/>
          </a:solidFill>
          <a:ln w="28575" cap="rnd">
            <a:solidFill>
              <a:schemeClr val="accent1"/>
            </a:solidFill>
            <a:round/>
          </a:ln>
          <a:effectLst/>
        </c:spPr>
        <c:marker>
          <c:symbol val="none"/>
        </c:marker>
      </c:pivotFmt>
      <c:pivotFmt>
        <c:idx val="185"/>
        <c:spPr>
          <a:solidFill>
            <a:schemeClr val="accent1"/>
          </a:solidFill>
          <a:ln w="28575" cap="rnd">
            <a:solidFill>
              <a:schemeClr val="accent1"/>
            </a:solidFill>
            <a:round/>
          </a:ln>
          <a:effectLst/>
        </c:spPr>
        <c:marker>
          <c:symbol val="none"/>
        </c:marker>
      </c:pivotFmt>
      <c:pivotFmt>
        <c:idx val="186"/>
        <c:spPr>
          <a:solidFill>
            <a:schemeClr val="accent1"/>
          </a:solidFill>
          <a:ln w="28575" cap="rnd">
            <a:solidFill>
              <a:schemeClr val="accent1"/>
            </a:solidFill>
            <a:round/>
          </a:ln>
          <a:effectLst/>
        </c:spPr>
        <c:marker>
          <c:symbol val="none"/>
        </c:marker>
      </c:pivotFmt>
      <c:pivotFmt>
        <c:idx val="187"/>
        <c:spPr>
          <a:solidFill>
            <a:schemeClr val="accent1"/>
          </a:solidFill>
          <a:ln w="28575" cap="rnd">
            <a:solidFill>
              <a:schemeClr val="accent1"/>
            </a:solidFill>
            <a:round/>
          </a:ln>
          <a:effectLst/>
        </c:spPr>
        <c:marker>
          <c:symbol val="none"/>
        </c:marker>
      </c:pivotFmt>
      <c:pivotFmt>
        <c:idx val="188"/>
        <c:spPr>
          <a:solidFill>
            <a:schemeClr val="accent1"/>
          </a:solidFill>
          <a:ln w="28575" cap="rnd">
            <a:solidFill>
              <a:schemeClr val="accent1"/>
            </a:solidFill>
            <a:round/>
          </a:ln>
          <a:effectLst/>
        </c:spPr>
        <c:marker>
          <c:symbol val="none"/>
        </c:marker>
      </c:pivotFmt>
      <c:pivotFmt>
        <c:idx val="189"/>
        <c:spPr>
          <a:solidFill>
            <a:schemeClr val="accent1"/>
          </a:solidFill>
          <a:ln w="28575" cap="rnd">
            <a:solidFill>
              <a:schemeClr val="accent1"/>
            </a:solidFill>
            <a:round/>
          </a:ln>
          <a:effectLst/>
        </c:spPr>
        <c:marker>
          <c:symbol val="none"/>
        </c:marker>
      </c:pivotFmt>
      <c:pivotFmt>
        <c:idx val="190"/>
        <c:spPr>
          <a:solidFill>
            <a:schemeClr val="accent1"/>
          </a:solidFill>
          <a:ln w="28575" cap="rnd">
            <a:solidFill>
              <a:schemeClr val="accent1"/>
            </a:solidFill>
            <a:round/>
          </a:ln>
          <a:effectLst/>
        </c:spPr>
        <c:marker>
          <c:symbol val="none"/>
        </c:marker>
      </c:pivotFmt>
      <c:pivotFmt>
        <c:idx val="191"/>
        <c:spPr>
          <a:solidFill>
            <a:schemeClr val="accent1"/>
          </a:solidFill>
          <a:ln w="28575" cap="rnd">
            <a:solidFill>
              <a:schemeClr val="accent1"/>
            </a:solidFill>
            <a:round/>
          </a:ln>
          <a:effectLst/>
        </c:spPr>
        <c:marker>
          <c:symbol val="none"/>
        </c:marker>
      </c:pivotFmt>
      <c:pivotFmt>
        <c:idx val="192"/>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193"/>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194"/>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195"/>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196"/>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197"/>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198"/>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199"/>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200"/>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201"/>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202"/>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203"/>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204"/>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205"/>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206"/>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207"/>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208"/>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209"/>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210"/>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211"/>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212"/>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213"/>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214"/>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215"/>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2.7306978678822345E-2"/>
          <c:y val="0.14375964604784042"/>
          <c:w val="0.84238341777668624"/>
          <c:h val="0.73095841722480159"/>
        </c:manualLayout>
      </c:layout>
      <c:lineChart>
        <c:grouping val="standard"/>
        <c:varyColors val="0"/>
        <c:ser>
          <c:idx val="0"/>
          <c:order val="0"/>
          <c:tx>
            <c:strRef>
              <c:f>Turbidez!$B$191:$B$192</c:f>
              <c:strCache>
                <c:ptCount val="1"/>
                <c:pt idx="0">
                  <c:v>CONV</c:v>
                </c:pt>
              </c:strCache>
            </c:strRef>
          </c:tx>
          <c:spPr>
            <a:ln w="28575" cap="rnd">
              <a:solidFill>
                <a:schemeClr val="accent1"/>
              </a:solidFill>
              <a:round/>
            </a:ln>
            <a:effectLst/>
          </c:spPr>
          <c:marker>
            <c:symbol val="none"/>
          </c:marker>
          <c:cat>
            <c:strRef>
              <c:f>Turbidez!$A$193:$A$230</c:f>
              <c:strCache>
                <c:ptCount val="37"/>
                <c:pt idx="0">
                  <c:v>abr-18</c:v>
                </c:pt>
                <c:pt idx="1">
                  <c:v>may-18</c:v>
                </c:pt>
                <c:pt idx="2">
                  <c:v>jun-18</c:v>
                </c:pt>
                <c:pt idx="3">
                  <c:v>jul-18</c:v>
                </c:pt>
                <c:pt idx="4">
                  <c:v>ago-18</c:v>
                </c:pt>
                <c:pt idx="5">
                  <c:v>sep-18</c:v>
                </c:pt>
                <c:pt idx="6">
                  <c:v>oct-18</c:v>
                </c:pt>
                <c:pt idx="7">
                  <c:v>nov-18</c:v>
                </c:pt>
                <c:pt idx="8">
                  <c:v>dic-18</c:v>
                </c:pt>
                <c:pt idx="9">
                  <c:v>ene-19</c:v>
                </c:pt>
                <c:pt idx="10">
                  <c:v>feb-19</c:v>
                </c:pt>
                <c:pt idx="11">
                  <c:v>mar-19</c:v>
                </c:pt>
                <c:pt idx="12">
                  <c:v>abr-19</c:v>
                </c:pt>
                <c:pt idx="13">
                  <c:v>may-19</c:v>
                </c:pt>
                <c:pt idx="14">
                  <c:v>jun-19</c:v>
                </c:pt>
                <c:pt idx="15">
                  <c:v>jul-19</c:v>
                </c:pt>
                <c:pt idx="16">
                  <c:v>ago-19</c:v>
                </c:pt>
                <c:pt idx="17">
                  <c:v>sep-19</c:v>
                </c:pt>
                <c:pt idx="18">
                  <c:v>oct-19</c:v>
                </c:pt>
                <c:pt idx="19">
                  <c:v>nov-19</c:v>
                </c:pt>
                <c:pt idx="20">
                  <c:v>dic-19</c:v>
                </c:pt>
                <c:pt idx="21">
                  <c:v>ene-20</c:v>
                </c:pt>
                <c:pt idx="22">
                  <c:v>feb-20</c:v>
                </c:pt>
                <c:pt idx="23">
                  <c:v>mar-20</c:v>
                </c:pt>
                <c:pt idx="24">
                  <c:v>abr-20</c:v>
                </c:pt>
                <c:pt idx="25">
                  <c:v>may-20</c:v>
                </c:pt>
                <c:pt idx="26">
                  <c:v>jun-20</c:v>
                </c:pt>
                <c:pt idx="27">
                  <c:v>jul-20</c:v>
                </c:pt>
                <c:pt idx="28">
                  <c:v>ago-20</c:v>
                </c:pt>
                <c:pt idx="29">
                  <c:v>sep-20</c:v>
                </c:pt>
                <c:pt idx="30">
                  <c:v>oct-20</c:v>
                </c:pt>
                <c:pt idx="31">
                  <c:v>nov-20</c:v>
                </c:pt>
                <c:pt idx="32">
                  <c:v>dic-20</c:v>
                </c:pt>
                <c:pt idx="33">
                  <c:v>ene-21</c:v>
                </c:pt>
                <c:pt idx="34">
                  <c:v>feb-21</c:v>
                </c:pt>
                <c:pt idx="35">
                  <c:v>mar-21</c:v>
                </c:pt>
                <c:pt idx="36">
                  <c:v>abr-21</c:v>
                </c:pt>
              </c:strCache>
            </c:strRef>
          </c:cat>
          <c:val>
            <c:numRef>
              <c:f>Turbidez!$B$193:$B$230</c:f>
              <c:numCache>
                <c:formatCode>General</c:formatCode>
                <c:ptCount val="37"/>
                <c:pt idx="3">
                  <c:v>10</c:v>
                </c:pt>
                <c:pt idx="4">
                  <c:v>15</c:v>
                </c:pt>
                <c:pt idx="5">
                  <c:v>5</c:v>
                </c:pt>
                <c:pt idx="12">
                  <c:v>2</c:v>
                </c:pt>
                <c:pt idx="14">
                  <c:v>2</c:v>
                </c:pt>
                <c:pt idx="15">
                  <c:v>5</c:v>
                </c:pt>
                <c:pt idx="16">
                  <c:v>2</c:v>
                </c:pt>
                <c:pt idx="19">
                  <c:v>2</c:v>
                </c:pt>
              </c:numCache>
            </c:numRef>
          </c:val>
          <c:smooth val="0"/>
          <c:extLst>
            <c:ext xmlns:c16="http://schemas.microsoft.com/office/drawing/2014/chart" uri="{C3380CC4-5D6E-409C-BE32-E72D297353CC}">
              <c16:uniqueId val="{00000000-90C8-40AC-93FB-9D5E837975D8}"/>
            </c:ext>
          </c:extLst>
        </c:ser>
        <c:ser>
          <c:idx val="1"/>
          <c:order val="1"/>
          <c:tx>
            <c:strRef>
              <c:f>Turbidez!$C$191:$C$192</c:f>
              <c:strCache>
                <c:ptCount val="1"/>
                <c:pt idx="0">
                  <c:v>HARG1</c:v>
                </c:pt>
              </c:strCache>
            </c:strRef>
          </c:tx>
          <c:spPr>
            <a:ln w="28575" cap="rnd">
              <a:solidFill>
                <a:schemeClr val="accent2"/>
              </a:solidFill>
              <a:round/>
            </a:ln>
            <a:effectLst/>
          </c:spPr>
          <c:marker>
            <c:symbol val="none"/>
          </c:marker>
          <c:cat>
            <c:strRef>
              <c:f>Turbidez!$A$193:$A$230</c:f>
              <c:strCache>
                <c:ptCount val="37"/>
                <c:pt idx="0">
                  <c:v>abr-18</c:v>
                </c:pt>
                <c:pt idx="1">
                  <c:v>may-18</c:v>
                </c:pt>
                <c:pt idx="2">
                  <c:v>jun-18</c:v>
                </c:pt>
                <c:pt idx="3">
                  <c:v>jul-18</c:v>
                </c:pt>
                <c:pt idx="4">
                  <c:v>ago-18</c:v>
                </c:pt>
                <c:pt idx="5">
                  <c:v>sep-18</c:v>
                </c:pt>
                <c:pt idx="6">
                  <c:v>oct-18</c:v>
                </c:pt>
                <c:pt idx="7">
                  <c:v>nov-18</c:v>
                </c:pt>
                <c:pt idx="8">
                  <c:v>dic-18</c:v>
                </c:pt>
                <c:pt idx="9">
                  <c:v>ene-19</c:v>
                </c:pt>
                <c:pt idx="10">
                  <c:v>feb-19</c:v>
                </c:pt>
                <c:pt idx="11">
                  <c:v>mar-19</c:v>
                </c:pt>
                <c:pt idx="12">
                  <c:v>abr-19</c:v>
                </c:pt>
                <c:pt idx="13">
                  <c:v>may-19</c:v>
                </c:pt>
                <c:pt idx="14">
                  <c:v>jun-19</c:v>
                </c:pt>
                <c:pt idx="15">
                  <c:v>jul-19</c:v>
                </c:pt>
                <c:pt idx="16">
                  <c:v>ago-19</c:v>
                </c:pt>
                <c:pt idx="17">
                  <c:v>sep-19</c:v>
                </c:pt>
                <c:pt idx="18">
                  <c:v>oct-19</c:v>
                </c:pt>
                <c:pt idx="19">
                  <c:v>nov-19</c:v>
                </c:pt>
                <c:pt idx="20">
                  <c:v>dic-19</c:v>
                </c:pt>
                <c:pt idx="21">
                  <c:v>ene-20</c:v>
                </c:pt>
                <c:pt idx="22">
                  <c:v>feb-20</c:v>
                </c:pt>
                <c:pt idx="23">
                  <c:v>mar-20</c:v>
                </c:pt>
                <c:pt idx="24">
                  <c:v>abr-20</c:v>
                </c:pt>
                <c:pt idx="25">
                  <c:v>may-20</c:v>
                </c:pt>
                <c:pt idx="26">
                  <c:v>jun-20</c:v>
                </c:pt>
                <c:pt idx="27">
                  <c:v>jul-20</c:v>
                </c:pt>
                <c:pt idx="28">
                  <c:v>ago-20</c:v>
                </c:pt>
                <c:pt idx="29">
                  <c:v>sep-20</c:v>
                </c:pt>
                <c:pt idx="30">
                  <c:v>oct-20</c:v>
                </c:pt>
                <c:pt idx="31">
                  <c:v>nov-20</c:v>
                </c:pt>
                <c:pt idx="32">
                  <c:v>dic-20</c:v>
                </c:pt>
                <c:pt idx="33">
                  <c:v>ene-21</c:v>
                </c:pt>
                <c:pt idx="34">
                  <c:v>feb-21</c:v>
                </c:pt>
                <c:pt idx="35">
                  <c:v>mar-21</c:v>
                </c:pt>
                <c:pt idx="36">
                  <c:v>abr-21</c:v>
                </c:pt>
              </c:strCache>
            </c:strRef>
          </c:cat>
          <c:val>
            <c:numRef>
              <c:f>Turbidez!$C$193:$C$230</c:f>
              <c:numCache>
                <c:formatCode>General</c:formatCode>
                <c:ptCount val="37"/>
                <c:pt idx="0">
                  <c:v>5</c:v>
                </c:pt>
                <c:pt idx="1">
                  <c:v>2</c:v>
                </c:pt>
                <c:pt idx="3">
                  <c:v>20</c:v>
                </c:pt>
                <c:pt idx="4">
                  <c:v>60</c:v>
                </c:pt>
                <c:pt idx="5">
                  <c:v>20</c:v>
                </c:pt>
                <c:pt idx="6">
                  <c:v>5</c:v>
                </c:pt>
                <c:pt idx="8">
                  <c:v>10</c:v>
                </c:pt>
                <c:pt idx="9">
                  <c:v>10</c:v>
                </c:pt>
                <c:pt idx="10">
                  <c:v>2</c:v>
                </c:pt>
                <c:pt idx="11">
                  <c:v>2</c:v>
                </c:pt>
                <c:pt idx="12">
                  <c:v>2</c:v>
                </c:pt>
                <c:pt idx="13">
                  <c:v>5</c:v>
                </c:pt>
                <c:pt idx="14">
                  <c:v>10</c:v>
                </c:pt>
                <c:pt idx="15">
                  <c:v>15</c:v>
                </c:pt>
                <c:pt idx="16">
                  <c:v>15</c:v>
                </c:pt>
                <c:pt idx="17">
                  <c:v>5</c:v>
                </c:pt>
                <c:pt idx="18">
                  <c:v>5</c:v>
                </c:pt>
                <c:pt idx="19">
                  <c:v>10</c:v>
                </c:pt>
                <c:pt idx="20">
                  <c:v>10</c:v>
                </c:pt>
              </c:numCache>
            </c:numRef>
          </c:val>
          <c:smooth val="0"/>
          <c:extLst>
            <c:ext xmlns:c16="http://schemas.microsoft.com/office/drawing/2014/chart" uri="{C3380CC4-5D6E-409C-BE32-E72D297353CC}">
              <c16:uniqueId val="{00000001-90C8-40AC-93FB-9D5E837975D8}"/>
            </c:ext>
          </c:extLst>
        </c:ser>
        <c:ser>
          <c:idx val="2"/>
          <c:order val="2"/>
          <c:tx>
            <c:strRef>
              <c:f>Turbidez!$D$191:$D$192</c:f>
              <c:strCache>
                <c:ptCount val="1"/>
                <c:pt idx="0">
                  <c:v>HARG2</c:v>
                </c:pt>
              </c:strCache>
            </c:strRef>
          </c:tx>
          <c:spPr>
            <a:ln w="28575" cap="rnd">
              <a:solidFill>
                <a:schemeClr val="accent3"/>
              </a:solidFill>
              <a:round/>
            </a:ln>
            <a:effectLst/>
          </c:spPr>
          <c:marker>
            <c:symbol val="none"/>
          </c:marker>
          <c:cat>
            <c:strRef>
              <c:f>Turbidez!$A$193:$A$230</c:f>
              <c:strCache>
                <c:ptCount val="37"/>
                <c:pt idx="0">
                  <c:v>abr-18</c:v>
                </c:pt>
                <c:pt idx="1">
                  <c:v>may-18</c:v>
                </c:pt>
                <c:pt idx="2">
                  <c:v>jun-18</c:v>
                </c:pt>
                <c:pt idx="3">
                  <c:v>jul-18</c:v>
                </c:pt>
                <c:pt idx="4">
                  <c:v>ago-18</c:v>
                </c:pt>
                <c:pt idx="5">
                  <c:v>sep-18</c:v>
                </c:pt>
                <c:pt idx="6">
                  <c:v>oct-18</c:v>
                </c:pt>
                <c:pt idx="7">
                  <c:v>nov-18</c:v>
                </c:pt>
                <c:pt idx="8">
                  <c:v>dic-18</c:v>
                </c:pt>
                <c:pt idx="9">
                  <c:v>ene-19</c:v>
                </c:pt>
                <c:pt idx="10">
                  <c:v>feb-19</c:v>
                </c:pt>
                <c:pt idx="11">
                  <c:v>mar-19</c:v>
                </c:pt>
                <c:pt idx="12">
                  <c:v>abr-19</c:v>
                </c:pt>
                <c:pt idx="13">
                  <c:v>may-19</c:v>
                </c:pt>
                <c:pt idx="14">
                  <c:v>jun-19</c:v>
                </c:pt>
                <c:pt idx="15">
                  <c:v>jul-19</c:v>
                </c:pt>
                <c:pt idx="16">
                  <c:v>ago-19</c:v>
                </c:pt>
                <c:pt idx="17">
                  <c:v>sep-19</c:v>
                </c:pt>
                <c:pt idx="18">
                  <c:v>oct-19</c:v>
                </c:pt>
                <c:pt idx="19">
                  <c:v>nov-19</c:v>
                </c:pt>
                <c:pt idx="20">
                  <c:v>dic-19</c:v>
                </c:pt>
                <c:pt idx="21">
                  <c:v>ene-20</c:v>
                </c:pt>
                <c:pt idx="22">
                  <c:v>feb-20</c:v>
                </c:pt>
                <c:pt idx="23">
                  <c:v>mar-20</c:v>
                </c:pt>
                <c:pt idx="24">
                  <c:v>abr-20</c:v>
                </c:pt>
                <c:pt idx="25">
                  <c:v>may-20</c:v>
                </c:pt>
                <c:pt idx="26">
                  <c:v>jun-20</c:v>
                </c:pt>
                <c:pt idx="27">
                  <c:v>jul-20</c:v>
                </c:pt>
                <c:pt idx="28">
                  <c:v>ago-20</c:v>
                </c:pt>
                <c:pt idx="29">
                  <c:v>sep-20</c:v>
                </c:pt>
                <c:pt idx="30">
                  <c:v>oct-20</c:v>
                </c:pt>
                <c:pt idx="31">
                  <c:v>nov-20</c:v>
                </c:pt>
                <c:pt idx="32">
                  <c:v>dic-20</c:v>
                </c:pt>
                <c:pt idx="33">
                  <c:v>ene-21</c:v>
                </c:pt>
                <c:pt idx="34">
                  <c:v>feb-21</c:v>
                </c:pt>
                <c:pt idx="35">
                  <c:v>mar-21</c:v>
                </c:pt>
                <c:pt idx="36">
                  <c:v>abr-21</c:v>
                </c:pt>
              </c:strCache>
            </c:strRef>
          </c:cat>
          <c:val>
            <c:numRef>
              <c:f>Turbidez!$D$193:$D$230</c:f>
              <c:numCache>
                <c:formatCode>General</c:formatCode>
                <c:ptCount val="37"/>
                <c:pt idx="0">
                  <c:v>20</c:v>
                </c:pt>
                <c:pt idx="1">
                  <c:v>10</c:v>
                </c:pt>
                <c:pt idx="2">
                  <c:v>20</c:v>
                </c:pt>
                <c:pt idx="3">
                  <c:v>20</c:v>
                </c:pt>
                <c:pt idx="4">
                  <c:v>70</c:v>
                </c:pt>
                <c:pt idx="5">
                  <c:v>40</c:v>
                </c:pt>
                <c:pt idx="6">
                  <c:v>5</c:v>
                </c:pt>
                <c:pt idx="7">
                  <c:v>15</c:v>
                </c:pt>
                <c:pt idx="8">
                  <c:v>10</c:v>
                </c:pt>
                <c:pt idx="9">
                  <c:v>10</c:v>
                </c:pt>
                <c:pt idx="10">
                  <c:v>2</c:v>
                </c:pt>
                <c:pt idx="11">
                  <c:v>10</c:v>
                </c:pt>
                <c:pt idx="12">
                  <c:v>30</c:v>
                </c:pt>
                <c:pt idx="13">
                  <c:v>5</c:v>
                </c:pt>
                <c:pt idx="14">
                  <c:v>2</c:v>
                </c:pt>
                <c:pt idx="15">
                  <c:v>25</c:v>
                </c:pt>
                <c:pt idx="16">
                  <c:v>15</c:v>
                </c:pt>
                <c:pt idx="17">
                  <c:v>5</c:v>
                </c:pt>
                <c:pt idx="18">
                  <c:v>5</c:v>
                </c:pt>
                <c:pt idx="19">
                  <c:v>15</c:v>
                </c:pt>
                <c:pt idx="20">
                  <c:v>10</c:v>
                </c:pt>
                <c:pt idx="21">
                  <c:v>2</c:v>
                </c:pt>
                <c:pt idx="22">
                  <c:v>10</c:v>
                </c:pt>
                <c:pt idx="23">
                  <c:v>2</c:v>
                </c:pt>
                <c:pt idx="24">
                  <c:v>5</c:v>
                </c:pt>
                <c:pt idx="25">
                  <c:v>5</c:v>
                </c:pt>
                <c:pt idx="26">
                  <c:v>20</c:v>
                </c:pt>
                <c:pt idx="27">
                  <c:v>5</c:v>
                </c:pt>
                <c:pt idx="28">
                  <c:v>5</c:v>
                </c:pt>
                <c:pt idx="29">
                  <c:v>15</c:v>
                </c:pt>
                <c:pt idx="30">
                  <c:v>5</c:v>
                </c:pt>
                <c:pt idx="31">
                  <c:v>2</c:v>
                </c:pt>
                <c:pt idx="32">
                  <c:v>2</c:v>
                </c:pt>
                <c:pt idx="33">
                  <c:v>5</c:v>
                </c:pt>
                <c:pt idx="34">
                  <c:v>5</c:v>
                </c:pt>
                <c:pt idx="35">
                  <c:v>5</c:v>
                </c:pt>
                <c:pt idx="36">
                  <c:v>2</c:v>
                </c:pt>
              </c:numCache>
            </c:numRef>
          </c:val>
          <c:smooth val="0"/>
          <c:extLst>
            <c:ext xmlns:c16="http://schemas.microsoft.com/office/drawing/2014/chart" uri="{C3380CC4-5D6E-409C-BE32-E72D297353CC}">
              <c16:uniqueId val="{00000002-90C8-40AC-93FB-9D5E837975D8}"/>
            </c:ext>
          </c:extLst>
        </c:ser>
        <c:ser>
          <c:idx val="3"/>
          <c:order val="3"/>
          <c:tx>
            <c:strRef>
              <c:f>Turbidez!$E$191:$E$192</c:f>
              <c:strCache>
                <c:ptCount val="1"/>
                <c:pt idx="0">
                  <c:v>HASL1</c:v>
                </c:pt>
              </c:strCache>
            </c:strRef>
          </c:tx>
          <c:spPr>
            <a:ln w="28575" cap="rnd">
              <a:solidFill>
                <a:schemeClr val="accent4"/>
              </a:solidFill>
              <a:round/>
            </a:ln>
            <a:effectLst/>
          </c:spPr>
          <c:marker>
            <c:symbol val="none"/>
          </c:marker>
          <c:cat>
            <c:strRef>
              <c:f>Turbidez!$A$193:$A$230</c:f>
              <c:strCache>
                <c:ptCount val="37"/>
                <c:pt idx="0">
                  <c:v>abr-18</c:v>
                </c:pt>
                <c:pt idx="1">
                  <c:v>may-18</c:v>
                </c:pt>
                <c:pt idx="2">
                  <c:v>jun-18</c:v>
                </c:pt>
                <c:pt idx="3">
                  <c:v>jul-18</c:v>
                </c:pt>
                <c:pt idx="4">
                  <c:v>ago-18</c:v>
                </c:pt>
                <c:pt idx="5">
                  <c:v>sep-18</c:v>
                </c:pt>
                <c:pt idx="6">
                  <c:v>oct-18</c:v>
                </c:pt>
                <c:pt idx="7">
                  <c:v>nov-18</c:v>
                </c:pt>
                <c:pt idx="8">
                  <c:v>dic-18</c:v>
                </c:pt>
                <c:pt idx="9">
                  <c:v>ene-19</c:v>
                </c:pt>
                <c:pt idx="10">
                  <c:v>feb-19</c:v>
                </c:pt>
                <c:pt idx="11">
                  <c:v>mar-19</c:v>
                </c:pt>
                <c:pt idx="12">
                  <c:v>abr-19</c:v>
                </c:pt>
                <c:pt idx="13">
                  <c:v>may-19</c:v>
                </c:pt>
                <c:pt idx="14">
                  <c:v>jun-19</c:v>
                </c:pt>
                <c:pt idx="15">
                  <c:v>jul-19</c:v>
                </c:pt>
                <c:pt idx="16">
                  <c:v>ago-19</c:v>
                </c:pt>
                <c:pt idx="17">
                  <c:v>sep-19</c:v>
                </c:pt>
                <c:pt idx="18">
                  <c:v>oct-19</c:v>
                </c:pt>
                <c:pt idx="19">
                  <c:v>nov-19</c:v>
                </c:pt>
                <c:pt idx="20">
                  <c:v>dic-19</c:v>
                </c:pt>
                <c:pt idx="21">
                  <c:v>ene-20</c:v>
                </c:pt>
                <c:pt idx="22">
                  <c:v>feb-20</c:v>
                </c:pt>
                <c:pt idx="23">
                  <c:v>mar-20</c:v>
                </c:pt>
                <c:pt idx="24">
                  <c:v>abr-20</c:v>
                </c:pt>
                <c:pt idx="25">
                  <c:v>may-20</c:v>
                </c:pt>
                <c:pt idx="26">
                  <c:v>jun-20</c:v>
                </c:pt>
                <c:pt idx="27">
                  <c:v>jul-20</c:v>
                </c:pt>
                <c:pt idx="28">
                  <c:v>ago-20</c:v>
                </c:pt>
                <c:pt idx="29">
                  <c:v>sep-20</c:v>
                </c:pt>
                <c:pt idx="30">
                  <c:v>oct-20</c:v>
                </c:pt>
                <c:pt idx="31">
                  <c:v>nov-20</c:v>
                </c:pt>
                <c:pt idx="32">
                  <c:v>dic-20</c:v>
                </c:pt>
                <c:pt idx="33">
                  <c:v>ene-21</c:v>
                </c:pt>
                <c:pt idx="34">
                  <c:v>feb-21</c:v>
                </c:pt>
                <c:pt idx="35">
                  <c:v>mar-21</c:v>
                </c:pt>
                <c:pt idx="36">
                  <c:v>abr-21</c:v>
                </c:pt>
              </c:strCache>
            </c:strRef>
          </c:cat>
          <c:val>
            <c:numRef>
              <c:f>Turbidez!$E$193:$E$230</c:f>
              <c:numCache>
                <c:formatCode>General</c:formatCode>
                <c:ptCount val="37"/>
                <c:pt idx="0">
                  <c:v>2</c:v>
                </c:pt>
                <c:pt idx="1">
                  <c:v>5</c:v>
                </c:pt>
                <c:pt idx="3">
                  <c:v>5</c:v>
                </c:pt>
                <c:pt idx="4">
                  <c:v>5</c:v>
                </c:pt>
                <c:pt idx="5">
                  <c:v>2</c:v>
                </c:pt>
                <c:pt idx="6">
                  <c:v>5</c:v>
                </c:pt>
                <c:pt idx="7">
                  <c:v>2</c:v>
                </c:pt>
                <c:pt idx="8">
                  <c:v>15</c:v>
                </c:pt>
                <c:pt idx="9">
                  <c:v>10</c:v>
                </c:pt>
                <c:pt idx="10">
                  <c:v>2</c:v>
                </c:pt>
                <c:pt idx="11">
                  <c:v>10</c:v>
                </c:pt>
                <c:pt idx="12">
                  <c:v>5</c:v>
                </c:pt>
                <c:pt idx="13">
                  <c:v>10</c:v>
                </c:pt>
                <c:pt idx="14">
                  <c:v>2</c:v>
                </c:pt>
                <c:pt idx="15">
                  <c:v>5</c:v>
                </c:pt>
                <c:pt idx="16">
                  <c:v>2</c:v>
                </c:pt>
                <c:pt idx="17">
                  <c:v>2</c:v>
                </c:pt>
                <c:pt idx="19">
                  <c:v>10</c:v>
                </c:pt>
                <c:pt idx="20">
                  <c:v>10</c:v>
                </c:pt>
              </c:numCache>
            </c:numRef>
          </c:val>
          <c:smooth val="0"/>
          <c:extLst>
            <c:ext xmlns:c16="http://schemas.microsoft.com/office/drawing/2014/chart" uri="{C3380CC4-5D6E-409C-BE32-E72D297353CC}">
              <c16:uniqueId val="{00000003-90C8-40AC-93FB-9D5E837975D8}"/>
            </c:ext>
          </c:extLst>
        </c:ser>
        <c:ser>
          <c:idx val="4"/>
          <c:order val="4"/>
          <c:tx>
            <c:strRef>
              <c:f>Turbidez!$F$191:$F$192</c:f>
              <c:strCache>
                <c:ptCount val="1"/>
                <c:pt idx="0">
                  <c:v>HASL2</c:v>
                </c:pt>
              </c:strCache>
            </c:strRef>
          </c:tx>
          <c:spPr>
            <a:ln w="28575" cap="rnd">
              <a:solidFill>
                <a:schemeClr val="accent5"/>
              </a:solidFill>
              <a:round/>
            </a:ln>
            <a:effectLst/>
          </c:spPr>
          <c:marker>
            <c:symbol val="none"/>
          </c:marker>
          <c:cat>
            <c:strRef>
              <c:f>Turbidez!$A$193:$A$230</c:f>
              <c:strCache>
                <c:ptCount val="37"/>
                <c:pt idx="0">
                  <c:v>abr-18</c:v>
                </c:pt>
                <c:pt idx="1">
                  <c:v>may-18</c:v>
                </c:pt>
                <c:pt idx="2">
                  <c:v>jun-18</c:v>
                </c:pt>
                <c:pt idx="3">
                  <c:v>jul-18</c:v>
                </c:pt>
                <c:pt idx="4">
                  <c:v>ago-18</c:v>
                </c:pt>
                <c:pt idx="5">
                  <c:v>sep-18</c:v>
                </c:pt>
                <c:pt idx="6">
                  <c:v>oct-18</c:v>
                </c:pt>
                <c:pt idx="7">
                  <c:v>nov-18</c:v>
                </c:pt>
                <c:pt idx="8">
                  <c:v>dic-18</c:v>
                </c:pt>
                <c:pt idx="9">
                  <c:v>ene-19</c:v>
                </c:pt>
                <c:pt idx="10">
                  <c:v>feb-19</c:v>
                </c:pt>
                <c:pt idx="11">
                  <c:v>mar-19</c:v>
                </c:pt>
                <c:pt idx="12">
                  <c:v>abr-19</c:v>
                </c:pt>
                <c:pt idx="13">
                  <c:v>may-19</c:v>
                </c:pt>
                <c:pt idx="14">
                  <c:v>jun-19</c:v>
                </c:pt>
                <c:pt idx="15">
                  <c:v>jul-19</c:v>
                </c:pt>
                <c:pt idx="16">
                  <c:v>ago-19</c:v>
                </c:pt>
                <c:pt idx="17">
                  <c:v>sep-19</c:v>
                </c:pt>
                <c:pt idx="18">
                  <c:v>oct-19</c:v>
                </c:pt>
                <c:pt idx="19">
                  <c:v>nov-19</c:v>
                </c:pt>
                <c:pt idx="20">
                  <c:v>dic-19</c:v>
                </c:pt>
                <c:pt idx="21">
                  <c:v>ene-20</c:v>
                </c:pt>
                <c:pt idx="22">
                  <c:v>feb-20</c:v>
                </c:pt>
                <c:pt idx="23">
                  <c:v>mar-20</c:v>
                </c:pt>
                <c:pt idx="24">
                  <c:v>abr-20</c:v>
                </c:pt>
                <c:pt idx="25">
                  <c:v>may-20</c:v>
                </c:pt>
                <c:pt idx="26">
                  <c:v>jun-20</c:v>
                </c:pt>
                <c:pt idx="27">
                  <c:v>jul-20</c:v>
                </c:pt>
                <c:pt idx="28">
                  <c:v>ago-20</c:v>
                </c:pt>
                <c:pt idx="29">
                  <c:v>sep-20</c:v>
                </c:pt>
                <c:pt idx="30">
                  <c:v>oct-20</c:v>
                </c:pt>
                <c:pt idx="31">
                  <c:v>nov-20</c:v>
                </c:pt>
                <c:pt idx="32">
                  <c:v>dic-20</c:v>
                </c:pt>
                <c:pt idx="33">
                  <c:v>ene-21</c:v>
                </c:pt>
                <c:pt idx="34">
                  <c:v>feb-21</c:v>
                </c:pt>
                <c:pt idx="35">
                  <c:v>mar-21</c:v>
                </c:pt>
                <c:pt idx="36">
                  <c:v>abr-21</c:v>
                </c:pt>
              </c:strCache>
            </c:strRef>
          </c:cat>
          <c:val>
            <c:numRef>
              <c:f>Turbidez!$F$193:$F$230</c:f>
              <c:numCache>
                <c:formatCode>General</c:formatCode>
                <c:ptCount val="37"/>
                <c:pt idx="0">
                  <c:v>2</c:v>
                </c:pt>
                <c:pt idx="1">
                  <c:v>10</c:v>
                </c:pt>
                <c:pt idx="2">
                  <c:v>10</c:v>
                </c:pt>
                <c:pt idx="3">
                  <c:v>15</c:v>
                </c:pt>
                <c:pt idx="4">
                  <c:v>10</c:v>
                </c:pt>
                <c:pt idx="5">
                  <c:v>15</c:v>
                </c:pt>
                <c:pt idx="6">
                  <c:v>5</c:v>
                </c:pt>
                <c:pt idx="7">
                  <c:v>10</c:v>
                </c:pt>
                <c:pt idx="8">
                  <c:v>10</c:v>
                </c:pt>
                <c:pt idx="9">
                  <c:v>10</c:v>
                </c:pt>
                <c:pt idx="10">
                  <c:v>2</c:v>
                </c:pt>
                <c:pt idx="11">
                  <c:v>15</c:v>
                </c:pt>
                <c:pt idx="12">
                  <c:v>2</c:v>
                </c:pt>
                <c:pt idx="13">
                  <c:v>10</c:v>
                </c:pt>
                <c:pt idx="14">
                  <c:v>15</c:v>
                </c:pt>
                <c:pt idx="15">
                  <c:v>10</c:v>
                </c:pt>
                <c:pt idx="16">
                  <c:v>5</c:v>
                </c:pt>
                <c:pt idx="17">
                  <c:v>10</c:v>
                </c:pt>
                <c:pt idx="18">
                  <c:v>10</c:v>
                </c:pt>
                <c:pt idx="19">
                  <c:v>15</c:v>
                </c:pt>
                <c:pt idx="20">
                  <c:v>10</c:v>
                </c:pt>
                <c:pt idx="21">
                  <c:v>5</c:v>
                </c:pt>
                <c:pt idx="22">
                  <c:v>5</c:v>
                </c:pt>
                <c:pt idx="23">
                  <c:v>2</c:v>
                </c:pt>
                <c:pt idx="24">
                  <c:v>10</c:v>
                </c:pt>
                <c:pt idx="25">
                  <c:v>5</c:v>
                </c:pt>
                <c:pt idx="26">
                  <c:v>10</c:v>
                </c:pt>
                <c:pt idx="27">
                  <c:v>10</c:v>
                </c:pt>
                <c:pt idx="28">
                  <c:v>15</c:v>
                </c:pt>
                <c:pt idx="29">
                  <c:v>5</c:v>
                </c:pt>
                <c:pt idx="30">
                  <c:v>10</c:v>
                </c:pt>
                <c:pt idx="31">
                  <c:v>5</c:v>
                </c:pt>
                <c:pt idx="32">
                  <c:v>2</c:v>
                </c:pt>
                <c:pt idx="33">
                  <c:v>50</c:v>
                </c:pt>
                <c:pt idx="34">
                  <c:v>5</c:v>
                </c:pt>
                <c:pt idx="35">
                  <c:v>10</c:v>
                </c:pt>
                <c:pt idx="36">
                  <c:v>5</c:v>
                </c:pt>
              </c:numCache>
            </c:numRef>
          </c:val>
          <c:smooth val="0"/>
          <c:extLst>
            <c:ext xmlns:c16="http://schemas.microsoft.com/office/drawing/2014/chart" uri="{C3380CC4-5D6E-409C-BE32-E72D297353CC}">
              <c16:uniqueId val="{00000004-90C8-40AC-93FB-9D5E837975D8}"/>
            </c:ext>
          </c:extLst>
        </c:ser>
        <c:ser>
          <c:idx val="5"/>
          <c:order val="5"/>
          <c:tx>
            <c:strRef>
              <c:f>Turbidez!$G$191:$G$192</c:f>
              <c:strCache>
                <c:ptCount val="1"/>
                <c:pt idx="0">
                  <c:v>HASL3</c:v>
                </c:pt>
              </c:strCache>
            </c:strRef>
          </c:tx>
          <c:spPr>
            <a:ln w="28575" cap="rnd">
              <a:solidFill>
                <a:schemeClr val="accent6"/>
              </a:solidFill>
              <a:round/>
            </a:ln>
            <a:effectLst/>
          </c:spPr>
          <c:marker>
            <c:symbol val="none"/>
          </c:marker>
          <c:cat>
            <c:strRef>
              <c:f>Turbidez!$A$193:$A$230</c:f>
              <c:strCache>
                <c:ptCount val="37"/>
                <c:pt idx="0">
                  <c:v>abr-18</c:v>
                </c:pt>
                <c:pt idx="1">
                  <c:v>may-18</c:v>
                </c:pt>
                <c:pt idx="2">
                  <c:v>jun-18</c:v>
                </c:pt>
                <c:pt idx="3">
                  <c:v>jul-18</c:v>
                </c:pt>
                <c:pt idx="4">
                  <c:v>ago-18</c:v>
                </c:pt>
                <c:pt idx="5">
                  <c:v>sep-18</c:v>
                </c:pt>
                <c:pt idx="6">
                  <c:v>oct-18</c:v>
                </c:pt>
                <c:pt idx="7">
                  <c:v>nov-18</c:v>
                </c:pt>
                <c:pt idx="8">
                  <c:v>dic-18</c:v>
                </c:pt>
                <c:pt idx="9">
                  <c:v>ene-19</c:v>
                </c:pt>
                <c:pt idx="10">
                  <c:v>feb-19</c:v>
                </c:pt>
                <c:pt idx="11">
                  <c:v>mar-19</c:v>
                </c:pt>
                <c:pt idx="12">
                  <c:v>abr-19</c:v>
                </c:pt>
                <c:pt idx="13">
                  <c:v>may-19</c:v>
                </c:pt>
                <c:pt idx="14">
                  <c:v>jun-19</c:v>
                </c:pt>
                <c:pt idx="15">
                  <c:v>jul-19</c:v>
                </c:pt>
                <c:pt idx="16">
                  <c:v>ago-19</c:v>
                </c:pt>
                <c:pt idx="17">
                  <c:v>sep-19</c:v>
                </c:pt>
                <c:pt idx="18">
                  <c:v>oct-19</c:v>
                </c:pt>
                <c:pt idx="19">
                  <c:v>nov-19</c:v>
                </c:pt>
                <c:pt idx="20">
                  <c:v>dic-19</c:v>
                </c:pt>
                <c:pt idx="21">
                  <c:v>ene-20</c:v>
                </c:pt>
                <c:pt idx="22">
                  <c:v>feb-20</c:v>
                </c:pt>
                <c:pt idx="23">
                  <c:v>mar-20</c:v>
                </c:pt>
                <c:pt idx="24">
                  <c:v>abr-20</c:v>
                </c:pt>
                <c:pt idx="25">
                  <c:v>may-20</c:v>
                </c:pt>
                <c:pt idx="26">
                  <c:v>jun-20</c:v>
                </c:pt>
                <c:pt idx="27">
                  <c:v>jul-20</c:v>
                </c:pt>
                <c:pt idx="28">
                  <c:v>ago-20</c:v>
                </c:pt>
                <c:pt idx="29">
                  <c:v>sep-20</c:v>
                </c:pt>
                <c:pt idx="30">
                  <c:v>oct-20</c:v>
                </c:pt>
                <c:pt idx="31">
                  <c:v>nov-20</c:v>
                </c:pt>
                <c:pt idx="32">
                  <c:v>dic-20</c:v>
                </c:pt>
                <c:pt idx="33">
                  <c:v>ene-21</c:v>
                </c:pt>
                <c:pt idx="34">
                  <c:v>feb-21</c:v>
                </c:pt>
                <c:pt idx="35">
                  <c:v>mar-21</c:v>
                </c:pt>
                <c:pt idx="36">
                  <c:v>abr-21</c:v>
                </c:pt>
              </c:strCache>
            </c:strRef>
          </c:cat>
          <c:val>
            <c:numRef>
              <c:f>Turbidez!$G$193:$G$230</c:f>
              <c:numCache>
                <c:formatCode>General</c:formatCode>
                <c:ptCount val="37"/>
                <c:pt idx="13">
                  <c:v>2</c:v>
                </c:pt>
                <c:pt idx="14">
                  <c:v>40</c:v>
                </c:pt>
                <c:pt idx="15">
                  <c:v>5</c:v>
                </c:pt>
                <c:pt idx="16">
                  <c:v>10</c:v>
                </c:pt>
                <c:pt idx="17">
                  <c:v>10</c:v>
                </c:pt>
                <c:pt idx="18">
                  <c:v>20</c:v>
                </c:pt>
                <c:pt idx="19">
                  <c:v>15</c:v>
                </c:pt>
                <c:pt idx="20">
                  <c:v>10</c:v>
                </c:pt>
              </c:numCache>
            </c:numRef>
          </c:val>
          <c:smooth val="0"/>
          <c:extLst>
            <c:ext xmlns:c16="http://schemas.microsoft.com/office/drawing/2014/chart" uri="{C3380CC4-5D6E-409C-BE32-E72D297353CC}">
              <c16:uniqueId val="{00000005-90C8-40AC-93FB-9D5E837975D8}"/>
            </c:ext>
          </c:extLst>
        </c:ser>
        <c:ser>
          <c:idx val="6"/>
          <c:order val="6"/>
          <c:tx>
            <c:strRef>
              <c:f>Turbidez!$H$191:$H$192</c:f>
              <c:strCache>
                <c:ptCount val="1"/>
                <c:pt idx="0">
                  <c:v>HOSP1</c:v>
                </c:pt>
              </c:strCache>
            </c:strRef>
          </c:tx>
          <c:spPr>
            <a:ln w="28575" cap="rnd">
              <a:solidFill>
                <a:schemeClr val="accent1">
                  <a:lumMod val="60000"/>
                </a:schemeClr>
              </a:solidFill>
              <a:round/>
            </a:ln>
            <a:effectLst/>
          </c:spPr>
          <c:marker>
            <c:symbol val="none"/>
          </c:marker>
          <c:cat>
            <c:strRef>
              <c:f>Turbidez!$A$193:$A$230</c:f>
              <c:strCache>
                <c:ptCount val="37"/>
                <c:pt idx="0">
                  <c:v>abr-18</c:v>
                </c:pt>
                <c:pt idx="1">
                  <c:v>may-18</c:v>
                </c:pt>
                <c:pt idx="2">
                  <c:v>jun-18</c:v>
                </c:pt>
                <c:pt idx="3">
                  <c:v>jul-18</c:v>
                </c:pt>
                <c:pt idx="4">
                  <c:v>ago-18</c:v>
                </c:pt>
                <c:pt idx="5">
                  <c:v>sep-18</c:v>
                </c:pt>
                <c:pt idx="6">
                  <c:v>oct-18</c:v>
                </c:pt>
                <c:pt idx="7">
                  <c:v>nov-18</c:v>
                </c:pt>
                <c:pt idx="8">
                  <c:v>dic-18</c:v>
                </c:pt>
                <c:pt idx="9">
                  <c:v>ene-19</c:v>
                </c:pt>
                <c:pt idx="10">
                  <c:v>feb-19</c:v>
                </c:pt>
                <c:pt idx="11">
                  <c:v>mar-19</c:v>
                </c:pt>
                <c:pt idx="12">
                  <c:v>abr-19</c:v>
                </c:pt>
                <c:pt idx="13">
                  <c:v>may-19</c:v>
                </c:pt>
                <c:pt idx="14">
                  <c:v>jun-19</c:v>
                </c:pt>
                <c:pt idx="15">
                  <c:v>jul-19</c:v>
                </c:pt>
                <c:pt idx="16">
                  <c:v>ago-19</c:v>
                </c:pt>
                <c:pt idx="17">
                  <c:v>sep-19</c:v>
                </c:pt>
                <c:pt idx="18">
                  <c:v>oct-19</c:v>
                </c:pt>
                <c:pt idx="19">
                  <c:v>nov-19</c:v>
                </c:pt>
                <c:pt idx="20">
                  <c:v>dic-19</c:v>
                </c:pt>
                <c:pt idx="21">
                  <c:v>ene-20</c:v>
                </c:pt>
                <c:pt idx="22">
                  <c:v>feb-20</c:v>
                </c:pt>
                <c:pt idx="23">
                  <c:v>mar-20</c:v>
                </c:pt>
                <c:pt idx="24">
                  <c:v>abr-20</c:v>
                </c:pt>
                <c:pt idx="25">
                  <c:v>may-20</c:v>
                </c:pt>
                <c:pt idx="26">
                  <c:v>jun-20</c:v>
                </c:pt>
                <c:pt idx="27">
                  <c:v>jul-20</c:v>
                </c:pt>
                <c:pt idx="28">
                  <c:v>ago-20</c:v>
                </c:pt>
                <c:pt idx="29">
                  <c:v>sep-20</c:v>
                </c:pt>
                <c:pt idx="30">
                  <c:v>oct-20</c:v>
                </c:pt>
                <c:pt idx="31">
                  <c:v>nov-20</c:v>
                </c:pt>
                <c:pt idx="32">
                  <c:v>dic-20</c:v>
                </c:pt>
                <c:pt idx="33">
                  <c:v>ene-21</c:v>
                </c:pt>
                <c:pt idx="34">
                  <c:v>feb-21</c:v>
                </c:pt>
                <c:pt idx="35">
                  <c:v>mar-21</c:v>
                </c:pt>
                <c:pt idx="36">
                  <c:v>abr-21</c:v>
                </c:pt>
              </c:strCache>
            </c:strRef>
          </c:cat>
          <c:val>
            <c:numRef>
              <c:f>Turbidez!$H$193:$H$230</c:f>
              <c:numCache>
                <c:formatCode>General</c:formatCode>
                <c:ptCount val="37"/>
                <c:pt idx="9">
                  <c:v>10</c:v>
                </c:pt>
                <c:pt idx="10">
                  <c:v>25</c:v>
                </c:pt>
                <c:pt idx="11">
                  <c:v>20</c:v>
                </c:pt>
                <c:pt idx="12">
                  <c:v>10</c:v>
                </c:pt>
                <c:pt idx="13">
                  <c:v>5</c:v>
                </c:pt>
                <c:pt idx="14">
                  <c:v>5</c:v>
                </c:pt>
                <c:pt idx="15">
                  <c:v>100</c:v>
                </c:pt>
                <c:pt idx="16">
                  <c:v>15</c:v>
                </c:pt>
                <c:pt idx="17">
                  <c:v>5</c:v>
                </c:pt>
                <c:pt idx="18">
                  <c:v>5</c:v>
                </c:pt>
                <c:pt idx="19">
                  <c:v>20</c:v>
                </c:pt>
                <c:pt idx="20">
                  <c:v>5</c:v>
                </c:pt>
                <c:pt idx="23">
                  <c:v>10</c:v>
                </c:pt>
              </c:numCache>
            </c:numRef>
          </c:val>
          <c:smooth val="0"/>
          <c:extLst>
            <c:ext xmlns:c16="http://schemas.microsoft.com/office/drawing/2014/chart" uri="{C3380CC4-5D6E-409C-BE32-E72D297353CC}">
              <c16:uniqueId val="{00000006-90C8-40AC-93FB-9D5E837975D8}"/>
            </c:ext>
          </c:extLst>
        </c:ser>
        <c:ser>
          <c:idx val="7"/>
          <c:order val="7"/>
          <c:tx>
            <c:strRef>
              <c:f>Turbidez!$I$191:$I$192</c:f>
              <c:strCache>
                <c:ptCount val="1"/>
                <c:pt idx="0">
                  <c:v>HOSP2</c:v>
                </c:pt>
              </c:strCache>
            </c:strRef>
          </c:tx>
          <c:spPr>
            <a:ln w="28575" cap="rnd">
              <a:solidFill>
                <a:schemeClr val="accent2">
                  <a:lumMod val="60000"/>
                </a:schemeClr>
              </a:solidFill>
              <a:round/>
            </a:ln>
            <a:effectLst/>
          </c:spPr>
          <c:marker>
            <c:symbol val="none"/>
          </c:marker>
          <c:cat>
            <c:strRef>
              <c:f>Turbidez!$A$193:$A$230</c:f>
              <c:strCache>
                <c:ptCount val="37"/>
                <c:pt idx="0">
                  <c:v>abr-18</c:v>
                </c:pt>
                <c:pt idx="1">
                  <c:v>may-18</c:v>
                </c:pt>
                <c:pt idx="2">
                  <c:v>jun-18</c:v>
                </c:pt>
                <c:pt idx="3">
                  <c:v>jul-18</c:v>
                </c:pt>
                <c:pt idx="4">
                  <c:v>ago-18</c:v>
                </c:pt>
                <c:pt idx="5">
                  <c:v>sep-18</c:v>
                </c:pt>
                <c:pt idx="6">
                  <c:v>oct-18</c:v>
                </c:pt>
                <c:pt idx="7">
                  <c:v>nov-18</c:v>
                </c:pt>
                <c:pt idx="8">
                  <c:v>dic-18</c:v>
                </c:pt>
                <c:pt idx="9">
                  <c:v>ene-19</c:v>
                </c:pt>
                <c:pt idx="10">
                  <c:v>feb-19</c:v>
                </c:pt>
                <c:pt idx="11">
                  <c:v>mar-19</c:v>
                </c:pt>
                <c:pt idx="12">
                  <c:v>abr-19</c:v>
                </c:pt>
                <c:pt idx="13">
                  <c:v>may-19</c:v>
                </c:pt>
                <c:pt idx="14">
                  <c:v>jun-19</c:v>
                </c:pt>
                <c:pt idx="15">
                  <c:v>jul-19</c:v>
                </c:pt>
                <c:pt idx="16">
                  <c:v>ago-19</c:v>
                </c:pt>
                <c:pt idx="17">
                  <c:v>sep-19</c:v>
                </c:pt>
                <c:pt idx="18">
                  <c:v>oct-19</c:v>
                </c:pt>
                <c:pt idx="19">
                  <c:v>nov-19</c:v>
                </c:pt>
                <c:pt idx="20">
                  <c:v>dic-19</c:v>
                </c:pt>
                <c:pt idx="21">
                  <c:v>ene-20</c:v>
                </c:pt>
                <c:pt idx="22">
                  <c:v>feb-20</c:v>
                </c:pt>
                <c:pt idx="23">
                  <c:v>mar-20</c:v>
                </c:pt>
                <c:pt idx="24">
                  <c:v>abr-20</c:v>
                </c:pt>
                <c:pt idx="25">
                  <c:v>may-20</c:v>
                </c:pt>
                <c:pt idx="26">
                  <c:v>jun-20</c:v>
                </c:pt>
                <c:pt idx="27">
                  <c:v>jul-20</c:v>
                </c:pt>
                <c:pt idx="28">
                  <c:v>ago-20</c:v>
                </c:pt>
                <c:pt idx="29">
                  <c:v>sep-20</c:v>
                </c:pt>
                <c:pt idx="30">
                  <c:v>oct-20</c:v>
                </c:pt>
                <c:pt idx="31">
                  <c:v>nov-20</c:v>
                </c:pt>
                <c:pt idx="32">
                  <c:v>dic-20</c:v>
                </c:pt>
                <c:pt idx="33">
                  <c:v>ene-21</c:v>
                </c:pt>
                <c:pt idx="34">
                  <c:v>feb-21</c:v>
                </c:pt>
                <c:pt idx="35">
                  <c:v>mar-21</c:v>
                </c:pt>
                <c:pt idx="36">
                  <c:v>abr-21</c:v>
                </c:pt>
              </c:strCache>
            </c:strRef>
          </c:cat>
          <c:val>
            <c:numRef>
              <c:f>Turbidez!$I$193:$I$230</c:f>
              <c:numCache>
                <c:formatCode>General</c:formatCode>
                <c:ptCount val="37"/>
                <c:pt idx="22">
                  <c:v>5</c:v>
                </c:pt>
                <c:pt idx="23">
                  <c:v>5</c:v>
                </c:pt>
                <c:pt idx="24">
                  <c:v>5</c:v>
                </c:pt>
                <c:pt idx="27">
                  <c:v>10</c:v>
                </c:pt>
                <c:pt idx="28">
                  <c:v>10</c:v>
                </c:pt>
              </c:numCache>
            </c:numRef>
          </c:val>
          <c:smooth val="0"/>
          <c:extLst>
            <c:ext xmlns:c16="http://schemas.microsoft.com/office/drawing/2014/chart" uri="{C3380CC4-5D6E-409C-BE32-E72D297353CC}">
              <c16:uniqueId val="{00000007-90C8-40AC-93FB-9D5E837975D8}"/>
            </c:ext>
          </c:extLst>
        </c:ser>
        <c:ser>
          <c:idx val="8"/>
          <c:order val="8"/>
          <c:tx>
            <c:strRef>
              <c:f>Turbidez!$J$191:$J$192</c:f>
              <c:strCache>
                <c:ptCount val="1"/>
                <c:pt idx="0">
                  <c:v>HUMH</c:v>
                </c:pt>
              </c:strCache>
            </c:strRef>
          </c:tx>
          <c:spPr>
            <a:ln w="28575" cap="rnd">
              <a:solidFill>
                <a:schemeClr val="accent3">
                  <a:lumMod val="60000"/>
                </a:schemeClr>
              </a:solidFill>
              <a:round/>
            </a:ln>
            <a:effectLst/>
          </c:spPr>
          <c:marker>
            <c:symbol val="none"/>
          </c:marker>
          <c:cat>
            <c:strRef>
              <c:f>Turbidez!$A$193:$A$230</c:f>
              <c:strCache>
                <c:ptCount val="37"/>
                <c:pt idx="0">
                  <c:v>abr-18</c:v>
                </c:pt>
                <c:pt idx="1">
                  <c:v>may-18</c:v>
                </c:pt>
                <c:pt idx="2">
                  <c:v>jun-18</c:v>
                </c:pt>
                <c:pt idx="3">
                  <c:v>jul-18</c:v>
                </c:pt>
                <c:pt idx="4">
                  <c:v>ago-18</c:v>
                </c:pt>
                <c:pt idx="5">
                  <c:v>sep-18</c:v>
                </c:pt>
                <c:pt idx="6">
                  <c:v>oct-18</c:v>
                </c:pt>
                <c:pt idx="7">
                  <c:v>nov-18</c:v>
                </c:pt>
                <c:pt idx="8">
                  <c:v>dic-18</c:v>
                </c:pt>
                <c:pt idx="9">
                  <c:v>ene-19</c:v>
                </c:pt>
                <c:pt idx="10">
                  <c:v>feb-19</c:v>
                </c:pt>
                <c:pt idx="11">
                  <c:v>mar-19</c:v>
                </c:pt>
                <c:pt idx="12">
                  <c:v>abr-19</c:v>
                </c:pt>
                <c:pt idx="13">
                  <c:v>may-19</c:v>
                </c:pt>
                <c:pt idx="14">
                  <c:v>jun-19</c:v>
                </c:pt>
                <c:pt idx="15">
                  <c:v>jul-19</c:v>
                </c:pt>
                <c:pt idx="16">
                  <c:v>ago-19</c:v>
                </c:pt>
                <c:pt idx="17">
                  <c:v>sep-19</c:v>
                </c:pt>
                <c:pt idx="18">
                  <c:v>oct-19</c:v>
                </c:pt>
                <c:pt idx="19">
                  <c:v>nov-19</c:v>
                </c:pt>
                <c:pt idx="20">
                  <c:v>dic-19</c:v>
                </c:pt>
                <c:pt idx="21">
                  <c:v>ene-20</c:v>
                </c:pt>
                <c:pt idx="22">
                  <c:v>feb-20</c:v>
                </c:pt>
                <c:pt idx="23">
                  <c:v>mar-20</c:v>
                </c:pt>
                <c:pt idx="24">
                  <c:v>abr-20</c:v>
                </c:pt>
                <c:pt idx="25">
                  <c:v>may-20</c:v>
                </c:pt>
                <c:pt idx="26">
                  <c:v>jun-20</c:v>
                </c:pt>
                <c:pt idx="27">
                  <c:v>jul-20</c:v>
                </c:pt>
                <c:pt idx="28">
                  <c:v>ago-20</c:v>
                </c:pt>
                <c:pt idx="29">
                  <c:v>sep-20</c:v>
                </c:pt>
                <c:pt idx="30">
                  <c:v>oct-20</c:v>
                </c:pt>
                <c:pt idx="31">
                  <c:v>nov-20</c:v>
                </c:pt>
                <c:pt idx="32">
                  <c:v>dic-20</c:v>
                </c:pt>
                <c:pt idx="33">
                  <c:v>ene-21</c:v>
                </c:pt>
                <c:pt idx="34">
                  <c:v>feb-21</c:v>
                </c:pt>
                <c:pt idx="35">
                  <c:v>mar-21</c:v>
                </c:pt>
                <c:pt idx="36">
                  <c:v>abr-21</c:v>
                </c:pt>
              </c:strCache>
            </c:strRef>
          </c:cat>
          <c:val>
            <c:numRef>
              <c:f>Turbidez!$J$193:$J$230</c:f>
              <c:numCache>
                <c:formatCode>General</c:formatCode>
                <c:ptCount val="37"/>
                <c:pt idx="21">
                  <c:v>2</c:v>
                </c:pt>
                <c:pt idx="22">
                  <c:v>10</c:v>
                </c:pt>
                <c:pt idx="23">
                  <c:v>5</c:v>
                </c:pt>
                <c:pt idx="24">
                  <c:v>10</c:v>
                </c:pt>
                <c:pt idx="25">
                  <c:v>20</c:v>
                </c:pt>
                <c:pt idx="26">
                  <c:v>30</c:v>
                </c:pt>
                <c:pt idx="27">
                  <c:v>30</c:v>
                </c:pt>
                <c:pt idx="29">
                  <c:v>15</c:v>
                </c:pt>
                <c:pt idx="30">
                  <c:v>10</c:v>
                </c:pt>
                <c:pt idx="31">
                  <c:v>10</c:v>
                </c:pt>
                <c:pt idx="32">
                  <c:v>15</c:v>
                </c:pt>
                <c:pt idx="33">
                  <c:v>20</c:v>
                </c:pt>
                <c:pt idx="34">
                  <c:v>2</c:v>
                </c:pt>
                <c:pt idx="35">
                  <c:v>15</c:v>
                </c:pt>
                <c:pt idx="36">
                  <c:v>15</c:v>
                </c:pt>
              </c:numCache>
            </c:numRef>
          </c:val>
          <c:smooth val="0"/>
          <c:extLst>
            <c:ext xmlns:c16="http://schemas.microsoft.com/office/drawing/2014/chart" uri="{C3380CC4-5D6E-409C-BE32-E72D297353CC}">
              <c16:uniqueId val="{00000008-90C8-40AC-93FB-9D5E837975D8}"/>
            </c:ext>
          </c:extLst>
        </c:ser>
        <c:ser>
          <c:idx val="9"/>
          <c:order val="9"/>
          <c:tx>
            <c:strRef>
              <c:f>Turbidez!$K$191:$K$192</c:f>
              <c:strCache>
                <c:ptCount val="1"/>
                <c:pt idx="0">
                  <c:v>MAAB1</c:v>
                </c:pt>
              </c:strCache>
            </c:strRef>
          </c:tx>
          <c:spPr>
            <a:ln w="28575" cap="rnd">
              <a:solidFill>
                <a:schemeClr val="accent4">
                  <a:lumMod val="60000"/>
                </a:schemeClr>
              </a:solidFill>
              <a:round/>
            </a:ln>
            <a:effectLst/>
          </c:spPr>
          <c:marker>
            <c:symbol val="none"/>
          </c:marker>
          <c:cat>
            <c:strRef>
              <c:f>Turbidez!$A$193:$A$230</c:f>
              <c:strCache>
                <c:ptCount val="37"/>
                <c:pt idx="0">
                  <c:v>abr-18</c:v>
                </c:pt>
                <c:pt idx="1">
                  <c:v>may-18</c:v>
                </c:pt>
                <c:pt idx="2">
                  <c:v>jun-18</c:v>
                </c:pt>
                <c:pt idx="3">
                  <c:v>jul-18</c:v>
                </c:pt>
                <c:pt idx="4">
                  <c:v>ago-18</c:v>
                </c:pt>
                <c:pt idx="5">
                  <c:v>sep-18</c:v>
                </c:pt>
                <c:pt idx="6">
                  <c:v>oct-18</c:v>
                </c:pt>
                <c:pt idx="7">
                  <c:v>nov-18</c:v>
                </c:pt>
                <c:pt idx="8">
                  <c:v>dic-18</c:v>
                </c:pt>
                <c:pt idx="9">
                  <c:v>ene-19</c:v>
                </c:pt>
                <c:pt idx="10">
                  <c:v>feb-19</c:v>
                </c:pt>
                <c:pt idx="11">
                  <c:v>mar-19</c:v>
                </c:pt>
                <c:pt idx="12">
                  <c:v>abr-19</c:v>
                </c:pt>
                <c:pt idx="13">
                  <c:v>may-19</c:v>
                </c:pt>
                <c:pt idx="14">
                  <c:v>jun-19</c:v>
                </c:pt>
                <c:pt idx="15">
                  <c:v>jul-19</c:v>
                </c:pt>
                <c:pt idx="16">
                  <c:v>ago-19</c:v>
                </c:pt>
                <c:pt idx="17">
                  <c:v>sep-19</c:v>
                </c:pt>
                <c:pt idx="18">
                  <c:v>oct-19</c:v>
                </c:pt>
                <c:pt idx="19">
                  <c:v>nov-19</c:v>
                </c:pt>
                <c:pt idx="20">
                  <c:v>dic-19</c:v>
                </c:pt>
                <c:pt idx="21">
                  <c:v>ene-20</c:v>
                </c:pt>
                <c:pt idx="22">
                  <c:v>feb-20</c:v>
                </c:pt>
                <c:pt idx="23">
                  <c:v>mar-20</c:v>
                </c:pt>
                <c:pt idx="24">
                  <c:v>abr-20</c:v>
                </c:pt>
                <c:pt idx="25">
                  <c:v>may-20</c:v>
                </c:pt>
                <c:pt idx="26">
                  <c:v>jun-20</c:v>
                </c:pt>
                <c:pt idx="27">
                  <c:v>jul-20</c:v>
                </c:pt>
                <c:pt idx="28">
                  <c:v>ago-20</c:v>
                </c:pt>
                <c:pt idx="29">
                  <c:v>sep-20</c:v>
                </c:pt>
                <c:pt idx="30">
                  <c:v>oct-20</c:v>
                </c:pt>
                <c:pt idx="31">
                  <c:v>nov-20</c:v>
                </c:pt>
                <c:pt idx="32">
                  <c:v>dic-20</c:v>
                </c:pt>
                <c:pt idx="33">
                  <c:v>ene-21</c:v>
                </c:pt>
                <c:pt idx="34">
                  <c:v>feb-21</c:v>
                </c:pt>
                <c:pt idx="35">
                  <c:v>mar-21</c:v>
                </c:pt>
                <c:pt idx="36">
                  <c:v>abr-21</c:v>
                </c:pt>
              </c:strCache>
            </c:strRef>
          </c:cat>
          <c:val>
            <c:numRef>
              <c:f>Turbidez!$K$193:$K$230</c:f>
              <c:numCache>
                <c:formatCode>General</c:formatCode>
                <c:ptCount val="37"/>
                <c:pt idx="0">
                  <c:v>5</c:v>
                </c:pt>
                <c:pt idx="1">
                  <c:v>2</c:v>
                </c:pt>
                <c:pt idx="3">
                  <c:v>2</c:v>
                </c:pt>
                <c:pt idx="4">
                  <c:v>5</c:v>
                </c:pt>
                <c:pt idx="5">
                  <c:v>2</c:v>
                </c:pt>
                <c:pt idx="6">
                  <c:v>5</c:v>
                </c:pt>
                <c:pt idx="8">
                  <c:v>2</c:v>
                </c:pt>
                <c:pt idx="9">
                  <c:v>10</c:v>
                </c:pt>
                <c:pt idx="10">
                  <c:v>2</c:v>
                </c:pt>
                <c:pt idx="11">
                  <c:v>2</c:v>
                </c:pt>
                <c:pt idx="12">
                  <c:v>2</c:v>
                </c:pt>
                <c:pt idx="13">
                  <c:v>2</c:v>
                </c:pt>
                <c:pt idx="14">
                  <c:v>2</c:v>
                </c:pt>
                <c:pt idx="15">
                  <c:v>100</c:v>
                </c:pt>
                <c:pt idx="17">
                  <c:v>2</c:v>
                </c:pt>
                <c:pt idx="18">
                  <c:v>5</c:v>
                </c:pt>
                <c:pt idx="19">
                  <c:v>2</c:v>
                </c:pt>
                <c:pt idx="20">
                  <c:v>2</c:v>
                </c:pt>
              </c:numCache>
            </c:numRef>
          </c:val>
          <c:smooth val="0"/>
          <c:extLst>
            <c:ext xmlns:c16="http://schemas.microsoft.com/office/drawing/2014/chart" uri="{C3380CC4-5D6E-409C-BE32-E72D297353CC}">
              <c16:uniqueId val="{00000009-90C8-40AC-93FB-9D5E837975D8}"/>
            </c:ext>
          </c:extLst>
        </c:ser>
        <c:ser>
          <c:idx val="10"/>
          <c:order val="10"/>
          <c:tx>
            <c:strRef>
              <c:f>Turbidez!$L$191:$L$192</c:f>
              <c:strCache>
                <c:ptCount val="1"/>
                <c:pt idx="0">
                  <c:v>MAAB2</c:v>
                </c:pt>
              </c:strCache>
            </c:strRef>
          </c:tx>
          <c:spPr>
            <a:ln w="28575" cap="rnd">
              <a:solidFill>
                <a:schemeClr val="accent5">
                  <a:lumMod val="60000"/>
                </a:schemeClr>
              </a:solidFill>
              <a:round/>
            </a:ln>
            <a:effectLst/>
          </c:spPr>
          <c:marker>
            <c:symbol val="none"/>
          </c:marker>
          <c:cat>
            <c:strRef>
              <c:f>Turbidez!$A$193:$A$230</c:f>
              <c:strCache>
                <c:ptCount val="37"/>
                <c:pt idx="0">
                  <c:v>abr-18</c:v>
                </c:pt>
                <c:pt idx="1">
                  <c:v>may-18</c:v>
                </c:pt>
                <c:pt idx="2">
                  <c:v>jun-18</c:v>
                </c:pt>
                <c:pt idx="3">
                  <c:v>jul-18</c:v>
                </c:pt>
                <c:pt idx="4">
                  <c:v>ago-18</c:v>
                </c:pt>
                <c:pt idx="5">
                  <c:v>sep-18</c:v>
                </c:pt>
                <c:pt idx="6">
                  <c:v>oct-18</c:v>
                </c:pt>
                <c:pt idx="7">
                  <c:v>nov-18</c:v>
                </c:pt>
                <c:pt idx="8">
                  <c:v>dic-18</c:v>
                </c:pt>
                <c:pt idx="9">
                  <c:v>ene-19</c:v>
                </c:pt>
                <c:pt idx="10">
                  <c:v>feb-19</c:v>
                </c:pt>
                <c:pt idx="11">
                  <c:v>mar-19</c:v>
                </c:pt>
                <c:pt idx="12">
                  <c:v>abr-19</c:v>
                </c:pt>
                <c:pt idx="13">
                  <c:v>may-19</c:v>
                </c:pt>
                <c:pt idx="14">
                  <c:v>jun-19</c:v>
                </c:pt>
                <c:pt idx="15">
                  <c:v>jul-19</c:v>
                </c:pt>
                <c:pt idx="16">
                  <c:v>ago-19</c:v>
                </c:pt>
                <c:pt idx="17">
                  <c:v>sep-19</c:v>
                </c:pt>
                <c:pt idx="18">
                  <c:v>oct-19</c:v>
                </c:pt>
                <c:pt idx="19">
                  <c:v>nov-19</c:v>
                </c:pt>
                <c:pt idx="20">
                  <c:v>dic-19</c:v>
                </c:pt>
                <c:pt idx="21">
                  <c:v>ene-20</c:v>
                </c:pt>
                <c:pt idx="22">
                  <c:v>feb-20</c:v>
                </c:pt>
                <c:pt idx="23">
                  <c:v>mar-20</c:v>
                </c:pt>
                <c:pt idx="24">
                  <c:v>abr-20</c:v>
                </c:pt>
                <c:pt idx="25">
                  <c:v>may-20</c:v>
                </c:pt>
                <c:pt idx="26">
                  <c:v>jun-20</c:v>
                </c:pt>
                <c:pt idx="27">
                  <c:v>jul-20</c:v>
                </c:pt>
                <c:pt idx="28">
                  <c:v>ago-20</c:v>
                </c:pt>
                <c:pt idx="29">
                  <c:v>sep-20</c:v>
                </c:pt>
                <c:pt idx="30">
                  <c:v>oct-20</c:v>
                </c:pt>
                <c:pt idx="31">
                  <c:v>nov-20</c:v>
                </c:pt>
                <c:pt idx="32">
                  <c:v>dic-20</c:v>
                </c:pt>
                <c:pt idx="33">
                  <c:v>ene-21</c:v>
                </c:pt>
                <c:pt idx="34">
                  <c:v>feb-21</c:v>
                </c:pt>
                <c:pt idx="35">
                  <c:v>mar-21</c:v>
                </c:pt>
                <c:pt idx="36">
                  <c:v>abr-21</c:v>
                </c:pt>
              </c:strCache>
            </c:strRef>
          </c:cat>
          <c:val>
            <c:numRef>
              <c:f>Turbidez!$L$193:$L$230</c:f>
              <c:numCache>
                <c:formatCode>General</c:formatCode>
                <c:ptCount val="37"/>
                <c:pt idx="0">
                  <c:v>5</c:v>
                </c:pt>
                <c:pt idx="1">
                  <c:v>5</c:v>
                </c:pt>
                <c:pt idx="2">
                  <c:v>20</c:v>
                </c:pt>
                <c:pt idx="3">
                  <c:v>2</c:v>
                </c:pt>
                <c:pt idx="4">
                  <c:v>15</c:v>
                </c:pt>
                <c:pt idx="5">
                  <c:v>10</c:v>
                </c:pt>
                <c:pt idx="6">
                  <c:v>10</c:v>
                </c:pt>
                <c:pt idx="7">
                  <c:v>60</c:v>
                </c:pt>
                <c:pt idx="8">
                  <c:v>5</c:v>
                </c:pt>
                <c:pt idx="9">
                  <c:v>10</c:v>
                </c:pt>
                <c:pt idx="10">
                  <c:v>2</c:v>
                </c:pt>
                <c:pt idx="11">
                  <c:v>10</c:v>
                </c:pt>
                <c:pt idx="12">
                  <c:v>2</c:v>
                </c:pt>
                <c:pt idx="13">
                  <c:v>5</c:v>
                </c:pt>
                <c:pt idx="14">
                  <c:v>2</c:v>
                </c:pt>
                <c:pt idx="15">
                  <c:v>100</c:v>
                </c:pt>
                <c:pt idx="16">
                  <c:v>10</c:v>
                </c:pt>
                <c:pt idx="17">
                  <c:v>2</c:v>
                </c:pt>
                <c:pt idx="18">
                  <c:v>30</c:v>
                </c:pt>
                <c:pt idx="19">
                  <c:v>5</c:v>
                </c:pt>
                <c:pt idx="20">
                  <c:v>2</c:v>
                </c:pt>
                <c:pt idx="21">
                  <c:v>2</c:v>
                </c:pt>
                <c:pt idx="22">
                  <c:v>2</c:v>
                </c:pt>
                <c:pt idx="23">
                  <c:v>5</c:v>
                </c:pt>
                <c:pt idx="24">
                  <c:v>2</c:v>
                </c:pt>
                <c:pt idx="25">
                  <c:v>5</c:v>
                </c:pt>
                <c:pt idx="26">
                  <c:v>2</c:v>
                </c:pt>
                <c:pt idx="27">
                  <c:v>2</c:v>
                </c:pt>
                <c:pt idx="28">
                  <c:v>15</c:v>
                </c:pt>
                <c:pt idx="29">
                  <c:v>5</c:v>
                </c:pt>
                <c:pt idx="30">
                  <c:v>10</c:v>
                </c:pt>
                <c:pt idx="31">
                  <c:v>5</c:v>
                </c:pt>
                <c:pt idx="32">
                  <c:v>2</c:v>
                </c:pt>
                <c:pt idx="33">
                  <c:v>2</c:v>
                </c:pt>
                <c:pt idx="34">
                  <c:v>5</c:v>
                </c:pt>
                <c:pt idx="35">
                  <c:v>5</c:v>
                </c:pt>
                <c:pt idx="36">
                  <c:v>2</c:v>
                </c:pt>
              </c:numCache>
            </c:numRef>
          </c:val>
          <c:smooth val="0"/>
          <c:extLst>
            <c:ext xmlns:c16="http://schemas.microsoft.com/office/drawing/2014/chart" uri="{C3380CC4-5D6E-409C-BE32-E72D297353CC}">
              <c16:uniqueId val="{0000000A-90C8-40AC-93FB-9D5E837975D8}"/>
            </c:ext>
          </c:extLst>
        </c:ser>
        <c:ser>
          <c:idx val="11"/>
          <c:order val="11"/>
          <c:tx>
            <c:strRef>
              <c:f>Turbidez!$M$191:$M$192</c:f>
              <c:strCache>
                <c:ptCount val="1"/>
                <c:pt idx="0">
                  <c:v>MACA1</c:v>
                </c:pt>
              </c:strCache>
            </c:strRef>
          </c:tx>
          <c:spPr>
            <a:ln w="28575" cap="rnd">
              <a:solidFill>
                <a:schemeClr val="accent6">
                  <a:lumMod val="60000"/>
                </a:schemeClr>
              </a:solidFill>
              <a:round/>
            </a:ln>
            <a:effectLst/>
          </c:spPr>
          <c:marker>
            <c:symbol val="none"/>
          </c:marker>
          <c:cat>
            <c:strRef>
              <c:f>Turbidez!$A$193:$A$230</c:f>
              <c:strCache>
                <c:ptCount val="37"/>
                <c:pt idx="0">
                  <c:v>abr-18</c:v>
                </c:pt>
                <c:pt idx="1">
                  <c:v>may-18</c:v>
                </c:pt>
                <c:pt idx="2">
                  <c:v>jun-18</c:v>
                </c:pt>
                <c:pt idx="3">
                  <c:v>jul-18</c:v>
                </c:pt>
                <c:pt idx="4">
                  <c:v>ago-18</c:v>
                </c:pt>
                <c:pt idx="5">
                  <c:v>sep-18</c:v>
                </c:pt>
                <c:pt idx="6">
                  <c:v>oct-18</c:v>
                </c:pt>
                <c:pt idx="7">
                  <c:v>nov-18</c:v>
                </c:pt>
                <c:pt idx="8">
                  <c:v>dic-18</c:v>
                </c:pt>
                <c:pt idx="9">
                  <c:v>ene-19</c:v>
                </c:pt>
                <c:pt idx="10">
                  <c:v>feb-19</c:v>
                </c:pt>
                <c:pt idx="11">
                  <c:v>mar-19</c:v>
                </c:pt>
                <c:pt idx="12">
                  <c:v>abr-19</c:v>
                </c:pt>
                <c:pt idx="13">
                  <c:v>may-19</c:v>
                </c:pt>
                <c:pt idx="14">
                  <c:v>jun-19</c:v>
                </c:pt>
                <c:pt idx="15">
                  <c:v>jul-19</c:v>
                </c:pt>
                <c:pt idx="16">
                  <c:v>ago-19</c:v>
                </c:pt>
                <c:pt idx="17">
                  <c:v>sep-19</c:v>
                </c:pt>
                <c:pt idx="18">
                  <c:v>oct-19</c:v>
                </c:pt>
                <c:pt idx="19">
                  <c:v>nov-19</c:v>
                </c:pt>
                <c:pt idx="20">
                  <c:v>dic-19</c:v>
                </c:pt>
                <c:pt idx="21">
                  <c:v>ene-20</c:v>
                </c:pt>
                <c:pt idx="22">
                  <c:v>feb-20</c:v>
                </c:pt>
                <c:pt idx="23">
                  <c:v>mar-20</c:v>
                </c:pt>
                <c:pt idx="24">
                  <c:v>abr-20</c:v>
                </c:pt>
                <c:pt idx="25">
                  <c:v>may-20</c:v>
                </c:pt>
                <c:pt idx="26">
                  <c:v>jun-20</c:v>
                </c:pt>
                <c:pt idx="27">
                  <c:v>jul-20</c:v>
                </c:pt>
                <c:pt idx="28">
                  <c:v>ago-20</c:v>
                </c:pt>
                <c:pt idx="29">
                  <c:v>sep-20</c:v>
                </c:pt>
                <c:pt idx="30">
                  <c:v>oct-20</c:v>
                </c:pt>
                <c:pt idx="31">
                  <c:v>nov-20</c:v>
                </c:pt>
                <c:pt idx="32">
                  <c:v>dic-20</c:v>
                </c:pt>
                <c:pt idx="33">
                  <c:v>ene-21</c:v>
                </c:pt>
                <c:pt idx="34">
                  <c:v>feb-21</c:v>
                </c:pt>
                <c:pt idx="35">
                  <c:v>mar-21</c:v>
                </c:pt>
                <c:pt idx="36">
                  <c:v>abr-21</c:v>
                </c:pt>
              </c:strCache>
            </c:strRef>
          </c:cat>
          <c:val>
            <c:numRef>
              <c:f>Turbidez!$M$193:$M$230</c:f>
              <c:numCache>
                <c:formatCode>General</c:formatCode>
                <c:ptCount val="37"/>
                <c:pt idx="0">
                  <c:v>10</c:v>
                </c:pt>
                <c:pt idx="1">
                  <c:v>40</c:v>
                </c:pt>
                <c:pt idx="3">
                  <c:v>10</c:v>
                </c:pt>
                <c:pt idx="4">
                  <c:v>10</c:v>
                </c:pt>
                <c:pt idx="5">
                  <c:v>10</c:v>
                </c:pt>
                <c:pt idx="6">
                  <c:v>5</c:v>
                </c:pt>
                <c:pt idx="8">
                  <c:v>2</c:v>
                </c:pt>
                <c:pt idx="9">
                  <c:v>15</c:v>
                </c:pt>
                <c:pt idx="10">
                  <c:v>25</c:v>
                </c:pt>
                <c:pt idx="11">
                  <c:v>5</c:v>
                </c:pt>
                <c:pt idx="12">
                  <c:v>5</c:v>
                </c:pt>
                <c:pt idx="13">
                  <c:v>5</c:v>
                </c:pt>
                <c:pt idx="14">
                  <c:v>2</c:v>
                </c:pt>
                <c:pt idx="15">
                  <c:v>100</c:v>
                </c:pt>
                <c:pt idx="16">
                  <c:v>25</c:v>
                </c:pt>
                <c:pt idx="17">
                  <c:v>5</c:v>
                </c:pt>
                <c:pt idx="18">
                  <c:v>#N/A</c:v>
                </c:pt>
                <c:pt idx="19">
                  <c:v>5</c:v>
                </c:pt>
                <c:pt idx="20">
                  <c:v>5</c:v>
                </c:pt>
              </c:numCache>
            </c:numRef>
          </c:val>
          <c:smooth val="0"/>
          <c:extLst>
            <c:ext xmlns:c16="http://schemas.microsoft.com/office/drawing/2014/chart" uri="{C3380CC4-5D6E-409C-BE32-E72D297353CC}">
              <c16:uniqueId val="{0000000B-90C8-40AC-93FB-9D5E837975D8}"/>
            </c:ext>
          </c:extLst>
        </c:ser>
        <c:ser>
          <c:idx val="12"/>
          <c:order val="12"/>
          <c:tx>
            <c:strRef>
              <c:f>Turbidez!$N$191:$N$192</c:f>
              <c:strCache>
                <c:ptCount val="1"/>
                <c:pt idx="0">
                  <c:v>MACA2</c:v>
                </c:pt>
              </c:strCache>
            </c:strRef>
          </c:tx>
          <c:spPr>
            <a:ln w="28575" cap="rnd">
              <a:solidFill>
                <a:schemeClr val="accent1">
                  <a:lumMod val="80000"/>
                  <a:lumOff val="20000"/>
                </a:schemeClr>
              </a:solidFill>
              <a:round/>
            </a:ln>
            <a:effectLst/>
          </c:spPr>
          <c:marker>
            <c:symbol val="none"/>
          </c:marker>
          <c:cat>
            <c:strRef>
              <c:f>Turbidez!$A$193:$A$230</c:f>
              <c:strCache>
                <c:ptCount val="37"/>
                <c:pt idx="0">
                  <c:v>abr-18</c:v>
                </c:pt>
                <c:pt idx="1">
                  <c:v>may-18</c:v>
                </c:pt>
                <c:pt idx="2">
                  <c:v>jun-18</c:v>
                </c:pt>
                <c:pt idx="3">
                  <c:v>jul-18</c:v>
                </c:pt>
                <c:pt idx="4">
                  <c:v>ago-18</c:v>
                </c:pt>
                <c:pt idx="5">
                  <c:v>sep-18</c:v>
                </c:pt>
                <c:pt idx="6">
                  <c:v>oct-18</c:v>
                </c:pt>
                <c:pt idx="7">
                  <c:v>nov-18</c:v>
                </c:pt>
                <c:pt idx="8">
                  <c:v>dic-18</c:v>
                </c:pt>
                <c:pt idx="9">
                  <c:v>ene-19</c:v>
                </c:pt>
                <c:pt idx="10">
                  <c:v>feb-19</c:v>
                </c:pt>
                <c:pt idx="11">
                  <c:v>mar-19</c:v>
                </c:pt>
                <c:pt idx="12">
                  <c:v>abr-19</c:v>
                </c:pt>
                <c:pt idx="13">
                  <c:v>may-19</c:v>
                </c:pt>
                <c:pt idx="14">
                  <c:v>jun-19</c:v>
                </c:pt>
                <c:pt idx="15">
                  <c:v>jul-19</c:v>
                </c:pt>
                <c:pt idx="16">
                  <c:v>ago-19</c:v>
                </c:pt>
                <c:pt idx="17">
                  <c:v>sep-19</c:v>
                </c:pt>
                <c:pt idx="18">
                  <c:v>oct-19</c:v>
                </c:pt>
                <c:pt idx="19">
                  <c:v>nov-19</c:v>
                </c:pt>
                <c:pt idx="20">
                  <c:v>dic-19</c:v>
                </c:pt>
                <c:pt idx="21">
                  <c:v>ene-20</c:v>
                </c:pt>
                <c:pt idx="22">
                  <c:v>feb-20</c:v>
                </c:pt>
                <c:pt idx="23">
                  <c:v>mar-20</c:v>
                </c:pt>
                <c:pt idx="24">
                  <c:v>abr-20</c:v>
                </c:pt>
                <c:pt idx="25">
                  <c:v>may-20</c:v>
                </c:pt>
                <c:pt idx="26">
                  <c:v>jun-20</c:v>
                </c:pt>
                <c:pt idx="27">
                  <c:v>jul-20</c:v>
                </c:pt>
                <c:pt idx="28">
                  <c:v>ago-20</c:v>
                </c:pt>
                <c:pt idx="29">
                  <c:v>sep-20</c:v>
                </c:pt>
                <c:pt idx="30">
                  <c:v>oct-20</c:v>
                </c:pt>
                <c:pt idx="31">
                  <c:v>nov-20</c:v>
                </c:pt>
                <c:pt idx="32">
                  <c:v>dic-20</c:v>
                </c:pt>
                <c:pt idx="33">
                  <c:v>ene-21</c:v>
                </c:pt>
                <c:pt idx="34">
                  <c:v>feb-21</c:v>
                </c:pt>
                <c:pt idx="35">
                  <c:v>mar-21</c:v>
                </c:pt>
                <c:pt idx="36">
                  <c:v>abr-21</c:v>
                </c:pt>
              </c:strCache>
            </c:strRef>
          </c:cat>
          <c:val>
            <c:numRef>
              <c:f>Turbidez!$N$193:$N$230</c:f>
              <c:numCache>
                <c:formatCode>General</c:formatCode>
                <c:ptCount val="37"/>
                <c:pt idx="0">
                  <c:v>15</c:v>
                </c:pt>
                <c:pt idx="1">
                  <c:v>15</c:v>
                </c:pt>
                <c:pt idx="2">
                  <c:v>15</c:v>
                </c:pt>
                <c:pt idx="3">
                  <c:v>5</c:v>
                </c:pt>
                <c:pt idx="4">
                  <c:v>10</c:v>
                </c:pt>
                <c:pt idx="5">
                  <c:v>5</c:v>
                </c:pt>
                <c:pt idx="6">
                  <c:v>5</c:v>
                </c:pt>
                <c:pt idx="7">
                  <c:v>15</c:v>
                </c:pt>
                <c:pt idx="8">
                  <c:v>15</c:v>
                </c:pt>
                <c:pt idx="9">
                  <c:v>15</c:v>
                </c:pt>
                <c:pt idx="10">
                  <c:v>2</c:v>
                </c:pt>
                <c:pt idx="11">
                  <c:v>5</c:v>
                </c:pt>
                <c:pt idx="12">
                  <c:v>5</c:v>
                </c:pt>
                <c:pt idx="13">
                  <c:v>10</c:v>
                </c:pt>
                <c:pt idx="14">
                  <c:v>2</c:v>
                </c:pt>
                <c:pt idx="15">
                  <c:v>100</c:v>
                </c:pt>
                <c:pt idx="16">
                  <c:v>25</c:v>
                </c:pt>
                <c:pt idx="17">
                  <c:v>5</c:v>
                </c:pt>
                <c:pt idx="18">
                  <c:v>15</c:v>
                </c:pt>
                <c:pt idx="19">
                  <c:v>5</c:v>
                </c:pt>
                <c:pt idx="20">
                  <c:v>2</c:v>
                </c:pt>
                <c:pt idx="21">
                  <c:v>2</c:v>
                </c:pt>
                <c:pt idx="22">
                  <c:v>5</c:v>
                </c:pt>
                <c:pt idx="23">
                  <c:v>2</c:v>
                </c:pt>
                <c:pt idx="24">
                  <c:v>2</c:v>
                </c:pt>
                <c:pt idx="25">
                  <c:v>5</c:v>
                </c:pt>
                <c:pt idx="26">
                  <c:v>2</c:v>
                </c:pt>
                <c:pt idx="27">
                  <c:v>2</c:v>
                </c:pt>
                <c:pt idx="28">
                  <c:v>15</c:v>
                </c:pt>
                <c:pt idx="29">
                  <c:v>5</c:v>
                </c:pt>
                <c:pt idx="30">
                  <c:v>2</c:v>
                </c:pt>
                <c:pt idx="31">
                  <c:v>2</c:v>
                </c:pt>
                <c:pt idx="32">
                  <c:v>2</c:v>
                </c:pt>
                <c:pt idx="33">
                  <c:v>5</c:v>
                </c:pt>
                <c:pt idx="34">
                  <c:v>2</c:v>
                </c:pt>
                <c:pt idx="35">
                  <c:v>5</c:v>
                </c:pt>
                <c:pt idx="36">
                  <c:v>5</c:v>
                </c:pt>
              </c:numCache>
            </c:numRef>
          </c:val>
          <c:smooth val="0"/>
          <c:extLst>
            <c:ext xmlns:c16="http://schemas.microsoft.com/office/drawing/2014/chart" uri="{C3380CC4-5D6E-409C-BE32-E72D297353CC}">
              <c16:uniqueId val="{0000000C-90C8-40AC-93FB-9D5E837975D8}"/>
            </c:ext>
          </c:extLst>
        </c:ser>
        <c:ser>
          <c:idx val="13"/>
          <c:order val="13"/>
          <c:tx>
            <c:strRef>
              <c:f>Turbidez!$O$191:$O$192</c:f>
              <c:strCache>
                <c:ptCount val="1"/>
                <c:pt idx="0">
                  <c:v>MAKI</c:v>
                </c:pt>
              </c:strCache>
            </c:strRef>
          </c:tx>
          <c:spPr>
            <a:ln w="28575" cap="rnd">
              <a:solidFill>
                <a:schemeClr val="accent2">
                  <a:lumMod val="80000"/>
                  <a:lumOff val="20000"/>
                </a:schemeClr>
              </a:solidFill>
              <a:round/>
            </a:ln>
            <a:effectLst/>
          </c:spPr>
          <c:marker>
            <c:symbol val="none"/>
          </c:marker>
          <c:cat>
            <c:strRef>
              <c:f>Turbidez!$A$193:$A$230</c:f>
              <c:strCache>
                <c:ptCount val="37"/>
                <c:pt idx="0">
                  <c:v>abr-18</c:v>
                </c:pt>
                <c:pt idx="1">
                  <c:v>may-18</c:v>
                </c:pt>
                <c:pt idx="2">
                  <c:v>jun-18</c:v>
                </c:pt>
                <c:pt idx="3">
                  <c:v>jul-18</c:v>
                </c:pt>
                <c:pt idx="4">
                  <c:v>ago-18</c:v>
                </c:pt>
                <c:pt idx="5">
                  <c:v>sep-18</c:v>
                </c:pt>
                <c:pt idx="6">
                  <c:v>oct-18</c:v>
                </c:pt>
                <c:pt idx="7">
                  <c:v>nov-18</c:v>
                </c:pt>
                <c:pt idx="8">
                  <c:v>dic-18</c:v>
                </c:pt>
                <c:pt idx="9">
                  <c:v>ene-19</c:v>
                </c:pt>
                <c:pt idx="10">
                  <c:v>feb-19</c:v>
                </c:pt>
                <c:pt idx="11">
                  <c:v>mar-19</c:v>
                </c:pt>
                <c:pt idx="12">
                  <c:v>abr-19</c:v>
                </c:pt>
                <c:pt idx="13">
                  <c:v>may-19</c:v>
                </c:pt>
                <c:pt idx="14">
                  <c:v>jun-19</c:v>
                </c:pt>
                <c:pt idx="15">
                  <c:v>jul-19</c:v>
                </c:pt>
                <c:pt idx="16">
                  <c:v>ago-19</c:v>
                </c:pt>
                <c:pt idx="17">
                  <c:v>sep-19</c:v>
                </c:pt>
                <c:pt idx="18">
                  <c:v>oct-19</c:v>
                </c:pt>
                <c:pt idx="19">
                  <c:v>nov-19</c:v>
                </c:pt>
                <c:pt idx="20">
                  <c:v>dic-19</c:v>
                </c:pt>
                <c:pt idx="21">
                  <c:v>ene-20</c:v>
                </c:pt>
                <c:pt idx="22">
                  <c:v>feb-20</c:v>
                </c:pt>
                <c:pt idx="23">
                  <c:v>mar-20</c:v>
                </c:pt>
                <c:pt idx="24">
                  <c:v>abr-20</c:v>
                </c:pt>
                <c:pt idx="25">
                  <c:v>may-20</c:v>
                </c:pt>
                <c:pt idx="26">
                  <c:v>jun-20</c:v>
                </c:pt>
                <c:pt idx="27">
                  <c:v>jul-20</c:v>
                </c:pt>
                <c:pt idx="28">
                  <c:v>ago-20</c:v>
                </c:pt>
                <c:pt idx="29">
                  <c:v>sep-20</c:v>
                </c:pt>
                <c:pt idx="30">
                  <c:v>oct-20</c:v>
                </c:pt>
                <c:pt idx="31">
                  <c:v>nov-20</c:v>
                </c:pt>
                <c:pt idx="32">
                  <c:v>dic-20</c:v>
                </c:pt>
                <c:pt idx="33">
                  <c:v>ene-21</c:v>
                </c:pt>
                <c:pt idx="34">
                  <c:v>feb-21</c:v>
                </c:pt>
                <c:pt idx="35">
                  <c:v>mar-21</c:v>
                </c:pt>
                <c:pt idx="36">
                  <c:v>abr-21</c:v>
                </c:pt>
              </c:strCache>
            </c:strRef>
          </c:cat>
          <c:val>
            <c:numRef>
              <c:f>Turbidez!$O$193:$O$230</c:f>
              <c:numCache>
                <c:formatCode>General</c:formatCode>
                <c:ptCount val="37"/>
                <c:pt idx="3">
                  <c:v>2</c:v>
                </c:pt>
                <c:pt idx="4">
                  <c:v>2</c:v>
                </c:pt>
                <c:pt idx="5">
                  <c:v>2</c:v>
                </c:pt>
              </c:numCache>
            </c:numRef>
          </c:val>
          <c:smooth val="0"/>
          <c:extLst>
            <c:ext xmlns:c16="http://schemas.microsoft.com/office/drawing/2014/chart" uri="{C3380CC4-5D6E-409C-BE32-E72D297353CC}">
              <c16:uniqueId val="{0000000D-90C8-40AC-93FB-9D5E837975D8}"/>
            </c:ext>
          </c:extLst>
        </c:ser>
        <c:ser>
          <c:idx val="14"/>
          <c:order val="14"/>
          <c:tx>
            <c:strRef>
              <c:f>Turbidez!$P$191:$P$192</c:f>
              <c:strCache>
                <c:ptCount val="1"/>
                <c:pt idx="0">
                  <c:v>MSP</c:v>
                </c:pt>
              </c:strCache>
            </c:strRef>
          </c:tx>
          <c:spPr>
            <a:ln w="28575" cap="rnd">
              <a:solidFill>
                <a:schemeClr val="accent3">
                  <a:lumMod val="80000"/>
                  <a:lumOff val="20000"/>
                </a:schemeClr>
              </a:solidFill>
              <a:round/>
            </a:ln>
            <a:effectLst/>
          </c:spPr>
          <c:marker>
            <c:symbol val="none"/>
          </c:marker>
          <c:cat>
            <c:strRef>
              <c:f>Turbidez!$A$193:$A$230</c:f>
              <c:strCache>
                <c:ptCount val="37"/>
                <c:pt idx="0">
                  <c:v>abr-18</c:v>
                </c:pt>
                <c:pt idx="1">
                  <c:v>may-18</c:v>
                </c:pt>
                <c:pt idx="2">
                  <c:v>jun-18</c:v>
                </c:pt>
                <c:pt idx="3">
                  <c:v>jul-18</c:v>
                </c:pt>
                <c:pt idx="4">
                  <c:v>ago-18</c:v>
                </c:pt>
                <c:pt idx="5">
                  <c:v>sep-18</c:v>
                </c:pt>
                <c:pt idx="6">
                  <c:v>oct-18</c:v>
                </c:pt>
                <c:pt idx="7">
                  <c:v>nov-18</c:v>
                </c:pt>
                <c:pt idx="8">
                  <c:v>dic-18</c:v>
                </c:pt>
                <c:pt idx="9">
                  <c:v>ene-19</c:v>
                </c:pt>
                <c:pt idx="10">
                  <c:v>feb-19</c:v>
                </c:pt>
                <c:pt idx="11">
                  <c:v>mar-19</c:v>
                </c:pt>
                <c:pt idx="12">
                  <c:v>abr-19</c:v>
                </c:pt>
                <c:pt idx="13">
                  <c:v>may-19</c:v>
                </c:pt>
                <c:pt idx="14">
                  <c:v>jun-19</c:v>
                </c:pt>
                <c:pt idx="15">
                  <c:v>jul-19</c:v>
                </c:pt>
                <c:pt idx="16">
                  <c:v>ago-19</c:v>
                </c:pt>
                <c:pt idx="17">
                  <c:v>sep-19</c:v>
                </c:pt>
                <c:pt idx="18">
                  <c:v>oct-19</c:v>
                </c:pt>
                <c:pt idx="19">
                  <c:v>nov-19</c:v>
                </c:pt>
                <c:pt idx="20">
                  <c:v>dic-19</c:v>
                </c:pt>
                <c:pt idx="21">
                  <c:v>ene-20</c:v>
                </c:pt>
                <c:pt idx="22">
                  <c:v>feb-20</c:v>
                </c:pt>
                <c:pt idx="23">
                  <c:v>mar-20</c:v>
                </c:pt>
                <c:pt idx="24">
                  <c:v>abr-20</c:v>
                </c:pt>
                <c:pt idx="25">
                  <c:v>may-20</c:v>
                </c:pt>
                <c:pt idx="26">
                  <c:v>jun-20</c:v>
                </c:pt>
                <c:pt idx="27">
                  <c:v>jul-20</c:v>
                </c:pt>
                <c:pt idx="28">
                  <c:v>ago-20</c:v>
                </c:pt>
                <c:pt idx="29">
                  <c:v>sep-20</c:v>
                </c:pt>
                <c:pt idx="30">
                  <c:v>oct-20</c:v>
                </c:pt>
                <c:pt idx="31">
                  <c:v>nov-20</c:v>
                </c:pt>
                <c:pt idx="32">
                  <c:v>dic-20</c:v>
                </c:pt>
                <c:pt idx="33">
                  <c:v>ene-21</c:v>
                </c:pt>
                <c:pt idx="34">
                  <c:v>feb-21</c:v>
                </c:pt>
                <c:pt idx="35">
                  <c:v>mar-21</c:v>
                </c:pt>
                <c:pt idx="36">
                  <c:v>abr-21</c:v>
                </c:pt>
              </c:strCache>
            </c:strRef>
          </c:cat>
          <c:val>
            <c:numRef>
              <c:f>Turbidez!$P$193:$P$230</c:f>
              <c:numCache>
                <c:formatCode>General</c:formatCode>
                <c:ptCount val="37"/>
                <c:pt idx="31">
                  <c:v>50</c:v>
                </c:pt>
                <c:pt idx="32">
                  <c:v>2</c:v>
                </c:pt>
                <c:pt idx="33">
                  <c:v>2</c:v>
                </c:pt>
                <c:pt idx="34">
                  <c:v>2</c:v>
                </c:pt>
                <c:pt idx="35">
                  <c:v>0</c:v>
                </c:pt>
                <c:pt idx="36">
                  <c:v>100</c:v>
                </c:pt>
              </c:numCache>
            </c:numRef>
          </c:val>
          <c:smooth val="0"/>
          <c:extLst>
            <c:ext xmlns:c16="http://schemas.microsoft.com/office/drawing/2014/chart" uri="{C3380CC4-5D6E-409C-BE32-E72D297353CC}">
              <c16:uniqueId val="{0000000E-90C8-40AC-93FB-9D5E837975D8}"/>
            </c:ext>
          </c:extLst>
        </c:ser>
        <c:ser>
          <c:idx val="15"/>
          <c:order val="15"/>
          <c:tx>
            <c:strRef>
              <c:f>Turbidez!$Q$191:$Q$192</c:f>
              <c:strCache>
                <c:ptCount val="1"/>
                <c:pt idx="0">
                  <c:v>PAPO1</c:v>
                </c:pt>
              </c:strCache>
            </c:strRef>
          </c:tx>
          <c:spPr>
            <a:ln w="28575" cap="rnd">
              <a:solidFill>
                <a:schemeClr val="accent4">
                  <a:lumMod val="80000"/>
                  <a:lumOff val="20000"/>
                </a:schemeClr>
              </a:solidFill>
              <a:round/>
            </a:ln>
            <a:effectLst/>
          </c:spPr>
          <c:marker>
            <c:symbol val="none"/>
          </c:marker>
          <c:cat>
            <c:strRef>
              <c:f>Turbidez!$A$193:$A$230</c:f>
              <c:strCache>
                <c:ptCount val="37"/>
                <c:pt idx="0">
                  <c:v>abr-18</c:v>
                </c:pt>
                <c:pt idx="1">
                  <c:v>may-18</c:v>
                </c:pt>
                <c:pt idx="2">
                  <c:v>jun-18</c:v>
                </c:pt>
                <c:pt idx="3">
                  <c:v>jul-18</c:v>
                </c:pt>
                <c:pt idx="4">
                  <c:v>ago-18</c:v>
                </c:pt>
                <c:pt idx="5">
                  <c:v>sep-18</c:v>
                </c:pt>
                <c:pt idx="6">
                  <c:v>oct-18</c:v>
                </c:pt>
                <c:pt idx="7">
                  <c:v>nov-18</c:v>
                </c:pt>
                <c:pt idx="8">
                  <c:v>dic-18</c:v>
                </c:pt>
                <c:pt idx="9">
                  <c:v>ene-19</c:v>
                </c:pt>
                <c:pt idx="10">
                  <c:v>feb-19</c:v>
                </c:pt>
                <c:pt idx="11">
                  <c:v>mar-19</c:v>
                </c:pt>
                <c:pt idx="12">
                  <c:v>abr-19</c:v>
                </c:pt>
                <c:pt idx="13">
                  <c:v>may-19</c:v>
                </c:pt>
                <c:pt idx="14">
                  <c:v>jun-19</c:v>
                </c:pt>
                <c:pt idx="15">
                  <c:v>jul-19</c:v>
                </c:pt>
                <c:pt idx="16">
                  <c:v>ago-19</c:v>
                </c:pt>
                <c:pt idx="17">
                  <c:v>sep-19</c:v>
                </c:pt>
                <c:pt idx="18">
                  <c:v>oct-19</c:v>
                </c:pt>
                <c:pt idx="19">
                  <c:v>nov-19</c:v>
                </c:pt>
                <c:pt idx="20">
                  <c:v>dic-19</c:v>
                </c:pt>
                <c:pt idx="21">
                  <c:v>ene-20</c:v>
                </c:pt>
                <c:pt idx="22">
                  <c:v>feb-20</c:v>
                </c:pt>
                <c:pt idx="23">
                  <c:v>mar-20</c:v>
                </c:pt>
                <c:pt idx="24">
                  <c:v>abr-20</c:v>
                </c:pt>
                <c:pt idx="25">
                  <c:v>may-20</c:v>
                </c:pt>
                <c:pt idx="26">
                  <c:v>jun-20</c:v>
                </c:pt>
                <c:pt idx="27">
                  <c:v>jul-20</c:v>
                </c:pt>
                <c:pt idx="28">
                  <c:v>ago-20</c:v>
                </c:pt>
                <c:pt idx="29">
                  <c:v>sep-20</c:v>
                </c:pt>
                <c:pt idx="30">
                  <c:v>oct-20</c:v>
                </c:pt>
                <c:pt idx="31">
                  <c:v>nov-20</c:v>
                </c:pt>
                <c:pt idx="32">
                  <c:v>dic-20</c:v>
                </c:pt>
                <c:pt idx="33">
                  <c:v>ene-21</c:v>
                </c:pt>
                <c:pt idx="34">
                  <c:v>feb-21</c:v>
                </c:pt>
                <c:pt idx="35">
                  <c:v>mar-21</c:v>
                </c:pt>
                <c:pt idx="36">
                  <c:v>abr-21</c:v>
                </c:pt>
              </c:strCache>
            </c:strRef>
          </c:cat>
          <c:val>
            <c:numRef>
              <c:f>Turbidez!$Q$193:$Q$230</c:f>
              <c:numCache>
                <c:formatCode>General</c:formatCode>
                <c:ptCount val="37"/>
                <c:pt idx="0">
                  <c:v>5</c:v>
                </c:pt>
                <c:pt idx="1">
                  <c:v>5</c:v>
                </c:pt>
                <c:pt idx="3">
                  <c:v>10</c:v>
                </c:pt>
                <c:pt idx="4">
                  <c:v>#N/A</c:v>
                </c:pt>
                <c:pt idx="5">
                  <c:v>5</c:v>
                </c:pt>
                <c:pt idx="6">
                  <c:v>5</c:v>
                </c:pt>
                <c:pt idx="8">
                  <c:v>10</c:v>
                </c:pt>
                <c:pt idx="9">
                  <c:v>10</c:v>
                </c:pt>
                <c:pt idx="10">
                  <c:v>2</c:v>
                </c:pt>
                <c:pt idx="11">
                  <c:v>5</c:v>
                </c:pt>
                <c:pt idx="12">
                  <c:v>10</c:v>
                </c:pt>
                <c:pt idx="13">
                  <c:v>10</c:v>
                </c:pt>
                <c:pt idx="14">
                  <c:v>30</c:v>
                </c:pt>
                <c:pt idx="15">
                  <c:v>5</c:v>
                </c:pt>
                <c:pt idx="16">
                  <c:v>50</c:v>
                </c:pt>
                <c:pt idx="17">
                  <c:v>10</c:v>
                </c:pt>
                <c:pt idx="18">
                  <c:v>20</c:v>
                </c:pt>
                <c:pt idx="19">
                  <c:v>10</c:v>
                </c:pt>
                <c:pt idx="20">
                  <c:v>5</c:v>
                </c:pt>
              </c:numCache>
            </c:numRef>
          </c:val>
          <c:smooth val="0"/>
          <c:extLst>
            <c:ext xmlns:c16="http://schemas.microsoft.com/office/drawing/2014/chart" uri="{C3380CC4-5D6E-409C-BE32-E72D297353CC}">
              <c16:uniqueId val="{0000000F-90C8-40AC-93FB-9D5E837975D8}"/>
            </c:ext>
          </c:extLst>
        </c:ser>
        <c:ser>
          <c:idx val="16"/>
          <c:order val="16"/>
          <c:tx>
            <c:strRef>
              <c:f>Turbidez!$R$191:$R$192</c:f>
              <c:strCache>
                <c:ptCount val="1"/>
                <c:pt idx="0">
                  <c:v>PAPO2</c:v>
                </c:pt>
              </c:strCache>
            </c:strRef>
          </c:tx>
          <c:spPr>
            <a:ln w="28575" cap="rnd">
              <a:solidFill>
                <a:schemeClr val="accent5">
                  <a:lumMod val="80000"/>
                  <a:lumOff val="20000"/>
                </a:schemeClr>
              </a:solidFill>
              <a:round/>
            </a:ln>
            <a:effectLst/>
          </c:spPr>
          <c:marker>
            <c:symbol val="none"/>
          </c:marker>
          <c:cat>
            <c:strRef>
              <c:f>Turbidez!$A$193:$A$230</c:f>
              <c:strCache>
                <c:ptCount val="37"/>
                <c:pt idx="0">
                  <c:v>abr-18</c:v>
                </c:pt>
                <c:pt idx="1">
                  <c:v>may-18</c:v>
                </c:pt>
                <c:pt idx="2">
                  <c:v>jun-18</c:v>
                </c:pt>
                <c:pt idx="3">
                  <c:v>jul-18</c:v>
                </c:pt>
                <c:pt idx="4">
                  <c:v>ago-18</c:v>
                </c:pt>
                <c:pt idx="5">
                  <c:v>sep-18</c:v>
                </c:pt>
                <c:pt idx="6">
                  <c:v>oct-18</c:v>
                </c:pt>
                <c:pt idx="7">
                  <c:v>nov-18</c:v>
                </c:pt>
                <c:pt idx="8">
                  <c:v>dic-18</c:v>
                </c:pt>
                <c:pt idx="9">
                  <c:v>ene-19</c:v>
                </c:pt>
                <c:pt idx="10">
                  <c:v>feb-19</c:v>
                </c:pt>
                <c:pt idx="11">
                  <c:v>mar-19</c:v>
                </c:pt>
                <c:pt idx="12">
                  <c:v>abr-19</c:v>
                </c:pt>
                <c:pt idx="13">
                  <c:v>may-19</c:v>
                </c:pt>
                <c:pt idx="14">
                  <c:v>jun-19</c:v>
                </c:pt>
                <c:pt idx="15">
                  <c:v>jul-19</c:v>
                </c:pt>
                <c:pt idx="16">
                  <c:v>ago-19</c:v>
                </c:pt>
                <c:pt idx="17">
                  <c:v>sep-19</c:v>
                </c:pt>
                <c:pt idx="18">
                  <c:v>oct-19</c:v>
                </c:pt>
                <c:pt idx="19">
                  <c:v>nov-19</c:v>
                </c:pt>
                <c:pt idx="20">
                  <c:v>dic-19</c:v>
                </c:pt>
                <c:pt idx="21">
                  <c:v>ene-20</c:v>
                </c:pt>
                <c:pt idx="22">
                  <c:v>feb-20</c:v>
                </c:pt>
                <c:pt idx="23">
                  <c:v>mar-20</c:v>
                </c:pt>
                <c:pt idx="24">
                  <c:v>abr-20</c:v>
                </c:pt>
                <c:pt idx="25">
                  <c:v>may-20</c:v>
                </c:pt>
                <c:pt idx="26">
                  <c:v>jun-20</c:v>
                </c:pt>
                <c:pt idx="27">
                  <c:v>jul-20</c:v>
                </c:pt>
                <c:pt idx="28">
                  <c:v>ago-20</c:v>
                </c:pt>
                <c:pt idx="29">
                  <c:v>sep-20</c:v>
                </c:pt>
                <c:pt idx="30">
                  <c:v>oct-20</c:v>
                </c:pt>
                <c:pt idx="31">
                  <c:v>nov-20</c:v>
                </c:pt>
                <c:pt idx="32">
                  <c:v>dic-20</c:v>
                </c:pt>
                <c:pt idx="33">
                  <c:v>ene-21</c:v>
                </c:pt>
                <c:pt idx="34">
                  <c:v>feb-21</c:v>
                </c:pt>
                <c:pt idx="35">
                  <c:v>mar-21</c:v>
                </c:pt>
                <c:pt idx="36">
                  <c:v>abr-21</c:v>
                </c:pt>
              </c:strCache>
            </c:strRef>
          </c:cat>
          <c:val>
            <c:numRef>
              <c:f>Turbidez!$R$193:$R$230</c:f>
              <c:numCache>
                <c:formatCode>General</c:formatCode>
                <c:ptCount val="37"/>
                <c:pt idx="0">
                  <c:v>5</c:v>
                </c:pt>
                <c:pt idx="1">
                  <c:v>2</c:v>
                </c:pt>
                <c:pt idx="2">
                  <c:v>20</c:v>
                </c:pt>
                <c:pt idx="3">
                  <c:v>5</c:v>
                </c:pt>
                <c:pt idx="4">
                  <c:v>#N/A</c:v>
                </c:pt>
                <c:pt idx="5">
                  <c:v>2</c:v>
                </c:pt>
                <c:pt idx="6">
                  <c:v>5</c:v>
                </c:pt>
                <c:pt idx="7">
                  <c:v>25</c:v>
                </c:pt>
                <c:pt idx="8">
                  <c:v>5</c:v>
                </c:pt>
                <c:pt idx="9">
                  <c:v>10</c:v>
                </c:pt>
                <c:pt idx="10">
                  <c:v>2</c:v>
                </c:pt>
                <c:pt idx="11">
                  <c:v>15</c:v>
                </c:pt>
                <c:pt idx="12">
                  <c:v>10</c:v>
                </c:pt>
                <c:pt idx="13">
                  <c:v>10</c:v>
                </c:pt>
                <c:pt idx="14">
                  <c:v>70</c:v>
                </c:pt>
                <c:pt idx="15">
                  <c:v>5</c:v>
                </c:pt>
                <c:pt idx="16">
                  <c:v>50</c:v>
                </c:pt>
                <c:pt idx="17">
                  <c:v>10</c:v>
                </c:pt>
                <c:pt idx="18">
                  <c:v>20</c:v>
                </c:pt>
                <c:pt idx="19">
                  <c:v>5</c:v>
                </c:pt>
                <c:pt idx="20">
                  <c:v>10</c:v>
                </c:pt>
                <c:pt idx="21">
                  <c:v>2</c:v>
                </c:pt>
                <c:pt idx="22">
                  <c:v>5</c:v>
                </c:pt>
                <c:pt idx="23">
                  <c:v>2</c:v>
                </c:pt>
                <c:pt idx="24">
                  <c:v>5</c:v>
                </c:pt>
                <c:pt idx="25">
                  <c:v>5</c:v>
                </c:pt>
                <c:pt idx="26">
                  <c:v>2</c:v>
                </c:pt>
                <c:pt idx="27">
                  <c:v>#N/A</c:v>
                </c:pt>
                <c:pt idx="28">
                  <c:v>10</c:v>
                </c:pt>
                <c:pt idx="29">
                  <c:v>10</c:v>
                </c:pt>
                <c:pt idx="30">
                  <c:v>5</c:v>
                </c:pt>
                <c:pt idx="31">
                  <c:v>5</c:v>
                </c:pt>
                <c:pt idx="32">
                  <c:v>2</c:v>
                </c:pt>
                <c:pt idx="33">
                  <c:v>5</c:v>
                </c:pt>
                <c:pt idx="34">
                  <c:v>5</c:v>
                </c:pt>
                <c:pt idx="35">
                  <c:v>10</c:v>
                </c:pt>
                <c:pt idx="36">
                  <c:v>5</c:v>
                </c:pt>
              </c:numCache>
            </c:numRef>
          </c:val>
          <c:smooth val="0"/>
          <c:extLst>
            <c:ext xmlns:c16="http://schemas.microsoft.com/office/drawing/2014/chart" uri="{C3380CC4-5D6E-409C-BE32-E72D297353CC}">
              <c16:uniqueId val="{00000010-90C8-40AC-93FB-9D5E837975D8}"/>
            </c:ext>
          </c:extLst>
        </c:ser>
        <c:ser>
          <c:idx val="17"/>
          <c:order val="17"/>
          <c:tx>
            <c:strRef>
              <c:f>Turbidez!$S$191:$S$192</c:f>
              <c:strCache>
                <c:ptCount val="1"/>
                <c:pt idx="0">
                  <c:v>PAPR1</c:v>
                </c:pt>
              </c:strCache>
            </c:strRef>
          </c:tx>
          <c:spPr>
            <a:ln w="28575" cap="rnd">
              <a:solidFill>
                <a:schemeClr val="accent6">
                  <a:lumMod val="80000"/>
                  <a:lumOff val="20000"/>
                </a:schemeClr>
              </a:solidFill>
              <a:round/>
            </a:ln>
            <a:effectLst/>
          </c:spPr>
          <c:marker>
            <c:symbol val="none"/>
          </c:marker>
          <c:cat>
            <c:strRef>
              <c:f>Turbidez!$A$193:$A$230</c:f>
              <c:strCache>
                <c:ptCount val="37"/>
                <c:pt idx="0">
                  <c:v>abr-18</c:v>
                </c:pt>
                <c:pt idx="1">
                  <c:v>may-18</c:v>
                </c:pt>
                <c:pt idx="2">
                  <c:v>jun-18</c:v>
                </c:pt>
                <c:pt idx="3">
                  <c:v>jul-18</c:v>
                </c:pt>
                <c:pt idx="4">
                  <c:v>ago-18</c:v>
                </c:pt>
                <c:pt idx="5">
                  <c:v>sep-18</c:v>
                </c:pt>
                <c:pt idx="6">
                  <c:v>oct-18</c:v>
                </c:pt>
                <c:pt idx="7">
                  <c:v>nov-18</c:v>
                </c:pt>
                <c:pt idx="8">
                  <c:v>dic-18</c:v>
                </c:pt>
                <c:pt idx="9">
                  <c:v>ene-19</c:v>
                </c:pt>
                <c:pt idx="10">
                  <c:v>feb-19</c:v>
                </c:pt>
                <c:pt idx="11">
                  <c:v>mar-19</c:v>
                </c:pt>
                <c:pt idx="12">
                  <c:v>abr-19</c:v>
                </c:pt>
                <c:pt idx="13">
                  <c:v>may-19</c:v>
                </c:pt>
                <c:pt idx="14">
                  <c:v>jun-19</c:v>
                </c:pt>
                <c:pt idx="15">
                  <c:v>jul-19</c:v>
                </c:pt>
                <c:pt idx="16">
                  <c:v>ago-19</c:v>
                </c:pt>
                <c:pt idx="17">
                  <c:v>sep-19</c:v>
                </c:pt>
                <c:pt idx="18">
                  <c:v>oct-19</c:v>
                </c:pt>
                <c:pt idx="19">
                  <c:v>nov-19</c:v>
                </c:pt>
                <c:pt idx="20">
                  <c:v>dic-19</c:v>
                </c:pt>
                <c:pt idx="21">
                  <c:v>ene-20</c:v>
                </c:pt>
                <c:pt idx="22">
                  <c:v>feb-20</c:v>
                </c:pt>
                <c:pt idx="23">
                  <c:v>mar-20</c:v>
                </c:pt>
                <c:pt idx="24">
                  <c:v>abr-20</c:v>
                </c:pt>
                <c:pt idx="25">
                  <c:v>may-20</c:v>
                </c:pt>
                <c:pt idx="26">
                  <c:v>jun-20</c:v>
                </c:pt>
                <c:pt idx="27">
                  <c:v>jul-20</c:v>
                </c:pt>
                <c:pt idx="28">
                  <c:v>ago-20</c:v>
                </c:pt>
                <c:pt idx="29">
                  <c:v>sep-20</c:v>
                </c:pt>
                <c:pt idx="30">
                  <c:v>oct-20</c:v>
                </c:pt>
                <c:pt idx="31">
                  <c:v>nov-20</c:v>
                </c:pt>
                <c:pt idx="32">
                  <c:v>dic-20</c:v>
                </c:pt>
                <c:pt idx="33">
                  <c:v>ene-21</c:v>
                </c:pt>
                <c:pt idx="34">
                  <c:v>feb-21</c:v>
                </c:pt>
                <c:pt idx="35">
                  <c:v>mar-21</c:v>
                </c:pt>
                <c:pt idx="36">
                  <c:v>abr-21</c:v>
                </c:pt>
              </c:strCache>
            </c:strRef>
          </c:cat>
          <c:val>
            <c:numRef>
              <c:f>Turbidez!$S$193:$S$230</c:f>
              <c:numCache>
                <c:formatCode>General</c:formatCode>
                <c:ptCount val="37"/>
                <c:pt idx="0">
                  <c:v>2</c:v>
                </c:pt>
                <c:pt idx="1">
                  <c:v>10</c:v>
                </c:pt>
                <c:pt idx="3">
                  <c:v>40</c:v>
                </c:pt>
                <c:pt idx="4">
                  <c:v>10</c:v>
                </c:pt>
                <c:pt idx="5">
                  <c:v>10</c:v>
                </c:pt>
                <c:pt idx="6">
                  <c:v>15</c:v>
                </c:pt>
                <c:pt idx="8">
                  <c:v>2</c:v>
                </c:pt>
                <c:pt idx="9">
                  <c:v>10</c:v>
                </c:pt>
                <c:pt idx="10">
                  <c:v>15</c:v>
                </c:pt>
                <c:pt idx="11">
                  <c:v>5</c:v>
                </c:pt>
                <c:pt idx="12">
                  <c:v>2</c:v>
                </c:pt>
                <c:pt idx="13">
                  <c:v>10</c:v>
                </c:pt>
                <c:pt idx="14">
                  <c:v>2</c:v>
                </c:pt>
                <c:pt idx="15">
                  <c:v>2</c:v>
                </c:pt>
                <c:pt idx="16">
                  <c:v>15</c:v>
                </c:pt>
                <c:pt idx="17">
                  <c:v>2</c:v>
                </c:pt>
                <c:pt idx="18">
                  <c:v>10</c:v>
                </c:pt>
                <c:pt idx="19">
                  <c:v>5</c:v>
                </c:pt>
                <c:pt idx="20">
                  <c:v>10</c:v>
                </c:pt>
              </c:numCache>
            </c:numRef>
          </c:val>
          <c:smooth val="0"/>
          <c:extLst>
            <c:ext xmlns:c16="http://schemas.microsoft.com/office/drawing/2014/chart" uri="{C3380CC4-5D6E-409C-BE32-E72D297353CC}">
              <c16:uniqueId val="{00000011-90C8-40AC-93FB-9D5E837975D8}"/>
            </c:ext>
          </c:extLst>
        </c:ser>
        <c:ser>
          <c:idx val="18"/>
          <c:order val="18"/>
          <c:tx>
            <c:strRef>
              <c:f>Turbidez!$T$191:$T$192</c:f>
              <c:strCache>
                <c:ptCount val="1"/>
                <c:pt idx="0">
                  <c:v>PAPR2</c:v>
                </c:pt>
              </c:strCache>
            </c:strRef>
          </c:tx>
          <c:spPr>
            <a:ln w="28575" cap="rnd">
              <a:solidFill>
                <a:schemeClr val="accent1">
                  <a:lumMod val="80000"/>
                </a:schemeClr>
              </a:solidFill>
              <a:round/>
            </a:ln>
            <a:effectLst/>
          </c:spPr>
          <c:marker>
            <c:symbol val="none"/>
          </c:marker>
          <c:cat>
            <c:strRef>
              <c:f>Turbidez!$A$193:$A$230</c:f>
              <c:strCache>
                <c:ptCount val="37"/>
                <c:pt idx="0">
                  <c:v>abr-18</c:v>
                </c:pt>
                <c:pt idx="1">
                  <c:v>may-18</c:v>
                </c:pt>
                <c:pt idx="2">
                  <c:v>jun-18</c:v>
                </c:pt>
                <c:pt idx="3">
                  <c:v>jul-18</c:v>
                </c:pt>
                <c:pt idx="4">
                  <c:v>ago-18</c:v>
                </c:pt>
                <c:pt idx="5">
                  <c:v>sep-18</c:v>
                </c:pt>
                <c:pt idx="6">
                  <c:v>oct-18</c:v>
                </c:pt>
                <c:pt idx="7">
                  <c:v>nov-18</c:v>
                </c:pt>
                <c:pt idx="8">
                  <c:v>dic-18</c:v>
                </c:pt>
                <c:pt idx="9">
                  <c:v>ene-19</c:v>
                </c:pt>
                <c:pt idx="10">
                  <c:v>feb-19</c:v>
                </c:pt>
                <c:pt idx="11">
                  <c:v>mar-19</c:v>
                </c:pt>
                <c:pt idx="12">
                  <c:v>abr-19</c:v>
                </c:pt>
                <c:pt idx="13">
                  <c:v>may-19</c:v>
                </c:pt>
                <c:pt idx="14">
                  <c:v>jun-19</c:v>
                </c:pt>
                <c:pt idx="15">
                  <c:v>jul-19</c:v>
                </c:pt>
                <c:pt idx="16">
                  <c:v>ago-19</c:v>
                </c:pt>
                <c:pt idx="17">
                  <c:v>sep-19</c:v>
                </c:pt>
                <c:pt idx="18">
                  <c:v>oct-19</c:v>
                </c:pt>
                <c:pt idx="19">
                  <c:v>nov-19</c:v>
                </c:pt>
                <c:pt idx="20">
                  <c:v>dic-19</c:v>
                </c:pt>
                <c:pt idx="21">
                  <c:v>ene-20</c:v>
                </c:pt>
                <c:pt idx="22">
                  <c:v>feb-20</c:v>
                </c:pt>
                <c:pt idx="23">
                  <c:v>mar-20</c:v>
                </c:pt>
                <c:pt idx="24">
                  <c:v>abr-20</c:v>
                </c:pt>
                <c:pt idx="25">
                  <c:v>may-20</c:v>
                </c:pt>
                <c:pt idx="26">
                  <c:v>jun-20</c:v>
                </c:pt>
                <c:pt idx="27">
                  <c:v>jul-20</c:v>
                </c:pt>
                <c:pt idx="28">
                  <c:v>ago-20</c:v>
                </c:pt>
                <c:pt idx="29">
                  <c:v>sep-20</c:v>
                </c:pt>
                <c:pt idx="30">
                  <c:v>oct-20</c:v>
                </c:pt>
                <c:pt idx="31">
                  <c:v>nov-20</c:v>
                </c:pt>
                <c:pt idx="32">
                  <c:v>dic-20</c:v>
                </c:pt>
                <c:pt idx="33">
                  <c:v>ene-21</c:v>
                </c:pt>
                <c:pt idx="34">
                  <c:v>feb-21</c:v>
                </c:pt>
                <c:pt idx="35">
                  <c:v>mar-21</c:v>
                </c:pt>
                <c:pt idx="36">
                  <c:v>abr-21</c:v>
                </c:pt>
              </c:strCache>
            </c:strRef>
          </c:cat>
          <c:val>
            <c:numRef>
              <c:f>Turbidez!$T$193:$T$230</c:f>
              <c:numCache>
                <c:formatCode>General</c:formatCode>
                <c:ptCount val="37"/>
                <c:pt idx="0">
                  <c:v>15</c:v>
                </c:pt>
                <c:pt idx="1">
                  <c:v>10</c:v>
                </c:pt>
                <c:pt idx="2">
                  <c:v>20</c:v>
                </c:pt>
                <c:pt idx="3">
                  <c:v>50</c:v>
                </c:pt>
                <c:pt idx="4">
                  <c:v>20</c:v>
                </c:pt>
                <c:pt idx="5">
                  <c:v>10</c:v>
                </c:pt>
                <c:pt idx="6">
                  <c:v>10</c:v>
                </c:pt>
                <c:pt idx="7">
                  <c:v>15</c:v>
                </c:pt>
                <c:pt idx="8">
                  <c:v>2</c:v>
                </c:pt>
                <c:pt idx="9">
                  <c:v>10</c:v>
                </c:pt>
                <c:pt idx="10">
                  <c:v>2</c:v>
                </c:pt>
                <c:pt idx="11">
                  <c:v>5</c:v>
                </c:pt>
                <c:pt idx="12">
                  <c:v>2</c:v>
                </c:pt>
                <c:pt idx="13">
                  <c:v>10</c:v>
                </c:pt>
                <c:pt idx="14">
                  <c:v>10</c:v>
                </c:pt>
                <c:pt idx="15">
                  <c:v>5</c:v>
                </c:pt>
                <c:pt idx="16">
                  <c:v>100</c:v>
                </c:pt>
                <c:pt idx="17">
                  <c:v>5</c:v>
                </c:pt>
                <c:pt idx="18">
                  <c:v>15</c:v>
                </c:pt>
                <c:pt idx="19">
                  <c:v>10</c:v>
                </c:pt>
                <c:pt idx="20">
                  <c:v>10</c:v>
                </c:pt>
                <c:pt idx="21">
                  <c:v>2</c:v>
                </c:pt>
                <c:pt idx="22">
                  <c:v>5</c:v>
                </c:pt>
                <c:pt idx="23">
                  <c:v>5</c:v>
                </c:pt>
                <c:pt idx="24">
                  <c:v>5</c:v>
                </c:pt>
                <c:pt idx="25">
                  <c:v>5</c:v>
                </c:pt>
                <c:pt idx="26">
                  <c:v>10</c:v>
                </c:pt>
                <c:pt idx="27">
                  <c:v>40</c:v>
                </c:pt>
                <c:pt idx="28">
                  <c:v>40</c:v>
                </c:pt>
                <c:pt idx="29">
                  <c:v>10</c:v>
                </c:pt>
                <c:pt idx="30">
                  <c:v>5</c:v>
                </c:pt>
                <c:pt idx="31">
                  <c:v>10</c:v>
                </c:pt>
                <c:pt idx="32">
                  <c:v>5</c:v>
                </c:pt>
                <c:pt idx="33">
                  <c:v>10</c:v>
                </c:pt>
                <c:pt idx="34">
                  <c:v>20</c:v>
                </c:pt>
                <c:pt idx="35">
                  <c:v>20</c:v>
                </c:pt>
                <c:pt idx="36">
                  <c:v>10</c:v>
                </c:pt>
              </c:numCache>
            </c:numRef>
          </c:val>
          <c:smooth val="0"/>
          <c:extLst>
            <c:ext xmlns:c16="http://schemas.microsoft.com/office/drawing/2014/chart" uri="{C3380CC4-5D6E-409C-BE32-E72D297353CC}">
              <c16:uniqueId val="{00000012-90C8-40AC-93FB-9D5E837975D8}"/>
            </c:ext>
          </c:extLst>
        </c:ser>
        <c:ser>
          <c:idx val="19"/>
          <c:order val="19"/>
          <c:tx>
            <c:strRef>
              <c:f>Turbidez!$U$191:$U$192</c:f>
              <c:strCache>
                <c:ptCount val="1"/>
                <c:pt idx="0">
                  <c:v>PAPR3</c:v>
                </c:pt>
              </c:strCache>
            </c:strRef>
          </c:tx>
          <c:spPr>
            <a:ln w="28575" cap="rnd">
              <a:solidFill>
                <a:schemeClr val="accent2">
                  <a:lumMod val="80000"/>
                </a:schemeClr>
              </a:solidFill>
              <a:round/>
            </a:ln>
            <a:effectLst/>
          </c:spPr>
          <c:marker>
            <c:symbol val="none"/>
          </c:marker>
          <c:cat>
            <c:strRef>
              <c:f>Turbidez!$A$193:$A$230</c:f>
              <c:strCache>
                <c:ptCount val="37"/>
                <c:pt idx="0">
                  <c:v>abr-18</c:v>
                </c:pt>
                <c:pt idx="1">
                  <c:v>may-18</c:v>
                </c:pt>
                <c:pt idx="2">
                  <c:v>jun-18</c:v>
                </c:pt>
                <c:pt idx="3">
                  <c:v>jul-18</c:v>
                </c:pt>
                <c:pt idx="4">
                  <c:v>ago-18</c:v>
                </c:pt>
                <c:pt idx="5">
                  <c:v>sep-18</c:v>
                </c:pt>
                <c:pt idx="6">
                  <c:v>oct-18</c:v>
                </c:pt>
                <c:pt idx="7">
                  <c:v>nov-18</c:v>
                </c:pt>
                <c:pt idx="8">
                  <c:v>dic-18</c:v>
                </c:pt>
                <c:pt idx="9">
                  <c:v>ene-19</c:v>
                </c:pt>
                <c:pt idx="10">
                  <c:v>feb-19</c:v>
                </c:pt>
                <c:pt idx="11">
                  <c:v>mar-19</c:v>
                </c:pt>
                <c:pt idx="12">
                  <c:v>abr-19</c:v>
                </c:pt>
                <c:pt idx="13">
                  <c:v>may-19</c:v>
                </c:pt>
                <c:pt idx="14">
                  <c:v>jun-19</c:v>
                </c:pt>
                <c:pt idx="15">
                  <c:v>jul-19</c:v>
                </c:pt>
                <c:pt idx="16">
                  <c:v>ago-19</c:v>
                </c:pt>
                <c:pt idx="17">
                  <c:v>sep-19</c:v>
                </c:pt>
                <c:pt idx="18">
                  <c:v>oct-19</c:v>
                </c:pt>
                <c:pt idx="19">
                  <c:v>nov-19</c:v>
                </c:pt>
                <c:pt idx="20">
                  <c:v>dic-19</c:v>
                </c:pt>
                <c:pt idx="21">
                  <c:v>ene-20</c:v>
                </c:pt>
                <c:pt idx="22">
                  <c:v>feb-20</c:v>
                </c:pt>
                <c:pt idx="23">
                  <c:v>mar-20</c:v>
                </c:pt>
                <c:pt idx="24">
                  <c:v>abr-20</c:v>
                </c:pt>
                <c:pt idx="25">
                  <c:v>may-20</c:v>
                </c:pt>
                <c:pt idx="26">
                  <c:v>jun-20</c:v>
                </c:pt>
                <c:pt idx="27">
                  <c:v>jul-20</c:v>
                </c:pt>
                <c:pt idx="28">
                  <c:v>ago-20</c:v>
                </c:pt>
                <c:pt idx="29">
                  <c:v>sep-20</c:v>
                </c:pt>
                <c:pt idx="30">
                  <c:v>oct-20</c:v>
                </c:pt>
                <c:pt idx="31">
                  <c:v>nov-20</c:v>
                </c:pt>
                <c:pt idx="32">
                  <c:v>dic-20</c:v>
                </c:pt>
                <c:pt idx="33">
                  <c:v>ene-21</c:v>
                </c:pt>
                <c:pt idx="34">
                  <c:v>feb-21</c:v>
                </c:pt>
                <c:pt idx="35">
                  <c:v>mar-21</c:v>
                </c:pt>
                <c:pt idx="36">
                  <c:v>abr-21</c:v>
                </c:pt>
              </c:strCache>
            </c:strRef>
          </c:cat>
          <c:val>
            <c:numRef>
              <c:f>Turbidez!$U$193:$U$230</c:f>
              <c:numCache>
                <c:formatCode>General</c:formatCode>
                <c:ptCount val="37"/>
                <c:pt idx="13">
                  <c:v>0</c:v>
                </c:pt>
                <c:pt idx="14">
                  <c:v>20</c:v>
                </c:pt>
              </c:numCache>
            </c:numRef>
          </c:val>
          <c:smooth val="0"/>
          <c:extLst>
            <c:ext xmlns:c16="http://schemas.microsoft.com/office/drawing/2014/chart" uri="{C3380CC4-5D6E-409C-BE32-E72D297353CC}">
              <c16:uniqueId val="{00000013-90C8-40AC-93FB-9D5E837975D8}"/>
            </c:ext>
          </c:extLst>
        </c:ser>
        <c:ser>
          <c:idx val="20"/>
          <c:order val="20"/>
          <c:tx>
            <c:strRef>
              <c:f>Turbidez!$V$191:$V$192</c:f>
              <c:strCache>
                <c:ptCount val="1"/>
                <c:pt idx="0">
                  <c:v>PLTR1</c:v>
                </c:pt>
              </c:strCache>
            </c:strRef>
          </c:tx>
          <c:spPr>
            <a:ln w="28575" cap="rnd">
              <a:solidFill>
                <a:schemeClr val="accent3">
                  <a:lumMod val="80000"/>
                </a:schemeClr>
              </a:solidFill>
              <a:round/>
            </a:ln>
            <a:effectLst/>
          </c:spPr>
          <c:marker>
            <c:symbol val="none"/>
          </c:marker>
          <c:cat>
            <c:strRef>
              <c:f>Turbidez!$A$193:$A$230</c:f>
              <c:strCache>
                <c:ptCount val="37"/>
                <c:pt idx="0">
                  <c:v>abr-18</c:v>
                </c:pt>
                <c:pt idx="1">
                  <c:v>may-18</c:v>
                </c:pt>
                <c:pt idx="2">
                  <c:v>jun-18</c:v>
                </c:pt>
                <c:pt idx="3">
                  <c:v>jul-18</c:v>
                </c:pt>
                <c:pt idx="4">
                  <c:v>ago-18</c:v>
                </c:pt>
                <c:pt idx="5">
                  <c:v>sep-18</c:v>
                </c:pt>
                <c:pt idx="6">
                  <c:v>oct-18</c:v>
                </c:pt>
                <c:pt idx="7">
                  <c:v>nov-18</c:v>
                </c:pt>
                <c:pt idx="8">
                  <c:v>dic-18</c:v>
                </c:pt>
                <c:pt idx="9">
                  <c:v>ene-19</c:v>
                </c:pt>
                <c:pt idx="10">
                  <c:v>feb-19</c:v>
                </c:pt>
                <c:pt idx="11">
                  <c:v>mar-19</c:v>
                </c:pt>
                <c:pt idx="12">
                  <c:v>abr-19</c:v>
                </c:pt>
                <c:pt idx="13">
                  <c:v>may-19</c:v>
                </c:pt>
                <c:pt idx="14">
                  <c:v>jun-19</c:v>
                </c:pt>
                <c:pt idx="15">
                  <c:v>jul-19</c:v>
                </c:pt>
                <c:pt idx="16">
                  <c:v>ago-19</c:v>
                </c:pt>
                <c:pt idx="17">
                  <c:v>sep-19</c:v>
                </c:pt>
                <c:pt idx="18">
                  <c:v>oct-19</c:v>
                </c:pt>
                <c:pt idx="19">
                  <c:v>nov-19</c:v>
                </c:pt>
                <c:pt idx="20">
                  <c:v>dic-19</c:v>
                </c:pt>
                <c:pt idx="21">
                  <c:v>ene-20</c:v>
                </c:pt>
                <c:pt idx="22">
                  <c:v>feb-20</c:v>
                </c:pt>
                <c:pt idx="23">
                  <c:v>mar-20</c:v>
                </c:pt>
                <c:pt idx="24">
                  <c:v>abr-20</c:v>
                </c:pt>
                <c:pt idx="25">
                  <c:v>may-20</c:v>
                </c:pt>
                <c:pt idx="26">
                  <c:v>jun-20</c:v>
                </c:pt>
                <c:pt idx="27">
                  <c:v>jul-20</c:v>
                </c:pt>
                <c:pt idx="28">
                  <c:v>ago-20</c:v>
                </c:pt>
                <c:pt idx="29">
                  <c:v>sep-20</c:v>
                </c:pt>
                <c:pt idx="30">
                  <c:v>oct-20</c:v>
                </c:pt>
                <c:pt idx="31">
                  <c:v>nov-20</c:v>
                </c:pt>
                <c:pt idx="32">
                  <c:v>dic-20</c:v>
                </c:pt>
                <c:pt idx="33">
                  <c:v>ene-21</c:v>
                </c:pt>
                <c:pt idx="34">
                  <c:v>feb-21</c:v>
                </c:pt>
                <c:pt idx="35">
                  <c:v>mar-21</c:v>
                </c:pt>
                <c:pt idx="36">
                  <c:v>abr-21</c:v>
                </c:pt>
              </c:strCache>
            </c:strRef>
          </c:cat>
          <c:val>
            <c:numRef>
              <c:f>Turbidez!$V$193:$V$230</c:f>
              <c:numCache>
                <c:formatCode>General</c:formatCode>
                <c:ptCount val="37"/>
                <c:pt idx="0">
                  <c:v>15</c:v>
                </c:pt>
                <c:pt idx="1">
                  <c:v>17.5</c:v>
                </c:pt>
                <c:pt idx="2">
                  <c:v>15</c:v>
                </c:pt>
                <c:pt idx="3">
                  <c:v>50</c:v>
                </c:pt>
                <c:pt idx="4">
                  <c:v>35</c:v>
                </c:pt>
                <c:pt idx="5">
                  <c:v>15</c:v>
                </c:pt>
                <c:pt idx="6">
                  <c:v>15</c:v>
                </c:pt>
                <c:pt idx="7">
                  <c:v>10</c:v>
                </c:pt>
                <c:pt idx="8">
                  <c:v>15</c:v>
                </c:pt>
                <c:pt idx="9">
                  <c:v>20</c:v>
                </c:pt>
                <c:pt idx="10">
                  <c:v>0</c:v>
                </c:pt>
                <c:pt idx="11">
                  <c:v>15</c:v>
                </c:pt>
                <c:pt idx="12">
                  <c:v>10</c:v>
                </c:pt>
                <c:pt idx="13">
                  <c:v>10</c:v>
                </c:pt>
                <c:pt idx="14">
                  <c:v>75</c:v>
                </c:pt>
                <c:pt idx="15">
                  <c:v>70</c:v>
                </c:pt>
                <c:pt idx="16">
                  <c:v>20</c:v>
                </c:pt>
                <c:pt idx="17">
                  <c:v>10</c:v>
                </c:pt>
                <c:pt idx="18">
                  <c:v>10</c:v>
                </c:pt>
                <c:pt idx="19">
                  <c:v>15</c:v>
                </c:pt>
                <c:pt idx="20">
                  <c:v>5</c:v>
                </c:pt>
                <c:pt idx="21">
                  <c:v>2</c:v>
                </c:pt>
                <c:pt idx="22">
                  <c:v>5</c:v>
                </c:pt>
                <c:pt idx="23">
                  <c:v>5</c:v>
                </c:pt>
                <c:pt idx="24">
                  <c:v>5</c:v>
                </c:pt>
                <c:pt idx="25">
                  <c:v>10</c:v>
                </c:pt>
                <c:pt idx="26">
                  <c:v>10</c:v>
                </c:pt>
                <c:pt idx="27">
                  <c:v>5</c:v>
                </c:pt>
                <c:pt idx="28">
                  <c:v>0</c:v>
                </c:pt>
                <c:pt idx="29">
                  <c:v>10</c:v>
                </c:pt>
                <c:pt idx="30">
                  <c:v>10</c:v>
                </c:pt>
                <c:pt idx="31">
                  <c:v>5</c:v>
                </c:pt>
                <c:pt idx="32">
                  <c:v>5</c:v>
                </c:pt>
                <c:pt idx="33">
                  <c:v>5</c:v>
                </c:pt>
                <c:pt idx="34">
                  <c:v>2</c:v>
                </c:pt>
                <c:pt idx="35">
                  <c:v>2</c:v>
                </c:pt>
                <c:pt idx="36">
                  <c:v>5</c:v>
                </c:pt>
              </c:numCache>
            </c:numRef>
          </c:val>
          <c:smooth val="0"/>
          <c:extLst>
            <c:ext xmlns:c16="http://schemas.microsoft.com/office/drawing/2014/chart" uri="{C3380CC4-5D6E-409C-BE32-E72D297353CC}">
              <c16:uniqueId val="{00000014-90C8-40AC-93FB-9D5E837975D8}"/>
            </c:ext>
          </c:extLst>
        </c:ser>
        <c:ser>
          <c:idx val="21"/>
          <c:order val="21"/>
          <c:tx>
            <c:strRef>
              <c:f>Turbidez!$W$191:$W$192</c:f>
              <c:strCache>
                <c:ptCount val="1"/>
                <c:pt idx="0">
                  <c:v>PLTR2</c:v>
                </c:pt>
              </c:strCache>
            </c:strRef>
          </c:tx>
          <c:spPr>
            <a:ln w="28575" cap="rnd">
              <a:solidFill>
                <a:schemeClr val="accent4">
                  <a:lumMod val="80000"/>
                </a:schemeClr>
              </a:solidFill>
              <a:round/>
            </a:ln>
            <a:effectLst/>
          </c:spPr>
          <c:marker>
            <c:symbol val="none"/>
          </c:marker>
          <c:cat>
            <c:strRef>
              <c:f>Turbidez!$A$193:$A$230</c:f>
              <c:strCache>
                <c:ptCount val="37"/>
                <c:pt idx="0">
                  <c:v>abr-18</c:v>
                </c:pt>
                <c:pt idx="1">
                  <c:v>may-18</c:v>
                </c:pt>
                <c:pt idx="2">
                  <c:v>jun-18</c:v>
                </c:pt>
                <c:pt idx="3">
                  <c:v>jul-18</c:v>
                </c:pt>
                <c:pt idx="4">
                  <c:v>ago-18</c:v>
                </c:pt>
                <c:pt idx="5">
                  <c:v>sep-18</c:v>
                </c:pt>
                <c:pt idx="6">
                  <c:v>oct-18</c:v>
                </c:pt>
                <c:pt idx="7">
                  <c:v>nov-18</c:v>
                </c:pt>
                <c:pt idx="8">
                  <c:v>dic-18</c:v>
                </c:pt>
                <c:pt idx="9">
                  <c:v>ene-19</c:v>
                </c:pt>
                <c:pt idx="10">
                  <c:v>feb-19</c:v>
                </c:pt>
                <c:pt idx="11">
                  <c:v>mar-19</c:v>
                </c:pt>
                <c:pt idx="12">
                  <c:v>abr-19</c:v>
                </c:pt>
                <c:pt idx="13">
                  <c:v>may-19</c:v>
                </c:pt>
                <c:pt idx="14">
                  <c:v>jun-19</c:v>
                </c:pt>
                <c:pt idx="15">
                  <c:v>jul-19</c:v>
                </c:pt>
                <c:pt idx="16">
                  <c:v>ago-19</c:v>
                </c:pt>
                <c:pt idx="17">
                  <c:v>sep-19</c:v>
                </c:pt>
                <c:pt idx="18">
                  <c:v>oct-19</c:v>
                </c:pt>
                <c:pt idx="19">
                  <c:v>nov-19</c:v>
                </c:pt>
                <c:pt idx="20">
                  <c:v>dic-19</c:v>
                </c:pt>
                <c:pt idx="21">
                  <c:v>ene-20</c:v>
                </c:pt>
                <c:pt idx="22">
                  <c:v>feb-20</c:v>
                </c:pt>
                <c:pt idx="23">
                  <c:v>mar-20</c:v>
                </c:pt>
                <c:pt idx="24">
                  <c:v>abr-20</c:v>
                </c:pt>
                <c:pt idx="25">
                  <c:v>may-20</c:v>
                </c:pt>
                <c:pt idx="26">
                  <c:v>jun-20</c:v>
                </c:pt>
                <c:pt idx="27">
                  <c:v>jul-20</c:v>
                </c:pt>
                <c:pt idx="28">
                  <c:v>ago-20</c:v>
                </c:pt>
                <c:pt idx="29">
                  <c:v>sep-20</c:v>
                </c:pt>
                <c:pt idx="30">
                  <c:v>oct-20</c:v>
                </c:pt>
                <c:pt idx="31">
                  <c:v>nov-20</c:v>
                </c:pt>
                <c:pt idx="32">
                  <c:v>dic-20</c:v>
                </c:pt>
                <c:pt idx="33">
                  <c:v>ene-21</c:v>
                </c:pt>
                <c:pt idx="34">
                  <c:v>feb-21</c:v>
                </c:pt>
                <c:pt idx="35">
                  <c:v>mar-21</c:v>
                </c:pt>
                <c:pt idx="36">
                  <c:v>abr-21</c:v>
                </c:pt>
              </c:strCache>
            </c:strRef>
          </c:cat>
          <c:val>
            <c:numRef>
              <c:f>Turbidez!$W$193:$W$230</c:f>
              <c:numCache>
                <c:formatCode>General</c:formatCode>
                <c:ptCount val="37"/>
                <c:pt idx="0">
                  <c:v>20</c:v>
                </c:pt>
                <c:pt idx="1">
                  <c:v>20</c:v>
                </c:pt>
                <c:pt idx="2">
                  <c:v>15</c:v>
                </c:pt>
                <c:pt idx="3">
                  <c:v>45</c:v>
                </c:pt>
                <c:pt idx="4">
                  <c:v>25</c:v>
                </c:pt>
                <c:pt idx="5">
                  <c:v>12.5</c:v>
                </c:pt>
                <c:pt idx="6">
                  <c:v>17.5</c:v>
                </c:pt>
                <c:pt idx="7">
                  <c:v>10</c:v>
                </c:pt>
                <c:pt idx="8">
                  <c:v>15</c:v>
                </c:pt>
                <c:pt idx="9">
                  <c:v>10</c:v>
                </c:pt>
                <c:pt idx="10">
                  <c:v>15</c:v>
                </c:pt>
                <c:pt idx="11">
                  <c:v>20</c:v>
                </c:pt>
                <c:pt idx="12">
                  <c:v>10</c:v>
                </c:pt>
                <c:pt idx="13">
                  <c:v>15</c:v>
                </c:pt>
                <c:pt idx="14">
                  <c:v>10</c:v>
                </c:pt>
                <c:pt idx="15">
                  <c:v>65</c:v>
                </c:pt>
                <c:pt idx="16">
                  <c:v>22.5</c:v>
                </c:pt>
                <c:pt idx="17">
                  <c:v>10</c:v>
                </c:pt>
                <c:pt idx="18">
                  <c:v>15</c:v>
                </c:pt>
                <c:pt idx="19">
                  <c:v>20</c:v>
                </c:pt>
                <c:pt idx="20">
                  <c:v>5</c:v>
                </c:pt>
                <c:pt idx="21">
                  <c:v>5</c:v>
                </c:pt>
                <c:pt idx="22">
                  <c:v>5</c:v>
                </c:pt>
                <c:pt idx="23">
                  <c:v>5</c:v>
                </c:pt>
                <c:pt idx="24">
                  <c:v>5</c:v>
                </c:pt>
                <c:pt idx="25">
                  <c:v>10</c:v>
                </c:pt>
                <c:pt idx="26">
                  <c:v>10</c:v>
                </c:pt>
                <c:pt idx="27">
                  <c:v>#N/A</c:v>
                </c:pt>
                <c:pt idx="28">
                  <c:v>0</c:v>
                </c:pt>
                <c:pt idx="29">
                  <c:v>10</c:v>
                </c:pt>
                <c:pt idx="30">
                  <c:v>10</c:v>
                </c:pt>
                <c:pt idx="31">
                  <c:v>5</c:v>
                </c:pt>
                <c:pt idx="32">
                  <c:v>5</c:v>
                </c:pt>
                <c:pt idx="33">
                  <c:v>5</c:v>
                </c:pt>
                <c:pt idx="34">
                  <c:v>2</c:v>
                </c:pt>
                <c:pt idx="35">
                  <c:v>2</c:v>
                </c:pt>
                <c:pt idx="36">
                  <c:v>5</c:v>
                </c:pt>
              </c:numCache>
            </c:numRef>
          </c:val>
          <c:smooth val="0"/>
          <c:extLst>
            <c:ext xmlns:c16="http://schemas.microsoft.com/office/drawing/2014/chart" uri="{C3380CC4-5D6E-409C-BE32-E72D297353CC}">
              <c16:uniqueId val="{00000015-90C8-40AC-93FB-9D5E837975D8}"/>
            </c:ext>
          </c:extLst>
        </c:ser>
        <c:ser>
          <c:idx val="22"/>
          <c:order val="22"/>
          <c:tx>
            <c:strRef>
              <c:f>Turbidez!$X$191:$X$192</c:f>
              <c:strCache>
                <c:ptCount val="1"/>
                <c:pt idx="0">
                  <c:v>RECO</c:v>
                </c:pt>
              </c:strCache>
            </c:strRef>
          </c:tx>
          <c:spPr>
            <a:ln w="28575" cap="rnd">
              <a:solidFill>
                <a:schemeClr val="accent5">
                  <a:lumMod val="80000"/>
                </a:schemeClr>
              </a:solidFill>
              <a:round/>
            </a:ln>
            <a:effectLst/>
          </c:spPr>
          <c:marker>
            <c:symbol val="none"/>
          </c:marker>
          <c:cat>
            <c:strRef>
              <c:f>Turbidez!$A$193:$A$230</c:f>
              <c:strCache>
                <c:ptCount val="37"/>
                <c:pt idx="0">
                  <c:v>abr-18</c:v>
                </c:pt>
                <c:pt idx="1">
                  <c:v>may-18</c:v>
                </c:pt>
                <c:pt idx="2">
                  <c:v>jun-18</c:v>
                </c:pt>
                <c:pt idx="3">
                  <c:v>jul-18</c:v>
                </c:pt>
                <c:pt idx="4">
                  <c:v>ago-18</c:v>
                </c:pt>
                <c:pt idx="5">
                  <c:v>sep-18</c:v>
                </c:pt>
                <c:pt idx="6">
                  <c:v>oct-18</c:v>
                </c:pt>
                <c:pt idx="7">
                  <c:v>nov-18</c:v>
                </c:pt>
                <c:pt idx="8">
                  <c:v>dic-18</c:v>
                </c:pt>
                <c:pt idx="9">
                  <c:v>ene-19</c:v>
                </c:pt>
                <c:pt idx="10">
                  <c:v>feb-19</c:v>
                </c:pt>
                <c:pt idx="11">
                  <c:v>mar-19</c:v>
                </c:pt>
                <c:pt idx="12">
                  <c:v>abr-19</c:v>
                </c:pt>
                <c:pt idx="13">
                  <c:v>may-19</c:v>
                </c:pt>
                <c:pt idx="14">
                  <c:v>jun-19</c:v>
                </c:pt>
                <c:pt idx="15">
                  <c:v>jul-19</c:v>
                </c:pt>
                <c:pt idx="16">
                  <c:v>ago-19</c:v>
                </c:pt>
                <c:pt idx="17">
                  <c:v>sep-19</c:v>
                </c:pt>
                <c:pt idx="18">
                  <c:v>oct-19</c:v>
                </c:pt>
                <c:pt idx="19">
                  <c:v>nov-19</c:v>
                </c:pt>
                <c:pt idx="20">
                  <c:v>dic-19</c:v>
                </c:pt>
                <c:pt idx="21">
                  <c:v>ene-20</c:v>
                </c:pt>
                <c:pt idx="22">
                  <c:v>feb-20</c:v>
                </c:pt>
                <c:pt idx="23">
                  <c:v>mar-20</c:v>
                </c:pt>
                <c:pt idx="24">
                  <c:v>abr-20</c:v>
                </c:pt>
                <c:pt idx="25">
                  <c:v>may-20</c:v>
                </c:pt>
                <c:pt idx="26">
                  <c:v>jun-20</c:v>
                </c:pt>
                <c:pt idx="27">
                  <c:v>jul-20</c:v>
                </c:pt>
                <c:pt idx="28">
                  <c:v>ago-20</c:v>
                </c:pt>
                <c:pt idx="29">
                  <c:v>sep-20</c:v>
                </c:pt>
                <c:pt idx="30">
                  <c:v>oct-20</c:v>
                </c:pt>
                <c:pt idx="31">
                  <c:v>nov-20</c:v>
                </c:pt>
                <c:pt idx="32">
                  <c:v>dic-20</c:v>
                </c:pt>
                <c:pt idx="33">
                  <c:v>ene-21</c:v>
                </c:pt>
                <c:pt idx="34">
                  <c:v>feb-21</c:v>
                </c:pt>
                <c:pt idx="35">
                  <c:v>mar-21</c:v>
                </c:pt>
                <c:pt idx="36">
                  <c:v>abr-21</c:v>
                </c:pt>
              </c:strCache>
            </c:strRef>
          </c:cat>
          <c:val>
            <c:numRef>
              <c:f>Turbidez!$X$193:$X$230</c:f>
              <c:numCache>
                <c:formatCode>General</c:formatCode>
                <c:ptCount val="37"/>
                <c:pt idx="0">
                  <c:v>10</c:v>
                </c:pt>
                <c:pt idx="1">
                  <c:v>10</c:v>
                </c:pt>
                <c:pt idx="2">
                  <c:v>15</c:v>
                </c:pt>
                <c:pt idx="3">
                  <c:v>10</c:v>
                </c:pt>
                <c:pt idx="4">
                  <c:v>30</c:v>
                </c:pt>
                <c:pt idx="5">
                  <c:v>5</c:v>
                </c:pt>
                <c:pt idx="6">
                  <c:v>10</c:v>
                </c:pt>
                <c:pt idx="7">
                  <c:v>5</c:v>
                </c:pt>
                <c:pt idx="8">
                  <c:v>15</c:v>
                </c:pt>
                <c:pt idx="9">
                  <c:v>12.5</c:v>
                </c:pt>
                <c:pt idx="10">
                  <c:v>15</c:v>
                </c:pt>
                <c:pt idx="11">
                  <c:v>20</c:v>
                </c:pt>
                <c:pt idx="12">
                  <c:v>5</c:v>
                </c:pt>
                <c:pt idx="13">
                  <c:v>5</c:v>
                </c:pt>
                <c:pt idx="14">
                  <c:v>5</c:v>
                </c:pt>
                <c:pt idx="15">
                  <c:v>100</c:v>
                </c:pt>
                <c:pt idx="16">
                  <c:v>10</c:v>
                </c:pt>
                <c:pt idx="17">
                  <c:v>5</c:v>
                </c:pt>
                <c:pt idx="18">
                  <c:v>5</c:v>
                </c:pt>
                <c:pt idx="19">
                  <c:v>15</c:v>
                </c:pt>
                <c:pt idx="20">
                  <c:v>10</c:v>
                </c:pt>
                <c:pt idx="21">
                  <c:v>2</c:v>
                </c:pt>
                <c:pt idx="25">
                  <c:v>10</c:v>
                </c:pt>
                <c:pt idx="26">
                  <c:v>10</c:v>
                </c:pt>
                <c:pt idx="29">
                  <c:v>10</c:v>
                </c:pt>
                <c:pt idx="30">
                  <c:v>5</c:v>
                </c:pt>
                <c:pt idx="31">
                  <c:v>5</c:v>
                </c:pt>
                <c:pt idx="32">
                  <c:v>5</c:v>
                </c:pt>
                <c:pt idx="33">
                  <c:v>10</c:v>
                </c:pt>
                <c:pt idx="34">
                  <c:v>5</c:v>
                </c:pt>
                <c:pt idx="35">
                  <c:v>5</c:v>
                </c:pt>
                <c:pt idx="36">
                  <c:v>5</c:v>
                </c:pt>
              </c:numCache>
            </c:numRef>
          </c:val>
          <c:smooth val="0"/>
          <c:extLst>
            <c:ext xmlns:c16="http://schemas.microsoft.com/office/drawing/2014/chart" uri="{C3380CC4-5D6E-409C-BE32-E72D297353CC}">
              <c16:uniqueId val="{00000016-90C8-40AC-93FB-9D5E837975D8}"/>
            </c:ext>
          </c:extLst>
        </c:ser>
        <c:ser>
          <c:idx val="23"/>
          <c:order val="23"/>
          <c:tx>
            <c:strRef>
              <c:f>Turbidez!$Y$191:$Y$192</c:f>
              <c:strCache>
                <c:ptCount val="1"/>
                <c:pt idx="0">
                  <c:v>SALT</c:v>
                </c:pt>
              </c:strCache>
            </c:strRef>
          </c:tx>
          <c:spPr>
            <a:ln w="28575" cap="rnd">
              <a:solidFill>
                <a:schemeClr val="accent6">
                  <a:lumMod val="80000"/>
                </a:schemeClr>
              </a:solidFill>
              <a:round/>
            </a:ln>
            <a:effectLst/>
          </c:spPr>
          <c:marker>
            <c:symbol val="none"/>
          </c:marker>
          <c:cat>
            <c:strRef>
              <c:f>Turbidez!$A$193:$A$230</c:f>
              <c:strCache>
                <c:ptCount val="37"/>
                <c:pt idx="0">
                  <c:v>abr-18</c:v>
                </c:pt>
                <c:pt idx="1">
                  <c:v>may-18</c:v>
                </c:pt>
                <c:pt idx="2">
                  <c:v>jun-18</c:v>
                </c:pt>
                <c:pt idx="3">
                  <c:v>jul-18</c:v>
                </c:pt>
                <c:pt idx="4">
                  <c:v>ago-18</c:v>
                </c:pt>
                <c:pt idx="5">
                  <c:v>sep-18</c:v>
                </c:pt>
                <c:pt idx="6">
                  <c:v>oct-18</c:v>
                </c:pt>
                <c:pt idx="7">
                  <c:v>nov-18</c:v>
                </c:pt>
                <c:pt idx="8">
                  <c:v>dic-18</c:v>
                </c:pt>
                <c:pt idx="9">
                  <c:v>ene-19</c:v>
                </c:pt>
                <c:pt idx="10">
                  <c:v>feb-19</c:v>
                </c:pt>
                <c:pt idx="11">
                  <c:v>mar-19</c:v>
                </c:pt>
                <c:pt idx="12">
                  <c:v>abr-19</c:v>
                </c:pt>
                <c:pt idx="13">
                  <c:v>may-19</c:v>
                </c:pt>
                <c:pt idx="14">
                  <c:v>jun-19</c:v>
                </c:pt>
                <c:pt idx="15">
                  <c:v>jul-19</c:v>
                </c:pt>
                <c:pt idx="16">
                  <c:v>ago-19</c:v>
                </c:pt>
                <c:pt idx="17">
                  <c:v>sep-19</c:v>
                </c:pt>
                <c:pt idx="18">
                  <c:v>oct-19</c:v>
                </c:pt>
                <c:pt idx="19">
                  <c:v>nov-19</c:v>
                </c:pt>
                <c:pt idx="20">
                  <c:v>dic-19</c:v>
                </c:pt>
                <c:pt idx="21">
                  <c:v>ene-20</c:v>
                </c:pt>
                <c:pt idx="22">
                  <c:v>feb-20</c:v>
                </c:pt>
                <c:pt idx="23">
                  <c:v>mar-20</c:v>
                </c:pt>
                <c:pt idx="24">
                  <c:v>abr-20</c:v>
                </c:pt>
                <c:pt idx="25">
                  <c:v>may-20</c:v>
                </c:pt>
                <c:pt idx="26">
                  <c:v>jun-20</c:v>
                </c:pt>
                <c:pt idx="27">
                  <c:v>jul-20</c:v>
                </c:pt>
                <c:pt idx="28">
                  <c:v>ago-20</c:v>
                </c:pt>
                <c:pt idx="29">
                  <c:v>sep-20</c:v>
                </c:pt>
                <c:pt idx="30">
                  <c:v>oct-20</c:v>
                </c:pt>
                <c:pt idx="31">
                  <c:v>nov-20</c:v>
                </c:pt>
                <c:pt idx="32">
                  <c:v>dic-20</c:v>
                </c:pt>
                <c:pt idx="33">
                  <c:v>ene-21</c:v>
                </c:pt>
                <c:pt idx="34">
                  <c:v>feb-21</c:v>
                </c:pt>
                <c:pt idx="35">
                  <c:v>mar-21</c:v>
                </c:pt>
                <c:pt idx="36">
                  <c:v>abr-21</c:v>
                </c:pt>
              </c:strCache>
            </c:strRef>
          </c:cat>
          <c:val>
            <c:numRef>
              <c:f>Turbidez!$Y$193:$Y$230</c:f>
              <c:numCache>
                <c:formatCode>General</c:formatCode>
                <c:ptCount val="37"/>
                <c:pt idx="0">
                  <c:v>10</c:v>
                </c:pt>
                <c:pt idx="1">
                  <c:v>10</c:v>
                </c:pt>
                <c:pt idx="2">
                  <c:v>#N/A</c:v>
                </c:pt>
                <c:pt idx="3">
                  <c:v>10</c:v>
                </c:pt>
                <c:pt idx="4">
                  <c:v>50</c:v>
                </c:pt>
                <c:pt idx="5">
                  <c:v>5</c:v>
                </c:pt>
                <c:pt idx="6">
                  <c:v>15</c:v>
                </c:pt>
                <c:pt idx="7">
                  <c:v>10</c:v>
                </c:pt>
                <c:pt idx="8">
                  <c:v>15</c:v>
                </c:pt>
                <c:pt idx="9">
                  <c:v>15</c:v>
                </c:pt>
                <c:pt idx="12">
                  <c:v>5</c:v>
                </c:pt>
                <c:pt idx="14">
                  <c:v>100</c:v>
                </c:pt>
                <c:pt idx="15">
                  <c:v>100</c:v>
                </c:pt>
                <c:pt idx="19">
                  <c:v>5</c:v>
                </c:pt>
              </c:numCache>
            </c:numRef>
          </c:val>
          <c:smooth val="0"/>
          <c:extLst>
            <c:ext xmlns:c16="http://schemas.microsoft.com/office/drawing/2014/chart" uri="{C3380CC4-5D6E-409C-BE32-E72D297353CC}">
              <c16:uniqueId val="{00000017-90C8-40AC-93FB-9D5E837975D8}"/>
            </c:ext>
          </c:extLst>
        </c:ser>
        <c:dLbls>
          <c:showLegendKey val="0"/>
          <c:showVal val="0"/>
          <c:showCatName val="0"/>
          <c:showSerName val="0"/>
          <c:showPercent val="0"/>
          <c:showBubbleSize val="0"/>
        </c:dLbls>
        <c:smooth val="0"/>
        <c:axId val="1109812472"/>
        <c:axId val="1109821000"/>
      </c:lineChart>
      <c:catAx>
        <c:axId val="110981247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Mes del muestreo</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MX"/>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1109821000"/>
        <c:crosses val="autoZero"/>
        <c:auto val="1"/>
        <c:lblAlgn val="ctr"/>
        <c:lblOffset val="100"/>
        <c:noMultiLvlLbl val="0"/>
      </c:catAx>
      <c:valAx>
        <c:axId val="1109821000"/>
        <c:scaling>
          <c:orientation val="minMax"/>
          <c:min val="5"/>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1109812472"/>
        <c:crosses val="autoZero"/>
        <c:crossBetween val="between"/>
      </c:valAx>
      <c:spPr>
        <a:noFill/>
        <a:ln>
          <a:noFill/>
        </a:ln>
        <a:effectLst/>
      </c:spPr>
    </c:plotArea>
    <c:legend>
      <c:legendPos val="r"/>
      <c:layout>
        <c:manualLayout>
          <c:xMode val="edge"/>
          <c:yMode val="edge"/>
          <c:x val="0.88222636591677928"/>
          <c:y val="5.3466381777946118E-2"/>
          <c:w val="0.11175212977540293"/>
          <c:h val="0.9208505567654190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legend>
    <c:plotVisOnly val="1"/>
    <c:dispBlanksAs val="gap"/>
    <c:showDLblsOverMax val="0"/>
  </c:chart>
  <c:spPr>
    <a:solidFill>
      <a:schemeClr val="bg1"/>
    </a:solidFill>
    <a:ln w="9525" cap="flat" cmpd="sng" algn="ctr">
      <a:noFill/>
      <a:round/>
    </a:ln>
    <a:effectLst/>
  </c:spPr>
  <c:txPr>
    <a:bodyPr/>
    <a:lstStyle/>
    <a:p>
      <a:pPr>
        <a:defRPr/>
      </a:pPr>
      <a:endParaRPr lang="es-MX"/>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r>
              <a:rPr lang="en-US" sz="1200" b="1"/>
              <a:t>Turbidez</a:t>
            </a:r>
          </a:p>
        </c:rich>
      </c:tx>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es-MX"/>
        </a:p>
      </c:txPr>
    </c:title>
    <c:autoTitleDeleted val="0"/>
    <c:plotArea>
      <c:layout/>
      <c:stockChart>
        <c:ser>
          <c:idx val="0"/>
          <c:order val="0"/>
          <c:tx>
            <c:strRef>
              <c:f>Turbidez!$A$162</c:f>
              <c:strCache>
                <c:ptCount val="1"/>
                <c:pt idx="0">
                  <c:v>PROMEDIO</c:v>
                </c:pt>
              </c:strCache>
            </c:strRef>
          </c:tx>
          <c:spPr>
            <a:ln w="28575" cap="rnd">
              <a:noFill/>
              <a:round/>
            </a:ln>
            <a:effectLst/>
          </c:spPr>
          <c:marker>
            <c:symbol val="circle"/>
            <c:size val="5"/>
            <c:spPr>
              <a:solidFill>
                <a:schemeClr val="accent1"/>
              </a:solidFill>
              <a:ln w="9525">
                <a:solidFill>
                  <a:schemeClr val="accent1"/>
                </a:solidFill>
              </a:ln>
              <a:effectLst/>
            </c:spPr>
          </c:marker>
          <c:dPt>
            <c:idx val="0"/>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0-59A9-4AF2-81E4-14B031581F34}"/>
              </c:ext>
            </c:extLst>
          </c:dPt>
          <c:dPt>
            <c:idx val="1"/>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1-59A9-4AF2-81E4-14B031581F34}"/>
              </c:ext>
            </c:extLst>
          </c:dPt>
          <c:dPt>
            <c:idx val="2"/>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2-59A9-4AF2-81E4-14B031581F34}"/>
              </c:ext>
            </c:extLst>
          </c:dPt>
          <c:dPt>
            <c:idx val="3"/>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3-59A9-4AF2-81E4-14B031581F34}"/>
              </c:ext>
            </c:extLst>
          </c:dPt>
          <c:dPt>
            <c:idx val="4"/>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4-59A9-4AF2-81E4-14B031581F34}"/>
              </c:ext>
            </c:extLst>
          </c:dPt>
          <c:dPt>
            <c:idx val="5"/>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5-59A9-4AF2-81E4-14B031581F34}"/>
              </c:ext>
            </c:extLst>
          </c:dPt>
          <c:dPt>
            <c:idx val="6"/>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6-59A9-4AF2-81E4-14B031581F34}"/>
              </c:ext>
            </c:extLst>
          </c:dPt>
          <c:dPt>
            <c:idx val="7"/>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7-59A9-4AF2-81E4-14B031581F34}"/>
              </c:ext>
            </c:extLst>
          </c:dPt>
          <c:dPt>
            <c:idx val="8"/>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8-59A9-4AF2-81E4-14B031581F34}"/>
              </c:ext>
            </c:extLst>
          </c:dPt>
          <c:dPt>
            <c:idx val="9"/>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9-59A9-4AF2-81E4-14B031581F34}"/>
              </c:ext>
            </c:extLst>
          </c:dPt>
          <c:dPt>
            <c:idx val="10"/>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A-59A9-4AF2-81E4-14B031581F34}"/>
              </c:ext>
            </c:extLst>
          </c:dPt>
          <c:dPt>
            <c:idx val="11"/>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B-59A9-4AF2-81E4-14B031581F34}"/>
              </c:ext>
            </c:extLst>
          </c:dPt>
          <c:dPt>
            <c:idx val="12"/>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C-59A9-4AF2-81E4-14B031581F34}"/>
              </c:ext>
            </c:extLst>
          </c:dPt>
          <c:dPt>
            <c:idx val="13"/>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D-59A9-4AF2-81E4-14B031581F34}"/>
              </c:ext>
            </c:extLst>
          </c:dPt>
          <c:dPt>
            <c:idx val="14"/>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E-59A9-4AF2-81E4-14B031581F34}"/>
              </c:ext>
            </c:extLst>
          </c:dPt>
          <c:dPt>
            <c:idx val="15"/>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F-59A9-4AF2-81E4-14B031581F34}"/>
              </c:ext>
            </c:extLst>
          </c:dPt>
          <c:dPt>
            <c:idx val="16"/>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10-59A9-4AF2-81E4-14B031581F34}"/>
              </c:ext>
            </c:extLst>
          </c:dPt>
          <c:dPt>
            <c:idx val="17"/>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11-59A9-4AF2-81E4-14B031581F34}"/>
              </c:ext>
            </c:extLst>
          </c:dPt>
          <c:dPt>
            <c:idx val="18"/>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12-59A9-4AF2-81E4-14B031581F34}"/>
              </c:ext>
            </c:extLst>
          </c:dPt>
          <c:dPt>
            <c:idx val="19"/>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13-59A9-4AF2-81E4-14B031581F34}"/>
              </c:ext>
            </c:extLst>
          </c:dPt>
          <c:dPt>
            <c:idx val="20"/>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14-59A9-4AF2-81E4-14B031581F34}"/>
              </c:ext>
            </c:extLst>
          </c:dPt>
          <c:cat>
            <c:strRef>
              <c:f>Turbidez!$B$161:$M$161</c:f>
              <c:strCache>
                <c:ptCount val="12"/>
                <c:pt idx="0">
                  <c:v>HARG2</c:v>
                </c:pt>
                <c:pt idx="1">
                  <c:v>HASL2</c:v>
                </c:pt>
                <c:pt idx="2">
                  <c:v>HUMH</c:v>
                </c:pt>
                <c:pt idx="3">
                  <c:v>MAAB2</c:v>
                </c:pt>
                <c:pt idx="4">
                  <c:v>MACA2</c:v>
                </c:pt>
                <c:pt idx="5">
                  <c:v>MSP</c:v>
                </c:pt>
                <c:pt idx="6">
                  <c:v>PAPO2</c:v>
                </c:pt>
                <c:pt idx="7">
                  <c:v>PAPR2</c:v>
                </c:pt>
                <c:pt idx="8">
                  <c:v>PLTR1</c:v>
                </c:pt>
                <c:pt idx="9">
                  <c:v>PLTR2</c:v>
                </c:pt>
                <c:pt idx="10">
                  <c:v>RECO</c:v>
                </c:pt>
                <c:pt idx="11">
                  <c:v>Total general</c:v>
                </c:pt>
              </c:strCache>
            </c:strRef>
          </c:cat>
          <c:val>
            <c:numRef>
              <c:f>Turbidez!$B$162:$M$162</c:f>
              <c:numCache>
                <c:formatCode>0.00</c:formatCode>
                <c:ptCount val="12"/>
                <c:pt idx="0">
                  <c:v>5</c:v>
                </c:pt>
                <c:pt idx="1">
                  <c:v>21.666666666666668</c:v>
                </c:pt>
                <c:pt idx="2">
                  <c:v>12.333333333333334</c:v>
                </c:pt>
                <c:pt idx="3">
                  <c:v>4</c:v>
                </c:pt>
                <c:pt idx="4">
                  <c:v>4</c:v>
                </c:pt>
                <c:pt idx="5">
                  <c:v>1.3333333333333333</c:v>
                </c:pt>
                <c:pt idx="6">
                  <c:v>6.666666666666667</c:v>
                </c:pt>
                <c:pt idx="7">
                  <c:v>16.666666666666668</c:v>
                </c:pt>
                <c:pt idx="8">
                  <c:v>3</c:v>
                </c:pt>
                <c:pt idx="9">
                  <c:v>3</c:v>
                </c:pt>
                <c:pt idx="10">
                  <c:v>6.666666666666667</c:v>
                </c:pt>
                <c:pt idx="11">
                  <c:v>7.666666666666667</c:v>
                </c:pt>
              </c:numCache>
            </c:numRef>
          </c:val>
          <c:smooth val="0"/>
          <c:extLst>
            <c:ext xmlns:c16="http://schemas.microsoft.com/office/drawing/2014/chart" uri="{C3380CC4-5D6E-409C-BE32-E72D297353CC}">
              <c16:uniqueId val="{00000015-59A9-4AF2-81E4-14B031581F34}"/>
            </c:ext>
          </c:extLst>
        </c:ser>
        <c:ser>
          <c:idx val="1"/>
          <c:order val="1"/>
          <c:tx>
            <c:strRef>
              <c:f>Turbidez!$A$163</c:f>
              <c:strCache>
                <c:ptCount val="1"/>
                <c:pt idx="0">
                  <c:v>MIN</c:v>
                </c:pt>
              </c:strCache>
            </c:strRef>
          </c:tx>
          <c:spPr>
            <a:ln w="28575" cap="rnd">
              <a:noFill/>
              <a:round/>
            </a:ln>
            <a:effectLst/>
          </c:spPr>
          <c:marker>
            <c:symbol val="none"/>
          </c:marker>
          <c:dPt>
            <c:idx val="9"/>
            <c:marker>
              <c:symbol val="none"/>
            </c:marker>
            <c:bubble3D val="0"/>
            <c:extLst>
              <c:ext xmlns:c16="http://schemas.microsoft.com/office/drawing/2014/chart" uri="{C3380CC4-5D6E-409C-BE32-E72D297353CC}">
                <c16:uniqueId val="{00000016-59A9-4AF2-81E4-14B031581F34}"/>
              </c:ext>
            </c:extLst>
          </c:dPt>
          <c:cat>
            <c:strRef>
              <c:f>Turbidez!$B$161:$M$161</c:f>
              <c:strCache>
                <c:ptCount val="12"/>
                <c:pt idx="0">
                  <c:v>HARG2</c:v>
                </c:pt>
                <c:pt idx="1">
                  <c:v>HASL2</c:v>
                </c:pt>
                <c:pt idx="2">
                  <c:v>HUMH</c:v>
                </c:pt>
                <c:pt idx="3">
                  <c:v>MAAB2</c:v>
                </c:pt>
                <c:pt idx="4">
                  <c:v>MACA2</c:v>
                </c:pt>
                <c:pt idx="5">
                  <c:v>MSP</c:v>
                </c:pt>
                <c:pt idx="6">
                  <c:v>PAPO2</c:v>
                </c:pt>
                <c:pt idx="7">
                  <c:v>PAPR2</c:v>
                </c:pt>
                <c:pt idx="8">
                  <c:v>PLTR1</c:v>
                </c:pt>
                <c:pt idx="9">
                  <c:v>PLTR2</c:v>
                </c:pt>
                <c:pt idx="10">
                  <c:v>RECO</c:v>
                </c:pt>
                <c:pt idx="11">
                  <c:v>Total general</c:v>
                </c:pt>
              </c:strCache>
            </c:strRef>
          </c:cat>
          <c:val>
            <c:numRef>
              <c:f>Turbidez!$B$163:$M$163</c:f>
              <c:numCache>
                <c:formatCode>0.00</c:formatCode>
                <c:ptCount val="12"/>
                <c:pt idx="0">
                  <c:v>5</c:v>
                </c:pt>
                <c:pt idx="1">
                  <c:v>5</c:v>
                </c:pt>
                <c:pt idx="2">
                  <c:v>2</c:v>
                </c:pt>
                <c:pt idx="3">
                  <c:v>2</c:v>
                </c:pt>
                <c:pt idx="4">
                  <c:v>2</c:v>
                </c:pt>
                <c:pt idx="5">
                  <c:v>0</c:v>
                </c:pt>
                <c:pt idx="6">
                  <c:v>5</c:v>
                </c:pt>
                <c:pt idx="7">
                  <c:v>10</c:v>
                </c:pt>
                <c:pt idx="8">
                  <c:v>2</c:v>
                </c:pt>
                <c:pt idx="9">
                  <c:v>2</c:v>
                </c:pt>
                <c:pt idx="10">
                  <c:v>5</c:v>
                </c:pt>
                <c:pt idx="11">
                  <c:v>5</c:v>
                </c:pt>
              </c:numCache>
            </c:numRef>
          </c:val>
          <c:smooth val="0"/>
          <c:extLst>
            <c:ext xmlns:c16="http://schemas.microsoft.com/office/drawing/2014/chart" uri="{C3380CC4-5D6E-409C-BE32-E72D297353CC}">
              <c16:uniqueId val="{00000017-59A9-4AF2-81E4-14B031581F34}"/>
            </c:ext>
          </c:extLst>
        </c:ser>
        <c:ser>
          <c:idx val="2"/>
          <c:order val="2"/>
          <c:tx>
            <c:strRef>
              <c:f>Turbidez!$A$164</c:f>
              <c:strCache>
                <c:ptCount val="1"/>
                <c:pt idx="0">
                  <c:v>MAX</c:v>
                </c:pt>
              </c:strCache>
            </c:strRef>
          </c:tx>
          <c:spPr>
            <a:ln w="28575" cap="rnd">
              <a:noFill/>
              <a:round/>
            </a:ln>
            <a:effectLst/>
          </c:spPr>
          <c:marker>
            <c:symbol val="none"/>
          </c:marker>
          <c:cat>
            <c:strRef>
              <c:f>Turbidez!$B$161:$M$161</c:f>
              <c:strCache>
                <c:ptCount val="12"/>
                <c:pt idx="0">
                  <c:v>HARG2</c:v>
                </c:pt>
                <c:pt idx="1">
                  <c:v>HASL2</c:v>
                </c:pt>
                <c:pt idx="2">
                  <c:v>HUMH</c:v>
                </c:pt>
                <c:pt idx="3">
                  <c:v>MAAB2</c:v>
                </c:pt>
                <c:pt idx="4">
                  <c:v>MACA2</c:v>
                </c:pt>
                <c:pt idx="5">
                  <c:v>MSP</c:v>
                </c:pt>
                <c:pt idx="6">
                  <c:v>PAPO2</c:v>
                </c:pt>
                <c:pt idx="7">
                  <c:v>PAPR2</c:v>
                </c:pt>
                <c:pt idx="8">
                  <c:v>PLTR1</c:v>
                </c:pt>
                <c:pt idx="9">
                  <c:v>PLTR2</c:v>
                </c:pt>
                <c:pt idx="10">
                  <c:v>RECO</c:v>
                </c:pt>
                <c:pt idx="11">
                  <c:v>Total general</c:v>
                </c:pt>
              </c:strCache>
            </c:strRef>
          </c:cat>
          <c:val>
            <c:numRef>
              <c:f>Turbidez!$B$164:$M$164</c:f>
              <c:numCache>
                <c:formatCode>0.00</c:formatCode>
                <c:ptCount val="12"/>
                <c:pt idx="0">
                  <c:v>5</c:v>
                </c:pt>
                <c:pt idx="1">
                  <c:v>50</c:v>
                </c:pt>
                <c:pt idx="2">
                  <c:v>20</c:v>
                </c:pt>
                <c:pt idx="3">
                  <c:v>5</c:v>
                </c:pt>
                <c:pt idx="4">
                  <c:v>5</c:v>
                </c:pt>
                <c:pt idx="5">
                  <c:v>2</c:v>
                </c:pt>
                <c:pt idx="6">
                  <c:v>10</c:v>
                </c:pt>
                <c:pt idx="7">
                  <c:v>20</c:v>
                </c:pt>
                <c:pt idx="8">
                  <c:v>5</c:v>
                </c:pt>
                <c:pt idx="9">
                  <c:v>5</c:v>
                </c:pt>
                <c:pt idx="10">
                  <c:v>10</c:v>
                </c:pt>
                <c:pt idx="11">
                  <c:v>10.818181818181818</c:v>
                </c:pt>
              </c:numCache>
            </c:numRef>
          </c:val>
          <c:smooth val="0"/>
          <c:extLst>
            <c:ext xmlns:c16="http://schemas.microsoft.com/office/drawing/2014/chart" uri="{C3380CC4-5D6E-409C-BE32-E72D297353CC}">
              <c16:uniqueId val="{00000018-59A9-4AF2-81E4-14B031581F34}"/>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axId val="949124304"/>
        <c:axId val="949129552"/>
      </c:stockChart>
      <c:catAx>
        <c:axId val="9491243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s-MX"/>
          </a:p>
        </c:txPr>
        <c:crossAx val="949129552"/>
        <c:crosses val="autoZero"/>
        <c:auto val="1"/>
        <c:lblAlgn val="ctr"/>
        <c:lblOffset val="100"/>
        <c:noMultiLvlLbl val="0"/>
      </c:catAx>
      <c:valAx>
        <c:axId val="949129552"/>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9491243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legend>
    <c:plotVisOnly val="1"/>
    <c:dispBlanksAs val="gap"/>
    <c:showDLblsOverMax val="0"/>
  </c:chart>
  <c:spPr>
    <a:solidFill>
      <a:schemeClr val="bg1"/>
    </a:solidFill>
    <a:ln w="9525" cap="flat" cmpd="sng" algn="ctr">
      <a:noFill/>
      <a:round/>
    </a:ln>
    <a:effectLst/>
  </c:spPr>
  <c:txPr>
    <a:bodyPr/>
    <a:lstStyle/>
    <a:p>
      <a:pPr>
        <a:defRPr/>
      </a:pPr>
      <a:endParaRPr lang="es-MX"/>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[BANCO DE DATOS DEL MONITOREO ABRIL 2023.xlsx]Turbidez!TablaDinámica10</c:name>
    <c:fmtId val="19"/>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MX"/>
              <a:t>Turbidez</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MX"/>
        </a:p>
      </c:txPr>
    </c:title>
    <c:autoTitleDeleted val="0"/>
    <c:pivotFmts>
      <c:pivotFmt>
        <c:idx val="0"/>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1"/>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2"/>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3"/>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4"/>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5"/>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6"/>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7"/>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8"/>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9"/>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10"/>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Turbidez!$B$145:$B$146</c:f>
              <c:strCache>
                <c:ptCount val="1"/>
                <c:pt idx="0">
                  <c:v>HARG2</c:v>
                </c:pt>
              </c:strCache>
            </c:strRef>
          </c:tx>
          <c:spPr>
            <a:ln w="28575" cap="rnd">
              <a:solidFill>
                <a:schemeClr val="accent1"/>
              </a:solidFill>
              <a:round/>
            </a:ln>
            <a:effectLst/>
          </c:spPr>
          <c:marker>
            <c:symbol val="none"/>
          </c:marker>
          <c:cat>
            <c:strRef>
              <c:f>Turbidez!$A$147:$A$151</c:f>
              <c:strCache>
                <c:ptCount val="4"/>
                <c:pt idx="0">
                  <c:v>ene-21</c:v>
                </c:pt>
                <c:pt idx="1">
                  <c:v>feb-21</c:v>
                </c:pt>
                <c:pt idx="2">
                  <c:v>mar-21</c:v>
                </c:pt>
                <c:pt idx="3">
                  <c:v>abr-21</c:v>
                </c:pt>
              </c:strCache>
            </c:strRef>
          </c:cat>
          <c:val>
            <c:numRef>
              <c:f>Turbidez!$B$147:$B$151</c:f>
              <c:numCache>
                <c:formatCode>General</c:formatCode>
                <c:ptCount val="4"/>
                <c:pt idx="0">
                  <c:v>5</c:v>
                </c:pt>
                <c:pt idx="1">
                  <c:v>5</c:v>
                </c:pt>
                <c:pt idx="2">
                  <c:v>5</c:v>
                </c:pt>
                <c:pt idx="3">
                  <c:v>2</c:v>
                </c:pt>
              </c:numCache>
            </c:numRef>
          </c:val>
          <c:smooth val="0"/>
          <c:extLst>
            <c:ext xmlns:c16="http://schemas.microsoft.com/office/drawing/2014/chart" uri="{C3380CC4-5D6E-409C-BE32-E72D297353CC}">
              <c16:uniqueId val="{00000000-CDF5-4D62-8338-DF9DD5C150F2}"/>
            </c:ext>
          </c:extLst>
        </c:ser>
        <c:ser>
          <c:idx val="1"/>
          <c:order val="1"/>
          <c:tx>
            <c:strRef>
              <c:f>Turbidez!$C$145:$C$146</c:f>
              <c:strCache>
                <c:ptCount val="1"/>
                <c:pt idx="0">
                  <c:v>HASL2</c:v>
                </c:pt>
              </c:strCache>
            </c:strRef>
          </c:tx>
          <c:spPr>
            <a:ln w="28575" cap="rnd">
              <a:solidFill>
                <a:schemeClr val="accent2"/>
              </a:solidFill>
              <a:round/>
            </a:ln>
            <a:effectLst/>
          </c:spPr>
          <c:marker>
            <c:symbol val="none"/>
          </c:marker>
          <c:cat>
            <c:strRef>
              <c:f>Turbidez!$A$147:$A$151</c:f>
              <c:strCache>
                <c:ptCount val="4"/>
                <c:pt idx="0">
                  <c:v>ene-21</c:v>
                </c:pt>
                <c:pt idx="1">
                  <c:v>feb-21</c:v>
                </c:pt>
                <c:pt idx="2">
                  <c:v>mar-21</c:v>
                </c:pt>
                <c:pt idx="3">
                  <c:v>abr-21</c:v>
                </c:pt>
              </c:strCache>
            </c:strRef>
          </c:cat>
          <c:val>
            <c:numRef>
              <c:f>Turbidez!$C$147:$C$151</c:f>
              <c:numCache>
                <c:formatCode>General</c:formatCode>
                <c:ptCount val="4"/>
                <c:pt idx="0">
                  <c:v>50</c:v>
                </c:pt>
                <c:pt idx="1">
                  <c:v>5</c:v>
                </c:pt>
                <c:pt idx="2">
                  <c:v>10</c:v>
                </c:pt>
                <c:pt idx="3">
                  <c:v>5</c:v>
                </c:pt>
              </c:numCache>
            </c:numRef>
          </c:val>
          <c:smooth val="0"/>
          <c:extLst>
            <c:ext xmlns:c16="http://schemas.microsoft.com/office/drawing/2014/chart" uri="{C3380CC4-5D6E-409C-BE32-E72D297353CC}">
              <c16:uniqueId val="{00000001-CDF5-4D62-8338-DF9DD5C150F2}"/>
            </c:ext>
          </c:extLst>
        </c:ser>
        <c:ser>
          <c:idx val="2"/>
          <c:order val="2"/>
          <c:tx>
            <c:strRef>
              <c:f>Turbidez!$D$145:$D$146</c:f>
              <c:strCache>
                <c:ptCount val="1"/>
                <c:pt idx="0">
                  <c:v>HUMH</c:v>
                </c:pt>
              </c:strCache>
            </c:strRef>
          </c:tx>
          <c:spPr>
            <a:ln w="28575" cap="rnd">
              <a:solidFill>
                <a:schemeClr val="accent3"/>
              </a:solidFill>
              <a:round/>
            </a:ln>
            <a:effectLst/>
          </c:spPr>
          <c:marker>
            <c:symbol val="none"/>
          </c:marker>
          <c:cat>
            <c:strRef>
              <c:f>Turbidez!$A$147:$A$151</c:f>
              <c:strCache>
                <c:ptCount val="4"/>
                <c:pt idx="0">
                  <c:v>ene-21</c:v>
                </c:pt>
                <c:pt idx="1">
                  <c:v>feb-21</c:v>
                </c:pt>
                <c:pt idx="2">
                  <c:v>mar-21</c:v>
                </c:pt>
                <c:pt idx="3">
                  <c:v>abr-21</c:v>
                </c:pt>
              </c:strCache>
            </c:strRef>
          </c:cat>
          <c:val>
            <c:numRef>
              <c:f>Turbidez!$D$147:$D$151</c:f>
              <c:numCache>
                <c:formatCode>General</c:formatCode>
                <c:ptCount val="4"/>
                <c:pt idx="0">
                  <c:v>20</c:v>
                </c:pt>
                <c:pt idx="1">
                  <c:v>2</c:v>
                </c:pt>
                <c:pt idx="2">
                  <c:v>15</c:v>
                </c:pt>
                <c:pt idx="3">
                  <c:v>15</c:v>
                </c:pt>
              </c:numCache>
            </c:numRef>
          </c:val>
          <c:smooth val="0"/>
          <c:extLst>
            <c:ext xmlns:c16="http://schemas.microsoft.com/office/drawing/2014/chart" uri="{C3380CC4-5D6E-409C-BE32-E72D297353CC}">
              <c16:uniqueId val="{00000002-CDF5-4D62-8338-DF9DD5C150F2}"/>
            </c:ext>
          </c:extLst>
        </c:ser>
        <c:ser>
          <c:idx val="3"/>
          <c:order val="3"/>
          <c:tx>
            <c:strRef>
              <c:f>Turbidez!$E$145:$E$146</c:f>
              <c:strCache>
                <c:ptCount val="1"/>
                <c:pt idx="0">
                  <c:v>MAAB2</c:v>
                </c:pt>
              </c:strCache>
            </c:strRef>
          </c:tx>
          <c:spPr>
            <a:ln w="28575" cap="rnd">
              <a:solidFill>
                <a:schemeClr val="accent4"/>
              </a:solidFill>
              <a:round/>
            </a:ln>
            <a:effectLst/>
          </c:spPr>
          <c:marker>
            <c:symbol val="none"/>
          </c:marker>
          <c:cat>
            <c:strRef>
              <c:f>Turbidez!$A$147:$A$151</c:f>
              <c:strCache>
                <c:ptCount val="4"/>
                <c:pt idx="0">
                  <c:v>ene-21</c:v>
                </c:pt>
                <c:pt idx="1">
                  <c:v>feb-21</c:v>
                </c:pt>
                <c:pt idx="2">
                  <c:v>mar-21</c:v>
                </c:pt>
                <c:pt idx="3">
                  <c:v>abr-21</c:v>
                </c:pt>
              </c:strCache>
            </c:strRef>
          </c:cat>
          <c:val>
            <c:numRef>
              <c:f>Turbidez!$E$147:$E$151</c:f>
              <c:numCache>
                <c:formatCode>General</c:formatCode>
                <c:ptCount val="4"/>
                <c:pt idx="0">
                  <c:v>2</c:v>
                </c:pt>
                <c:pt idx="1">
                  <c:v>5</c:v>
                </c:pt>
                <c:pt idx="2">
                  <c:v>5</c:v>
                </c:pt>
                <c:pt idx="3">
                  <c:v>2</c:v>
                </c:pt>
              </c:numCache>
            </c:numRef>
          </c:val>
          <c:smooth val="0"/>
          <c:extLst>
            <c:ext xmlns:c16="http://schemas.microsoft.com/office/drawing/2014/chart" uri="{C3380CC4-5D6E-409C-BE32-E72D297353CC}">
              <c16:uniqueId val="{00000003-CDF5-4D62-8338-DF9DD5C150F2}"/>
            </c:ext>
          </c:extLst>
        </c:ser>
        <c:ser>
          <c:idx val="4"/>
          <c:order val="4"/>
          <c:tx>
            <c:strRef>
              <c:f>Turbidez!$F$145:$F$146</c:f>
              <c:strCache>
                <c:ptCount val="1"/>
                <c:pt idx="0">
                  <c:v>MACA2</c:v>
                </c:pt>
              </c:strCache>
            </c:strRef>
          </c:tx>
          <c:spPr>
            <a:ln w="28575" cap="rnd">
              <a:solidFill>
                <a:schemeClr val="accent5"/>
              </a:solidFill>
              <a:round/>
            </a:ln>
            <a:effectLst/>
          </c:spPr>
          <c:marker>
            <c:symbol val="none"/>
          </c:marker>
          <c:cat>
            <c:strRef>
              <c:f>Turbidez!$A$147:$A$151</c:f>
              <c:strCache>
                <c:ptCount val="4"/>
                <c:pt idx="0">
                  <c:v>ene-21</c:v>
                </c:pt>
                <c:pt idx="1">
                  <c:v>feb-21</c:v>
                </c:pt>
                <c:pt idx="2">
                  <c:v>mar-21</c:v>
                </c:pt>
                <c:pt idx="3">
                  <c:v>abr-21</c:v>
                </c:pt>
              </c:strCache>
            </c:strRef>
          </c:cat>
          <c:val>
            <c:numRef>
              <c:f>Turbidez!$F$147:$F$151</c:f>
              <c:numCache>
                <c:formatCode>General</c:formatCode>
                <c:ptCount val="4"/>
                <c:pt idx="0">
                  <c:v>5</c:v>
                </c:pt>
                <c:pt idx="1">
                  <c:v>2</c:v>
                </c:pt>
                <c:pt idx="2">
                  <c:v>5</c:v>
                </c:pt>
                <c:pt idx="3">
                  <c:v>5</c:v>
                </c:pt>
              </c:numCache>
            </c:numRef>
          </c:val>
          <c:smooth val="0"/>
          <c:extLst>
            <c:ext xmlns:c16="http://schemas.microsoft.com/office/drawing/2014/chart" uri="{C3380CC4-5D6E-409C-BE32-E72D297353CC}">
              <c16:uniqueId val="{00000004-CDF5-4D62-8338-DF9DD5C150F2}"/>
            </c:ext>
          </c:extLst>
        </c:ser>
        <c:ser>
          <c:idx val="5"/>
          <c:order val="5"/>
          <c:tx>
            <c:strRef>
              <c:f>Turbidez!$G$145:$G$146</c:f>
              <c:strCache>
                <c:ptCount val="1"/>
                <c:pt idx="0">
                  <c:v>MSP</c:v>
                </c:pt>
              </c:strCache>
            </c:strRef>
          </c:tx>
          <c:spPr>
            <a:ln w="28575" cap="rnd">
              <a:solidFill>
                <a:schemeClr val="accent6"/>
              </a:solidFill>
              <a:round/>
            </a:ln>
            <a:effectLst/>
          </c:spPr>
          <c:marker>
            <c:symbol val="none"/>
          </c:marker>
          <c:cat>
            <c:strRef>
              <c:f>Turbidez!$A$147:$A$151</c:f>
              <c:strCache>
                <c:ptCount val="4"/>
                <c:pt idx="0">
                  <c:v>ene-21</c:v>
                </c:pt>
                <c:pt idx="1">
                  <c:v>feb-21</c:v>
                </c:pt>
                <c:pt idx="2">
                  <c:v>mar-21</c:v>
                </c:pt>
                <c:pt idx="3">
                  <c:v>abr-21</c:v>
                </c:pt>
              </c:strCache>
            </c:strRef>
          </c:cat>
          <c:val>
            <c:numRef>
              <c:f>Turbidez!$G$147:$G$151</c:f>
              <c:numCache>
                <c:formatCode>General</c:formatCode>
                <c:ptCount val="4"/>
                <c:pt idx="0">
                  <c:v>2</c:v>
                </c:pt>
                <c:pt idx="1">
                  <c:v>2</c:v>
                </c:pt>
                <c:pt idx="2">
                  <c:v>0</c:v>
                </c:pt>
                <c:pt idx="3">
                  <c:v>100</c:v>
                </c:pt>
              </c:numCache>
            </c:numRef>
          </c:val>
          <c:smooth val="0"/>
          <c:extLst>
            <c:ext xmlns:c16="http://schemas.microsoft.com/office/drawing/2014/chart" uri="{C3380CC4-5D6E-409C-BE32-E72D297353CC}">
              <c16:uniqueId val="{00000005-CDF5-4D62-8338-DF9DD5C150F2}"/>
            </c:ext>
          </c:extLst>
        </c:ser>
        <c:ser>
          <c:idx val="6"/>
          <c:order val="6"/>
          <c:tx>
            <c:strRef>
              <c:f>Turbidez!$H$145:$H$146</c:f>
              <c:strCache>
                <c:ptCount val="1"/>
                <c:pt idx="0">
                  <c:v>PAPO2</c:v>
                </c:pt>
              </c:strCache>
            </c:strRef>
          </c:tx>
          <c:spPr>
            <a:ln w="28575" cap="rnd">
              <a:solidFill>
                <a:schemeClr val="accent1">
                  <a:lumMod val="60000"/>
                </a:schemeClr>
              </a:solidFill>
              <a:round/>
            </a:ln>
            <a:effectLst/>
          </c:spPr>
          <c:marker>
            <c:symbol val="none"/>
          </c:marker>
          <c:cat>
            <c:strRef>
              <c:f>Turbidez!$A$147:$A$151</c:f>
              <c:strCache>
                <c:ptCount val="4"/>
                <c:pt idx="0">
                  <c:v>ene-21</c:v>
                </c:pt>
                <c:pt idx="1">
                  <c:v>feb-21</c:v>
                </c:pt>
                <c:pt idx="2">
                  <c:v>mar-21</c:v>
                </c:pt>
                <c:pt idx="3">
                  <c:v>abr-21</c:v>
                </c:pt>
              </c:strCache>
            </c:strRef>
          </c:cat>
          <c:val>
            <c:numRef>
              <c:f>Turbidez!$H$147:$H$151</c:f>
              <c:numCache>
                <c:formatCode>General</c:formatCode>
                <c:ptCount val="4"/>
                <c:pt idx="0">
                  <c:v>5</c:v>
                </c:pt>
                <c:pt idx="1">
                  <c:v>5</c:v>
                </c:pt>
                <c:pt idx="2">
                  <c:v>10</c:v>
                </c:pt>
                <c:pt idx="3">
                  <c:v>5</c:v>
                </c:pt>
              </c:numCache>
            </c:numRef>
          </c:val>
          <c:smooth val="0"/>
          <c:extLst>
            <c:ext xmlns:c16="http://schemas.microsoft.com/office/drawing/2014/chart" uri="{C3380CC4-5D6E-409C-BE32-E72D297353CC}">
              <c16:uniqueId val="{00000006-CDF5-4D62-8338-DF9DD5C150F2}"/>
            </c:ext>
          </c:extLst>
        </c:ser>
        <c:ser>
          <c:idx val="7"/>
          <c:order val="7"/>
          <c:tx>
            <c:strRef>
              <c:f>Turbidez!$I$145:$I$146</c:f>
              <c:strCache>
                <c:ptCount val="1"/>
                <c:pt idx="0">
                  <c:v>PAPR2</c:v>
                </c:pt>
              </c:strCache>
            </c:strRef>
          </c:tx>
          <c:spPr>
            <a:ln w="28575" cap="rnd">
              <a:solidFill>
                <a:schemeClr val="accent2">
                  <a:lumMod val="60000"/>
                </a:schemeClr>
              </a:solidFill>
              <a:round/>
            </a:ln>
            <a:effectLst/>
          </c:spPr>
          <c:marker>
            <c:symbol val="none"/>
          </c:marker>
          <c:cat>
            <c:strRef>
              <c:f>Turbidez!$A$147:$A$151</c:f>
              <c:strCache>
                <c:ptCount val="4"/>
                <c:pt idx="0">
                  <c:v>ene-21</c:v>
                </c:pt>
                <c:pt idx="1">
                  <c:v>feb-21</c:v>
                </c:pt>
                <c:pt idx="2">
                  <c:v>mar-21</c:v>
                </c:pt>
                <c:pt idx="3">
                  <c:v>abr-21</c:v>
                </c:pt>
              </c:strCache>
            </c:strRef>
          </c:cat>
          <c:val>
            <c:numRef>
              <c:f>Turbidez!$I$147:$I$151</c:f>
              <c:numCache>
                <c:formatCode>General</c:formatCode>
                <c:ptCount val="4"/>
                <c:pt idx="0">
                  <c:v>10</c:v>
                </c:pt>
                <c:pt idx="1">
                  <c:v>20</c:v>
                </c:pt>
                <c:pt idx="2">
                  <c:v>20</c:v>
                </c:pt>
                <c:pt idx="3">
                  <c:v>10</c:v>
                </c:pt>
              </c:numCache>
            </c:numRef>
          </c:val>
          <c:smooth val="0"/>
          <c:extLst>
            <c:ext xmlns:c16="http://schemas.microsoft.com/office/drawing/2014/chart" uri="{C3380CC4-5D6E-409C-BE32-E72D297353CC}">
              <c16:uniqueId val="{00000007-CDF5-4D62-8338-DF9DD5C150F2}"/>
            </c:ext>
          </c:extLst>
        </c:ser>
        <c:ser>
          <c:idx val="8"/>
          <c:order val="8"/>
          <c:tx>
            <c:strRef>
              <c:f>Turbidez!$J$145:$J$146</c:f>
              <c:strCache>
                <c:ptCount val="1"/>
                <c:pt idx="0">
                  <c:v>PLTR1</c:v>
                </c:pt>
              </c:strCache>
            </c:strRef>
          </c:tx>
          <c:spPr>
            <a:ln w="28575" cap="rnd">
              <a:solidFill>
                <a:schemeClr val="accent3">
                  <a:lumMod val="60000"/>
                </a:schemeClr>
              </a:solidFill>
              <a:round/>
            </a:ln>
            <a:effectLst/>
          </c:spPr>
          <c:marker>
            <c:symbol val="none"/>
          </c:marker>
          <c:cat>
            <c:strRef>
              <c:f>Turbidez!$A$147:$A$151</c:f>
              <c:strCache>
                <c:ptCount val="4"/>
                <c:pt idx="0">
                  <c:v>ene-21</c:v>
                </c:pt>
                <c:pt idx="1">
                  <c:v>feb-21</c:v>
                </c:pt>
                <c:pt idx="2">
                  <c:v>mar-21</c:v>
                </c:pt>
                <c:pt idx="3">
                  <c:v>abr-21</c:v>
                </c:pt>
              </c:strCache>
            </c:strRef>
          </c:cat>
          <c:val>
            <c:numRef>
              <c:f>Turbidez!$J$147:$J$151</c:f>
              <c:numCache>
                <c:formatCode>General</c:formatCode>
                <c:ptCount val="4"/>
                <c:pt idx="0">
                  <c:v>5</c:v>
                </c:pt>
                <c:pt idx="1">
                  <c:v>2</c:v>
                </c:pt>
                <c:pt idx="2">
                  <c:v>2</c:v>
                </c:pt>
                <c:pt idx="3">
                  <c:v>5</c:v>
                </c:pt>
              </c:numCache>
            </c:numRef>
          </c:val>
          <c:smooth val="0"/>
          <c:extLst>
            <c:ext xmlns:c16="http://schemas.microsoft.com/office/drawing/2014/chart" uri="{C3380CC4-5D6E-409C-BE32-E72D297353CC}">
              <c16:uniqueId val="{00000008-CDF5-4D62-8338-DF9DD5C150F2}"/>
            </c:ext>
          </c:extLst>
        </c:ser>
        <c:ser>
          <c:idx val="9"/>
          <c:order val="9"/>
          <c:tx>
            <c:strRef>
              <c:f>Turbidez!$K$145:$K$146</c:f>
              <c:strCache>
                <c:ptCount val="1"/>
                <c:pt idx="0">
                  <c:v>PLTR2</c:v>
                </c:pt>
              </c:strCache>
            </c:strRef>
          </c:tx>
          <c:spPr>
            <a:ln w="28575" cap="rnd">
              <a:solidFill>
                <a:schemeClr val="accent4">
                  <a:lumMod val="60000"/>
                </a:schemeClr>
              </a:solidFill>
              <a:round/>
            </a:ln>
            <a:effectLst/>
          </c:spPr>
          <c:marker>
            <c:symbol val="none"/>
          </c:marker>
          <c:cat>
            <c:strRef>
              <c:f>Turbidez!$A$147:$A$151</c:f>
              <c:strCache>
                <c:ptCount val="4"/>
                <c:pt idx="0">
                  <c:v>ene-21</c:v>
                </c:pt>
                <c:pt idx="1">
                  <c:v>feb-21</c:v>
                </c:pt>
                <c:pt idx="2">
                  <c:v>mar-21</c:v>
                </c:pt>
                <c:pt idx="3">
                  <c:v>abr-21</c:v>
                </c:pt>
              </c:strCache>
            </c:strRef>
          </c:cat>
          <c:val>
            <c:numRef>
              <c:f>Turbidez!$K$147:$K$151</c:f>
              <c:numCache>
                <c:formatCode>General</c:formatCode>
                <c:ptCount val="4"/>
                <c:pt idx="0">
                  <c:v>5</c:v>
                </c:pt>
                <c:pt idx="1">
                  <c:v>2</c:v>
                </c:pt>
                <c:pt idx="2">
                  <c:v>2</c:v>
                </c:pt>
                <c:pt idx="3">
                  <c:v>5</c:v>
                </c:pt>
              </c:numCache>
            </c:numRef>
          </c:val>
          <c:smooth val="0"/>
          <c:extLst>
            <c:ext xmlns:c16="http://schemas.microsoft.com/office/drawing/2014/chart" uri="{C3380CC4-5D6E-409C-BE32-E72D297353CC}">
              <c16:uniqueId val="{00000009-CDF5-4D62-8338-DF9DD5C150F2}"/>
            </c:ext>
          </c:extLst>
        </c:ser>
        <c:ser>
          <c:idx val="10"/>
          <c:order val="10"/>
          <c:tx>
            <c:strRef>
              <c:f>Turbidez!$L$145:$L$146</c:f>
              <c:strCache>
                <c:ptCount val="1"/>
                <c:pt idx="0">
                  <c:v>RECO</c:v>
                </c:pt>
              </c:strCache>
            </c:strRef>
          </c:tx>
          <c:spPr>
            <a:ln w="28575" cap="rnd">
              <a:solidFill>
                <a:schemeClr val="accent5">
                  <a:lumMod val="60000"/>
                </a:schemeClr>
              </a:solidFill>
              <a:round/>
            </a:ln>
            <a:effectLst/>
          </c:spPr>
          <c:marker>
            <c:symbol val="none"/>
          </c:marker>
          <c:cat>
            <c:strRef>
              <c:f>Turbidez!$A$147:$A$151</c:f>
              <c:strCache>
                <c:ptCount val="4"/>
                <c:pt idx="0">
                  <c:v>ene-21</c:v>
                </c:pt>
                <c:pt idx="1">
                  <c:v>feb-21</c:v>
                </c:pt>
                <c:pt idx="2">
                  <c:v>mar-21</c:v>
                </c:pt>
                <c:pt idx="3">
                  <c:v>abr-21</c:v>
                </c:pt>
              </c:strCache>
            </c:strRef>
          </c:cat>
          <c:val>
            <c:numRef>
              <c:f>Turbidez!$L$147:$L$151</c:f>
              <c:numCache>
                <c:formatCode>General</c:formatCode>
                <c:ptCount val="4"/>
                <c:pt idx="0">
                  <c:v>10</c:v>
                </c:pt>
                <c:pt idx="1">
                  <c:v>5</c:v>
                </c:pt>
                <c:pt idx="2">
                  <c:v>5</c:v>
                </c:pt>
                <c:pt idx="3">
                  <c:v>5</c:v>
                </c:pt>
              </c:numCache>
            </c:numRef>
          </c:val>
          <c:smooth val="0"/>
          <c:extLst>
            <c:ext xmlns:c16="http://schemas.microsoft.com/office/drawing/2014/chart" uri="{C3380CC4-5D6E-409C-BE32-E72D297353CC}">
              <c16:uniqueId val="{0000000A-CDF5-4D62-8338-DF9DD5C150F2}"/>
            </c:ext>
          </c:extLst>
        </c:ser>
        <c:dLbls>
          <c:showLegendKey val="0"/>
          <c:showVal val="0"/>
          <c:showCatName val="0"/>
          <c:showSerName val="0"/>
          <c:showPercent val="0"/>
          <c:showBubbleSize val="0"/>
        </c:dLbls>
        <c:smooth val="0"/>
        <c:axId val="1731701504"/>
        <c:axId val="1700159792"/>
      </c:lineChart>
      <c:catAx>
        <c:axId val="1731701504"/>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MX"/>
                  <a:t>Mes del monitoreo</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MX"/>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1700159792"/>
        <c:crosses val="autoZero"/>
        <c:auto val="1"/>
        <c:lblAlgn val="ctr"/>
        <c:lblOffset val="100"/>
        <c:noMultiLvlLbl val="0"/>
      </c:catAx>
      <c:valAx>
        <c:axId val="170015979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MX"/>
                  <a:t>JTU</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MX"/>
            </a:p>
          </c:tx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1731701504"/>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MX"/>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[BANCO DE DATOS DEL MONITOREO ABRIL 2023.xlsx]Alcalinidad!TablaDinámica1</c:name>
    <c:fmtId val="13"/>
  </c:pivotSource>
  <c:chart>
    <c:title>
      <c:tx>
        <c:rich>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r>
              <a:rPr lang="en-US" sz="1100" b="1"/>
              <a:t>Alcalinidad</a:t>
            </a:r>
          </a:p>
        </c:rich>
      </c:tx>
      <c:overlay val="0"/>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s-MX"/>
        </a:p>
      </c:txPr>
    </c:title>
    <c:autoTitleDeleted val="0"/>
    <c:pivotFmts>
      <c:pivotFmt>
        <c:idx val="0"/>
        <c:spPr>
          <a:solidFill>
            <a:schemeClr val="accent1"/>
          </a:solidFill>
          <a:ln w="28575" cap="rnd">
            <a:solidFill>
              <a:schemeClr val="accent1"/>
            </a:solidFill>
            <a:round/>
          </a:ln>
          <a:effectLst/>
        </c:spPr>
        <c:marker>
          <c:symbol val="none"/>
        </c:marker>
      </c:pivotFmt>
      <c:pivotFmt>
        <c:idx val="1"/>
        <c:spPr>
          <a:solidFill>
            <a:schemeClr val="accent1"/>
          </a:solidFill>
          <a:ln w="28575" cap="rnd">
            <a:solidFill>
              <a:schemeClr val="accent1"/>
            </a:solidFill>
            <a:round/>
          </a:ln>
          <a:effectLst/>
        </c:spPr>
        <c:marker>
          <c:symbol val="none"/>
        </c:marker>
      </c:pivotFmt>
      <c:pivotFmt>
        <c:idx val="2"/>
        <c:spPr>
          <a:solidFill>
            <a:schemeClr val="accent1"/>
          </a:solidFill>
          <a:ln w="28575" cap="rnd">
            <a:solidFill>
              <a:schemeClr val="accent1"/>
            </a:solidFill>
            <a:round/>
          </a:ln>
          <a:effectLst/>
        </c:spPr>
        <c:marker>
          <c:symbol val="none"/>
        </c:marker>
      </c:pivotFmt>
      <c:pivotFmt>
        <c:idx val="3"/>
        <c:spPr>
          <a:solidFill>
            <a:schemeClr val="accent1"/>
          </a:solidFill>
          <a:ln w="28575" cap="rnd">
            <a:solidFill>
              <a:schemeClr val="accent1"/>
            </a:solidFill>
            <a:round/>
          </a:ln>
          <a:effectLst/>
        </c:spPr>
        <c:marker>
          <c:symbol val="none"/>
        </c:marker>
      </c:pivotFmt>
      <c:pivotFmt>
        <c:idx val="4"/>
        <c:spPr>
          <a:solidFill>
            <a:schemeClr val="accent1"/>
          </a:solidFill>
          <a:ln w="28575" cap="rnd">
            <a:solidFill>
              <a:schemeClr val="accent1"/>
            </a:solidFill>
            <a:round/>
          </a:ln>
          <a:effectLst/>
        </c:spPr>
        <c:marker>
          <c:symbol val="none"/>
        </c:marker>
      </c:pivotFmt>
      <c:pivotFmt>
        <c:idx val="5"/>
        <c:spPr>
          <a:solidFill>
            <a:schemeClr val="accent1"/>
          </a:solidFill>
          <a:ln w="28575" cap="rnd">
            <a:solidFill>
              <a:schemeClr val="accent1"/>
            </a:solidFill>
            <a:round/>
          </a:ln>
          <a:effectLst/>
        </c:spPr>
        <c:marker>
          <c:symbol val="none"/>
        </c:marker>
      </c:pivotFmt>
      <c:pivotFmt>
        <c:idx val="6"/>
        <c:spPr>
          <a:solidFill>
            <a:schemeClr val="accent1"/>
          </a:solidFill>
          <a:ln w="28575" cap="rnd">
            <a:solidFill>
              <a:schemeClr val="accent1"/>
            </a:solidFill>
            <a:round/>
          </a:ln>
          <a:effectLst/>
        </c:spPr>
        <c:marker>
          <c:symbol val="none"/>
        </c:marker>
      </c:pivotFmt>
      <c:pivotFmt>
        <c:idx val="7"/>
        <c:spPr>
          <a:solidFill>
            <a:schemeClr val="accent1"/>
          </a:solidFill>
          <a:ln w="28575" cap="rnd">
            <a:solidFill>
              <a:schemeClr val="accent1"/>
            </a:solidFill>
            <a:round/>
          </a:ln>
          <a:effectLst/>
        </c:spPr>
        <c:marker>
          <c:symbol val="none"/>
        </c:marker>
      </c:pivotFmt>
      <c:pivotFmt>
        <c:idx val="8"/>
        <c:spPr>
          <a:solidFill>
            <a:schemeClr val="accent1"/>
          </a:solidFill>
          <a:ln w="28575" cap="rnd">
            <a:solidFill>
              <a:schemeClr val="accent1"/>
            </a:solidFill>
            <a:round/>
          </a:ln>
          <a:effectLst/>
        </c:spPr>
        <c:marker>
          <c:symbol val="none"/>
        </c:marker>
      </c:pivotFmt>
      <c:pivotFmt>
        <c:idx val="9"/>
        <c:spPr>
          <a:solidFill>
            <a:schemeClr val="accent1"/>
          </a:solidFill>
          <a:ln w="28575" cap="rnd">
            <a:solidFill>
              <a:schemeClr val="accent1"/>
            </a:solidFill>
            <a:round/>
          </a:ln>
          <a:effectLst/>
        </c:spPr>
        <c:marker>
          <c:symbol val="none"/>
        </c:marker>
      </c:pivotFmt>
      <c:pivotFmt>
        <c:idx val="10"/>
        <c:spPr>
          <a:solidFill>
            <a:schemeClr val="accent1"/>
          </a:solidFill>
          <a:ln w="28575" cap="rnd">
            <a:solidFill>
              <a:schemeClr val="accent1"/>
            </a:solidFill>
            <a:round/>
          </a:ln>
          <a:effectLst/>
        </c:spPr>
        <c:marker>
          <c:symbol val="none"/>
        </c:marker>
      </c:pivotFmt>
      <c:pivotFmt>
        <c:idx val="11"/>
        <c:spPr>
          <a:solidFill>
            <a:schemeClr val="accent1"/>
          </a:solidFill>
          <a:ln w="28575" cap="rnd">
            <a:solidFill>
              <a:schemeClr val="accent1"/>
            </a:solidFill>
            <a:round/>
          </a:ln>
          <a:effectLst/>
        </c:spPr>
        <c:marker>
          <c:symbol val="none"/>
        </c:marker>
      </c:pivotFmt>
      <c:pivotFmt>
        <c:idx val="12"/>
        <c:spPr>
          <a:solidFill>
            <a:schemeClr val="accent1"/>
          </a:solidFill>
          <a:ln w="28575" cap="rnd">
            <a:solidFill>
              <a:schemeClr val="accent1"/>
            </a:solidFill>
            <a:round/>
          </a:ln>
          <a:effectLst/>
        </c:spPr>
        <c:marker>
          <c:symbol val="none"/>
        </c:marker>
      </c:pivotFmt>
      <c:pivotFmt>
        <c:idx val="13"/>
        <c:spPr>
          <a:solidFill>
            <a:schemeClr val="accent1"/>
          </a:solidFill>
          <a:ln w="28575" cap="rnd">
            <a:solidFill>
              <a:schemeClr val="accent1"/>
            </a:solidFill>
            <a:round/>
          </a:ln>
          <a:effectLst/>
        </c:spPr>
        <c:marker>
          <c:symbol val="none"/>
        </c:marker>
      </c:pivotFmt>
      <c:pivotFmt>
        <c:idx val="14"/>
        <c:spPr>
          <a:solidFill>
            <a:schemeClr val="accent1"/>
          </a:solidFill>
          <a:ln w="28575" cap="rnd">
            <a:solidFill>
              <a:schemeClr val="accent1"/>
            </a:solidFill>
            <a:round/>
          </a:ln>
          <a:effectLst/>
        </c:spPr>
        <c:marker>
          <c:symbol val="none"/>
        </c:marker>
      </c:pivotFmt>
      <c:pivotFmt>
        <c:idx val="15"/>
        <c:spPr>
          <a:solidFill>
            <a:schemeClr val="accent1"/>
          </a:solidFill>
          <a:ln w="28575" cap="rnd">
            <a:solidFill>
              <a:schemeClr val="accent1"/>
            </a:solidFill>
            <a:round/>
          </a:ln>
          <a:effectLst/>
        </c:spPr>
        <c:marker>
          <c:symbol val="none"/>
        </c:marker>
      </c:pivotFmt>
      <c:pivotFmt>
        <c:idx val="16"/>
        <c:spPr>
          <a:solidFill>
            <a:schemeClr val="accent1"/>
          </a:solidFill>
          <a:ln w="28575" cap="rnd">
            <a:solidFill>
              <a:schemeClr val="accent1"/>
            </a:solidFill>
            <a:round/>
          </a:ln>
          <a:effectLst/>
        </c:spPr>
        <c:marker>
          <c:symbol val="none"/>
        </c:marker>
      </c:pivotFmt>
      <c:pivotFmt>
        <c:idx val="17"/>
        <c:spPr>
          <a:solidFill>
            <a:schemeClr val="accent1"/>
          </a:solidFill>
          <a:ln w="28575" cap="rnd">
            <a:solidFill>
              <a:schemeClr val="accent1"/>
            </a:solidFill>
            <a:round/>
          </a:ln>
          <a:effectLst/>
        </c:spPr>
        <c:marker>
          <c:symbol val="none"/>
        </c:marker>
      </c:pivotFmt>
      <c:pivotFmt>
        <c:idx val="18"/>
        <c:spPr>
          <a:solidFill>
            <a:schemeClr val="accent1"/>
          </a:solidFill>
          <a:ln w="28575" cap="rnd">
            <a:solidFill>
              <a:schemeClr val="accent1"/>
            </a:solidFill>
            <a:round/>
          </a:ln>
          <a:effectLst/>
        </c:spPr>
        <c:marker>
          <c:symbol val="none"/>
        </c:marker>
      </c:pivotFmt>
      <c:pivotFmt>
        <c:idx val="19"/>
        <c:spPr>
          <a:solidFill>
            <a:schemeClr val="accent1"/>
          </a:solidFill>
          <a:ln w="28575" cap="rnd">
            <a:solidFill>
              <a:schemeClr val="accent1"/>
            </a:solidFill>
            <a:round/>
          </a:ln>
          <a:effectLst/>
        </c:spPr>
        <c:marker>
          <c:symbol val="none"/>
        </c:marker>
      </c:pivotFmt>
      <c:pivotFmt>
        <c:idx val="20"/>
        <c:spPr>
          <a:solidFill>
            <a:schemeClr val="accent1"/>
          </a:solidFill>
          <a:ln w="28575" cap="rnd">
            <a:solidFill>
              <a:schemeClr val="accent1"/>
            </a:solidFill>
            <a:round/>
          </a:ln>
          <a:effectLst/>
        </c:spPr>
        <c:marker>
          <c:symbol val="none"/>
        </c:marker>
      </c:pivotFmt>
      <c:pivotFmt>
        <c:idx val="21"/>
        <c:spPr>
          <a:solidFill>
            <a:schemeClr val="accent1"/>
          </a:solidFill>
          <a:ln w="28575" cap="rnd">
            <a:solidFill>
              <a:schemeClr val="accent1"/>
            </a:solidFill>
            <a:round/>
          </a:ln>
          <a:effectLst/>
        </c:spPr>
        <c:marker>
          <c:symbol val="none"/>
        </c:marker>
      </c:pivotFmt>
      <c:pivotFmt>
        <c:idx val="22"/>
        <c:spPr>
          <a:solidFill>
            <a:schemeClr val="accent1"/>
          </a:solidFill>
          <a:ln w="28575" cap="rnd">
            <a:solidFill>
              <a:schemeClr val="accent1"/>
            </a:solidFill>
            <a:round/>
          </a:ln>
          <a:effectLst/>
        </c:spPr>
        <c:marker>
          <c:symbol val="none"/>
        </c:marker>
      </c:pivotFmt>
      <c:pivotFmt>
        <c:idx val="23"/>
        <c:spPr>
          <a:solidFill>
            <a:schemeClr val="accent1"/>
          </a:solidFill>
          <a:ln w="28575" cap="rnd">
            <a:solidFill>
              <a:schemeClr val="accent1"/>
            </a:solidFill>
            <a:round/>
          </a:ln>
          <a:effectLst/>
        </c:spPr>
        <c:marker>
          <c:symbol val="none"/>
        </c:marker>
      </c:pivotFmt>
      <c:pivotFmt>
        <c:idx val="24"/>
        <c:spPr>
          <a:solidFill>
            <a:schemeClr val="accent1"/>
          </a:solidFill>
          <a:ln w="28575" cap="rnd">
            <a:solidFill>
              <a:schemeClr val="accent1"/>
            </a:solidFill>
            <a:round/>
          </a:ln>
          <a:effectLst/>
        </c:spPr>
        <c:marker>
          <c:symbol val="none"/>
        </c:marker>
      </c:pivotFmt>
      <c:pivotFmt>
        <c:idx val="25"/>
        <c:spPr>
          <a:solidFill>
            <a:schemeClr val="accent1"/>
          </a:solidFill>
          <a:ln w="28575" cap="rnd">
            <a:solidFill>
              <a:schemeClr val="accent1"/>
            </a:solidFill>
            <a:round/>
          </a:ln>
          <a:effectLst/>
        </c:spPr>
        <c:marker>
          <c:symbol val="none"/>
        </c:marker>
      </c:pivotFmt>
      <c:pivotFmt>
        <c:idx val="26"/>
        <c:spPr>
          <a:solidFill>
            <a:schemeClr val="accent1"/>
          </a:solidFill>
          <a:ln w="28575" cap="rnd">
            <a:solidFill>
              <a:schemeClr val="accent1"/>
            </a:solidFill>
            <a:round/>
          </a:ln>
          <a:effectLst/>
        </c:spPr>
        <c:marker>
          <c:symbol val="none"/>
        </c:marker>
      </c:pivotFmt>
      <c:pivotFmt>
        <c:idx val="27"/>
        <c:spPr>
          <a:solidFill>
            <a:schemeClr val="accent1"/>
          </a:solidFill>
          <a:ln w="28575" cap="rnd">
            <a:solidFill>
              <a:schemeClr val="accent1"/>
            </a:solidFill>
            <a:round/>
          </a:ln>
          <a:effectLst/>
        </c:spPr>
        <c:marker>
          <c:symbol val="none"/>
        </c:marker>
      </c:pivotFmt>
      <c:pivotFmt>
        <c:idx val="28"/>
        <c:spPr>
          <a:solidFill>
            <a:schemeClr val="accent1"/>
          </a:solidFill>
          <a:ln w="28575" cap="rnd">
            <a:solidFill>
              <a:schemeClr val="accent1"/>
            </a:solidFill>
            <a:round/>
          </a:ln>
          <a:effectLst/>
        </c:spPr>
        <c:marker>
          <c:symbol val="none"/>
        </c:marker>
      </c:pivotFmt>
      <c:pivotFmt>
        <c:idx val="29"/>
        <c:spPr>
          <a:solidFill>
            <a:schemeClr val="accent1"/>
          </a:solidFill>
          <a:ln w="28575" cap="rnd">
            <a:solidFill>
              <a:schemeClr val="accent1"/>
            </a:solidFill>
            <a:round/>
          </a:ln>
          <a:effectLst/>
        </c:spPr>
        <c:marker>
          <c:symbol val="none"/>
        </c:marker>
      </c:pivotFmt>
      <c:pivotFmt>
        <c:idx val="30"/>
        <c:spPr>
          <a:solidFill>
            <a:schemeClr val="accent1"/>
          </a:solidFill>
          <a:ln w="28575" cap="rnd">
            <a:solidFill>
              <a:schemeClr val="accent1"/>
            </a:solidFill>
            <a:round/>
          </a:ln>
          <a:effectLst/>
        </c:spPr>
        <c:marker>
          <c:symbol val="none"/>
        </c:marker>
      </c:pivotFmt>
      <c:pivotFmt>
        <c:idx val="31"/>
        <c:spPr>
          <a:solidFill>
            <a:schemeClr val="accent1"/>
          </a:solidFill>
          <a:ln w="28575" cap="rnd">
            <a:solidFill>
              <a:schemeClr val="accent1"/>
            </a:solidFill>
            <a:round/>
          </a:ln>
          <a:effectLst/>
        </c:spPr>
        <c:marker>
          <c:symbol val="none"/>
        </c:marker>
      </c:pivotFmt>
      <c:pivotFmt>
        <c:idx val="32"/>
        <c:spPr>
          <a:solidFill>
            <a:schemeClr val="accent1"/>
          </a:solidFill>
          <a:ln w="28575" cap="rnd">
            <a:solidFill>
              <a:schemeClr val="accent1"/>
            </a:solidFill>
            <a:round/>
          </a:ln>
          <a:effectLst/>
        </c:spPr>
        <c:marker>
          <c:symbol val="none"/>
        </c:marker>
      </c:pivotFmt>
      <c:pivotFmt>
        <c:idx val="33"/>
        <c:spPr>
          <a:solidFill>
            <a:schemeClr val="accent1"/>
          </a:solidFill>
          <a:ln w="28575" cap="rnd">
            <a:solidFill>
              <a:schemeClr val="accent1"/>
            </a:solidFill>
            <a:round/>
          </a:ln>
          <a:effectLst/>
        </c:spPr>
        <c:marker>
          <c:symbol val="none"/>
        </c:marker>
      </c:pivotFmt>
      <c:pivotFmt>
        <c:idx val="34"/>
        <c:spPr>
          <a:solidFill>
            <a:schemeClr val="accent1"/>
          </a:solidFill>
          <a:ln w="28575" cap="rnd">
            <a:solidFill>
              <a:schemeClr val="accent1"/>
            </a:solidFill>
            <a:round/>
          </a:ln>
          <a:effectLst/>
        </c:spPr>
        <c:marker>
          <c:symbol val="none"/>
        </c:marker>
      </c:pivotFmt>
      <c:pivotFmt>
        <c:idx val="35"/>
        <c:spPr>
          <a:solidFill>
            <a:schemeClr val="accent1"/>
          </a:solidFill>
          <a:ln w="28575" cap="rnd">
            <a:solidFill>
              <a:schemeClr val="accent1"/>
            </a:solidFill>
            <a:round/>
          </a:ln>
          <a:effectLst/>
        </c:spPr>
        <c:marker>
          <c:symbol val="none"/>
        </c:marker>
      </c:pivotFmt>
      <c:pivotFmt>
        <c:idx val="36"/>
        <c:spPr>
          <a:solidFill>
            <a:schemeClr val="accent1"/>
          </a:solidFill>
          <a:ln w="19050" cap="rnd">
            <a:solidFill>
              <a:schemeClr val="accent3"/>
            </a:solidFill>
            <a:round/>
          </a:ln>
          <a:effectLst/>
        </c:spPr>
        <c:marker>
          <c:symbol val="none"/>
        </c:marker>
      </c:pivotFmt>
      <c:pivotFmt>
        <c:idx val="37"/>
        <c:spPr>
          <a:solidFill>
            <a:schemeClr val="accent1"/>
          </a:solidFill>
          <a:ln w="19050" cap="rnd">
            <a:solidFill>
              <a:schemeClr val="accent4"/>
            </a:solidFill>
            <a:round/>
          </a:ln>
          <a:effectLst/>
        </c:spPr>
        <c:marker>
          <c:symbol val="none"/>
        </c:marker>
      </c:pivotFmt>
      <c:pivotFmt>
        <c:idx val="38"/>
        <c:spPr>
          <a:solidFill>
            <a:schemeClr val="accent1"/>
          </a:solidFill>
          <a:ln w="19050" cap="rnd">
            <a:solidFill>
              <a:schemeClr val="accent4"/>
            </a:solidFill>
            <a:round/>
          </a:ln>
          <a:effectLst/>
        </c:spPr>
        <c:marker>
          <c:symbol val="none"/>
        </c:marker>
      </c:pivotFmt>
      <c:pivotFmt>
        <c:idx val="39"/>
        <c:spPr>
          <a:solidFill>
            <a:schemeClr val="accent1"/>
          </a:solidFill>
          <a:ln w="19050" cap="rnd">
            <a:solidFill>
              <a:schemeClr val="accent4"/>
            </a:solidFill>
            <a:round/>
          </a:ln>
          <a:effectLst/>
        </c:spPr>
        <c:marker>
          <c:symbol val="none"/>
        </c:marker>
      </c:pivotFmt>
      <c:pivotFmt>
        <c:idx val="40"/>
        <c:spPr>
          <a:solidFill>
            <a:schemeClr val="accent1"/>
          </a:solidFill>
          <a:ln w="19050" cap="rnd">
            <a:solidFill>
              <a:schemeClr val="accent4"/>
            </a:solidFill>
            <a:round/>
          </a:ln>
          <a:effectLst/>
        </c:spPr>
        <c:marker>
          <c:symbol val="none"/>
        </c:marker>
      </c:pivotFmt>
      <c:pivotFmt>
        <c:idx val="41"/>
        <c:spPr>
          <a:solidFill>
            <a:schemeClr val="accent1"/>
          </a:solidFill>
          <a:ln w="19050" cap="rnd">
            <a:solidFill>
              <a:schemeClr val="accent6"/>
            </a:solidFill>
            <a:round/>
          </a:ln>
          <a:effectLst/>
        </c:spPr>
        <c:marker>
          <c:symbol val="none"/>
        </c:marker>
      </c:pivotFmt>
      <c:pivotFmt>
        <c:idx val="42"/>
        <c:spPr>
          <a:solidFill>
            <a:schemeClr val="accent1"/>
          </a:solidFill>
          <a:ln w="19050" cap="rnd">
            <a:solidFill>
              <a:schemeClr val="accent6"/>
            </a:solidFill>
            <a:round/>
          </a:ln>
          <a:effectLst/>
        </c:spPr>
        <c:marker>
          <c:symbol val="none"/>
        </c:marker>
      </c:pivotFmt>
      <c:pivotFmt>
        <c:idx val="43"/>
        <c:spPr>
          <a:solidFill>
            <a:schemeClr val="accent1"/>
          </a:solidFill>
          <a:ln w="19050" cap="rnd">
            <a:solidFill>
              <a:schemeClr val="accent6"/>
            </a:solidFill>
            <a:round/>
          </a:ln>
          <a:effectLst/>
        </c:spPr>
        <c:marker>
          <c:symbol val="none"/>
        </c:marker>
      </c:pivotFmt>
      <c:pivotFmt>
        <c:idx val="44"/>
        <c:spPr>
          <a:solidFill>
            <a:schemeClr val="accent1"/>
          </a:solidFill>
          <a:ln w="19050" cap="rnd">
            <a:solidFill>
              <a:schemeClr val="accent6"/>
            </a:solidFill>
            <a:round/>
          </a:ln>
          <a:effectLst/>
        </c:spPr>
        <c:marker>
          <c:symbol val="none"/>
        </c:marker>
      </c:pivotFmt>
      <c:pivotFmt>
        <c:idx val="45"/>
        <c:spPr>
          <a:solidFill>
            <a:schemeClr val="accent1"/>
          </a:solidFill>
          <a:ln w="19050" cap="rnd">
            <a:solidFill>
              <a:schemeClr val="accent3"/>
            </a:solidFill>
            <a:round/>
          </a:ln>
          <a:effectLst/>
        </c:spPr>
        <c:marker>
          <c:symbol val="none"/>
        </c:marker>
      </c:pivotFmt>
      <c:pivotFmt>
        <c:idx val="46"/>
        <c:spPr>
          <a:solidFill>
            <a:schemeClr val="accent1"/>
          </a:solidFill>
          <a:ln w="19050" cap="rnd">
            <a:solidFill>
              <a:schemeClr val="accent2"/>
            </a:solidFill>
            <a:round/>
          </a:ln>
          <a:effectLst/>
        </c:spPr>
        <c:marker>
          <c:symbol val="none"/>
        </c:marker>
      </c:pivotFmt>
      <c:pivotFmt>
        <c:idx val="47"/>
        <c:spPr>
          <a:solidFill>
            <a:schemeClr val="accent1"/>
          </a:solidFill>
          <a:ln w="19050" cap="rnd">
            <a:solidFill>
              <a:schemeClr val="accent2"/>
            </a:solidFill>
            <a:round/>
          </a:ln>
          <a:effectLst/>
        </c:spPr>
        <c:marker>
          <c:symbol val="none"/>
        </c:marker>
      </c:pivotFmt>
      <c:pivotFmt>
        <c:idx val="48"/>
        <c:spPr>
          <a:solidFill>
            <a:schemeClr val="accent1"/>
          </a:solidFill>
          <a:ln w="19050" cap="rnd">
            <a:solidFill>
              <a:schemeClr val="accent2"/>
            </a:solidFill>
            <a:round/>
          </a:ln>
          <a:effectLst/>
        </c:spPr>
        <c:marker>
          <c:symbol val="none"/>
        </c:marker>
      </c:pivotFmt>
      <c:pivotFmt>
        <c:idx val="49"/>
        <c:spPr>
          <a:solidFill>
            <a:schemeClr val="accent1"/>
          </a:solidFill>
          <a:ln w="19050" cap="rnd">
            <a:solidFill>
              <a:schemeClr val="accent2"/>
            </a:solidFill>
            <a:round/>
          </a:ln>
          <a:effectLst/>
        </c:spPr>
        <c:marker>
          <c:symbol val="none"/>
        </c:marker>
      </c:pivotFmt>
      <c:pivotFmt>
        <c:idx val="50"/>
        <c:spPr>
          <a:solidFill>
            <a:schemeClr val="accent1"/>
          </a:solidFill>
          <a:ln w="19050" cap="rnd">
            <a:solidFill>
              <a:schemeClr val="accent5"/>
            </a:solidFill>
            <a:round/>
          </a:ln>
          <a:effectLst/>
        </c:spPr>
        <c:marker>
          <c:symbol val="none"/>
        </c:marker>
      </c:pivotFmt>
      <c:pivotFmt>
        <c:idx val="51"/>
        <c:spPr>
          <a:solidFill>
            <a:schemeClr val="accent1"/>
          </a:solidFill>
          <a:ln w="19050" cap="rnd">
            <a:solidFill>
              <a:schemeClr val="accent5"/>
            </a:solidFill>
            <a:round/>
          </a:ln>
          <a:effectLst/>
        </c:spPr>
        <c:marker>
          <c:symbol val="none"/>
        </c:marker>
      </c:pivotFmt>
      <c:pivotFmt>
        <c:idx val="52"/>
        <c:spPr>
          <a:solidFill>
            <a:schemeClr val="accent1"/>
          </a:solidFill>
          <a:ln w="19050" cap="rnd">
            <a:solidFill>
              <a:schemeClr val="accent5"/>
            </a:solidFill>
            <a:round/>
          </a:ln>
          <a:effectLst/>
        </c:spPr>
        <c:marker>
          <c:symbol val="none"/>
        </c:marker>
      </c:pivotFmt>
      <c:pivotFmt>
        <c:idx val="53"/>
        <c:spPr>
          <a:solidFill>
            <a:schemeClr val="accent1"/>
          </a:solidFill>
          <a:ln w="19050" cap="rnd">
            <a:solidFill>
              <a:schemeClr val="accent3"/>
            </a:solidFill>
            <a:round/>
          </a:ln>
          <a:effectLst/>
        </c:spPr>
        <c:marker>
          <c:symbol val="none"/>
        </c:marker>
      </c:pivotFmt>
      <c:pivotFmt>
        <c:idx val="54"/>
        <c:spPr>
          <a:solidFill>
            <a:schemeClr val="accent1"/>
          </a:solidFill>
          <a:ln w="19050" cap="rnd">
            <a:solidFill>
              <a:schemeClr val="accent3"/>
            </a:solidFill>
            <a:round/>
          </a:ln>
          <a:effectLst/>
        </c:spPr>
        <c:marker>
          <c:symbol val="none"/>
        </c:marker>
      </c:pivotFmt>
      <c:pivotFmt>
        <c:idx val="55"/>
        <c:spPr>
          <a:solidFill>
            <a:schemeClr val="accent1"/>
          </a:solidFill>
          <a:ln w="19050" cap="rnd">
            <a:solidFill>
              <a:schemeClr val="accent4"/>
            </a:solidFill>
            <a:round/>
          </a:ln>
          <a:effectLst/>
        </c:spPr>
        <c:marker>
          <c:symbol val="none"/>
        </c:marker>
      </c:pivotFmt>
      <c:pivotFmt>
        <c:idx val="56"/>
        <c:spPr>
          <a:solidFill>
            <a:schemeClr val="accent1"/>
          </a:solidFill>
          <a:ln w="19050" cap="rnd">
            <a:solidFill>
              <a:schemeClr val="accent4"/>
            </a:solidFill>
            <a:round/>
          </a:ln>
          <a:effectLst/>
        </c:spPr>
        <c:marker>
          <c:symbol val="none"/>
        </c:marker>
      </c:pivotFmt>
      <c:pivotFmt>
        <c:idx val="57"/>
        <c:spPr>
          <a:solidFill>
            <a:schemeClr val="accent1"/>
          </a:solidFill>
          <a:ln w="19050" cap="rnd">
            <a:solidFill>
              <a:schemeClr val="accent1"/>
            </a:solidFill>
            <a:round/>
          </a:ln>
          <a:effectLst/>
        </c:spPr>
        <c:marker>
          <c:symbol val="none"/>
        </c:marker>
      </c:pivotFmt>
      <c:pivotFmt>
        <c:idx val="58"/>
        <c:spPr>
          <a:solidFill>
            <a:schemeClr val="accent1"/>
          </a:solidFill>
          <a:ln w="19050" cap="rnd">
            <a:solidFill>
              <a:schemeClr val="accent4"/>
            </a:solidFill>
            <a:round/>
          </a:ln>
          <a:effectLst/>
        </c:spPr>
        <c:marker>
          <c:symbol val="none"/>
        </c:marker>
      </c:pivotFmt>
      <c:pivotFmt>
        <c:idx val="59"/>
        <c:spPr>
          <a:solidFill>
            <a:schemeClr val="accent1"/>
          </a:solidFill>
          <a:ln w="19050" cap="rnd">
            <a:solidFill>
              <a:schemeClr val="accent1"/>
            </a:solidFill>
            <a:round/>
          </a:ln>
          <a:effectLst/>
        </c:spPr>
        <c:marker>
          <c:symbol val="none"/>
        </c:marker>
      </c:pivotFmt>
      <c:pivotFmt>
        <c:idx val="60"/>
        <c:spPr>
          <a:solidFill>
            <a:schemeClr val="accent1"/>
          </a:solidFill>
          <a:ln w="19050" cap="rnd">
            <a:solidFill>
              <a:schemeClr val="accent6"/>
            </a:solidFill>
            <a:round/>
          </a:ln>
          <a:effectLst/>
        </c:spPr>
        <c:marker>
          <c:symbol val="none"/>
        </c:marker>
      </c:pivotFmt>
      <c:pivotFmt>
        <c:idx val="61"/>
        <c:spPr>
          <a:solidFill>
            <a:schemeClr val="accent1"/>
          </a:solidFill>
          <a:ln w="19050" cap="rnd">
            <a:solidFill>
              <a:schemeClr val="accent6"/>
            </a:solidFill>
            <a:round/>
          </a:ln>
          <a:effectLst/>
        </c:spPr>
        <c:marker>
          <c:symbol val="none"/>
        </c:marker>
      </c:pivotFmt>
      <c:pivotFmt>
        <c:idx val="62"/>
        <c:spPr>
          <a:solidFill>
            <a:schemeClr val="accent1"/>
          </a:solidFill>
          <a:ln w="19050" cap="rnd">
            <a:solidFill>
              <a:schemeClr val="accent6"/>
            </a:solidFill>
            <a:round/>
          </a:ln>
          <a:effectLst/>
        </c:spPr>
        <c:marker>
          <c:symbol val="none"/>
        </c:marker>
      </c:pivotFmt>
      <c:pivotFmt>
        <c:idx val="63"/>
        <c:spPr>
          <a:solidFill>
            <a:schemeClr val="accent1"/>
          </a:solidFill>
          <a:ln w="19050" cap="rnd">
            <a:solidFill>
              <a:schemeClr val="accent3"/>
            </a:solidFill>
            <a:round/>
          </a:ln>
          <a:effectLst/>
        </c:spPr>
        <c:marker>
          <c:symbol val="none"/>
        </c:marker>
      </c:pivotFmt>
      <c:pivotFmt>
        <c:idx val="64"/>
        <c:spPr>
          <a:solidFill>
            <a:schemeClr val="accent1"/>
          </a:solidFill>
          <a:ln w="19050" cap="rnd">
            <a:solidFill>
              <a:schemeClr val="accent2"/>
            </a:solidFill>
            <a:round/>
          </a:ln>
          <a:effectLst/>
        </c:spPr>
        <c:marker>
          <c:symbol val="none"/>
        </c:marker>
      </c:pivotFmt>
      <c:pivotFmt>
        <c:idx val="65"/>
        <c:spPr>
          <a:solidFill>
            <a:schemeClr val="accent1"/>
          </a:solidFill>
          <a:ln w="19050" cap="rnd">
            <a:solidFill>
              <a:schemeClr val="accent2"/>
            </a:solidFill>
            <a:round/>
          </a:ln>
          <a:effectLst/>
        </c:spPr>
        <c:marker>
          <c:symbol val="none"/>
        </c:marker>
      </c:pivotFmt>
      <c:pivotFmt>
        <c:idx val="66"/>
        <c:spPr>
          <a:solidFill>
            <a:schemeClr val="accent1"/>
          </a:solidFill>
          <a:ln w="19050" cap="rnd">
            <a:solidFill>
              <a:schemeClr val="accent2"/>
            </a:solidFill>
            <a:round/>
          </a:ln>
          <a:effectLst/>
        </c:spPr>
        <c:marker>
          <c:symbol val="none"/>
        </c:marker>
      </c:pivotFmt>
      <c:pivotFmt>
        <c:idx val="67"/>
        <c:spPr>
          <a:solidFill>
            <a:schemeClr val="accent1"/>
          </a:solidFill>
          <a:ln w="19050" cap="rnd">
            <a:solidFill>
              <a:schemeClr val="accent2"/>
            </a:solidFill>
            <a:round/>
          </a:ln>
          <a:effectLst/>
        </c:spPr>
        <c:marker>
          <c:symbol val="none"/>
        </c:marker>
      </c:pivotFmt>
      <c:pivotFmt>
        <c:idx val="68"/>
        <c:spPr>
          <a:solidFill>
            <a:schemeClr val="accent1"/>
          </a:solidFill>
          <a:ln w="19050" cap="rnd">
            <a:solidFill>
              <a:schemeClr val="accent5"/>
            </a:solidFill>
            <a:round/>
          </a:ln>
          <a:effectLst/>
        </c:spPr>
        <c:marker>
          <c:symbol val="none"/>
        </c:marker>
      </c:pivotFmt>
      <c:pivotFmt>
        <c:idx val="69"/>
        <c:spPr>
          <a:solidFill>
            <a:schemeClr val="accent1"/>
          </a:solidFill>
          <a:ln w="19050" cap="rnd">
            <a:solidFill>
              <a:schemeClr val="accent5"/>
            </a:solidFill>
            <a:round/>
          </a:ln>
          <a:effectLst/>
        </c:spPr>
        <c:marker>
          <c:symbol val="none"/>
        </c:marker>
      </c:pivotFmt>
      <c:pivotFmt>
        <c:idx val="70"/>
        <c:spPr>
          <a:solidFill>
            <a:schemeClr val="accent1"/>
          </a:solidFill>
          <a:ln w="19050" cap="rnd">
            <a:solidFill>
              <a:schemeClr val="accent5"/>
            </a:solidFill>
            <a:round/>
          </a:ln>
          <a:effectLst/>
        </c:spPr>
        <c:marker>
          <c:symbol val="none"/>
        </c:marker>
      </c:pivotFmt>
      <c:pivotFmt>
        <c:idx val="71"/>
        <c:spPr>
          <a:solidFill>
            <a:schemeClr val="accent1"/>
          </a:solidFill>
          <a:ln w="19050" cap="rnd">
            <a:solidFill>
              <a:schemeClr val="accent3"/>
            </a:solidFill>
            <a:round/>
          </a:ln>
          <a:effectLst/>
        </c:spPr>
        <c:marker>
          <c:symbol val="none"/>
        </c:marker>
      </c:pivotFmt>
      <c:pivotFmt>
        <c:idx val="72"/>
        <c:spPr>
          <a:solidFill>
            <a:schemeClr val="accent1"/>
          </a:solidFill>
          <a:ln w="28575" cap="rnd">
            <a:solidFill>
              <a:schemeClr val="accent1"/>
            </a:solidFill>
            <a:round/>
          </a:ln>
          <a:effectLst/>
        </c:spPr>
        <c:marker>
          <c:symbol val="none"/>
        </c:marker>
      </c:pivotFmt>
      <c:pivotFmt>
        <c:idx val="73"/>
        <c:spPr>
          <a:solidFill>
            <a:schemeClr val="accent1"/>
          </a:solidFill>
          <a:ln w="28575" cap="rnd">
            <a:solidFill>
              <a:schemeClr val="accent1"/>
            </a:solidFill>
            <a:round/>
          </a:ln>
          <a:effectLst/>
        </c:spPr>
        <c:marker>
          <c:symbol val="none"/>
        </c:marker>
      </c:pivotFmt>
      <c:pivotFmt>
        <c:idx val="74"/>
        <c:spPr>
          <a:solidFill>
            <a:schemeClr val="accent1"/>
          </a:solidFill>
          <a:ln w="28575" cap="rnd">
            <a:solidFill>
              <a:schemeClr val="accent1"/>
            </a:solidFill>
            <a:round/>
          </a:ln>
          <a:effectLst/>
        </c:spPr>
        <c:marker>
          <c:symbol val="none"/>
        </c:marker>
      </c:pivotFmt>
      <c:pivotFmt>
        <c:idx val="75"/>
        <c:spPr>
          <a:solidFill>
            <a:schemeClr val="accent1"/>
          </a:solidFill>
          <a:ln w="28575" cap="rnd">
            <a:solidFill>
              <a:schemeClr val="accent1"/>
            </a:solidFill>
            <a:round/>
          </a:ln>
          <a:effectLst/>
        </c:spPr>
        <c:marker>
          <c:symbol val="none"/>
        </c:marker>
      </c:pivotFmt>
      <c:pivotFmt>
        <c:idx val="76"/>
        <c:spPr>
          <a:solidFill>
            <a:schemeClr val="accent1"/>
          </a:solidFill>
          <a:ln w="28575" cap="rnd">
            <a:solidFill>
              <a:schemeClr val="accent1"/>
            </a:solidFill>
            <a:round/>
          </a:ln>
          <a:effectLst/>
        </c:spPr>
        <c:marker>
          <c:symbol val="none"/>
        </c:marker>
      </c:pivotFmt>
      <c:pivotFmt>
        <c:idx val="77"/>
        <c:spPr>
          <a:solidFill>
            <a:schemeClr val="accent1"/>
          </a:solidFill>
          <a:ln w="28575" cap="rnd">
            <a:solidFill>
              <a:schemeClr val="accent1"/>
            </a:solidFill>
            <a:round/>
          </a:ln>
          <a:effectLst/>
        </c:spPr>
        <c:marker>
          <c:symbol val="none"/>
        </c:marker>
      </c:pivotFmt>
      <c:pivotFmt>
        <c:idx val="78"/>
        <c:spPr>
          <a:solidFill>
            <a:schemeClr val="accent1"/>
          </a:solidFill>
          <a:ln w="28575" cap="rnd">
            <a:solidFill>
              <a:schemeClr val="accent1"/>
            </a:solidFill>
            <a:round/>
          </a:ln>
          <a:effectLst/>
        </c:spPr>
        <c:marker>
          <c:symbol val="none"/>
        </c:marker>
      </c:pivotFmt>
      <c:pivotFmt>
        <c:idx val="79"/>
        <c:spPr>
          <a:solidFill>
            <a:schemeClr val="accent1"/>
          </a:solidFill>
          <a:ln w="28575" cap="rnd">
            <a:solidFill>
              <a:schemeClr val="accent1"/>
            </a:solidFill>
            <a:round/>
          </a:ln>
          <a:effectLst/>
        </c:spPr>
        <c:marker>
          <c:symbol val="none"/>
        </c:marker>
      </c:pivotFmt>
      <c:pivotFmt>
        <c:idx val="80"/>
        <c:spPr>
          <a:solidFill>
            <a:schemeClr val="accent1"/>
          </a:solidFill>
          <a:ln w="28575" cap="rnd">
            <a:solidFill>
              <a:schemeClr val="accent1"/>
            </a:solidFill>
            <a:round/>
          </a:ln>
          <a:effectLst/>
        </c:spPr>
        <c:marker>
          <c:symbol val="none"/>
        </c:marker>
      </c:pivotFmt>
      <c:pivotFmt>
        <c:idx val="81"/>
        <c:spPr>
          <a:solidFill>
            <a:schemeClr val="accent1"/>
          </a:solidFill>
          <a:ln w="28575" cap="rnd">
            <a:solidFill>
              <a:schemeClr val="accent1"/>
            </a:solidFill>
            <a:round/>
          </a:ln>
          <a:effectLst/>
        </c:spPr>
        <c:marker>
          <c:symbol val="none"/>
        </c:marker>
      </c:pivotFmt>
      <c:pivotFmt>
        <c:idx val="82"/>
        <c:spPr>
          <a:solidFill>
            <a:schemeClr val="accent1"/>
          </a:solidFill>
          <a:ln w="28575" cap="rnd">
            <a:solidFill>
              <a:schemeClr val="accent1"/>
            </a:solidFill>
            <a:round/>
          </a:ln>
          <a:effectLst/>
        </c:spPr>
        <c:marker>
          <c:symbol val="none"/>
        </c:marker>
      </c:pivotFmt>
      <c:pivotFmt>
        <c:idx val="83"/>
        <c:spPr>
          <a:solidFill>
            <a:schemeClr val="accent1"/>
          </a:solidFill>
          <a:ln w="28575" cap="rnd">
            <a:solidFill>
              <a:schemeClr val="accent1"/>
            </a:solidFill>
            <a:round/>
          </a:ln>
          <a:effectLst/>
        </c:spPr>
        <c:marker>
          <c:symbol val="none"/>
        </c:marker>
      </c:pivotFmt>
      <c:pivotFmt>
        <c:idx val="84"/>
        <c:spPr>
          <a:solidFill>
            <a:schemeClr val="accent1"/>
          </a:solidFill>
          <a:ln w="28575" cap="rnd">
            <a:solidFill>
              <a:schemeClr val="accent1"/>
            </a:solidFill>
            <a:round/>
          </a:ln>
          <a:effectLst/>
        </c:spPr>
        <c:marker>
          <c:symbol val="none"/>
        </c:marker>
      </c:pivotFmt>
      <c:pivotFmt>
        <c:idx val="85"/>
        <c:spPr>
          <a:solidFill>
            <a:schemeClr val="accent1"/>
          </a:solidFill>
          <a:ln w="28575" cap="rnd">
            <a:solidFill>
              <a:schemeClr val="accent1"/>
            </a:solidFill>
            <a:round/>
          </a:ln>
          <a:effectLst/>
        </c:spPr>
        <c:marker>
          <c:symbol val="none"/>
        </c:marker>
      </c:pivotFmt>
      <c:pivotFmt>
        <c:idx val="86"/>
        <c:spPr>
          <a:solidFill>
            <a:schemeClr val="accent1"/>
          </a:solidFill>
          <a:ln w="28575" cap="rnd">
            <a:solidFill>
              <a:schemeClr val="accent1"/>
            </a:solidFill>
            <a:round/>
          </a:ln>
          <a:effectLst/>
        </c:spPr>
        <c:marker>
          <c:symbol val="none"/>
        </c:marker>
      </c:pivotFmt>
      <c:pivotFmt>
        <c:idx val="87"/>
        <c:spPr>
          <a:solidFill>
            <a:schemeClr val="accent1"/>
          </a:solidFill>
          <a:ln w="28575" cap="rnd">
            <a:solidFill>
              <a:schemeClr val="accent1"/>
            </a:solidFill>
            <a:round/>
          </a:ln>
          <a:effectLst/>
        </c:spPr>
        <c:marker>
          <c:symbol val="none"/>
        </c:marker>
      </c:pivotFmt>
      <c:pivotFmt>
        <c:idx val="88"/>
        <c:spPr>
          <a:solidFill>
            <a:schemeClr val="accent1"/>
          </a:solidFill>
          <a:ln w="28575" cap="rnd">
            <a:solidFill>
              <a:schemeClr val="accent1"/>
            </a:solidFill>
            <a:round/>
          </a:ln>
          <a:effectLst/>
        </c:spPr>
        <c:marker>
          <c:symbol val="none"/>
        </c:marker>
      </c:pivotFmt>
      <c:pivotFmt>
        <c:idx val="89"/>
        <c:spPr>
          <a:solidFill>
            <a:schemeClr val="accent1"/>
          </a:solidFill>
          <a:ln w="28575" cap="rnd">
            <a:solidFill>
              <a:schemeClr val="accent1"/>
            </a:solidFill>
            <a:round/>
          </a:ln>
          <a:effectLst/>
        </c:spPr>
        <c:marker>
          <c:symbol val="none"/>
        </c:marker>
      </c:pivotFmt>
      <c:pivotFmt>
        <c:idx val="90"/>
        <c:spPr>
          <a:solidFill>
            <a:schemeClr val="accent1"/>
          </a:solidFill>
          <a:ln w="28575" cap="rnd">
            <a:solidFill>
              <a:schemeClr val="accent1"/>
            </a:solidFill>
            <a:round/>
          </a:ln>
          <a:effectLst/>
        </c:spPr>
        <c:marker>
          <c:symbol val="none"/>
        </c:marker>
      </c:pivotFmt>
      <c:pivotFmt>
        <c:idx val="91"/>
        <c:spPr>
          <a:solidFill>
            <a:schemeClr val="accent1"/>
          </a:solidFill>
          <a:ln w="28575" cap="rnd">
            <a:solidFill>
              <a:schemeClr val="accent1"/>
            </a:solidFill>
            <a:round/>
          </a:ln>
          <a:effectLst/>
        </c:spPr>
        <c:marker>
          <c:symbol val="none"/>
        </c:marker>
      </c:pivotFmt>
      <c:pivotFmt>
        <c:idx val="92"/>
        <c:spPr>
          <a:solidFill>
            <a:schemeClr val="accent1"/>
          </a:solidFill>
          <a:ln w="28575" cap="rnd">
            <a:solidFill>
              <a:schemeClr val="accent1"/>
            </a:solidFill>
            <a:round/>
          </a:ln>
          <a:effectLst/>
        </c:spPr>
        <c:marker>
          <c:symbol val="none"/>
        </c:marker>
      </c:pivotFmt>
      <c:pivotFmt>
        <c:idx val="93"/>
        <c:spPr>
          <a:solidFill>
            <a:schemeClr val="accent1"/>
          </a:solidFill>
          <a:ln w="28575" cap="rnd">
            <a:solidFill>
              <a:schemeClr val="accent1"/>
            </a:solidFill>
            <a:round/>
          </a:ln>
          <a:effectLst/>
        </c:spPr>
        <c:marker>
          <c:symbol val="none"/>
        </c:marker>
      </c:pivotFmt>
      <c:pivotFmt>
        <c:idx val="94"/>
        <c:spPr>
          <a:solidFill>
            <a:schemeClr val="accent1"/>
          </a:solidFill>
          <a:ln w="28575" cap="rnd">
            <a:solidFill>
              <a:schemeClr val="accent1"/>
            </a:solidFill>
            <a:round/>
          </a:ln>
          <a:effectLst/>
        </c:spPr>
        <c:marker>
          <c:symbol val="none"/>
        </c:marker>
      </c:pivotFmt>
      <c:pivotFmt>
        <c:idx val="95"/>
        <c:spPr>
          <a:solidFill>
            <a:schemeClr val="accent1"/>
          </a:solidFill>
          <a:ln w="28575" cap="rnd">
            <a:solidFill>
              <a:schemeClr val="accent1"/>
            </a:solidFill>
            <a:round/>
          </a:ln>
          <a:effectLst/>
        </c:spPr>
        <c:marker>
          <c:symbol val="none"/>
        </c:marker>
      </c:pivotFmt>
      <c:pivotFmt>
        <c:idx val="96"/>
        <c:spPr>
          <a:solidFill>
            <a:schemeClr val="accent1"/>
          </a:solidFill>
          <a:ln w="28575" cap="rnd">
            <a:solidFill>
              <a:schemeClr val="accent1"/>
            </a:solidFill>
            <a:round/>
          </a:ln>
          <a:effectLst/>
        </c:spPr>
        <c:marker>
          <c:symbol val="none"/>
        </c:marker>
      </c:pivotFmt>
      <c:pivotFmt>
        <c:idx val="97"/>
        <c:spPr>
          <a:solidFill>
            <a:schemeClr val="accent1"/>
          </a:solidFill>
          <a:ln w="28575" cap="rnd">
            <a:solidFill>
              <a:schemeClr val="accent1"/>
            </a:solidFill>
            <a:round/>
          </a:ln>
          <a:effectLst/>
        </c:spPr>
        <c:marker>
          <c:symbol val="none"/>
        </c:marker>
      </c:pivotFmt>
      <c:pivotFmt>
        <c:idx val="98"/>
        <c:spPr>
          <a:solidFill>
            <a:schemeClr val="accent1"/>
          </a:solidFill>
          <a:ln w="28575" cap="rnd">
            <a:solidFill>
              <a:schemeClr val="accent1"/>
            </a:solidFill>
            <a:round/>
          </a:ln>
          <a:effectLst/>
        </c:spPr>
        <c:marker>
          <c:symbol val="none"/>
        </c:marker>
      </c:pivotFmt>
      <c:pivotFmt>
        <c:idx val="99"/>
        <c:spPr>
          <a:solidFill>
            <a:schemeClr val="accent1"/>
          </a:solidFill>
          <a:ln w="28575" cap="rnd">
            <a:solidFill>
              <a:schemeClr val="accent1"/>
            </a:solidFill>
            <a:round/>
          </a:ln>
          <a:effectLst/>
        </c:spPr>
        <c:marker>
          <c:symbol val="none"/>
        </c:marker>
      </c:pivotFmt>
      <c:pivotFmt>
        <c:idx val="100"/>
        <c:spPr>
          <a:solidFill>
            <a:schemeClr val="accent1"/>
          </a:solidFill>
          <a:ln w="28575" cap="rnd">
            <a:solidFill>
              <a:schemeClr val="accent1"/>
            </a:solidFill>
            <a:round/>
          </a:ln>
          <a:effectLst/>
        </c:spPr>
        <c:marker>
          <c:symbol val="none"/>
        </c:marker>
      </c:pivotFmt>
      <c:pivotFmt>
        <c:idx val="101"/>
        <c:spPr>
          <a:solidFill>
            <a:schemeClr val="accent1"/>
          </a:solidFill>
          <a:ln w="28575" cap="rnd">
            <a:solidFill>
              <a:schemeClr val="accent1"/>
            </a:solidFill>
            <a:round/>
          </a:ln>
          <a:effectLst/>
        </c:spPr>
        <c:marker>
          <c:symbol val="none"/>
        </c:marker>
      </c:pivotFmt>
      <c:pivotFmt>
        <c:idx val="102"/>
        <c:spPr>
          <a:solidFill>
            <a:schemeClr val="accent1"/>
          </a:solidFill>
          <a:ln w="28575" cap="rnd">
            <a:solidFill>
              <a:schemeClr val="accent1"/>
            </a:solidFill>
            <a:round/>
          </a:ln>
          <a:effectLst/>
        </c:spPr>
        <c:marker>
          <c:symbol val="none"/>
        </c:marker>
      </c:pivotFmt>
      <c:pivotFmt>
        <c:idx val="103"/>
        <c:spPr>
          <a:solidFill>
            <a:schemeClr val="accent1"/>
          </a:solidFill>
          <a:ln w="28575" cap="rnd">
            <a:solidFill>
              <a:schemeClr val="accent1"/>
            </a:solidFill>
            <a:round/>
          </a:ln>
          <a:effectLst/>
        </c:spPr>
        <c:marker>
          <c:symbol val="none"/>
        </c:marker>
      </c:pivotFmt>
      <c:pivotFmt>
        <c:idx val="104"/>
        <c:spPr>
          <a:solidFill>
            <a:schemeClr val="accent1"/>
          </a:solidFill>
          <a:ln w="28575" cap="rnd">
            <a:solidFill>
              <a:schemeClr val="accent1"/>
            </a:solidFill>
            <a:round/>
          </a:ln>
          <a:effectLst/>
        </c:spPr>
        <c:marker>
          <c:symbol val="none"/>
        </c:marker>
      </c:pivotFmt>
      <c:pivotFmt>
        <c:idx val="105"/>
        <c:spPr>
          <a:solidFill>
            <a:schemeClr val="accent1"/>
          </a:solidFill>
          <a:ln w="28575" cap="rnd">
            <a:solidFill>
              <a:schemeClr val="accent1"/>
            </a:solidFill>
            <a:round/>
          </a:ln>
          <a:effectLst/>
        </c:spPr>
        <c:marker>
          <c:symbol val="none"/>
        </c:marker>
      </c:pivotFmt>
      <c:pivotFmt>
        <c:idx val="106"/>
        <c:spPr>
          <a:solidFill>
            <a:schemeClr val="accent1"/>
          </a:solidFill>
          <a:ln w="28575" cap="rnd">
            <a:solidFill>
              <a:schemeClr val="accent1"/>
            </a:solidFill>
            <a:round/>
          </a:ln>
          <a:effectLst/>
        </c:spPr>
        <c:marker>
          <c:symbol val="none"/>
        </c:marker>
      </c:pivotFmt>
      <c:pivotFmt>
        <c:idx val="107"/>
        <c:spPr>
          <a:solidFill>
            <a:schemeClr val="accent1"/>
          </a:solidFill>
          <a:ln w="28575" cap="rnd">
            <a:solidFill>
              <a:schemeClr val="accent1"/>
            </a:solidFill>
            <a:round/>
          </a:ln>
          <a:effectLst/>
        </c:spPr>
        <c:marker>
          <c:symbol val="none"/>
        </c:marker>
      </c:pivotFmt>
      <c:pivotFmt>
        <c:idx val="108"/>
        <c:spPr>
          <a:solidFill>
            <a:schemeClr val="accent1"/>
          </a:solidFill>
          <a:ln w="28575" cap="rnd">
            <a:solidFill>
              <a:schemeClr val="accent1"/>
            </a:solidFill>
            <a:round/>
          </a:ln>
          <a:effectLst/>
        </c:spPr>
        <c:marker>
          <c:symbol val="none"/>
        </c:marker>
      </c:pivotFmt>
      <c:pivotFmt>
        <c:idx val="109"/>
        <c:spPr>
          <a:solidFill>
            <a:schemeClr val="accent1"/>
          </a:solidFill>
          <a:ln w="28575" cap="rnd">
            <a:solidFill>
              <a:schemeClr val="accent1"/>
            </a:solidFill>
            <a:round/>
          </a:ln>
          <a:effectLst/>
        </c:spPr>
        <c:marker>
          <c:symbol val="none"/>
        </c:marker>
      </c:pivotFmt>
      <c:pivotFmt>
        <c:idx val="110"/>
        <c:spPr>
          <a:solidFill>
            <a:schemeClr val="accent1"/>
          </a:solidFill>
          <a:ln w="28575" cap="rnd">
            <a:solidFill>
              <a:schemeClr val="accent1"/>
            </a:solidFill>
            <a:round/>
          </a:ln>
          <a:effectLst/>
        </c:spPr>
        <c:marker>
          <c:symbol val="none"/>
        </c:marker>
      </c:pivotFmt>
      <c:pivotFmt>
        <c:idx val="111"/>
        <c:spPr>
          <a:solidFill>
            <a:schemeClr val="accent1"/>
          </a:solidFill>
          <a:ln w="28575" cap="rnd">
            <a:solidFill>
              <a:schemeClr val="accent1"/>
            </a:solidFill>
            <a:round/>
          </a:ln>
          <a:effectLst/>
        </c:spPr>
        <c:marker>
          <c:symbol val="none"/>
        </c:marker>
      </c:pivotFmt>
      <c:pivotFmt>
        <c:idx val="112"/>
        <c:spPr>
          <a:solidFill>
            <a:schemeClr val="accent1"/>
          </a:solidFill>
          <a:ln w="28575" cap="rnd">
            <a:solidFill>
              <a:schemeClr val="accent1"/>
            </a:solidFill>
            <a:round/>
          </a:ln>
          <a:effectLst/>
        </c:spPr>
        <c:marker>
          <c:symbol val="none"/>
        </c:marker>
      </c:pivotFmt>
      <c:pivotFmt>
        <c:idx val="113"/>
        <c:spPr>
          <a:solidFill>
            <a:schemeClr val="accent1"/>
          </a:solidFill>
          <a:ln w="28575" cap="rnd">
            <a:solidFill>
              <a:schemeClr val="accent1"/>
            </a:solidFill>
            <a:round/>
          </a:ln>
          <a:effectLst/>
        </c:spPr>
        <c:marker>
          <c:symbol val="none"/>
        </c:marker>
      </c:pivotFmt>
      <c:pivotFmt>
        <c:idx val="114"/>
        <c:spPr>
          <a:solidFill>
            <a:schemeClr val="accent1"/>
          </a:solidFill>
          <a:ln w="28575" cap="rnd">
            <a:solidFill>
              <a:schemeClr val="accent1"/>
            </a:solidFill>
            <a:round/>
          </a:ln>
          <a:effectLst/>
        </c:spPr>
        <c:marker>
          <c:symbol val="none"/>
        </c:marker>
      </c:pivotFmt>
      <c:pivotFmt>
        <c:idx val="115"/>
        <c:spPr>
          <a:solidFill>
            <a:schemeClr val="accent1"/>
          </a:solidFill>
          <a:ln w="28575" cap="rnd">
            <a:solidFill>
              <a:schemeClr val="accent1"/>
            </a:solidFill>
            <a:round/>
          </a:ln>
          <a:effectLst/>
        </c:spPr>
        <c:marker>
          <c:symbol val="none"/>
        </c:marker>
      </c:pivotFmt>
      <c:pivotFmt>
        <c:idx val="116"/>
        <c:spPr>
          <a:solidFill>
            <a:schemeClr val="accent1"/>
          </a:solidFill>
          <a:ln w="28575" cap="rnd">
            <a:solidFill>
              <a:schemeClr val="accent1"/>
            </a:solidFill>
            <a:round/>
          </a:ln>
          <a:effectLst/>
        </c:spPr>
        <c:marker>
          <c:symbol val="none"/>
        </c:marker>
      </c:pivotFmt>
      <c:pivotFmt>
        <c:idx val="117"/>
        <c:spPr>
          <a:solidFill>
            <a:schemeClr val="accent1"/>
          </a:solidFill>
          <a:ln w="28575" cap="rnd">
            <a:solidFill>
              <a:schemeClr val="accent1"/>
            </a:solidFill>
            <a:round/>
          </a:ln>
          <a:effectLst/>
        </c:spPr>
        <c:marker>
          <c:symbol val="none"/>
        </c:marker>
      </c:pivotFmt>
      <c:pivotFmt>
        <c:idx val="118"/>
        <c:spPr>
          <a:solidFill>
            <a:schemeClr val="accent1"/>
          </a:solidFill>
          <a:ln w="28575" cap="rnd">
            <a:solidFill>
              <a:schemeClr val="accent1"/>
            </a:solidFill>
            <a:round/>
          </a:ln>
          <a:effectLst/>
        </c:spPr>
        <c:marker>
          <c:symbol val="none"/>
        </c:marker>
      </c:pivotFmt>
      <c:pivotFmt>
        <c:idx val="119"/>
        <c:spPr>
          <a:solidFill>
            <a:schemeClr val="accent1"/>
          </a:solidFill>
          <a:ln w="28575" cap="rnd">
            <a:solidFill>
              <a:schemeClr val="accent1"/>
            </a:solidFill>
            <a:round/>
          </a:ln>
          <a:effectLst/>
        </c:spPr>
        <c:marker>
          <c:symbol val="none"/>
        </c:marker>
      </c:pivotFmt>
      <c:pivotFmt>
        <c:idx val="120"/>
        <c:spPr>
          <a:solidFill>
            <a:schemeClr val="accent1"/>
          </a:solidFill>
          <a:ln w="28575" cap="rnd">
            <a:solidFill>
              <a:schemeClr val="accent1"/>
            </a:solidFill>
            <a:round/>
          </a:ln>
          <a:effectLst/>
        </c:spPr>
        <c:marker>
          <c:symbol val="none"/>
        </c:marker>
      </c:pivotFmt>
      <c:pivotFmt>
        <c:idx val="121"/>
        <c:spPr>
          <a:solidFill>
            <a:schemeClr val="accent1"/>
          </a:solidFill>
          <a:ln w="28575" cap="rnd">
            <a:solidFill>
              <a:schemeClr val="accent1"/>
            </a:solidFill>
            <a:round/>
          </a:ln>
          <a:effectLst/>
        </c:spPr>
        <c:marker>
          <c:symbol val="none"/>
        </c:marker>
      </c:pivotFmt>
      <c:pivotFmt>
        <c:idx val="122"/>
        <c:spPr>
          <a:solidFill>
            <a:schemeClr val="accent1"/>
          </a:solidFill>
          <a:ln w="28575" cap="rnd">
            <a:solidFill>
              <a:schemeClr val="accent1"/>
            </a:solidFill>
            <a:round/>
          </a:ln>
          <a:effectLst/>
        </c:spPr>
        <c:marker>
          <c:symbol val="none"/>
        </c:marker>
      </c:pivotFmt>
      <c:pivotFmt>
        <c:idx val="123"/>
        <c:spPr>
          <a:solidFill>
            <a:schemeClr val="accent1"/>
          </a:solidFill>
          <a:ln w="28575" cap="rnd">
            <a:solidFill>
              <a:schemeClr val="accent1"/>
            </a:solidFill>
            <a:round/>
          </a:ln>
          <a:effectLst/>
        </c:spPr>
        <c:marker>
          <c:symbol val="none"/>
        </c:marker>
      </c:pivotFmt>
      <c:pivotFmt>
        <c:idx val="124"/>
        <c:spPr>
          <a:solidFill>
            <a:schemeClr val="accent1"/>
          </a:solidFill>
          <a:ln w="28575" cap="rnd">
            <a:solidFill>
              <a:schemeClr val="accent1"/>
            </a:solidFill>
            <a:round/>
          </a:ln>
          <a:effectLst/>
        </c:spPr>
        <c:marker>
          <c:symbol val="none"/>
        </c:marker>
      </c:pivotFmt>
      <c:pivotFmt>
        <c:idx val="125"/>
        <c:spPr>
          <a:solidFill>
            <a:schemeClr val="accent1"/>
          </a:solidFill>
          <a:ln w="28575" cap="rnd">
            <a:solidFill>
              <a:schemeClr val="accent1"/>
            </a:solidFill>
            <a:round/>
          </a:ln>
          <a:effectLst/>
        </c:spPr>
        <c:marker>
          <c:symbol val="none"/>
        </c:marker>
      </c:pivotFmt>
      <c:pivotFmt>
        <c:idx val="126"/>
        <c:spPr>
          <a:solidFill>
            <a:schemeClr val="accent1"/>
          </a:solidFill>
          <a:ln w="28575" cap="rnd">
            <a:solidFill>
              <a:schemeClr val="accent1"/>
            </a:solidFill>
            <a:round/>
          </a:ln>
          <a:effectLst/>
        </c:spPr>
        <c:marker>
          <c:symbol val="none"/>
        </c:marker>
      </c:pivotFmt>
      <c:pivotFmt>
        <c:idx val="127"/>
        <c:spPr>
          <a:solidFill>
            <a:schemeClr val="accent1"/>
          </a:solidFill>
          <a:ln w="28575" cap="rnd">
            <a:solidFill>
              <a:schemeClr val="accent1"/>
            </a:solidFill>
            <a:round/>
          </a:ln>
          <a:effectLst/>
        </c:spPr>
        <c:marker>
          <c:symbol val="none"/>
        </c:marker>
      </c:pivotFmt>
      <c:pivotFmt>
        <c:idx val="128"/>
        <c:spPr>
          <a:solidFill>
            <a:schemeClr val="accent1"/>
          </a:solidFill>
          <a:ln w="28575" cap="rnd">
            <a:solidFill>
              <a:schemeClr val="accent1"/>
            </a:solidFill>
            <a:round/>
          </a:ln>
          <a:effectLst/>
        </c:spPr>
        <c:marker>
          <c:symbol val="none"/>
        </c:marker>
      </c:pivotFmt>
      <c:pivotFmt>
        <c:idx val="129"/>
        <c:spPr>
          <a:solidFill>
            <a:schemeClr val="accent1"/>
          </a:solidFill>
          <a:ln w="28575" cap="rnd">
            <a:solidFill>
              <a:schemeClr val="accent1"/>
            </a:solidFill>
            <a:round/>
          </a:ln>
          <a:effectLst/>
        </c:spPr>
        <c:marker>
          <c:symbol val="none"/>
        </c:marker>
      </c:pivotFmt>
      <c:pivotFmt>
        <c:idx val="130"/>
        <c:spPr>
          <a:solidFill>
            <a:schemeClr val="accent1"/>
          </a:solidFill>
          <a:ln w="28575" cap="rnd">
            <a:solidFill>
              <a:schemeClr val="accent1"/>
            </a:solidFill>
            <a:round/>
          </a:ln>
          <a:effectLst/>
        </c:spPr>
        <c:marker>
          <c:symbol val="none"/>
        </c:marker>
      </c:pivotFmt>
      <c:pivotFmt>
        <c:idx val="131"/>
        <c:spPr>
          <a:solidFill>
            <a:schemeClr val="accent1"/>
          </a:solidFill>
          <a:ln w="28575" cap="rnd">
            <a:solidFill>
              <a:schemeClr val="accent1"/>
            </a:solidFill>
            <a:round/>
          </a:ln>
          <a:effectLst/>
        </c:spPr>
        <c:marker>
          <c:symbol val="none"/>
        </c:marker>
      </c:pivotFmt>
      <c:pivotFmt>
        <c:idx val="132"/>
        <c:spPr>
          <a:solidFill>
            <a:schemeClr val="accent1"/>
          </a:solidFill>
          <a:ln w="28575" cap="rnd">
            <a:solidFill>
              <a:schemeClr val="accent1"/>
            </a:solidFill>
            <a:round/>
          </a:ln>
          <a:effectLst/>
        </c:spPr>
        <c:marker>
          <c:symbol val="none"/>
        </c:marker>
      </c:pivotFmt>
      <c:pivotFmt>
        <c:idx val="133"/>
        <c:spPr>
          <a:solidFill>
            <a:schemeClr val="accent1"/>
          </a:solidFill>
          <a:ln w="28575" cap="rnd">
            <a:solidFill>
              <a:schemeClr val="accent1"/>
            </a:solidFill>
            <a:round/>
          </a:ln>
          <a:effectLst/>
        </c:spPr>
        <c:marker>
          <c:symbol val="none"/>
        </c:marker>
      </c:pivotFmt>
      <c:pivotFmt>
        <c:idx val="134"/>
        <c:spPr>
          <a:solidFill>
            <a:schemeClr val="accent1"/>
          </a:solidFill>
          <a:ln w="28575" cap="rnd">
            <a:solidFill>
              <a:schemeClr val="accent1"/>
            </a:solidFill>
            <a:round/>
          </a:ln>
          <a:effectLst/>
        </c:spPr>
        <c:marker>
          <c:symbol val="none"/>
        </c:marker>
      </c:pivotFmt>
      <c:pivotFmt>
        <c:idx val="135"/>
        <c:spPr>
          <a:solidFill>
            <a:schemeClr val="accent1"/>
          </a:solidFill>
          <a:ln w="28575" cap="rnd">
            <a:solidFill>
              <a:schemeClr val="accent1"/>
            </a:solidFill>
            <a:round/>
          </a:ln>
          <a:effectLst/>
        </c:spPr>
        <c:marker>
          <c:symbol val="none"/>
        </c:marker>
      </c:pivotFmt>
      <c:pivotFmt>
        <c:idx val="136"/>
        <c:spPr>
          <a:solidFill>
            <a:schemeClr val="accent1"/>
          </a:solidFill>
          <a:ln w="28575" cap="rnd">
            <a:solidFill>
              <a:schemeClr val="accent1"/>
            </a:solidFill>
            <a:round/>
          </a:ln>
          <a:effectLst/>
        </c:spPr>
        <c:marker>
          <c:symbol val="none"/>
        </c:marker>
      </c:pivotFmt>
      <c:pivotFmt>
        <c:idx val="137"/>
        <c:spPr>
          <a:solidFill>
            <a:schemeClr val="accent1"/>
          </a:solidFill>
          <a:ln w="28575" cap="rnd">
            <a:solidFill>
              <a:schemeClr val="accent1"/>
            </a:solidFill>
            <a:round/>
          </a:ln>
          <a:effectLst/>
        </c:spPr>
        <c:marker>
          <c:symbol val="none"/>
        </c:marker>
      </c:pivotFmt>
      <c:pivotFmt>
        <c:idx val="138"/>
        <c:spPr>
          <a:solidFill>
            <a:schemeClr val="accent1"/>
          </a:solidFill>
          <a:ln w="28575" cap="rnd">
            <a:solidFill>
              <a:schemeClr val="accent1"/>
            </a:solidFill>
            <a:round/>
          </a:ln>
          <a:effectLst/>
        </c:spPr>
        <c:marker>
          <c:symbol val="none"/>
        </c:marker>
      </c:pivotFmt>
      <c:pivotFmt>
        <c:idx val="139"/>
        <c:spPr>
          <a:solidFill>
            <a:schemeClr val="accent1"/>
          </a:solidFill>
          <a:ln w="28575" cap="rnd">
            <a:solidFill>
              <a:schemeClr val="accent1"/>
            </a:solidFill>
            <a:round/>
          </a:ln>
          <a:effectLst/>
        </c:spPr>
        <c:marker>
          <c:symbol val="none"/>
        </c:marker>
      </c:pivotFmt>
      <c:pivotFmt>
        <c:idx val="140"/>
        <c:spPr>
          <a:solidFill>
            <a:schemeClr val="accent1"/>
          </a:solidFill>
          <a:ln w="28575" cap="rnd">
            <a:solidFill>
              <a:schemeClr val="accent1"/>
            </a:solidFill>
            <a:round/>
          </a:ln>
          <a:effectLst/>
        </c:spPr>
        <c:marker>
          <c:symbol val="none"/>
        </c:marker>
      </c:pivotFmt>
      <c:pivotFmt>
        <c:idx val="141"/>
        <c:spPr>
          <a:solidFill>
            <a:schemeClr val="accent1"/>
          </a:solidFill>
          <a:ln w="28575" cap="rnd">
            <a:solidFill>
              <a:schemeClr val="accent1"/>
            </a:solidFill>
            <a:round/>
          </a:ln>
          <a:effectLst/>
        </c:spPr>
        <c:marker>
          <c:symbol val="none"/>
        </c:marker>
      </c:pivotFmt>
      <c:pivotFmt>
        <c:idx val="142"/>
        <c:spPr>
          <a:solidFill>
            <a:schemeClr val="accent1"/>
          </a:solidFill>
          <a:ln w="28575" cap="rnd">
            <a:solidFill>
              <a:schemeClr val="accent1"/>
            </a:solidFill>
            <a:round/>
          </a:ln>
          <a:effectLst/>
        </c:spPr>
        <c:marker>
          <c:symbol val="none"/>
        </c:marker>
      </c:pivotFmt>
      <c:pivotFmt>
        <c:idx val="143"/>
        <c:spPr>
          <a:solidFill>
            <a:schemeClr val="accent1"/>
          </a:solidFill>
          <a:ln w="28575" cap="rnd">
            <a:solidFill>
              <a:schemeClr val="accent1"/>
            </a:solidFill>
            <a:round/>
          </a:ln>
          <a:effectLst/>
        </c:spPr>
        <c:marker>
          <c:symbol val="none"/>
        </c:marker>
      </c:pivotFmt>
      <c:pivotFmt>
        <c:idx val="144"/>
        <c:spPr>
          <a:solidFill>
            <a:schemeClr val="accent1"/>
          </a:solidFill>
          <a:ln w="28575" cap="rnd">
            <a:solidFill>
              <a:schemeClr val="accent1"/>
            </a:solidFill>
            <a:round/>
          </a:ln>
          <a:effectLst/>
        </c:spPr>
        <c:marker>
          <c:symbol val="none"/>
        </c:marker>
      </c:pivotFmt>
      <c:pivotFmt>
        <c:idx val="145"/>
        <c:spPr>
          <a:solidFill>
            <a:schemeClr val="accent1"/>
          </a:solidFill>
          <a:ln w="28575" cap="rnd">
            <a:solidFill>
              <a:schemeClr val="accent1"/>
            </a:solidFill>
            <a:round/>
          </a:ln>
          <a:effectLst/>
        </c:spPr>
        <c:marker>
          <c:symbol val="none"/>
        </c:marker>
      </c:pivotFmt>
      <c:pivotFmt>
        <c:idx val="146"/>
        <c:spPr>
          <a:solidFill>
            <a:schemeClr val="accent1"/>
          </a:solidFill>
          <a:ln w="28575" cap="rnd">
            <a:solidFill>
              <a:schemeClr val="accent1"/>
            </a:solidFill>
            <a:round/>
          </a:ln>
          <a:effectLst/>
        </c:spPr>
        <c:marker>
          <c:symbol val="none"/>
        </c:marker>
      </c:pivotFmt>
      <c:pivotFmt>
        <c:idx val="147"/>
        <c:spPr>
          <a:solidFill>
            <a:schemeClr val="accent1"/>
          </a:solidFill>
          <a:ln w="28575" cap="rnd">
            <a:solidFill>
              <a:schemeClr val="accent1"/>
            </a:solidFill>
            <a:round/>
          </a:ln>
          <a:effectLst/>
        </c:spPr>
        <c:marker>
          <c:symbol val="none"/>
        </c:marker>
      </c:pivotFmt>
      <c:pivotFmt>
        <c:idx val="148"/>
        <c:spPr>
          <a:solidFill>
            <a:schemeClr val="accent1"/>
          </a:solidFill>
          <a:ln w="28575" cap="rnd">
            <a:solidFill>
              <a:schemeClr val="accent1"/>
            </a:solidFill>
            <a:round/>
          </a:ln>
          <a:effectLst/>
        </c:spPr>
        <c:marker>
          <c:symbol val="none"/>
        </c:marker>
      </c:pivotFmt>
      <c:pivotFmt>
        <c:idx val="149"/>
        <c:spPr>
          <a:solidFill>
            <a:schemeClr val="accent1"/>
          </a:solidFill>
          <a:ln w="28575" cap="rnd">
            <a:solidFill>
              <a:schemeClr val="accent1"/>
            </a:solidFill>
            <a:round/>
          </a:ln>
          <a:effectLst/>
        </c:spPr>
        <c:marker>
          <c:symbol val="none"/>
        </c:marker>
      </c:pivotFmt>
      <c:pivotFmt>
        <c:idx val="150"/>
        <c:spPr>
          <a:solidFill>
            <a:schemeClr val="accent1"/>
          </a:solidFill>
          <a:ln w="28575" cap="rnd">
            <a:solidFill>
              <a:schemeClr val="accent1"/>
            </a:solidFill>
            <a:round/>
          </a:ln>
          <a:effectLst/>
        </c:spPr>
        <c:marker>
          <c:symbol val="none"/>
        </c:marker>
      </c:pivotFmt>
      <c:pivotFmt>
        <c:idx val="151"/>
        <c:spPr>
          <a:solidFill>
            <a:schemeClr val="accent1"/>
          </a:solidFill>
          <a:ln w="28575" cap="rnd">
            <a:solidFill>
              <a:schemeClr val="accent1"/>
            </a:solidFill>
            <a:round/>
          </a:ln>
          <a:effectLst/>
        </c:spPr>
        <c:marker>
          <c:symbol val="none"/>
        </c:marker>
      </c:pivotFmt>
      <c:pivotFmt>
        <c:idx val="152"/>
        <c:spPr>
          <a:solidFill>
            <a:schemeClr val="accent1"/>
          </a:solidFill>
          <a:ln w="28575" cap="rnd">
            <a:solidFill>
              <a:schemeClr val="accent1"/>
            </a:solidFill>
            <a:round/>
          </a:ln>
          <a:effectLst/>
        </c:spPr>
        <c:marker>
          <c:symbol val="none"/>
        </c:marker>
      </c:pivotFmt>
      <c:pivotFmt>
        <c:idx val="153"/>
        <c:spPr>
          <a:solidFill>
            <a:schemeClr val="accent1"/>
          </a:solidFill>
          <a:ln w="28575" cap="rnd">
            <a:solidFill>
              <a:schemeClr val="accent1"/>
            </a:solidFill>
            <a:round/>
          </a:ln>
          <a:effectLst/>
        </c:spPr>
        <c:marker>
          <c:symbol val="none"/>
        </c:marker>
      </c:pivotFmt>
      <c:pivotFmt>
        <c:idx val="154"/>
        <c:spPr>
          <a:solidFill>
            <a:schemeClr val="accent1"/>
          </a:solidFill>
          <a:ln w="28575" cap="rnd">
            <a:solidFill>
              <a:schemeClr val="accent1"/>
            </a:solidFill>
            <a:round/>
          </a:ln>
          <a:effectLst/>
        </c:spPr>
        <c:marker>
          <c:symbol val="none"/>
        </c:marker>
      </c:pivotFmt>
      <c:pivotFmt>
        <c:idx val="155"/>
        <c:spPr>
          <a:solidFill>
            <a:schemeClr val="accent1"/>
          </a:solidFill>
          <a:ln w="28575" cap="rnd">
            <a:solidFill>
              <a:schemeClr val="accent1"/>
            </a:solidFill>
            <a:round/>
          </a:ln>
          <a:effectLst/>
        </c:spPr>
        <c:marker>
          <c:symbol val="none"/>
        </c:marker>
      </c:pivotFmt>
      <c:pivotFmt>
        <c:idx val="156"/>
        <c:spPr>
          <a:solidFill>
            <a:schemeClr val="accent1"/>
          </a:solidFill>
          <a:ln w="28575" cap="rnd">
            <a:solidFill>
              <a:schemeClr val="accent1"/>
            </a:solidFill>
            <a:round/>
          </a:ln>
          <a:effectLst/>
        </c:spPr>
        <c:marker>
          <c:symbol val="none"/>
        </c:marker>
      </c:pivotFmt>
      <c:pivotFmt>
        <c:idx val="157"/>
        <c:spPr>
          <a:solidFill>
            <a:schemeClr val="accent1"/>
          </a:solidFill>
          <a:ln w="28575" cap="rnd">
            <a:solidFill>
              <a:schemeClr val="accent1"/>
            </a:solidFill>
            <a:round/>
          </a:ln>
          <a:effectLst/>
        </c:spPr>
        <c:marker>
          <c:symbol val="none"/>
        </c:marker>
      </c:pivotFmt>
      <c:pivotFmt>
        <c:idx val="158"/>
        <c:spPr>
          <a:solidFill>
            <a:schemeClr val="accent1"/>
          </a:solidFill>
          <a:ln w="28575" cap="rnd">
            <a:solidFill>
              <a:schemeClr val="accent1"/>
            </a:solidFill>
            <a:round/>
          </a:ln>
          <a:effectLst/>
        </c:spPr>
        <c:marker>
          <c:symbol val="none"/>
        </c:marker>
      </c:pivotFmt>
      <c:pivotFmt>
        <c:idx val="159"/>
        <c:spPr>
          <a:solidFill>
            <a:schemeClr val="accent1"/>
          </a:solidFill>
          <a:ln w="28575" cap="rnd">
            <a:solidFill>
              <a:schemeClr val="accent1"/>
            </a:solidFill>
            <a:round/>
          </a:ln>
          <a:effectLst/>
        </c:spPr>
        <c:marker>
          <c:symbol val="none"/>
        </c:marker>
      </c:pivotFmt>
      <c:pivotFmt>
        <c:idx val="160"/>
        <c:spPr>
          <a:solidFill>
            <a:schemeClr val="accent1"/>
          </a:solidFill>
          <a:ln w="28575" cap="rnd">
            <a:solidFill>
              <a:schemeClr val="accent1"/>
            </a:solidFill>
            <a:round/>
          </a:ln>
          <a:effectLst/>
        </c:spPr>
        <c:marker>
          <c:symbol val="none"/>
        </c:marker>
      </c:pivotFmt>
      <c:pivotFmt>
        <c:idx val="161"/>
        <c:spPr>
          <a:solidFill>
            <a:schemeClr val="accent1"/>
          </a:solidFill>
          <a:ln w="28575" cap="rnd">
            <a:solidFill>
              <a:schemeClr val="accent1"/>
            </a:solidFill>
            <a:round/>
          </a:ln>
          <a:effectLst/>
        </c:spPr>
        <c:marker>
          <c:symbol val="none"/>
        </c:marker>
      </c:pivotFmt>
      <c:pivotFmt>
        <c:idx val="162"/>
        <c:spPr>
          <a:solidFill>
            <a:schemeClr val="accent1"/>
          </a:solidFill>
          <a:ln w="28575" cap="rnd">
            <a:solidFill>
              <a:schemeClr val="accent1"/>
            </a:solidFill>
            <a:round/>
          </a:ln>
          <a:effectLst/>
        </c:spPr>
        <c:marker>
          <c:symbol val="none"/>
        </c:marker>
      </c:pivotFmt>
      <c:pivotFmt>
        <c:idx val="163"/>
        <c:spPr>
          <a:solidFill>
            <a:schemeClr val="accent1"/>
          </a:solidFill>
          <a:ln w="28575" cap="rnd">
            <a:solidFill>
              <a:schemeClr val="accent1"/>
            </a:solidFill>
            <a:round/>
          </a:ln>
          <a:effectLst/>
        </c:spPr>
        <c:marker>
          <c:symbol val="none"/>
        </c:marker>
      </c:pivotFmt>
      <c:pivotFmt>
        <c:idx val="164"/>
        <c:spPr>
          <a:solidFill>
            <a:schemeClr val="accent1"/>
          </a:solidFill>
          <a:ln w="28575" cap="rnd">
            <a:solidFill>
              <a:schemeClr val="accent1"/>
            </a:solidFill>
            <a:round/>
          </a:ln>
          <a:effectLst/>
        </c:spPr>
        <c:marker>
          <c:symbol val="none"/>
        </c:marker>
      </c:pivotFmt>
      <c:pivotFmt>
        <c:idx val="165"/>
        <c:spPr>
          <a:solidFill>
            <a:schemeClr val="accent1"/>
          </a:solidFill>
          <a:ln w="28575" cap="rnd">
            <a:solidFill>
              <a:schemeClr val="accent1"/>
            </a:solidFill>
            <a:round/>
          </a:ln>
          <a:effectLst/>
        </c:spPr>
        <c:marker>
          <c:symbol val="none"/>
        </c:marker>
      </c:pivotFmt>
      <c:pivotFmt>
        <c:idx val="166"/>
        <c:spPr>
          <a:solidFill>
            <a:schemeClr val="accent1"/>
          </a:solidFill>
          <a:ln w="28575" cap="rnd">
            <a:solidFill>
              <a:schemeClr val="accent1"/>
            </a:solidFill>
            <a:round/>
          </a:ln>
          <a:effectLst/>
        </c:spPr>
        <c:marker>
          <c:symbol val="none"/>
        </c:marker>
      </c:pivotFmt>
      <c:pivotFmt>
        <c:idx val="167"/>
        <c:spPr>
          <a:solidFill>
            <a:schemeClr val="accent1"/>
          </a:solidFill>
          <a:ln w="28575" cap="rnd">
            <a:solidFill>
              <a:schemeClr val="accent1"/>
            </a:solidFill>
            <a:round/>
          </a:ln>
          <a:effectLst/>
        </c:spPr>
        <c:marker>
          <c:symbol val="none"/>
        </c:marker>
      </c:pivotFmt>
      <c:pivotFmt>
        <c:idx val="168"/>
        <c:spPr>
          <a:solidFill>
            <a:schemeClr val="accent1"/>
          </a:solidFill>
          <a:ln w="28575" cap="rnd">
            <a:solidFill>
              <a:schemeClr val="accent1"/>
            </a:solidFill>
            <a:round/>
          </a:ln>
          <a:effectLst/>
        </c:spPr>
        <c:marker>
          <c:symbol val="none"/>
        </c:marker>
      </c:pivotFmt>
      <c:pivotFmt>
        <c:idx val="169"/>
        <c:spPr>
          <a:solidFill>
            <a:schemeClr val="accent1"/>
          </a:solidFill>
          <a:ln w="28575" cap="rnd">
            <a:solidFill>
              <a:schemeClr val="accent1"/>
            </a:solidFill>
            <a:round/>
          </a:ln>
          <a:effectLst/>
        </c:spPr>
        <c:marker>
          <c:symbol val="none"/>
        </c:marker>
      </c:pivotFmt>
      <c:pivotFmt>
        <c:idx val="170"/>
        <c:spPr>
          <a:solidFill>
            <a:schemeClr val="accent1"/>
          </a:solidFill>
          <a:ln w="28575" cap="rnd">
            <a:solidFill>
              <a:schemeClr val="accent1"/>
            </a:solidFill>
            <a:round/>
          </a:ln>
          <a:effectLst/>
        </c:spPr>
        <c:marker>
          <c:symbol val="none"/>
        </c:marker>
      </c:pivotFmt>
      <c:pivotFmt>
        <c:idx val="171"/>
        <c:spPr>
          <a:solidFill>
            <a:schemeClr val="accent1"/>
          </a:solidFill>
          <a:ln w="28575" cap="rnd">
            <a:solidFill>
              <a:schemeClr val="accent1"/>
            </a:solidFill>
            <a:round/>
          </a:ln>
          <a:effectLst/>
        </c:spPr>
        <c:marker>
          <c:symbol val="none"/>
        </c:marker>
      </c:pivotFmt>
      <c:pivotFmt>
        <c:idx val="172"/>
        <c:spPr>
          <a:solidFill>
            <a:schemeClr val="accent1"/>
          </a:solidFill>
          <a:ln w="28575" cap="rnd">
            <a:solidFill>
              <a:schemeClr val="accent1"/>
            </a:solidFill>
            <a:round/>
          </a:ln>
          <a:effectLst/>
        </c:spPr>
        <c:marker>
          <c:symbol val="none"/>
        </c:marker>
      </c:pivotFmt>
      <c:pivotFmt>
        <c:idx val="173"/>
        <c:spPr>
          <a:solidFill>
            <a:schemeClr val="accent1"/>
          </a:solidFill>
          <a:ln w="28575" cap="rnd">
            <a:solidFill>
              <a:schemeClr val="accent1"/>
            </a:solidFill>
            <a:round/>
          </a:ln>
          <a:effectLst/>
        </c:spPr>
        <c:marker>
          <c:symbol val="none"/>
        </c:marker>
      </c:pivotFmt>
      <c:pivotFmt>
        <c:idx val="174"/>
        <c:spPr>
          <a:solidFill>
            <a:schemeClr val="accent1"/>
          </a:solidFill>
          <a:ln w="28575" cap="rnd">
            <a:solidFill>
              <a:schemeClr val="accent1"/>
            </a:solidFill>
            <a:round/>
          </a:ln>
          <a:effectLst/>
        </c:spPr>
        <c:marker>
          <c:symbol val="none"/>
        </c:marker>
      </c:pivotFmt>
      <c:pivotFmt>
        <c:idx val="175"/>
        <c:spPr>
          <a:solidFill>
            <a:schemeClr val="accent1"/>
          </a:solidFill>
          <a:ln w="28575" cap="rnd">
            <a:solidFill>
              <a:schemeClr val="accent1"/>
            </a:solidFill>
            <a:round/>
          </a:ln>
          <a:effectLst/>
        </c:spPr>
        <c:marker>
          <c:symbol val="none"/>
        </c:marker>
      </c:pivotFmt>
      <c:pivotFmt>
        <c:idx val="176"/>
        <c:spPr>
          <a:solidFill>
            <a:schemeClr val="accent1"/>
          </a:solidFill>
          <a:ln w="28575" cap="rnd">
            <a:solidFill>
              <a:schemeClr val="accent1"/>
            </a:solidFill>
            <a:round/>
          </a:ln>
          <a:effectLst/>
        </c:spPr>
        <c:marker>
          <c:symbol val="none"/>
        </c:marker>
      </c:pivotFmt>
      <c:pivotFmt>
        <c:idx val="177"/>
        <c:spPr>
          <a:solidFill>
            <a:schemeClr val="accent1"/>
          </a:solidFill>
          <a:ln w="28575" cap="rnd">
            <a:solidFill>
              <a:schemeClr val="accent1"/>
            </a:solidFill>
            <a:round/>
          </a:ln>
          <a:effectLst/>
        </c:spPr>
        <c:marker>
          <c:symbol val="none"/>
        </c:marker>
      </c:pivotFmt>
      <c:pivotFmt>
        <c:idx val="178"/>
        <c:spPr>
          <a:solidFill>
            <a:schemeClr val="accent1"/>
          </a:solidFill>
          <a:ln w="28575" cap="rnd">
            <a:solidFill>
              <a:schemeClr val="accent1"/>
            </a:solidFill>
            <a:round/>
          </a:ln>
          <a:effectLst/>
        </c:spPr>
        <c:marker>
          <c:symbol val="none"/>
        </c:marker>
      </c:pivotFmt>
      <c:pivotFmt>
        <c:idx val="179"/>
        <c:spPr>
          <a:solidFill>
            <a:schemeClr val="accent1"/>
          </a:solidFill>
          <a:ln w="28575" cap="rnd">
            <a:solidFill>
              <a:schemeClr val="accent1"/>
            </a:solidFill>
            <a:round/>
          </a:ln>
          <a:effectLst/>
        </c:spPr>
        <c:marker>
          <c:symbol val="none"/>
        </c:marker>
      </c:pivotFmt>
      <c:pivotFmt>
        <c:idx val="180"/>
        <c:spPr>
          <a:solidFill>
            <a:schemeClr val="accent1"/>
          </a:solidFill>
          <a:ln w="28575" cap="rnd">
            <a:solidFill>
              <a:schemeClr val="accent1"/>
            </a:solidFill>
            <a:round/>
          </a:ln>
          <a:effectLst/>
        </c:spPr>
        <c:marker>
          <c:symbol val="none"/>
        </c:marker>
      </c:pivotFmt>
      <c:pivotFmt>
        <c:idx val="181"/>
        <c:spPr>
          <a:solidFill>
            <a:schemeClr val="accent1"/>
          </a:solidFill>
          <a:ln w="28575" cap="rnd">
            <a:solidFill>
              <a:schemeClr val="accent1"/>
            </a:solidFill>
            <a:round/>
          </a:ln>
          <a:effectLst/>
        </c:spPr>
        <c:marker>
          <c:symbol val="none"/>
        </c:marker>
      </c:pivotFmt>
      <c:pivotFmt>
        <c:idx val="182"/>
        <c:spPr>
          <a:solidFill>
            <a:schemeClr val="accent1"/>
          </a:solidFill>
          <a:ln w="28575" cap="rnd">
            <a:solidFill>
              <a:schemeClr val="accent1"/>
            </a:solidFill>
            <a:round/>
          </a:ln>
          <a:effectLst/>
        </c:spPr>
        <c:marker>
          <c:symbol val="none"/>
        </c:marker>
      </c:pivotFmt>
      <c:pivotFmt>
        <c:idx val="183"/>
        <c:spPr>
          <a:solidFill>
            <a:schemeClr val="accent1"/>
          </a:solidFill>
          <a:ln w="28575" cap="rnd">
            <a:solidFill>
              <a:schemeClr val="accent1"/>
            </a:solidFill>
            <a:round/>
          </a:ln>
          <a:effectLst/>
        </c:spPr>
        <c:marker>
          <c:symbol val="none"/>
        </c:marker>
      </c:pivotFmt>
      <c:pivotFmt>
        <c:idx val="184"/>
        <c:spPr>
          <a:solidFill>
            <a:schemeClr val="accent1"/>
          </a:solidFill>
          <a:ln w="28575" cap="rnd">
            <a:solidFill>
              <a:schemeClr val="accent1"/>
            </a:solidFill>
            <a:round/>
          </a:ln>
          <a:effectLst/>
        </c:spPr>
        <c:marker>
          <c:symbol val="none"/>
        </c:marker>
      </c:pivotFmt>
      <c:pivotFmt>
        <c:idx val="185"/>
        <c:spPr>
          <a:solidFill>
            <a:schemeClr val="accent1"/>
          </a:solidFill>
          <a:ln w="28575" cap="rnd">
            <a:solidFill>
              <a:schemeClr val="accent1"/>
            </a:solidFill>
            <a:round/>
          </a:ln>
          <a:effectLst/>
        </c:spPr>
        <c:marker>
          <c:symbol val="none"/>
        </c:marker>
      </c:pivotFmt>
      <c:pivotFmt>
        <c:idx val="186"/>
        <c:spPr>
          <a:solidFill>
            <a:schemeClr val="accent1"/>
          </a:solidFill>
          <a:ln w="28575" cap="rnd">
            <a:solidFill>
              <a:schemeClr val="accent1"/>
            </a:solidFill>
            <a:round/>
          </a:ln>
          <a:effectLst/>
        </c:spPr>
        <c:marker>
          <c:symbol val="none"/>
        </c:marker>
      </c:pivotFmt>
      <c:pivotFmt>
        <c:idx val="187"/>
        <c:spPr>
          <a:solidFill>
            <a:schemeClr val="accent1"/>
          </a:solidFill>
          <a:ln w="28575" cap="rnd">
            <a:solidFill>
              <a:schemeClr val="accent1"/>
            </a:solidFill>
            <a:round/>
          </a:ln>
          <a:effectLst/>
        </c:spPr>
        <c:marker>
          <c:symbol val="none"/>
        </c:marker>
      </c:pivotFmt>
      <c:pivotFmt>
        <c:idx val="188"/>
        <c:spPr>
          <a:solidFill>
            <a:schemeClr val="accent1"/>
          </a:solidFill>
          <a:ln w="28575" cap="rnd">
            <a:solidFill>
              <a:schemeClr val="accent1"/>
            </a:solidFill>
            <a:round/>
          </a:ln>
          <a:effectLst/>
        </c:spPr>
        <c:marker>
          <c:symbol val="none"/>
        </c:marker>
      </c:pivotFmt>
      <c:pivotFmt>
        <c:idx val="189"/>
        <c:spPr>
          <a:solidFill>
            <a:schemeClr val="accent1"/>
          </a:solidFill>
          <a:ln w="28575" cap="rnd">
            <a:solidFill>
              <a:schemeClr val="accent1"/>
            </a:solidFill>
            <a:round/>
          </a:ln>
          <a:effectLst/>
        </c:spPr>
        <c:marker>
          <c:symbol val="none"/>
        </c:marker>
      </c:pivotFmt>
      <c:pivotFmt>
        <c:idx val="190"/>
        <c:spPr>
          <a:solidFill>
            <a:schemeClr val="accent1"/>
          </a:solidFill>
          <a:ln w="28575" cap="rnd">
            <a:solidFill>
              <a:schemeClr val="accent1"/>
            </a:solidFill>
            <a:round/>
          </a:ln>
          <a:effectLst/>
        </c:spPr>
        <c:marker>
          <c:symbol val="none"/>
        </c:marker>
      </c:pivotFmt>
      <c:pivotFmt>
        <c:idx val="191"/>
        <c:spPr>
          <a:solidFill>
            <a:schemeClr val="accent1"/>
          </a:solidFill>
          <a:ln w="28575" cap="rnd">
            <a:solidFill>
              <a:schemeClr val="accent1"/>
            </a:solidFill>
            <a:round/>
          </a:ln>
          <a:effectLst/>
        </c:spPr>
        <c:marker>
          <c:symbol val="none"/>
        </c:marker>
      </c:pivotFmt>
      <c:pivotFmt>
        <c:idx val="192"/>
        <c:spPr>
          <a:solidFill>
            <a:schemeClr val="accent1"/>
          </a:solidFill>
          <a:ln w="28575" cap="rnd">
            <a:solidFill>
              <a:schemeClr val="accent1"/>
            </a:solidFill>
            <a:round/>
          </a:ln>
          <a:effectLst/>
        </c:spPr>
        <c:marker>
          <c:symbol val="none"/>
        </c:marker>
      </c:pivotFmt>
      <c:pivotFmt>
        <c:idx val="193"/>
        <c:spPr>
          <a:solidFill>
            <a:schemeClr val="accent1"/>
          </a:solidFill>
          <a:ln w="28575" cap="rnd">
            <a:solidFill>
              <a:schemeClr val="accent1"/>
            </a:solidFill>
            <a:round/>
          </a:ln>
          <a:effectLst/>
        </c:spPr>
        <c:marker>
          <c:symbol val="none"/>
        </c:marker>
      </c:pivotFmt>
      <c:pivotFmt>
        <c:idx val="194"/>
        <c:spPr>
          <a:solidFill>
            <a:schemeClr val="accent1"/>
          </a:solidFill>
          <a:ln w="28575" cap="rnd">
            <a:solidFill>
              <a:schemeClr val="accent1"/>
            </a:solidFill>
            <a:round/>
          </a:ln>
          <a:effectLst/>
        </c:spPr>
        <c:marker>
          <c:symbol val="none"/>
        </c:marker>
      </c:pivotFmt>
      <c:pivotFmt>
        <c:idx val="195"/>
        <c:spPr>
          <a:solidFill>
            <a:schemeClr val="accent1"/>
          </a:solidFill>
          <a:ln w="28575" cap="rnd">
            <a:solidFill>
              <a:schemeClr val="accent1"/>
            </a:solidFill>
            <a:round/>
          </a:ln>
          <a:effectLst/>
        </c:spPr>
        <c:marker>
          <c:symbol val="none"/>
        </c:marker>
      </c:pivotFmt>
      <c:pivotFmt>
        <c:idx val="196"/>
        <c:spPr>
          <a:solidFill>
            <a:schemeClr val="accent1"/>
          </a:solidFill>
          <a:ln w="28575" cap="rnd">
            <a:solidFill>
              <a:schemeClr val="accent1"/>
            </a:solidFill>
            <a:round/>
          </a:ln>
          <a:effectLst/>
        </c:spPr>
        <c:marker>
          <c:symbol val="none"/>
        </c:marker>
      </c:pivotFmt>
      <c:pivotFmt>
        <c:idx val="197"/>
        <c:spPr>
          <a:solidFill>
            <a:schemeClr val="accent1"/>
          </a:solidFill>
          <a:ln w="28575" cap="rnd">
            <a:solidFill>
              <a:schemeClr val="accent1"/>
            </a:solidFill>
            <a:round/>
          </a:ln>
          <a:effectLst/>
        </c:spPr>
        <c:marker>
          <c:symbol val="none"/>
        </c:marker>
      </c:pivotFmt>
      <c:pivotFmt>
        <c:idx val="198"/>
        <c:spPr>
          <a:solidFill>
            <a:schemeClr val="accent1"/>
          </a:solidFill>
          <a:ln w="28575" cap="rnd">
            <a:solidFill>
              <a:schemeClr val="accent1"/>
            </a:solidFill>
            <a:round/>
          </a:ln>
          <a:effectLst/>
        </c:spPr>
        <c:marker>
          <c:symbol val="none"/>
        </c:marker>
      </c:pivotFmt>
      <c:pivotFmt>
        <c:idx val="199"/>
        <c:spPr>
          <a:solidFill>
            <a:schemeClr val="accent1"/>
          </a:solidFill>
          <a:ln w="28575" cap="rnd">
            <a:solidFill>
              <a:schemeClr val="accent1"/>
            </a:solidFill>
            <a:round/>
          </a:ln>
          <a:effectLst/>
        </c:spPr>
        <c:marker>
          <c:symbol val="none"/>
        </c:marker>
      </c:pivotFmt>
      <c:pivotFmt>
        <c:idx val="200"/>
        <c:spPr>
          <a:solidFill>
            <a:schemeClr val="accent1"/>
          </a:solidFill>
          <a:ln w="28575" cap="rnd">
            <a:solidFill>
              <a:schemeClr val="accent1"/>
            </a:solidFill>
            <a:round/>
          </a:ln>
          <a:effectLst/>
        </c:spPr>
        <c:marker>
          <c:symbol val="none"/>
        </c:marker>
      </c:pivotFmt>
      <c:pivotFmt>
        <c:idx val="201"/>
        <c:spPr>
          <a:solidFill>
            <a:schemeClr val="accent1"/>
          </a:solidFill>
          <a:ln w="28575" cap="rnd">
            <a:solidFill>
              <a:schemeClr val="accent1"/>
            </a:solidFill>
            <a:round/>
          </a:ln>
          <a:effectLst/>
        </c:spPr>
        <c:marker>
          <c:symbol val="none"/>
        </c:marker>
      </c:pivotFmt>
      <c:pivotFmt>
        <c:idx val="202"/>
        <c:spPr>
          <a:solidFill>
            <a:schemeClr val="accent1"/>
          </a:solidFill>
          <a:ln w="28575" cap="rnd">
            <a:solidFill>
              <a:schemeClr val="accent1"/>
            </a:solidFill>
            <a:round/>
          </a:ln>
          <a:effectLst/>
        </c:spPr>
        <c:marker>
          <c:symbol val="none"/>
        </c:marker>
      </c:pivotFmt>
      <c:pivotFmt>
        <c:idx val="203"/>
        <c:spPr>
          <a:solidFill>
            <a:schemeClr val="accent1"/>
          </a:solidFill>
          <a:ln w="28575" cap="rnd">
            <a:solidFill>
              <a:schemeClr val="accent1"/>
            </a:solidFill>
            <a:round/>
          </a:ln>
          <a:effectLst/>
        </c:spPr>
        <c:marker>
          <c:symbol val="none"/>
        </c:marker>
      </c:pivotFmt>
      <c:pivotFmt>
        <c:idx val="204"/>
        <c:spPr>
          <a:solidFill>
            <a:schemeClr val="accent1"/>
          </a:solidFill>
          <a:ln w="28575" cap="rnd">
            <a:solidFill>
              <a:schemeClr val="accent1"/>
            </a:solidFill>
            <a:round/>
          </a:ln>
          <a:effectLst/>
        </c:spPr>
        <c:marker>
          <c:symbol val="none"/>
        </c:marker>
      </c:pivotFmt>
      <c:pivotFmt>
        <c:idx val="205"/>
        <c:spPr>
          <a:solidFill>
            <a:schemeClr val="accent1"/>
          </a:solidFill>
          <a:ln w="28575" cap="rnd">
            <a:solidFill>
              <a:schemeClr val="accent1"/>
            </a:solidFill>
            <a:round/>
          </a:ln>
          <a:effectLst/>
        </c:spPr>
        <c:marker>
          <c:symbol val="none"/>
        </c:marker>
      </c:pivotFmt>
      <c:pivotFmt>
        <c:idx val="206"/>
        <c:spPr>
          <a:solidFill>
            <a:schemeClr val="accent1"/>
          </a:solidFill>
          <a:ln w="28575" cap="rnd">
            <a:solidFill>
              <a:schemeClr val="accent1"/>
            </a:solidFill>
            <a:round/>
          </a:ln>
          <a:effectLst/>
        </c:spPr>
        <c:marker>
          <c:symbol val="none"/>
        </c:marker>
      </c:pivotFmt>
      <c:pivotFmt>
        <c:idx val="207"/>
        <c:spPr>
          <a:solidFill>
            <a:schemeClr val="accent1"/>
          </a:solidFill>
          <a:ln w="28575" cap="rnd">
            <a:solidFill>
              <a:schemeClr val="accent1"/>
            </a:solidFill>
            <a:round/>
          </a:ln>
          <a:effectLst/>
        </c:spPr>
        <c:marker>
          <c:symbol val="none"/>
        </c:marker>
      </c:pivotFmt>
      <c:pivotFmt>
        <c:idx val="208"/>
        <c:spPr>
          <a:solidFill>
            <a:schemeClr val="accent1"/>
          </a:solidFill>
          <a:ln w="28575" cap="rnd">
            <a:solidFill>
              <a:schemeClr val="accent1"/>
            </a:solidFill>
            <a:round/>
          </a:ln>
          <a:effectLst/>
        </c:spPr>
        <c:marker>
          <c:symbol val="none"/>
        </c:marker>
      </c:pivotFmt>
      <c:pivotFmt>
        <c:idx val="209"/>
        <c:spPr>
          <a:solidFill>
            <a:schemeClr val="accent1"/>
          </a:solidFill>
          <a:ln w="28575" cap="rnd">
            <a:solidFill>
              <a:schemeClr val="accent1"/>
            </a:solidFill>
            <a:round/>
          </a:ln>
          <a:effectLst/>
        </c:spPr>
        <c:marker>
          <c:symbol val="none"/>
        </c:marker>
      </c:pivotFmt>
      <c:pivotFmt>
        <c:idx val="210"/>
        <c:spPr>
          <a:solidFill>
            <a:schemeClr val="accent1"/>
          </a:solidFill>
          <a:ln w="28575" cap="rnd">
            <a:solidFill>
              <a:schemeClr val="accent1"/>
            </a:solidFill>
            <a:round/>
          </a:ln>
          <a:effectLst/>
        </c:spPr>
        <c:marker>
          <c:symbol val="none"/>
        </c:marker>
      </c:pivotFmt>
      <c:pivotFmt>
        <c:idx val="211"/>
        <c:spPr>
          <a:solidFill>
            <a:schemeClr val="accent1"/>
          </a:solidFill>
          <a:ln w="28575" cap="rnd">
            <a:solidFill>
              <a:schemeClr val="accent1"/>
            </a:solidFill>
            <a:round/>
          </a:ln>
          <a:effectLst/>
        </c:spPr>
        <c:marker>
          <c:symbol val="none"/>
        </c:marker>
      </c:pivotFmt>
      <c:pivotFmt>
        <c:idx val="212"/>
        <c:spPr>
          <a:solidFill>
            <a:schemeClr val="accent1"/>
          </a:solidFill>
          <a:ln w="28575" cap="rnd">
            <a:solidFill>
              <a:schemeClr val="accent1"/>
            </a:solidFill>
            <a:round/>
          </a:ln>
          <a:effectLst/>
        </c:spPr>
        <c:marker>
          <c:symbol val="none"/>
        </c:marker>
      </c:pivotFmt>
      <c:pivotFmt>
        <c:idx val="213"/>
        <c:spPr>
          <a:solidFill>
            <a:schemeClr val="accent1"/>
          </a:solidFill>
          <a:ln w="28575" cap="rnd">
            <a:solidFill>
              <a:schemeClr val="accent1"/>
            </a:solidFill>
            <a:round/>
          </a:ln>
          <a:effectLst/>
        </c:spPr>
        <c:marker>
          <c:symbol val="none"/>
        </c:marker>
      </c:pivotFmt>
      <c:pivotFmt>
        <c:idx val="214"/>
        <c:spPr>
          <a:solidFill>
            <a:schemeClr val="accent1"/>
          </a:solidFill>
          <a:ln w="28575" cap="rnd">
            <a:solidFill>
              <a:schemeClr val="accent1"/>
            </a:solidFill>
            <a:round/>
          </a:ln>
          <a:effectLst/>
        </c:spPr>
        <c:marker>
          <c:symbol val="none"/>
        </c:marker>
      </c:pivotFmt>
      <c:pivotFmt>
        <c:idx val="215"/>
        <c:spPr>
          <a:solidFill>
            <a:schemeClr val="accent1"/>
          </a:solidFill>
          <a:ln w="28575" cap="rnd">
            <a:solidFill>
              <a:schemeClr val="accent1"/>
            </a:solidFill>
            <a:round/>
          </a:ln>
          <a:effectLst/>
        </c:spPr>
        <c:marker>
          <c:symbol val="none"/>
        </c:marker>
      </c:pivotFmt>
      <c:pivotFmt>
        <c:idx val="216"/>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217"/>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218"/>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219"/>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220"/>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221"/>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222"/>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223"/>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224"/>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225"/>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226"/>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227"/>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228"/>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229"/>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230"/>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231"/>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232"/>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233"/>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5.5368488060512575E-2"/>
          <c:y val="0.10681408835871564"/>
          <c:w val="0.68756477825575435"/>
          <c:h val="0.76582645732157728"/>
        </c:manualLayout>
      </c:layout>
      <c:lineChart>
        <c:grouping val="standard"/>
        <c:varyColors val="0"/>
        <c:ser>
          <c:idx val="0"/>
          <c:order val="0"/>
          <c:tx>
            <c:strRef>
              <c:f>Alcalinidad!$B$5:$B$6</c:f>
              <c:strCache>
                <c:ptCount val="1"/>
                <c:pt idx="0">
                  <c:v>CONV</c:v>
                </c:pt>
              </c:strCache>
            </c:strRef>
          </c:tx>
          <c:spPr>
            <a:ln w="28575" cap="rnd">
              <a:solidFill>
                <a:schemeClr val="accent1"/>
              </a:solidFill>
              <a:round/>
            </a:ln>
            <a:effectLst/>
          </c:spPr>
          <c:marker>
            <c:symbol val="none"/>
          </c:marker>
          <c:cat>
            <c:strRef>
              <c:f>Alcalinidad!$A$7:$A$16</c:f>
              <c:strCache>
                <c:ptCount val="9"/>
                <c:pt idx="0">
                  <c:v>abr-18</c:v>
                </c:pt>
                <c:pt idx="1">
                  <c:v>may-18</c:v>
                </c:pt>
                <c:pt idx="2">
                  <c:v>jun-18</c:v>
                </c:pt>
                <c:pt idx="3">
                  <c:v>jul-18</c:v>
                </c:pt>
                <c:pt idx="4">
                  <c:v>ago-18</c:v>
                </c:pt>
                <c:pt idx="5">
                  <c:v>sep-18</c:v>
                </c:pt>
                <c:pt idx="6">
                  <c:v>oct-18</c:v>
                </c:pt>
                <c:pt idx="7">
                  <c:v>nov-18</c:v>
                </c:pt>
                <c:pt idx="8">
                  <c:v>dic-18</c:v>
                </c:pt>
              </c:strCache>
            </c:strRef>
          </c:cat>
          <c:val>
            <c:numRef>
              <c:f>Alcalinidad!$B$7:$B$16</c:f>
              <c:numCache>
                <c:formatCode>General</c:formatCode>
                <c:ptCount val="9"/>
                <c:pt idx="3">
                  <c:v>80</c:v>
                </c:pt>
                <c:pt idx="4">
                  <c:v>70</c:v>
                </c:pt>
                <c:pt idx="5">
                  <c:v>60</c:v>
                </c:pt>
              </c:numCache>
            </c:numRef>
          </c:val>
          <c:smooth val="0"/>
          <c:extLst>
            <c:ext xmlns:c16="http://schemas.microsoft.com/office/drawing/2014/chart" uri="{C3380CC4-5D6E-409C-BE32-E72D297353CC}">
              <c16:uniqueId val="{00000000-7F10-4683-A584-5F76FC183190}"/>
            </c:ext>
          </c:extLst>
        </c:ser>
        <c:ser>
          <c:idx val="1"/>
          <c:order val="1"/>
          <c:tx>
            <c:strRef>
              <c:f>Alcalinidad!$C$5:$C$6</c:f>
              <c:strCache>
                <c:ptCount val="1"/>
                <c:pt idx="0">
                  <c:v>HARG1</c:v>
                </c:pt>
              </c:strCache>
            </c:strRef>
          </c:tx>
          <c:spPr>
            <a:ln w="28575" cap="rnd">
              <a:solidFill>
                <a:schemeClr val="accent2"/>
              </a:solidFill>
              <a:round/>
            </a:ln>
            <a:effectLst/>
          </c:spPr>
          <c:marker>
            <c:symbol val="none"/>
          </c:marker>
          <c:cat>
            <c:strRef>
              <c:f>Alcalinidad!$A$7:$A$16</c:f>
              <c:strCache>
                <c:ptCount val="9"/>
                <c:pt idx="0">
                  <c:v>abr-18</c:v>
                </c:pt>
                <c:pt idx="1">
                  <c:v>may-18</c:v>
                </c:pt>
                <c:pt idx="2">
                  <c:v>jun-18</c:v>
                </c:pt>
                <c:pt idx="3">
                  <c:v>jul-18</c:v>
                </c:pt>
                <c:pt idx="4">
                  <c:v>ago-18</c:v>
                </c:pt>
                <c:pt idx="5">
                  <c:v>sep-18</c:v>
                </c:pt>
                <c:pt idx="6">
                  <c:v>oct-18</c:v>
                </c:pt>
                <c:pt idx="7">
                  <c:v>nov-18</c:v>
                </c:pt>
                <c:pt idx="8">
                  <c:v>dic-18</c:v>
                </c:pt>
              </c:strCache>
            </c:strRef>
          </c:cat>
          <c:val>
            <c:numRef>
              <c:f>Alcalinidad!$C$7:$C$16</c:f>
              <c:numCache>
                <c:formatCode>General</c:formatCode>
                <c:ptCount val="9"/>
                <c:pt idx="0">
                  <c:v>#N/A</c:v>
                </c:pt>
                <c:pt idx="1">
                  <c:v>#N/A</c:v>
                </c:pt>
                <c:pt idx="4">
                  <c:v>45</c:v>
                </c:pt>
                <c:pt idx="5">
                  <c:v>35</c:v>
                </c:pt>
                <c:pt idx="6">
                  <c:v>35</c:v>
                </c:pt>
                <c:pt idx="8">
                  <c:v>45</c:v>
                </c:pt>
              </c:numCache>
            </c:numRef>
          </c:val>
          <c:smooth val="0"/>
          <c:extLst>
            <c:ext xmlns:c16="http://schemas.microsoft.com/office/drawing/2014/chart" uri="{C3380CC4-5D6E-409C-BE32-E72D297353CC}">
              <c16:uniqueId val="{00000001-7F10-4683-A584-5F76FC183190}"/>
            </c:ext>
          </c:extLst>
        </c:ser>
        <c:ser>
          <c:idx val="2"/>
          <c:order val="2"/>
          <c:tx>
            <c:strRef>
              <c:f>Alcalinidad!$D$5:$D$6</c:f>
              <c:strCache>
                <c:ptCount val="1"/>
                <c:pt idx="0">
                  <c:v>HARG2</c:v>
                </c:pt>
              </c:strCache>
            </c:strRef>
          </c:tx>
          <c:spPr>
            <a:ln w="28575" cap="rnd">
              <a:solidFill>
                <a:schemeClr val="accent3"/>
              </a:solidFill>
              <a:round/>
            </a:ln>
            <a:effectLst/>
          </c:spPr>
          <c:marker>
            <c:symbol val="none"/>
          </c:marker>
          <c:cat>
            <c:strRef>
              <c:f>Alcalinidad!$A$7:$A$16</c:f>
              <c:strCache>
                <c:ptCount val="9"/>
                <c:pt idx="0">
                  <c:v>abr-18</c:v>
                </c:pt>
                <c:pt idx="1">
                  <c:v>may-18</c:v>
                </c:pt>
                <c:pt idx="2">
                  <c:v>jun-18</c:v>
                </c:pt>
                <c:pt idx="3">
                  <c:v>jul-18</c:v>
                </c:pt>
                <c:pt idx="4">
                  <c:v>ago-18</c:v>
                </c:pt>
                <c:pt idx="5">
                  <c:v>sep-18</c:v>
                </c:pt>
                <c:pt idx="6">
                  <c:v>oct-18</c:v>
                </c:pt>
                <c:pt idx="7">
                  <c:v>nov-18</c:v>
                </c:pt>
                <c:pt idx="8">
                  <c:v>dic-18</c:v>
                </c:pt>
              </c:strCache>
            </c:strRef>
          </c:cat>
          <c:val>
            <c:numRef>
              <c:f>Alcalinidad!$D$7:$D$16</c:f>
              <c:numCache>
                <c:formatCode>General</c:formatCode>
                <c:ptCount val="9"/>
                <c:pt idx="0">
                  <c:v>#N/A</c:v>
                </c:pt>
                <c:pt idx="1">
                  <c:v>#N/A</c:v>
                </c:pt>
                <c:pt idx="2">
                  <c:v>35</c:v>
                </c:pt>
                <c:pt idx="4">
                  <c:v>45</c:v>
                </c:pt>
                <c:pt idx="5">
                  <c:v>35</c:v>
                </c:pt>
                <c:pt idx="6">
                  <c:v>40</c:v>
                </c:pt>
                <c:pt idx="7">
                  <c:v>35</c:v>
                </c:pt>
                <c:pt idx="8">
                  <c:v>50</c:v>
                </c:pt>
              </c:numCache>
            </c:numRef>
          </c:val>
          <c:smooth val="0"/>
          <c:extLst>
            <c:ext xmlns:c16="http://schemas.microsoft.com/office/drawing/2014/chart" uri="{C3380CC4-5D6E-409C-BE32-E72D297353CC}">
              <c16:uniqueId val="{00000002-7F10-4683-A584-5F76FC183190}"/>
            </c:ext>
          </c:extLst>
        </c:ser>
        <c:ser>
          <c:idx val="3"/>
          <c:order val="3"/>
          <c:tx>
            <c:strRef>
              <c:f>Alcalinidad!$E$5:$E$6</c:f>
              <c:strCache>
                <c:ptCount val="1"/>
                <c:pt idx="0">
                  <c:v>HASL1</c:v>
                </c:pt>
              </c:strCache>
            </c:strRef>
          </c:tx>
          <c:spPr>
            <a:ln w="28575" cap="rnd">
              <a:solidFill>
                <a:schemeClr val="accent4"/>
              </a:solidFill>
              <a:round/>
            </a:ln>
            <a:effectLst/>
          </c:spPr>
          <c:marker>
            <c:symbol val="none"/>
          </c:marker>
          <c:cat>
            <c:strRef>
              <c:f>Alcalinidad!$A$7:$A$16</c:f>
              <c:strCache>
                <c:ptCount val="9"/>
                <c:pt idx="0">
                  <c:v>abr-18</c:v>
                </c:pt>
                <c:pt idx="1">
                  <c:v>may-18</c:v>
                </c:pt>
                <c:pt idx="2">
                  <c:v>jun-18</c:v>
                </c:pt>
                <c:pt idx="3">
                  <c:v>jul-18</c:v>
                </c:pt>
                <c:pt idx="4">
                  <c:v>ago-18</c:v>
                </c:pt>
                <c:pt idx="5">
                  <c:v>sep-18</c:v>
                </c:pt>
                <c:pt idx="6">
                  <c:v>oct-18</c:v>
                </c:pt>
                <c:pt idx="7">
                  <c:v>nov-18</c:v>
                </c:pt>
                <c:pt idx="8">
                  <c:v>dic-18</c:v>
                </c:pt>
              </c:strCache>
            </c:strRef>
          </c:cat>
          <c:val>
            <c:numRef>
              <c:f>Alcalinidad!$E$7:$E$16</c:f>
              <c:numCache>
                <c:formatCode>General</c:formatCode>
                <c:ptCount val="9"/>
                <c:pt idx="0">
                  <c:v>#N/A</c:v>
                </c:pt>
                <c:pt idx="1">
                  <c:v>#N/A</c:v>
                </c:pt>
                <c:pt idx="4">
                  <c:v>70</c:v>
                </c:pt>
                <c:pt idx="5">
                  <c:v>55</c:v>
                </c:pt>
                <c:pt idx="6">
                  <c:v>45</c:v>
                </c:pt>
                <c:pt idx="7">
                  <c:v>55</c:v>
                </c:pt>
                <c:pt idx="8">
                  <c:v>45</c:v>
                </c:pt>
              </c:numCache>
            </c:numRef>
          </c:val>
          <c:smooth val="0"/>
          <c:extLst>
            <c:ext xmlns:c16="http://schemas.microsoft.com/office/drawing/2014/chart" uri="{C3380CC4-5D6E-409C-BE32-E72D297353CC}">
              <c16:uniqueId val="{00000003-7F10-4683-A584-5F76FC183190}"/>
            </c:ext>
          </c:extLst>
        </c:ser>
        <c:ser>
          <c:idx val="4"/>
          <c:order val="4"/>
          <c:tx>
            <c:strRef>
              <c:f>Alcalinidad!$F$5:$F$6</c:f>
              <c:strCache>
                <c:ptCount val="1"/>
                <c:pt idx="0">
                  <c:v>HASL2</c:v>
                </c:pt>
              </c:strCache>
            </c:strRef>
          </c:tx>
          <c:spPr>
            <a:ln w="28575" cap="rnd">
              <a:solidFill>
                <a:schemeClr val="accent5"/>
              </a:solidFill>
              <a:round/>
            </a:ln>
            <a:effectLst/>
          </c:spPr>
          <c:marker>
            <c:symbol val="none"/>
          </c:marker>
          <c:cat>
            <c:strRef>
              <c:f>Alcalinidad!$A$7:$A$16</c:f>
              <c:strCache>
                <c:ptCount val="9"/>
                <c:pt idx="0">
                  <c:v>abr-18</c:v>
                </c:pt>
                <c:pt idx="1">
                  <c:v>may-18</c:v>
                </c:pt>
                <c:pt idx="2">
                  <c:v>jun-18</c:v>
                </c:pt>
                <c:pt idx="3">
                  <c:v>jul-18</c:v>
                </c:pt>
                <c:pt idx="4">
                  <c:v>ago-18</c:v>
                </c:pt>
                <c:pt idx="5">
                  <c:v>sep-18</c:v>
                </c:pt>
                <c:pt idx="6">
                  <c:v>oct-18</c:v>
                </c:pt>
                <c:pt idx="7">
                  <c:v>nov-18</c:v>
                </c:pt>
                <c:pt idx="8">
                  <c:v>dic-18</c:v>
                </c:pt>
              </c:strCache>
            </c:strRef>
          </c:cat>
          <c:val>
            <c:numRef>
              <c:f>Alcalinidad!$F$7:$F$16</c:f>
              <c:numCache>
                <c:formatCode>General</c:formatCode>
                <c:ptCount val="9"/>
                <c:pt idx="0">
                  <c:v>#N/A</c:v>
                </c:pt>
                <c:pt idx="1">
                  <c:v>#N/A</c:v>
                </c:pt>
                <c:pt idx="2">
                  <c:v>40</c:v>
                </c:pt>
                <c:pt idx="4">
                  <c:v>70</c:v>
                </c:pt>
                <c:pt idx="5">
                  <c:v>70</c:v>
                </c:pt>
                <c:pt idx="6">
                  <c:v>60</c:v>
                </c:pt>
                <c:pt idx="7">
                  <c:v>60</c:v>
                </c:pt>
                <c:pt idx="8">
                  <c:v>50</c:v>
                </c:pt>
              </c:numCache>
            </c:numRef>
          </c:val>
          <c:smooth val="0"/>
          <c:extLst>
            <c:ext xmlns:c16="http://schemas.microsoft.com/office/drawing/2014/chart" uri="{C3380CC4-5D6E-409C-BE32-E72D297353CC}">
              <c16:uniqueId val="{00000004-7F10-4683-A584-5F76FC183190}"/>
            </c:ext>
          </c:extLst>
        </c:ser>
        <c:ser>
          <c:idx val="5"/>
          <c:order val="5"/>
          <c:tx>
            <c:strRef>
              <c:f>Alcalinidad!$G$5:$G$6</c:f>
              <c:strCache>
                <c:ptCount val="1"/>
                <c:pt idx="0">
                  <c:v>MAAB1</c:v>
                </c:pt>
              </c:strCache>
            </c:strRef>
          </c:tx>
          <c:spPr>
            <a:ln w="28575" cap="rnd">
              <a:solidFill>
                <a:schemeClr val="accent6"/>
              </a:solidFill>
              <a:round/>
            </a:ln>
            <a:effectLst/>
          </c:spPr>
          <c:marker>
            <c:symbol val="none"/>
          </c:marker>
          <c:cat>
            <c:strRef>
              <c:f>Alcalinidad!$A$7:$A$16</c:f>
              <c:strCache>
                <c:ptCount val="9"/>
                <c:pt idx="0">
                  <c:v>abr-18</c:v>
                </c:pt>
                <c:pt idx="1">
                  <c:v>may-18</c:v>
                </c:pt>
                <c:pt idx="2">
                  <c:v>jun-18</c:v>
                </c:pt>
                <c:pt idx="3">
                  <c:v>jul-18</c:v>
                </c:pt>
                <c:pt idx="4">
                  <c:v>ago-18</c:v>
                </c:pt>
                <c:pt idx="5">
                  <c:v>sep-18</c:v>
                </c:pt>
                <c:pt idx="6">
                  <c:v>oct-18</c:v>
                </c:pt>
                <c:pt idx="7">
                  <c:v>nov-18</c:v>
                </c:pt>
                <c:pt idx="8">
                  <c:v>dic-18</c:v>
                </c:pt>
              </c:strCache>
            </c:strRef>
          </c:cat>
          <c:val>
            <c:numRef>
              <c:f>Alcalinidad!$G$7:$G$16</c:f>
              <c:numCache>
                <c:formatCode>General</c:formatCode>
                <c:ptCount val="9"/>
                <c:pt idx="0">
                  <c:v>#N/A</c:v>
                </c:pt>
                <c:pt idx="1">
                  <c:v>#N/A</c:v>
                </c:pt>
                <c:pt idx="4">
                  <c:v>50</c:v>
                </c:pt>
                <c:pt idx="5">
                  <c:v>40</c:v>
                </c:pt>
                <c:pt idx="6">
                  <c:v>40</c:v>
                </c:pt>
                <c:pt idx="8">
                  <c:v>40</c:v>
                </c:pt>
              </c:numCache>
            </c:numRef>
          </c:val>
          <c:smooth val="0"/>
          <c:extLst>
            <c:ext xmlns:c16="http://schemas.microsoft.com/office/drawing/2014/chart" uri="{C3380CC4-5D6E-409C-BE32-E72D297353CC}">
              <c16:uniqueId val="{00000005-7F10-4683-A584-5F76FC183190}"/>
            </c:ext>
          </c:extLst>
        </c:ser>
        <c:ser>
          <c:idx val="6"/>
          <c:order val="6"/>
          <c:tx>
            <c:strRef>
              <c:f>Alcalinidad!$H$5:$H$6</c:f>
              <c:strCache>
                <c:ptCount val="1"/>
                <c:pt idx="0">
                  <c:v>MAAB2</c:v>
                </c:pt>
              </c:strCache>
            </c:strRef>
          </c:tx>
          <c:spPr>
            <a:ln w="28575" cap="rnd">
              <a:solidFill>
                <a:schemeClr val="accent1">
                  <a:lumMod val="60000"/>
                </a:schemeClr>
              </a:solidFill>
              <a:round/>
            </a:ln>
            <a:effectLst/>
          </c:spPr>
          <c:marker>
            <c:symbol val="none"/>
          </c:marker>
          <c:cat>
            <c:strRef>
              <c:f>Alcalinidad!$A$7:$A$16</c:f>
              <c:strCache>
                <c:ptCount val="9"/>
                <c:pt idx="0">
                  <c:v>abr-18</c:v>
                </c:pt>
                <c:pt idx="1">
                  <c:v>may-18</c:v>
                </c:pt>
                <c:pt idx="2">
                  <c:v>jun-18</c:v>
                </c:pt>
                <c:pt idx="3">
                  <c:v>jul-18</c:v>
                </c:pt>
                <c:pt idx="4">
                  <c:v>ago-18</c:v>
                </c:pt>
                <c:pt idx="5">
                  <c:v>sep-18</c:v>
                </c:pt>
                <c:pt idx="6">
                  <c:v>oct-18</c:v>
                </c:pt>
                <c:pt idx="7">
                  <c:v>nov-18</c:v>
                </c:pt>
                <c:pt idx="8">
                  <c:v>dic-18</c:v>
                </c:pt>
              </c:strCache>
            </c:strRef>
          </c:cat>
          <c:val>
            <c:numRef>
              <c:f>Alcalinidad!$H$7:$H$16</c:f>
              <c:numCache>
                <c:formatCode>General</c:formatCode>
                <c:ptCount val="9"/>
                <c:pt idx="0">
                  <c:v>#N/A</c:v>
                </c:pt>
                <c:pt idx="1">
                  <c:v>#N/A</c:v>
                </c:pt>
                <c:pt idx="2">
                  <c:v>40</c:v>
                </c:pt>
                <c:pt idx="4">
                  <c:v>65</c:v>
                </c:pt>
                <c:pt idx="5">
                  <c:v>40</c:v>
                </c:pt>
                <c:pt idx="6">
                  <c:v>40</c:v>
                </c:pt>
                <c:pt idx="7">
                  <c:v>30</c:v>
                </c:pt>
                <c:pt idx="8">
                  <c:v>45</c:v>
                </c:pt>
              </c:numCache>
            </c:numRef>
          </c:val>
          <c:smooth val="0"/>
          <c:extLst>
            <c:ext xmlns:c16="http://schemas.microsoft.com/office/drawing/2014/chart" uri="{C3380CC4-5D6E-409C-BE32-E72D297353CC}">
              <c16:uniqueId val="{00000006-7F10-4683-A584-5F76FC183190}"/>
            </c:ext>
          </c:extLst>
        </c:ser>
        <c:ser>
          <c:idx val="7"/>
          <c:order val="7"/>
          <c:tx>
            <c:strRef>
              <c:f>Alcalinidad!$I$5:$I$6</c:f>
              <c:strCache>
                <c:ptCount val="1"/>
                <c:pt idx="0">
                  <c:v>MACA1</c:v>
                </c:pt>
              </c:strCache>
            </c:strRef>
          </c:tx>
          <c:spPr>
            <a:ln w="28575" cap="rnd">
              <a:solidFill>
                <a:schemeClr val="accent2">
                  <a:lumMod val="60000"/>
                </a:schemeClr>
              </a:solidFill>
              <a:round/>
            </a:ln>
            <a:effectLst/>
          </c:spPr>
          <c:marker>
            <c:symbol val="none"/>
          </c:marker>
          <c:cat>
            <c:strRef>
              <c:f>Alcalinidad!$A$7:$A$16</c:f>
              <c:strCache>
                <c:ptCount val="9"/>
                <c:pt idx="0">
                  <c:v>abr-18</c:v>
                </c:pt>
                <c:pt idx="1">
                  <c:v>may-18</c:v>
                </c:pt>
                <c:pt idx="2">
                  <c:v>jun-18</c:v>
                </c:pt>
                <c:pt idx="3">
                  <c:v>jul-18</c:v>
                </c:pt>
                <c:pt idx="4">
                  <c:v>ago-18</c:v>
                </c:pt>
                <c:pt idx="5">
                  <c:v>sep-18</c:v>
                </c:pt>
                <c:pt idx="6">
                  <c:v>oct-18</c:v>
                </c:pt>
                <c:pt idx="7">
                  <c:v>nov-18</c:v>
                </c:pt>
                <c:pt idx="8">
                  <c:v>dic-18</c:v>
                </c:pt>
              </c:strCache>
            </c:strRef>
          </c:cat>
          <c:val>
            <c:numRef>
              <c:f>Alcalinidad!$I$7:$I$16</c:f>
              <c:numCache>
                <c:formatCode>General</c:formatCode>
                <c:ptCount val="9"/>
                <c:pt idx="0">
                  <c:v>#N/A</c:v>
                </c:pt>
                <c:pt idx="1">
                  <c:v>#N/A</c:v>
                </c:pt>
                <c:pt idx="4">
                  <c:v>50</c:v>
                </c:pt>
                <c:pt idx="5">
                  <c:v>40</c:v>
                </c:pt>
                <c:pt idx="6">
                  <c:v>45</c:v>
                </c:pt>
                <c:pt idx="8">
                  <c:v>45</c:v>
                </c:pt>
              </c:numCache>
            </c:numRef>
          </c:val>
          <c:smooth val="0"/>
          <c:extLst>
            <c:ext xmlns:c16="http://schemas.microsoft.com/office/drawing/2014/chart" uri="{C3380CC4-5D6E-409C-BE32-E72D297353CC}">
              <c16:uniqueId val="{00000007-7F10-4683-A584-5F76FC183190}"/>
            </c:ext>
          </c:extLst>
        </c:ser>
        <c:ser>
          <c:idx val="8"/>
          <c:order val="8"/>
          <c:tx>
            <c:strRef>
              <c:f>Alcalinidad!$J$5:$J$6</c:f>
              <c:strCache>
                <c:ptCount val="1"/>
                <c:pt idx="0">
                  <c:v>MACA2</c:v>
                </c:pt>
              </c:strCache>
            </c:strRef>
          </c:tx>
          <c:spPr>
            <a:ln w="28575" cap="rnd">
              <a:solidFill>
                <a:schemeClr val="accent3">
                  <a:lumMod val="60000"/>
                </a:schemeClr>
              </a:solidFill>
              <a:round/>
            </a:ln>
            <a:effectLst/>
          </c:spPr>
          <c:marker>
            <c:symbol val="none"/>
          </c:marker>
          <c:cat>
            <c:strRef>
              <c:f>Alcalinidad!$A$7:$A$16</c:f>
              <c:strCache>
                <c:ptCount val="9"/>
                <c:pt idx="0">
                  <c:v>abr-18</c:v>
                </c:pt>
                <c:pt idx="1">
                  <c:v>may-18</c:v>
                </c:pt>
                <c:pt idx="2">
                  <c:v>jun-18</c:v>
                </c:pt>
                <c:pt idx="3">
                  <c:v>jul-18</c:v>
                </c:pt>
                <c:pt idx="4">
                  <c:v>ago-18</c:v>
                </c:pt>
                <c:pt idx="5">
                  <c:v>sep-18</c:v>
                </c:pt>
                <c:pt idx="6">
                  <c:v>oct-18</c:v>
                </c:pt>
                <c:pt idx="7">
                  <c:v>nov-18</c:v>
                </c:pt>
                <c:pt idx="8">
                  <c:v>dic-18</c:v>
                </c:pt>
              </c:strCache>
            </c:strRef>
          </c:cat>
          <c:val>
            <c:numRef>
              <c:f>Alcalinidad!$J$7:$J$16</c:f>
              <c:numCache>
                <c:formatCode>General</c:formatCode>
                <c:ptCount val="9"/>
                <c:pt idx="0">
                  <c:v>#N/A</c:v>
                </c:pt>
                <c:pt idx="1">
                  <c:v>#N/A</c:v>
                </c:pt>
                <c:pt idx="2">
                  <c:v>40</c:v>
                </c:pt>
                <c:pt idx="3">
                  <c:v>60</c:v>
                </c:pt>
                <c:pt idx="4">
                  <c:v>45</c:v>
                </c:pt>
                <c:pt idx="5">
                  <c:v>45</c:v>
                </c:pt>
                <c:pt idx="6">
                  <c:v>50</c:v>
                </c:pt>
                <c:pt idx="7">
                  <c:v>35</c:v>
                </c:pt>
                <c:pt idx="8">
                  <c:v>50</c:v>
                </c:pt>
              </c:numCache>
            </c:numRef>
          </c:val>
          <c:smooth val="0"/>
          <c:extLst>
            <c:ext xmlns:c16="http://schemas.microsoft.com/office/drawing/2014/chart" uri="{C3380CC4-5D6E-409C-BE32-E72D297353CC}">
              <c16:uniqueId val="{00000008-7F10-4683-A584-5F76FC183190}"/>
            </c:ext>
          </c:extLst>
        </c:ser>
        <c:ser>
          <c:idx val="9"/>
          <c:order val="9"/>
          <c:tx>
            <c:strRef>
              <c:f>Alcalinidad!$K$5:$K$6</c:f>
              <c:strCache>
                <c:ptCount val="1"/>
                <c:pt idx="0">
                  <c:v>MAKI</c:v>
                </c:pt>
              </c:strCache>
            </c:strRef>
          </c:tx>
          <c:spPr>
            <a:ln w="28575" cap="rnd">
              <a:solidFill>
                <a:schemeClr val="accent4">
                  <a:lumMod val="60000"/>
                </a:schemeClr>
              </a:solidFill>
              <a:round/>
            </a:ln>
            <a:effectLst/>
          </c:spPr>
          <c:marker>
            <c:symbol val="none"/>
          </c:marker>
          <c:cat>
            <c:strRef>
              <c:f>Alcalinidad!$A$7:$A$16</c:f>
              <c:strCache>
                <c:ptCount val="9"/>
                <c:pt idx="0">
                  <c:v>abr-18</c:v>
                </c:pt>
                <c:pt idx="1">
                  <c:v>may-18</c:v>
                </c:pt>
                <c:pt idx="2">
                  <c:v>jun-18</c:v>
                </c:pt>
                <c:pt idx="3">
                  <c:v>jul-18</c:v>
                </c:pt>
                <c:pt idx="4">
                  <c:v>ago-18</c:v>
                </c:pt>
                <c:pt idx="5">
                  <c:v>sep-18</c:v>
                </c:pt>
                <c:pt idx="6">
                  <c:v>oct-18</c:v>
                </c:pt>
                <c:pt idx="7">
                  <c:v>nov-18</c:v>
                </c:pt>
                <c:pt idx="8">
                  <c:v>dic-18</c:v>
                </c:pt>
              </c:strCache>
            </c:strRef>
          </c:cat>
          <c:val>
            <c:numRef>
              <c:f>Alcalinidad!$K$7:$K$16</c:f>
              <c:numCache>
                <c:formatCode>General</c:formatCode>
                <c:ptCount val="9"/>
                <c:pt idx="3">
                  <c:v>45</c:v>
                </c:pt>
                <c:pt idx="4">
                  <c:v>40</c:v>
                </c:pt>
                <c:pt idx="5">
                  <c:v>45</c:v>
                </c:pt>
              </c:numCache>
            </c:numRef>
          </c:val>
          <c:smooth val="0"/>
          <c:extLst>
            <c:ext xmlns:c16="http://schemas.microsoft.com/office/drawing/2014/chart" uri="{C3380CC4-5D6E-409C-BE32-E72D297353CC}">
              <c16:uniqueId val="{00000009-7F10-4683-A584-5F76FC183190}"/>
            </c:ext>
          </c:extLst>
        </c:ser>
        <c:ser>
          <c:idx val="10"/>
          <c:order val="10"/>
          <c:tx>
            <c:strRef>
              <c:f>Alcalinidad!$L$5:$L$6</c:f>
              <c:strCache>
                <c:ptCount val="1"/>
                <c:pt idx="0">
                  <c:v>PAPO1</c:v>
                </c:pt>
              </c:strCache>
            </c:strRef>
          </c:tx>
          <c:spPr>
            <a:ln w="28575" cap="rnd">
              <a:solidFill>
                <a:schemeClr val="accent5">
                  <a:lumMod val="60000"/>
                </a:schemeClr>
              </a:solidFill>
              <a:round/>
            </a:ln>
            <a:effectLst/>
          </c:spPr>
          <c:marker>
            <c:symbol val="none"/>
          </c:marker>
          <c:cat>
            <c:strRef>
              <c:f>Alcalinidad!$A$7:$A$16</c:f>
              <c:strCache>
                <c:ptCount val="9"/>
                <c:pt idx="0">
                  <c:v>abr-18</c:v>
                </c:pt>
                <c:pt idx="1">
                  <c:v>may-18</c:v>
                </c:pt>
                <c:pt idx="2">
                  <c:v>jun-18</c:v>
                </c:pt>
                <c:pt idx="3">
                  <c:v>jul-18</c:v>
                </c:pt>
                <c:pt idx="4">
                  <c:v>ago-18</c:v>
                </c:pt>
                <c:pt idx="5">
                  <c:v>sep-18</c:v>
                </c:pt>
                <c:pt idx="6">
                  <c:v>oct-18</c:v>
                </c:pt>
                <c:pt idx="7">
                  <c:v>nov-18</c:v>
                </c:pt>
                <c:pt idx="8">
                  <c:v>dic-18</c:v>
                </c:pt>
              </c:strCache>
            </c:strRef>
          </c:cat>
          <c:val>
            <c:numRef>
              <c:f>Alcalinidad!$L$7:$L$16</c:f>
              <c:numCache>
                <c:formatCode>General</c:formatCode>
                <c:ptCount val="9"/>
                <c:pt idx="0">
                  <c:v>#N/A</c:v>
                </c:pt>
                <c:pt idx="1">
                  <c:v>#N/A</c:v>
                </c:pt>
                <c:pt idx="4">
                  <c:v>70</c:v>
                </c:pt>
                <c:pt idx="5">
                  <c:v>65</c:v>
                </c:pt>
                <c:pt idx="6">
                  <c:v>65</c:v>
                </c:pt>
                <c:pt idx="8">
                  <c:v>45</c:v>
                </c:pt>
              </c:numCache>
            </c:numRef>
          </c:val>
          <c:smooth val="0"/>
          <c:extLst>
            <c:ext xmlns:c16="http://schemas.microsoft.com/office/drawing/2014/chart" uri="{C3380CC4-5D6E-409C-BE32-E72D297353CC}">
              <c16:uniqueId val="{0000000A-7F10-4683-A584-5F76FC183190}"/>
            </c:ext>
          </c:extLst>
        </c:ser>
        <c:ser>
          <c:idx val="11"/>
          <c:order val="11"/>
          <c:tx>
            <c:strRef>
              <c:f>Alcalinidad!$M$5:$M$6</c:f>
              <c:strCache>
                <c:ptCount val="1"/>
                <c:pt idx="0">
                  <c:v>PAPO2</c:v>
                </c:pt>
              </c:strCache>
            </c:strRef>
          </c:tx>
          <c:spPr>
            <a:ln w="28575" cap="rnd">
              <a:solidFill>
                <a:schemeClr val="accent6">
                  <a:lumMod val="60000"/>
                </a:schemeClr>
              </a:solidFill>
              <a:round/>
            </a:ln>
            <a:effectLst/>
          </c:spPr>
          <c:marker>
            <c:symbol val="none"/>
          </c:marker>
          <c:cat>
            <c:strRef>
              <c:f>Alcalinidad!$A$7:$A$16</c:f>
              <c:strCache>
                <c:ptCount val="9"/>
                <c:pt idx="0">
                  <c:v>abr-18</c:v>
                </c:pt>
                <c:pt idx="1">
                  <c:v>may-18</c:v>
                </c:pt>
                <c:pt idx="2">
                  <c:v>jun-18</c:v>
                </c:pt>
                <c:pt idx="3">
                  <c:v>jul-18</c:v>
                </c:pt>
                <c:pt idx="4">
                  <c:v>ago-18</c:v>
                </c:pt>
                <c:pt idx="5">
                  <c:v>sep-18</c:v>
                </c:pt>
                <c:pt idx="6">
                  <c:v>oct-18</c:v>
                </c:pt>
                <c:pt idx="7">
                  <c:v>nov-18</c:v>
                </c:pt>
                <c:pt idx="8">
                  <c:v>dic-18</c:v>
                </c:pt>
              </c:strCache>
            </c:strRef>
          </c:cat>
          <c:val>
            <c:numRef>
              <c:f>Alcalinidad!$M$7:$M$16</c:f>
              <c:numCache>
                <c:formatCode>General</c:formatCode>
                <c:ptCount val="9"/>
                <c:pt idx="0">
                  <c:v>#N/A</c:v>
                </c:pt>
                <c:pt idx="1">
                  <c:v>#N/A</c:v>
                </c:pt>
                <c:pt idx="2">
                  <c:v>50</c:v>
                </c:pt>
                <c:pt idx="4">
                  <c:v>70</c:v>
                </c:pt>
                <c:pt idx="5">
                  <c:v>65</c:v>
                </c:pt>
                <c:pt idx="6">
                  <c:v>60</c:v>
                </c:pt>
                <c:pt idx="7">
                  <c:v>40</c:v>
                </c:pt>
                <c:pt idx="8">
                  <c:v>50</c:v>
                </c:pt>
              </c:numCache>
            </c:numRef>
          </c:val>
          <c:smooth val="0"/>
          <c:extLst>
            <c:ext xmlns:c16="http://schemas.microsoft.com/office/drawing/2014/chart" uri="{C3380CC4-5D6E-409C-BE32-E72D297353CC}">
              <c16:uniqueId val="{0000000B-7F10-4683-A584-5F76FC183190}"/>
            </c:ext>
          </c:extLst>
        </c:ser>
        <c:ser>
          <c:idx val="12"/>
          <c:order val="12"/>
          <c:tx>
            <c:strRef>
              <c:f>Alcalinidad!$N$5:$N$6</c:f>
              <c:strCache>
                <c:ptCount val="1"/>
                <c:pt idx="0">
                  <c:v>PAPR1</c:v>
                </c:pt>
              </c:strCache>
            </c:strRef>
          </c:tx>
          <c:spPr>
            <a:ln w="28575" cap="rnd">
              <a:solidFill>
                <a:schemeClr val="accent1">
                  <a:lumMod val="80000"/>
                  <a:lumOff val="20000"/>
                </a:schemeClr>
              </a:solidFill>
              <a:round/>
            </a:ln>
            <a:effectLst/>
          </c:spPr>
          <c:marker>
            <c:symbol val="none"/>
          </c:marker>
          <c:cat>
            <c:strRef>
              <c:f>Alcalinidad!$A$7:$A$16</c:f>
              <c:strCache>
                <c:ptCount val="9"/>
                <c:pt idx="0">
                  <c:v>abr-18</c:v>
                </c:pt>
                <c:pt idx="1">
                  <c:v>may-18</c:v>
                </c:pt>
                <c:pt idx="2">
                  <c:v>jun-18</c:v>
                </c:pt>
                <c:pt idx="3">
                  <c:v>jul-18</c:v>
                </c:pt>
                <c:pt idx="4">
                  <c:v>ago-18</c:v>
                </c:pt>
                <c:pt idx="5">
                  <c:v>sep-18</c:v>
                </c:pt>
                <c:pt idx="6">
                  <c:v>oct-18</c:v>
                </c:pt>
                <c:pt idx="7">
                  <c:v>nov-18</c:v>
                </c:pt>
                <c:pt idx="8">
                  <c:v>dic-18</c:v>
                </c:pt>
              </c:strCache>
            </c:strRef>
          </c:cat>
          <c:val>
            <c:numRef>
              <c:f>Alcalinidad!$N$7:$N$16</c:f>
              <c:numCache>
                <c:formatCode>General</c:formatCode>
                <c:ptCount val="9"/>
                <c:pt idx="0">
                  <c:v>#N/A</c:v>
                </c:pt>
                <c:pt idx="1">
                  <c:v>40</c:v>
                </c:pt>
                <c:pt idx="4">
                  <c:v>25</c:v>
                </c:pt>
                <c:pt idx="5">
                  <c:v>35</c:v>
                </c:pt>
                <c:pt idx="6">
                  <c:v>30</c:v>
                </c:pt>
                <c:pt idx="8">
                  <c:v>25</c:v>
                </c:pt>
              </c:numCache>
            </c:numRef>
          </c:val>
          <c:smooth val="0"/>
          <c:extLst>
            <c:ext xmlns:c16="http://schemas.microsoft.com/office/drawing/2014/chart" uri="{C3380CC4-5D6E-409C-BE32-E72D297353CC}">
              <c16:uniqueId val="{0000000C-7F10-4683-A584-5F76FC183190}"/>
            </c:ext>
          </c:extLst>
        </c:ser>
        <c:ser>
          <c:idx val="13"/>
          <c:order val="13"/>
          <c:tx>
            <c:strRef>
              <c:f>Alcalinidad!$O$5:$O$6</c:f>
              <c:strCache>
                <c:ptCount val="1"/>
                <c:pt idx="0">
                  <c:v>PAPR2</c:v>
                </c:pt>
              </c:strCache>
            </c:strRef>
          </c:tx>
          <c:spPr>
            <a:ln w="28575" cap="rnd">
              <a:solidFill>
                <a:schemeClr val="accent2">
                  <a:lumMod val="80000"/>
                  <a:lumOff val="20000"/>
                </a:schemeClr>
              </a:solidFill>
              <a:round/>
            </a:ln>
            <a:effectLst/>
          </c:spPr>
          <c:marker>
            <c:symbol val="none"/>
          </c:marker>
          <c:cat>
            <c:strRef>
              <c:f>Alcalinidad!$A$7:$A$16</c:f>
              <c:strCache>
                <c:ptCount val="9"/>
                <c:pt idx="0">
                  <c:v>abr-18</c:v>
                </c:pt>
                <c:pt idx="1">
                  <c:v>may-18</c:v>
                </c:pt>
                <c:pt idx="2">
                  <c:v>jun-18</c:v>
                </c:pt>
                <c:pt idx="3">
                  <c:v>jul-18</c:v>
                </c:pt>
                <c:pt idx="4">
                  <c:v>ago-18</c:v>
                </c:pt>
                <c:pt idx="5">
                  <c:v>sep-18</c:v>
                </c:pt>
                <c:pt idx="6">
                  <c:v>oct-18</c:v>
                </c:pt>
                <c:pt idx="7">
                  <c:v>nov-18</c:v>
                </c:pt>
                <c:pt idx="8">
                  <c:v>dic-18</c:v>
                </c:pt>
              </c:strCache>
            </c:strRef>
          </c:cat>
          <c:val>
            <c:numRef>
              <c:f>Alcalinidad!$O$7:$O$16</c:f>
              <c:numCache>
                <c:formatCode>General</c:formatCode>
                <c:ptCount val="9"/>
                <c:pt idx="0">
                  <c:v>#N/A</c:v>
                </c:pt>
                <c:pt idx="1">
                  <c:v>55</c:v>
                </c:pt>
                <c:pt idx="2">
                  <c:v>40</c:v>
                </c:pt>
                <c:pt idx="4">
                  <c:v>35</c:v>
                </c:pt>
                <c:pt idx="5">
                  <c:v>50</c:v>
                </c:pt>
                <c:pt idx="6">
                  <c:v>35</c:v>
                </c:pt>
                <c:pt idx="7">
                  <c:v>30</c:v>
                </c:pt>
                <c:pt idx="8">
                  <c:v>35</c:v>
                </c:pt>
              </c:numCache>
            </c:numRef>
          </c:val>
          <c:smooth val="0"/>
          <c:extLst>
            <c:ext xmlns:c16="http://schemas.microsoft.com/office/drawing/2014/chart" uri="{C3380CC4-5D6E-409C-BE32-E72D297353CC}">
              <c16:uniqueId val="{0000000D-7F10-4683-A584-5F76FC183190}"/>
            </c:ext>
          </c:extLst>
        </c:ser>
        <c:ser>
          <c:idx val="14"/>
          <c:order val="14"/>
          <c:tx>
            <c:strRef>
              <c:f>Alcalinidad!$P$5:$P$6</c:f>
              <c:strCache>
                <c:ptCount val="1"/>
                <c:pt idx="0">
                  <c:v>PLTR1</c:v>
                </c:pt>
              </c:strCache>
            </c:strRef>
          </c:tx>
          <c:spPr>
            <a:ln w="28575" cap="rnd">
              <a:solidFill>
                <a:schemeClr val="accent3">
                  <a:lumMod val="80000"/>
                  <a:lumOff val="20000"/>
                </a:schemeClr>
              </a:solidFill>
              <a:round/>
            </a:ln>
            <a:effectLst/>
          </c:spPr>
          <c:marker>
            <c:symbol val="none"/>
          </c:marker>
          <c:cat>
            <c:strRef>
              <c:f>Alcalinidad!$A$7:$A$16</c:f>
              <c:strCache>
                <c:ptCount val="9"/>
                <c:pt idx="0">
                  <c:v>abr-18</c:v>
                </c:pt>
                <c:pt idx="1">
                  <c:v>may-18</c:v>
                </c:pt>
                <c:pt idx="2">
                  <c:v>jun-18</c:v>
                </c:pt>
                <c:pt idx="3">
                  <c:v>jul-18</c:v>
                </c:pt>
                <c:pt idx="4">
                  <c:v>ago-18</c:v>
                </c:pt>
                <c:pt idx="5">
                  <c:v>sep-18</c:v>
                </c:pt>
                <c:pt idx="6">
                  <c:v>oct-18</c:v>
                </c:pt>
                <c:pt idx="7">
                  <c:v>nov-18</c:v>
                </c:pt>
                <c:pt idx="8">
                  <c:v>dic-18</c:v>
                </c:pt>
              </c:strCache>
            </c:strRef>
          </c:cat>
          <c:val>
            <c:numRef>
              <c:f>Alcalinidad!$P$7:$P$16</c:f>
              <c:numCache>
                <c:formatCode>General</c:formatCode>
                <c:ptCount val="9"/>
                <c:pt idx="0">
                  <c:v>#N/A</c:v>
                </c:pt>
                <c:pt idx="1">
                  <c:v>70</c:v>
                </c:pt>
                <c:pt idx="2">
                  <c:v>40</c:v>
                </c:pt>
                <c:pt idx="3">
                  <c:v>65</c:v>
                </c:pt>
                <c:pt idx="4">
                  <c:v>62.5</c:v>
                </c:pt>
                <c:pt idx="5">
                  <c:v>47.5</c:v>
                </c:pt>
                <c:pt idx="6">
                  <c:v>62.5</c:v>
                </c:pt>
                <c:pt idx="7">
                  <c:v>55</c:v>
                </c:pt>
                <c:pt idx="8">
                  <c:v>45</c:v>
                </c:pt>
              </c:numCache>
            </c:numRef>
          </c:val>
          <c:smooth val="0"/>
          <c:extLst>
            <c:ext xmlns:c16="http://schemas.microsoft.com/office/drawing/2014/chart" uri="{C3380CC4-5D6E-409C-BE32-E72D297353CC}">
              <c16:uniqueId val="{0000000E-7F10-4683-A584-5F76FC183190}"/>
            </c:ext>
          </c:extLst>
        </c:ser>
        <c:ser>
          <c:idx val="15"/>
          <c:order val="15"/>
          <c:tx>
            <c:strRef>
              <c:f>Alcalinidad!$Q$5:$Q$6</c:f>
              <c:strCache>
                <c:ptCount val="1"/>
                <c:pt idx="0">
                  <c:v>PLTR2</c:v>
                </c:pt>
              </c:strCache>
            </c:strRef>
          </c:tx>
          <c:spPr>
            <a:ln w="28575" cap="rnd">
              <a:solidFill>
                <a:schemeClr val="accent4">
                  <a:lumMod val="80000"/>
                  <a:lumOff val="20000"/>
                </a:schemeClr>
              </a:solidFill>
              <a:round/>
            </a:ln>
            <a:effectLst/>
          </c:spPr>
          <c:marker>
            <c:symbol val="none"/>
          </c:marker>
          <c:cat>
            <c:strRef>
              <c:f>Alcalinidad!$A$7:$A$16</c:f>
              <c:strCache>
                <c:ptCount val="9"/>
                <c:pt idx="0">
                  <c:v>abr-18</c:v>
                </c:pt>
                <c:pt idx="1">
                  <c:v>may-18</c:v>
                </c:pt>
                <c:pt idx="2">
                  <c:v>jun-18</c:v>
                </c:pt>
                <c:pt idx="3">
                  <c:v>jul-18</c:v>
                </c:pt>
                <c:pt idx="4">
                  <c:v>ago-18</c:v>
                </c:pt>
                <c:pt idx="5">
                  <c:v>sep-18</c:v>
                </c:pt>
                <c:pt idx="6">
                  <c:v>oct-18</c:v>
                </c:pt>
                <c:pt idx="7">
                  <c:v>nov-18</c:v>
                </c:pt>
                <c:pt idx="8">
                  <c:v>dic-18</c:v>
                </c:pt>
              </c:strCache>
            </c:strRef>
          </c:cat>
          <c:val>
            <c:numRef>
              <c:f>Alcalinidad!$Q$7:$Q$16</c:f>
              <c:numCache>
                <c:formatCode>General</c:formatCode>
                <c:ptCount val="9"/>
                <c:pt idx="0">
                  <c:v>#N/A</c:v>
                </c:pt>
                <c:pt idx="1">
                  <c:v>62.5</c:v>
                </c:pt>
                <c:pt idx="2">
                  <c:v>35</c:v>
                </c:pt>
                <c:pt idx="3">
                  <c:v>52.5</c:v>
                </c:pt>
                <c:pt idx="4">
                  <c:v>72.5</c:v>
                </c:pt>
                <c:pt idx="5">
                  <c:v>62.5</c:v>
                </c:pt>
                <c:pt idx="6">
                  <c:v>65</c:v>
                </c:pt>
                <c:pt idx="7">
                  <c:v>70</c:v>
                </c:pt>
                <c:pt idx="8">
                  <c:v>45</c:v>
                </c:pt>
              </c:numCache>
            </c:numRef>
          </c:val>
          <c:smooth val="0"/>
          <c:extLst>
            <c:ext xmlns:c16="http://schemas.microsoft.com/office/drawing/2014/chart" uri="{C3380CC4-5D6E-409C-BE32-E72D297353CC}">
              <c16:uniqueId val="{0000000F-7F10-4683-A584-5F76FC183190}"/>
            </c:ext>
          </c:extLst>
        </c:ser>
        <c:ser>
          <c:idx val="16"/>
          <c:order val="16"/>
          <c:tx>
            <c:strRef>
              <c:f>Alcalinidad!$R$5:$R$6</c:f>
              <c:strCache>
                <c:ptCount val="1"/>
                <c:pt idx="0">
                  <c:v>RECO</c:v>
                </c:pt>
              </c:strCache>
            </c:strRef>
          </c:tx>
          <c:spPr>
            <a:ln w="28575" cap="rnd">
              <a:solidFill>
                <a:schemeClr val="accent5">
                  <a:lumMod val="80000"/>
                  <a:lumOff val="20000"/>
                </a:schemeClr>
              </a:solidFill>
              <a:round/>
            </a:ln>
            <a:effectLst/>
          </c:spPr>
          <c:marker>
            <c:symbol val="none"/>
          </c:marker>
          <c:cat>
            <c:strRef>
              <c:f>Alcalinidad!$A$7:$A$16</c:f>
              <c:strCache>
                <c:ptCount val="9"/>
                <c:pt idx="0">
                  <c:v>abr-18</c:v>
                </c:pt>
                <c:pt idx="1">
                  <c:v>may-18</c:v>
                </c:pt>
                <c:pt idx="2">
                  <c:v>jun-18</c:v>
                </c:pt>
                <c:pt idx="3">
                  <c:v>jul-18</c:v>
                </c:pt>
                <c:pt idx="4">
                  <c:v>ago-18</c:v>
                </c:pt>
                <c:pt idx="5">
                  <c:v>sep-18</c:v>
                </c:pt>
                <c:pt idx="6">
                  <c:v>oct-18</c:v>
                </c:pt>
                <c:pt idx="7">
                  <c:v>nov-18</c:v>
                </c:pt>
                <c:pt idx="8">
                  <c:v>dic-18</c:v>
                </c:pt>
              </c:strCache>
            </c:strRef>
          </c:cat>
          <c:val>
            <c:numRef>
              <c:f>Alcalinidad!$R$7:$R$16</c:f>
              <c:numCache>
                <c:formatCode>General</c:formatCode>
                <c:ptCount val="9"/>
                <c:pt idx="0">
                  <c:v>#N/A</c:v>
                </c:pt>
                <c:pt idx="1">
                  <c:v>60</c:v>
                </c:pt>
                <c:pt idx="2">
                  <c:v>35</c:v>
                </c:pt>
                <c:pt idx="3">
                  <c:v>40</c:v>
                </c:pt>
                <c:pt idx="4">
                  <c:v>55</c:v>
                </c:pt>
                <c:pt idx="5">
                  <c:v>40</c:v>
                </c:pt>
                <c:pt idx="6">
                  <c:v>45</c:v>
                </c:pt>
                <c:pt idx="7">
                  <c:v>55</c:v>
                </c:pt>
                <c:pt idx="8">
                  <c:v>40</c:v>
                </c:pt>
              </c:numCache>
            </c:numRef>
          </c:val>
          <c:smooth val="0"/>
          <c:extLst>
            <c:ext xmlns:c16="http://schemas.microsoft.com/office/drawing/2014/chart" uri="{C3380CC4-5D6E-409C-BE32-E72D297353CC}">
              <c16:uniqueId val="{00000010-7F10-4683-A584-5F76FC183190}"/>
            </c:ext>
          </c:extLst>
        </c:ser>
        <c:ser>
          <c:idx val="17"/>
          <c:order val="17"/>
          <c:tx>
            <c:strRef>
              <c:f>Alcalinidad!$S$5:$S$6</c:f>
              <c:strCache>
                <c:ptCount val="1"/>
                <c:pt idx="0">
                  <c:v>SALT</c:v>
                </c:pt>
              </c:strCache>
            </c:strRef>
          </c:tx>
          <c:spPr>
            <a:ln w="28575" cap="rnd">
              <a:solidFill>
                <a:schemeClr val="accent6">
                  <a:lumMod val="80000"/>
                  <a:lumOff val="20000"/>
                </a:schemeClr>
              </a:solidFill>
              <a:round/>
            </a:ln>
            <a:effectLst/>
          </c:spPr>
          <c:marker>
            <c:symbol val="none"/>
          </c:marker>
          <c:cat>
            <c:strRef>
              <c:f>Alcalinidad!$A$7:$A$16</c:f>
              <c:strCache>
                <c:ptCount val="9"/>
                <c:pt idx="0">
                  <c:v>abr-18</c:v>
                </c:pt>
                <c:pt idx="1">
                  <c:v>may-18</c:v>
                </c:pt>
                <c:pt idx="2">
                  <c:v>jun-18</c:v>
                </c:pt>
                <c:pt idx="3">
                  <c:v>jul-18</c:v>
                </c:pt>
                <c:pt idx="4">
                  <c:v>ago-18</c:v>
                </c:pt>
                <c:pt idx="5">
                  <c:v>sep-18</c:v>
                </c:pt>
                <c:pt idx="6">
                  <c:v>oct-18</c:v>
                </c:pt>
                <c:pt idx="7">
                  <c:v>nov-18</c:v>
                </c:pt>
                <c:pt idx="8">
                  <c:v>dic-18</c:v>
                </c:pt>
              </c:strCache>
            </c:strRef>
          </c:cat>
          <c:val>
            <c:numRef>
              <c:f>Alcalinidad!$S$7:$S$16</c:f>
              <c:numCache>
                <c:formatCode>General</c:formatCode>
                <c:ptCount val="9"/>
                <c:pt idx="0">
                  <c:v>#N/A</c:v>
                </c:pt>
                <c:pt idx="1">
                  <c:v>55</c:v>
                </c:pt>
                <c:pt idx="2">
                  <c:v>35</c:v>
                </c:pt>
                <c:pt idx="3">
                  <c:v>45</c:v>
                </c:pt>
                <c:pt idx="4">
                  <c:v>80</c:v>
                </c:pt>
                <c:pt idx="5">
                  <c:v>#N/A</c:v>
                </c:pt>
                <c:pt idx="6">
                  <c:v>50</c:v>
                </c:pt>
                <c:pt idx="7">
                  <c:v>55</c:v>
                </c:pt>
                <c:pt idx="8">
                  <c:v>45</c:v>
                </c:pt>
              </c:numCache>
            </c:numRef>
          </c:val>
          <c:smooth val="0"/>
          <c:extLst>
            <c:ext xmlns:c16="http://schemas.microsoft.com/office/drawing/2014/chart" uri="{C3380CC4-5D6E-409C-BE32-E72D297353CC}">
              <c16:uniqueId val="{00000011-7F10-4683-A584-5F76FC183190}"/>
            </c:ext>
          </c:extLst>
        </c:ser>
        <c:dLbls>
          <c:showLegendKey val="0"/>
          <c:showVal val="0"/>
          <c:showCatName val="0"/>
          <c:showSerName val="0"/>
          <c:showPercent val="0"/>
          <c:showBubbleSize val="0"/>
        </c:dLbls>
        <c:smooth val="0"/>
        <c:axId val="772483016"/>
        <c:axId val="772456776"/>
      </c:lineChart>
      <c:catAx>
        <c:axId val="772483016"/>
        <c:scaling>
          <c:orientation val="minMax"/>
        </c:scaling>
        <c:delete val="0"/>
        <c:axPos val="b"/>
        <c:title>
          <c:tx>
            <c:rich>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r>
                  <a:rPr lang="en-US"/>
                  <a:t>Mes del muestreo</a:t>
                </a:r>
              </a:p>
            </c:rich>
          </c:tx>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772456776"/>
        <c:crosses val="autoZero"/>
        <c:auto val="1"/>
        <c:lblAlgn val="ctr"/>
        <c:lblOffset val="100"/>
        <c:noMultiLvlLbl val="0"/>
      </c:catAx>
      <c:valAx>
        <c:axId val="772456776"/>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772483016"/>
        <c:crosses val="autoZero"/>
        <c:crossBetween val="between"/>
      </c:valAx>
      <c:spPr>
        <a:noFill/>
        <a:ln>
          <a:noFill/>
        </a:ln>
        <a:effectLst/>
      </c:spPr>
    </c:plotArea>
    <c:legend>
      <c:legendPos val="r"/>
      <c:layout>
        <c:manualLayout>
          <c:xMode val="edge"/>
          <c:yMode val="edge"/>
          <c:x val="0.78449170107508714"/>
          <c:y val="7.0309492563429568E-2"/>
          <c:w val="0.20719661197314868"/>
          <c:h val="0.85938101487314089"/>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legend>
    <c:plotVisOnly val="1"/>
    <c:dispBlanksAs val="gap"/>
    <c:showDLblsOverMax val="0"/>
  </c:chart>
  <c:spPr>
    <a:solidFill>
      <a:schemeClr val="bg1"/>
    </a:solidFill>
    <a:ln w="9525" cap="flat" cmpd="sng" algn="ctr">
      <a:noFill/>
      <a:round/>
    </a:ln>
    <a:effectLst/>
  </c:spPr>
  <c:txPr>
    <a:bodyPr/>
    <a:lstStyle/>
    <a:p>
      <a:pPr>
        <a:defRPr sz="900"/>
      </a:pPr>
      <a:endParaRPr lang="es-MX"/>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r>
              <a:rPr lang="en-US" sz="1200" b="1"/>
              <a:t>Alcalinidad</a:t>
            </a:r>
          </a:p>
        </c:rich>
      </c:tx>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es-MX"/>
        </a:p>
      </c:txPr>
    </c:title>
    <c:autoTitleDeleted val="0"/>
    <c:plotArea>
      <c:layout/>
      <c:stockChart>
        <c:ser>
          <c:idx val="0"/>
          <c:order val="0"/>
          <c:tx>
            <c:strRef>
              <c:f>Alcalinidad!$A$19</c:f>
              <c:strCache>
                <c:ptCount val="1"/>
                <c:pt idx="0">
                  <c:v>PROMEDIO</c:v>
                </c:pt>
              </c:strCache>
            </c:strRef>
          </c:tx>
          <c:spPr>
            <a:ln w="28575" cap="rnd">
              <a:noFill/>
              <a:round/>
            </a:ln>
            <a:effectLst/>
          </c:spPr>
          <c:marker>
            <c:symbol val="circle"/>
            <c:size val="5"/>
            <c:spPr>
              <a:solidFill>
                <a:schemeClr val="accent1"/>
              </a:solidFill>
              <a:ln w="9525">
                <a:solidFill>
                  <a:schemeClr val="accent1"/>
                </a:solidFill>
              </a:ln>
              <a:effectLst/>
            </c:spPr>
          </c:marker>
          <c:dPt>
            <c:idx val="0"/>
            <c:marker>
              <c:symbol val="circle"/>
              <c:size val="5"/>
              <c:spPr>
                <a:solidFill>
                  <a:schemeClr val="accent3"/>
                </a:solidFill>
                <a:ln w="9525">
                  <a:solidFill>
                    <a:schemeClr val="accent1"/>
                  </a:solidFill>
                </a:ln>
                <a:effectLst/>
              </c:spPr>
            </c:marker>
            <c:bubble3D val="0"/>
            <c:extLst>
              <c:ext xmlns:c16="http://schemas.microsoft.com/office/drawing/2014/chart" uri="{C3380CC4-5D6E-409C-BE32-E72D297353CC}">
                <c16:uniqueId val="{00000000-39EA-4E86-998C-3FA3A06FFD24}"/>
              </c:ext>
            </c:extLst>
          </c:dPt>
          <c:dPt>
            <c:idx val="1"/>
            <c:marker>
              <c:symbol val="circle"/>
              <c:size val="5"/>
              <c:spPr>
                <a:solidFill>
                  <a:schemeClr val="accent4"/>
                </a:solidFill>
                <a:ln w="9525">
                  <a:solidFill>
                    <a:schemeClr val="accent1"/>
                  </a:solidFill>
                </a:ln>
                <a:effectLst/>
              </c:spPr>
            </c:marker>
            <c:bubble3D val="0"/>
            <c:extLst>
              <c:ext xmlns:c16="http://schemas.microsoft.com/office/drawing/2014/chart" uri="{C3380CC4-5D6E-409C-BE32-E72D297353CC}">
                <c16:uniqueId val="{00000001-39EA-4E86-998C-3FA3A06FFD24}"/>
              </c:ext>
            </c:extLst>
          </c:dPt>
          <c:dPt>
            <c:idx val="2"/>
            <c:marker>
              <c:symbol val="circle"/>
              <c:size val="5"/>
              <c:spPr>
                <a:solidFill>
                  <a:schemeClr val="accent4"/>
                </a:solidFill>
                <a:ln w="9525">
                  <a:solidFill>
                    <a:schemeClr val="accent1"/>
                  </a:solidFill>
                </a:ln>
                <a:effectLst/>
              </c:spPr>
            </c:marker>
            <c:bubble3D val="0"/>
            <c:extLst>
              <c:ext xmlns:c16="http://schemas.microsoft.com/office/drawing/2014/chart" uri="{C3380CC4-5D6E-409C-BE32-E72D297353CC}">
                <c16:uniqueId val="{00000002-39EA-4E86-998C-3FA3A06FFD24}"/>
              </c:ext>
            </c:extLst>
          </c:dPt>
          <c:dPt>
            <c:idx val="3"/>
            <c:marker>
              <c:symbol val="circle"/>
              <c:size val="5"/>
              <c:spPr>
                <a:solidFill>
                  <a:schemeClr val="accent4"/>
                </a:solidFill>
                <a:ln w="9525">
                  <a:solidFill>
                    <a:schemeClr val="accent1"/>
                  </a:solidFill>
                </a:ln>
                <a:effectLst/>
              </c:spPr>
            </c:marker>
            <c:bubble3D val="0"/>
            <c:extLst>
              <c:ext xmlns:c16="http://schemas.microsoft.com/office/drawing/2014/chart" uri="{C3380CC4-5D6E-409C-BE32-E72D297353CC}">
                <c16:uniqueId val="{00000003-39EA-4E86-998C-3FA3A06FFD24}"/>
              </c:ext>
            </c:extLst>
          </c:dPt>
          <c:dPt>
            <c:idx val="4"/>
            <c:marker>
              <c:symbol val="circle"/>
              <c:size val="5"/>
              <c:spPr>
                <a:solidFill>
                  <a:schemeClr val="accent4"/>
                </a:solidFill>
                <a:ln w="9525">
                  <a:solidFill>
                    <a:schemeClr val="accent1"/>
                  </a:solidFill>
                </a:ln>
                <a:effectLst/>
              </c:spPr>
            </c:marker>
            <c:bubble3D val="0"/>
            <c:extLst>
              <c:ext xmlns:c16="http://schemas.microsoft.com/office/drawing/2014/chart" uri="{C3380CC4-5D6E-409C-BE32-E72D297353CC}">
                <c16:uniqueId val="{00000004-39EA-4E86-998C-3FA3A06FFD24}"/>
              </c:ext>
            </c:extLst>
          </c:dPt>
          <c:dPt>
            <c:idx val="5"/>
            <c:marker>
              <c:symbol val="circle"/>
              <c:size val="5"/>
              <c:spPr>
                <a:solidFill>
                  <a:schemeClr val="accent6"/>
                </a:solidFill>
                <a:ln w="9525">
                  <a:solidFill>
                    <a:schemeClr val="accent1"/>
                  </a:solidFill>
                </a:ln>
                <a:effectLst/>
              </c:spPr>
            </c:marker>
            <c:bubble3D val="0"/>
            <c:extLst>
              <c:ext xmlns:c16="http://schemas.microsoft.com/office/drawing/2014/chart" uri="{C3380CC4-5D6E-409C-BE32-E72D297353CC}">
                <c16:uniqueId val="{00000005-39EA-4E86-998C-3FA3A06FFD24}"/>
              </c:ext>
            </c:extLst>
          </c:dPt>
          <c:dPt>
            <c:idx val="6"/>
            <c:marker>
              <c:symbol val="circle"/>
              <c:size val="5"/>
              <c:spPr>
                <a:solidFill>
                  <a:schemeClr val="accent6"/>
                </a:solidFill>
                <a:ln w="9525">
                  <a:solidFill>
                    <a:schemeClr val="accent1"/>
                  </a:solidFill>
                </a:ln>
                <a:effectLst/>
              </c:spPr>
            </c:marker>
            <c:bubble3D val="0"/>
            <c:extLst>
              <c:ext xmlns:c16="http://schemas.microsoft.com/office/drawing/2014/chart" uri="{C3380CC4-5D6E-409C-BE32-E72D297353CC}">
                <c16:uniqueId val="{00000006-39EA-4E86-998C-3FA3A06FFD24}"/>
              </c:ext>
            </c:extLst>
          </c:dPt>
          <c:dPt>
            <c:idx val="7"/>
            <c:marker>
              <c:symbol val="circle"/>
              <c:size val="5"/>
              <c:spPr>
                <a:solidFill>
                  <a:schemeClr val="accent6"/>
                </a:solidFill>
                <a:ln w="9525">
                  <a:solidFill>
                    <a:schemeClr val="accent1"/>
                  </a:solidFill>
                </a:ln>
                <a:effectLst/>
              </c:spPr>
            </c:marker>
            <c:bubble3D val="0"/>
            <c:extLst>
              <c:ext xmlns:c16="http://schemas.microsoft.com/office/drawing/2014/chart" uri="{C3380CC4-5D6E-409C-BE32-E72D297353CC}">
                <c16:uniqueId val="{00000007-39EA-4E86-998C-3FA3A06FFD24}"/>
              </c:ext>
            </c:extLst>
          </c:dPt>
          <c:dPt>
            <c:idx val="8"/>
            <c:marker>
              <c:symbol val="circle"/>
              <c:size val="5"/>
              <c:spPr>
                <a:solidFill>
                  <a:schemeClr val="accent6"/>
                </a:solidFill>
                <a:ln w="9525">
                  <a:solidFill>
                    <a:schemeClr val="accent1"/>
                  </a:solidFill>
                </a:ln>
                <a:effectLst/>
              </c:spPr>
            </c:marker>
            <c:bubble3D val="0"/>
            <c:extLst>
              <c:ext xmlns:c16="http://schemas.microsoft.com/office/drawing/2014/chart" uri="{C3380CC4-5D6E-409C-BE32-E72D297353CC}">
                <c16:uniqueId val="{00000008-39EA-4E86-998C-3FA3A06FFD24}"/>
              </c:ext>
            </c:extLst>
          </c:dPt>
          <c:dPt>
            <c:idx val="9"/>
            <c:marker>
              <c:symbol val="circle"/>
              <c:size val="5"/>
              <c:spPr>
                <a:solidFill>
                  <a:schemeClr val="accent3"/>
                </a:solidFill>
                <a:ln w="9525">
                  <a:solidFill>
                    <a:schemeClr val="accent1"/>
                  </a:solidFill>
                </a:ln>
                <a:effectLst/>
              </c:spPr>
            </c:marker>
            <c:bubble3D val="0"/>
            <c:extLst>
              <c:ext xmlns:c16="http://schemas.microsoft.com/office/drawing/2014/chart" uri="{C3380CC4-5D6E-409C-BE32-E72D297353CC}">
                <c16:uniqueId val="{00000009-39EA-4E86-998C-3FA3A06FFD24}"/>
              </c:ext>
            </c:extLst>
          </c:dPt>
          <c:dPt>
            <c:idx val="10"/>
            <c:marker>
              <c:symbol val="circle"/>
              <c:size val="5"/>
              <c:spPr>
                <a:solidFill>
                  <a:schemeClr val="accent2"/>
                </a:solidFill>
                <a:ln w="9525">
                  <a:solidFill>
                    <a:schemeClr val="accent1"/>
                  </a:solidFill>
                </a:ln>
                <a:effectLst/>
              </c:spPr>
            </c:marker>
            <c:bubble3D val="0"/>
            <c:extLst>
              <c:ext xmlns:c16="http://schemas.microsoft.com/office/drawing/2014/chart" uri="{C3380CC4-5D6E-409C-BE32-E72D297353CC}">
                <c16:uniqueId val="{0000000A-39EA-4E86-998C-3FA3A06FFD24}"/>
              </c:ext>
            </c:extLst>
          </c:dPt>
          <c:dPt>
            <c:idx val="11"/>
            <c:marker>
              <c:symbol val="circle"/>
              <c:size val="5"/>
              <c:spPr>
                <a:solidFill>
                  <a:schemeClr val="accent2"/>
                </a:solidFill>
                <a:ln w="9525">
                  <a:solidFill>
                    <a:schemeClr val="accent1"/>
                  </a:solidFill>
                </a:ln>
                <a:effectLst/>
              </c:spPr>
            </c:marker>
            <c:bubble3D val="0"/>
            <c:extLst>
              <c:ext xmlns:c16="http://schemas.microsoft.com/office/drawing/2014/chart" uri="{C3380CC4-5D6E-409C-BE32-E72D297353CC}">
                <c16:uniqueId val="{0000000B-39EA-4E86-998C-3FA3A06FFD24}"/>
              </c:ext>
            </c:extLst>
          </c:dPt>
          <c:dPt>
            <c:idx val="12"/>
            <c:marker>
              <c:symbol val="circle"/>
              <c:size val="5"/>
              <c:spPr>
                <a:solidFill>
                  <a:schemeClr val="accent2"/>
                </a:solidFill>
                <a:ln w="9525">
                  <a:solidFill>
                    <a:schemeClr val="accent1"/>
                  </a:solidFill>
                </a:ln>
                <a:effectLst/>
              </c:spPr>
            </c:marker>
            <c:bubble3D val="0"/>
            <c:extLst>
              <c:ext xmlns:c16="http://schemas.microsoft.com/office/drawing/2014/chart" uri="{C3380CC4-5D6E-409C-BE32-E72D297353CC}">
                <c16:uniqueId val="{0000000C-39EA-4E86-998C-3FA3A06FFD24}"/>
              </c:ext>
            </c:extLst>
          </c:dPt>
          <c:dPt>
            <c:idx val="13"/>
            <c:marker>
              <c:symbol val="circle"/>
              <c:size val="5"/>
              <c:spPr>
                <a:solidFill>
                  <a:schemeClr val="accent2"/>
                </a:solidFill>
                <a:ln w="9525">
                  <a:solidFill>
                    <a:schemeClr val="accent1"/>
                  </a:solidFill>
                </a:ln>
                <a:effectLst/>
              </c:spPr>
            </c:marker>
            <c:bubble3D val="0"/>
            <c:extLst>
              <c:ext xmlns:c16="http://schemas.microsoft.com/office/drawing/2014/chart" uri="{C3380CC4-5D6E-409C-BE32-E72D297353CC}">
                <c16:uniqueId val="{0000000D-39EA-4E86-998C-3FA3A06FFD24}"/>
              </c:ext>
            </c:extLst>
          </c:dPt>
          <c:dPt>
            <c:idx val="14"/>
            <c:marker>
              <c:symbol val="circle"/>
              <c:size val="5"/>
              <c:spPr>
                <a:solidFill>
                  <a:schemeClr val="accent5"/>
                </a:solidFill>
                <a:ln w="9525">
                  <a:solidFill>
                    <a:schemeClr val="accent1"/>
                  </a:solidFill>
                </a:ln>
                <a:effectLst/>
              </c:spPr>
            </c:marker>
            <c:bubble3D val="0"/>
            <c:extLst>
              <c:ext xmlns:c16="http://schemas.microsoft.com/office/drawing/2014/chart" uri="{C3380CC4-5D6E-409C-BE32-E72D297353CC}">
                <c16:uniqueId val="{0000000E-39EA-4E86-998C-3FA3A06FFD24}"/>
              </c:ext>
            </c:extLst>
          </c:dPt>
          <c:dPt>
            <c:idx val="15"/>
            <c:marker>
              <c:symbol val="circle"/>
              <c:size val="5"/>
              <c:spPr>
                <a:solidFill>
                  <a:schemeClr val="accent5"/>
                </a:solidFill>
                <a:ln w="9525">
                  <a:solidFill>
                    <a:schemeClr val="accent1"/>
                  </a:solidFill>
                </a:ln>
                <a:effectLst/>
              </c:spPr>
            </c:marker>
            <c:bubble3D val="0"/>
            <c:extLst>
              <c:ext xmlns:c16="http://schemas.microsoft.com/office/drawing/2014/chart" uri="{C3380CC4-5D6E-409C-BE32-E72D297353CC}">
                <c16:uniqueId val="{0000000F-39EA-4E86-998C-3FA3A06FFD24}"/>
              </c:ext>
            </c:extLst>
          </c:dPt>
          <c:dPt>
            <c:idx val="16"/>
            <c:marker>
              <c:symbol val="circle"/>
              <c:size val="5"/>
              <c:spPr>
                <a:solidFill>
                  <a:schemeClr val="accent5"/>
                </a:solidFill>
                <a:ln w="9525">
                  <a:solidFill>
                    <a:schemeClr val="accent1"/>
                  </a:solidFill>
                </a:ln>
                <a:effectLst/>
              </c:spPr>
            </c:marker>
            <c:bubble3D val="0"/>
            <c:extLst>
              <c:ext xmlns:c16="http://schemas.microsoft.com/office/drawing/2014/chart" uri="{C3380CC4-5D6E-409C-BE32-E72D297353CC}">
                <c16:uniqueId val="{00000010-39EA-4E86-998C-3FA3A06FFD24}"/>
              </c:ext>
            </c:extLst>
          </c:dPt>
          <c:dPt>
            <c:idx val="17"/>
            <c:marker>
              <c:symbol val="circle"/>
              <c:size val="5"/>
              <c:spPr>
                <a:solidFill>
                  <a:schemeClr val="accent3"/>
                </a:solidFill>
                <a:ln w="9525">
                  <a:solidFill>
                    <a:schemeClr val="accent1"/>
                  </a:solidFill>
                </a:ln>
                <a:effectLst/>
              </c:spPr>
            </c:marker>
            <c:bubble3D val="0"/>
            <c:extLst>
              <c:ext xmlns:c16="http://schemas.microsoft.com/office/drawing/2014/chart" uri="{C3380CC4-5D6E-409C-BE32-E72D297353CC}">
                <c16:uniqueId val="{00000011-39EA-4E86-998C-3FA3A06FFD24}"/>
              </c:ext>
            </c:extLst>
          </c:dPt>
          <c:cat>
            <c:strRef>
              <c:f>Alcalinidad!$B$18:$T$18</c:f>
              <c:strCache>
                <c:ptCount val="19"/>
                <c:pt idx="0">
                  <c:v>CONV</c:v>
                </c:pt>
                <c:pt idx="1">
                  <c:v>HARG1</c:v>
                </c:pt>
                <c:pt idx="2">
                  <c:v>HARG2</c:v>
                </c:pt>
                <c:pt idx="3">
                  <c:v>HASL1</c:v>
                </c:pt>
                <c:pt idx="4">
                  <c:v>HASL2</c:v>
                </c:pt>
                <c:pt idx="5">
                  <c:v>MAAB1</c:v>
                </c:pt>
                <c:pt idx="6">
                  <c:v>MAAB2</c:v>
                </c:pt>
                <c:pt idx="7">
                  <c:v>MACA1</c:v>
                </c:pt>
                <c:pt idx="8">
                  <c:v>MACA2</c:v>
                </c:pt>
                <c:pt idx="9">
                  <c:v>MAKI</c:v>
                </c:pt>
                <c:pt idx="10">
                  <c:v>PAPO1</c:v>
                </c:pt>
                <c:pt idx="11">
                  <c:v>PAPO2</c:v>
                </c:pt>
                <c:pt idx="12">
                  <c:v>PAPR1</c:v>
                </c:pt>
                <c:pt idx="13">
                  <c:v>PAPR2</c:v>
                </c:pt>
                <c:pt idx="14">
                  <c:v>PLTR1</c:v>
                </c:pt>
                <c:pt idx="15">
                  <c:v>PLTR2</c:v>
                </c:pt>
                <c:pt idx="16">
                  <c:v>RECO</c:v>
                </c:pt>
                <c:pt idx="17">
                  <c:v>SALT</c:v>
                </c:pt>
                <c:pt idx="18">
                  <c:v>Total general</c:v>
                </c:pt>
              </c:strCache>
            </c:strRef>
          </c:cat>
          <c:val>
            <c:numRef>
              <c:f>Alcalinidad!$B$19:$T$19</c:f>
              <c:numCache>
                <c:formatCode>0.00</c:formatCode>
                <c:ptCount val="19"/>
                <c:pt idx="0">
                  <c:v>70</c:v>
                </c:pt>
                <c:pt idx="1">
                  <c:v>0</c:v>
                </c:pt>
                <c:pt idx="2">
                  <c:v>0</c:v>
                </c:pt>
                <c:pt idx="3">
                  <c:v>0</c:v>
                </c:pt>
                <c:pt idx="4">
                  <c:v>0</c:v>
                </c:pt>
                <c:pt idx="5">
                  <c:v>0</c:v>
                </c:pt>
                <c:pt idx="6">
                  <c:v>0</c:v>
                </c:pt>
                <c:pt idx="7">
                  <c:v>0</c:v>
                </c:pt>
                <c:pt idx="8">
                  <c:v>0</c:v>
                </c:pt>
                <c:pt idx="9">
                  <c:v>43.333333333333336</c:v>
                </c:pt>
                <c:pt idx="10">
                  <c:v>0</c:v>
                </c:pt>
                <c:pt idx="11">
                  <c:v>0</c:v>
                </c:pt>
                <c:pt idx="12">
                  <c:v>0</c:v>
                </c:pt>
                <c:pt idx="13">
                  <c:v>0</c:v>
                </c:pt>
                <c:pt idx="14">
                  <c:v>0</c:v>
                </c:pt>
                <c:pt idx="15">
                  <c:v>0</c:v>
                </c:pt>
                <c:pt idx="16">
                  <c:v>0</c:v>
                </c:pt>
                <c:pt idx="17">
                  <c:v>0</c:v>
                </c:pt>
                <c:pt idx="18">
                  <c:v>0</c:v>
                </c:pt>
              </c:numCache>
            </c:numRef>
          </c:val>
          <c:smooth val="0"/>
          <c:extLst>
            <c:ext xmlns:c16="http://schemas.microsoft.com/office/drawing/2014/chart" uri="{C3380CC4-5D6E-409C-BE32-E72D297353CC}">
              <c16:uniqueId val="{00000012-39EA-4E86-998C-3FA3A06FFD24}"/>
            </c:ext>
          </c:extLst>
        </c:ser>
        <c:ser>
          <c:idx val="1"/>
          <c:order val="1"/>
          <c:tx>
            <c:strRef>
              <c:f>Alcalinidad!$A$20</c:f>
              <c:strCache>
                <c:ptCount val="1"/>
                <c:pt idx="0">
                  <c:v>MIN</c:v>
                </c:pt>
              </c:strCache>
            </c:strRef>
          </c:tx>
          <c:spPr>
            <a:ln w="28575" cap="rnd">
              <a:noFill/>
              <a:round/>
            </a:ln>
            <a:effectLst/>
          </c:spPr>
          <c:marker>
            <c:symbol val="none"/>
          </c:marker>
          <c:dPt>
            <c:idx val="9"/>
            <c:marker>
              <c:symbol val="none"/>
            </c:marker>
            <c:bubble3D val="0"/>
            <c:extLst>
              <c:ext xmlns:c16="http://schemas.microsoft.com/office/drawing/2014/chart" uri="{C3380CC4-5D6E-409C-BE32-E72D297353CC}">
                <c16:uniqueId val="{00000013-39EA-4E86-998C-3FA3A06FFD24}"/>
              </c:ext>
            </c:extLst>
          </c:dPt>
          <c:cat>
            <c:strRef>
              <c:f>Alcalinidad!$B$18:$T$18</c:f>
              <c:strCache>
                <c:ptCount val="19"/>
                <c:pt idx="0">
                  <c:v>CONV</c:v>
                </c:pt>
                <c:pt idx="1">
                  <c:v>HARG1</c:v>
                </c:pt>
                <c:pt idx="2">
                  <c:v>HARG2</c:v>
                </c:pt>
                <c:pt idx="3">
                  <c:v>HASL1</c:v>
                </c:pt>
                <c:pt idx="4">
                  <c:v>HASL2</c:v>
                </c:pt>
                <c:pt idx="5">
                  <c:v>MAAB1</c:v>
                </c:pt>
                <c:pt idx="6">
                  <c:v>MAAB2</c:v>
                </c:pt>
                <c:pt idx="7">
                  <c:v>MACA1</c:v>
                </c:pt>
                <c:pt idx="8">
                  <c:v>MACA2</c:v>
                </c:pt>
                <c:pt idx="9">
                  <c:v>MAKI</c:v>
                </c:pt>
                <c:pt idx="10">
                  <c:v>PAPO1</c:v>
                </c:pt>
                <c:pt idx="11">
                  <c:v>PAPO2</c:v>
                </c:pt>
                <c:pt idx="12">
                  <c:v>PAPR1</c:v>
                </c:pt>
                <c:pt idx="13">
                  <c:v>PAPR2</c:v>
                </c:pt>
                <c:pt idx="14">
                  <c:v>PLTR1</c:v>
                </c:pt>
                <c:pt idx="15">
                  <c:v>PLTR2</c:v>
                </c:pt>
                <c:pt idx="16">
                  <c:v>RECO</c:v>
                </c:pt>
                <c:pt idx="17">
                  <c:v>SALT</c:v>
                </c:pt>
                <c:pt idx="18">
                  <c:v>Total general</c:v>
                </c:pt>
              </c:strCache>
            </c:strRef>
          </c:cat>
          <c:val>
            <c:numRef>
              <c:f>Alcalinidad!$B$20:$T$20</c:f>
              <c:numCache>
                <c:formatCode>0.00</c:formatCode>
                <c:ptCount val="19"/>
                <c:pt idx="0">
                  <c:v>60</c:v>
                </c:pt>
                <c:pt idx="1">
                  <c:v>0</c:v>
                </c:pt>
                <c:pt idx="2">
                  <c:v>0</c:v>
                </c:pt>
                <c:pt idx="3">
                  <c:v>0</c:v>
                </c:pt>
                <c:pt idx="4">
                  <c:v>0</c:v>
                </c:pt>
                <c:pt idx="5">
                  <c:v>0</c:v>
                </c:pt>
                <c:pt idx="6">
                  <c:v>0</c:v>
                </c:pt>
                <c:pt idx="7">
                  <c:v>0</c:v>
                </c:pt>
                <c:pt idx="8">
                  <c:v>0</c:v>
                </c:pt>
                <c:pt idx="9">
                  <c:v>40</c:v>
                </c:pt>
                <c:pt idx="10">
                  <c:v>0</c:v>
                </c:pt>
                <c:pt idx="11">
                  <c:v>0</c:v>
                </c:pt>
                <c:pt idx="12">
                  <c:v>0</c:v>
                </c:pt>
                <c:pt idx="13">
                  <c:v>0</c:v>
                </c:pt>
                <c:pt idx="14">
                  <c:v>0</c:v>
                </c:pt>
                <c:pt idx="15">
                  <c:v>0</c:v>
                </c:pt>
                <c:pt idx="16">
                  <c:v>0</c:v>
                </c:pt>
                <c:pt idx="17">
                  <c:v>0</c:v>
                </c:pt>
                <c:pt idx="18">
                  <c:v>0</c:v>
                </c:pt>
              </c:numCache>
            </c:numRef>
          </c:val>
          <c:smooth val="0"/>
          <c:extLst>
            <c:ext xmlns:c16="http://schemas.microsoft.com/office/drawing/2014/chart" uri="{C3380CC4-5D6E-409C-BE32-E72D297353CC}">
              <c16:uniqueId val="{00000014-39EA-4E86-998C-3FA3A06FFD24}"/>
            </c:ext>
          </c:extLst>
        </c:ser>
        <c:ser>
          <c:idx val="2"/>
          <c:order val="2"/>
          <c:tx>
            <c:strRef>
              <c:f>Alcalinidad!$A$21</c:f>
              <c:strCache>
                <c:ptCount val="1"/>
                <c:pt idx="0">
                  <c:v>MAX</c:v>
                </c:pt>
              </c:strCache>
            </c:strRef>
          </c:tx>
          <c:spPr>
            <a:ln w="28575" cap="rnd">
              <a:noFill/>
              <a:round/>
            </a:ln>
            <a:effectLst/>
          </c:spPr>
          <c:marker>
            <c:symbol val="dot"/>
            <c:size val="3"/>
            <c:spPr>
              <a:solidFill>
                <a:schemeClr val="accent3"/>
              </a:solidFill>
              <a:ln w="9525">
                <a:solidFill>
                  <a:schemeClr val="accent3"/>
                </a:solidFill>
              </a:ln>
              <a:effectLst/>
            </c:spPr>
          </c:marker>
          <c:cat>
            <c:strRef>
              <c:f>Alcalinidad!$B$18:$T$18</c:f>
              <c:strCache>
                <c:ptCount val="19"/>
                <c:pt idx="0">
                  <c:v>CONV</c:v>
                </c:pt>
                <c:pt idx="1">
                  <c:v>HARG1</c:v>
                </c:pt>
                <c:pt idx="2">
                  <c:v>HARG2</c:v>
                </c:pt>
                <c:pt idx="3">
                  <c:v>HASL1</c:v>
                </c:pt>
                <c:pt idx="4">
                  <c:v>HASL2</c:v>
                </c:pt>
                <c:pt idx="5">
                  <c:v>MAAB1</c:v>
                </c:pt>
                <c:pt idx="6">
                  <c:v>MAAB2</c:v>
                </c:pt>
                <c:pt idx="7">
                  <c:v>MACA1</c:v>
                </c:pt>
                <c:pt idx="8">
                  <c:v>MACA2</c:v>
                </c:pt>
                <c:pt idx="9">
                  <c:v>MAKI</c:v>
                </c:pt>
                <c:pt idx="10">
                  <c:v>PAPO1</c:v>
                </c:pt>
                <c:pt idx="11">
                  <c:v>PAPO2</c:v>
                </c:pt>
                <c:pt idx="12">
                  <c:v>PAPR1</c:v>
                </c:pt>
                <c:pt idx="13">
                  <c:v>PAPR2</c:v>
                </c:pt>
                <c:pt idx="14">
                  <c:v>PLTR1</c:v>
                </c:pt>
                <c:pt idx="15">
                  <c:v>PLTR2</c:v>
                </c:pt>
                <c:pt idx="16">
                  <c:v>RECO</c:v>
                </c:pt>
                <c:pt idx="17">
                  <c:v>SALT</c:v>
                </c:pt>
                <c:pt idx="18">
                  <c:v>Total general</c:v>
                </c:pt>
              </c:strCache>
            </c:strRef>
          </c:cat>
          <c:val>
            <c:numRef>
              <c:f>Alcalinidad!$B$21:$T$21</c:f>
              <c:numCache>
                <c:formatCode>0.00</c:formatCode>
                <c:ptCount val="19"/>
                <c:pt idx="0">
                  <c:v>80</c:v>
                </c:pt>
                <c:pt idx="1">
                  <c:v>0</c:v>
                </c:pt>
                <c:pt idx="2">
                  <c:v>0</c:v>
                </c:pt>
                <c:pt idx="3">
                  <c:v>0</c:v>
                </c:pt>
                <c:pt idx="4">
                  <c:v>0</c:v>
                </c:pt>
                <c:pt idx="5">
                  <c:v>0</c:v>
                </c:pt>
                <c:pt idx="6">
                  <c:v>0</c:v>
                </c:pt>
                <c:pt idx="7">
                  <c:v>0</c:v>
                </c:pt>
                <c:pt idx="8">
                  <c:v>0</c:v>
                </c:pt>
                <c:pt idx="9">
                  <c:v>45</c:v>
                </c:pt>
                <c:pt idx="10">
                  <c:v>0</c:v>
                </c:pt>
                <c:pt idx="11">
                  <c:v>0</c:v>
                </c:pt>
                <c:pt idx="12">
                  <c:v>0</c:v>
                </c:pt>
                <c:pt idx="13">
                  <c:v>0</c:v>
                </c:pt>
                <c:pt idx="14">
                  <c:v>0</c:v>
                </c:pt>
                <c:pt idx="15">
                  <c:v>0</c:v>
                </c:pt>
                <c:pt idx="16">
                  <c:v>0</c:v>
                </c:pt>
                <c:pt idx="17">
                  <c:v>0</c:v>
                </c:pt>
                <c:pt idx="18">
                  <c:v>0</c:v>
                </c:pt>
              </c:numCache>
            </c:numRef>
          </c:val>
          <c:smooth val="0"/>
          <c:extLst>
            <c:ext xmlns:c16="http://schemas.microsoft.com/office/drawing/2014/chart" uri="{C3380CC4-5D6E-409C-BE32-E72D297353CC}">
              <c16:uniqueId val="{00000015-39EA-4E86-998C-3FA3A06FFD24}"/>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axId val="949124304"/>
        <c:axId val="949129552"/>
      </c:stockChart>
      <c:catAx>
        <c:axId val="9491243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s-MX"/>
          </a:p>
        </c:txPr>
        <c:crossAx val="949129552"/>
        <c:crosses val="autoZero"/>
        <c:auto val="1"/>
        <c:lblAlgn val="ctr"/>
        <c:lblOffset val="100"/>
        <c:noMultiLvlLbl val="0"/>
      </c:catAx>
      <c:valAx>
        <c:axId val="949129552"/>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9491243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legend>
    <c:plotVisOnly val="1"/>
    <c:dispBlanksAs val="gap"/>
    <c:showDLblsOverMax val="0"/>
  </c:chart>
  <c:spPr>
    <a:solidFill>
      <a:schemeClr val="bg1"/>
    </a:solidFill>
    <a:ln w="9525" cap="flat" cmpd="sng" algn="ctr">
      <a:noFill/>
      <a:round/>
    </a:ln>
    <a:effectLst/>
  </c:spPr>
  <c:txPr>
    <a:bodyPr/>
    <a:lstStyle/>
    <a:p>
      <a:pPr>
        <a:defRPr/>
      </a:pPr>
      <a:endParaRPr lang="es-MX"/>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r>
              <a:rPr lang="en-US" sz="1200" b="1"/>
              <a:t>Alcalinidad</a:t>
            </a:r>
          </a:p>
        </c:rich>
      </c:tx>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es-MX"/>
        </a:p>
      </c:txPr>
    </c:title>
    <c:autoTitleDeleted val="0"/>
    <c:plotArea>
      <c:layout/>
      <c:stockChart>
        <c:ser>
          <c:idx val="0"/>
          <c:order val="0"/>
          <c:tx>
            <c:strRef>
              <c:f>Alcalinidad!$A$69</c:f>
              <c:strCache>
                <c:ptCount val="1"/>
                <c:pt idx="0">
                  <c:v>PROMEDIO</c:v>
                </c:pt>
              </c:strCache>
            </c:strRef>
          </c:tx>
          <c:spPr>
            <a:ln w="28575" cap="rnd">
              <a:noFill/>
              <a:round/>
            </a:ln>
            <a:effectLst/>
          </c:spPr>
          <c:marker>
            <c:symbol val="circle"/>
            <c:size val="5"/>
            <c:spPr>
              <a:solidFill>
                <a:schemeClr val="accent1"/>
              </a:solidFill>
              <a:ln w="9525">
                <a:solidFill>
                  <a:schemeClr val="accent1"/>
                </a:solidFill>
              </a:ln>
              <a:effectLst/>
            </c:spPr>
          </c:marker>
          <c:dPt>
            <c:idx val="0"/>
            <c:marker>
              <c:symbol val="circle"/>
              <c:size val="5"/>
              <c:spPr>
                <a:solidFill>
                  <a:schemeClr val="accent3"/>
                </a:solidFill>
                <a:ln w="9525">
                  <a:solidFill>
                    <a:schemeClr val="accent1"/>
                  </a:solidFill>
                </a:ln>
                <a:effectLst/>
              </c:spPr>
            </c:marker>
            <c:bubble3D val="0"/>
            <c:extLst>
              <c:ext xmlns:c16="http://schemas.microsoft.com/office/drawing/2014/chart" uri="{C3380CC4-5D6E-409C-BE32-E72D297353CC}">
                <c16:uniqueId val="{00000000-AC05-4449-9FF9-5FAD17CAC2C6}"/>
              </c:ext>
            </c:extLst>
          </c:dPt>
          <c:dPt>
            <c:idx val="1"/>
            <c:marker>
              <c:symbol val="circle"/>
              <c:size val="5"/>
              <c:spPr>
                <a:solidFill>
                  <a:schemeClr val="accent4"/>
                </a:solidFill>
                <a:ln w="9525">
                  <a:solidFill>
                    <a:schemeClr val="accent1"/>
                  </a:solidFill>
                </a:ln>
                <a:effectLst/>
              </c:spPr>
            </c:marker>
            <c:bubble3D val="0"/>
            <c:extLst>
              <c:ext xmlns:c16="http://schemas.microsoft.com/office/drawing/2014/chart" uri="{C3380CC4-5D6E-409C-BE32-E72D297353CC}">
                <c16:uniqueId val="{00000001-AC05-4449-9FF9-5FAD17CAC2C6}"/>
              </c:ext>
            </c:extLst>
          </c:dPt>
          <c:dPt>
            <c:idx val="2"/>
            <c:marker>
              <c:symbol val="circle"/>
              <c:size val="5"/>
              <c:spPr>
                <a:solidFill>
                  <a:schemeClr val="accent4"/>
                </a:solidFill>
                <a:ln w="9525">
                  <a:solidFill>
                    <a:schemeClr val="accent1"/>
                  </a:solidFill>
                </a:ln>
                <a:effectLst/>
              </c:spPr>
            </c:marker>
            <c:bubble3D val="0"/>
            <c:extLst>
              <c:ext xmlns:c16="http://schemas.microsoft.com/office/drawing/2014/chart" uri="{C3380CC4-5D6E-409C-BE32-E72D297353CC}">
                <c16:uniqueId val="{00000002-AC05-4449-9FF9-5FAD17CAC2C6}"/>
              </c:ext>
            </c:extLst>
          </c:dPt>
          <c:dPt>
            <c:idx val="3"/>
            <c:marker>
              <c:symbol val="circle"/>
              <c:size val="5"/>
              <c:spPr>
                <a:solidFill>
                  <a:schemeClr val="accent4"/>
                </a:solidFill>
                <a:ln w="9525">
                  <a:solidFill>
                    <a:schemeClr val="accent1"/>
                  </a:solidFill>
                </a:ln>
                <a:effectLst/>
              </c:spPr>
            </c:marker>
            <c:bubble3D val="0"/>
            <c:extLst>
              <c:ext xmlns:c16="http://schemas.microsoft.com/office/drawing/2014/chart" uri="{C3380CC4-5D6E-409C-BE32-E72D297353CC}">
                <c16:uniqueId val="{00000003-AC05-4449-9FF9-5FAD17CAC2C6}"/>
              </c:ext>
            </c:extLst>
          </c:dPt>
          <c:dPt>
            <c:idx val="4"/>
            <c:marker>
              <c:symbol val="circle"/>
              <c:size val="5"/>
              <c:spPr>
                <a:solidFill>
                  <a:schemeClr val="accent4"/>
                </a:solidFill>
                <a:ln w="9525">
                  <a:solidFill>
                    <a:schemeClr val="accent1"/>
                  </a:solidFill>
                </a:ln>
                <a:effectLst/>
              </c:spPr>
            </c:marker>
            <c:bubble3D val="0"/>
            <c:extLst>
              <c:ext xmlns:c16="http://schemas.microsoft.com/office/drawing/2014/chart" uri="{C3380CC4-5D6E-409C-BE32-E72D297353CC}">
                <c16:uniqueId val="{00000004-AC05-4449-9FF9-5FAD17CAC2C6}"/>
              </c:ext>
            </c:extLst>
          </c:dPt>
          <c:dPt>
            <c:idx val="5"/>
            <c:marker>
              <c:symbol val="circle"/>
              <c:size val="5"/>
              <c:spPr>
                <a:solidFill>
                  <a:schemeClr val="accent4"/>
                </a:solidFill>
                <a:ln w="9525">
                  <a:solidFill>
                    <a:schemeClr val="accent1"/>
                  </a:solidFill>
                </a:ln>
                <a:effectLst/>
              </c:spPr>
            </c:marker>
            <c:bubble3D val="0"/>
            <c:extLst>
              <c:ext xmlns:c16="http://schemas.microsoft.com/office/drawing/2014/chart" uri="{C3380CC4-5D6E-409C-BE32-E72D297353CC}">
                <c16:uniqueId val="{00000005-AC05-4449-9FF9-5FAD17CAC2C6}"/>
              </c:ext>
            </c:extLst>
          </c:dPt>
          <c:dPt>
            <c:idx val="6"/>
            <c:marker>
              <c:symbol val="circle"/>
              <c:size val="5"/>
              <c:spPr>
                <a:solidFill>
                  <a:schemeClr val="accent5"/>
                </a:solidFill>
                <a:ln w="9525">
                  <a:solidFill>
                    <a:schemeClr val="accent1"/>
                  </a:solidFill>
                </a:ln>
                <a:effectLst/>
              </c:spPr>
            </c:marker>
            <c:bubble3D val="0"/>
            <c:extLst>
              <c:ext xmlns:c16="http://schemas.microsoft.com/office/drawing/2014/chart" uri="{C3380CC4-5D6E-409C-BE32-E72D297353CC}">
                <c16:uniqueId val="{00000006-AC05-4449-9FF9-5FAD17CAC2C6}"/>
              </c:ext>
            </c:extLst>
          </c:dPt>
          <c:dPt>
            <c:idx val="7"/>
            <c:marker>
              <c:symbol val="circle"/>
              <c:size val="5"/>
              <c:spPr>
                <a:solidFill>
                  <a:schemeClr val="accent6"/>
                </a:solidFill>
                <a:ln w="9525">
                  <a:solidFill>
                    <a:schemeClr val="accent1"/>
                  </a:solidFill>
                </a:ln>
                <a:effectLst/>
              </c:spPr>
            </c:marker>
            <c:bubble3D val="0"/>
            <c:extLst>
              <c:ext xmlns:c16="http://schemas.microsoft.com/office/drawing/2014/chart" uri="{C3380CC4-5D6E-409C-BE32-E72D297353CC}">
                <c16:uniqueId val="{00000007-AC05-4449-9FF9-5FAD17CAC2C6}"/>
              </c:ext>
            </c:extLst>
          </c:dPt>
          <c:dPt>
            <c:idx val="8"/>
            <c:marker>
              <c:symbol val="circle"/>
              <c:size val="5"/>
              <c:spPr>
                <a:solidFill>
                  <a:schemeClr val="accent6"/>
                </a:solidFill>
                <a:ln w="9525">
                  <a:solidFill>
                    <a:schemeClr val="accent1"/>
                  </a:solidFill>
                </a:ln>
                <a:effectLst/>
              </c:spPr>
            </c:marker>
            <c:bubble3D val="0"/>
            <c:extLst>
              <c:ext xmlns:c16="http://schemas.microsoft.com/office/drawing/2014/chart" uri="{C3380CC4-5D6E-409C-BE32-E72D297353CC}">
                <c16:uniqueId val="{00000008-AC05-4449-9FF9-5FAD17CAC2C6}"/>
              </c:ext>
            </c:extLst>
          </c:dPt>
          <c:dPt>
            <c:idx val="9"/>
            <c:marker>
              <c:symbol val="circle"/>
              <c:size val="5"/>
              <c:spPr>
                <a:solidFill>
                  <a:schemeClr val="accent6"/>
                </a:solidFill>
                <a:ln w="9525">
                  <a:solidFill>
                    <a:schemeClr val="accent1"/>
                  </a:solidFill>
                </a:ln>
                <a:effectLst/>
              </c:spPr>
            </c:marker>
            <c:bubble3D val="0"/>
            <c:extLst>
              <c:ext xmlns:c16="http://schemas.microsoft.com/office/drawing/2014/chart" uri="{C3380CC4-5D6E-409C-BE32-E72D297353CC}">
                <c16:uniqueId val="{00000009-AC05-4449-9FF9-5FAD17CAC2C6}"/>
              </c:ext>
            </c:extLst>
          </c:dPt>
          <c:dPt>
            <c:idx val="10"/>
            <c:marker>
              <c:symbol val="circle"/>
              <c:size val="5"/>
              <c:spPr>
                <a:solidFill>
                  <a:schemeClr val="accent6"/>
                </a:solidFill>
                <a:ln w="9525">
                  <a:solidFill>
                    <a:schemeClr val="accent1"/>
                  </a:solidFill>
                </a:ln>
                <a:effectLst/>
              </c:spPr>
            </c:marker>
            <c:bubble3D val="0"/>
            <c:extLst>
              <c:ext xmlns:c16="http://schemas.microsoft.com/office/drawing/2014/chart" uri="{C3380CC4-5D6E-409C-BE32-E72D297353CC}">
                <c16:uniqueId val="{0000000A-AC05-4449-9FF9-5FAD17CAC2C6}"/>
              </c:ext>
            </c:extLst>
          </c:dPt>
          <c:dPt>
            <c:idx val="11"/>
            <c:marker>
              <c:symbol val="circle"/>
              <c:size val="5"/>
              <c:spPr>
                <a:solidFill>
                  <a:schemeClr val="accent3"/>
                </a:solidFill>
                <a:ln w="9525">
                  <a:solidFill>
                    <a:schemeClr val="accent1"/>
                  </a:solidFill>
                </a:ln>
                <a:effectLst/>
              </c:spPr>
            </c:marker>
            <c:bubble3D val="0"/>
            <c:extLst>
              <c:ext xmlns:c16="http://schemas.microsoft.com/office/drawing/2014/chart" uri="{C3380CC4-5D6E-409C-BE32-E72D297353CC}">
                <c16:uniqueId val="{0000000B-AC05-4449-9FF9-5FAD17CAC2C6}"/>
              </c:ext>
            </c:extLst>
          </c:dPt>
          <c:dPt>
            <c:idx val="12"/>
            <c:marker>
              <c:symbol val="circle"/>
              <c:size val="5"/>
              <c:spPr>
                <a:solidFill>
                  <a:schemeClr val="accent2"/>
                </a:solidFill>
                <a:ln w="9525">
                  <a:solidFill>
                    <a:schemeClr val="accent1"/>
                  </a:solidFill>
                </a:ln>
                <a:effectLst/>
              </c:spPr>
            </c:marker>
            <c:bubble3D val="0"/>
            <c:extLst>
              <c:ext xmlns:c16="http://schemas.microsoft.com/office/drawing/2014/chart" uri="{C3380CC4-5D6E-409C-BE32-E72D297353CC}">
                <c16:uniqueId val="{0000000C-AC05-4449-9FF9-5FAD17CAC2C6}"/>
              </c:ext>
            </c:extLst>
          </c:dPt>
          <c:dPt>
            <c:idx val="13"/>
            <c:marker>
              <c:symbol val="circle"/>
              <c:size val="5"/>
              <c:spPr>
                <a:solidFill>
                  <a:schemeClr val="accent2"/>
                </a:solidFill>
                <a:ln w="9525">
                  <a:solidFill>
                    <a:schemeClr val="accent1"/>
                  </a:solidFill>
                </a:ln>
                <a:effectLst/>
              </c:spPr>
            </c:marker>
            <c:bubble3D val="0"/>
            <c:extLst>
              <c:ext xmlns:c16="http://schemas.microsoft.com/office/drawing/2014/chart" uri="{C3380CC4-5D6E-409C-BE32-E72D297353CC}">
                <c16:uniqueId val="{0000000D-AC05-4449-9FF9-5FAD17CAC2C6}"/>
              </c:ext>
            </c:extLst>
          </c:dPt>
          <c:dPt>
            <c:idx val="14"/>
            <c:marker>
              <c:symbol val="circle"/>
              <c:size val="5"/>
              <c:spPr>
                <a:solidFill>
                  <a:schemeClr val="accent2"/>
                </a:solidFill>
                <a:ln w="9525">
                  <a:solidFill>
                    <a:schemeClr val="accent1"/>
                  </a:solidFill>
                </a:ln>
                <a:effectLst/>
              </c:spPr>
            </c:marker>
            <c:bubble3D val="0"/>
            <c:extLst>
              <c:ext xmlns:c16="http://schemas.microsoft.com/office/drawing/2014/chart" uri="{C3380CC4-5D6E-409C-BE32-E72D297353CC}">
                <c16:uniqueId val="{0000000E-AC05-4449-9FF9-5FAD17CAC2C6}"/>
              </c:ext>
            </c:extLst>
          </c:dPt>
          <c:dPt>
            <c:idx val="15"/>
            <c:marker>
              <c:symbol val="circle"/>
              <c:size val="5"/>
              <c:spPr>
                <a:solidFill>
                  <a:schemeClr val="accent2"/>
                </a:solidFill>
                <a:ln w="9525">
                  <a:solidFill>
                    <a:schemeClr val="accent1"/>
                  </a:solidFill>
                </a:ln>
                <a:effectLst/>
              </c:spPr>
            </c:marker>
            <c:bubble3D val="0"/>
            <c:extLst>
              <c:ext xmlns:c16="http://schemas.microsoft.com/office/drawing/2014/chart" uri="{C3380CC4-5D6E-409C-BE32-E72D297353CC}">
                <c16:uniqueId val="{0000000F-AC05-4449-9FF9-5FAD17CAC2C6}"/>
              </c:ext>
            </c:extLst>
          </c:dPt>
          <c:dPt>
            <c:idx val="16"/>
            <c:marker>
              <c:symbol val="circle"/>
              <c:size val="5"/>
              <c:spPr>
                <a:solidFill>
                  <a:schemeClr val="accent5"/>
                </a:solidFill>
                <a:ln w="9525">
                  <a:solidFill>
                    <a:schemeClr val="accent1"/>
                  </a:solidFill>
                </a:ln>
                <a:effectLst/>
              </c:spPr>
            </c:marker>
            <c:bubble3D val="0"/>
            <c:extLst>
              <c:ext xmlns:c16="http://schemas.microsoft.com/office/drawing/2014/chart" uri="{C3380CC4-5D6E-409C-BE32-E72D297353CC}">
                <c16:uniqueId val="{00000010-AC05-4449-9FF9-5FAD17CAC2C6}"/>
              </c:ext>
            </c:extLst>
          </c:dPt>
          <c:dPt>
            <c:idx val="17"/>
            <c:marker>
              <c:symbol val="circle"/>
              <c:size val="5"/>
              <c:spPr>
                <a:solidFill>
                  <a:schemeClr val="accent5"/>
                </a:solidFill>
                <a:ln w="9525">
                  <a:solidFill>
                    <a:schemeClr val="accent1"/>
                  </a:solidFill>
                </a:ln>
                <a:effectLst/>
              </c:spPr>
            </c:marker>
            <c:bubble3D val="0"/>
            <c:extLst>
              <c:ext xmlns:c16="http://schemas.microsoft.com/office/drawing/2014/chart" uri="{C3380CC4-5D6E-409C-BE32-E72D297353CC}">
                <c16:uniqueId val="{00000011-AC05-4449-9FF9-5FAD17CAC2C6}"/>
              </c:ext>
            </c:extLst>
          </c:dPt>
          <c:dPt>
            <c:idx val="18"/>
            <c:marker>
              <c:symbol val="circle"/>
              <c:size val="5"/>
              <c:spPr>
                <a:solidFill>
                  <a:schemeClr val="accent5"/>
                </a:solidFill>
                <a:ln w="9525">
                  <a:solidFill>
                    <a:schemeClr val="accent1"/>
                  </a:solidFill>
                </a:ln>
                <a:effectLst/>
              </c:spPr>
            </c:marker>
            <c:bubble3D val="0"/>
            <c:extLst>
              <c:ext xmlns:c16="http://schemas.microsoft.com/office/drawing/2014/chart" uri="{C3380CC4-5D6E-409C-BE32-E72D297353CC}">
                <c16:uniqueId val="{00000012-AC05-4449-9FF9-5FAD17CAC2C6}"/>
              </c:ext>
            </c:extLst>
          </c:dPt>
          <c:dPt>
            <c:idx val="19"/>
            <c:marker>
              <c:symbol val="circle"/>
              <c:size val="5"/>
              <c:spPr>
                <a:solidFill>
                  <a:schemeClr val="accent3"/>
                </a:solidFill>
                <a:ln w="9525">
                  <a:solidFill>
                    <a:schemeClr val="accent1"/>
                  </a:solidFill>
                </a:ln>
                <a:effectLst/>
              </c:spPr>
            </c:marker>
            <c:bubble3D val="0"/>
            <c:extLst>
              <c:ext xmlns:c16="http://schemas.microsoft.com/office/drawing/2014/chart" uri="{C3380CC4-5D6E-409C-BE32-E72D297353CC}">
                <c16:uniqueId val="{00000013-AC05-4449-9FF9-5FAD17CAC2C6}"/>
              </c:ext>
            </c:extLst>
          </c:dPt>
          <c:dPt>
            <c:idx val="20"/>
            <c:marker>
              <c:symbol val="circle"/>
              <c:size val="5"/>
              <c:spPr>
                <a:solidFill>
                  <a:schemeClr val="tx1"/>
                </a:solidFill>
                <a:ln w="9525">
                  <a:solidFill>
                    <a:schemeClr val="accent1"/>
                  </a:solidFill>
                </a:ln>
                <a:effectLst/>
              </c:spPr>
            </c:marker>
            <c:bubble3D val="0"/>
            <c:extLst>
              <c:ext xmlns:c16="http://schemas.microsoft.com/office/drawing/2014/chart" uri="{C3380CC4-5D6E-409C-BE32-E72D297353CC}">
                <c16:uniqueId val="{00000014-AC05-4449-9FF9-5FAD17CAC2C6}"/>
              </c:ext>
            </c:extLst>
          </c:dPt>
          <c:cat>
            <c:strRef>
              <c:f>Alcalinidad!$B$68:$V$68</c:f>
              <c:strCache>
                <c:ptCount val="21"/>
                <c:pt idx="0">
                  <c:v>CONV</c:v>
                </c:pt>
                <c:pt idx="1">
                  <c:v>HARG1</c:v>
                </c:pt>
                <c:pt idx="2">
                  <c:v>HARG2</c:v>
                </c:pt>
                <c:pt idx="3">
                  <c:v>HASL1</c:v>
                </c:pt>
                <c:pt idx="4">
                  <c:v>HASL2</c:v>
                </c:pt>
                <c:pt idx="5">
                  <c:v>HASL3</c:v>
                </c:pt>
                <c:pt idx="6">
                  <c:v>HOSP1</c:v>
                </c:pt>
                <c:pt idx="7">
                  <c:v>MAAB1</c:v>
                </c:pt>
                <c:pt idx="8">
                  <c:v>MAAB2</c:v>
                </c:pt>
                <c:pt idx="9">
                  <c:v>MACA1</c:v>
                </c:pt>
                <c:pt idx="10">
                  <c:v>MACA2</c:v>
                </c:pt>
                <c:pt idx="11">
                  <c:v>MAKI</c:v>
                </c:pt>
                <c:pt idx="12">
                  <c:v>PAPO1</c:v>
                </c:pt>
                <c:pt idx="13">
                  <c:v>PAPO2</c:v>
                </c:pt>
                <c:pt idx="14">
                  <c:v>PAPR1</c:v>
                </c:pt>
                <c:pt idx="15">
                  <c:v>PAPR2</c:v>
                </c:pt>
                <c:pt idx="16">
                  <c:v>PLTR1</c:v>
                </c:pt>
                <c:pt idx="17">
                  <c:v>PLTR2</c:v>
                </c:pt>
                <c:pt idx="18">
                  <c:v>RECO</c:v>
                </c:pt>
                <c:pt idx="19">
                  <c:v>SALT</c:v>
                </c:pt>
                <c:pt idx="20">
                  <c:v>Total general</c:v>
                </c:pt>
              </c:strCache>
            </c:strRef>
          </c:cat>
          <c:val>
            <c:numRef>
              <c:f>Alcalinidad!$B$69:$V$69</c:f>
              <c:numCache>
                <c:formatCode>0.00</c:formatCode>
                <c:ptCount val="21"/>
                <c:pt idx="0">
                  <c:v>74</c:v>
                </c:pt>
                <c:pt idx="1">
                  <c:v>42.916666666666664</c:v>
                </c:pt>
                <c:pt idx="2">
                  <c:v>49.166666666666664</c:v>
                </c:pt>
                <c:pt idx="3">
                  <c:v>63.18181818181818</c:v>
                </c:pt>
                <c:pt idx="4">
                  <c:v>55.833333333333336</c:v>
                </c:pt>
                <c:pt idx="5">
                  <c:v>115.625</c:v>
                </c:pt>
                <c:pt idx="6">
                  <c:v>61.81818181818182</c:v>
                </c:pt>
                <c:pt idx="7">
                  <c:v>49.545454545454547</c:v>
                </c:pt>
                <c:pt idx="8">
                  <c:v>62.083333333333336</c:v>
                </c:pt>
                <c:pt idx="9">
                  <c:v>43.333333333333336</c:v>
                </c:pt>
                <c:pt idx="10">
                  <c:v>46.25</c:v>
                </c:pt>
                <c:pt idx="11">
                  <c:v>50.833333333333336</c:v>
                </c:pt>
                <c:pt idx="12">
                  <c:v>52.916666666666664</c:v>
                </c:pt>
                <c:pt idx="13">
                  <c:v>32.916666666666664</c:v>
                </c:pt>
                <c:pt idx="14">
                  <c:v>46.666666666666664</c:v>
                </c:pt>
                <c:pt idx="15">
                  <c:v>40</c:v>
                </c:pt>
                <c:pt idx="16">
                  <c:v>62.045454545454547</c:v>
                </c:pt>
                <c:pt idx="17">
                  <c:v>59.791666666666664</c:v>
                </c:pt>
                <c:pt idx="18">
                  <c:v>62.291666666666664</c:v>
                </c:pt>
                <c:pt idx="19">
                  <c:v>60</c:v>
                </c:pt>
                <c:pt idx="20">
                  <c:v>55.303428887503962</c:v>
                </c:pt>
              </c:numCache>
            </c:numRef>
          </c:val>
          <c:smooth val="0"/>
          <c:extLst>
            <c:ext xmlns:c16="http://schemas.microsoft.com/office/drawing/2014/chart" uri="{C3380CC4-5D6E-409C-BE32-E72D297353CC}">
              <c16:uniqueId val="{00000015-AC05-4449-9FF9-5FAD17CAC2C6}"/>
            </c:ext>
          </c:extLst>
        </c:ser>
        <c:ser>
          <c:idx val="1"/>
          <c:order val="1"/>
          <c:tx>
            <c:strRef>
              <c:f>Alcalinidad!$A$70</c:f>
              <c:strCache>
                <c:ptCount val="1"/>
                <c:pt idx="0">
                  <c:v>MIN</c:v>
                </c:pt>
              </c:strCache>
            </c:strRef>
          </c:tx>
          <c:spPr>
            <a:ln w="28575" cap="rnd">
              <a:noFill/>
              <a:round/>
            </a:ln>
            <a:effectLst/>
          </c:spPr>
          <c:marker>
            <c:symbol val="none"/>
          </c:marker>
          <c:dPt>
            <c:idx val="9"/>
            <c:marker>
              <c:symbol val="none"/>
            </c:marker>
            <c:bubble3D val="0"/>
            <c:extLst>
              <c:ext xmlns:c16="http://schemas.microsoft.com/office/drawing/2014/chart" uri="{C3380CC4-5D6E-409C-BE32-E72D297353CC}">
                <c16:uniqueId val="{00000016-AC05-4449-9FF9-5FAD17CAC2C6}"/>
              </c:ext>
            </c:extLst>
          </c:dPt>
          <c:cat>
            <c:strRef>
              <c:f>Alcalinidad!$B$68:$V$68</c:f>
              <c:strCache>
                <c:ptCount val="21"/>
                <c:pt idx="0">
                  <c:v>CONV</c:v>
                </c:pt>
                <c:pt idx="1">
                  <c:v>HARG1</c:v>
                </c:pt>
                <c:pt idx="2">
                  <c:v>HARG2</c:v>
                </c:pt>
                <c:pt idx="3">
                  <c:v>HASL1</c:v>
                </c:pt>
                <c:pt idx="4">
                  <c:v>HASL2</c:v>
                </c:pt>
                <c:pt idx="5">
                  <c:v>HASL3</c:v>
                </c:pt>
                <c:pt idx="6">
                  <c:v>HOSP1</c:v>
                </c:pt>
                <c:pt idx="7">
                  <c:v>MAAB1</c:v>
                </c:pt>
                <c:pt idx="8">
                  <c:v>MAAB2</c:v>
                </c:pt>
                <c:pt idx="9">
                  <c:v>MACA1</c:v>
                </c:pt>
                <c:pt idx="10">
                  <c:v>MACA2</c:v>
                </c:pt>
                <c:pt idx="11">
                  <c:v>MAKI</c:v>
                </c:pt>
                <c:pt idx="12">
                  <c:v>PAPO1</c:v>
                </c:pt>
                <c:pt idx="13">
                  <c:v>PAPO2</c:v>
                </c:pt>
                <c:pt idx="14">
                  <c:v>PAPR1</c:v>
                </c:pt>
                <c:pt idx="15">
                  <c:v>PAPR2</c:v>
                </c:pt>
                <c:pt idx="16">
                  <c:v>PLTR1</c:v>
                </c:pt>
                <c:pt idx="17">
                  <c:v>PLTR2</c:v>
                </c:pt>
                <c:pt idx="18">
                  <c:v>RECO</c:v>
                </c:pt>
                <c:pt idx="19">
                  <c:v>SALT</c:v>
                </c:pt>
                <c:pt idx="20">
                  <c:v>Total general</c:v>
                </c:pt>
              </c:strCache>
            </c:strRef>
          </c:cat>
          <c:val>
            <c:numRef>
              <c:f>Alcalinidad!$B$70:$V$70</c:f>
              <c:numCache>
                <c:formatCode>0.00</c:formatCode>
                <c:ptCount val="21"/>
                <c:pt idx="0">
                  <c:v>65</c:v>
                </c:pt>
                <c:pt idx="1">
                  <c:v>35</c:v>
                </c:pt>
                <c:pt idx="2">
                  <c:v>45</c:v>
                </c:pt>
                <c:pt idx="3">
                  <c:v>45</c:v>
                </c:pt>
                <c:pt idx="4">
                  <c:v>45</c:v>
                </c:pt>
                <c:pt idx="5">
                  <c:v>35</c:v>
                </c:pt>
                <c:pt idx="6">
                  <c:v>45</c:v>
                </c:pt>
                <c:pt idx="7">
                  <c:v>10</c:v>
                </c:pt>
                <c:pt idx="8">
                  <c:v>45</c:v>
                </c:pt>
                <c:pt idx="9">
                  <c:v>35</c:v>
                </c:pt>
                <c:pt idx="10">
                  <c:v>25</c:v>
                </c:pt>
                <c:pt idx="11">
                  <c:v>30</c:v>
                </c:pt>
                <c:pt idx="12">
                  <c:v>40</c:v>
                </c:pt>
                <c:pt idx="13">
                  <c:v>25</c:v>
                </c:pt>
                <c:pt idx="14">
                  <c:v>30</c:v>
                </c:pt>
                <c:pt idx="15">
                  <c:v>40</c:v>
                </c:pt>
                <c:pt idx="16">
                  <c:v>50</c:v>
                </c:pt>
                <c:pt idx="17">
                  <c:v>50</c:v>
                </c:pt>
                <c:pt idx="18">
                  <c:v>45</c:v>
                </c:pt>
                <c:pt idx="19">
                  <c:v>40</c:v>
                </c:pt>
                <c:pt idx="20">
                  <c:v>45.3125</c:v>
                </c:pt>
              </c:numCache>
            </c:numRef>
          </c:val>
          <c:smooth val="0"/>
          <c:extLst>
            <c:ext xmlns:c16="http://schemas.microsoft.com/office/drawing/2014/chart" uri="{C3380CC4-5D6E-409C-BE32-E72D297353CC}">
              <c16:uniqueId val="{00000017-AC05-4449-9FF9-5FAD17CAC2C6}"/>
            </c:ext>
          </c:extLst>
        </c:ser>
        <c:ser>
          <c:idx val="2"/>
          <c:order val="2"/>
          <c:tx>
            <c:strRef>
              <c:f>Alcalinidad!$A$71</c:f>
              <c:strCache>
                <c:ptCount val="1"/>
                <c:pt idx="0">
                  <c:v>MAX</c:v>
                </c:pt>
              </c:strCache>
            </c:strRef>
          </c:tx>
          <c:spPr>
            <a:ln w="28575" cap="rnd">
              <a:noFill/>
              <a:round/>
            </a:ln>
            <a:effectLst/>
          </c:spPr>
          <c:marker>
            <c:symbol val="none"/>
          </c:marker>
          <c:cat>
            <c:strRef>
              <c:f>Alcalinidad!$B$68:$V$68</c:f>
              <c:strCache>
                <c:ptCount val="21"/>
                <c:pt idx="0">
                  <c:v>CONV</c:v>
                </c:pt>
                <c:pt idx="1">
                  <c:v>HARG1</c:v>
                </c:pt>
                <c:pt idx="2">
                  <c:v>HARG2</c:v>
                </c:pt>
                <c:pt idx="3">
                  <c:v>HASL1</c:v>
                </c:pt>
                <c:pt idx="4">
                  <c:v>HASL2</c:v>
                </c:pt>
                <c:pt idx="5">
                  <c:v>HASL3</c:v>
                </c:pt>
                <c:pt idx="6">
                  <c:v>HOSP1</c:v>
                </c:pt>
                <c:pt idx="7">
                  <c:v>MAAB1</c:v>
                </c:pt>
                <c:pt idx="8">
                  <c:v>MAAB2</c:v>
                </c:pt>
                <c:pt idx="9">
                  <c:v>MACA1</c:v>
                </c:pt>
                <c:pt idx="10">
                  <c:v>MACA2</c:v>
                </c:pt>
                <c:pt idx="11">
                  <c:v>MAKI</c:v>
                </c:pt>
                <c:pt idx="12">
                  <c:v>PAPO1</c:v>
                </c:pt>
                <c:pt idx="13">
                  <c:v>PAPO2</c:v>
                </c:pt>
                <c:pt idx="14">
                  <c:v>PAPR1</c:v>
                </c:pt>
                <c:pt idx="15">
                  <c:v>PAPR2</c:v>
                </c:pt>
                <c:pt idx="16">
                  <c:v>PLTR1</c:v>
                </c:pt>
                <c:pt idx="17">
                  <c:v>PLTR2</c:v>
                </c:pt>
                <c:pt idx="18">
                  <c:v>RECO</c:v>
                </c:pt>
                <c:pt idx="19">
                  <c:v>SALT</c:v>
                </c:pt>
                <c:pt idx="20">
                  <c:v>Total general</c:v>
                </c:pt>
              </c:strCache>
            </c:strRef>
          </c:cat>
          <c:val>
            <c:numRef>
              <c:f>Alcalinidad!$B$71:$V$71</c:f>
              <c:numCache>
                <c:formatCode>0.00</c:formatCode>
                <c:ptCount val="21"/>
                <c:pt idx="0">
                  <c:v>80</c:v>
                </c:pt>
                <c:pt idx="1">
                  <c:v>55</c:v>
                </c:pt>
                <c:pt idx="2">
                  <c:v>55</c:v>
                </c:pt>
                <c:pt idx="3">
                  <c:v>95</c:v>
                </c:pt>
                <c:pt idx="4">
                  <c:v>65</c:v>
                </c:pt>
                <c:pt idx="5">
                  <c:v>515</c:v>
                </c:pt>
                <c:pt idx="6">
                  <c:v>120</c:v>
                </c:pt>
                <c:pt idx="7">
                  <c:v>90</c:v>
                </c:pt>
                <c:pt idx="8">
                  <c:v>115</c:v>
                </c:pt>
                <c:pt idx="9">
                  <c:v>55</c:v>
                </c:pt>
                <c:pt idx="10">
                  <c:v>65</c:v>
                </c:pt>
                <c:pt idx="11">
                  <c:v>65</c:v>
                </c:pt>
                <c:pt idx="12">
                  <c:v>65</c:v>
                </c:pt>
                <c:pt idx="13">
                  <c:v>45</c:v>
                </c:pt>
                <c:pt idx="14">
                  <c:v>65</c:v>
                </c:pt>
                <c:pt idx="15">
                  <c:v>40</c:v>
                </c:pt>
                <c:pt idx="16">
                  <c:v>77.5</c:v>
                </c:pt>
                <c:pt idx="17">
                  <c:v>72.5</c:v>
                </c:pt>
                <c:pt idx="18">
                  <c:v>97.5</c:v>
                </c:pt>
                <c:pt idx="19">
                  <c:v>90</c:v>
                </c:pt>
                <c:pt idx="20">
                  <c:v>78.181818181818187</c:v>
                </c:pt>
              </c:numCache>
            </c:numRef>
          </c:val>
          <c:smooth val="0"/>
          <c:extLst>
            <c:ext xmlns:c16="http://schemas.microsoft.com/office/drawing/2014/chart" uri="{C3380CC4-5D6E-409C-BE32-E72D297353CC}">
              <c16:uniqueId val="{00000018-AC05-4449-9FF9-5FAD17CAC2C6}"/>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axId val="949124304"/>
        <c:axId val="949129552"/>
      </c:stockChart>
      <c:catAx>
        <c:axId val="9491243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s-MX"/>
          </a:p>
        </c:txPr>
        <c:crossAx val="949129552"/>
        <c:crosses val="autoZero"/>
        <c:auto val="1"/>
        <c:lblAlgn val="ctr"/>
        <c:lblOffset val="100"/>
        <c:noMultiLvlLbl val="0"/>
      </c:catAx>
      <c:valAx>
        <c:axId val="949129552"/>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9491243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legend>
    <c:plotVisOnly val="1"/>
    <c:dispBlanksAs val="gap"/>
    <c:showDLblsOverMax val="0"/>
  </c:chart>
  <c:spPr>
    <a:solidFill>
      <a:schemeClr val="bg1"/>
    </a:solidFill>
    <a:ln w="9525" cap="flat" cmpd="sng" algn="ctr">
      <a:noFill/>
      <a:round/>
    </a:ln>
    <a:effectLst/>
  </c:spPr>
  <c:txPr>
    <a:bodyPr/>
    <a:lstStyle/>
    <a:p>
      <a:pPr>
        <a:defRPr/>
      </a:pPr>
      <a:endParaRPr lang="es-MX"/>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[BANCO DE DATOS DEL MONITOREO ABRIL 2023.xlsx]Alcalinidad!TablaDinámica5</c:name>
    <c:fmtId val="14"/>
  </c:pivotSource>
  <c:chart>
    <c:title>
      <c:tx>
        <c:rich>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r>
              <a:rPr lang="en-US" sz="1200" b="1"/>
              <a:t>Alcalinidad</a:t>
            </a:r>
          </a:p>
        </c:rich>
      </c:tx>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es-MX"/>
        </a:p>
      </c:txPr>
    </c:title>
    <c:autoTitleDeleted val="0"/>
    <c:pivotFmts>
      <c:pivotFmt>
        <c:idx val="0"/>
        <c:spPr>
          <a:solidFill>
            <a:schemeClr val="accent1"/>
          </a:solidFill>
          <a:ln w="28575" cap="rnd">
            <a:solidFill>
              <a:schemeClr val="accent1"/>
            </a:solidFill>
            <a:round/>
          </a:ln>
          <a:effectLst/>
        </c:spPr>
        <c:marker>
          <c:symbol val="none"/>
        </c:marker>
      </c:pivotFmt>
      <c:pivotFmt>
        <c:idx val="1"/>
        <c:spPr>
          <a:solidFill>
            <a:schemeClr val="accent1"/>
          </a:solidFill>
          <a:ln w="28575" cap="rnd">
            <a:solidFill>
              <a:schemeClr val="accent1"/>
            </a:solidFill>
            <a:round/>
          </a:ln>
          <a:effectLst/>
        </c:spPr>
        <c:marker>
          <c:symbol val="none"/>
        </c:marker>
      </c:pivotFmt>
      <c:pivotFmt>
        <c:idx val="2"/>
        <c:spPr>
          <a:solidFill>
            <a:schemeClr val="accent1"/>
          </a:solidFill>
          <a:ln w="28575" cap="rnd">
            <a:solidFill>
              <a:schemeClr val="accent1"/>
            </a:solidFill>
            <a:round/>
          </a:ln>
          <a:effectLst/>
        </c:spPr>
        <c:marker>
          <c:symbol val="none"/>
        </c:marker>
      </c:pivotFmt>
      <c:pivotFmt>
        <c:idx val="3"/>
        <c:spPr>
          <a:solidFill>
            <a:schemeClr val="accent1"/>
          </a:solidFill>
          <a:ln w="28575" cap="rnd">
            <a:solidFill>
              <a:schemeClr val="accent1"/>
            </a:solidFill>
            <a:round/>
          </a:ln>
          <a:effectLst/>
        </c:spPr>
        <c:marker>
          <c:symbol val="none"/>
        </c:marker>
      </c:pivotFmt>
      <c:pivotFmt>
        <c:idx val="4"/>
        <c:spPr>
          <a:solidFill>
            <a:schemeClr val="accent1"/>
          </a:solidFill>
          <a:ln w="28575" cap="rnd">
            <a:solidFill>
              <a:schemeClr val="accent1"/>
            </a:solidFill>
            <a:round/>
          </a:ln>
          <a:effectLst/>
        </c:spPr>
        <c:marker>
          <c:symbol val="none"/>
        </c:marker>
      </c:pivotFmt>
      <c:pivotFmt>
        <c:idx val="5"/>
        <c:spPr>
          <a:solidFill>
            <a:schemeClr val="accent1"/>
          </a:solidFill>
          <a:ln w="28575" cap="rnd">
            <a:solidFill>
              <a:schemeClr val="accent1"/>
            </a:solidFill>
            <a:round/>
          </a:ln>
          <a:effectLst/>
        </c:spPr>
        <c:marker>
          <c:symbol val="none"/>
        </c:marker>
      </c:pivotFmt>
      <c:pivotFmt>
        <c:idx val="6"/>
        <c:spPr>
          <a:solidFill>
            <a:schemeClr val="accent1"/>
          </a:solidFill>
          <a:ln w="28575" cap="rnd">
            <a:solidFill>
              <a:schemeClr val="accent1"/>
            </a:solidFill>
            <a:round/>
          </a:ln>
          <a:effectLst/>
        </c:spPr>
        <c:marker>
          <c:symbol val="none"/>
        </c:marker>
      </c:pivotFmt>
      <c:pivotFmt>
        <c:idx val="7"/>
        <c:spPr>
          <a:solidFill>
            <a:schemeClr val="accent1"/>
          </a:solidFill>
          <a:ln w="28575" cap="rnd">
            <a:solidFill>
              <a:schemeClr val="accent1"/>
            </a:solidFill>
            <a:round/>
          </a:ln>
          <a:effectLst/>
        </c:spPr>
        <c:marker>
          <c:symbol val="none"/>
        </c:marker>
      </c:pivotFmt>
      <c:pivotFmt>
        <c:idx val="8"/>
        <c:spPr>
          <a:solidFill>
            <a:schemeClr val="accent1"/>
          </a:solidFill>
          <a:ln w="28575" cap="rnd">
            <a:solidFill>
              <a:schemeClr val="accent1"/>
            </a:solidFill>
            <a:round/>
          </a:ln>
          <a:effectLst/>
        </c:spPr>
        <c:marker>
          <c:symbol val="none"/>
        </c:marker>
      </c:pivotFmt>
      <c:pivotFmt>
        <c:idx val="9"/>
        <c:spPr>
          <a:solidFill>
            <a:schemeClr val="accent1"/>
          </a:solidFill>
          <a:ln w="28575" cap="rnd">
            <a:solidFill>
              <a:schemeClr val="accent1"/>
            </a:solidFill>
            <a:round/>
          </a:ln>
          <a:effectLst/>
        </c:spPr>
        <c:marker>
          <c:symbol val="none"/>
        </c:marker>
      </c:pivotFmt>
      <c:pivotFmt>
        <c:idx val="10"/>
        <c:spPr>
          <a:solidFill>
            <a:schemeClr val="accent1"/>
          </a:solidFill>
          <a:ln w="28575" cap="rnd">
            <a:solidFill>
              <a:schemeClr val="accent1"/>
            </a:solidFill>
            <a:round/>
          </a:ln>
          <a:effectLst/>
        </c:spPr>
        <c:marker>
          <c:symbol val="none"/>
        </c:marker>
      </c:pivotFmt>
      <c:pivotFmt>
        <c:idx val="11"/>
        <c:spPr>
          <a:solidFill>
            <a:schemeClr val="accent1"/>
          </a:solidFill>
          <a:ln w="28575" cap="rnd">
            <a:solidFill>
              <a:schemeClr val="accent1"/>
            </a:solidFill>
            <a:round/>
          </a:ln>
          <a:effectLst/>
        </c:spPr>
        <c:marker>
          <c:symbol val="none"/>
        </c:marker>
      </c:pivotFmt>
      <c:pivotFmt>
        <c:idx val="12"/>
        <c:spPr>
          <a:solidFill>
            <a:schemeClr val="accent1"/>
          </a:solidFill>
          <a:ln w="28575" cap="rnd">
            <a:solidFill>
              <a:schemeClr val="accent1"/>
            </a:solidFill>
            <a:round/>
          </a:ln>
          <a:effectLst/>
        </c:spPr>
        <c:marker>
          <c:symbol val="none"/>
        </c:marker>
      </c:pivotFmt>
      <c:pivotFmt>
        <c:idx val="13"/>
        <c:spPr>
          <a:solidFill>
            <a:schemeClr val="accent1"/>
          </a:solidFill>
          <a:ln w="28575" cap="rnd">
            <a:solidFill>
              <a:schemeClr val="accent1"/>
            </a:solidFill>
            <a:round/>
          </a:ln>
          <a:effectLst/>
        </c:spPr>
        <c:marker>
          <c:symbol val="none"/>
        </c:marker>
      </c:pivotFmt>
      <c:pivotFmt>
        <c:idx val="14"/>
        <c:spPr>
          <a:solidFill>
            <a:schemeClr val="accent1"/>
          </a:solidFill>
          <a:ln w="28575" cap="rnd">
            <a:solidFill>
              <a:schemeClr val="accent1"/>
            </a:solidFill>
            <a:round/>
          </a:ln>
          <a:effectLst/>
        </c:spPr>
        <c:marker>
          <c:symbol val="none"/>
        </c:marker>
      </c:pivotFmt>
      <c:pivotFmt>
        <c:idx val="15"/>
        <c:spPr>
          <a:solidFill>
            <a:schemeClr val="accent1"/>
          </a:solidFill>
          <a:ln w="28575" cap="rnd">
            <a:solidFill>
              <a:schemeClr val="accent1"/>
            </a:solidFill>
            <a:round/>
          </a:ln>
          <a:effectLst/>
        </c:spPr>
        <c:marker>
          <c:symbol val="none"/>
        </c:marker>
      </c:pivotFmt>
      <c:pivotFmt>
        <c:idx val="16"/>
        <c:spPr>
          <a:solidFill>
            <a:schemeClr val="accent1"/>
          </a:solidFill>
          <a:ln w="28575" cap="rnd">
            <a:solidFill>
              <a:schemeClr val="accent1"/>
            </a:solidFill>
            <a:round/>
          </a:ln>
          <a:effectLst/>
        </c:spPr>
        <c:marker>
          <c:symbol val="none"/>
        </c:marker>
      </c:pivotFmt>
      <c:pivotFmt>
        <c:idx val="17"/>
        <c:spPr>
          <a:solidFill>
            <a:schemeClr val="accent1"/>
          </a:solidFill>
          <a:ln w="28575" cap="rnd">
            <a:solidFill>
              <a:schemeClr val="accent1"/>
            </a:solidFill>
            <a:round/>
          </a:ln>
          <a:effectLst/>
        </c:spPr>
        <c:marker>
          <c:symbol val="none"/>
        </c:marker>
      </c:pivotFmt>
      <c:pivotFmt>
        <c:idx val="18"/>
        <c:spPr>
          <a:solidFill>
            <a:schemeClr val="accent1"/>
          </a:solidFill>
          <a:ln w="28575" cap="rnd">
            <a:solidFill>
              <a:schemeClr val="accent1"/>
            </a:solidFill>
            <a:round/>
          </a:ln>
          <a:effectLst/>
        </c:spPr>
        <c:marker>
          <c:symbol val="none"/>
        </c:marker>
      </c:pivotFmt>
      <c:pivotFmt>
        <c:idx val="19"/>
        <c:spPr>
          <a:solidFill>
            <a:schemeClr val="accent1"/>
          </a:solidFill>
          <a:ln w="28575" cap="rnd">
            <a:solidFill>
              <a:schemeClr val="accent1"/>
            </a:solidFill>
            <a:round/>
          </a:ln>
          <a:effectLst/>
        </c:spPr>
        <c:marker>
          <c:symbol val="none"/>
        </c:marker>
      </c:pivotFmt>
      <c:pivotFmt>
        <c:idx val="20"/>
        <c:spPr>
          <a:solidFill>
            <a:schemeClr val="accent1"/>
          </a:solidFill>
          <a:ln w="28575" cap="rnd">
            <a:solidFill>
              <a:schemeClr val="accent1"/>
            </a:solidFill>
            <a:round/>
          </a:ln>
          <a:effectLst/>
        </c:spPr>
        <c:marker>
          <c:symbol val="none"/>
        </c:marker>
      </c:pivotFmt>
      <c:pivotFmt>
        <c:idx val="21"/>
        <c:spPr>
          <a:solidFill>
            <a:schemeClr val="accent1"/>
          </a:solidFill>
          <a:ln w="28575" cap="rnd">
            <a:solidFill>
              <a:schemeClr val="accent1"/>
            </a:solidFill>
            <a:round/>
          </a:ln>
          <a:effectLst/>
        </c:spPr>
        <c:marker>
          <c:symbol val="none"/>
        </c:marker>
      </c:pivotFmt>
      <c:pivotFmt>
        <c:idx val="22"/>
        <c:spPr>
          <a:solidFill>
            <a:schemeClr val="accent1"/>
          </a:solidFill>
          <a:ln w="28575" cap="rnd">
            <a:solidFill>
              <a:schemeClr val="accent1"/>
            </a:solidFill>
            <a:round/>
          </a:ln>
          <a:effectLst/>
        </c:spPr>
        <c:marker>
          <c:symbol val="none"/>
        </c:marker>
      </c:pivotFmt>
      <c:pivotFmt>
        <c:idx val="23"/>
        <c:spPr>
          <a:solidFill>
            <a:schemeClr val="accent1"/>
          </a:solidFill>
          <a:ln w="28575" cap="rnd">
            <a:solidFill>
              <a:schemeClr val="accent1"/>
            </a:solidFill>
            <a:round/>
          </a:ln>
          <a:effectLst/>
        </c:spPr>
        <c:marker>
          <c:symbol val="none"/>
        </c:marker>
      </c:pivotFmt>
      <c:pivotFmt>
        <c:idx val="24"/>
        <c:spPr>
          <a:solidFill>
            <a:schemeClr val="accent1"/>
          </a:solidFill>
          <a:ln w="28575" cap="rnd">
            <a:solidFill>
              <a:schemeClr val="accent1"/>
            </a:solidFill>
            <a:round/>
          </a:ln>
          <a:effectLst/>
        </c:spPr>
        <c:marker>
          <c:symbol val="none"/>
        </c:marker>
      </c:pivotFmt>
      <c:pivotFmt>
        <c:idx val="25"/>
        <c:spPr>
          <a:solidFill>
            <a:schemeClr val="accent1"/>
          </a:solidFill>
          <a:ln w="28575" cap="rnd">
            <a:solidFill>
              <a:schemeClr val="accent1"/>
            </a:solidFill>
            <a:round/>
          </a:ln>
          <a:effectLst/>
        </c:spPr>
        <c:marker>
          <c:symbol val="none"/>
        </c:marker>
      </c:pivotFmt>
      <c:pivotFmt>
        <c:idx val="26"/>
        <c:spPr>
          <a:solidFill>
            <a:schemeClr val="accent1"/>
          </a:solidFill>
          <a:ln w="28575" cap="rnd">
            <a:solidFill>
              <a:schemeClr val="accent1"/>
            </a:solidFill>
            <a:round/>
          </a:ln>
          <a:effectLst/>
        </c:spPr>
        <c:marker>
          <c:symbol val="none"/>
        </c:marker>
      </c:pivotFmt>
      <c:pivotFmt>
        <c:idx val="27"/>
        <c:spPr>
          <a:solidFill>
            <a:schemeClr val="accent1"/>
          </a:solidFill>
          <a:ln w="28575" cap="rnd">
            <a:solidFill>
              <a:schemeClr val="accent1"/>
            </a:solidFill>
            <a:round/>
          </a:ln>
          <a:effectLst/>
        </c:spPr>
        <c:marker>
          <c:symbol val="none"/>
        </c:marker>
      </c:pivotFmt>
      <c:pivotFmt>
        <c:idx val="28"/>
        <c:spPr>
          <a:solidFill>
            <a:schemeClr val="accent1"/>
          </a:solidFill>
          <a:ln w="28575" cap="rnd">
            <a:solidFill>
              <a:schemeClr val="accent1"/>
            </a:solidFill>
            <a:round/>
          </a:ln>
          <a:effectLst/>
        </c:spPr>
        <c:marker>
          <c:symbol val="none"/>
        </c:marker>
      </c:pivotFmt>
      <c:pivotFmt>
        <c:idx val="29"/>
        <c:spPr>
          <a:solidFill>
            <a:schemeClr val="accent1"/>
          </a:solidFill>
          <a:ln w="28575" cap="rnd">
            <a:solidFill>
              <a:schemeClr val="accent1"/>
            </a:solidFill>
            <a:round/>
          </a:ln>
          <a:effectLst/>
        </c:spPr>
        <c:marker>
          <c:symbol val="none"/>
        </c:marker>
      </c:pivotFmt>
      <c:pivotFmt>
        <c:idx val="30"/>
        <c:spPr>
          <a:solidFill>
            <a:schemeClr val="accent1"/>
          </a:solidFill>
          <a:ln w="28575" cap="rnd">
            <a:solidFill>
              <a:schemeClr val="accent1"/>
            </a:solidFill>
            <a:round/>
          </a:ln>
          <a:effectLst/>
        </c:spPr>
        <c:marker>
          <c:symbol val="none"/>
        </c:marker>
      </c:pivotFmt>
      <c:pivotFmt>
        <c:idx val="31"/>
        <c:spPr>
          <a:solidFill>
            <a:schemeClr val="accent1"/>
          </a:solidFill>
          <a:ln w="28575" cap="rnd">
            <a:solidFill>
              <a:schemeClr val="accent1"/>
            </a:solidFill>
            <a:round/>
          </a:ln>
          <a:effectLst/>
        </c:spPr>
        <c:marker>
          <c:symbol val="none"/>
        </c:marker>
      </c:pivotFmt>
      <c:pivotFmt>
        <c:idx val="32"/>
        <c:spPr>
          <a:solidFill>
            <a:schemeClr val="accent1"/>
          </a:solidFill>
          <a:ln w="28575" cap="rnd">
            <a:solidFill>
              <a:schemeClr val="accent1"/>
            </a:solidFill>
            <a:round/>
          </a:ln>
          <a:effectLst/>
        </c:spPr>
        <c:marker>
          <c:symbol val="none"/>
        </c:marker>
      </c:pivotFmt>
      <c:pivotFmt>
        <c:idx val="33"/>
        <c:spPr>
          <a:solidFill>
            <a:schemeClr val="accent1"/>
          </a:solidFill>
          <a:ln w="28575" cap="rnd">
            <a:solidFill>
              <a:schemeClr val="accent1"/>
            </a:solidFill>
            <a:round/>
          </a:ln>
          <a:effectLst/>
        </c:spPr>
        <c:marker>
          <c:symbol val="none"/>
        </c:marker>
      </c:pivotFmt>
      <c:pivotFmt>
        <c:idx val="34"/>
        <c:spPr>
          <a:solidFill>
            <a:schemeClr val="accent1"/>
          </a:solidFill>
          <a:ln w="28575" cap="rnd">
            <a:solidFill>
              <a:schemeClr val="accent1"/>
            </a:solidFill>
            <a:round/>
          </a:ln>
          <a:effectLst/>
        </c:spPr>
        <c:marker>
          <c:symbol val="none"/>
        </c:marker>
      </c:pivotFmt>
      <c:pivotFmt>
        <c:idx val="35"/>
        <c:spPr>
          <a:solidFill>
            <a:schemeClr val="accent1"/>
          </a:solidFill>
          <a:ln w="28575" cap="rnd">
            <a:solidFill>
              <a:schemeClr val="accent1"/>
            </a:solidFill>
            <a:round/>
          </a:ln>
          <a:effectLst/>
        </c:spPr>
        <c:marker>
          <c:symbol val="none"/>
        </c:marker>
      </c:pivotFmt>
      <c:pivotFmt>
        <c:idx val="36"/>
        <c:spPr>
          <a:solidFill>
            <a:schemeClr val="accent1"/>
          </a:solidFill>
          <a:ln w="28575" cap="rnd">
            <a:solidFill>
              <a:schemeClr val="accent1"/>
            </a:solidFill>
            <a:round/>
          </a:ln>
          <a:effectLst/>
        </c:spPr>
        <c:marker>
          <c:symbol val="none"/>
        </c:marker>
      </c:pivotFmt>
      <c:pivotFmt>
        <c:idx val="37"/>
        <c:spPr>
          <a:solidFill>
            <a:schemeClr val="accent1"/>
          </a:solidFill>
          <a:ln w="28575" cap="rnd">
            <a:solidFill>
              <a:schemeClr val="accent1"/>
            </a:solidFill>
            <a:round/>
          </a:ln>
          <a:effectLst/>
        </c:spPr>
        <c:marker>
          <c:symbol val="none"/>
        </c:marker>
      </c:pivotFmt>
      <c:pivotFmt>
        <c:idx val="38"/>
        <c:spPr>
          <a:solidFill>
            <a:schemeClr val="accent1"/>
          </a:solidFill>
          <a:ln w="28575" cap="rnd">
            <a:solidFill>
              <a:schemeClr val="accent1"/>
            </a:solidFill>
            <a:round/>
          </a:ln>
          <a:effectLst/>
        </c:spPr>
        <c:marker>
          <c:symbol val="none"/>
        </c:marker>
      </c:pivotFmt>
      <c:pivotFmt>
        <c:idx val="39"/>
        <c:spPr>
          <a:solidFill>
            <a:schemeClr val="accent1"/>
          </a:solidFill>
          <a:ln w="28575" cap="rnd">
            <a:solidFill>
              <a:schemeClr val="accent1"/>
            </a:solidFill>
            <a:round/>
          </a:ln>
          <a:effectLst/>
        </c:spPr>
        <c:marker>
          <c:symbol val="none"/>
        </c:marker>
      </c:pivotFmt>
      <c:pivotFmt>
        <c:idx val="40"/>
        <c:spPr>
          <a:solidFill>
            <a:schemeClr val="accent1"/>
          </a:solidFill>
          <a:ln w="28575" cap="rnd">
            <a:solidFill>
              <a:schemeClr val="accent1"/>
            </a:solidFill>
            <a:round/>
          </a:ln>
          <a:effectLst/>
        </c:spPr>
        <c:marker>
          <c:symbol val="none"/>
        </c:marker>
      </c:pivotFmt>
      <c:pivotFmt>
        <c:idx val="41"/>
        <c:spPr>
          <a:solidFill>
            <a:schemeClr val="accent1"/>
          </a:solidFill>
          <a:ln w="28575" cap="rnd">
            <a:solidFill>
              <a:schemeClr val="accent1"/>
            </a:solidFill>
            <a:round/>
          </a:ln>
          <a:effectLst/>
        </c:spPr>
        <c:marker>
          <c:symbol val="none"/>
        </c:marker>
      </c:pivotFmt>
      <c:pivotFmt>
        <c:idx val="42"/>
        <c:spPr>
          <a:solidFill>
            <a:schemeClr val="accent1"/>
          </a:solidFill>
          <a:ln w="28575" cap="rnd">
            <a:solidFill>
              <a:schemeClr val="accent1"/>
            </a:solidFill>
            <a:round/>
          </a:ln>
          <a:effectLst/>
        </c:spPr>
        <c:marker>
          <c:symbol val="none"/>
        </c:marker>
      </c:pivotFmt>
      <c:pivotFmt>
        <c:idx val="43"/>
        <c:spPr>
          <a:solidFill>
            <a:schemeClr val="accent1"/>
          </a:solidFill>
          <a:ln w="28575" cap="rnd">
            <a:solidFill>
              <a:schemeClr val="accent1"/>
            </a:solidFill>
            <a:round/>
          </a:ln>
          <a:effectLst/>
        </c:spPr>
        <c:marker>
          <c:symbol val="none"/>
        </c:marker>
      </c:pivotFmt>
      <c:pivotFmt>
        <c:idx val="44"/>
        <c:spPr>
          <a:solidFill>
            <a:schemeClr val="accent1"/>
          </a:solidFill>
          <a:ln w="28575" cap="rnd">
            <a:solidFill>
              <a:schemeClr val="accent1"/>
            </a:solidFill>
            <a:round/>
          </a:ln>
          <a:effectLst/>
        </c:spPr>
        <c:marker>
          <c:symbol val="none"/>
        </c:marker>
      </c:pivotFmt>
      <c:pivotFmt>
        <c:idx val="45"/>
        <c:spPr>
          <a:solidFill>
            <a:schemeClr val="accent1"/>
          </a:solidFill>
          <a:ln w="28575" cap="rnd">
            <a:solidFill>
              <a:schemeClr val="accent1"/>
            </a:solidFill>
            <a:round/>
          </a:ln>
          <a:effectLst/>
        </c:spPr>
        <c:marker>
          <c:symbol val="none"/>
        </c:marker>
      </c:pivotFmt>
      <c:pivotFmt>
        <c:idx val="46"/>
        <c:spPr>
          <a:solidFill>
            <a:schemeClr val="accent1"/>
          </a:solidFill>
          <a:ln w="28575" cap="rnd">
            <a:solidFill>
              <a:schemeClr val="accent1"/>
            </a:solidFill>
            <a:round/>
          </a:ln>
          <a:effectLst/>
        </c:spPr>
        <c:marker>
          <c:symbol val="none"/>
        </c:marker>
      </c:pivotFmt>
      <c:pivotFmt>
        <c:idx val="47"/>
        <c:spPr>
          <a:solidFill>
            <a:schemeClr val="accent1"/>
          </a:solidFill>
          <a:ln w="28575" cap="rnd">
            <a:solidFill>
              <a:schemeClr val="accent1"/>
            </a:solidFill>
            <a:round/>
          </a:ln>
          <a:effectLst/>
        </c:spPr>
        <c:marker>
          <c:symbol val="none"/>
        </c:marker>
      </c:pivotFmt>
      <c:pivotFmt>
        <c:idx val="48"/>
        <c:spPr>
          <a:solidFill>
            <a:schemeClr val="accent1"/>
          </a:solidFill>
          <a:ln w="28575" cap="rnd">
            <a:solidFill>
              <a:schemeClr val="accent1"/>
            </a:solidFill>
            <a:round/>
          </a:ln>
          <a:effectLst/>
        </c:spPr>
        <c:marker>
          <c:symbol val="none"/>
        </c:marker>
      </c:pivotFmt>
      <c:pivotFmt>
        <c:idx val="49"/>
        <c:spPr>
          <a:solidFill>
            <a:schemeClr val="accent1"/>
          </a:solidFill>
          <a:ln w="28575" cap="rnd">
            <a:solidFill>
              <a:schemeClr val="accent1"/>
            </a:solidFill>
            <a:round/>
          </a:ln>
          <a:effectLst/>
        </c:spPr>
        <c:marker>
          <c:symbol val="none"/>
        </c:marker>
      </c:pivotFmt>
      <c:pivotFmt>
        <c:idx val="50"/>
        <c:spPr>
          <a:solidFill>
            <a:schemeClr val="accent1"/>
          </a:solidFill>
          <a:ln w="28575" cap="rnd">
            <a:solidFill>
              <a:schemeClr val="accent1"/>
            </a:solidFill>
            <a:round/>
          </a:ln>
          <a:effectLst/>
        </c:spPr>
        <c:marker>
          <c:symbol val="none"/>
        </c:marker>
      </c:pivotFmt>
      <c:pivotFmt>
        <c:idx val="51"/>
        <c:spPr>
          <a:solidFill>
            <a:schemeClr val="accent1"/>
          </a:solidFill>
          <a:ln w="28575" cap="rnd">
            <a:solidFill>
              <a:schemeClr val="accent1"/>
            </a:solidFill>
            <a:round/>
          </a:ln>
          <a:effectLst/>
        </c:spPr>
        <c:marker>
          <c:symbol val="none"/>
        </c:marker>
      </c:pivotFmt>
      <c:pivotFmt>
        <c:idx val="52"/>
        <c:spPr>
          <a:solidFill>
            <a:schemeClr val="accent1"/>
          </a:solidFill>
          <a:ln w="28575" cap="rnd">
            <a:solidFill>
              <a:schemeClr val="accent1"/>
            </a:solidFill>
            <a:round/>
          </a:ln>
          <a:effectLst/>
        </c:spPr>
        <c:marker>
          <c:symbol val="none"/>
        </c:marker>
      </c:pivotFmt>
      <c:pivotFmt>
        <c:idx val="53"/>
        <c:spPr>
          <a:solidFill>
            <a:schemeClr val="accent1"/>
          </a:solidFill>
          <a:ln w="28575" cap="rnd">
            <a:solidFill>
              <a:schemeClr val="accent1"/>
            </a:solidFill>
            <a:round/>
          </a:ln>
          <a:effectLst/>
        </c:spPr>
        <c:marker>
          <c:symbol val="none"/>
        </c:marker>
      </c:pivotFmt>
      <c:pivotFmt>
        <c:idx val="54"/>
        <c:spPr>
          <a:solidFill>
            <a:schemeClr val="accent1"/>
          </a:solidFill>
          <a:ln w="28575" cap="rnd">
            <a:solidFill>
              <a:schemeClr val="accent1"/>
            </a:solidFill>
            <a:round/>
          </a:ln>
          <a:effectLst/>
        </c:spPr>
        <c:marker>
          <c:symbol val="none"/>
        </c:marker>
      </c:pivotFmt>
      <c:pivotFmt>
        <c:idx val="55"/>
        <c:spPr>
          <a:solidFill>
            <a:schemeClr val="accent1"/>
          </a:solidFill>
          <a:ln w="28575" cap="rnd">
            <a:solidFill>
              <a:schemeClr val="accent1"/>
            </a:solidFill>
            <a:round/>
          </a:ln>
          <a:effectLst/>
        </c:spPr>
        <c:marker>
          <c:symbol val="none"/>
        </c:marker>
      </c:pivotFmt>
      <c:pivotFmt>
        <c:idx val="56"/>
        <c:spPr>
          <a:solidFill>
            <a:schemeClr val="accent1"/>
          </a:solidFill>
          <a:ln w="28575" cap="rnd">
            <a:solidFill>
              <a:schemeClr val="accent1"/>
            </a:solidFill>
            <a:round/>
          </a:ln>
          <a:effectLst/>
        </c:spPr>
        <c:marker>
          <c:symbol val="none"/>
        </c:marker>
      </c:pivotFmt>
      <c:pivotFmt>
        <c:idx val="57"/>
        <c:spPr>
          <a:solidFill>
            <a:schemeClr val="accent1"/>
          </a:solidFill>
          <a:ln w="28575" cap="rnd">
            <a:solidFill>
              <a:schemeClr val="accent1"/>
            </a:solidFill>
            <a:round/>
          </a:ln>
          <a:effectLst/>
        </c:spPr>
        <c:marker>
          <c:symbol val="none"/>
        </c:marker>
      </c:pivotFmt>
      <c:pivotFmt>
        <c:idx val="58"/>
        <c:spPr>
          <a:solidFill>
            <a:schemeClr val="accent1"/>
          </a:solidFill>
          <a:ln w="28575" cap="rnd">
            <a:solidFill>
              <a:schemeClr val="accent1"/>
            </a:solidFill>
            <a:round/>
          </a:ln>
          <a:effectLst/>
        </c:spPr>
        <c:marker>
          <c:symbol val="none"/>
        </c:marker>
      </c:pivotFmt>
      <c:pivotFmt>
        <c:idx val="59"/>
        <c:spPr>
          <a:solidFill>
            <a:schemeClr val="accent1"/>
          </a:solidFill>
          <a:ln w="28575" cap="rnd">
            <a:solidFill>
              <a:schemeClr val="accent1"/>
            </a:solidFill>
            <a:round/>
          </a:ln>
          <a:effectLst/>
        </c:spPr>
        <c:marker>
          <c:symbol val="none"/>
        </c:marker>
      </c:pivotFmt>
      <c:pivotFmt>
        <c:idx val="60"/>
        <c:spPr>
          <a:solidFill>
            <a:schemeClr val="accent1"/>
          </a:solidFill>
          <a:ln w="28575" cap="rnd">
            <a:solidFill>
              <a:schemeClr val="accent1"/>
            </a:solidFill>
            <a:round/>
          </a:ln>
          <a:effectLst/>
        </c:spPr>
        <c:marker>
          <c:symbol val="none"/>
        </c:marker>
      </c:pivotFmt>
      <c:pivotFmt>
        <c:idx val="61"/>
        <c:spPr>
          <a:solidFill>
            <a:schemeClr val="accent1"/>
          </a:solidFill>
          <a:ln w="28575" cap="rnd">
            <a:solidFill>
              <a:schemeClr val="accent1"/>
            </a:solidFill>
            <a:round/>
          </a:ln>
          <a:effectLst/>
        </c:spPr>
        <c:marker>
          <c:symbol val="none"/>
        </c:marker>
      </c:pivotFmt>
      <c:pivotFmt>
        <c:idx val="62"/>
        <c:spPr>
          <a:solidFill>
            <a:schemeClr val="accent1"/>
          </a:solidFill>
          <a:ln w="28575" cap="rnd">
            <a:solidFill>
              <a:schemeClr val="accent1"/>
            </a:solidFill>
            <a:round/>
          </a:ln>
          <a:effectLst/>
        </c:spPr>
        <c:marker>
          <c:symbol val="none"/>
        </c:marker>
      </c:pivotFmt>
      <c:pivotFmt>
        <c:idx val="63"/>
        <c:spPr>
          <a:solidFill>
            <a:schemeClr val="accent1"/>
          </a:solidFill>
          <a:ln w="28575" cap="rnd">
            <a:solidFill>
              <a:schemeClr val="accent1"/>
            </a:solidFill>
            <a:round/>
          </a:ln>
          <a:effectLst/>
        </c:spPr>
        <c:marker>
          <c:symbol val="none"/>
        </c:marker>
      </c:pivotFmt>
      <c:pivotFmt>
        <c:idx val="64"/>
        <c:spPr>
          <a:solidFill>
            <a:schemeClr val="accent1"/>
          </a:solidFill>
          <a:ln w="28575" cap="rnd">
            <a:solidFill>
              <a:schemeClr val="accent1"/>
            </a:solidFill>
            <a:round/>
          </a:ln>
          <a:effectLst/>
        </c:spPr>
        <c:marker>
          <c:symbol val="none"/>
        </c:marker>
      </c:pivotFmt>
      <c:pivotFmt>
        <c:idx val="65"/>
        <c:spPr>
          <a:solidFill>
            <a:schemeClr val="accent1"/>
          </a:solidFill>
          <a:ln w="28575" cap="rnd">
            <a:solidFill>
              <a:schemeClr val="accent1"/>
            </a:solidFill>
            <a:round/>
          </a:ln>
          <a:effectLst/>
        </c:spPr>
        <c:marker>
          <c:symbol val="none"/>
        </c:marker>
      </c:pivotFmt>
      <c:pivotFmt>
        <c:idx val="66"/>
        <c:spPr>
          <a:solidFill>
            <a:schemeClr val="accent1"/>
          </a:solidFill>
          <a:ln w="28575" cap="rnd">
            <a:solidFill>
              <a:schemeClr val="accent1"/>
            </a:solidFill>
            <a:round/>
          </a:ln>
          <a:effectLst/>
        </c:spPr>
        <c:marker>
          <c:symbol val="none"/>
        </c:marker>
      </c:pivotFmt>
      <c:pivotFmt>
        <c:idx val="67"/>
        <c:spPr>
          <a:solidFill>
            <a:schemeClr val="accent1"/>
          </a:solidFill>
          <a:ln w="28575" cap="rnd">
            <a:solidFill>
              <a:schemeClr val="accent1"/>
            </a:solidFill>
            <a:round/>
          </a:ln>
          <a:effectLst/>
        </c:spPr>
        <c:marker>
          <c:symbol val="none"/>
        </c:marker>
      </c:pivotFmt>
      <c:pivotFmt>
        <c:idx val="68"/>
        <c:spPr>
          <a:solidFill>
            <a:schemeClr val="accent1"/>
          </a:solidFill>
          <a:ln w="28575" cap="rnd">
            <a:solidFill>
              <a:schemeClr val="accent1"/>
            </a:solidFill>
            <a:round/>
          </a:ln>
          <a:effectLst/>
        </c:spPr>
        <c:marker>
          <c:symbol val="none"/>
        </c:marker>
      </c:pivotFmt>
      <c:pivotFmt>
        <c:idx val="69"/>
        <c:spPr>
          <a:solidFill>
            <a:schemeClr val="accent1"/>
          </a:solidFill>
          <a:ln w="28575" cap="rnd">
            <a:solidFill>
              <a:schemeClr val="accent1"/>
            </a:solidFill>
            <a:round/>
          </a:ln>
          <a:effectLst/>
        </c:spPr>
        <c:marker>
          <c:symbol val="none"/>
        </c:marker>
      </c:pivotFmt>
      <c:pivotFmt>
        <c:idx val="70"/>
        <c:spPr>
          <a:solidFill>
            <a:schemeClr val="accent1"/>
          </a:solidFill>
          <a:ln w="28575" cap="rnd">
            <a:solidFill>
              <a:schemeClr val="accent1"/>
            </a:solidFill>
            <a:round/>
          </a:ln>
          <a:effectLst/>
        </c:spPr>
        <c:marker>
          <c:symbol val="none"/>
        </c:marker>
      </c:pivotFmt>
      <c:pivotFmt>
        <c:idx val="71"/>
        <c:spPr>
          <a:solidFill>
            <a:schemeClr val="accent1"/>
          </a:solidFill>
          <a:ln w="28575" cap="rnd">
            <a:solidFill>
              <a:schemeClr val="accent1"/>
            </a:solidFill>
            <a:round/>
          </a:ln>
          <a:effectLst/>
        </c:spPr>
        <c:marker>
          <c:symbol val="none"/>
        </c:marker>
      </c:pivotFmt>
      <c:pivotFmt>
        <c:idx val="72"/>
        <c:spPr>
          <a:solidFill>
            <a:schemeClr val="accent1"/>
          </a:solidFill>
          <a:ln w="28575" cap="rnd">
            <a:solidFill>
              <a:schemeClr val="accent1"/>
            </a:solidFill>
            <a:round/>
          </a:ln>
          <a:effectLst/>
        </c:spPr>
        <c:marker>
          <c:symbol val="none"/>
        </c:marker>
      </c:pivotFmt>
      <c:pivotFmt>
        <c:idx val="73"/>
        <c:spPr>
          <a:solidFill>
            <a:schemeClr val="accent1"/>
          </a:solidFill>
          <a:ln w="28575" cap="rnd">
            <a:solidFill>
              <a:schemeClr val="accent1"/>
            </a:solidFill>
            <a:round/>
          </a:ln>
          <a:effectLst/>
        </c:spPr>
        <c:marker>
          <c:symbol val="none"/>
        </c:marker>
      </c:pivotFmt>
      <c:pivotFmt>
        <c:idx val="74"/>
        <c:spPr>
          <a:solidFill>
            <a:schemeClr val="accent1"/>
          </a:solidFill>
          <a:ln w="28575" cap="rnd">
            <a:solidFill>
              <a:schemeClr val="accent1"/>
            </a:solidFill>
            <a:round/>
          </a:ln>
          <a:effectLst/>
        </c:spPr>
        <c:marker>
          <c:symbol val="none"/>
        </c:marker>
      </c:pivotFmt>
      <c:pivotFmt>
        <c:idx val="75"/>
        <c:spPr>
          <a:solidFill>
            <a:schemeClr val="accent1"/>
          </a:solidFill>
          <a:ln w="28575" cap="rnd">
            <a:solidFill>
              <a:schemeClr val="accent1"/>
            </a:solidFill>
            <a:round/>
          </a:ln>
          <a:effectLst/>
        </c:spPr>
        <c:marker>
          <c:symbol val="none"/>
        </c:marker>
      </c:pivotFmt>
      <c:pivotFmt>
        <c:idx val="76"/>
        <c:spPr>
          <a:solidFill>
            <a:schemeClr val="accent1"/>
          </a:solidFill>
          <a:ln w="28575" cap="rnd">
            <a:solidFill>
              <a:schemeClr val="accent1"/>
            </a:solidFill>
            <a:round/>
          </a:ln>
          <a:effectLst/>
        </c:spPr>
        <c:marker>
          <c:symbol val="none"/>
        </c:marker>
      </c:pivotFmt>
      <c:pivotFmt>
        <c:idx val="77"/>
        <c:spPr>
          <a:solidFill>
            <a:schemeClr val="accent1"/>
          </a:solidFill>
          <a:ln w="28575" cap="rnd">
            <a:solidFill>
              <a:schemeClr val="accent1"/>
            </a:solidFill>
            <a:round/>
          </a:ln>
          <a:effectLst/>
        </c:spPr>
        <c:marker>
          <c:symbol val="none"/>
        </c:marker>
      </c:pivotFmt>
      <c:pivotFmt>
        <c:idx val="78"/>
        <c:spPr>
          <a:solidFill>
            <a:schemeClr val="accent1"/>
          </a:solidFill>
          <a:ln w="28575" cap="rnd">
            <a:solidFill>
              <a:schemeClr val="accent1"/>
            </a:solidFill>
            <a:round/>
          </a:ln>
          <a:effectLst/>
        </c:spPr>
        <c:marker>
          <c:symbol val="none"/>
        </c:marker>
      </c:pivotFmt>
      <c:pivotFmt>
        <c:idx val="79"/>
        <c:spPr>
          <a:solidFill>
            <a:schemeClr val="accent1"/>
          </a:solidFill>
          <a:ln w="28575" cap="rnd">
            <a:solidFill>
              <a:schemeClr val="accent1"/>
            </a:solidFill>
            <a:round/>
          </a:ln>
          <a:effectLst/>
        </c:spPr>
        <c:marker>
          <c:symbol val="none"/>
        </c:marker>
      </c:pivotFmt>
      <c:pivotFmt>
        <c:idx val="80"/>
        <c:spPr>
          <a:solidFill>
            <a:schemeClr val="accent1"/>
          </a:solidFill>
          <a:ln w="28575" cap="rnd">
            <a:solidFill>
              <a:schemeClr val="accent1"/>
            </a:solidFill>
            <a:round/>
          </a:ln>
          <a:effectLst/>
        </c:spPr>
        <c:marker>
          <c:symbol val="none"/>
        </c:marker>
      </c:pivotFmt>
      <c:pivotFmt>
        <c:idx val="81"/>
        <c:spPr>
          <a:solidFill>
            <a:schemeClr val="accent1"/>
          </a:solidFill>
          <a:ln w="28575" cap="rnd">
            <a:solidFill>
              <a:schemeClr val="accent1"/>
            </a:solidFill>
            <a:round/>
          </a:ln>
          <a:effectLst/>
        </c:spPr>
        <c:marker>
          <c:symbol val="none"/>
        </c:marker>
      </c:pivotFmt>
      <c:pivotFmt>
        <c:idx val="82"/>
        <c:spPr>
          <a:solidFill>
            <a:schemeClr val="accent1"/>
          </a:solidFill>
          <a:ln w="28575" cap="rnd">
            <a:solidFill>
              <a:schemeClr val="accent1"/>
            </a:solidFill>
            <a:round/>
          </a:ln>
          <a:effectLst/>
        </c:spPr>
        <c:marker>
          <c:symbol val="none"/>
        </c:marker>
      </c:pivotFmt>
      <c:pivotFmt>
        <c:idx val="83"/>
        <c:spPr>
          <a:solidFill>
            <a:schemeClr val="accent1"/>
          </a:solidFill>
          <a:ln w="28575" cap="rnd">
            <a:solidFill>
              <a:schemeClr val="accent1"/>
            </a:solidFill>
            <a:round/>
          </a:ln>
          <a:effectLst/>
        </c:spPr>
        <c:marker>
          <c:symbol val="none"/>
        </c:marker>
      </c:pivotFmt>
      <c:pivotFmt>
        <c:idx val="84"/>
        <c:spPr>
          <a:solidFill>
            <a:schemeClr val="accent1"/>
          </a:solidFill>
          <a:ln w="28575" cap="rnd">
            <a:solidFill>
              <a:schemeClr val="accent1"/>
            </a:solidFill>
            <a:round/>
          </a:ln>
          <a:effectLst/>
        </c:spPr>
        <c:marker>
          <c:symbol val="none"/>
        </c:marker>
      </c:pivotFmt>
      <c:pivotFmt>
        <c:idx val="85"/>
        <c:spPr>
          <a:solidFill>
            <a:schemeClr val="accent1"/>
          </a:solidFill>
          <a:ln w="28575" cap="rnd">
            <a:solidFill>
              <a:schemeClr val="accent1"/>
            </a:solidFill>
            <a:round/>
          </a:ln>
          <a:effectLst/>
        </c:spPr>
        <c:marker>
          <c:symbol val="none"/>
        </c:marker>
      </c:pivotFmt>
      <c:pivotFmt>
        <c:idx val="86"/>
        <c:spPr>
          <a:solidFill>
            <a:schemeClr val="accent1"/>
          </a:solidFill>
          <a:ln w="28575" cap="rnd">
            <a:solidFill>
              <a:schemeClr val="accent1"/>
            </a:solidFill>
            <a:round/>
          </a:ln>
          <a:effectLst/>
        </c:spPr>
        <c:marker>
          <c:symbol val="none"/>
        </c:marker>
      </c:pivotFmt>
      <c:pivotFmt>
        <c:idx val="87"/>
        <c:spPr>
          <a:solidFill>
            <a:schemeClr val="accent1"/>
          </a:solidFill>
          <a:ln w="28575" cap="rnd">
            <a:solidFill>
              <a:schemeClr val="accent1"/>
            </a:solidFill>
            <a:round/>
          </a:ln>
          <a:effectLst/>
        </c:spPr>
        <c:marker>
          <c:symbol val="none"/>
        </c:marker>
      </c:pivotFmt>
      <c:pivotFmt>
        <c:idx val="88"/>
        <c:spPr>
          <a:solidFill>
            <a:schemeClr val="accent1"/>
          </a:solidFill>
          <a:ln w="28575" cap="rnd">
            <a:solidFill>
              <a:schemeClr val="accent1"/>
            </a:solidFill>
            <a:round/>
          </a:ln>
          <a:effectLst/>
        </c:spPr>
        <c:marker>
          <c:symbol val="none"/>
        </c:marker>
      </c:pivotFmt>
      <c:pivotFmt>
        <c:idx val="89"/>
        <c:spPr>
          <a:solidFill>
            <a:schemeClr val="accent1"/>
          </a:solidFill>
          <a:ln w="28575" cap="rnd">
            <a:solidFill>
              <a:schemeClr val="accent1"/>
            </a:solidFill>
            <a:round/>
          </a:ln>
          <a:effectLst/>
        </c:spPr>
        <c:marker>
          <c:symbol val="none"/>
        </c:marker>
      </c:pivotFmt>
      <c:pivotFmt>
        <c:idx val="90"/>
        <c:spPr>
          <a:solidFill>
            <a:schemeClr val="accent1"/>
          </a:solidFill>
          <a:ln w="28575" cap="rnd">
            <a:solidFill>
              <a:schemeClr val="accent1"/>
            </a:solidFill>
            <a:round/>
          </a:ln>
          <a:effectLst/>
        </c:spPr>
        <c:marker>
          <c:symbol val="none"/>
        </c:marker>
      </c:pivotFmt>
      <c:pivotFmt>
        <c:idx val="91"/>
        <c:spPr>
          <a:solidFill>
            <a:schemeClr val="accent1"/>
          </a:solidFill>
          <a:ln w="28575" cap="rnd">
            <a:solidFill>
              <a:schemeClr val="accent1"/>
            </a:solidFill>
            <a:round/>
          </a:ln>
          <a:effectLst/>
        </c:spPr>
        <c:marker>
          <c:symbol val="none"/>
        </c:marker>
      </c:pivotFmt>
      <c:pivotFmt>
        <c:idx val="92"/>
        <c:spPr>
          <a:solidFill>
            <a:schemeClr val="accent1"/>
          </a:solidFill>
          <a:ln w="28575" cap="rnd">
            <a:solidFill>
              <a:schemeClr val="accent1"/>
            </a:solidFill>
            <a:round/>
          </a:ln>
          <a:effectLst/>
        </c:spPr>
        <c:marker>
          <c:symbol val="none"/>
        </c:marker>
      </c:pivotFmt>
      <c:pivotFmt>
        <c:idx val="93"/>
        <c:spPr>
          <a:solidFill>
            <a:schemeClr val="accent1"/>
          </a:solidFill>
          <a:ln w="28575" cap="rnd">
            <a:solidFill>
              <a:schemeClr val="accent1"/>
            </a:solidFill>
            <a:round/>
          </a:ln>
          <a:effectLst/>
        </c:spPr>
        <c:marker>
          <c:symbol val="none"/>
        </c:marker>
      </c:pivotFmt>
      <c:pivotFmt>
        <c:idx val="94"/>
        <c:spPr>
          <a:solidFill>
            <a:schemeClr val="accent1"/>
          </a:solidFill>
          <a:ln w="28575" cap="rnd">
            <a:solidFill>
              <a:schemeClr val="accent1"/>
            </a:solidFill>
            <a:round/>
          </a:ln>
          <a:effectLst/>
        </c:spPr>
        <c:marker>
          <c:symbol val="none"/>
        </c:marker>
      </c:pivotFmt>
      <c:pivotFmt>
        <c:idx val="95"/>
        <c:spPr>
          <a:solidFill>
            <a:schemeClr val="accent1"/>
          </a:solidFill>
          <a:ln w="28575" cap="rnd">
            <a:solidFill>
              <a:schemeClr val="accent1"/>
            </a:solidFill>
            <a:round/>
          </a:ln>
          <a:effectLst/>
        </c:spPr>
        <c:marker>
          <c:symbol val="none"/>
        </c:marker>
      </c:pivotFmt>
      <c:pivotFmt>
        <c:idx val="96"/>
        <c:spPr>
          <a:solidFill>
            <a:schemeClr val="accent1"/>
          </a:solidFill>
          <a:ln w="28575" cap="rnd">
            <a:solidFill>
              <a:schemeClr val="accent1"/>
            </a:solidFill>
            <a:round/>
          </a:ln>
          <a:effectLst/>
        </c:spPr>
        <c:marker>
          <c:symbol val="none"/>
        </c:marker>
      </c:pivotFmt>
      <c:pivotFmt>
        <c:idx val="97"/>
        <c:spPr>
          <a:solidFill>
            <a:schemeClr val="accent1"/>
          </a:solidFill>
          <a:ln w="28575" cap="rnd">
            <a:solidFill>
              <a:schemeClr val="accent1"/>
            </a:solidFill>
            <a:round/>
          </a:ln>
          <a:effectLst/>
        </c:spPr>
        <c:marker>
          <c:symbol val="none"/>
        </c:marker>
      </c:pivotFmt>
      <c:pivotFmt>
        <c:idx val="98"/>
        <c:spPr>
          <a:solidFill>
            <a:schemeClr val="accent1"/>
          </a:solidFill>
          <a:ln w="28575" cap="rnd">
            <a:solidFill>
              <a:schemeClr val="accent1"/>
            </a:solidFill>
            <a:round/>
          </a:ln>
          <a:effectLst/>
        </c:spPr>
        <c:marker>
          <c:symbol val="none"/>
        </c:marker>
      </c:pivotFmt>
      <c:pivotFmt>
        <c:idx val="99"/>
        <c:spPr>
          <a:solidFill>
            <a:schemeClr val="accent1"/>
          </a:solidFill>
          <a:ln w="28575" cap="rnd">
            <a:solidFill>
              <a:schemeClr val="accent1"/>
            </a:solidFill>
            <a:round/>
          </a:ln>
          <a:effectLst/>
        </c:spPr>
        <c:marker>
          <c:symbol val="none"/>
        </c:marker>
      </c:pivotFmt>
      <c:pivotFmt>
        <c:idx val="100"/>
        <c:spPr>
          <a:solidFill>
            <a:schemeClr val="accent1"/>
          </a:solidFill>
          <a:ln w="28575" cap="rnd">
            <a:solidFill>
              <a:schemeClr val="accent1"/>
            </a:solidFill>
            <a:round/>
          </a:ln>
          <a:effectLst/>
        </c:spPr>
        <c:marker>
          <c:symbol val="none"/>
        </c:marker>
      </c:pivotFmt>
      <c:pivotFmt>
        <c:idx val="101"/>
        <c:spPr>
          <a:solidFill>
            <a:schemeClr val="accent1"/>
          </a:solidFill>
          <a:ln w="28575" cap="rnd">
            <a:solidFill>
              <a:schemeClr val="accent1"/>
            </a:solidFill>
            <a:round/>
          </a:ln>
          <a:effectLst/>
        </c:spPr>
        <c:marker>
          <c:symbol val="none"/>
        </c:marker>
      </c:pivotFmt>
      <c:pivotFmt>
        <c:idx val="102"/>
        <c:spPr>
          <a:solidFill>
            <a:schemeClr val="accent1"/>
          </a:solidFill>
          <a:ln w="28575" cap="rnd">
            <a:solidFill>
              <a:schemeClr val="accent1"/>
            </a:solidFill>
            <a:round/>
          </a:ln>
          <a:effectLst/>
        </c:spPr>
        <c:marker>
          <c:symbol val="none"/>
        </c:marker>
      </c:pivotFmt>
      <c:pivotFmt>
        <c:idx val="103"/>
        <c:spPr>
          <a:solidFill>
            <a:schemeClr val="accent1"/>
          </a:solidFill>
          <a:ln w="28575" cap="rnd">
            <a:solidFill>
              <a:schemeClr val="accent1"/>
            </a:solidFill>
            <a:round/>
          </a:ln>
          <a:effectLst/>
        </c:spPr>
        <c:marker>
          <c:symbol val="none"/>
        </c:marker>
      </c:pivotFmt>
      <c:pivotFmt>
        <c:idx val="104"/>
        <c:spPr>
          <a:solidFill>
            <a:schemeClr val="accent1"/>
          </a:solidFill>
          <a:ln w="28575" cap="rnd">
            <a:solidFill>
              <a:schemeClr val="accent1"/>
            </a:solidFill>
            <a:round/>
          </a:ln>
          <a:effectLst/>
        </c:spPr>
        <c:marker>
          <c:symbol val="none"/>
        </c:marker>
      </c:pivotFmt>
      <c:pivotFmt>
        <c:idx val="105"/>
        <c:spPr>
          <a:solidFill>
            <a:schemeClr val="accent1"/>
          </a:solidFill>
          <a:ln w="28575" cap="rnd">
            <a:solidFill>
              <a:schemeClr val="accent1"/>
            </a:solidFill>
            <a:round/>
          </a:ln>
          <a:effectLst/>
        </c:spPr>
        <c:marker>
          <c:symbol val="none"/>
        </c:marker>
      </c:pivotFmt>
      <c:pivotFmt>
        <c:idx val="106"/>
        <c:spPr>
          <a:solidFill>
            <a:schemeClr val="accent1"/>
          </a:solidFill>
          <a:ln w="28575" cap="rnd">
            <a:solidFill>
              <a:schemeClr val="accent1"/>
            </a:solidFill>
            <a:round/>
          </a:ln>
          <a:effectLst/>
        </c:spPr>
        <c:marker>
          <c:symbol val="none"/>
        </c:marker>
      </c:pivotFmt>
      <c:pivotFmt>
        <c:idx val="107"/>
        <c:spPr>
          <a:solidFill>
            <a:schemeClr val="accent1"/>
          </a:solidFill>
          <a:ln w="28575" cap="rnd">
            <a:solidFill>
              <a:schemeClr val="accent1"/>
            </a:solidFill>
            <a:round/>
          </a:ln>
          <a:effectLst/>
        </c:spPr>
        <c:marker>
          <c:symbol val="none"/>
        </c:marker>
      </c:pivotFmt>
      <c:pivotFmt>
        <c:idx val="108"/>
        <c:spPr>
          <a:solidFill>
            <a:schemeClr val="accent1"/>
          </a:solidFill>
          <a:ln w="28575" cap="rnd">
            <a:solidFill>
              <a:schemeClr val="accent1"/>
            </a:solidFill>
            <a:round/>
          </a:ln>
          <a:effectLst/>
        </c:spPr>
        <c:marker>
          <c:symbol val="none"/>
        </c:marker>
      </c:pivotFmt>
      <c:pivotFmt>
        <c:idx val="109"/>
        <c:spPr>
          <a:solidFill>
            <a:schemeClr val="accent1"/>
          </a:solidFill>
          <a:ln w="28575" cap="rnd">
            <a:solidFill>
              <a:schemeClr val="accent1"/>
            </a:solidFill>
            <a:round/>
          </a:ln>
          <a:effectLst/>
        </c:spPr>
        <c:marker>
          <c:symbol val="none"/>
        </c:marker>
      </c:pivotFmt>
      <c:pivotFmt>
        <c:idx val="110"/>
        <c:spPr>
          <a:solidFill>
            <a:schemeClr val="accent1"/>
          </a:solidFill>
          <a:ln w="28575" cap="rnd">
            <a:solidFill>
              <a:schemeClr val="accent1"/>
            </a:solidFill>
            <a:round/>
          </a:ln>
          <a:effectLst/>
        </c:spPr>
        <c:marker>
          <c:symbol val="none"/>
        </c:marker>
      </c:pivotFmt>
      <c:pivotFmt>
        <c:idx val="111"/>
        <c:spPr>
          <a:solidFill>
            <a:schemeClr val="accent1"/>
          </a:solidFill>
          <a:ln w="28575" cap="rnd">
            <a:solidFill>
              <a:schemeClr val="accent1"/>
            </a:solidFill>
            <a:round/>
          </a:ln>
          <a:effectLst/>
        </c:spPr>
        <c:marker>
          <c:symbol val="none"/>
        </c:marker>
      </c:pivotFmt>
      <c:pivotFmt>
        <c:idx val="112"/>
        <c:spPr>
          <a:solidFill>
            <a:schemeClr val="accent1"/>
          </a:solidFill>
          <a:ln w="28575" cap="rnd">
            <a:solidFill>
              <a:schemeClr val="accent1"/>
            </a:solidFill>
            <a:round/>
          </a:ln>
          <a:effectLst/>
        </c:spPr>
        <c:marker>
          <c:symbol val="none"/>
        </c:marker>
      </c:pivotFmt>
      <c:pivotFmt>
        <c:idx val="113"/>
        <c:spPr>
          <a:solidFill>
            <a:schemeClr val="accent1"/>
          </a:solidFill>
          <a:ln w="28575" cap="rnd">
            <a:solidFill>
              <a:schemeClr val="accent1"/>
            </a:solidFill>
            <a:round/>
          </a:ln>
          <a:effectLst/>
        </c:spPr>
        <c:marker>
          <c:symbol val="none"/>
        </c:marker>
      </c:pivotFmt>
      <c:pivotFmt>
        <c:idx val="114"/>
        <c:spPr>
          <a:solidFill>
            <a:schemeClr val="accent1"/>
          </a:solidFill>
          <a:ln w="28575" cap="rnd">
            <a:solidFill>
              <a:schemeClr val="accent1"/>
            </a:solidFill>
            <a:round/>
          </a:ln>
          <a:effectLst/>
        </c:spPr>
        <c:marker>
          <c:symbol val="none"/>
        </c:marker>
      </c:pivotFmt>
      <c:pivotFmt>
        <c:idx val="115"/>
        <c:spPr>
          <a:solidFill>
            <a:schemeClr val="accent1"/>
          </a:solidFill>
          <a:ln w="28575" cap="rnd">
            <a:solidFill>
              <a:schemeClr val="accent1"/>
            </a:solidFill>
            <a:round/>
          </a:ln>
          <a:effectLst/>
        </c:spPr>
        <c:marker>
          <c:symbol val="none"/>
        </c:marker>
      </c:pivotFmt>
      <c:pivotFmt>
        <c:idx val="116"/>
        <c:spPr>
          <a:solidFill>
            <a:schemeClr val="accent1"/>
          </a:solidFill>
          <a:ln w="28575" cap="rnd">
            <a:solidFill>
              <a:schemeClr val="accent1"/>
            </a:solidFill>
            <a:round/>
          </a:ln>
          <a:effectLst/>
        </c:spPr>
        <c:marker>
          <c:symbol val="none"/>
        </c:marker>
      </c:pivotFmt>
      <c:pivotFmt>
        <c:idx val="117"/>
        <c:spPr>
          <a:solidFill>
            <a:schemeClr val="accent1"/>
          </a:solidFill>
          <a:ln w="28575" cap="rnd">
            <a:solidFill>
              <a:schemeClr val="accent1"/>
            </a:solidFill>
            <a:round/>
          </a:ln>
          <a:effectLst/>
        </c:spPr>
        <c:marker>
          <c:symbol val="none"/>
        </c:marker>
      </c:pivotFmt>
      <c:pivotFmt>
        <c:idx val="118"/>
        <c:spPr>
          <a:solidFill>
            <a:schemeClr val="accent1"/>
          </a:solidFill>
          <a:ln w="28575" cap="rnd">
            <a:solidFill>
              <a:schemeClr val="accent1"/>
            </a:solidFill>
            <a:round/>
          </a:ln>
          <a:effectLst/>
        </c:spPr>
        <c:marker>
          <c:symbol val="none"/>
        </c:marker>
      </c:pivotFmt>
      <c:pivotFmt>
        <c:idx val="119"/>
        <c:spPr>
          <a:solidFill>
            <a:schemeClr val="accent1"/>
          </a:solidFill>
          <a:ln w="28575" cap="rnd">
            <a:solidFill>
              <a:schemeClr val="accent1"/>
            </a:solidFill>
            <a:round/>
          </a:ln>
          <a:effectLst/>
        </c:spPr>
        <c:marker>
          <c:symbol val="none"/>
        </c:marker>
      </c:pivotFmt>
      <c:pivotFmt>
        <c:idx val="120"/>
        <c:spPr>
          <a:solidFill>
            <a:schemeClr val="accent1"/>
          </a:solidFill>
          <a:ln w="28575" cap="rnd">
            <a:solidFill>
              <a:schemeClr val="accent1"/>
            </a:solidFill>
            <a:round/>
          </a:ln>
          <a:effectLst/>
        </c:spPr>
        <c:marker>
          <c:symbol val="none"/>
        </c:marker>
      </c:pivotFmt>
      <c:pivotFmt>
        <c:idx val="121"/>
        <c:spPr>
          <a:solidFill>
            <a:schemeClr val="accent1"/>
          </a:solidFill>
          <a:ln w="28575" cap="rnd">
            <a:solidFill>
              <a:schemeClr val="accent1"/>
            </a:solidFill>
            <a:round/>
          </a:ln>
          <a:effectLst/>
        </c:spPr>
        <c:marker>
          <c:symbol val="none"/>
        </c:marker>
      </c:pivotFmt>
      <c:pivotFmt>
        <c:idx val="122"/>
        <c:spPr>
          <a:solidFill>
            <a:schemeClr val="accent1"/>
          </a:solidFill>
          <a:ln w="28575" cap="rnd">
            <a:solidFill>
              <a:schemeClr val="accent1"/>
            </a:solidFill>
            <a:round/>
          </a:ln>
          <a:effectLst/>
        </c:spPr>
        <c:marker>
          <c:symbol val="none"/>
        </c:marker>
      </c:pivotFmt>
      <c:pivotFmt>
        <c:idx val="123"/>
        <c:spPr>
          <a:solidFill>
            <a:schemeClr val="accent1"/>
          </a:solidFill>
          <a:ln w="28575" cap="rnd">
            <a:solidFill>
              <a:schemeClr val="accent1"/>
            </a:solidFill>
            <a:round/>
          </a:ln>
          <a:effectLst/>
        </c:spPr>
        <c:marker>
          <c:symbol val="none"/>
        </c:marker>
      </c:pivotFmt>
      <c:pivotFmt>
        <c:idx val="124"/>
        <c:spPr>
          <a:solidFill>
            <a:schemeClr val="accent1"/>
          </a:solidFill>
          <a:ln w="28575" cap="rnd">
            <a:solidFill>
              <a:schemeClr val="accent1"/>
            </a:solidFill>
            <a:round/>
          </a:ln>
          <a:effectLst/>
        </c:spPr>
        <c:marker>
          <c:symbol val="none"/>
        </c:marker>
      </c:pivotFmt>
      <c:pivotFmt>
        <c:idx val="125"/>
        <c:spPr>
          <a:solidFill>
            <a:schemeClr val="accent1"/>
          </a:solidFill>
          <a:ln w="28575" cap="rnd">
            <a:solidFill>
              <a:schemeClr val="accent1"/>
            </a:solidFill>
            <a:round/>
          </a:ln>
          <a:effectLst/>
        </c:spPr>
        <c:marker>
          <c:symbol val="none"/>
        </c:marker>
      </c:pivotFmt>
      <c:pivotFmt>
        <c:idx val="126"/>
        <c:spPr>
          <a:solidFill>
            <a:schemeClr val="accent1"/>
          </a:solidFill>
          <a:ln w="28575" cap="rnd">
            <a:solidFill>
              <a:schemeClr val="accent1"/>
            </a:solidFill>
            <a:round/>
          </a:ln>
          <a:effectLst/>
        </c:spPr>
        <c:marker>
          <c:symbol val="none"/>
        </c:marker>
      </c:pivotFmt>
      <c:pivotFmt>
        <c:idx val="127"/>
        <c:spPr>
          <a:solidFill>
            <a:schemeClr val="accent1"/>
          </a:solidFill>
          <a:ln w="28575" cap="rnd">
            <a:solidFill>
              <a:schemeClr val="accent1"/>
            </a:solidFill>
            <a:round/>
          </a:ln>
          <a:effectLst/>
        </c:spPr>
        <c:marker>
          <c:symbol val="none"/>
        </c:marker>
      </c:pivotFmt>
      <c:pivotFmt>
        <c:idx val="128"/>
        <c:spPr>
          <a:solidFill>
            <a:schemeClr val="accent1"/>
          </a:solidFill>
          <a:ln w="28575" cap="rnd">
            <a:solidFill>
              <a:schemeClr val="accent1"/>
            </a:solidFill>
            <a:round/>
          </a:ln>
          <a:effectLst/>
        </c:spPr>
        <c:marker>
          <c:symbol val="none"/>
        </c:marker>
      </c:pivotFmt>
      <c:pivotFmt>
        <c:idx val="129"/>
        <c:spPr>
          <a:solidFill>
            <a:schemeClr val="accent1"/>
          </a:solidFill>
          <a:ln w="28575" cap="rnd">
            <a:solidFill>
              <a:schemeClr val="accent1"/>
            </a:solidFill>
            <a:round/>
          </a:ln>
          <a:effectLst/>
        </c:spPr>
        <c:marker>
          <c:symbol val="none"/>
        </c:marker>
      </c:pivotFmt>
      <c:pivotFmt>
        <c:idx val="130"/>
        <c:spPr>
          <a:solidFill>
            <a:schemeClr val="accent1"/>
          </a:solidFill>
          <a:ln w="28575" cap="rnd">
            <a:solidFill>
              <a:schemeClr val="accent1"/>
            </a:solidFill>
            <a:round/>
          </a:ln>
          <a:effectLst/>
        </c:spPr>
        <c:marker>
          <c:symbol val="none"/>
        </c:marker>
      </c:pivotFmt>
      <c:pivotFmt>
        <c:idx val="131"/>
        <c:spPr>
          <a:solidFill>
            <a:schemeClr val="accent1"/>
          </a:solidFill>
          <a:ln w="28575" cap="rnd">
            <a:solidFill>
              <a:schemeClr val="accent1"/>
            </a:solidFill>
            <a:round/>
          </a:ln>
          <a:effectLst/>
        </c:spPr>
        <c:marker>
          <c:symbol val="none"/>
        </c:marker>
      </c:pivotFmt>
      <c:pivotFmt>
        <c:idx val="132"/>
        <c:spPr>
          <a:solidFill>
            <a:schemeClr val="accent1"/>
          </a:solidFill>
          <a:ln w="28575" cap="rnd">
            <a:solidFill>
              <a:schemeClr val="accent1"/>
            </a:solidFill>
            <a:round/>
          </a:ln>
          <a:effectLst/>
        </c:spPr>
        <c:marker>
          <c:symbol val="none"/>
        </c:marker>
      </c:pivotFmt>
      <c:pivotFmt>
        <c:idx val="133"/>
        <c:spPr>
          <a:solidFill>
            <a:schemeClr val="accent1"/>
          </a:solidFill>
          <a:ln w="28575" cap="rnd">
            <a:solidFill>
              <a:schemeClr val="accent1"/>
            </a:solidFill>
            <a:round/>
          </a:ln>
          <a:effectLst/>
        </c:spPr>
        <c:marker>
          <c:symbol val="none"/>
        </c:marker>
      </c:pivotFmt>
      <c:pivotFmt>
        <c:idx val="134"/>
        <c:spPr>
          <a:solidFill>
            <a:schemeClr val="accent1"/>
          </a:solidFill>
          <a:ln w="28575" cap="rnd">
            <a:solidFill>
              <a:schemeClr val="accent1"/>
            </a:solidFill>
            <a:round/>
          </a:ln>
          <a:effectLst/>
        </c:spPr>
        <c:marker>
          <c:symbol val="none"/>
        </c:marker>
      </c:pivotFmt>
      <c:pivotFmt>
        <c:idx val="135"/>
        <c:spPr>
          <a:solidFill>
            <a:schemeClr val="accent1"/>
          </a:solidFill>
          <a:ln w="28575" cap="rnd">
            <a:solidFill>
              <a:schemeClr val="accent1"/>
            </a:solidFill>
            <a:round/>
          </a:ln>
          <a:effectLst/>
        </c:spPr>
        <c:marker>
          <c:symbol val="none"/>
        </c:marker>
      </c:pivotFmt>
      <c:pivotFmt>
        <c:idx val="136"/>
        <c:spPr>
          <a:solidFill>
            <a:schemeClr val="accent1"/>
          </a:solidFill>
          <a:ln w="28575" cap="rnd">
            <a:solidFill>
              <a:schemeClr val="accent1"/>
            </a:solidFill>
            <a:round/>
          </a:ln>
          <a:effectLst/>
        </c:spPr>
        <c:marker>
          <c:symbol val="none"/>
        </c:marker>
      </c:pivotFmt>
      <c:pivotFmt>
        <c:idx val="137"/>
        <c:spPr>
          <a:solidFill>
            <a:schemeClr val="accent1"/>
          </a:solidFill>
          <a:ln w="28575" cap="rnd">
            <a:solidFill>
              <a:schemeClr val="accent1"/>
            </a:solidFill>
            <a:round/>
          </a:ln>
          <a:effectLst/>
        </c:spPr>
        <c:marker>
          <c:symbol val="none"/>
        </c:marker>
      </c:pivotFmt>
      <c:pivotFmt>
        <c:idx val="138"/>
        <c:spPr>
          <a:solidFill>
            <a:schemeClr val="accent1"/>
          </a:solidFill>
          <a:ln w="28575" cap="rnd">
            <a:solidFill>
              <a:schemeClr val="accent1"/>
            </a:solidFill>
            <a:round/>
          </a:ln>
          <a:effectLst/>
        </c:spPr>
        <c:marker>
          <c:symbol val="none"/>
        </c:marker>
      </c:pivotFmt>
      <c:pivotFmt>
        <c:idx val="139"/>
        <c:spPr>
          <a:solidFill>
            <a:schemeClr val="accent1"/>
          </a:solidFill>
          <a:ln w="28575" cap="rnd">
            <a:solidFill>
              <a:schemeClr val="accent1"/>
            </a:solidFill>
            <a:round/>
          </a:ln>
          <a:effectLst/>
        </c:spPr>
        <c:marker>
          <c:symbol val="none"/>
        </c:marker>
      </c:pivotFmt>
      <c:pivotFmt>
        <c:idx val="140"/>
        <c:spPr>
          <a:solidFill>
            <a:schemeClr val="accent1"/>
          </a:solidFill>
          <a:ln w="28575" cap="rnd">
            <a:solidFill>
              <a:schemeClr val="accent1"/>
            </a:solidFill>
            <a:round/>
          </a:ln>
          <a:effectLst/>
        </c:spPr>
        <c:marker>
          <c:symbol val="none"/>
        </c:marker>
      </c:pivotFmt>
      <c:pivotFmt>
        <c:idx val="141"/>
        <c:spPr>
          <a:solidFill>
            <a:schemeClr val="accent1"/>
          </a:solidFill>
          <a:ln w="28575" cap="rnd">
            <a:solidFill>
              <a:schemeClr val="accent1"/>
            </a:solidFill>
            <a:round/>
          </a:ln>
          <a:effectLst/>
        </c:spPr>
        <c:marker>
          <c:symbol val="none"/>
        </c:marker>
      </c:pivotFmt>
      <c:pivotFmt>
        <c:idx val="142"/>
        <c:spPr>
          <a:solidFill>
            <a:schemeClr val="accent1"/>
          </a:solidFill>
          <a:ln w="28575" cap="rnd">
            <a:solidFill>
              <a:schemeClr val="accent1"/>
            </a:solidFill>
            <a:round/>
          </a:ln>
          <a:effectLst/>
        </c:spPr>
        <c:marker>
          <c:symbol val="none"/>
        </c:marker>
      </c:pivotFmt>
      <c:pivotFmt>
        <c:idx val="143"/>
        <c:spPr>
          <a:solidFill>
            <a:schemeClr val="accent1"/>
          </a:solidFill>
          <a:ln w="28575" cap="rnd">
            <a:solidFill>
              <a:schemeClr val="accent1"/>
            </a:solidFill>
            <a:round/>
          </a:ln>
          <a:effectLst/>
        </c:spPr>
        <c:marker>
          <c:symbol val="none"/>
        </c:marker>
      </c:pivotFmt>
      <c:pivotFmt>
        <c:idx val="144"/>
        <c:spPr>
          <a:solidFill>
            <a:schemeClr val="accent1"/>
          </a:solidFill>
          <a:ln w="28575" cap="rnd">
            <a:solidFill>
              <a:schemeClr val="accent1"/>
            </a:solidFill>
            <a:round/>
          </a:ln>
          <a:effectLst/>
        </c:spPr>
        <c:marker>
          <c:symbol val="none"/>
        </c:marker>
      </c:pivotFmt>
      <c:pivotFmt>
        <c:idx val="145"/>
        <c:spPr>
          <a:solidFill>
            <a:schemeClr val="accent1"/>
          </a:solidFill>
          <a:ln w="28575" cap="rnd">
            <a:solidFill>
              <a:schemeClr val="accent1"/>
            </a:solidFill>
            <a:round/>
          </a:ln>
          <a:effectLst/>
        </c:spPr>
        <c:marker>
          <c:symbol val="none"/>
        </c:marker>
      </c:pivotFmt>
      <c:pivotFmt>
        <c:idx val="146"/>
        <c:spPr>
          <a:solidFill>
            <a:schemeClr val="accent1"/>
          </a:solidFill>
          <a:ln w="28575" cap="rnd">
            <a:solidFill>
              <a:schemeClr val="accent1"/>
            </a:solidFill>
            <a:round/>
          </a:ln>
          <a:effectLst/>
        </c:spPr>
        <c:marker>
          <c:symbol val="none"/>
        </c:marker>
      </c:pivotFmt>
      <c:pivotFmt>
        <c:idx val="147"/>
        <c:spPr>
          <a:solidFill>
            <a:schemeClr val="accent1"/>
          </a:solidFill>
          <a:ln w="28575" cap="rnd">
            <a:solidFill>
              <a:schemeClr val="accent1"/>
            </a:solidFill>
            <a:round/>
          </a:ln>
          <a:effectLst/>
        </c:spPr>
        <c:marker>
          <c:symbol val="none"/>
        </c:marker>
      </c:pivotFmt>
      <c:pivotFmt>
        <c:idx val="148"/>
        <c:spPr>
          <a:solidFill>
            <a:schemeClr val="accent1"/>
          </a:solidFill>
          <a:ln w="28575" cap="rnd">
            <a:solidFill>
              <a:schemeClr val="accent1"/>
            </a:solidFill>
            <a:round/>
          </a:ln>
          <a:effectLst/>
        </c:spPr>
        <c:marker>
          <c:symbol val="none"/>
        </c:marker>
      </c:pivotFmt>
      <c:pivotFmt>
        <c:idx val="149"/>
        <c:spPr>
          <a:solidFill>
            <a:schemeClr val="accent1"/>
          </a:solidFill>
          <a:ln w="28575" cap="rnd">
            <a:solidFill>
              <a:schemeClr val="accent1"/>
            </a:solidFill>
            <a:round/>
          </a:ln>
          <a:effectLst/>
        </c:spPr>
        <c:marker>
          <c:symbol val="none"/>
        </c:marker>
      </c:pivotFmt>
      <c:pivotFmt>
        <c:idx val="150"/>
        <c:spPr>
          <a:solidFill>
            <a:schemeClr val="accent1"/>
          </a:solidFill>
          <a:ln w="28575" cap="rnd">
            <a:solidFill>
              <a:schemeClr val="accent1"/>
            </a:solidFill>
            <a:round/>
          </a:ln>
          <a:effectLst/>
        </c:spPr>
        <c:marker>
          <c:symbol val="none"/>
        </c:marker>
      </c:pivotFmt>
      <c:pivotFmt>
        <c:idx val="151"/>
        <c:spPr>
          <a:solidFill>
            <a:schemeClr val="accent1"/>
          </a:solidFill>
          <a:ln w="28575" cap="rnd">
            <a:solidFill>
              <a:schemeClr val="accent1"/>
            </a:solidFill>
            <a:round/>
          </a:ln>
          <a:effectLst/>
        </c:spPr>
        <c:marker>
          <c:symbol val="none"/>
        </c:marker>
      </c:pivotFmt>
      <c:pivotFmt>
        <c:idx val="152"/>
        <c:spPr>
          <a:solidFill>
            <a:schemeClr val="accent1"/>
          </a:solidFill>
          <a:ln w="28575" cap="rnd">
            <a:solidFill>
              <a:schemeClr val="accent1"/>
            </a:solidFill>
            <a:round/>
          </a:ln>
          <a:effectLst/>
        </c:spPr>
        <c:marker>
          <c:symbol val="none"/>
        </c:marker>
      </c:pivotFmt>
      <c:pivotFmt>
        <c:idx val="153"/>
        <c:spPr>
          <a:solidFill>
            <a:schemeClr val="accent1"/>
          </a:solidFill>
          <a:ln w="28575" cap="rnd">
            <a:solidFill>
              <a:schemeClr val="accent1"/>
            </a:solidFill>
            <a:round/>
          </a:ln>
          <a:effectLst/>
        </c:spPr>
        <c:marker>
          <c:symbol val="none"/>
        </c:marker>
      </c:pivotFmt>
      <c:pivotFmt>
        <c:idx val="154"/>
        <c:spPr>
          <a:solidFill>
            <a:schemeClr val="accent1"/>
          </a:solidFill>
          <a:ln w="28575" cap="rnd">
            <a:solidFill>
              <a:schemeClr val="accent1"/>
            </a:solidFill>
            <a:round/>
          </a:ln>
          <a:effectLst/>
        </c:spPr>
        <c:marker>
          <c:symbol val="none"/>
        </c:marker>
      </c:pivotFmt>
      <c:pivotFmt>
        <c:idx val="155"/>
        <c:spPr>
          <a:solidFill>
            <a:schemeClr val="accent1"/>
          </a:solidFill>
          <a:ln w="28575" cap="rnd">
            <a:solidFill>
              <a:schemeClr val="accent1"/>
            </a:solidFill>
            <a:round/>
          </a:ln>
          <a:effectLst/>
        </c:spPr>
        <c:marker>
          <c:symbol val="none"/>
        </c:marker>
      </c:pivotFmt>
      <c:pivotFmt>
        <c:idx val="156"/>
        <c:spPr>
          <a:solidFill>
            <a:schemeClr val="accent1"/>
          </a:solidFill>
          <a:ln w="28575" cap="rnd">
            <a:solidFill>
              <a:schemeClr val="accent1"/>
            </a:solidFill>
            <a:round/>
          </a:ln>
          <a:effectLst/>
        </c:spPr>
        <c:marker>
          <c:symbol val="none"/>
        </c:marker>
      </c:pivotFmt>
      <c:pivotFmt>
        <c:idx val="157"/>
        <c:spPr>
          <a:solidFill>
            <a:schemeClr val="accent1"/>
          </a:solidFill>
          <a:ln w="28575" cap="rnd">
            <a:solidFill>
              <a:schemeClr val="accent1"/>
            </a:solidFill>
            <a:round/>
          </a:ln>
          <a:effectLst/>
        </c:spPr>
        <c:marker>
          <c:symbol val="none"/>
        </c:marker>
      </c:pivotFmt>
      <c:pivotFmt>
        <c:idx val="158"/>
        <c:spPr>
          <a:solidFill>
            <a:schemeClr val="accent1"/>
          </a:solidFill>
          <a:ln w="28575" cap="rnd">
            <a:solidFill>
              <a:schemeClr val="accent1"/>
            </a:solidFill>
            <a:round/>
          </a:ln>
          <a:effectLst/>
        </c:spPr>
        <c:marker>
          <c:symbol val="none"/>
        </c:marker>
      </c:pivotFmt>
      <c:pivotFmt>
        <c:idx val="159"/>
        <c:spPr>
          <a:solidFill>
            <a:schemeClr val="accent1"/>
          </a:solidFill>
          <a:ln w="28575" cap="rnd">
            <a:solidFill>
              <a:schemeClr val="accent1"/>
            </a:solidFill>
            <a:round/>
          </a:ln>
          <a:effectLst/>
        </c:spPr>
        <c:marker>
          <c:symbol val="none"/>
        </c:marker>
      </c:pivotFmt>
      <c:pivotFmt>
        <c:idx val="160"/>
        <c:spPr>
          <a:solidFill>
            <a:schemeClr val="accent1"/>
          </a:solidFill>
          <a:ln w="28575" cap="rnd">
            <a:solidFill>
              <a:schemeClr val="accent1"/>
            </a:solidFill>
            <a:round/>
          </a:ln>
          <a:effectLst/>
        </c:spPr>
        <c:marker>
          <c:symbol val="none"/>
        </c:marker>
      </c:pivotFmt>
      <c:pivotFmt>
        <c:idx val="161"/>
        <c:spPr>
          <a:solidFill>
            <a:schemeClr val="accent1"/>
          </a:solidFill>
          <a:ln w="28575" cap="rnd">
            <a:solidFill>
              <a:schemeClr val="accent1"/>
            </a:solidFill>
            <a:round/>
          </a:ln>
          <a:effectLst/>
        </c:spPr>
        <c:marker>
          <c:symbol val="none"/>
        </c:marker>
      </c:pivotFmt>
      <c:pivotFmt>
        <c:idx val="162"/>
        <c:spPr>
          <a:solidFill>
            <a:schemeClr val="accent1"/>
          </a:solidFill>
          <a:ln w="28575" cap="rnd">
            <a:solidFill>
              <a:schemeClr val="accent1"/>
            </a:solidFill>
            <a:round/>
          </a:ln>
          <a:effectLst/>
        </c:spPr>
        <c:marker>
          <c:symbol val="none"/>
        </c:marker>
      </c:pivotFmt>
      <c:pivotFmt>
        <c:idx val="163"/>
        <c:spPr>
          <a:solidFill>
            <a:schemeClr val="accent1"/>
          </a:solidFill>
          <a:ln w="28575" cap="rnd">
            <a:solidFill>
              <a:schemeClr val="accent1"/>
            </a:solidFill>
            <a:round/>
          </a:ln>
          <a:effectLst/>
        </c:spPr>
        <c:marker>
          <c:symbol val="none"/>
        </c:marker>
      </c:pivotFmt>
      <c:pivotFmt>
        <c:idx val="164"/>
        <c:spPr>
          <a:solidFill>
            <a:schemeClr val="accent1"/>
          </a:solidFill>
          <a:ln w="28575" cap="rnd">
            <a:solidFill>
              <a:schemeClr val="accent1"/>
            </a:solidFill>
            <a:round/>
          </a:ln>
          <a:effectLst/>
        </c:spPr>
        <c:marker>
          <c:symbol val="none"/>
        </c:marker>
      </c:pivotFmt>
      <c:pivotFmt>
        <c:idx val="165"/>
        <c:spPr>
          <a:solidFill>
            <a:schemeClr val="accent1"/>
          </a:solidFill>
          <a:ln w="28575" cap="rnd">
            <a:solidFill>
              <a:schemeClr val="accent1"/>
            </a:solidFill>
            <a:round/>
          </a:ln>
          <a:effectLst/>
        </c:spPr>
        <c:marker>
          <c:symbol val="none"/>
        </c:marker>
      </c:pivotFmt>
      <c:pivotFmt>
        <c:idx val="166"/>
        <c:spPr>
          <a:solidFill>
            <a:schemeClr val="accent1"/>
          </a:solidFill>
          <a:ln w="28575" cap="rnd">
            <a:solidFill>
              <a:schemeClr val="accent1"/>
            </a:solidFill>
            <a:round/>
          </a:ln>
          <a:effectLst/>
        </c:spPr>
        <c:marker>
          <c:symbol val="none"/>
        </c:marker>
      </c:pivotFmt>
      <c:pivotFmt>
        <c:idx val="167"/>
        <c:spPr>
          <a:solidFill>
            <a:schemeClr val="accent1"/>
          </a:solidFill>
          <a:ln w="28575" cap="rnd">
            <a:solidFill>
              <a:schemeClr val="accent1"/>
            </a:solidFill>
            <a:round/>
          </a:ln>
          <a:effectLst/>
        </c:spPr>
        <c:marker>
          <c:symbol val="none"/>
        </c:marker>
      </c:pivotFmt>
      <c:pivotFmt>
        <c:idx val="168"/>
        <c:spPr>
          <a:solidFill>
            <a:schemeClr val="accent1"/>
          </a:solidFill>
          <a:ln w="28575" cap="rnd">
            <a:solidFill>
              <a:schemeClr val="accent1"/>
            </a:solidFill>
            <a:round/>
          </a:ln>
          <a:effectLst/>
        </c:spPr>
        <c:marker>
          <c:symbol val="none"/>
        </c:marker>
      </c:pivotFmt>
      <c:pivotFmt>
        <c:idx val="169"/>
        <c:spPr>
          <a:solidFill>
            <a:schemeClr val="accent1"/>
          </a:solidFill>
          <a:ln w="28575" cap="rnd">
            <a:solidFill>
              <a:schemeClr val="accent1"/>
            </a:solidFill>
            <a:round/>
          </a:ln>
          <a:effectLst/>
        </c:spPr>
        <c:marker>
          <c:symbol val="none"/>
        </c:marker>
      </c:pivotFmt>
      <c:pivotFmt>
        <c:idx val="170"/>
        <c:spPr>
          <a:solidFill>
            <a:schemeClr val="accent1"/>
          </a:solidFill>
          <a:ln w="28575" cap="rnd">
            <a:solidFill>
              <a:schemeClr val="accent1"/>
            </a:solidFill>
            <a:round/>
          </a:ln>
          <a:effectLst/>
        </c:spPr>
        <c:marker>
          <c:symbol val="none"/>
        </c:marker>
      </c:pivotFmt>
      <c:pivotFmt>
        <c:idx val="171"/>
        <c:spPr>
          <a:solidFill>
            <a:schemeClr val="accent1"/>
          </a:solidFill>
          <a:ln w="28575" cap="rnd">
            <a:solidFill>
              <a:schemeClr val="accent1"/>
            </a:solidFill>
            <a:round/>
          </a:ln>
          <a:effectLst/>
        </c:spPr>
        <c:marker>
          <c:symbol val="none"/>
        </c:marker>
      </c:pivotFmt>
      <c:pivotFmt>
        <c:idx val="172"/>
        <c:spPr>
          <a:solidFill>
            <a:schemeClr val="accent1"/>
          </a:solidFill>
          <a:ln w="28575" cap="rnd">
            <a:solidFill>
              <a:schemeClr val="accent1"/>
            </a:solidFill>
            <a:round/>
          </a:ln>
          <a:effectLst/>
        </c:spPr>
        <c:marker>
          <c:symbol val="none"/>
        </c:marker>
      </c:pivotFmt>
      <c:pivotFmt>
        <c:idx val="173"/>
        <c:spPr>
          <a:solidFill>
            <a:schemeClr val="accent1"/>
          </a:solidFill>
          <a:ln w="28575" cap="rnd">
            <a:solidFill>
              <a:schemeClr val="accent1"/>
            </a:solidFill>
            <a:round/>
          </a:ln>
          <a:effectLst/>
        </c:spPr>
        <c:marker>
          <c:symbol val="none"/>
        </c:marker>
      </c:pivotFmt>
      <c:pivotFmt>
        <c:idx val="174"/>
        <c:spPr>
          <a:solidFill>
            <a:schemeClr val="accent1"/>
          </a:solidFill>
          <a:ln w="28575" cap="rnd">
            <a:solidFill>
              <a:schemeClr val="accent1"/>
            </a:solidFill>
            <a:round/>
          </a:ln>
          <a:effectLst/>
        </c:spPr>
        <c:marker>
          <c:symbol val="none"/>
        </c:marker>
      </c:pivotFmt>
      <c:pivotFmt>
        <c:idx val="175"/>
        <c:spPr>
          <a:solidFill>
            <a:schemeClr val="accent1"/>
          </a:solidFill>
          <a:ln w="28575" cap="rnd">
            <a:solidFill>
              <a:schemeClr val="accent1"/>
            </a:solidFill>
            <a:round/>
          </a:ln>
          <a:effectLst/>
        </c:spPr>
        <c:marker>
          <c:symbol val="none"/>
        </c:marker>
      </c:pivotFmt>
      <c:pivotFmt>
        <c:idx val="176"/>
        <c:spPr>
          <a:solidFill>
            <a:schemeClr val="accent1"/>
          </a:solidFill>
          <a:ln w="28575" cap="rnd">
            <a:solidFill>
              <a:schemeClr val="accent1"/>
            </a:solidFill>
            <a:round/>
          </a:ln>
          <a:effectLst/>
        </c:spPr>
        <c:marker>
          <c:symbol val="none"/>
        </c:marker>
      </c:pivotFmt>
      <c:pivotFmt>
        <c:idx val="177"/>
        <c:spPr>
          <a:solidFill>
            <a:schemeClr val="accent1"/>
          </a:solidFill>
          <a:ln w="28575" cap="rnd">
            <a:solidFill>
              <a:schemeClr val="accent1"/>
            </a:solidFill>
            <a:round/>
          </a:ln>
          <a:effectLst/>
        </c:spPr>
        <c:marker>
          <c:symbol val="none"/>
        </c:marker>
      </c:pivotFmt>
      <c:pivotFmt>
        <c:idx val="178"/>
        <c:spPr>
          <a:solidFill>
            <a:schemeClr val="accent1"/>
          </a:solidFill>
          <a:ln w="28575" cap="rnd">
            <a:solidFill>
              <a:schemeClr val="accent1"/>
            </a:solidFill>
            <a:round/>
          </a:ln>
          <a:effectLst/>
        </c:spPr>
        <c:marker>
          <c:symbol val="none"/>
        </c:marker>
      </c:pivotFmt>
      <c:pivotFmt>
        <c:idx val="179"/>
        <c:spPr>
          <a:solidFill>
            <a:schemeClr val="accent1"/>
          </a:solidFill>
          <a:ln w="28575" cap="rnd">
            <a:solidFill>
              <a:schemeClr val="accent1"/>
            </a:solidFill>
            <a:round/>
          </a:ln>
          <a:effectLst/>
        </c:spPr>
        <c:marker>
          <c:symbol val="none"/>
        </c:marker>
      </c:pivotFmt>
      <c:pivotFmt>
        <c:idx val="180"/>
        <c:spPr>
          <a:solidFill>
            <a:schemeClr val="accent1"/>
          </a:solidFill>
          <a:ln w="28575" cap="rnd">
            <a:solidFill>
              <a:schemeClr val="accent1"/>
            </a:solidFill>
            <a:round/>
          </a:ln>
          <a:effectLst/>
        </c:spPr>
        <c:marker>
          <c:symbol val="none"/>
        </c:marker>
      </c:pivotFmt>
      <c:pivotFmt>
        <c:idx val="181"/>
        <c:spPr>
          <a:solidFill>
            <a:schemeClr val="accent1"/>
          </a:solidFill>
          <a:ln w="28575" cap="rnd">
            <a:solidFill>
              <a:schemeClr val="accent1"/>
            </a:solidFill>
            <a:round/>
          </a:ln>
          <a:effectLst/>
        </c:spPr>
        <c:marker>
          <c:symbol val="none"/>
        </c:marker>
      </c:pivotFmt>
      <c:pivotFmt>
        <c:idx val="182"/>
        <c:spPr>
          <a:solidFill>
            <a:schemeClr val="accent1"/>
          </a:solidFill>
          <a:ln w="28575" cap="rnd">
            <a:solidFill>
              <a:schemeClr val="accent1"/>
            </a:solidFill>
            <a:round/>
          </a:ln>
          <a:effectLst/>
        </c:spPr>
        <c:marker>
          <c:symbol val="none"/>
        </c:marker>
      </c:pivotFmt>
      <c:pivotFmt>
        <c:idx val="183"/>
        <c:spPr>
          <a:solidFill>
            <a:schemeClr val="accent1"/>
          </a:solidFill>
          <a:ln w="28575" cap="rnd">
            <a:solidFill>
              <a:schemeClr val="accent1"/>
            </a:solidFill>
            <a:round/>
          </a:ln>
          <a:effectLst/>
        </c:spPr>
        <c:marker>
          <c:symbol val="none"/>
        </c:marker>
      </c:pivotFmt>
      <c:pivotFmt>
        <c:idx val="184"/>
        <c:spPr>
          <a:solidFill>
            <a:schemeClr val="accent1"/>
          </a:solidFill>
          <a:ln w="28575" cap="rnd">
            <a:solidFill>
              <a:schemeClr val="accent1"/>
            </a:solidFill>
            <a:round/>
          </a:ln>
          <a:effectLst/>
        </c:spPr>
        <c:marker>
          <c:symbol val="none"/>
        </c:marker>
      </c:pivotFmt>
      <c:pivotFmt>
        <c:idx val="185"/>
        <c:spPr>
          <a:solidFill>
            <a:schemeClr val="accent1"/>
          </a:solidFill>
          <a:ln w="28575" cap="rnd">
            <a:solidFill>
              <a:schemeClr val="accent1"/>
            </a:solidFill>
            <a:round/>
          </a:ln>
          <a:effectLst/>
        </c:spPr>
        <c:marker>
          <c:symbol val="none"/>
        </c:marker>
      </c:pivotFmt>
      <c:pivotFmt>
        <c:idx val="186"/>
        <c:spPr>
          <a:solidFill>
            <a:schemeClr val="accent1"/>
          </a:solidFill>
          <a:ln w="28575" cap="rnd">
            <a:solidFill>
              <a:schemeClr val="accent1"/>
            </a:solidFill>
            <a:round/>
          </a:ln>
          <a:effectLst/>
        </c:spPr>
        <c:marker>
          <c:symbol val="none"/>
        </c:marker>
      </c:pivotFmt>
      <c:pivotFmt>
        <c:idx val="187"/>
        <c:spPr>
          <a:solidFill>
            <a:schemeClr val="accent1"/>
          </a:solidFill>
          <a:ln w="28575" cap="rnd">
            <a:solidFill>
              <a:schemeClr val="accent1"/>
            </a:solidFill>
            <a:round/>
          </a:ln>
          <a:effectLst/>
        </c:spPr>
        <c:marker>
          <c:symbol val="none"/>
        </c:marker>
      </c:pivotFmt>
      <c:pivotFmt>
        <c:idx val="188"/>
        <c:spPr>
          <a:solidFill>
            <a:schemeClr val="accent1"/>
          </a:solidFill>
          <a:ln w="28575" cap="rnd">
            <a:solidFill>
              <a:schemeClr val="accent1"/>
            </a:solidFill>
            <a:round/>
          </a:ln>
          <a:effectLst/>
        </c:spPr>
        <c:marker>
          <c:symbol val="none"/>
        </c:marker>
      </c:pivotFmt>
      <c:pivotFmt>
        <c:idx val="189"/>
        <c:spPr>
          <a:solidFill>
            <a:schemeClr val="accent1"/>
          </a:solidFill>
          <a:ln w="28575" cap="rnd">
            <a:solidFill>
              <a:schemeClr val="accent1"/>
            </a:solidFill>
            <a:round/>
          </a:ln>
          <a:effectLst/>
        </c:spPr>
        <c:marker>
          <c:symbol val="none"/>
        </c:marker>
      </c:pivotFmt>
      <c:pivotFmt>
        <c:idx val="190"/>
        <c:spPr>
          <a:solidFill>
            <a:schemeClr val="accent1"/>
          </a:solidFill>
          <a:ln w="28575" cap="rnd">
            <a:solidFill>
              <a:schemeClr val="accent1"/>
            </a:solidFill>
            <a:round/>
          </a:ln>
          <a:effectLst/>
        </c:spPr>
        <c:marker>
          <c:symbol val="none"/>
        </c:marker>
      </c:pivotFmt>
      <c:pivotFmt>
        <c:idx val="191"/>
        <c:spPr>
          <a:solidFill>
            <a:schemeClr val="accent1"/>
          </a:solidFill>
          <a:ln w="28575" cap="rnd">
            <a:solidFill>
              <a:schemeClr val="accent1"/>
            </a:solidFill>
            <a:round/>
          </a:ln>
          <a:effectLst/>
        </c:spPr>
        <c:marker>
          <c:symbol val="none"/>
        </c:marker>
      </c:pivotFmt>
      <c:pivotFmt>
        <c:idx val="192"/>
        <c:spPr>
          <a:solidFill>
            <a:schemeClr val="accent1"/>
          </a:solidFill>
          <a:ln w="28575" cap="rnd">
            <a:solidFill>
              <a:schemeClr val="accent1"/>
            </a:solidFill>
            <a:round/>
          </a:ln>
          <a:effectLst/>
        </c:spPr>
        <c:marker>
          <c:symbol val="none"/>
        </c:marker>
      </c:pivotFmt>
      <c:pivotFmt>
        <c:idx val="193"/>
        <c:spPr>
          <a:solidFill>
            <a:schemeClr val="accent1"/>
          </a:solidFill>
          <a:ln w="28575" cap="rnd">
            <a:solidFill>
              <a:schemeClr val="accent1"/>
            </a:solidFill>
            <a:round/>
          </a:ln>
          <a:effectLst/>
        </c:spPr>
        <c:marker>
          <c:symbol val="none"/>
        </c:marker>
      </c:pivotFmt>
      <c:pivotFmt>
        <c:idx val="194"/>
        <c:spPr>
          <a:solidFill>
            <a:schemeClr val="accent1"/>
          </a:solidFill>
          <a:ln w="28575" cap="rnd">
            <a:solidFill>
              <a:schemeClr val="accent1"/>
            </a:solidFill>
            <a:round/>
          </a:ln>
          <a:effectLst/>
        </c:spPr>
        <c:marker>
          <c:symbol val="none"/>
        </c:marker>
      </c:pivotFmt>
      <c:pivotFmt>
        <c:idx val="195"/>
        <c:spPr>
          <a:solidFill>
            <a:schemeClr val="accent1"/>
          </a:solidFill>
          <a:ln w="28575" cap="rnd">
            <a:solidFill>
              <a:schemeClr val="accent1"/>
            </a:solidFill>
            <a:round/>
          </a:ln>
          <a:effectLst/>
        </c:spPr>
        <c:marker>
          <c:symbol val="none"/>
        </c:marker>
      </c:pivotFmt>
      <c:pivotFmt>
        <c:idx val="196"/>
        <c:spPr>
          <a:solidFill>
            <a:schemeClr val="accent1"/>
          </a:solidFill>
          <a:ln w="28575" cap="rnd">
            <a:solidFill>
              <a:schemeClr val="accent1"/>
            </a:solidFill>
            <a:round/>
          </a:ln>
          <a:effectLst/>
        </c:spPr>
        <c:marker>
          <c:symbol val="none"/>
        </c:marker>
      </c:pivotFmt>
      <c:pivotFmt>
        <c:idx val="197"/>
        <c:spPr>
          <a:solidFill>
            <a:schemeClr val="accent1"/>
          </a:solidFill>
          <a:ln w="28575" cap="rnd">
            <a:solidFill>
              <a:schemeClr val="accent1"/>
            </a:solidFill>
            <a:round/>
          </a:ln>
          <a:effectLst/>
        </c:spPr>
        <c:marker>
          <c:symbol val="none"/>
        </c:marker>
      </c:pivotFmt>
      <c:pivotFmt>
        <c:idx val="198"/>
        <c:spPr>
          <a:solidFill>
            <a:schemeClr val="accent1"/>
          </a:solidFill>
          <a:ln w="28575" cap="rnd">
            <a:solidFill>
              <a:schemeClr val="accent1"/>
            </a:solidFill>
            <a:round/>
          </a:ln>
          <a:effectLst/>
        </c:spPr>
        <c:marker>
          <c:symbol val="none"/>
        </c:marker>
      </c:pivotFmt>
      <c:pivotFmt>
        <c:idx val="199"/>
        <c:spPr>
          <a:solidFill>
            <a:schemeClr val="accent1"/>
          </a:solidFill>
          <a:ln w="28575" cap="rnd">
            <a:solidFill>
              <a:schemeClr val="accent1"/>
            </a:solidFill>
            <a:round/>
          </a:ln>
          <a:effectLst/>
        </c:spPr>
        <c:marker>
          <c:symbol val="none"/>
        </c:marker>
      </c:pivotFmt>
      <c:pivotFmt>
        <c:idx val="200"/>
        <c:spPr>
          <a:solidFill>
            <a:schemeClr val="accent1"/>
          </a:solidFill>
          <a:ln w="28575" cap="rnd">
            <a:solidFill>
              <a:schemeClr val="accent1"/>
            </a:solidFill>
            <a:round/>
          </a:ln>
          <a:effectLst/>
        </c:spPr>
        <c:marker>
          <c:symbol val="none"/>
        </c:marker>
      </c:pivotFmt>
      <c:pivotFmt>
        <c:idx val="201"/>
        <c:spPr>
          <a:solidFill>
            <a:schemeClr val="accent1"/>
          </a:solidFill>
          <a:ln w="28575" cap="rnd">
            <a:solidFill>
              <a:schemeClr val="accent1"/>
            </a:solidFill>
            <a:round/>
          </a:ln>
          <a:effectLst/>
        </c:spPr>
        <c:marker>
          <c:symbol val="none"/>
        </c:marker>
      </c:pivotFmt>
      <c:pivotFmt>
        <c:idx val="202"/>
        <c:spPr>
          <a:solidFill>
            <a:schemeClr val="accent1"/>
          </a:solidFill>
          <a:ln w="28575" cap="rnd">
            <a:solidFill>
              <a:schemeClr val="accent1"/>
            </a:solidFill>
            <a:round/>
          </a:ln>
          <a:effectLst/>
        </c:spPr>
        <c:marker>
          <c:symbol val="none"/>
        </c:marker>
      </c:pivotFmt>
      <c:pivotFmt>
        <c:idx val="203"/>
        <c:spPr>
          <a:solidFill>
            <a:schemeClr val="accent1"/>
          </a:solidFill>
          <a:ln w="28575" cap="rnd">
            <a:solidFill>
              <a:schemeClr val="accent1"/>
            </a:solidFill>
            <a:round/>
          </a:ln>
          <a:effectLst/>
        </c:spPr>
        <c:marker>
          <c:symbol val="none"/>
        </c:marker>
      </c:pivotFmt>
      <c:pivotFmt>
        <c:idx val="204"/>
        <c:spPr>
          <a:solidFill>
            <a:schemeClr val="accent1"/>
          </a:solidFill>
          <a:ln w="28575" cap="rnd">
            <a:solidFill>
              <a:schemeClr val="accent1"/>
            </a:solidFill>
            <a:round/>
          </a:ln>
          <a:effectLst/>
        </c:spPr>
        <c:marker>
          <c:symbol val="none"/>
        </c:marker>
      </c:pivotFmt>
      <c:pivotFmt>
        <c:idx val="205"/>
        <c:spPr>
          <a:solidFill>
            <a:schemeClr val="accent1"/>
          </a:solidFill>
          <a:ln w="28575" cap="rnd">
            <a:solidFill>
              <a:schemeClr val="accent1"/>
            </a:solidFill>
            <a:round/>
          </a:ln>
          <a:effectLst/>
        </c:spPr>
        <c:marker>
          <c:symbol val="none"/>
        </c:marker>
      </c:pivotFmt>
      <c:pivotFmt>
        <c:idx val="206"/>
        <c:spPr>
          <a:solidFill>
            <a:schemeClr val="accent1"/>
          </a:solidFill>
          <a:ln w="28575" cap="rnd">
            <a:solidFill>
              <a:schemeClr val="accent1"/>
            </a:solidFill>
            <a:round/>
          </a:ln>
          <a:effectLst/>
        </c:spPr>
        <c:marker>
          <c:symbol val="none"/>
        </c:marker>
      </c:pivotFmt>
      <c:pivotFmt>
        <c:idx val="207"/>
        <c:spPr>
          <a:solidFill>
            <a:schemeClr val="accent1"/>
          </a:solidFill>
          <a:ln w="28575" cap="rnd">
            <a:solidFill>
              <a:schemeClr val="accent1"/>
            </a:solidFill>
            <a:round/>
          </a:ln>
          <a:effectLst/>
        </c:spPr>
        <c:marker>
          <c:symbol val="none"/>
        </c:marker>
      </c:pivotFmt>
      <c:pivotFmt>
        <c:idx val="208"/>
        <c:spPr>
          <a:solidFill>
            <a:schemeClr val="accent1"/>
          </a:solidFill>
          <a:ln w="28575" cap="rnd">
            <a:solidFill>
              <a:schemeClr val="accent1"/>
            </a:solidFill>
            <a:round/>
          </a:ln>
          <a:effectLst/>
        </c:spPr>
        <c:marker>
          <c:symbol val="none"/>
        </c:marker>
      </c:pivotFmt>
      <c:pivotFmt>
        <c:idx val="209"/>
        <c:spPr>
          <a:solidFill>
            <a:schemeClr val="accent1"/>
          </a:solidFill>
          <a:ln w="28575" cap="rnd">
            <a:solidFill>
              <a:schemeClr val="accent1"/>
            </a:solidFill>
            <a:round/>
          </a:ln>
          <a:effectLst/>
        </c:spPr>
        <c:marker>
          <c:symbol val="none"/>
        </c:marker>
      </c:pivotFmt>
      <c:pivotFmt>
        <c:idx val="210"/>
        <c:spPr>
          <a:solidFill>
            <a:schemeClr val="accent1"/>
          </a:solidFill>
          <a:ln w="28575" cap="rnd">
            <a:solidFill>
              <a:schemeClr val="accent1"/>
            </a:solidFill>
            <a:round/>
          </a:ln>
          <a:effectLst/>
        </c:spPr>
        <c:marker>
          <c:symbol val="none"/>
        </c:marker>
      </c:pivotFmt>
      <c:pivotFmt>
        <c:idx val="211"/>
        <c:spPr>
          <a:solidFill>
            <a:schemeClr val="accent1"/>
          </a:solidFill>
          <a:ln w="28575" cap="rnd">
            <a:solidFill>
              <a:schemeClr val="accent1"/>
            </a:solidFill>
            <a:round/>
          </a:ln>
          <a:effectLst/>
        </c:spPr>
        <c:marker>
          <c:symbol val="none"/>
        </c:marker>
      </c:pivotFmt>
      <c:pivotFmt>
        <c:idx val="212"/>
        <c:spPr>
          <a:solidFill>
            <a:schemeClr val="accent1"/>
          </a:solidFill>
          <a:ln w="28575" cap="rnd">
            <a:solidFill>
              <a:schemeClr val="accent1"/>
            </a:solidFill>
            <a:round/>
          </a:ln>
          <a:effectLst/>
        </c:spPr>
        <c:marker>
          <c:symbol val="none"/>
        </c:marker>
      </c:pivotFmt>
      <c:pivotFmt>
        <c:idx val="213"/>
        <c:spPr>
          <a:solidFill>
            <a:schemeClr val="accent1"/>
          </a:solidFill>
          <a:ln w="28575" cap="rnd">
            <a:solidFill>
              <a:schemeClr val="accent1"/>
            </a:solidFill>
            <a:round/>
          </a:ln>
          <a:effectLst/>
        </c:spPr>
        <c:marker>
          <c:symbol val="none"/>
        </c:marker>
      </c:pivotFmt>
      <c:pivotFmt>
        <c:idx val="214"/>
        <c:spPr>
          <a:solidFill>
            <a:schemeClr val="accent1"/>
          </a:solidFill>
          <a:ln w="28575" cap="rnd">
            <a:solidFill>
              <a:schemeClr val="accent1"/>
            </a:solidFill>
            <a:round/>
          </a:ln>
          <a:effectLst/>
        </c:spPr>
        <c:marker>
          <c:symbol val="none"/>
        </c:marker>
      </c:pivotFmt>
      <c:pivotFmt>
        <c:idx val="215"/>
        <c:spPr>
          <a:solidFill>
            <a:schemeClr val="accent1"/>
          </a:solidFill>
          <a:ln w="28575" cap="rnd">
            <a:solidFill>
              <a:schemeClr val="accent1"/>
            </a:solidFill>
            <a:round/>
          </a:ln>
          <a:effectLst/>
        </c:spPr>
        <c:marker>
          <c:symbol val="none"/>
        </c:marker>
      </c:pivotFmt>
      <c:pivotFmt>
        <c:idx val="216"/>
        <c:spPr>
          <a:solidFill>
            <a:schemeClr val="accent1"/>
          </a:solidFill>
          <a:ln w="28575" cap="rnd">
            <a:solidFill>
              <a:schemeClr val="accent1"/>
            </a:solidFill>
            <a:round/>
          </a:ln>
          <a:effectLst/>
        </c:spPr>
        <c:marker>
          <c:symbol val="none"/>
        </c:marker>
      </c:pivotFmt>
      <c:pivotFmt>
        <c:idx val="217"/>
        <c:spPr>
          <a:solidFill>
            <a:schemeClr val="accent1"/>
          </a:solidFill>
          <a:ln w="28575" cap="rnd">
            <a:solidFill>
              <a:schemeClr val="accent1"/>
            </a:solidFill>
            <a:round/>
          </a:ln>
          <a:effectLst/>
        </c:spPr>
        <c:marker>
          <c:symbol val="none"/>
        </c:marker>
      </c:pivotFmt>
      <c:pivotFmt>
        <c:idx val="218"/>
        <c:spPr>
          <a:solidFill>
            <a:schemeClr val="accent1"/>
          </a:solidFill>
          <a:ln w="28575" cap="rnd">
            <a:solidFill>
              <a:schemeClr val="accent1"/>
            </a:solidFill>
            <a:round/>
          </a:ln>
          <a:effectLst/>
        </c:spPr>
        <c:marker>
          <c:symbol val="none"/>
        </c:marker>
      </c:pivotFmt>
      <c:pivotFmt>
        <c:idx val="219"/>
        <c:spPr>
          <a:solidFill>
            <a:schemeClr val="accent1"/>
          </a:solidFill>
          <a:ln w="28575" cap="rnd">
            <a:solidFill>
              <a:schemeClr val="accent1"/>
            </a:solidFill>
            <a:round/>
          </a:ln>
          <a:effectLst/>
        </c:spPr>
        <c:marker>
          <c:symbol val="none"/>
        </c:marker>
      </c:pivotFmt>
      <c:pivotFmt>
        <c:idx val="220"/>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221"/>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222"/>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223"/>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224"/>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225"/>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226"/>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227"/>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228"/>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229"/>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230"/>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231"/>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232"/>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233"/>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234"/>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235"/>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236"/>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237"/>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238"/>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239"/>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3.7454545752697743E-2"/>
          <c:y val="9.8328447364395E-2"/>
          <c:w val="0.71516447980663034"/>
          <c:h val="0.77896446363457861"/>
        </c:manualLayout>
      </c:layout>
      <c:lineChart>
        <c:grouping val="standard"/>
        <c:varyColors val="0"/>
        <c:ser>
          <c:idx val="0"/>
          <c:order val="0"/>
          <c:tx>
            <c:strRef>
              <c:f>Alcalinidad!$B$52:$B$53</c:f>
              <c:strCache>
                <c:ptCount val="1"/>
                <c:pt idx="0">
                  <c:v>CONV</c:v>
                </c:pt>
              </c:strCache>
            </c:strRef>
          </c:tx>
          <c:spPr>
            <a:ln w="28575" cap="rnd">
              <a:solidFill>
                <a:schemeClr val="accent1"/>
              </a:solidFill>
              <a:round/>
            </a:ln>
            <a:effectLst/>
          </c:spPr>
          <c:marker>
            <c:symbol val="none"/>
          </c:marker>
          <c:cat>
            <c:strRef>
              <c:f>Alcalinidad!$A$54:$A$66</c:f>
              <c:strCache>
                <c:ptCount val="12"/>
                <c:pt idx="0">
                  <c:v>ene-19</c:v>
                </c:pt>
                <c:pt idx="1">
                  <c:v>feb-19</c:v>
                </c:pt>
                <c:pt idx="2">
                  <c:v>mar-19</c:v>
                </c:pt>
                <c:pt idx="3">
                  <c:v>abr-19</c:v>
                </c:pt>
                <c:pt idx="4">
                  <c:v>may-19</c:v>
                </c:pt>
                <c:pt idx="5">
                  <c:v>jun-19</c:v>
                </c:pt>
                <c:pt idx="6">
                  <c:v>jul-19</c:v>
                </c:pt>
                <c:pt idx="7">
                  <c:v>ago-19</c:v>
                </c:pt>
                <c:pt idx="8">
                  <c:v>sep-19</c:v>
                </c:pt>
                <c:pt idx="9">
                  <c:v>oct-19</c:v>
                </c:pt>
                <c:pt idx="10">
                  <c:v>nov-19</c:v>
                </c:pt>
                <c:pt idx="11">
                  <c:v>dic-19</c:v>
                </c:pt>
              </c:strCache>
            </c:strRef>
          </c:cat>
          <c:val>
            <c:numRef>
              <c:f>Alcalinidad!$B$54:$B$66</c:f>
              <c:numCache>
                <c:formatCode>General</c:formatCode>
                <c:ptCount val="12"/>
                <c:pt idx="3">
                  <c:v>75</c:v>
                </c:pt>
                <c:pt idx="5">
                  <c:v>70</c:v>
                </c:pt>
                <c:pt idx="6">
                  <c:v>80</c:v>
                </c:pt>
                <c:pt idx="7">
                  <c:v>65</c:v>
                </c:pt>
                <c:pt idx="10">
                  <c:v>80</c:v>
                </c:pt>
              </c:numCache>
            </c:numRef>
          </c:val>
          <c:smooth val="0"/>
          <c:extLst>
            <c:ext xmlns:c16="http://schemas.microsoft.com/office/drawing/2014/chart" uri="{C3380CC4-5D6E-409C-BE32-E72D297353CC}">
              <c16:uniqueId val="{00000000-692B-462D-B45B-451DEDF65302}"/>
            </c:ext>
          </c:extLst>
        </c:ser>
        <c:ser>
          <c:idx val="1"/>
          <c:order val="1"/>
          <c:tx>
            <c:strRef>
              <c:f>Alcalinidad!$C$52:$C$53</c:f>
              <c:strCache>
                <c:ptCount val="1"/>
                <c:pt idx="0">
                  <c:v>HARG1</c:v>
                </c:pt>
              </c:strCache>
            </c:strRef>
          </c:tx>
          <c:spPr>
            <a:ln w="28575" cap="rnd">
              <a:solidFill>
                <a:schemeClr val="accent2"/>
              </a:solidFill>
              <a:round/>
            </a:ln>
            <a:effectLst/>
          </c:spPr>
          <c:marker>
            <c:symbol val="none"/>
          </c:marker>
          <c:cat>
            <c:strRef>
              <c:f>Alcalinidad!$A$54:$A$66</c:f>
              <c:strCache>
                <c:ptCount val="12"/>
                <c:pt idx="0">
                  <c:v>ene-19</c:v>
                </c:pt>
                <c:pt idx="1">
                  <c:v>feb-19</c:v>
                </c:pt>
                <c:pt idx="2">
                  <c:v>mar-19</c:v>
                </c:pt>
                <c:pt idx="3">
                  <c:v>abr-19</c:v>
                </c:pt>
                <c:pt idx="4">
                  <c:v>may-19</c:v>
                </c:pt>
                <c:pt idx="5">
                  <c:v>jun-19</c:v>
                </c:pt>
                <c:pt idx="6">
                  <c:v>jul-19</c:v>
                </c:pt>
                <c:pt idx="7">
                  <c:v>ago-19</c:v>
                </c:pt>
                <c:pt idx="8">
                  <c:v>sep-19</c:v>
                </c:pt>
                <c:pt idx="9">
                  <c:v>oct-19</c:v>
                </c:pt>
                <c:pt idx="10">
                  <c:v>nov-19</c:v>
                </c:pt>
                <c:pt idx="11">
                  <c:v>dic-19</c:v>
                </c:pt>
              </c:strCache>
            </c:strRef>
          </c:cat>
          <c:val>
            <c:numRef>
              <c:f>Alcalinidad!$C$54:$C$66</c:f>
              <c:numCache>
                <c:formatCode>General</c:formatCode>
                <c:ptCount val="12"/>
                <c:pt idx="0">
                  <c:v>35</c:v>
                </c:pt>
                <c:pt idx="1">
                  <c:v>50</c:v>
                </c:pt>
                <c:pt idx="2">
                  <c:v>55</c:v>
                </c:pt>
                <c:pt idx="3">
                  <c:v>50</c:v>
                </c:pt>
                <c:pt idx="4">
                  <c:v>40</c:v>
                </c:pt>
                <c:pt idx="5">
                  <c:v>40</c:v>
                </c:pt>
                <c:pt idx="6">
                  <c:v>40</c:v>
                </c:pt>
                <c:pt idx="7">
                  <c:v>35</c:v>
                </c:pt>
                <c:pt idx="8">
                  <c:v>45</c:v>
                </c:pt>
                <c:pt idx="9">
                  <c:v>45</c:v>
                </c:pt>
                <c:pt idx="10">
                  <c:v>35</c:v>
                </c:pt>
                <c:pt idx="11">
                  <c:v>45</c:v>
                </c:pt>
              </c:numCache>
            </c:numRef>
          </c:val>
          <c:smooth val="0"/>
          <c:extLst>
            <c:ext xmlns:c16="http://schemas.microsoft.com/office/drawing/2014/chart" uri="{C3380CC4-5D6E-409C-BE32-E72D297353CC}">
              <c16:uniqueId val="{00000001-692B-462D-B45B-451DEDF65302}"/>
            </c:ext>
          </c:extLst>
        </c:ser>
        <c:ser>
          <c:idx val="2"/>
          <c:order val="2"/>
          <c:tx>
            <c:strRef>
              <c:f>Alcalinidad!$D$52:$D$53</c:f>
              <c:strCache>
                <c:ptCount val="1"/>
                <c:pt idx="0">
                  <c:v>HARG2</c:v>
                </c:pt>
              </c:strCache>
            </c:strRef>
          </c:tx>
          <c:spPr>
            <a:ln w="28575" cap="rnd">
              <a:solidFill>
                <a:schemeClr val="accent3"/>
              </a:solidFill>
              <a:round/>
            </a:ln>
            <a:effectLst/>
          </c:spPr>
          <c:marker>
            <c:symbol val="none"/>
          </c:marker>
          <c:cat>
            <c:strRef>
              <c:f>Alcalinidad!$A$54:$A$66</c:f>
              <c:strCache>
                <c:ptCount val="12"/>
                <c:pt idx="0">
                  <c:v>ene-19</c:v>
                </c:pt>
                <c:pt idx="1">
                  <c:v>feb-19</c:v>
                </c:pt>
                <c:pt idx="2">
                  <c:v>mar-19</c:v>
                </c:pt>
                <c:pt idx="3">
                  <c:v>abr-19</c:v>
                </c:pt>
                <c:pt idx="4">
                  <c:v>may-19</c:v>
                </c:pt>
                <c:pt idx="5">
                  <c:v>jun-19</c:v>
                </c:pt>
                <c:pt idx="6">
                  <c:v>jul-19</c:v>
                </c:pt>
                <c:pt idx="7">
                  <c:v>ago-19</c:v>
                </c:pt>
                <c:pt idx="8">
                  <c:v>sep-19</c:v>
                </c:pt>
                <c:pt idx="9">
                  <c:v>oct-19</c:v>
                </c:pt>
                <c:pt idx="10">
                  <c:v>nov-19</c:v>
                </c:pt>
                <c:pt idx="11">
                  <c:v>dic-19</c:v>
                </c:pt>
              </c:strCache>
            </c:strRef>
          </c:cat>
          <c:val>
            <c:numRef>
              <c:f>Alcalinidad!$D$54:$D$66</c:f>
              <c:numCache>
                <c:formatCode>General</c:formatCode>
                <c:ptCount val="12"/>
                <c:pt idx="0">
                  <c:v>45</c:v>
                </c:pt>
                <c:pt idx="1">
                  <c:v>45</c:v>
                </c:pt>
                <c:pt idx="2">
                  <c:v>50</c:v>
                </c:pt>
                <c:pt idx="3">
                  <c:v>50</c:v>
                </c:pt>
                <c:pt idx="4">
                  <c:v>50</c:v>
                </c:pt>
                <c:pt idx="5">
                  <c:v>55</c:v>
                </c:pt>
                <c:pt idx="6">
                  <c:v>55</c:v>
                </c:pt>
                <c:pt idx="7">
                  <c:v>45</c:v>
                </c:pt>
                <c:pt idx="8">
                  <c:v>50</c:v>
                </c:pt>
                <c:pt idx="9">
                  <c:v>50</c:v>
                </c:pt>
                <c:pt idx="10">
                  <c:v>50</c:v>
                </c:pt>
                <c:pt idx="11">
                  <c:v>45</c:v>
                </c:pt>
              </c:numCache>
            </c:numRef>
          </c:val>
          <c:smooth val="0"/>
          <c:extLst>
            <c:ext xmlns:c16="http://schemas.microsoft.com/office/drawing/2014/chart" uri="{C3380CC4-5D6E-409C-BE32-E72D297353CC}">
              <c16:uniqueId val="{00000002-692B-462D-B45B-451DEDF65302}"/>
            </c:ext>
          </c:extLst>
        </c:ser>
        <c:ser>
          <c:idx val="3"/>
          <c:order val="3"/>
          <c:tx>
            <c:strRef>
              <c:f>Alcalinidad!$E$52:$E$53</c:f>
              <c:strCache>
                <c:ptCount val="1"/>
                <c:pt idx="0">
                  <c:v>HASL1</c:v>
                </c:pt>
              </c:strCache>
            </c:strRef>
          </c:tx>
          <c:spPr>
            <a:ln w="28575" cap="rnd">
              <a:solidFill>
                <a:schemeClr val="accent4"/>
              </a:solidFill>
              <a:round/>
            </a:ln>
            <a:effectLst/>
          </c:spPr>
          <c:marker>
            <c:symbol val="none"/>
          </c:marker>
          <c:cat>
            <c:strRef>
              <c:f>Alcalinidad!$A$54:$A$66</c:f>
              <c:strCache>
                <c:ptCount val="12"/>
                <c:pt idx="0">
                  <c:v>ene-19</c:v>
                </c:pt>
                <c:pt idx="1">
                  <c:v>feb-19</c:v>
                </c:pt>
                <c:pt idx="2">
                  <c:v>mar-19</c:v>
                </c:pt>
                <c:pt idx="3">
                  <c:v>abr-19</c:v>
                </c:pt>
                <c:pt idx="4">
                  <c:v>may-19</c:v>
                </c:pt>
                <c:pt idx="5">
                  <c:v>jun-19</c:v>
                </c:pt>
                <c:pt idx="6">
                  <c:v>jul-19</c:v>
                </c:pt>
                <c:pt idx="7">
                  <c:v>ago-19</c:v>
                </c:pt>
                <c:pt idx="8">
                  <c:v>sep-19</c:v>
                </c:pt>
                <c:pt idx="9">
                  <c:v>oct-19</c:v>
                </c:pt>
                <c:pt idx="10">
                  <c:v>nov-19</c:v>
                </c:pt>
                <c:pt idx="11">
                  <c:v>dic-19</c:v>
                </c:pt>
              </c:strCache>
            </c:strRef>
          </c:cat>
          <c:val>
            <c:numRef>
              <c:f>Alcalinidad!$E$54:$E$66</c:f>
              <c:numCache>
                <c:formatCode>General</c:formatCode>
                <c:ptCount val="12"/>
                <c:pt idx="0">
                  <c:v>45</c:v>
                </c:pt>
                <c:pt idx="1">
                  <c:v>55</c:v>
                </c:pt>
                <c:pt idx="2">
                  <c:v>70</c:v>
                </c:pt>
                <c:pt idx="3">
                  <c:v>95</c:v>
                </c:pt>
                <c:pt idx="4">
                  <c:v>65</c:v>
                </c:pt>
                <c:pt idx="5">
                  <c:v>60</c:v>
                </c:pt>
                <c:pt idx="6">
                  <c:v>50</c:v>
                </c:pt>
                <c:pt idx="7">
                  <c:v>90</c:v>
                </c:pt>
                <c:pt idx="8">
                  <c:v>65</c:v>
                </c:pt>
                <c:pt idx="10">
                  <c:v>50</c:v>
                </c:pt>
                <c:pt idx="11">
                  <c:v>50</c:v>
                </c:pt>
              </c:numCache>
            </c:numRef>
          </c:val>
          <c:smooth val="0"/>
          <c:extLst>
            <c:ext xmlns:c16="http://schemas.microsoft.com/office/drawing/2014/chart" uri="{C3380CC4-5D6E-409C-BE32-E72D297353CC}">
              <c16:uniqueId val="{00000003-692B-462D-B45B-451DEDF65302}"/>
            </c:ext>
          </c:extLst>
        </c:ser>
        <c:ser>
          <c:idx val="4"/>
          <c:order val="4"/>
          <c:tx>
            <c:strRef>
              <c:f>Alcalinidad!$F$52:$F$53</c:f>
              <c:strCache>
                <c:ptCount val="1"/>
                <c:pt idx="0">
                  <c:v>HASL2</c:v>
                </c:pt>
              </c:strCache>
            </c:strRef>
          </c:tx>
          <c:spPr>
            <a:ln w="28575" cap="rnd">
              <a:solidFill>
                <a:schemeClr val="accent5"/>
              </a:solidFill>
              <a:round/>
            </a:ln>
            <a:effectLst/>
          </c:spPr>
          <c:marker>
            <c:symbol val="none"/>
          </c:marker>
          <c:cat>
            <c:strRef>
              <c:f>Alcalinidad!$A$54:$A$66</c:f>
              <c:strCache>
                <c:ptCount val="12"/>
                <c:pt idx="0">
                  <c:v>ene-19</c:v>
                </c:pt>
                <c:pt idx="1">
                  <c:v>feb-19</c:v>
                </c:pt>
                <c:pt idx="2">
                  <c:v>mar-19</c:v>
                </c:pt>
                <c:pt idx="3">
                  <c:v>abr-19</c:v>
                </c:pt>
                <c:pt idx="4">
                  <c:v>may-19</c:v>
                </c:pt>
                <c:pt idx="5">
                  <c:v>jun-19</c:v>
                </c:pt>
                <c:pt idx="6">
                  <c:v>jul-19</c:v>
                </c:pt>
                <c:pt idx="7">
                  <c:v>ago-19</c:v>
                </c:pt>
                <c:pt idx="8">
                  <c:v>sep-19</c:v>
                </c:pt>
                <c:pt idx="9">
                  <c:v>oct-19</c:v>
                </c:pt>
                <c:pt idx="10">
                  <c:v>nov-19</c:v>
                </c:pt>
                <c:pt idx="11">
                  <c:v>dic-19</c:v>
                </c:pt>
              </c:strCache>
            </c:strRef>
          </c:cat>
          <c:val>
            <c:numRef>
              <c:f>Alcalinidad!$F$54:$F$66</c:f>
              <c:numCache>
                <c:formatCode>General</c:formatCode>
                <c:ptCount val="12"/>
                <c:pt idx="0">
                  <c:v>45</c:v>
                </c:pt>
                <c:pt idx="1">
                  <c:v>55</c:v>
                </c:pt>
                <c:pt idx="2">
                  <c:v>55</c:v>
                </c:pt>
                <c:pt idx="3">
                  <c:v>60</c:v>
                </c:pt>
                <c:pt idx="4">
                  <c:v>65</c:v>
                </c:pt>
                <c:pt idx="5">
                  <c:v>55</c:v>
                </c:pt>
                <c:pt idx="6">
                  <c:v>55</c:v>
                </c:pt>
                <c:pt idx="7">
                  <c:v>60</c:v>
                </c:pt>
                <c:pt idx="8">
                  <c:v>55</c:v>
                </c:pt>
                <c:pt idx="9">
                  <c:v>55</c:v>
                </c:pt>
                <c:pt idx="10">
                  <c:v>65</c:v>
                </c:pt>
                <c:pt idx="11">
                  <c:v>45</c:v>
                </c:pt>
              </c:numCache>
            </c:numRef>
          </c:val>
          <c:smooth val="0"/>
          <c:extLst>
            <c:ext xmlns:c16="http://schemas.microsoft.com/office/drawing/2014/chart" uri="{C3380CC4-5D6E-409C-BE32-E72D297353CC}">
              <c16:uniqueId val="{00000004-692B-462D-B45B-451DEDF65302}"/>
            </c:ext>
          </c:extLst>
        </c:ser>
        <c:ser>
          <c:idx val="5"/>
          <c:order val="5"/>
          <c:tx>
            <c:strRef>
              <c:f>Alcalinidad!$G$52:$G$53</c:f>
              <c:strCache>
                <c:ptCount val="1"/>
                <c:pt idx="0">
                  <c:v>HASL3</c:v>
                </c:pt>
              </c:strCache>
            </c:strRef>
          </c:tx>
          <c:spPr>
            <a:ln w="28575" cap="rnd">
              <a:solidFill>
                <a:schemeClr val="accent6"/>
              </a:solidFill>
              <a:round/>
            </a:ln>
            <a:effectLst/>
          </c:spPr>
          <c:marker>
            <c:symbol val="none"/>
          </c:marker>
          <c:cat>
            <c:strRef>
              <c:f>Alcalinidad!$A$54:$A$66</c:f>
              <c:strCache>
                <c:ptCount val="12"/>
                <c:pt idx="0">
                  <c:v>ene-19</c:v>
                </c:pt>
                <c:pt idx="1">
                  <c:v>feb-19</c:v>
                </c:pt>
                <c:pt idx="2">
                  <c:v>mar-19</c:v>
                </c:pt>
                <c:pt idx="3">
                  <c:v>abr-19</c:v>
                </c:pt>
                <c:pt idx="4">
                  <c:v>may-19</c:v>
                </c:pt>
                <c:pt idx="5">
                  <c:v>jun-19</c:v>
                </c:pt>
                <c:pt idx="6">
                  <c:v>jul-19</c:v>
                </c:pt>
                <c:pt idx="7">
                  <c:v>ago-19</c:v>
                </c:pt>
                <c:pt idx="8">
                  <c:v>sep-19</c:v>
                </c:pt>
                <c:pt idx="9">
                  <c:v>oct-19</c:v>
                </c:pt>
                <c:pt idx="10">
                  <c:v>nov-19</c:v>
                </c:pt>
                <c:pt idx="11">
                  <c:v>dic-19</c:v>
                </c:pt>
              </c:strCache>
            </c:strRef>
          </c:cat>
          <c:val>
            <c:numRef>
              <c:f>Alcalinidad!$G$54:$G$66</c:f>
              <c:numCache>
                <c:formatCode>General</c:formatCode>
                <c:ptCount val="12"/>
                <c:pt idx="4">
                  <c:v>60</c:v>
                </c:pt>
                <c:pt idx="5">
                  <c:v>515</c:v>
                </c:pt>
                <c:pt idx="6">
                  <c:v>90</c:v>
                </c:pt>
                <c:pt idx="7">
                  <c:v>85</c:v>
                </c:pt>
                <c:pt idx="8">
                  <c:v>50</c:v>
                </c:pt>
                <c:pt idx="9">
                  <c:v>55</c:v>
                </c:pt>
                <c:pt idx="10">
                  <c:v>35</c:v>
                </c:pt>
                <c:pt idx="11">
                  <c:v>35</c:v>
                </c:pt>
              </c:numCache>
            </c:numRef>
          </c:val>
          <c:smooth val="0"/>
          <c:extLst>
            <c:ext xmlns:c16="http://schemas.microsoft.com/office/drawing/2014/chart" uri="{C3380CC4-5D6E-409C-BE32-E72D297353CC}">
              <c16:uniqueId val="{00000005-692B-462D-B45B-451DEDF65302}"/>
            </c:ext>
          </c:extLst>
        </c:ser>
        <c:ser>
          <c:idx val="6"/>
          <c:order val="6"/>
          <c:tx>
            <c:strRef>
              <c:f>Alcalinidad!$H$52:$H$53</c:f>
              <c:strCache>
                <c:ptCount val="1"/>
                <c:pt idx="0">
                  <c:v>HOSP1</c:v>
                </c:pt>
              </c:strCache>
            </c:strRef>
          </c:tx>
          <c:spPr>
            <a:ln w="28575" cap="rnd">
              <a:solidFill>
                <a:schemeClr val="accent1">
                  <a:lumMod val="60000"/>
                </a:schemeClr>
              </a:solidFill>
              <a:round/>
            </a:ln>
            <a:effectLst/>
          </c:spPr>
          <c:marker>
            <c:symbol val="none"/>
          </c:marker>
          <c:cat>
            <c:strRef>
              <c:f>Alcalinidad!$A$54:$A$66</c:f>
              <c:strCache>
                <c:ptCount val="12"/>
                <c:pt idx="0">
                  <c:v>ene-19</c:v>
                </c:pt>
                <c:pt idx="1">
                  <c:v>feb-19</c:v>
                </c:pt>
                <c:pt idx="2">
                  <c:v>mar-19</c:v>
                </c:pt>
                <c:pt idx="3">
                  <c:v>abr-19</c:v>
                </c:pt>
                <c:pt idx="4">
                  <c:v>may-19</c:v>
                </c:pt>
                <c:pt idx="5">
                  <c:v>jun-19</c:v>
                </c:pt>
                <c:pt idx="6">
                  <c:v>jul-19</c:v>
                </c:pt>
                <c:pt idx="7">
                  <c:v>ago-19</c:v>
                </c:pt>
                <c:pt idx="8">
                  <c:v>sep-19</c:v>
                </c:pt>
                <c:pt idx="9">
                  <c:v>oct-19</c:v>
                </c:pt>
                <c:pt idx="10">
                  <c:v>nov-19</c:v>
                </c:pt>
                <c:pt idx="11">
                  <c:v>dic-19</c:v>
                </c:pt>
              </c:strCache>
            </c:strRef>
          </c:cat>
          <c:val>
            <c:numRef>
              <c:f>Alcalinidad!$H$54:$H$66</c:f>
              <c:numCache>
                <c:formatCode>General</c:formatCode>
                <c:ptCount val="12"/>
                <c:pt idx="0">
                  <c:v>65</c:v>
                </c:pt>
                <c:pt idx="1">
                  <c:v>60</c:v>
                </c:pt>
                <c:pt idx="2">
                  <c:v>50</c:v>
                </c:pt>
                <c:pt idx="3">
                  <c:v>120</c:v>
                </c:pt>
                <c:pt idx="4">
                  <c:v>65</c:v>
                </c:pt>
                <c:pt idx="5">
                  <c:v>55</c:v>
                </c:pt>
                <c:pt idx="7">
                  <c:v>50</c:v>
                </c:pt>
                <c:pt idx="8">
                  <c:v>45</c:v>
                </c:pt>
                <c:pt idx="9">
                  <c:v>45</c:v>
                </c:pt>
                <c:pt idx="10">
                  <c:v>65</c:v>
                </c:pt>
                <c:pt idx="11">
                  <c:v>60</c:v>
                </c:pt>
              </c:numCache>
            </c:numRef>
          </c:val>
          <c:smooth val="0"/>
          <c:extLst>
            <c:ext xmlns:c16="http://schemas.microsoft.com/office/drawing/2014/chart" uri="{C3380CC4-5D6E-409C-BE32-E72D297353CC}">
              <c16:uniqueId val="{00000006-692B-462D-B45B-451DEDF65302}"/>
            </c:ext>
          </c:extLst>
        </c:ser>
        <c:ser>
          <c:idx val="7"/>
          <c:order val="7"/>
          <c:tx>
            <c:strRef>
              <c:f>Alcalinidad!$I$52:$I$53</c:f>
              <c:strCache>
                <c:ptCount val="1"/>
                <c:pt idx="0">
                  <c:v>MAAB1</c:v>
                </c:pt>
              </c:strCache>
            </c:strRef>
          </c:tx>
          <c:spPr>
            <a:ln w="28575" cap="rnd">
              <a:solidFill>
                <a:schemeClr val="accent2">
                  <a:lumMod val="60000"/>
                </a:schemeClr>
              </a:solidFill>
              <a:round/>
            </a:ln>
            <a:effectLst/>
          </c:spPr>
          <c:marker>
            <c:symbol val="none"/>
          </c:marker>
          <c:cat>
            <c:strRef>
              <c:f>Alcalinidad!$A$54:$A$66</c:f>
              <c:strCache>
                <c:ptCount val="12"/>
                <c:pt idx="0">
                  <c:v>ene-19</c:v>
                </c:pt>
                <c:pt idx="1">
                  <c:v>feb-19</c:v>
                </c:pt>
                <c:pt idx="2">
                  <c:v>mar-19</c:v>
                </c:pt>
                <c:pt idx="3">
                  <c:v>abr-19</c:v>
                </c:pt>
                <c:pt idx="4">
                  <c:v>may-19</c:v>
                </c:pt>
                <c:pt idx="5">
                  <c:v>jun-19</c:v>
                </c:pt>
                <c:pt idx="6">
                  <c:v>jul-19</c:v>
                </c:pt>
                <c:pt idx="7">
                  <c:v>ago-19</c:v>
                </c:pt>
                <c:pt idx="8">
                  <c:v>sep-19</c:v>
                </c:pt>
                <c:pt idx="9">
                  <c:v>oct-19</c:v>
                </c:pt>
                <c:pt idx="10">
                  <c:v>nov-19</c:v>
                </c:pt>
                <c:pt idx="11">
                  <c:v>dic-19</c:v>
                </c:pt>
              </c:strCache>
            </c:strRef>
          </c:cat>
          <c:val>
            <c:numRef>
              <c:f>Alcalinidad!$I$54:$I$66</c:f>
              <c:numCache>
                <c:formatCode>General</c:formatCode>
                <c:ptCount val="12"/>
                <c:pt idx="0">
                  <c:v>35</c:v>
                </c:pt>
                <c:pt idx="1">
                  <c:v>45</c:v>
                </c:pt>
                <c:pt idx="2">
                  <c:v>45</c:v>
                </c:pt>
                <c:pt idx="3">
                  <c:v>70</c:v>
                </c:pt>
                <c:pt idx="4">
                  <c:v>30</c:v>
                </c:pt>
                <c:pt idx="5">
                  <c:v>85</c:v>
                </c:pt>
                <c:pt idx="6">
                  <c:v>90</c:v>
                </c:pt>
                <c:pt idx="8">
                  <c:v>55</c:v>
                </c:pt>
                <c:pt idx="9">
                  <c:v>10</c:v>
                </c:pt>
                <c:pt idx="10">
                  <c:v>35</c:v>
                </c:pt>
                <c:pt idx="11">
                  <c:v>45</c:v>
                </c:pt>
              </c:numCache>
            </c:numRef>
          </c:val>
          <c:smooth val="0"/>
          <c:extLst>
            <c:ext xmlns:c16="http://schemas.microsoft.com/office/drawing/2014/chart" uri="{C3380CC4-5D6E-409C-BE32-E72D297353CC}">
              <c16:uniqueId val="{00000007-692B-462D-B45B-451DEDF65302}"/>
            </c:ext>
          </c:extLst>
        </c:ser>
        <c:ser>
          <c:idx val="8"/>
          <c:order val="8"/>
          <c:tx>
            <c:strRef>
              <c:f>Alcalinidad!$J$52:$J$53</c:f>
              <c:strCache>
                <c:ptCount val="1"/>
                <c:pt idx="0">
                  <c:v>MAAB2</c:v>
                </c:pt>
              </c:strCache>
            </c:strRef>
          </c:tx>
          <c:spPr>
            <a:ln w="28575" cap="rnd">
              <a:solidFill>
                <a:schemeClr val="accent3">
                  <a:lumMod val="60000"/>
                </a:schemeClr>
              </a:solidFill>
              <a:round/>
            </a:ln>
            <a:effectLst/>
          </c:spPr>
          <c:marker>
            <c:symbol val="none"/>
          </c:marker>
          <c:cat>
            <c:strRef>
              <c:f>Alcalinidad!$A$54:$A$66</c:f>
              <c:strCache>
                <c:ptCount val="12"/>
                <c:pt idx="0">
                  <c:v>ene-19</c:v>
                </c:pt>
                <c:pt idx="1">
                  <c:v>feb-19</c:v>
                </c:pt>
                <c:pt idx="2">
                  <c:v>mar-19</c:v>
                </c:pt>
                <c:pt idx="3">
                  <c:v>abr-19</c:v>
                </c:pt>
                <c:pt idx="4">
                  <c:v>may-19</c:v>
                </c:pt>
                <c:pt idx="5">
                  <c:v>jun-19</c:v>
                </c:pt>
                <c:pt idx="6">
                  <c:v>jul-19</c:v>
                </c:pt>
                <c:pt idx="7">
                  <c:v>ago-19</c:v>
                </c:pt>
                <c:pt idx="8">
                  <c:v>sep-19</c:v>
                </c:pt>
                <c:pt idx="9">
                  <c:v>oct-19</c:v>
                </c:pt>
                <c:pt idx="10">
                  <c:v>nov-19</c:v>
                </c:pt>
                <c:pt idx="11">
                  <c:v>dic-19</c:v>
                </c:pt>
              </c:strCache>
            </c:strRef>
          </c:cat>
          <c:val>
            <c:numRef>
              <c:f>Alcalinidad!$J$54:$J$66</c:f>
              <c:numCache>
                <c:formatCode>General</c:formatCode>
                <c:ptCount val="12"/>
                <c:pt idx="0">
                  <c:v>45</c:v>
                </c:pt>
                <c:pt idx="1">
                  <c:v>55</c:v>
                </c:pt>
                <c:pt idx="2">
                  <c:v>60</c:v>
                </c:pt>
                <c:pt idx="3">
                  <c:v>60</c:v>
                </c:pt>
                <c:pt idx="4">
                  <c:v>45</c:v>
                </c:pt>
                <c:pt idx="5">
                  <c:v>110</c:v>
                </c:pt>
                <c:pt idx="6">
                  <c:v>50</c:v>
                </c:pt>
                <c:pt idx="7">
                  <c:v>115</c:v>
                </c:pt>
                <c:pt idx="8">
                  <c:v>55</c:v>
                </c:pt>
                <c:pt idx="9">
                  <c:v>45</c:v>
                </c:pt>
                <c:pt idx="10">
                  <c:v>45</c:v>
                </c:pt>
                <c:pt idx="11">
                  <c:v>60</c:v>
                </c:pt>
              </c:numCache>
            </c:numRef>
          </c:val>
          <c:smooth val="0"/>
          <c:extLst>
            <c:ext xmlns:c16="http://schemas.microsoft.com/office/drawing/2014/chart" uri="{C3380CC4-5D6E-409C-BE32-E72D297353CC}">
              <c16:uniqueId val="{00000008-692B-462D-B45B-451DEDF65302}"/>
            </c:ext>
          </c:extLst>
        </c:ser>
        <c:ser>
          <c:idx val="9"/>
          <c:order val="9"/>
          <c:tx>
            <c:strRef>
              <c:f>Alcalinidad!$K$52:$K$53</c:f>
              <c:strCache>
                <c:ptCount val="1"/>
                <c:pt idx="0">
                  <c:v>MACA1</c:v>
                </c:pt>
              </c:strCache>
            </c:strRef>
          </c:tx>
          <c:spPr>
            <a:ln w="28575" cap="rnd">
              <a:solidFill>
                <a:schemeClr val="accent4">
                  <a:lumMod val="60000"/>
                </a:schemeClr>
              </a:solidFill>
              <a:round/>
            </a:ln>
            <a:effectLst/>
          </c:spPr>
          <c:marker>
            <c:symbol val="none"/>
          </c:marker>
          <c:cat>
            <c:strRef>
              <c:f>Alcalinidad!$A$54:$A$66</c:f>
              <c:strCache>
                <c:ptCount val="12"/>
                <c:pt idx="0">
                  <c:v>ene-19</c:v>
                </c:pt>
                <c:pt idx="1">
                  <c:v>feb-19</c:v>
                </c:pt>
                <c:pt idx="2">
                  <c:v>mar-19</c:v>
                </c:pt>
                <c:pt idx="3">
                  <c:v>abr-19</c:v>
                </c:pt>
                <c:pt idx="4">
                  <c:v>may-19</c:v>
                </c:pt>
                <c:pt idx="5">
                  <c:v>jun-19</c:v>
                </c:pt>
                <c:pt idx="6">
                  <c:v>jul-19</c:v>
                </c:pt>
                <c:pt idx="7">
                  <c:v>ago-19</c:v>
                </c:pt>
                <c:pt idx="8">
                  <c:v>sep-19</c:v>
                </c:pt>
                <c:pt idx="9">
                  <c:v>oct-19</c:v>
                </c:pt>
                <c:pt idx="10">
                  <c:v>nov-19</c:v>
                </c:pt>
                <c:pt idx="11">
                  <c:v>dic-19</c:v>
                </c:pt>
              </c:strCache>
            </c:strRef>
          </c:cat>
          <c:val>
            <c:numRef>
              <c:f>Alcalinidad!$K$54:$K$66</c:f>
              <c:numCache>
                <c:formatCode>General</c:formatCode>
                <c:ptCount val="12"/>
                <c:pt idx="0">
                  <c:v>35</c:v>
                </c:pt>
                <c:pt idx="1">
                  <c:v>50</c:v>
                </c:pt>
                <c:pt idx="2">
                  <c:v>35</c:v>
                </c:pt>
                <c:pt idx="3">
                  <c:v>45</c:v>
                </c:pt>
                <c:pt idx="4">
                  <c:v>45</c:v>
                </c:pt>
                <c:pt idx="5">
                  <c:v>40</c:v>
                </c:pt>
                <c:pt idx="6">
                  <c:v>35</c:v>
                </c:pt>
                <c:pt idx="7">
                  <c:v>40</c:v>
                </c:pt>
                <c:pt idx="8">
                  <c:v>55</c:v>
                </c:pt>
                <c:pt idx="9">
                  <c:v>40</c:v>
                </c:pt>
                <c:pt idx="10">
                  <c:v>55</c:v>
                </c:pt>
                <c:pt idx="11">
                  <c:v>45</c:v>
                </c:pt>
              </c:numCache>
            </c:numRef>
          </c:val>
          <c:smooth val="0"/>
          <c:extLst>
            <c:ext xmlns:c16="http://schemas.microsoft.com/office/drawing/2014/chart" uri="{C3380CC4-5D6E-409C-BE32-E72D297353CC}">
              <c16:uniqueId val="{00000009-692B-462D-B45B-451DEDF65302}"/>
            </c:ext>
          </c:extLst>
        </c:ser>
        <c:ser>
          <c:idx val="10"/>
          <c:order val="10"/>
          <c:tx>
            <c:strRef>
              <c:f>Alcalinidad!$L$52:$L$53</c:f>
              <c:strCache>
                <c:ptCount val="1"/>
                <c:pt idx="0">
                  <c:v>MACA2</c:v>
                </c:pt>
              </c:strCache>
            </c:strRef>
          </c:tx>
          <c:spPr>
            <a:ln w="28575" cap="rnd">
              <a:solidFill>
                <a:schemeClr val="accent5">
                  <a:lumMod val="60000"/>
                </a:schemeClr>
              </a:solidFill>
              <a:round/>
            </a:ln>
            <a:effectLst/>
          </c:spPr>
          <c:marker>
            <c:symbol val="none"/>
          </c:marker>
          <c:cat>
            <c:strRef>
              <c:f>Alcalinidad!$A$54:$A$66</c:f>
              <c:strCache>
                <c:ptCount val="12"/>
                <c:pt idx="0">
                  <c:v>ene-19</c:v>
                </c:pt>
                <c:pt idx="1">
                  <c:v>feb-19</c:v>
                </c:pt>
                <c:pt idx="2">
                  <c:v>mar-19</c:v>
                </c:pt>
                <c:pt idx="3">
                  <c:v>abr-19</c:v>
                </c:pt>
                <c:pt idx="4">
                  <c:v>may-19</c:v>
                </c:pt>
                <c:pt idx="5">
                  <c:v>jun-19</c:v>
                </c:pt>
                <c:pt idx="6">
                  <c:v>jul-19</c:v>
                </c:pt>
                <c:pt idx="7">
                  <c:v>ago-19</c:v>
                </c:pt>
                <c:pt idx="8">
                  <c:v>sep-19</c:v>
                </c:pt>
                <c:pt idx="9">
                  <c:v>oct-19</c:v>
                </c:pt>
                <c:pt idx="10">
                  <c:v>nov-19</c:v>
                </c:pt>
                <c:pt idx="11">
                  <c:v>dic-19</c:v>
                </c:pt>
              </c:strCache>
            </c:strRef>
          </c:cat>
          <c:val>
            <c:numRef>
              <c:f>Alcalinidad!$L$54:$L$66</c:f>
              <c:numCache>
                <c:formatCode>General</c:formatCode>
                <c:ptCount val="12"/>
                <c:pt idx="0">
                  <c:v>35</c:v>
                </c:pt>
                <c:pt idx="1">
                  <c:v>55</c:v>
                </c:pt>
                <c:pt idx="2">
                  <c:v>40</c:v>
                </c:pt>
                <c:pt idx="3">
                  <c:v>45</c:v>
                </c:pt>
                <c:pt idx="4">
                  <c:v>40</c:v>
                </c:pt>
                <c:pt idx="5">
                  <c:v>55</c:v>
                </c:pt>
                <c:pt idx="6">
                  <c:v>25</c:v>
                </c:pt>
                <c:pt idx="7">
                  <c:v>45</c:v>
                </c:pt>
                <c:pt idx="8">
                  <c:v>50</c:v>
                </c:pt>
                <c:pt idx="9">
                  <c:v>45</c:v>
                </c:pt>
                <c:pt idx="10">
                  <c:v>65</c:v>
                </c:pt>
                <c:pt idx="11">
                  <c:v>55</c:v>
                </c:pt>
              </c:numCache>
            </c:numRef>
          </c:val>
          <c:smooth val="0"/>
          <c:extLst>
            <c:ext xmlns:c16="http://schemas.microsoft.com/office/drawing/2014/chart" uri="{C3380CC4-5D6E-409C-BE32-E72D297353CC}">
              <c16:uniqueId val="{0000000A-692B-462D-B45B-451DEDF65302}"/>
            </c:ext>
          </c:extLst>
        </c:ser>
        <c:ser>
          <c:idx val="11"/>
          <c:order val="11"/>
          <c:tx>
            <c:strRef>
              <c:f>Alcalinidad!$M$52:$M$53</c:f>
              <c:strCache>
                <c:ptCount val="1"/>
                <c:pt idx="0">
                  <c:v>PAPO1</c:v>
                </c:pt>
              </c:strCache>
            </c:strRef>
          </c:tx>
          <c:spPr>
            <a:ln w="28575" cap="rnd">
              <a:solidFill>
                <a:schemeClr val="accent6">
                  <a:lumMod val="60000"/>
                </a:schemeClr>
              </a:solidFill>
              <a:round/>
            </a:ln>
            <a:effectLst/>
          </c:spPr>
          <c:marker>
            <c:symbol val="none"/>
          </c:marker>
          <c:cat>
            <c:strRef>
              <c:f>Alcalinidad!$A$54:$A$66</c:f>
              <c:strCache>
                <c:ptCount val="12"/>
                <c:pt idx="0">
                  <c:v>ene-19</c:v>
                </c:pt>
                <c:pt idx="1">
                  <c:v>feb-19</c:v>
                </c:pt>
                <c:pt idx="2">
                  <c:v>mar-19</c:v>
                </c:pt>
                <c:pt idx="3">
                  <c:v>abr-19</c:v>
                </c:pt>
                <c:pt idx="4">
                  <c:v>may-19</c:v>
                </c:pt>
                <c:pt idx="5">
                  <c:v>jun-19</c:v>
                </c:pt>
                <c:pt idx="6">
                  <c:v>jul-19</c:v>
                </c:pt>
                <c:pt idx="7">
                  <c:v>ago-19</c:v>
                </c:pt>
                <c:pt idx="8">
                  <c:v>sep-19</c:v>
                </c:pt>
                <c:pt idx="9">
                  <c:v>oct-19</c:v>
                </c:pt>
                <c:pt idx="10">
                  <c:v>nov-19</c:v>
                </c:pt>
                <c:pt idx="11">
                  <c:v>dic-19</c:v>
                </c:pt>
              </c:strCache>
            </c:strRef>
          </c:cat>
          <c:val>
            <c:numRef>
              <c:f>Alcalinidad!$M$54:$M$66</c:f>
              <c:numCache>
                <c:formatCode>General</c:formatCode>
                <c:ptCount val="12"/>
                <c:pt idx="0">
                  <c:v>45</c:v>
                </c:pt>
                <c:pt idx="1">
                  <c:v>50</c:v>
                </c:pt>
                <c:pt idx="2">
                  <c:v>40</c:v>
                </c:pt>
                <c:pt idx="3">
                  <c:v>60</c:v>
                </c:pt>
                <c:pt idx="4">
                  <c:v>65</c:v>
                </c:pt>
                <c:pt idx="5">
                  <c:v>50</c:v>
                </c:pt>
                <c:pt idx="6">
                  <c:v>60</c:v>
                </c:pt>
                <c:pt idx="7">
                  <c:v>65</c:v>
                </c:pt>
                <c:pt idx="8">
                  <c:v>30</c:v>
                </c:pt>
                <c:pt idx="9">
                  <c:v>45</c:v>
                </c:pt>
                <c:pt idx="10">
                  <c:v>55</c:v>
                </c:pt>
                <c:pt idx="11">
                  <c:v>45</c:v>
                </c:pt>
              </c:numCache>
            </c:numRef>
          </c:val>
          <c:smooth val="0"/>
          <c:extLst>
            <c:ext xmlns:c16="http://schemas.microsoft.com/office/drawing/2014/chart" uri="{C3380CC4-5D6E-409C-BE32-E72D297353CC}">
              <c16:uniqueId val="{0000000B-692B-462D-B45B-451DEDF65302}"/>
            </c:ext>
          </c:extLst>
        </c:ser>
        <c:ser>
          <c:idx val="12"/>
          <c:order val="12"/>
          <c:tx>
            <c:strRef>
              <c:f>Alcalinidad!$N$52:$N$53</c:f>
              <c:strCache>
                <c:ptCount val="1"/>
                <c:pt idx="0">
                  <c:v>PAPO2</c:v>
                </c:pt>
              </c:strCache>
            </c:strRef>
          </c:tx>
          <c:spPr>
            <a:ln w="28575" cap="rnd">
              <a:solidFill>
                <a:schemeClr val="accent1">
                  <a:lumMod val="80000"/>
                  <a:lumOff val="20000"/>
                </a:schemeClr>
              </a:solidFill>
              <a:round/>
            </a:ln>
            <a:effectLst/>
          </c:spPr>
          <c:marker>
            <c:symbol val="none"/>
          </c:marker>
          <c:cat>
            <c:strRef>
              <c:f>Alcalinidad!$A$54:$A$66</c:f>
              <c:strCache>
                <c:ptCount val="12"/>
                <c:pt idx="0">
                  <c:v>ene-19</c:v>
                </c:pt>
                <c:pt idx="1">
                  <c:v>feb-19</c:v>
                </c:pt>
                <c:pt idx="2">
                  <c:v>mar-19</c:v>
                </c:pt>
                <c:pt idx="3">
                  <c:v>abr-19</c:v>
                </c:pt>
                <c:pt idx="4">
                  <c:v>may-19</c:v>
                </c:pt>
                <c:pt idx="5">
                  <c:v>jun-19</c:v>
                </c:pt>
                <c:pt idx="6">
                  <c:v>jul-19</c:v>
                </c:pt>
                <c:pt idx="7">
                  <c:v>ago-19</c:v>
                </c:pt>
                <c:pt idx="8">
                  <c:v>sep-19</c:v>
                </c:pt>
                <c:pt idx="9">
                  <c:v>oct-19</c:v>
                </c:pt>
                <c:pt idx="10">
                  <c:v>nov-19</c:v>
                </c:pt>
                <c:pt idx="11">
                  <c:v>dic-19</c:v>
                </c:pt>
              </c:strCache>
            </c:strRef>
          </c:cat>
          <c:val>
            <c:numRef>
              <c:f>Alcalinidad!$N$54:$N$66</c:f>
              <c:numCache>
                <c:formatCode>General</c:formatCode>
                <c:ptCount val="12"/>
                <c:pt idx="0">
                  <c:v>40</c:v>
                </c:pt>
                <c:pt idx="1">
                  <c:v>55</c:v>
                </c:pt>
                <c:pt idx="2">
                  <c:v>45</c:v>
                </c:pt>
                <c:pt idx="3">
                  <c:v>50</c:v>
                </c:pt>
                <c:pt idx="4">
                  <c:v>60</c:v>
                </c:pt>
                <c:pt idx="5">
                  <c:v>55</c:v>
                </c:pt>
                <c:pt idx="6">
                  <c:v>55</c:v>
                </c:pt>
                <c:pt idx="7">
                  <c:v>60</c:v>
                </c:pt>
                <c:pt idx="8">
                  <c:v>55</c:v>
                </c:pt>
                <c:pt idx="9">
                  <c:v>45</c:v>
                </c:pt>
                <c:pt idx="10">
                  <c:v>65</c:v>
                </c:pt>
                <c:pt idx="11">
                  <c:v>50</c:v>
                </c:pt>
              </c:numCache>
            </c:numRef>
          </c:val>
          <c:smooth val="0"/>
          <c:extLst>
            <c:ext xmlns:c16="http://schemas.microsoft.com/office/drawing/2014/chart" uri="{C3380CC4-5D6E-409C-BE32-E72D297353CC}">
              <c16:uniqueId val="{0000000C-692B-462D-B45B-451DEDF65302}"/>
            </c:ext>
          </c:extLst>
        </c:ser>
        <c:ser>
          <c:idx val="13"/>
          <c:order val="13"/>
          <c:tx>
            <c:strRef>
              <c:f>Alcalinidad!$O$52:$O$53</c:f>
              <c:strCache>
                <c:ptCount val="1"/>
                <c:pt idx="0">
                  <c:v>PAPR1</c:v>
                </c:pt>
              </c:strCache>
            </c:strRef>
          </c:tx>
          <c:spPr>
            <a:ln w="28575" cap="rnd">
              <a:solidFill>
                <a:schemeClr val="accent2">
                  <a:lumMod val="80000"/>
                  <a:lumOff val="20000"/>
                </a:schemeClr>
              </a:solidFill>
              <a:round/>
            </a:ln>
            <a:effectLst/>
          </c:spPr>
          <c:marker>
            <c:symbol val="none"/>
          </c:marker>
          <c:cat>
            <c:strRef>
              <c:f>Alcalinidad!$A$54:$A$66</c:f>
              <c:strCache>
                <c:ptCount val="12"/>
                <c:pt idx="0">
                  <c:v>ene-19</c:v>
                </c:pt>
                <c:pt idx="1">
                  <c:v>feb-19</c:v>
                </c:pt>
                <c:pt idx="2">
                  <c:v>mar-19</c:v>
                </c:pt>
                <c:pt idx="3">
                  <c:v>abr-19</c:v>
                </c:pt>
                <c:pt idx="4">
                  <c:v>may-19</c:v>
                </c:pt>
                <c:pt idx="5">
                  <c:v>jun-19</c:v>
                </c:pt>
                <c:pt idx="6">
                  <c:v>jul-19</c:v>
                </c:pt>
                <c:pt idx="7">
                  <c:v>ago-19</c:v>
                </c:pt>
                <c:pt idx="8">
                  <c:v>sep-19</c:v>
                </c:pt>
                <c:pt idx="9">
                  <c:v>oct-19</c:v>
                </c:pt>
                <c:pt idx="10">
                  <c:v>nov-19</c:v>
                </c:pt>
                <c:pt idx="11">
                  <c:v>dic-19</c:v>
                </c:pt>
              </c:strCache>
            </c:strRef>
          </c:cat>
          <c:val>
            <c:numRef>
              <c:f>Alcalinidad!$O$54:$O$66</c:f>
              <c:numCache>
                <c:formatCode>General</c:formatCode>
                <c:ptCount val="12"/>
                <c:pt idx="0">
                  <c:v>30</c:v>
                </c:pt>
                <c:pt idx="1">
                  <c:v>35</c:v>
                </c:pt>
                <c:pt idx="2">
                  <c:v>30</c:v>
                </c:pt>
                <c:pt idx="3">
                  <c:v>30</c:v>
                </c:pt>
                <c:pt idx="4">
                  <c:v>40</c:v>
                </c:pt>
                <c:pt idx="5">
                  <c:v>25</c:v>
                </c:pt>
                <c:pt idx="6">
                  <c:v>30</c:v>
                </c:pt>
                <c:pt idx="7">
                  <c:v>30</c:v>
                </c:pt>
                <c:pt idx="8">
                  <c:v>30</c:v>
                </c:pt>
                <c:pt idx="9">
                  <c:v>30</c:v>
                </c:pt>
                <c:pt idx="10">
                  <c:v>40</c:v>
                </c:pt>
                <c:pt idx="11">
                  <c:v>45</c:v>
                </c:pt>
              </c:numCache>
            </c:numRef>
          </c:val>
          <c:smooth val="0"/>
          <c:extLst>
            <c:ext xmlns:c16="http://schemas.microsoft.com/office/drawing/2014/chart" uri="{C3380CC4-5D6E-409C-BE32-E72D297353CC}">
              <c16:uniqueId val="{0000000D-692B-462D-B45B-451DEDF65302}"/>
            </c:ext>
          </c:extLst>
        </c:ser>
        <c:ser>
          <c:idx val="14"/>
          <c:order val="14"/>
          <c:tx>
            <c:strRef>
              <c:f>Alcalinidad!$P$52:$P$53</c:f>
              <c:strCache>
                <c:ptCount val="1"/>
                <c:pt idx="0">
                  <c:v>PAPR2</c:v>
                </c:pt>
              </c:strCache>
            </c:strRef>
          </c:tx>
          <c:spPr>
            <a:ln w="28575" cap="rnd">
              <a:solidFill>
                <a:schemeClr val="accent3">
                  <a:lumMod val="80000"/>
                  <a:lumOff val="20000"/>
                </a:schemeClr>
              </a:solidFill>
              <a:round/>
            </a:ln>
            <a:effectLst/>
          </c:spPr>
          <c:marker>
            <c:symbol val="none"/>
          </c:marker>
          <c:cat>
            <c:strRef>
              <c:f>Alcalinidad!$A$54:$A$66</c:f>
              <c:strCache>
                <c:ptCount val="12"/>
                <c:pt idx="0">
                  <c:v>ene-19</c:v>
                </c:pt>
                <c:pt idx="1">
                  <c:v>feb-19</c:v>
                </c:pt>
                <c:pt idx="2">
                  <c:v>mar-19</c:v>
                </c:pt>
                <c:pt idx="3">
                  <c:v>abr-19</c:v>
                </c:pt>
                <c:pt idx="4">
                  <c:v>may-19</c:v>
                </c:pt>
                <c:pt idx="5">
                  <c:v>jun-19</c:v>
                </c:pt>
                <c:pt idx="6">
                  <c:v>jul-19</c:v>
                </c:pt>
                <c:pt idx="7">
                  <c:v>ago-19</c:v>
                </c:pt>
                <c:pt idx="8">
                  <c:v>sep-19</c:v>
                </c:pt>
                <c:pt idx="9">
                  <c:v>oct-19</c:v>
                </c:pt>
                <c:pt idx="10">
                  <c:v>nov-19</c:v>
                </c:pt>
                <c:pt idx="11">
                  <c:v>dic-19</c:v>
                </c:pt>
              </c:strCache>
            </c:strRef>
          </c:cat>
          <c:val>
            <c:numRef>
              <c:f>Alcalinidad!$P$54:$P$66</c:f>
              <c:numCache>
                <c:formatCode>General</c:formatCode>
                <c:ptCount val="12"/>
                <c:pt idx="0">
                  <c:v>30</c:v>
                </c:pt>
                <c:pt idx="1">
                  <c:v>50</c:v>
                </c:pt>
                <c:pt idx="2">
                  <c:v>40</c:v>
                </c:pt>
                <c:pt idx="3">
                  <c:v>40</c:v>
                </c:pt>
                <c:pt idx="4">
                  <c:v>65</c:v>
                </c:pt>
                <c:pt idx="5">
                  <c:v>50</c:v>
                </c:pt>
                <c:pt idx="6">
                  <c:v>65</c:v>
                </c:pt>
                <c:pt idx="7">
                  <c:v>55</c:v>
                </c:pt>
                <c:pt idx="8">
                  <c:v>45</c:v>
                </c:pt>
                <c:pt idx="9">
                  <c:v>45</c:v>
                </c:pt>
                <c:pt idx="10">
                  <c:v>35</c:v>
                </c:pt>
                <c:pt idx="11">
                  <c:v>40</c:v>
                </c:pt>
              </c:numCache>
            </c:numRef>
          </c:val>
          <c:smooth val="0"/>
          <c:extLst>
            <c:ext xmlns:c16="http://schemas.microsoft.com/office/drawing/2014/chart" uri="{C3380CC4-5D6E-409C-BE32-E72D297353CC}">
              <c16:uniqueId val="{0000000E-692B-462D-B45B-451DEDF65302}"/>
            </c:ext>
          </c:extLst>
        </c:ser>
        <c:ser>
          <c:idx val="15"/>
          <c:order val="15"/>
          <c:tx>
            <c:strRef>
              <c:f>Alcalinidad!$Q$52:$Q$53</c:f>
              <c:strCache>
                <c:ptCount val="1"/>
                <c:pt idx="0">
                  <c:v>PAPR3</c:v>
                </c:pt>
              </c:strCache>
            </c:strRef>
          </c:tx>
          <c:spPr>
            <a:ln w="28575" cap="rnd">
              <a:solidFill>
                <a:schemeClr val="accent4">
                  <a:lumMod val="80000"/>
                  <a:lumOff val="20000"/>
                </a:schemeClr>
              </a:solidFill>
              <a:round/>
            </a:ln>
            <a:effectLst/>
          </c:spPr>
          <c:marker>
            <c:symbol val="none"/>
          </c:marker>
          <c:cat>
            <c:strRef>
              <c:f>Alcalinidad!$A$54:$A$66</c:f>
              <c:strCache>
                <c:ptCount val="12"/>
                <c:pt idx="0">
                  <c:v>ene-19</c:v>
                </c:pt>
                <c:pt idx="1">
                  <c:v>feb-19</c:v>
                </c:pt>
                <c:pt idx="2">
                  <c:v>mar-19</c:v>
                </c:pt>
                <c:pt idx="3">
                  <c:v>abr-19</c:v>
                </c:pt>
                <c:pt idx="4">
                  <c:v>may-19</c:v>
                </c:pt>
                <c:pt idx="5">
                  <c:v>jun-19</c:v>
                </c:pt>
                <c:pt idx="6">
                  <c:v>jul-19</c:v>
                </c:pt>
                <c:pt idx="7">
                  <c:v>ago-19</c:v>
                </c:pt>
                <c:pt idx="8">
                  <c:v>sep-19</c:v>
                </c:pt>
                <c:pt idx="9">
                  <c:v>oct-19</c:v>
                </c:pt>
                <c:pt idx="10">
                  <c:v>nov-19</c:v>
                </c:pt>
                <c:pt idx="11">
                  <c:v>dic-19</c:v>
                </c:pt>
              </c:strCache>
            </c:strRef>
          </c:cat>
          <c:val>
            <c:numRef>
              <c:f>Alcalinidad!$Q$54:$Q$66</c:f>
              <c:numCache>
                <c:formatCode>General</c:formatCode>
                <c:ptCount val="12"/>
                <c:pt idx="5">
                  <c:v>40</c:v>
                </c:pt>
              </c:numCache>
            </c:numRef>
          </c:val>
          <c:smooth val="0"/>
          <c:extLst>
            <c:ext xmlns:c16="http://schemas.microsoft.com/office/drawing/2014/chart" uri="{C3380CC4-5D6E-409C-BE32-E72D297353CC}">
              <c16:uniqueId val="{0000000F-692B-462D-B45B-451DEDF65302}"/>
            </c:ext>
          </c:extLst>
        </c:ser>
        <c:ser>
          <c:idx val="16"/>
          <c:order val="16"/>
          <c:tx>
            <c:strRef>
              <c:f>Alcalinidad!$R$52:$R$53</c:f>
              <c:strCache>
                <c:ptCount val="1"/>
                <c:pt idx="0">
                  <c:v>PLTR1</c:v>
                </c:pt>
              </c:strCache>
            </c:strRef>
          </c:tx>
          <c:spPr>
            <a:ln w="28575" cap="rnd">
              <a:solidFill>
                <a:schemeClr val="accent5">
                  <a:lumMod val="80000"/>
                  <a:lumOff val="20000"/>
                </a:schemeClr>
              </a:solidFill>
              <a:round/>
            </a:ln>
            <a:effectLst/>
          </c:spPr>
          <c:marker>
            <c:symbol val="none"/>
          </c:marker>
          <c:cat>
            <c:strRef>
              <c:f>Alcalinidad!$A$54:$A$66</c:f>
              <c:strCache>
                <c:ptCount val="12"/>
                <c:pt idx="0">
                  <c:v>ene-19</c:v>
                </c:pt>
                <c:pt idx="1">
                  <c:v>feb-19</c:v>
                </c:pt>
                <c:pt idx="2">
                  <c:v>mar-19</c:v>
                </c:pt>
                <c:pt idx="3">
                  <c:v>abr-19</c:v>
                </c:pt>
                <c:pt idx="4">
                  <c:v>may-19</c:v>
                </c:pt>
                <c:pt idx="5">
                  <c:v>jun-19</c:v>
                </c:pt>
                <c:pt idx="6">
                  <c:v>jul-19</c:v>
                </c:pt>
                <c:pt idx="7">
                  <c:v>ago-19</c:v>
                </c:pt>
                <c:pt idx="8">
                  <c:v>sep-19</c:v>
                </c:pt>
                <c:pt idx="9">
                  <c:v>oct-19</c:v>
                </c:pt>
                <c:pt idx="10">
                  <c:v>nov-19</c:v>
                </c:pt>
                <c:pt idx="11">
                  <c:v>dic-19</c:v>
                </c:pt>
              </c:strCache>
            </c:strRef>
          </c:cat>
          <c:val>
            <c:numRef>
              <c:f>Alcalinidad!$R$54:$R$66</c:f>
              <c:numCache>
                <c:formatCode>General</c:formatCode>
                <c:ptCount val="12"/>
                <c:pt idx="0">
                  <c:v>50</c:v>
                </c:pt>
                <c:pt idx="2">
                  <c:v>70</c:v>
                </c:pt>
                <c:pt idx="3">
                  <c:v>77.5</c:v>
                </c:pt>
                <c:pt idx="4">
                  <c:v>70</c:v>
                </c:pt>
                <c:pt idx="5">
                  <c:v>65</c:v>
                </c:pt>
                <c:pt idx="6">
                  <c:v>57.5</c:v>
                </c:pt>
                <c:pt idx="7">
                  <c:v>57.5</c:v>
                </c:pt>
                <c:pt idx="8">
                  <c:v>55</c:v>
                </c:pt>
                <c:pt idx="9">
                  <c:v>55</c:v>
                </c:pt>
                <c:pt idx="10">
                  <c:v>65</c:v>
                </c:pt>
                <c:pt idx="11">
                  <c:v>60</c:v>
                </c:pt>
              </c:numCache>
            </c:numRef>
          </c:val>
          <c:smooth val="0"/>
          <c:extLst>
            <c:ext xmlns:c16="http://schemas.microsoft.com/office/drawing/2014/chart" uri="{C3380CC4-5D6E-409C-BE32-E72D297353CC}">
              <c16:uniqueId val="{00000010-692B-462D-B45B-451DEDF65302}"/>
            </c:ext>
          </c:extLst>
        </c:ser>
        <c:ser>
          <c:idx val="17"/>
          <c:order val="17"/>
          <c:tx>
            <c:strRef>
              <c:f>Alcalinidad!$S$52:$S$53</c:f>
              <c:strCache>
                <c:ptCount val="1"/>
                <c:pt idx="0">
                  <c:v>PLTR2</c:v>
                </c:pt>
              </c:strCache>
            </c:strRef>
          </c:tx>
          <c:spPr>
            <a:ln w="28575" cap="rnd">
              <a:solidFill>
                <a:schemeClr val="accent6">
                  <a:lumMod val="80000"/>
                  <a:lumOff val="20000"/>
                </a:schemeClr>
              </a:solidFill>
              <a:round/>
            </a:ln>
            <a:effectLst/>
          </c:spPr>
          <c:marker>
            <c:symbol val="none"/>
          </c:marker>
          <c:cat>
            <c:strRef>
              <c:f>Alcalinidad!$A$54:$A$66</c:f>
              <c:strCache>
                <c:ptCount val="12"/>
                <c:pt idx="0">
                  <c:v>ene-19</c:v>
                </c:pt>
                <c:pt idx="1">
                  <c:v>feb-19</c:v>
                </c:pt>
                <c:pt idx="2">
                  <c:v>mar-19</c:v>
                </c:pt>
                <c:pt idx="3">
                  <c:v>abr-19</c:v>
                </c:pt>
                <c:pt idx="4">
                  <c:v>may-19</c:v>
                </c:pt>
                <c:pt idx="5">
                  <c:v>jun-19</c:v>
                </c:pt>
                <c:pt idx="6">
                  <c:v>jul-19</c:v>
                </c:pt>
                <c:pt idx="7">
                  <c:v>ago-19</c:v>
                </c:pt>
                <c:pt idx="8">
                  <c:v>sep-19</c:v>
                </c:pt>
                <c:pt idx="9">
                  <c:v>oct-19</c:v>
                </c:pt>
                <c:pt idx="10">
                  <c:v>nov-19</c:v>
                </c:pt>
                <c:pt idx="11">
                  <c:v>dic-19</c:v>
                </c:pt>
              </c:strCache>
            </c:strRef>
          </c:cat>
          <c:val>
            <c:numRef>
              <c:f>Alcalinidad!$S$54:$S$66</c:f>
              <c:numCache>
                <c:formatCode>General</c:formatCode>
                <c:ptCount val="12"/>
                <c:pt idx="0">
                  <c:v>50</c:v>
                </c:pt>
                <c:pt idx="1">
                  <c:v>50</c:v>
                </c:pt>
                <c:pt idx="2">
                  <c:v>60</c:v>
                </c:pt>
                <c:pt idx="3">
                  <c:v>62.5</c:v>
                </c:pt>
                <c:pt idx="4">
                  <c:v>70</c:v>
                </c:pt>
                <c:pt idx="5">
                  <c:v>55</c:v>
                </c:pt>
                <c:pt idx="6">
                  <c:v>60</c:v>
                </c:pt>
                <c:pt idx="7">
                  <c:v>57.5</c:v>
                </c:pt>
                <c:pt idx="8">
                  <c:v>60</c:v>
                </c:pt>
                <c:pt idx="9">
                  <c:v>60</c:v>
                </c:pt>
                <c:pt idx="10">
                  <c:v>72.5</c:v>
                </c:pt>
                <c:pt idx="11">
                  <c:v>60</c:v>
                </c:pt>
              </c:numCache>
            </c:numRef>
          </c:val>
          <c:smooth val="0"/>
          <c:extLst>
            <c:ext xmlns:c16="http://schemas.microsoft.com/office/drawing/2014/chart" uri="{C3380CC4-5D6E-409C-BE32-E72D297353CC}">
              <c16:uniqueId val="{00000011-692B-462D-B45B-451DEDF65302}"/>
            </c:ext>
          </c:extLst>
        </c:ser>
        <c:ser>
          <c:idx val="18"/>
          <c:order val="18"/>
          <c:tx>
            <c:strRef>
              <c:f>Alcalinidad!$T$52:$T$53</c:f>
              <c:strCache>
                <c:ptCount val="1"/>
                <c:pt idx="0">
                  <c:v>RECO</c:v>
                </c:pt>
              </c:strCache>
            </c:strRef>
          </c:tx>
          <c:spPr>
            <a:ln w="28575" cap="rnd">
              <a:solidFill>
                <a:schemeClr val="accent1">
                  <a:lumMod val="80000"/>
                </a:schemeClr>
              </a:solidFill>
              <a:round/>
            </a:ln>
            <a:effectLst/>
          </c:spPr>
          <c:marker>
            <c:symbol val="none"/>
          </c:marker>
          <c:cat>
            <c:strRef>
              <c:f>Alcalinidad!$A$54:$A$66</c:f>
              <c:strCache>
                <c:ptCount val="12"/>
                <c:pt idx="0">
                  <c:v>ene-19</c:v>
                </c:pt>
                <c:pt idx="1">
                  <c:v>feb-19</c:v>
                </c:pt>
                <c:pt idx="2">
                  <c:v>mar-19</c:v>
                </c:pt>
                <c:pt idx="3">
                  <c:v>abr-19</c:v>
                </c:pt>
                <c:pt idx="4">
                  <c:v>may-19</c:v>
                </c:pt>
                <c:pt idx="5">
                  <c:v>jun-19</c:v>
                </c:pt>
                <c:pt idx="6">
                  <c:v>jul-19</c:v>
                </c:pt>
                <c:pt idx="7">
                  <c:v>ago-19</c:v>
                </c:pt>
                <c:pt idx="8">
                  <c:v>sep-19</c:v>
                </c:pt>
                <c:pt idx="9">
                  <c:v>oct-19</c:v>
                </c:pt>
                <c:pt idx="10">
                  <c:v>nov-19</c:v>
                </c:pt>
                <c:pt idx="11">
                  <c:v>dic-19</c:v>
                </c:pt>
              </c:strCache>
            </c:strRef>
          </c:cat>
          <c:val>
            <c:numRef>
              <c:f>Alcalinidad!$T$54:$T$66</c:f>
              <c:numCache>
                <c:formatCode>General</c:formatCode>
                <c:ptCount val="12"/>
                <c:pt idx="0">
                  <c:v>97.5</c:v>
                </c:pt>
                <c:pt idx="1">
                  <c:v>60</c:v>
                </c:pt>
                <c:pt idx="2">
                  <c:v>60</c:v>
                </c:pt>
                <c:pt idx="3">
                  <c:v>75</c:v>
                </c:pt>
                <c:pt idx="4">
                  <c:v>65</c:v>
                </c:pt>
                <c:pt idx="5">
                  <c:v>60</c:v>
                </c:pt>
                <c:pt idx="6">
                  <c:v>65</c:v>
                </c:pt>
                <c:pt idx="7">
                  <c:v>60</c:v>
                </c:pt>
                <c:pt idx="8">
                  <c:v>50</c:v>
                </c:pt>
                <c:pt idx="9">
                  <c:v>55</c:v>
                </c:pt>
                <c:pt idx="10">
                  <c:v>45</c:v>
                </c:pt>
                <c:pt idx="11">
                  <c:v>55</c:v>
                </c:pt>
              </c:numCache>
            </c:numRef>
          </c:val>
          <c:smooth val="0"/>
          <c:extLst>
            <c:ext xmlns:c16="http://schemas.microsoft.com/office/drawing/2014/chart" uri="{C3380CC4-5D6E-409C-BE32-E72D297353CC}">
              <c16:uniqueId val="{00000012-692B-462D-B45B-451DEDF65302}"/>
            </c:ext>
          </c:extLst>
        </c:ser>
        <c:ser>
          <c:idx val="19"/>
          <c:order val="19"/>
          <c:tx>
            <c:strRef>
              <c:f>Alcalinidad!$U$52:$U$53</c:f>
              <c:strCache>
                <c:ptCount val="1"/>
                <c:pt idx="0">
                  <c:v>SALT</c:v>
                </c:pt>
              </c:strCache>
            </c:strRef>
          </c:tx>
          <c:spPr>
            <a:ln w="28575" cap="rnd">
              <a:solidFill>
                <a:schemeClr val="accent2">
                  <a:lumMod val="80000"/>
                </a:schemeClr>
              </a:solidFill>
              <a:round/>
            </a:ln>
            <a:effectLst/>
          </c:spPr>
          <c:marker>
            <c:symbol val="none"/>
          </c:marker>
          <c:cat>
            <c:strRef>
              <c:f>Alcalinidad!$A$54:$A$66</c:f>
              <c:strCache>
                <c:ptCount val="12"/>
                <c:pt idx="0">
                  <c:v>ene-19</c:v>
                </c:pt>
                <c:pt idx="1">
                  <c:v>feb-19</c:v>
                </c:pt>
                <c:pt idx="2">
                  <c:v>mar-19</c:v>
                </c:pt>
                <c:pt idx="3">
                  <c:v>abr-19</c:v>
                </c:pt>
                <c:pt idx="4">
                  <c:v>may-19</c:v>
                </c:pt>
                <c:pt idx="5">
                  <c:v>jun-19</c:v>
                </c:pt>
                <c:pt idx="6">
                  <c:v>jul-19</c:v>
                </c:pt>
                <c:pt idx="7">
                  <c:v>ago-19</c:v>
                </c:pt>
                <c:pt idx="8">
                  <c:v>sep-19</c:v>
                </c:pt>
                <c:pt idx="9">
                  <c:v>oct-19</c:v>
                </c:pt>
                <c:pt idx="10">
                  <c:v>nov-19</c:v>
                </c:pt>
                <c:pt idx="11">
                  <c:v>dic-19</c:v>
                </c:pt>
              </c:strCache>
            </c:strRef>
          </c:cat>
          <c:val>
            <c:numRef>
              <c:f>Alcalinidad!$U$54:$U$66</c:f>
              <c:numCache>
                <c:formatCode>General</c:formatCode>
                <c:ptCount val="12"/>
                <c:pt idx="0">
                  <c:v>45</c:v>
                </c:pt>
                <c:pt idx="3">
                  <c:v>90</c:v>
                </c:pt>
                <c:pt idx="5">
                  <c:v>60</c:v>
                </c:pt>
                <c:pt idx="6">
                  <c:v>40</c:v>
                </c:pt>
                <c:pt idx="10">
                  <c:v>65</c:v>
                </c:pt>
              </c:numCache>
            </c:numRef>
          </c:val>
          <c:smooth val="0"/>
          <c:extLst>
            <c:ext xmlns:c16="http://schemas.microsoft.com/office/drawing/2014/chart" uri="{C3380CC4-5D6E-409C-BE32-E72D297353CC}">
              <c16:uniqueId val="{00000013-692B-462D-B45B-451DEDF65302}"/>
            </c:ext>
          </c:extLst>
        </c:ser>
        <c:dLbls>
          <c:showLegendKey val="0"/>
          <c:showVal val="0"/>
          <c:showCatName val="0"/>
          <c:showSerName val="0"/>
          <c:showPercent val="0"/>
          <c:showBubbleSize val="0"/>
        </c:dLbls>
        <c:smooth val="0"/>
        <c:axId val="991096480"/>
        <c:axId val="991077784"/>
      </c:lineChart>
      <c:catAx>
        <c:axId val="991096480"/>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Mes del muestreo</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MX"/>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991077784"/>
        <c:crosses val="autoZero"/>
        <c:auto val="1"/>
        <c:lblAlgn val="ctr"/>
        <c:lblOffset val="100"/>
        <c:noMultiLvlLbl val="0"/>
      </c:catAx>
      <c:valAx>
        <c:axId val="99107778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991096480"/>
        <c:crosses val="autoZero"/>
        <c:crossBetween val="between"/>
      </c:valAx>
      <c:spPr>
        <a:noFill/>
        <a:ln>
          <a:noFill/>
        </a:ln>
        <a:effectLst/>
      </c:spPr>
    </c:plotArea>
    <c:legend>
      <c:legendPos val="r"/>
      <c:layout>
        <c:manualLayout>
          <c:xMode val="edge"/>
          <c:yMode val="edge"/>
          <c:x val="0.78281663418421776"/>
          <c:y val="6.8580917653719112E-2"/>
          <c:w val="0.21093558472097754"/>
          <c:h val="0.862838164692561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legend>
    <c:plotVisOnly val="1"/>
    <c:dispBlanksAs val="gap"/>
    <c:showDLblsOverMax val="0"/>
  </c:chart>
  <c:spPr>
    <a:solidFill>
      <a:schemeClr val="bg1"/>
    </a:solidFill>
    <a:ln w="9525" cap="flat" cmpd="sng" algn="ctr">
      <a:noFill/>
      <a:round/>
    </a:ln>
    <a:effectLst/>
  </c:spPr>
  <c:txPr>
    <a:bodyPr/>
    <a:lstStyle/>
    <a:p>
      <a:pPr>
        <a:defRPr/>
      </a:pPr>
      <a:endParaRPr lang="es-MX"/>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r>
              <a:rPr lang="en-US" sz="1200" b="1"/>
              <a:t>Alcalinidad</a:t>
            </a:r>
          </a:p>
        </c:rich>
      </c:tx>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es-MX"/>
        </a:p>
      </c:txPr>
    </c:title>
    <c:autoTitleDeleted val="0"/>
    <c:plotArea>
      <c:layout/>
      <c:stockChart>
        <c:ser>
          <c:idx val="0"/>
          <c:order val="0"/>
          <c:tx>
            <c:strRef>
              <c:f>Alcalinidad!$A$117</c:f>
              <c:strCache>
                <c:ptCount val="1"/>
                <c:pt idx="0">
                  <c:v>PROMEDIO</c:v>
                </c:pt>
              </c:strCache>
            </c:strRef>
          </c:tx>
          <c:spPr>
            <a:ln w="28575" cap="rnd">
              <a:noFill/>
              <a:round/>
            </a:ln>
            <a:effectLst/>
          </c:spPr>
          <c:marker>
            <c:symbol val="circle"/>
            <c:size val="5"/>
            <c:spPr>
              <a:solidFill>
                <a:schemeClr val="accent1"/>
              </a:solidFill>
              <a:ln w="9525">
                <a:solidFill>
                  <a:schemeClr val="accent1"/>
                </a:solidFill>
              </a:ln>
              <a:effectLst/>
            </c:spPr>
          </c:marker>
          <c:dPt>
            <c:idx val="0"/>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0-CB01-4473-BA4B-309AC04D8332}"/>
              </c:ext>
            </c:extLst>
          </c:dPt>
          <c:dPt>
            <c:idx val="1"/>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1-CB01-4473-BA4B-309AC04D8332}"/>
              </c:ext>
            </c:extLst>
          </c:dPt>
          <c:dPt>
            <c:idx val="2"/>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2-CB01-4473-BA4B-309AC04D8332}"/>
              </c:ext>
            </c:extLst>
          </c:dPt>
          <c:dPt>
            <c:idx val="3"/>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3-CB01-4473-BA4B-309AC04D8332}"/>
              </c:ext>
            </c:extLst>
          </c:dPt>
          <c:dPt>
            <c:idx val="4"/>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4-CB01-4473-BA4B-309AC04D8332}"/>
              </c:ext>
            </c:extLst>
          </c:dPt>
          <c:dPt>
            <c:idx val="5"/>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5-CB01-4473-BA4B-309AC04D8332}"/>
              </c:ext>
            </c:extLst>
          </c:dPt>
          <c:dPt>
            <c:idx val="6"/>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6-CB01-4473-BA4B-309AC04D8332}"/>
              </c:ext>
            </c:extLst>
          </c:dPt>
          <c:dPt>
            <c:idx val="7"/>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7-CB01-4473-BA4B-309AC04D8332}"/>
              </c:ext>
            </c:extLst>
          </c:dPt>
          <c:dPt>
            <c:idx val="8"/>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8-CB01-4473-BA4B-309AC04D8332}"/>
              </c:ext>
            </c:extLst>
          </c:dPt>
          <c:dPt>
            <c:idx val="9"/>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9-CB01-4473-BA4B-309AC04D8332}"/>
              </c:ext>
            </c:extLst>
          </c:dPt>
          <c:dPt>
            <c:idx val="10"/>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A-CB01-4473-BA4B-309AC04D8332}"/>
              </c:ext>
            </c:extLst>
          </c:dPt>
          <c:dPt>
            <c:idx val="11"/>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B-CB01-4473-BA4B-309AC04D8332}"/>
              </c:ext>
            </c:extLst>
          </c:dPt>
          <c:dPt>
            <c:idx val="12"/>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C-CB01-4473-BA4B-309AC04D8332}"/>
              </c:ext>
            </c:extLst>
          </c:dPt>
          <c:dPt>
            <c:idx val="13"/>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D-CB01-4473-BA4B-309AC04D8332}"/>
              </c:ext>
            </c:extLst>
          </c:dPt>
          <c:dPt>
            <c:idx val="14"/>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E-CB01-4473-BA4B-309AC04D8332}"/>
              </c:ext>
            </c:extLst>
          </c:dPt>
          <c:dPt>
            <c:idx val="15"/>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F-CB01-4473-BA4B-309AC04D8332}"/>
              </c:ext>
            </c:extLst>
          </c:dPt>
          <c:dPt>
            <c:idx val="16"/>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10-CB01-4473-BA4B-309AC04D8332}"/>
              </c:ext>
            </c:extLst>
          </c:dPt>
          <c:dPt>
            <c:idx val="17"/>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11-CB01-4473-BA4B-309AC04D8332}"/>
              </c:ext>
            </c:extLst>
          </c:dPt>
          <c:dPt>
            <c:idx val="18"/>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12-CB01-4473-BA4B-309AC04D8332}"/>
              </c:ext>
            </c:extLst>
          </c:dPt>
          <c:dPt>
            <c:idx val="19"/>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13-CB01-4473-BA4B-309AC04D8332}"/>
              </c:ext>
            </c:extLst>
          </c:dPt>
          <c:dPt>
            <c:idx val="20"/>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14-CB01-4473-BA4B-309AC04D8332}"/>
              </c:ext>
            </c:extLst>
          </c:dPt>
          <c:cat>
            <c:strRef>
              <c:f>Alcalinidad!$B$116:$O$116</c:f>
              <c:strCache>
                <c:ptCount val="14"/>
                <c:pt idx="0">
                  <c:v>HARG2</c:v>
                </c:pt>
                <c:pt idx="1">
                  <c:v>HASL2</c:v>
                </c:pt>
                <c:pt idx="2">
                  <c:v>HOSP1</c:v>
                </c:pt>
                <c:pt idx="3">
                  <c:v>HOSP2</c:v>
                </c:pt>
                <c:pt idx="4">
                  <c:v>HUMH</c:v>
                </c:pt>
                <c:pt idx="5">
                  <c:v>MAAB2</c:v>
                </c:pt>
                <c:pt idx="6">
                  <c:v>MACA2</c:v>
                </c:pt>
                <c:pt idx="7">
                  <c:v>MSP</c:v>
                </c:pt>
                <c:pt idx="8">
                  <c:v>PAPO2</c:v>
                </c:pt>
                <c:pt idx="9">
                  <c:v>PAPR2</c:v>
                </c:pt>
                <c:pt idx="10">
                  <c:v>PLTR1</c:v>
                </c:pt>
                <c:pt idx="11">
                  <c:v>PLTR2</c:v>
                </c:pt>
                <c:pt idx="12">
                  <c:v>RECO</c:v>
                </c:pt>
                <c:pt idx="13">
                  <c:v>Total general</c:v>
                </c:pt>
              </c:strCache>
            </c:strRef>
          </c:cat>
          <c:val>
            <c:numRef>
              <c:f>Alcalinidad!$B$117:$O$117</c:f>
              <c:numCache>
                <c:formatCode>0.00</c:formatCode>
                <c:ptCount val="14"/>
                <c:pt idx="0">
                  <c:v>48.18181818181818</c:v>
                </c:pt>
                <c:pt idx="1">
                  <c:v>60</c:v>
                </c:pt>
                <c:pt idx="2">
                  <c:v>175</c:v>
                </c:pt>
                <c:pt idx="3">
                  <c:v>68</c:v>
                </c:pt>
                <c:pt idx="4">
                  <c:v>254.375</c:v>
                </c:pt>
                <c:pt idx="5">
                  <c:v>50</c:v>
                </c:pt>
                <c:pt idx="6">
                  <c:v>41.81818181818182</c:v>
                </c:pt>
                <c:pt idx="7">
                  <c:v>180</c:v>
                </c:pt>
                <c:pt idx="8">
                  <c:v>48.636363636363633</c:v>
                </c:pt>
                <c:pt idx="9">
                  <c:v>50.909090909090907</c:v>
                </c:pt>
                <c:pt idx="10">
                  <c:v>66.36363636363636</c:v>
                </c:pt>
                <c:pt idx="11">
                  <c:v>69.545454545454547</c:v>
                </c:pt>
                <c:pt idx="12">
                  <c:v>60</c:v>
                </c:pt>
                <c:pt idx="13">
                  <c:v>71.292929292929315</c:v>
                </c:pt>
              </c:numCache>
            </c:numRef>
          </c:val>
          <c:smooth val="0"/>
          <c:extLst>
            <c:ext xmlns:c16="http://schemas.microsoft.com/office/drawing/2014/chart" uri="{C3380CC4-5D6E-409C-BE32-E72D297353CC}">
              <c16:uniqueId val="{00000015-CB01-4473-BA4B-309AC04D8332}"/>
            </c:ext>
          </c:extLst>
        </c:ser>
        <c:ser>
          <c:idx val="1"/>
          <c:order val="1"/>
          <c:tx>
            <c:strRef>
              <c:f>Alcalinidad!$A$118</c:f>
              <c:strCache>
                <c:ptCount val="1"/>
                <c:pt idx="0">
                  <c:v>MIN</c:v>
                </c:pt>
              </c:strCache>
            </c:strRef>
          </c:tx>
          <c:spPr>
            <a:ln w="28575" cap="rnd">
              <a:noFill/>
              <a:round/>
            </a:ln>
            <a:effectLst/>
          </c:spPr>
          <c:marker>
            <c:symbol val="none"/>
          </c:marker>
          <c:dPt>
            <c:idx val="9"/>
            <c:marker>
              <c:symbol val="none"/>
            </c:marker>
            <c:bubble3D val="0"/>
            <c:extLst>
              <c:ext xmlns:c16="http://schemas.microsoft.com/office/drawing/2014/chart" uri="{C3380CC4-5D6E-409C-BE32-E72D297353CC}">
                <c16:uniqueId val="{00000016-CB01-4473-BA4B-309AC04D8332}"/>
              </c:ext>
            </c:extLst>
          </c:dPt>
          <c:cat>
            <c:strRef>
              <c:f>Alcalinidad!$B$116:$O$116</c:f>
              <c:strCache>
                <c:ptCount val="14"/>
                <c:pt idx="0">
                  <c:v>HARG2</c:v>
                </c:pt>
                <c:pt idx="1">
                  <c:v>HASL2</c:v>
                </c:pt>
                <c:pt idx="2">
                  <c:v>HOSP1</c:v>
                </c:pt>
                <c:pt idx="3">
                  <c:v>HOSP2</c:v>
                </c:pt>
                <c:pt idx="4">
                  <c:v>HUMH</c:v>
                </c:pt>
                <c:pt idx="5">
                  <c:v>MAAB2</c:v>
                </c:pt>
                <c:pt idx="6">
                  <c:v>MACA2</c:v>
                </c:pt>
                <c:pt idx="7">
                  <c:v>MSP</c:v>
                </c:pt>
                <c:pt idx="8">
                  <c:v>PAPO2</c:v>
                </c:pt>
                <c:pt idx="9">
                  <c:v>PAPR2</c:v>
                </c:pt>
                <c:pt idx="10">
                  <c:v>PLTR1</c:v>
                </c:pt>
                <c:pt idx="11">
                  <c:v>PLTR2</c:v>
                </c:pt>
                <c:pt idx="12">
                  <c:v>RECO</c:v>
                </c:pt>
                <c:pt idx="13">
                  <c:v>Total general</c:v>
                </c:pt>
              </c:strCache>
            </c:strRef>
          </c:cat>
          <c:val>
            <c:numRef>
              <c:f>Alcalinidad!$B$118:$O$118</c:f>
              <c:numCache>
                <c:formatCode>0.00</c:formatCode>
                <c:ptCount val="14"/>
                <c:pt idx="0">
                  <c:v>30</c:v>
                </c:pt>
                <c:pt idx="1">
                  <c:v>50</c:v>
                </c:pt>
                <c:pt idx="2">
                  <c:v>175</c:v>
                </c:pt>
                <c:pt idx="3">
                  <c:v>55</c:v>
                </c:pt>
                <c:pt idx="4">
                  <c:v>160</c:v>
                </c:pt>
                <c:pt idx="5">
                  <c:v>35</c:v>
                </c:pt>
                <c:pt idx="6">
                  <c:v>25</c:v>
                </c:pt>
                <c:pt idx="7">
                  <c:v>180</c:v>
                </c:pt>
                <c:pt idx="8">
                  <c:v>30</c:v>
                </c:pt>
                <c:pt idx="9">
                  <c:v>15</c:v>
                </c:pt>
                <c:pt idx="10">
                  <c:v>50</c:v>
                </c:pt>
                <c:pt idx="11">
                  <c:v>60</c:v>
                </c:pt>
                <c:pt idx="12">
                  <c:v>45</c:v>
                </c:pt>
                <c:pt idx="13">
                  <c:v>42.777777777777779</c:v>
                </c:pt>
              </c:numCache>
            </c:numRef>
          </c:val>
          <c:smooth val="0"/>
          <c:extLst>
            <c:ext xmlns:c16="http://schemas.microsoft.com/office/drawing/2014/chart" uri="{C3380CC4-5D6E-409C-BE32-E72D297353CC}">
              <c16:uniqueId val="{00000017-CB01-4473-BA4B-309AC04D8332}"/>
            </c:ext>
          </c:extLst>
        </c:ser>
        <c:ser>
          <c:idx val="2"/>
          <c:order val="2"/>
          <c:tx>
            <c:strRef>
              <c:f>Alcalinidad!$A$119</c:f>
              <c:strCache>
                <c:ptCount val="1"/>
                <c:pt idx="0">
                  <c:v>MAX</c:v>
                </c:pt>
              </c:strCache>
            </c:strRef>
          </c:tx>
          <c:spPr>
            <a:ln w="28575" cap="rnd">
              <a:noFill/>
              <a:round/>
            </a:ln>
            <a:effectLst/>
          </c:spPr>
          <c:marker>
            <c:symbol val="none"/>
          </c:marker>
          <c:cat>
            <c:strRef>
              <c:f>Alcalinidad!$B$116:$O$116</c:f>
              <c:strCache>
                <c:ptCount val="14"/>
                <c:pt idx="0">
                  <c:v>HARG2</c:v>
                </c:pt>
                <c:pt idx="1">
                  <c:v>HASL2</c:v>
                </c:pt>
                <c:pt idx="2">
                  <c:v>HOSP1</c:v>
                </c:pt>
                <c:pt idx="3">
                  <c:v>HOSP2</c:v>
                </c:pt>
                <c:pt idx="4">
                  <c:v>HUMH</c:v>
                </c:pt>
                <c:pt idx="5">
                  <c:v>MAAB2</c:v>
                </c:pt>
                <c:pt idx="6">
                  <c:v>MACA2</c:v>
                </c:pt>
                <c:pt idx="7">
                  <c:v>MSP</c:v>
                </c:pt>
                <c:pt idx="8">
                  <c:v>PAPO2</c:v>
                </c:pt>
                <c:pt idx="9">
                  <c:v>PAPR2</c:v>
                </c:pt>
                <c:pt idx="10">
                  <c:v>PLTR1</c:v>
                </c:pt>
                <c:pt idx="11">
                  <c:v>PLTR2</c:v>
                </c:pt>
                <c:pt idx="12">
                  <c:v>RECO</c:v>
                </c:pt>
                <c:pt idx="13">
                  <c:v>Total general</c:v>
                </c:pt>
              </c:strCache>
            </c:strRef>
          </c:cat>
          <c:val>
            <c:numRef>
              <c:f>Alcalinidad!$B$119:$O$119</c:f>
              <c:numCache>
                <c:formatCode>0.00</c:formatCode>
                <c:ptCount val="14"/>
                <c:pt idx="0">
                  <c:v>75</c:v>
                </c:pt>
                <c:pt idx="1">
                  <c:v>75</c:v>
                </c:pt>
                <c:pt idx="2">
                  <c:v>175</c:v>
                </c:pt>
                <c:pt idx="3">
                  <c:v>80</c:v>
                </c:pt>
                <c:pt idx="4">
                  <c:v>400</c:v>
                </c:pt>
                <c:pt idx="5">
                  <c:v>75</c:v>
                </c:pt>
                <c:pt idx="6">
                  <c:v>65</c:v>
                </c:pt>
                <c:pt idx="7">
                  <c:v>180</c:v>
                </c:pt>
                <c:pt idx="8">
                  <c:v>70</c:v>
                </c:pt>
                <c:pt idx="9">
                  <c:v>100</c:v>
                </c:pt>
                <c:pt idx="10">
                  <c:v>105</c:v>
                </c:pt>
                <c:pt idx="11">
                  <c:v>90</c:v>
                </c:pt>
                <c:pt idx="12">
                  <c:v>75</c:v>
                </c:pt>
                <c:pt idx="13">
                  <c:v>105.5</c:v>
                </c:pt>
              </c:numCache>
            </c:numRef>
          </c:val>
          <c:smooth val="0"/>
          <c:extLst>
            <c:ext xmlns:c16="http://schemas.microsoft.com/office/drawing/2014/chart" uri="{C3380CC4-5D6E-409C-BE32-E72D297353CC}">
              <c16:uniqueId val="{00000018-CB01-4473-BA4B-309AC04D8332}"/>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axId val="949124304"/>
        <c:axId val="949129552"/>
      </c:stockChart>
      <c:catAx>
        <c:axId val="9491243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s-MX"/>
          </a:p>
        </c:txPr>
        <c:crossAx val="949129552"/>
        <c:crosses val="autoZero"/>
        <c:auto val="1"/>
        <c:lblAlgn val="ctr"/>
        <c:lblOffset val="100"/>
        <c:noMultiLvlLbl val="0"/>
      </c:catAx>
      <c:valAx>
        <c:axId val="949129552"/>
        <c:scaling>
          <c:orientation val="minMax"/>
          <c:min val="5"/>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9491243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legend>
    <c:plotVisOnly val="1"/>
    <c:dispBlanksAs val="gap"/>
    <c:showDLblsOverMax val="0"/>
  </c:chart>
  <c:spPr>
    <a:solidFill>
      <a:schemeClr val="bg1"/>
    </a:solidFill>
    <a:ln w="9525" cap="flat" cmpd="sng" algn="ctr">
      <a:noFill/>
      <a:round/>
    </a:ln>
    <a:effectLst/>
  </c:spPr>
  <c:txPr>
    <a:bodyPr/>
    <a:lstStyle/>
    <a:p>
      <a:pPr>
        <a:defRPr/>
      </a:pPr>
      <a:endParaRPr lang="es-MX"/>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[BANCO DE DATOS DEL MONITOREO ABRIL 2023.xlsx]Alcalinidad!TablaDinámica7</c:name>
    <c:fmtId val="17"/>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Alcalinidad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MX"/>
        </a:p>
      </c:txPr>
    </c:title>
    <c:autoTitleDeleted val="0"/>
    <c:pivotFmts>
      <c:pivotFmt>
        <c:idx val="0"/>
        <c:spPr>
          <a:solidFill>
            <a:schemeClr val="accent1"/>
          </a:solidFill>
          <a:ln w="28575" cap="rnd">
            <a:solidFill>
              <a:schemeClr val="accent1"/>
            </a:solidFill>
            <a:round/>
          </a:ln>
          <a:effectLst/>
        </c:spPr>
        <c:marker>
          <c:symbol val="none"/>
        </c:marker>
      </c:pivotFmt>
      <c:pivotFmt>
        <c:idx val="1"/>
        <c:spPr>
          <a:solidFill>
            <a:schemeClr val="accent1"/>
          </a:solidFill>
          <a:ln w="28575" cap="rnd">
            <a:solidFill>
              <a:schemeClr val="accent1"/>
            </a:solidFill>
            <a:round/>
          </a:ln>
          <a:effectLst/>
        </c:spPr>
        <c:marker>
          <c:symbol val="none"/>
        </c:marker>
      </c:pivotFmt>
      <c:pivotFmt>
        <c:idx val="2"/>
        <c:spPr>
          <a:solidFill>
            <a:schemeClr val="accent1"/>
          </a:solidFill>
          <a:ln w="28575" cap="rnd">
            <a:solidFill>
              <a:schemeClr val="accent1"/>
            </a:solidFill>
            <a:round/>
          </a:ln>
          <a:effectLst/>
        </c:spPr>
        <c:marker>
          <c:symbol val="none"/>
        </c:marker>
      </c:pivotFmt>
      <c:pivotFmt>
        <c:idx val="3"/>
        <c:spPr>
          <a:solidFill>
            <a:schemeClr val="accent1"/>
          </a:solidFill>
          <a:ln w="28575" cap="rnd">
            <a:solidFill>
              <a:schemeClr val="accent1"/>
            </a:solidFill>
            <a:round/>
          </a:ln>
          <a:effectLst/>
        </c:spPr>
        <c:marker>
          <c:symbol val="none"/>
        </c:marker>
      </c:pivotFmt>
      <c:pivotFmt>
        <c:idx val="4"/>
        <c:spPr>
          <a:solidFill>
            <a:schemeClr val="accent1"/>
          </a:solidFill>
          <a:ln w="28575" cap="rnd">
            <a:solidFill>
              <a:schemeClr val="accent1"/>
            </a:solidFill>
            <a:round/>
          </a:ln>
          <a:effectLst/>
        </c:spPr>
        <c:marker>
          <c:symbol val="none"/>
        </c:marker>
      </c:pivotFmt>
      <c:pivotFmt>
        <c:idx val="5"/>
        <c:spPr>
          <a:solidFill>
            <a:schemeClr val="accent1"/>
          </a:solidFill>
          <a:ln w="28575" cap="rnd">
            <a:solidFill>
              <a:schemeClr val="accent1"/>
            </a:solidFill>
            <a:round/>
          </a:ln>
          <a:effectLst/>
        </c:spPr>
        <c:marker>
          <c:symbol val="none"/>
        </c:marker>
      </c:pivotFmt>
      <c:pivotFmt>
        <c:idx val="6"/>
        <c:spPr>
          <a:solidFill>
            <a:schemeClr val="accent1"/>
          </a:solidFill>
          <a:ln w="28575" cap="rnd">
            <a:solidFill>
              <a:schemeClr val="accent1"/>
            </a:solidFill>
            <a:round/>
          </a:ln>
          <a:effectLst/>
        </c:spPr>
        <c:marker>
          <c:symbol val="none"/>
        </c:marker>
      </c:pivotFmt>
      <c:pivotFmt>
        <c:idx val="7"/>
        <c:spPr>
          <a:solidFill>
            <a:schemeClr val="accent1"/>
          </a:solidFill>
          <a:ln w="28575" cap="rnd">
            <a:solidFill>
              <a:schemeClr val="accent1"/>
            </a:solidFill>
            <a:round/>
          </a:ln>
          <a:effectLst/>
        </c:spPr>
        <c:marker>
          <c:symbol val="none"/>
        </c:marker>
      </c:pivotFmt>
      <c:pivotFmt>
        <c:idx val="8"/>
        <c:spPr>
          <a:solidFill>
            <a:schemeClr val="accent1"/>
          </a:solidFill>
          <a:ln w="28575" cap="rnd">
            <a:solidFill>
              <a:schemeClr val="accent1"/>
            </a:solidFill>
            <a:round/>
          </a:ln>
          <a:effectLst/>
        </c:spPr>
        <c:marker>
          <c:symbol val="none"/>
        </c:marker>
      </c:pivotFmt>
      <c:pivotFmt>
        <c:idx val="9"/>
        <c:spPr>
          <a:solidFill>
            <a:schemeClr val="accent1"/>
          </a:solidFill>
          <a:ln w="28575" cap="rnd">
            <a:solidFill>
              <a:schemeClr val="accent1"/>
            </a:solidFill>
            <a:round/>
          </a:ln>
          <a:effectLst/>
        </c:spPr>
        <c:marker>
          <c:symbol val="none"/>
        </c:marker>
      </c:pivotFmt>
      <c:pivotFmt>
        <c:idx val="10"/>
        <c:spPr>
          <a:solidFill>
            <a:schemeClr val="accent1"/>
          </a:solidFill>
          <a:ln w="28575" cap="rnd">
            <a:solidFill>
              <a:schemeClr val="accent1"/>
            </a:solidFill>
            <a:round/>
          </a:ln>
          <a:effectLst/>
        </c:spPr>
        <c:marker>
          <c:symbol val="none"/>
        </c:marker>
      </c:pivotFmt>
      <c:pivotFmt>
        <c:idx val="11"/>
        <c:spPr>
          <a:solidFill>
            <a:schemeClr val="accent1"/>
          </a:solidFill>
          <a:ln w="28575" cap="rnd">
            <a:solidFill>
              <a:schemeClr val="accent1"/>
            </a:solidFill>
            <a:round/>
          </a:ln>
          <a:effectLst/>
        </c:spPr>
        <c:marker>
          <c:symbol val="none"/>
        </c:marker>
      </c:pivotFmt>
      <c:pivotFmt>
        <c:idx val="12"/>
        <c:spPr>
          <a:solidFill>
            <a:schemeClr val="accent1"/>
          </a:solidFill>
          <a:ln w="28575" cap="rnd">
            <a:solidFill>
              <a:schemeClr val="accent1"/>
            </a:solidFill>
            <a:round/>
          </a:ln>
          <a:effectLst/>
        </c:spPr>
        <c:marker>
          <c:symbol val="none"/>
        </c:marker>
      </c:pivotFmt>
      <c:pivotFmt>
        <c:idx val="13"/>
        <c:spPr>
          <a:solidFill>
            <a:schemeClr val="accent1"/>
          </a:solidFill>
          <a:ln w="28575" cap="rnd">
            <a:solidFill>
              <a:schemeClr val="accent1"/>
            </a:solidFill>
            <a:round/>
          </a:ln>
          <a:effectLst/>
        </c:spPr>
        <c:marker>
          <c:symbol val="none"/>
        </c:marker>
      </c:pivotFmt>
      <c:pivotFmt>
        <c:idx val="14"/>
        <c:spPr>
          <a:solidFill>
            <a:schemeClr val="accent1"/>
          </a:solidFill>
          <a:ln w="28575" cap="rnd">
            <a:solidFill>
              <a:schemeClr val="accent1"/>
            </a:solidFill>
            <a:round/>
          </a:ln>
          <a:effectLst/>
        </c:spPr>
        <c:marker>
          <c:symbol val="none"/>
        </c:marker>
      </c:pivotFmt>
      <c:pivotFmt>
        <c:idx val="15"/>
        <c:spPr>
          <a:solidFill>
            <a:schemeClr val="accent1"/>
          </a:solidFill>
          <a:ln w="28575" cap="rnd">
            <a:solidFill>
              <a:schemeClr val="accent1"/>
            </a:solidFill>
            <a:round/>
          </a:ln>
          <a:effectLst/>
        </c:spPr>
        <c:marker>
          <c:symbol val="none"/>
        </c:marker>
      </c:pivotFmt>
      <c:pivotFmt>
        <c:idx val="16"/>
        <c:spPr>
          <a:solidFill>
            <a:schemeClr val="accent1"/>
          </a:solidFill>
          <a:ln w="28575" cap="rnd">
            <a:solidFill>
              <a:schemeClr val="accent1"/>
            </a:solidFill>
            <a:round/>
          </a:ln>
          <a:effectLst/>
        </c:spPr>
        <c:marker>
          <c:symbol val="none"/>
        </c:marker>
      </c:pivotFmt>
      <c:pivotFmt>
        <c:idx val="17"/>
        <c:spPr>
          <a:solidFill>
            <a:schemeClr val="accent1"/>
          </a:solidFill>
          <a:ln w="28575" cap="rnd">
            <a:solidFill>
              <a:schemeClr val="accent1"/>
            </a:solidFill>
            <a:round/>
          </a:ln>
          <a:effectLst/>
        </c:spPr>
        <c:marker>
          <c:symbol val="none"/>
        </c:marker>
      </c:pivotFmt>
      <c:pivotFmt>
        <c:idx val="18"/>
        <c:spPr>
          <a:solidFill>
            <a:schemeClr val="accent1"/>
          </a:solidFill>
          <a:ln w="28575" cap="rnd">
            <a:solidFill>
              <a:schemeClr val="accent1"/>
            </a:solidFill>
            <a:round/>
          </a:ln>
          <a:effectLst/>
        </c:spPr>
        <c:marker>
          <c:symbol val="none"/>
        </c:marker>
      </c:pivotFmt>
      <c:pivotFmt>
        <c:idx val="19"/>
        <c:spPr>
          <a:solidFill>
            <a:schemeClr val="accent1"/>
          </a:solidFill>
          <a:ln w="28575" cap="rnd">
            <a:solidFill>
              <a:schemeClr val="accent1"/>
            </a:solidFill>
            <a:round/>
          </a:ln>
          <a:effectLst/>
        </c:spPr>
        <c:marker>
          <c:symbol val="none"/>
        </c:marker>
      </c:pivotFmt>
      <c:pivotFmt>
        <c:idx val="20"/>
        <c:spPr>
          <a:solidFill>
            <a:schemeClr val="accent1"/>
          </a:solidFill>
          <a:ln w="28575" cap="rnd">
            <a:solidFill>
              <a:schemeClr val="accent1"/>
            </a:solidFill>
            <a:round/>
          </a:ln>
          <a:effectLst/>
        </c:spPr>
        <c:marker>
          <c:symbol val="none"/>
        </c:marker>
      </c:pivotFmt>
      <c:pivotFmt>
        <c:idx val="21"/>
        <c:spPr>
          <a:solidFill>
            <a:schemeClr val="accent1"/>
          </a:solidFill>
          <a:ln w="28575" cap="rnd">
            <a:solidFill>
              <a:schemeClr val="accent1"/>
            </a:solidFill>
            <a:round/>
          </a:ln>
          <a:effectLst/>
        </c:spPr>
        <c:marker>
          <c:symbol val="none"/>
        </c:marker>
      </c:pivotFmt>
      <c:pivotFmt>
        <c:idx val="22"/>
        <c:spPr>
          <a:solidFill>
            <a:schemeClr val="accent1"/>
          </a:solidFill>
          <a:ln w="28575" cap="rnd">
            <a:solidFill>
              <a:schemeClr val="accent1"/>
            </a:solidFill>
            <a:round/>
          </a:ln>
          <a:effectLst/>
        </c:spPr>
        <c:marker>
          <c:symbol val="none"/>
        </c:marker>
      </c:pivotFmt>
      <c:pivotFmt>
        <c:idx val="23"/>
        <c:spPr>
          <a:solidFill>
            <a:schemeClr val="accent1"/>
          </a:solidFill>
          <a:ln w="28575" cap="rnd">
            <a:solidFill>
              <a:schemeClr val="accent1"/>
            </a:solidFill>
            <a:round/>
          </a:ln>
          <a:effectLst/>
        </c:spPr>
        <c:marker>
          <c:symbol val="none"/>
        </c:marker>
      </c:pivotFmt>
      <c:pivotFmt>
        <c:idx val="24"/>
        <c:spPr>
          <a:solidFill>
            <a:schemeClr val="accent1"/>
          </a:solidFill>
          <a:ln w="28575" cap="rnd">
            <a:solidFill>
              <a:schemeClr val="accent1"/>
            </a:solidFill>
            <a:round/>
          </a:ln>
          <a:effectLst/>
        </c:spPr>
        <c:marker>
          <c:symbol val="none"/>
        </c:marker>
      </c:pivotFmt>
      <c:pivotFmt>
        <c:idx val="25"/>
        <c:spPr>
          <a:solidFill>
            <a:schemeClr val="accent1"/>
          </a:solidFill>
          <a:ln w="28575" cap="rnd">
            <a:solidFill>
              <a:schemeClr val="accent1"/>
            </a:solidFill>
            <a:round/>
          </a:ln>
          <a:effectLst/>
        </c:spPr>
        <c:marker>
          <c:symbol val="none"/>
        </c:marker>
      </c:pivotFmt>
      <c:pivotFmt>
        <c:idx val="26"/>
        <c:spPr>
          <a:solidFill>
            <a:schemeClr val="accent1"/>
          </a:solidFill>
          <a:ln w="28575" cap="rnd">
            <a:solidFill>
              <a:schemeClr val="accent1"/>
            </a:solidFill>
            <a:round/>
          </a:ln>
          <a:effectLst/>
        </c:spPr>
        <c:marker>
          <c:symbol val="none"/>
        </c:marker>
      </c:pivotFmt>
      <c:pivotFmt>
        <c:idx val="27"/>
        <c:spPr>
          <a:solidFill>
            <a:schemeClr val="accent1"/>
          </a:solidFill>
          <a:ln w="28575" cap="rnd">
            <a:solidFill>
              <a:schemeClr val="accent1"/>
            </a:solidFill>
            <a:round/>
          </a:ln>
          <a:effectLst/>
        </c:spPr>
        <c:marker>
          <c:symbol val="none"/>
        </c:marker>
      </c:pivotFmt>
      <c:pivotFmt>
        <c:idx val="28"/>
        <c:spPr>
          <a:solidFill>
            <a:schemeClr val="accent1"/>
          </a:solidFill>
          <a:ln w="28575" cap="rnd">
            <a:solidFill>
              <a:schemeClr val="accent1"/>
            </a:solidFill>
            <a:round/>
          </a:ln>
          <a:effectLst/>
        </c:spPr>
        <c:marker>
          <c:symbol val="none"/>
        </c:marker>
      </c:pivotFmt>
      <c:pivotFmt>
        <c:idx val="29"/>
        <c:spPr>
          <a:solidFill>
            <a:schemeClr val="accent1"/>
          </a:solidFill>
          <a:ln w="28575" cap="rnd">
            <a:solidFill>
              <a:schemeClr val="accent1"/>
            </a:solidFill>
            <a:round/>
          </a:ln>
          <a:effectLst/>
        </c:spPr>
        <c:marker>
          <c:symbol val="none"/>
        </c:marker>
      </c:pivotFmt>
      <c:pivotFmt>
        <c:idx val="30"/>
        <c:spPr>
          <a:solidFill>
            <a:schemeClr val="accent1"/>
          </a:solidFill>
          <a:ln w="28575" cap="rnd">
            <a:solidFill>
              <a:schemeClr val="accent1"/>
            </a:solidFill>
            <a:round/>
          </a:ln>
          <a:effectLst/>
        </c:spPr>
        <c:marker>
          <c:symbol val="none"/>
        </c:marker>
      </c:pivotFmt>
      <c:pivotFmt>
        <c:idx val="31"/>
        <c:spPr>
          <a:solidFill>
            <a:schemeClr val="accent1"/>
          </a:solidFill>
          <a:ln w="28575" cap="rnd">
            <a:solidFill>
              <a:schemeClr val="accent1"/>
            </a:solidFill>
            <a:round/>
          </a:ln>
          <a:effectLst/>
        </c:spPr>
        <c:marker>
          <c:symbol val="none"/>
        </c:marker>
      </c:pivotFmt>
      <c:pivotFmt>
        <c:idx val="32"/>
        <c:spPr>
          <a:solidFill>
            <a:schemeClr val="accent1"/>
          </a:solidFill>
          <a:ln w="28575" cap="rnd">
            <a:solidFill>
              <a:schemeClr val="accent1"/>
            </a:solidFill>
            <a:round/>
          </a:ln>
          <a:effectLst/>
        </c:spPr>
        <c:marker>
          <c:symbol val="none"/>
        </c:marker>
      </c:pivotFmt>
      <c:pivotFmt>
        <c:idx val="33"/>
        <c:spPr>
          <a:solidFill>
            <a:schemeClr val="accent1"/>
          </a:solidFill>
          <a:ln w="28575" cap="rnd">
            <a:solidFill>
              <a:schemeClr val="accent1"/>
            </a:solidFill>
            <a:round/>
          </a:ln>
          <a:effectLst/>
        </c:spPr>
        <c:marker>
          <c:symbol val="none"/>
        </c:marker>
      </c:pivotFmt>
      <c:pivotFmt>
        <c:idx val="34"/>
        <c:spPr>
          <a:solidFill>
            <a:schemeClr val="accent1"/>
          </a:solidFill>
          <a:ln w="28575" cap="rnd">
            <a:solidFill>
              <a:schemeClr val="accent1"/>
            </a:solidFill>
            <a:round/>
          </a:ln>
          <a:effectLst/>
        </c:spPr>
        <c:marker>
          <c:symbol val="none"/>
        </c:marker>
      </c:pivotFmt>
      <c:pivotFmt>
        <c:idx val="35"/>
        <c:spPr>
          <a:solidFill>
            <a:schemeClr val="accent1"/>
          </a:solidFill>
          <a:ln w="28575" cap="rnd">
            <a:solidFill>
              <a:schemeClr val="accent1"/>
            </a:solidFill>
            <a:round/>
          </a:ln>
          <a:effectLst/>
        </c:spPr>
        <c:marker>
          <c:symbol val="none"/>
        </c:marker>
      </c:pivotFmt>
      <c:pivotFmt>
        <c:idx val="36"/>
        <c:spPr>
          <a:solidFill>
            <a:schemeClr val="accent1"/>
          </a:solidFill>
          <a:ln w="28575" cap="rnd">
            <a:solidFill>
              <a:schemeClr val="accent1"/>
            </a:solidFill>
            <a:round/>
          </a:ln>
          <a:effectLst/>
        </c:spPr>
        <c:marker>
          <c:symbol val="none"/>
        </c:marker>
      </c:pivotFmt>
      <c:pivotFmt>
        <c:idx val="37"/>
        <c:spPr>
          <a:solidFill>
            <a:schemeClr val="accent1"/>
          </a:solidFill>
          <a:ln w="28575" cap="rnd">
            <a:solidFill>
              <a:schemeClr val="accent1"/>
            </a:solidFill>
            <a:round/>
          </a:ln>
          <a:effectLst/>
        </c:spPr>
        <c:marker>
          <c:symbol val="none"/>
        </c:marker>
      </c:pivotFmt>
      <c:pivotFmt>
        <c:idx val="38"/>
        <c:spPr>
          <a:solidFill>
            <a:schemeClr val="accent1"/>
          </a:solidFill>
          <a:ln w="28575" cap="rnd">
            <a:solidFill>
              <a:schemeClr val="accent1"/>
            </a:solidFill>
            <a:round/>
          </a:ln>
          <a:effectLst/>
        </c:spPr>
        <c:marker>
          <c:symbol val="none"/>
        </c:marker>
      </c:pivotFmt>
      <c:pivotFmt>
        <c:idx val="39"/>
        <c:spPr>
          <a:solidFill>
            <a:schemeClr val="accent1"/>
          </a:solidFill>
          <a:ln w="28575" cap="rnd">
            <a:solidFill>
              <a:schemeClr val="accent1"/>
            </a:solidFill>
            <a:round/>
          </a:ln>
          <a:effectLst/>
        </c:spPr>
        <c:marker>
          <c:symbol val="none"/>
        </c:marker>
      </c:pivotFmt>
      <c:pivotFmt>
        <c:idx val="40"/>
        <c:spPr>
          <a:solidFill>
            <a:schemeClr val="accent1"/>
          </a:solidFill>
          <a:ln w="28575" cap="rnd">
            <a:solidFill>
              <a:schemeClr val="accent1"/>
            </a:solidFill>
            <a:round/>
          </a:ln>
          <a:effectLst/>
        </c:spPr>
        <c:marker>
          <c:symbol val="none"/>
        </c:marker>
      </c:pivotFmt>
      <c:pivotFmt>
        <c:idx val="41"/>
        <c:spPr>
          <a:solidFill>
            <a:schemeClr val="accent1"/>
          </a:solidFill>
          <a:ln w="28575" cap="rnd">
            <a:solidFill>
              <a:schemeClr val="accent1"/>
            </a:solidFill>
            <a:round/>
          </a:ln>
          <a:effectLst/>
        </c:spPr>
        <c:marker>
          <c:symbol val="none"/>
        </c:marker>
      </c:pivotFmt>
      <c:pivotFmt>
        <c:idx val="42"/>
        <c:spPr>
          <a:solidFill>
            <a:schemeClr val="accent1"/>
          </a:solidFill>
          <a:ln w="28575" cap="rnd">
            <a:solidFill>
              <a:schemeClr val="accent1"/>
            </a:solidFill>
            <a:round/>
          </a:ln>
          <a:effectLst/>
        </c:spPr>
        <c:marker>
          <c:symbol val="none"/>
        </c:marker>
      </c:pivotFmt>
      <c:pivotFmt>
        <c:idx val="43"/>
        <c:spPr>
          <a:solidFill>
            <a:schemeClr val="accent1"/>
          </a:solidFill>
          <a:ln w="28575" cap="rnd">
            <a:solidFill>
              <a:schemeClr val="accent1"/>
            </a:solidFill>
            <a:round/>
          </a:ln>
          <a:effectLst/>
        </c:spPr>
        <c:marker>
          <c:symbol val="none"/>
        </c:marker>
      </c:pivotFmt>
      <c:pivotFmt>
        <c:idx val="44"/>
        <c:spPr>
          <a:solidFill>
            <a:schemeClr val="accent1"/>
          </a:solidFill>
          <a:ln w="28575" cap="rnd">
            <a:solidFill>
              <a:schemeClr val="accent1"/>
            </a:solidFill>
            <a:round/>
          </a:ln>
          <a:effectLst/>
        </c:spPr>
        <c:marker>
          <c:symbol val="none"/>
        </c:marker>
      </c:pivotFmt>
      <c:pivotFmt>
        <c:idx val="45"/>
        <c:spPr>
          <a:solidFill>
            <a:schemeClr val="accent1"/>
          </a:solidFill>
          <a:ln w="28575" cap="rnd">
            <a:solidFill>
              <a:schemeClr val="accent1"/>
            </a:solidFill>
            <a:round/>
          </a:ln>
          <a:effectLst/>
        </c:spPr>
        <c:marker>
          <c:symbol val="none"/>
        </c:marker>
      </c:pivotFmt>
      <c:pivotFmt>
        <c:idx val="46"/>
        <c:spPr>
          <a:solidFill>
            <a:schemeClr val="accent1"/>
          </a:solidFill>
          <a:ln w="28575" cap="rnd">
            <a:solidFill>
              <a:schemeClr val="accent1"/>
            </a:solidFill>
            <a:round/>
          </a:ln>
          <a:effectLst/>
        </c:spPr>
        <c:marker>
          <c:symbol val="none"/>
        </c:marker>
      </c:pivotFmt>
      <c:pivotFmt>
        <c:idx val="47"/>
        <c:spPr>
          <a:solidFill>
            <a:schemeClr val="accent1"/>
          </a:solidFill>
          <a:ln w="28575" cap="rnd">
            <a:solidFill>
              <a:schemeClr val="accent1"/>
            </a:solidFill>
            <a:round/>
          </a:ln>
          <a:effectLst/>
        </c:spPr>
        <c:marker>
          <c:symbol val="none"/>
        </c:marker>
      </c:pivotFmt>
      <c:pivotFmt>
        <c:idx val="48"/>
        <c:spPr>
          <a:solidFill>
            <a:schemeClr val="accent1"/>
          </a:solidFill>
          <a:ln w="28575" cap="rnd">
            <a:solidFill>
              <a:schemeClr val="accent1"/>
            </a:solidFill>
            <a:round/>
          </a:ln>
          <a:effectLst/>
        </c:spPr>
        <c:marker>
          <c:symbol val="none"/>
        </c:marker>
      </c:pivotFmt>
      <c:pivotFmt>
        <c:idx val="49"/>
        <c:spPr>
          <a:solidFill>
            <a:schemeClr val="accent1"/>
          </a:solidFill>
          <a:ln w="28575" cap="rnd">
            <a:solidFill>
              <a:schemeClr val="accent1"/>
            </a:solidFill>
            <a:round/>
          </a:ln>
          <a:effectLst/>
        </c:spPr>
        <c:marker>
          <c:symbol val="none"/>
        </c:marker>
      </c:pivotFmt>
      <c:pivotFmt>
        <c:idx val="50"/>
        <c:spPr>
          <a:solidFill>
            <a:schemeClr val="accent1"/>
          </a:solidFill>
          <a:ln w="28575" cap="rnd">
            <a:solidFill>
              <a:schemeClr val="accent1"/>
            </a:solidFill>
            <a:round/>
          </a:ln>
          <a:effectLst/>
        </c:spPr>
        <c:marker>
          <c:symbol val="none"/>
        </c:marker>
      </c:pivotFmt>
      <c:pivotFmt>
        <c:idx val="51"/>
        <c:spPr>
          <a:solidFill>
            <a:schemeClr val="accent1"/>
          </a:solidFill>
          <a:ln w="28575" cap="rnd">
            <a:solidFill>
              <a:schemeClr val="accent1"/>
            </a:solidFill>
            <a:round/>
          </a:ln>
          <a:effectLst/>
        </c:spPr>
        <c:marker>
          <c:symbol val="none"/>
        </c:marker>
      </c:pivotFmt>
      <c:pivotFmt>
        <c:idx val="52"/>
        <c:spPr>
          <a:solidFill>
            <a:schemeClr val="accent1"/>
          </a:solidFill>
          <a:ln w="28575" cap="rnd">
            <a:solidFill>
              <a:schemeClr val="accent1"/>
            </a:solidFill>
            <a:round/>
          </a:ln>
          <a:effectLst/>
        </c:spPr>
        <c:marker>
          <c:symbol val="none"/>
        </c:marker>
      </c:pivotFmt>
      <c:pivotFmt>
        <c:idx val="53"/>
        <c:spPr>
          <a:solidFill>
            <a:schemeClr val="accent1"/>
          </a:solidFill>
          <a:ln w="28575" cap="rnd">
            <a:solidFill>
              <a:schemeClr val="accent1"/>
            </a:solidFill>
            <a:round/>
          </a:ln>
          <a:effectLst/>
        </c:spPr>
        <c:marker>
          <c:symbol val="none"/>
        </c:marker>
      </c:pivotFmt>
      <c:pivotFmt>
        <c:idx val="54"/>
        <c:spPr>
          <a:solidFill>
            <a:schemeClr val="accent1"/>
          </a:solidFill>
          <a:ln w="28575" cap="rnd">
            <a:solidFill>
              <a:schemeClr val="accent1"/>
            </a:solidFill>
            <a:round/>
          </a:ln>
          <a:effectLst/>
        </c:spPr>
        <c:marker>
          <c:symbol val="none"/>
        </c:marker>
      </c:pivotFmt>
      <c:pivotFmt>
        <c:idx val="55"/>
        <c:spPr>
          <a:solidFill>
            <a:schemeClr val="accent1"/>
          </a:solidFill>
          <a:ln w="28575" cap="rnd">
            <a:solidFill>
              <a:schemeClr val="accent1"/>
            </a:solidFill>
            <a:round/>
          </a:ln>
          <a:effectLst/>
        </c:spPr>
        <c:marker>
          <c:symbol val="none"/>
        </c:marker>
      </c:pivotFmt>
      <c:pivotFmt>
        <c:idx val="56"/>
        <c:spPr>
          <a:solidFill>
            <a:schemeClr val="accent1"/>
          </a:solidFill>
          <a:ln w="28575" cap="rnd">
            <a:solidFill>
              <a:schemeClr val="accent1"/>
            </a:solidFill>
            <a:round/>
          </a:ln>
          <a:effectLst/>
        </c:spPr>
        <c:marker>
          <c:symbol val="none"/>
        </c:marker>
      </c:pivotFmt>
      <c:pivotFmt>
        <c:idx val="57"/>
        <c:spPr>
          <a:solidFill>
            <a:schemeClr val="accent1"/>
          </a:solidFill>
          <a:ln w="28575" cap="rnd">
            <a:solidFill>
              <a:schemeClr val="accent1"/>
            </a:solidFill>
            <a:round/>
          </a:ln>
          <a:effectLst/>
        </c:spPr>
        <c:marker>
          <c:symbol val="none"/>
        </c:marker>
      </c:pivotFmt>
      <c:pivotFmt>
        <c:idx val="58"/>
        <c:spPr>
          <a:solidFill>
            <a:schemeClr val="accent1"/>
          </a:solidFill>
          <a:ln w="28575" cap="rnd">
            <a:solidFill>
              <a:schemeClr val="accent1"/>
            </a:solidFill>
            <a:round/>
          </a:ln>
          <a:effectLst/>
        </c:spPr>
        <c:marker>
          <c:symbol val="none"/>
        </c:marker>
      </c:pivotFmt>
      <c:pivotFmt>
        <c:idx val="59"/>
        <c:spPr>
          <a:solidFill>
            <a:schemeClr val="accent1"/>
          </a:solidFill>
          <a:ln w="28575" cap="rnd">
            <a:solidFill>
              <a:schemeClr val="accent1"/>
            </a:solidFill>
            <a:round/>
          </a:ln>
          <a:effectLst/>
        </c:spPr>
        <c:marker>
          <c:symbol val="none"/>
        </c:marker>
      </c:pivotFmt>
      <c:pivotFmt>
        <c:idx val="60"/>
        <c:spPr>
          <a:solidFill>
            <a:schemeClr val="accent1"/>
          </a:solidFill>
          <a:ln w="28575" cap="rnd">
            <a:solidFill>
              <a:schemeClr val="accent1"/>
            </a:solidFill>
            <a:round/>
          </a:ln>
          <a:effectLst/>
        </c:spPr>
        <c:marker>
          <c:symbol val="none"/>
        </c:marker>
      </c:pivotFmt>
      <c:pivotFmt>
        <c:idx val="61"/>
        <c:spPr>
          <a:solidFill>
            <a:schemeClr val="accent1"/>
          </a:solidFill>
          <a:ln w="28575" cap="rnd">
            <a:solidFill>
              <a:schemeClr val="accent1"/>
            </a:solidFill>
            <a:round/>
          </a:ln>
          <a:effectLst/>
        </c:spPr>
        <c:marker>
          <c:symbol val="none"/>
        </c:marker>
      </c:pivotFmt>
      <c:pivotFmt>
        <c:idx val="62"/>
        <c:spPr>
          <a:solidFill>
            <a:schemeClr val="accent1"/>
          </a:solidFill>
          <a:ln w="28575" cap="rnd">
            <a:solidFill>
              <a:schemeClr val="accent1"/>
            </a:solidFill>
            <a:round/>
          </a:ln>
          <a:effectLst/>
        </c:spPr>
        <c:marker>
          <c:symbol val="none"/>
        </c:marker>
      </c:pivotFmt>
      <c:pivotFmt>
        <c:idx val="63"/>
        <c:spPr>
          <a:solidFill>
            <a:schemeClr val="accent1"/>
          </a:solidFill>
          <a:ln w="28575" cap="rnd">
            <a:solidFill>
              <a:schemeClr val="accent1"/>
            </a:solidFill>
            <a:round/>
          </a:ln>
          <a:effectLst/>
        </c:spPr>
        <c:marker>
          <c:symbol val="none"/>
        </c:marker>
      </c:pivotFmt>
      <c:pivotFmt>
        <c:idx val="64"/>
        <c:spPr>
          <a:solidFill>
            <a:schemeClr val="accent1"/>
          </a:solidFill>
          <a:ln w="28575" cap="rnd">
            <a:solidFill>
              <a:schemeClr val="accent1"/>
            </a:solidFill>
            <a:round/>
          </a:ln>
          <a:effectLst/>
        </c:spPr>
        <c:marker>
          <c:symbol val="none"/>
        </c:marker>
      </c:pivotFmt>
      <c:pivotFmt>
        <c:idx val="65"/>
        <c:spPr>
          <a:solidFill>
            <a:schemeClr val="accent1"/>
          </a:solidFill>
          <a:ln w="28575" cap="rnd">
            <a:solidFill>
              <a:schemeClr val="accent1"/>
            </a:solidFill>
            <a:round/>
          </a:ln>
          <a:effectLst/>
        </c:spPr>
        <c:marker>
          <c:symbol val="none"/>
        </c:marker>
      </c:pivotFmt>
      <c:pivotFmt>
        <c:idx val="66"/>
        <c:spPr>
          <a:solidFill>
            <a:schemeClr val="accent1"/>
          </a:solidFill>
          <a:ln w="28575" cap="rnd">
            <a:solidFill>
              <a:schemeClr val="accent1"/>
            </a:solidFill>
            <a:round/>
          </a:ln>
          <a:effectLst/>
        </c:spPr>
        <c:marker>
          <c:symbol val="none"/>
        </c:marker>
      </c:pivotFmt>
      <c:pivotFmt>
        <c:idx val="67"/>
        <c:spPr>
          <a:solidFill>
            <a:schemeClr val="accent1"/>
          </a:solidFill>
          <a:ln w="28575" cap="rnd">
            <a:solidFill>
              <a:schemeClr val="accent1"/>
            </a:solidFill>
            <a:round/>
          </a:ln>
          <a:effectLst/>
        </c:spPr>
        <c:marker>
          <c:symbol val="none"/>
        </c:marker>
      </c:pivotFmt>
      <c:pivotFmt>
        <c:idx val="68"/>
        <c:spPr>
          <a:solidFill>
            <a:schemeClr val="accent1"/>
          </a:solidFill>
          <a:ln w="28575" cap="rnd">
            <a:solidFill>
              <a:schemeClr val="accent1"/>
            </a:solidFill>
            <a:round/>
          </a:ln>
          <a:effectLst/>
        </c:spPr>
        <c:marker>
          <c:symbol val="none"/>
        </c:marker>
      </c:pivotFmt>
      <c:pivotFmt>
        <c:idx val="69"/>
        <c:spPr>
          <a:solidFill>
            <a:schemeClr val="accent1"/>
          </a:solidFill>
          <a:ln w="28575" cap="rnd">
            <a:solidFill>
              <a:schemeClr val="accent1"/>
            </a:solidFill>
            <a:round/>
          </a:ln>
          <a:effectLst/>
        </c:spPr>
        <c:marker>
          <c:symbol val="none"/>
        </c:marker>
      </c:pivotFmt>
      <c:pivotFmt>
        <c:idx val="70"/>
        <c:spPr>
          <a:solidFill>
            <a:schemeClr val="accent1"/>
          </a:solidFill>
          <a:ln w="28575" cap="rnd">
            <a:solidFill>
              <a:schemeClr val="accent1"/>
            </a:solidFill>
            <a:round/>
          </a:ln>
          <a:effectLst/>
        </c:spPr>
        <c:marker>
          <c:symbol val="none"/>
        </c:marker>
      </c:pivotFmt>
      <c:pivotFmt>
        <c:idx val="71"/>
        <c:spPr>
          <a:solidFill>
            <a:schemeClr val="accent1"/>
          </a:solidFill>
          <a:ln w="28575" cap="rnd">
            <a:solidFill>
              <a:schemeClr val="accent1"/>
            </a:solidFill>
            <a:round/>
          </a:ln>
          <a:effectLst/>
        </c:spPr>
        <c:marker>
          <c:symbol val="none"/>
        </c:marker>
      </c:pivotFmt>
      <c:pivotFmt>
        <c:idx val="72"/>
        <c:spPr>
          <a:solidFill>
            <a:schemeClr val="accent1"/>
          </a:solidFill>
          <a:ln w="28575" cap="rnd">
            <a:solidFill>
              <a:schemeClr val="accent1"/>
            </a:solidFill>
            <a:round/>
          </a:ln>
          <a:effectLst/>
        </c:spPr>
        <c:marker>
          <c:symbol val="none"/>
        </c:marker>
      </c:pivotFmt>
      <c:pivotFmt>
        <c:idx val="73"/>
        <c:spPr>
          <a:solidFill>
            <a:schemeClr val="accent1"/>
          </a:solidFill>
          <a:ln w="28575" cap="rnd">
            <a:solidFill>
              <a:schemeClr val="accent1"/>
            </a:solidFill>
            <a:round/>
          </a:ln>
          <a:effectLst/>
        </c:spPr>
        <c:marker>
          <c:symbol val="none"/>
        </c:marker>
      </c:pivotFmt>
      <c:pivotFmt>
        <c:idx val="74"/>
        <c:spPr>
          <a:solidFill>
            <a:schemeClr val="accent1"/>
          </a:solidFill>
          <a:ln w="28575" cap="rnd">
            <a:solidFill>
              <a:schemeClr val="accent1"/>
            </a:solidFill>
            <a:round/>
          </a:ln>
          <a:effectLst/>
        </c:spPr>
        <c:marker>
          <c:symbol val="none"/>
        </c:marker>
      </c:pivotFmt>
      <c:pivotFmt>
        <c:idx val="75"/>
        <c:spPr>
          <a:solidFill>
            <a:schemeClr val="accent1"/>
          </a:solidFill>
          <a:ln w="28575" cap="rnd">
            <a:solidFill>
              <a:schemeClr val="accent1"/>
            </a:solidFill>
            <a:round/>
          </a:ln>
          <a:effectLst/>
        </c:spPr>
        <c:marker>
          <c:symbol val="none"/>
        </c:marker>
      </c:pivotFmt>
      <c:pivotFmt>
        <c:idx val="76"/>
        <c:spPr>
          <a:solidFill>
            <a:schemeClr val="accent1"/>
          </a:solidFill>
          <a:ln w="28575" cap="rnd">
            <a:solidFill>
              <a:schemeClr val="accent1"/>
            </a:solidFill>
            <a:round/>
          </a:ln>
          <a:effectLst/>
        </c:spPr>
        <c:marker>
          <c:symbol val="none"/>
        </c:marker>
      </c:pivotFmt>
      <c:pivotFmt>
        <c:idx val="77"/>
        <c:spPr>
          <a:solidFill>
            <a:schemeClr val="accent1"/>
          </a:solidFill>
          <a:ln w="28575" cap="rnd">
            <a:solidFill>
              <a:schemeClr val="accent1"/>
            </a:solidFill>
            <a:round/>
          </a:ln>
          <a:effectLst/>
        </c:spPr>
        <c:marker>
          <c:symbol val="none"/>
        </c:marker>
      </c:pivotFmt>
      <c:pivotFmt>
        <c:idx val="78"/>
        <c:spPr>
          <a:solidFill>
            <a:schemeClr val="accent1"/>
          </a:solidFill>
          <a:ln w="28575" cap="rnd">
            <a:solidFill>
              <a:schemeClr val="accent1"/>
            </a:solidFill>
            <a:round/>
          </a:ln>
          <a:effectLst/>
        </c:spPr>
        <c:marker>
          <c:symbol val="none"/>
        </c:marker>
      </c:pivotFmt>
      <c:pivotFmt>
        <c:idx val="79"/>
        <c:spPr>
          <a:solidFill>
            <a:schemeClr val="accent1"/>
          </a:solidFill>
          <a:ln w="28575" cap="rnd">
            <a:solidFill>
              <a:schemeClr val="accent1"/>
            </a:solidFill>
            <a:round/>
          </a:ln>
          <a:effectLst/>
        </c:spPr>
        <c:marker>
          <c:symbol val="none"/>
        </c:marker>
      </c:pivotFmt>
      <c:pivotFmt>
        <c:idx val="80"/>
        <c:spPr>
          <a:solidFill>
            <a:schemeClr val="accent1"/>
          </a:solidFill>
          <a:ln w="28575" cap="rnd">
            <a:solidFill>
              <a:schemeClr val="accent1"/>
            </a:solidFill>
            <a:round/>
          </a:ln>
          <a:effectLst/>
        </c:spPr>
        <c:marker>
          <c:symbol val="none"/>
        </c:marker>
      </c:pivotFmt>
      <c:pivotFmt>
        <c:idx val="81"/>
        <c:spPr>
          <a:solidFill>
            <a:schemeClr val="accent1"/>
          </a:solidFill>
          <a:ln w="28575" cap="rnd">
            <a:solidFill>
              <a:schemeClr val="accent1"/>
            </a:solidFill>
            <a:round/>
          </a:ln>
          <a:effectLst/>
        </c:spPr>
        <c:marker>
          <c:symbol val="none"/>
        </c:marker>
      </c:pivotFmt>
      <c:pivotFmt>
        <c:idx val="82"/>
        <c:spPr>
          <a:solidFill>
            <a:schemeClr val="accent1"/>
          </a:solidFill>
          <a:ln w="28575" cap="rnd">
            <a:solidFill>
              <a:schemeClr val="accent1"/>
            </a:solidFill>
            <a:round/>
          </a:ln>
          <a:effectLst/>
        </c:spPr>
        <c:marker>
          <c:symbol val="none"/>
        </c:marker>
      </c:pivotFmt>
      <c:pivotFmt>
        <c:idx val="83"/>
        <c:spPr>
          <a:solidFill>
            <a:schemeClr val="accent1"/>
          </a:solidFill>
          <a:ln w="28575" cap="rnd">
            <a:solidFill>
              <a:schemeClr val="accent1"/>
            </a:solidFill>
            <a:round/>
          </a:ln>
          <a:effectLst/>
        </c:spPr>
        <c:marker>
          <c:symbol val="none"/>
        </c:marker>
      </c:pivotFmt>
      <c:pivotFmt>
        <c:idx val="84"/>
        <c:spPr>
          <a:solidFill>
            <a:schemeClr val="accent1"/>
          </a:solidFill>
          <a:ln w="28575" cap="rnd">
            <a:solidFill>
              <a:schemeClr val="accent1"/>
            </a:solidFill>
            <a:round/>
          </a:ln>
          <a:effectLst/>
        </c:spPr>
        <c:marker>
          <c:symbol val="none"/>
        </c:marker>
      </c:pivotFmt>
      <c:pivotFmt>
        <c:idx val="85"/>
        <c:spPr>
          <a:solidFill>
            <a:schemeClr val="accent1"/>
          </a:solidFill>
          <a:ln w="28575" cap="rnd">
            <a:solidFill>
              <a:schemeClr val="accent1"/>
            </a:solidFill>
            <a:round/>
          </a:ln>
          <a:effectLst/>
        </c:spPr>
        <c:marker>
          <c:symbol val="none"/>
        </c:marker>
      </c:pivotFmt>
      <c:pivotFmt>
        <c:idx val="86"/>
        <c:spPr>
          <a:solidFill>
            <a:schemeClr val="accent1"/>
          </a:solidFill>
          <a:ln w="28575" cap="rnd">
            <a:solidFill>
              <a:schemeClr val="accent1"/>
            </a:solidFill>
            <a:round/>
          </a:ln>
          <a:effectLst/>
        </c:spPr>
        <c:marker>
          <c:symbol val="none"/>
        </c:marker>
      </c:pivotFmt>
      <c:pivotFmt>
        <c:idx val="87"/>
        <c:spPr>
          <a:solidFill>
            <a:schemeClr val="accent1"/>
          </a:solidFill>
          <a:ln w="28575" cap="rnd">
            <a:solidFill>
              <a:schemeClr val="accent1"/>
            </a:solidFill>
            <a:round/>
          </a:ln>
          <a:effectLst/>
        </c:spPr>
        <c:marker>
          <c:symbol val="none"/>
        </c:marker>
      </c:pivotFmt>
      <c:pivotFmt>
        <c:idx val="88"/>
        <c:spPr>
          <a:solidFill>
            <a:schemeClr val="accent1"/>
          </a:solidFill>
          <a:ln w="28575" cap="rnd">
            <a:solidFill>
              <a:schemeClr val="accent1"/>
            </a:solidFill>
            <a:round/>
          </a:ln>
          <a:effectLst/>
        </c:spPr>
        <c:marker>
          <c:symbol val="none"/>
        </c:marker>
      </c:pivotFmt>
      <c:pivotFmt>
        <c:idx val="89"/>
        <c:spPr>
          <a:solidFill>
            <a:schemeClr val="accent1"/>
          </a:solidFill>
          <a:ln w="28575" cap="rnd">
            <a:solidFill>
              <a:schemeClr val="accent1"/>
            </a:solidFill>
            <a:round/>
          </a:ln>
          <a:effectLst/>
        </c:spPr>
        <c:marker>
          <c:symbol val="none"/>
        </c:marker>
      </c:pivotFmt>
      <c:pivotFmt>
        <c:idx val="90"/>
        <c:spPr>
          <a:solidFill>
            <a:schemeClr val="accent1"/>
          </a:solidFill>
          <a:ln w="28575" cap="rnd">
            <a:solidFill>
              <a:schemeClr val="accent1"/>
            </a:solidFill>
            <a:round/>
          </a:ln>
          <a:effectLst/>
        </c:spPr>
        <c:marker>
          <c:symbol val="none"/>
        </c:marker>
      </c:pivotFmt>
      <c:pivotFmt>
        <c:idx val="91"/>
        <c:spPr>
          <a:solidFill>
            <a:schemeClr val="accent1"/>
          </a:solidFill>
          <a:ln w="28575" cap="rnd">
            <a:solidFill>
              <a:schemeClr val="accent1"/>
            </a:solidFill>
            <a:round/>
          </a:ln>
          <a:effectLst/>
        </c:spPr>
        <c:marker>
          <c:symbol val="none"/>
        </c:marker>
      </c:pivotFmt>
      <c:pivotFmt>
        <c:idx val="92"/>
        <c:spPr>
          <a:solidFill>
            <a:schemeClr val="accent1"/>
          </a:solidFill>
          <a:ln w="28575" cap="rnd">
            <a:solidFill>
              <a:schemeClr val="accent1"/>
            </a:solidFill>
            <a:round/>
          </a:ln>
          <a:effectLst/>
        </c:spPr>
        <c:marker>
          <c:symbol val="none"/>
        </c:marker>
      </c:pivotFmt>
      <c:pivotFmt>
        <c:idx val="93"/>
        <c:spPr>
          <a:solidFill>
            <a:schemeClr val="accent1"/>
          </a:solidFill>
          <a:ln w="28575" cap="rnd">
            <a:solidFill>
              <a:schemeClr val="accent1"/>
            </a:solidFill>
            <a:round/>
          </a:ln>
          <a:effectLst/>
        </c:spPr>
        <c:marker>
          <c:symbol val="none"/>
        </c:marker>
      </c:pivotFmt>
      <c:pivotFmt>
        <c:idx val="94"/>
        <c:spPr>
          <a:solidFill>
            <a:schemeClr val="accent1"/>
          </a:solidFill>
          <a:ln w="28575" cap="rnd">
            <a:solidFill>
              <a:schemeClr val="accent1"/>
            </a:solidFill>
            <a:round/>
          </a:ln>
          <a:effectLst/>
        </c:spPr>
        <c:marker>
          <c:symbol val="none"/>
        </c:marker>
      </c:pivotFmt>
      <c:pivotFmt>
        <c:idx val="95"/>
        <c:spPr>
          <a:solidFill>
            <a:schemeClr val="accent1"/>
          </a:solidFill>
          <a:ln w="28575" cap="rnd">
            <a:solidFill>
              <a:schemeClr val="accent1"/>
            </a:solidFill>
            <a:round/>
          </a:ln>
          <a:effectLst/>
        </c:spPr>
        <c:marker>
          <c:symbol val="none"/>
        </c:marker>
      </c:pivotFmt>
      <c:pivotFmt>
        <c:idx val="96"/>
        <c:spPr>
          <a:solidFill>
            <a:schemeClr val="accent1"/>
          </a:solidFill>
          <a:ln w="28575" cap="rnd">
            <a:solidFill>
              <a:schemeClr val="accent1"/>
            </a:solidFill>
            <a:round/>
          </a:ln>
          <a:effectLst/>
        </c:spPr>
        <c:marker>
          <c:symbol val="none"/>
        </c:marker>
      </c:pivotFmt>
      <c:pivotFmt>
        <c:idx val="97"/>
        <c:spPr>
          <a:solidFill>
            <a:schemeClr val="accent1"/>
          </a:solidFill>
          <a:ln w="28575" cap="rnd">
            <a:solidFill>
              <a:schemeClr val="accent1"/>
            </a:solidFill>
            <a:round/>
          </a:ln>
          <a:effectLst/>
        </c:spPr>
        <c:marker>
          <c:symbol val="none"/>
        </c:marker>
      </c:pivotFmt>
      <c:pivotFmt>
        <c:idx val="98"/>
        <c:spPr>
          <a:solidFill>
            <a:schemeClr val="accent1"/>
          </a:solidFill>
          <a:ln w="28575" cap="rnd">
            <a:solidFill>
              <a:schemeClr val="accent1"/>
            </a:solidFill>
            <a:round/>
          </a:ln>
          <a:effectLst/>
        </c:spPr>
        <c:marker>
          <c:symbol val="none"/>
        </c:marker>
      </c:pivotFmt>
      <c:pivotFmt>
        <c:idx val="99"/>
        <c:spPr>
          <a:solidFill>
            <a:schemeClr val="accent1"/>
          </a:solidFill>
          <a:ln w="28575" cap="rnd">
            <a:solidFill>
              <a:schemeClr val="accent1"/>
            </a:solidFill>
            <a:round/>
          </a:ln>
          <a:effectLst/>
        </c:spPr>
        <c:marker>
          <c:symbol val="none"/>
        </c:marker>
      </c:pivotFmt>
      <c:pivotFmt>
        <c:idx val="100"/>
        <c:spPr>
          <a:solidFill>
            <a:schemeClr val="accent1"/>
          </a:solidFill>
          <a:ln w="28575" cap="rnd">
            <a:solidFill>
              <a:schemeClr val="accent1"/>
            </a:solidFill>
            <a:round/>
          </a:ln>
          <a:effectLst/>
        </c:spPr>
        <c:marker>
          <c:symbol val="none"/>
        </c:marker>
      </c:pivotFmt>
      <c:pivotFmt>
        <c:idx val="101"/>
        <c:spPr>
          <a:solidFill>
            <a:schemeClr val="accent1"/>
          </a:solidFill>
          <a:ln w="28575" cap="rnd">
            <a:solidFill>
              <a:schemeClr val="accent1"/>
            </a:solidFill>
            <a:round/>
          </a:ln>
          <a:effectLst/>
        </c:spPr>
        <c:marker>
          <c:symbol val="none"/>
        </c:marker>
      </c:pivotFmt>
      <c:pivotFmt>
        <c:idx val="102"/>
        <c:spPr>
          <a:solidFill>
            <a:schemeClr val="accent1"/>
          </a:solidFill>
          <a:ln w="28575" cap="rnd">
            <a:solidFill>
              <a:schemeClr val="accent1"/>
            </a:solidFill>
            <a:round/>
          </a:ln>
          <a:effectLst/>
        </c:spPr>
        <c:marker>
          <c:symbol val="none"/>
        </c:marker>
      </c:pivotFmt>
      <c:pivotFmt>
        <c:idx val="103"/>
        <c:spPr>
          <a:solidFill>
            <a:schemeClr val="accent1"/>
          </a:solidFill>
          <a:ln w="28575" cap="rnd">
            <a:solidFill>
              <a:schemeClr val="accent1"/>
            </a:solidFill>
            <a:round/>
          </a:ln>
          <a:effectLst/>
        </c:spPr>
        <c:marker>
          <c:symbol val="none"/>
        </c:marker>
      </c:pivotFmt>
      <c:pivotFmt>
        <c:idx val="104"/>
        <c:spPr>
          <a:solidFill>
            <a:schemeClr val="accent1"/>
          </a:solidFill>
          <a:ln w="28575" cap="rnd">
            <a:solidFill>
              <a:schemeClr val="accent1"/>
            </a:solidFill>
            <a:round/>
          </a:ln>
          <a:effectLst/>
        </c:spPr>
        <c:marker>
          <c:symbol val="none"/>
        </c:marker>
      </c:pivotFmt>
      <c:pivotFmt>
        <c:idx val="105"/>
        <c:spPr>
          <a:solidFill>
            <a:schemeClr val="accent1"/>
          </a:solidFill>
          <a:ln w="28575" cap="rnd">
            <a:solidFill>
              <a:schemeClr val="accent1"/>
            </a:solidFill>
            <a:round/>
          </a:ln>
          <a:effectLst/>
        </c:spPr>
        <c:marker>
          <c:symbol val="none"/>
        </c:marker>
      </c:pivotFmt>
      <c:pivotFmt>
        <c:idx val="106"/>
        <c:spPr>
          <a:solidFill>
            <a:schemeClr val="accent1"/>
          </a:solidFill>
          <a:ln w="28575" cap="rnd">
            <a:solidFill>
              <a:schemeClr val="accent1"/>
            </a:solidFill>
            <a:round/>
          </a:ln>
          <a:effectLst/>
        </c:spPr>
        <c:marker>
          <c:symbol val="none"/>
        </c:marker>
      </c:pivotFmt>
      <c:pivotFmt>
        <c:idx val="107"/>
        <c:spPr>
          <a:solidFill>
            <a:schemeClr val="accent1"/>
          </a:solidFill>
          <a:ln w="28575" cap="rnd">
            <a:solidFill>
              <a:schemeClr val="accent1"/>
            </a:solidFill>
            <a:round/>
          </a:ln>
          <a:effectLst/>
        </c:spPr>
        <c:marker>
          <c:symbol val="none"/>
        </c:marker>
      </c:pivotFmt>
      <c:pivotFmt>
        <c:idx val="108"/>
        <c:spPr>
          <a:solidFill>
            <a:schemeClr val="accent1"/>
          </a:solidFill>
          <a:ln w="28575" cap="rnd">
            <a:solidFill>
              <a:schemeClr val="accent1"/>
            </a:solidFill>
            <a:round/>
          </a:ln>
          <a:effectLst/>
        </c:spPr>
        <c:marker>
          <c:symbol val="none"/>
        </c:marker>
      </c:pivotFmt>
      <c:pivotFmt>
        <c:idx val="109"/>
        <c:spPr>
          <a:solidFill>
            <a:schemeClr val="accent1"/>
          </a:solidFill>
          <a:ln w="28575" cap="rnd">
            <a:solidFill>
              <a:schemeClr val="accent1"/>
            </a:solidFill>
            <a:round/>
          </a:ln>
          <a:effectLst/>
        </c:spPr>
        <c:marker>
          <c:symbol val="none"/>
        </c:marker>
      </c:pivotFmt>
      <c:pivotFmt>
        <c:idx val="110"/>
        <c:spPr>
          <a:solidFill>
            <a:schemeClr val="accent1"/>
          </a:solidFill>
          <a:ln w="28575" cap="rnd">
            <a:solidFill>
              <a:schemeClr val="accent1"/>
            </a:solidFill>
            <a:round/>
          </a:ln>
          <a:effectLst/>
        </c:spPr>
        <c:marker>
          <c:symbol val="none"/>
        </c:marker>
      </c:pivotFmt>
      <c:pivotFmt>
        <c:idx val="111"/>
        <c:spPr>
          <a:solidFill>
            <a:schemeClr val="accent1"/>
          </a:solidFill>
          <a:ln w="28575" cap="rnd">
            <a:solidFill>
              <a:schemeClr val="accent1"/>
            </a:solidFill>
            <a:round/>
          </a:ln>
          <a:effectLst/>
        </c:spPr>
        <c:marker>
          <c:symbol val="none"/>
        </c:marker>
      </c:pivotFmt>
      <c:pivotFmt>
        <c:idx val="112"/>
        <c:spPr>
          <a:solidFill>
            <a:schemeClr val="accent1"/>
          </a:solidFill>
          <a:ln w="28575" cap="rnd">
            <a:solidFill>
              <a:schemeClr val="accent1"/>
            </a:solidFill>
            <a:round/>
          </a:ln>
          <a:effectLst/>
        </c:spPr>
        <c:marker>
          <c:symbol val="none"/>
        </c:marker>
      </c:pivotFmt>
      <c:pivotFmt>
        <c:idx val="113"/>
        <c:spPr>
          <a:solidFill>
            <a:schemeClr val="accent1"/>
          </a:solidFill>
          <a:ln w="28575" cap="rnd">
            <a:solidFill>
              <a:schemeClr val="accent1"/>
            </a:solidFill>
            <a:round/>
          </a:ln>
          <a:effectLst/>
        </c:spPr>
        <c:marker>
          <c:symbol val="none"/>
        </c:marker>
      </c:pivotFmt>
      <c:pivotFmt>
        <c:idx val="114"/>
        <c:spPr>
          <a:solidFill>
            <a:schemeClr val="accent1"/>
          </a:solidFill>
          <a:ln w="28575" cap="rnd">
            <a:solidFill>
              <a:schemeClr val="accent1"/>
            </a:solidFill>
            <a:round/>
          </a:ln>
          <a:effectLst/>
        </c:spPr>
        <c:marker>
          <c:symbol val="none"/>
        </c:marker>
      </c:pivotFmt>
      <c:pivotFmt>
        <c:idx val="115"/>
        <c:spPr>
          <a:solidFill>
            <a:schemeClr val="accent1"/>
          </a:solidFill>
          <a:ln w="28575" cap="rnd">
            <a:solidFill>
              <a:schemeClr val="accent1"/>
            </a:solidFill>
            <a:round/>
          </a:ln>
          <a:effectLst/>
        </c:spPr>
        <c:marker>
          <c:symbol val="none"/>
        </c:marker>
      </c:pivotFmt>
      <c:pivotFmt>
        <c:idx val="116"/>
        <c:spPr>
          <a:solidFill>
            <a:schemeClr val="accent1"/>
          </a:solidFill>
          <a:ln w="28575" cap="rnd">
            <a:solidFill>
              <a:schemeClr val="accent1"/>
            </a:solidFill>
            <a:round/>
          </a:ln>
          <a:effectLst/>
        </c:spPr>
        <c:marker>
          <c:symbol val="none"/>
        </c:marker>
      </c:pivotFmt>
      <c:pivotFmt>
        <c:idx val="117"/>
        <c:spPr>
          <a:solidFill>
            <a:schemeClr val="accent1"/>
          </a:solidFill>
          <a:ln w="28575" cap="rnd">
            <a:solidFill>
              <a:schemeClr val="accent1"/>
            </a:solidFill>
            <a:round/>
          </a:ln>
          <a:effectLst/>
        </c:spPr>
        <c:marker>
          <c:symbol val="none"/>
        </c:marker>
      </c:pivotFmt>
      <c:pivotFmt>
        <c:idx val="118"/>
        <c:spPr>
          <a:solidFill>
            <a:schemeClr val="accent1"/>
          </a:solidFill>
          <a:ln w="28575" cap="rnd">
            <a:solidFill>
              <a:schemeClr val="accent1"/>
            </a:solidFill>
            <a:round/>
          </a:ln>
          <a:effectLst/>
        </c:spPr>
        <c:marker>
          <c:symbol val="none"/>
        </c:marker>
      </c:pivotFmt>
      <c:pivotFmt>
        <c:idx val="119"/>
        <c:spPr>
          <a:solidFill>
            <a:schemeClr val="accent1"/>
          </a:solidFill>
          <a:ln w="28575" cap="rnd">
            <a:solidFill>
              <a:schemeClr val="accent1"/>
            </a:solidFill>
            <a:round/>
          </a:ln>
          <a:effectLst/>
        </c:spPr>
        <c:marker>
          <c:symbol val="none"/>
        </c:marker>
      </c:pivotFmt>
      <c:pivotFmt>
        <c:idx val="120"/>
        <c:spPr>
          <a:solidFill>
            <a:schemeClr val="accent1"/>
          </a:solidFill>
          <a:ln w="28575" cap="rnd">
            <a:solidFill>
              <a:schemeClr val="accent1"/>
            </a:solidFill>
            <a:round/>
          </a:ln>
          <a:effectLst/>
        </c:spPr>
        <c:marker>
          <c:symbol val="none"/>
        </c:marker>
      </c:pivotFmt>
      <c:pivotFmt>
        <c:idx val="121"/>
        <c:spPr>
          <a:solidFill>
            <a:schemeClr val="accent1"/>
          </a:solidFill>
          <a:ln w="28575" cap="rnd">
            <a:solidFill>
              <a:schemeClr val="accent1"/>
            </a:solidFill>
            <a:round/>
          </a:ln>
          <a:effectLst/>
        </c:spPr>
        <c:marker>
          <c:symbol val="none"/>
        </c:marker>
      </c:pivotFmt>
      <c:pivotFmt>
        <c:idx val="122"/>
        <c:spPr>
          <a:solidFill>
            <a:schemeClr val="accent1"/>
          </a:solidFill>
          <a:ln w="28575" cap="rnd">
            <a:solidFill>
              <a:schemeClr val="accent1"/>
            </a:solidFill>
            <a:round/>
          </a:ln>
          <a:effectLst/>
        </c:spPr>
        <c:marker>
          <c:symbol val="none"/>
        </c:marker>
      </c:pivotFmt>
      <c:pivotFmt>
        <c:idx val="123"/>
        <c:spPr>
          <a:solidFill>
            <a:schemeClr val="accent1"/>
          </a:solidFill>
          <a:ln w="28575" cap="rnd">
            <a:solidFill>
              <a:schemeClr val="accent1"/>
            </a:solidFill>
            <a:round/>
          </a:ln>
          <a:effectLst/>
        </c:spPr>
        <c:marker>
          <c:symbol val="none"/>
        </c:marker>
      </c:pivotFmt>
      <c:pivotFmt>
        <c:idx val="124"/>
        <c:spPr>
          <a:solidFill>
            <a:schemeClr val="accent1"/>
          </a:solidFill>
          <a:ln w="28575" cap="rnd">
            <a:solidFill>
              <a:schemeClr val="accent1"/>
            </a:solidFill>
            <a:round/>
          </a:ln>
          <a:effectLst/>
        </c:spPr>
        <c:marker>
          <c:symbol val="none"/>
        </c:marker>
      </c:pivotFmt>
      <c:pivotFmt>
        <c:idx val="125"/>
        <c:spPr>
          <a:solidFill>
            <a:schemeClr val="accent1"/>
          </a:solidFill>
          <a:ln w="28575" cap="rnd">
            <a:solidFill>
              <a:schemeClr val="accent1"/>
            </a:solidFill>
            <a:round/>
          </a:ln>
          <a:effectLst/>
        </c:spPr>
        <c:marker>
          <c:symbol val="none"/>
        </c:marker>
      </c:pivotFmt>
      <c:pivotFmt>
        <c:idx val="126"/>
        <c:spPr>
          <a:solidFill>
            <a:schemeClr val="accent1"/>
          </a:solidFill>
          <a:ln w="28575" cap="rnd">
            <a:solidFill>
              <a:schemeClr val="accent1"/>
            </a:solidFill>
            <a:round/>
          </a:ln>
          <a:effectLst/>
        </c:spPr>
        <c:marker>
          <c:symbol val="none"/>
        </c:marker>
      </c:pivotFmt>
      <c:pivotFmt>
        <c:idx val="127"/>
        <c:spPr>
          <a:solidFill>
            <a:schemeClr val="accent1"/>
          </a:solidFill>
          <a:ln w="28575" cap="rnd">
            <a:solidFill>
              <a:schemeClr val="accent1"/>
            </a:solidFill>
            <a:round/>
          </a:ln>
          <a:effectLst/>
        </c:spPr>
        <c:marker>
          <c:symbol val="none"/>
        </c:marker>
      </c:pivotFmt>
      <c:pivotFmt>
        <c:idx val="128"/>
        <c:spPr>
          <a:solidFill>
            <a:schemeClr val="accent1"/>
          </a:solidFill>
          <a:ln w="28575" cap="rnd">
            <a:solidFill>
              <a:schemeClr val="accent1"/>
            </a:solidFill>
            <a:round/>
          </a:ln>
          <a:effectLst/>
        </c:spPr>
        <c:marker>
          <c:symbol val="none"/>
        </c:marker>
      </c:pivotFmt>
      <c:pivotFmt>
        <c:idx val="129"/>
        <c:spPr>
          <a:solidFill>
            <a:schemeClr val="accent1"/>
          </a:solidFill>
          <a:ln w="28575" cap="rnd">
            <a:solidFill>
              <a:schemeClr val="accent1"/>
            </a:solidFill>
            <a:round/>
          </a:ln>
          <a:effectLst/>
        </c:spPr>
        <c:marker>
          <c:symbol val="none"/>
        </c:marker>
      </c:pivotFmt>
      <c:pivotFmt>
        <c:idx val="130"/>
        <c:spPr>
          <a:solidFill>
            <a:schemeClr val="accent1"/>
          </a:solidFill>
          <a:ln w="28575" cap="rnd">
            <a:solidFill>
              <a:schemeClr val="accent1"/>
            </a:solidFill>
            <a:round/>
          </a:ln>
          <a:effectLst/>
        </c:spPr>
        <c:marker>
          <c:symbol val="none"/>
        </c:marker>
      </c:pivotFmt>
      <c:pivotFmt>
        <c:idx val="131"/>
        <c:spPr>
          <a:solidFill>
            <a:schemeClr val="accent1"/>
          </a:solidFill>
          <a:ln w="28575" cap="rnd">
            <a:solidFill>
              <a:schemeClr val="accent1"/>
            </a:solidFill>
            <a:round/>
          </a:ln>
          <a:effectLst/>
        </c:spPr>
        <c:marker>
          <c:symbol val="none"/>
        </c:marker>
      </c:pivotFmt>
      <c:pivotFmt>
        <c:idx val="132"/>
        <c:spPr>
          <a:solidFill>
            <a:schemeClr val="accent1"/>
          </a:solidFill>
          <a:ln w="28575" cap="rnd">
            <a:solidFill>
              <a:schemeClr val="accent1"/>
            </a:solidFill>
            <a:round/>
          </a:ln>
          <a:effectLst/>
        </c:spPr>
        <c:marker>
          <c:symbol val="none"/>
        </c:marker>
      </c:pivotFmt>
      <c:pivotFmt>
        <c:idx val="133"/>
        <c:spPr>
          <a:solidFill>
            <a:schemeClr val="accent1"/>
          </a:solidFill>
          <a:ln w="28575" cap="rnd">
            <a:solidFill>
              <a:schemeClr val="accent1"/>
            </a:solidFill>
            <a:round/>
          </a:ln>
          <a:effectLst/>
        </c:spPr>
        <c:marker>
          <c:symbol val="none"/>
        </c:marker>
      </c:pivotFmt>
      <c:pivotFmt>
        <c:idx val="134"/>
        <c:spPr>
          <a:solidFill>
            <a:schemeClr val="accent1"/>
          </a:solidFill>
          <a:ln w="28575" cap="rnd">
            <a:solidFill>
              <a:schemeClr val="accent1"/>
            </a:solidFill>
            <a:round/>
          </a:ln>
          <a:effectLst/>
        </c:spPr>
        <c:marker>
          <c:symbol val="none"/>
        </c:marker>
      </c:pivotFmt>
      <c:pivotFmt>
        <c:idx val="135"/>
        <c:spPr>
          <a:solidFill>
            <a:schemeClr val="accent1"/>
          </a:solidFill>
          <a:ln w="28575" cap="rnd">
            <a:solidFill>
              <a:schemeClr val="accent1"/>
            </a:solidFill>
            <a:round/>
          </a:ln>
          <a:effectLst/>
        </c:spPr>
        <c:marker>
          <c:symbol val="none"/>
        </c:marker>
      </c:pivotFmt>
      <c:pivotFmt>
        <c:idx val="136"/>
        <c:spPr>
          <a:solidFill>
            <a:schemeClr val="accent1"/>
          </a:solidFill>
          <a:ln w="28575" cap="rnd">
            <a:solidFill>
              <a:schemeClr val="accent1"/>
            </a:solidFill>
            <a:round/>
          </a:ln>
          <a:effectLst/>
        </c:spPr>
        <c:marker>
          <c:symbol val="none"/>
        </c:marker>
      </c:pivotFmt>
      <c:pivotFmt>
        <c:idx val="137"/>
        <c:spPr>
          <a:solidFill>
            <a:schemeClr val="accent1"/>
          </a:solidFill>
          <a:ln w="28575" cap="rnd">
            <a:solidFill>
              <a:schemeClr val="accent1"/>
            </a:solidFill>
            <a:round/>
          </a:ln>
          <a:effectLst/>
        </c:spPr>
        <c:marker>
          <c:symbol val="none"/>
        </c:marker>
      </c:pivotFmt>
      <c:pivotFmt>
        <c:idx val="138"/>
        <c:spPr>
          <a:solidFill>
            <a:schemeClr val="accent1"/>
          </a:solidFill>
          <a:ln w="28575" cap="rnd">
            <a:solidFill>
              <a:schemeClr val="accent1"/>
            </a:solidFill>
            <a:round/>
          </a:ln>
          <a:effectLst/>
        </c:spPr>
        <c:marker>
          <c:symbol val="none"/>
        </c:marker>
      </c:pivotFmt>
      <c:pivotFmt>
        <c:idx val="139"/>
        <c:spPr>
          <a:solidFill>
            <a:schemeClr val="accent1"/>
          </a:solidFill>
          <a:ln w="28575" cap="rnd">
            <a:solidFill>
              <a:schemeClr val="accent1"/>
            </a:solidFill>
            <a:round/>
          </a:ln>
          <a:effectLst/>
        </c:spPr>
        <c:marker>
          <c:symbol val="none"/>
        </c:marker>
      </c:pivotFmt>
      <c:pivotFmt>
        <c:idx val="140"/>
        <c:spPr>
          <a:solidFill>
            <a:schemeClr val="accent1"/>
          </a:solidFill>
          <a:ln w="28575" cap="rnd">
            <a:solidFill>
              <a:schemeClr val="accent1"/>
            </a:solidFill>
            <a:round/>
          </a:ln>
          <a:effectLst/>
        </c:spPr>
        <c:marker>
          <c:symbol val="none"/>
        </c:marker>
      </c:pivotFmt>
      <c:pivotFmt>
        <c:idx val="141"/>
        <c:spPr>
          <a:solidFill>
            <a:schemeClr val="accent1"/>
          </a:solidFill>
          <a:ln w="28575" cap="rnd">
            <a:solidFill>
              <a:schemeClr val="accent1"/>
            </a:solidFill>
            <a:round/>
          </a:ln>
          <a:effectLst/>
        </c:spPr>
        <c:marker>
          <c:symbol val="none"/>
        </c:marker>
      </c:pivotFmt>
      <c:pivotFmt>
        <c:idx val="142"/>
        <c:spPr>
          <a:solidFill>
            <a:schemeClr val="accent1"/>
          </a:solidFill>
          <a:ln w="28575" cap="rnd">
            <a:solidFill>
              <a:schemeClr val="accent1"/>
            </a:solidFill>
            <a:round/>
          </a:ln>
          <a:effectLst/>
        </c:spPr>
        <c:marker>
          <c:symbol val="none"/>
        </c:marker>
      </c:pivotFmt>
      <c:pivotFmt>
        <c:idx val="143"/>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144"/>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145"/>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146"/>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147"/>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148"/>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149"/>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150"/>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151"/>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152"/>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153"/>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154"/>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155"/>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5.7380099653456251E-2"/>
          <c:y val="0.14991205007814765"/>
          <c:w val="0.74247485785045264"/>
          <c:h val="0.67061664241028929"/>
        </c:manualLayout>
      </c:layout>
      <c:lineChart>
        <c:grouping val="standard"/>
        <c:varyColors val="0"/>
        <c:ser>
          <c:idx val="0"/>
          <c:order val="0"/>
          <c:tx>
            <c:strRef>
              <c:f>Alcalinidad!$B$100:$B$101</c:f>
              <c:strCache>
                <c:ptCount val="1"/>
                <c:pt idx="0">
                  <c:v>HARG2</c:v>
                </c:pt>
              </c:strCache>
            </c:strRef>
          </c:tx>
          <c:spPr>
            <a:ln w="28575" cap="rnd">
              <a:solidFill>
                <a:schemeClr val="accent1"/>
              </a:solidFill>
              <a:round/>
            </a:ln>
            <a:effectLst/>
          </c:spPr>
          <c:marker>
            <c:symbol val="none"/>
          </c:marker>
          <c:cat>
            <c:strRef>
              <c:f>Alcalinidad!$A$102:$A$114</c:f>
              <c:strCache>
                <c:ptCount val="12"/>
                <c:pt idx="0">
                  <c:v>ene-20</c:v>
                </c:pt>
                <c:pt idx="1">
                  <c:v>feb-20</c:v>
                </c:pt>
                <c:pt idx="2">
                  <c:v>mar-20</c:v>
                </c:pt>
                <c:pt idx="3">
                  <c:v>abr-20</c:v>
                </c:pt>
                <c:pt idx="4">
                  <c:v>may-20</c:v>
                </c:pt>
                <c:pt idx="5">
                  <c:v>jun-20</c:v>
                </c:pt>
                <c:pt idx="6">
                  <c:v>jul-20</c:v>
                </c:pt>
                <c:pt idx="7">
                  <c:v>ago-20</c:v>
                </c:pt>
                <c:pt idx="8">
                  <c:v>sep-20</c:v>
                </c:pt>
                <c:pt idx="9">
                  <c:v>oct-20</c:v>
                </c:pt>
                <c:pt idx="10">
                  <c:v>nov-20</c:v>
                </c:pt>
                <c:pt idx="11">
                  <c:v>dic-20</c:v>
                </c:pt>
              </c:strCache>
            </c:strRef>
          </c:cat>
          <c:val>
            <c:numRef>
              <c:f>Alcalinidad!$B$102:$B$114</c:f>
              <c:numCache>
                <c:formatCode>General</c:formatCode>
                <c:ptCount val="12"/>
                <c:pt idx="0">
                  <c:v>50</c:v>
                </c:pt>
                <c:pt idx="1">
                  <c:v>50</c:v>
                </c:pt>
                <c:pt idx="2">
                  <c:v>45</c:v>
                </c:pt>
                <c:pt idx="3">
                  <c:v>65</c:v>
                </c:pt>
                <c:pt idx="4">
                  <c:v>75</c:v>
                </c:pt>
                <c:pt idx="5">
                  <c:v>50</c:v>
                </c:pt>
                <c:pt idx="6">
                  <c:v>50</c:v>
                </c:pt>
                <c:pt idx="7">
                  <c:v>30</c:v>
                </c:pt>
                <c:pt idx="8">
                  <c:v>30</c:v>
                </c:pt>
                <c:pt idx="9">
                  <c:v>40</c:v>
                </c:pt>
                <c:pt idx="10">
                  <c:v>45</c:v>
                </c:pt>
                <c:pt idx="11">
                  <c:v>60</c:v>
                </c:pt>
              </c:numCache>
            </c:numRef>
          </c:val>
          <c:smooth val="0"/>
          <c:extLst>
            <c:ext xmlns:c16="http://schemas.microsoft.com/office/drawing/2014/chart" uri="{C3380CC4-5D6E-409C-BE32-E72D297353CC}">
              <c16:uniqueId val="{00000000-47FC-40A4-BF50-0AF956541F5C}"/>
            </c:ext>
          </c:extLst>
        </c:ser>
        <c:ser>
          <c:idx val="1"/>
          <c:order val="1"/>
          <c:tx>
            <c:strRef>
              <c:f>Alcalinidad!$C$100:$C$101</c:f>
              <c:strCache>
                <c:ptCount val="1"/>
                <c:pt idx="0">
                  <c:v>HASL2</c:v>
                </c:pt>
              </c:strCache>
            </c:strRef>
          </c:tx>
          <c:spPr>
            <a:ln w="28575" cap="rnd">
              <a:solidFill>
                <a:schemeClr val="accent2"/>
              </a:solidFill>
              <a:round/>
            </a:ln>
            <a:effectLst/>
          </c:spPr>
          <c:marker>
            <c:symbol val="none"/>
          </c:marker>
          <c:cat>
            <c:strRef>
              <c:f>Alcalinidad!$A$102:$A$114</c:f>
              <c:strCache>
                <c:ptCount val="12"/>
                <c:pt idx="0">
                  <c:v>ene-20</c:v>
                </c:pt>
                <c:pt idx="1">
                  <c:v>feb-20</c:v>
                </c:pt>
                <c:pt idx="2">
                  <c:v>mar-20</c:v>
                </c:pt>
                <c:pt idx="3">
                  <c:v>abr-20</c:v>
                </c:pt>
                <c:pt idx="4">
                  <c:v>may-20</c:v>
                </c:pt>
                <c:pt idx="5">
                  <c:v>jun-20</c:v>
                </c:pt>
                <c:pt idx="6">
                  <c:v>jul-20</c:v>
                </c:pt>
                <c:pt idx="7">
                  <c:v>ago-20</c:v>
                </c:pt>
                <c:pt idx="8">
                  <c:v>sep-20</c:v>
                </c:pt>
                <c:pt idx="9">
                  <c:v>oct-20</c:v>
                </c:pt>
                <c:pt idx="10">
                  <c:v>nov-20</c:v>
                </c:pt>
                <c:pt idx="11">
                  <c:v>dic-20</c:v>
                </c:pt>
              </c:strCache>
            </c:strRef>
          </c:cat>
          <c:val>
            <c:numRef>
              <c:f>Alcalinidad!$C$102:$C$114</c:f>
              <c:numCache>
                <c:formatCode>General</c:formatCode>
                <c:ptCount val="12"/>
                <c:pt idx="0">
                  <c:v>60</c:v>
                </c:pt>
                <c:pt idx="1">
                  <c:v>60</c:v>
                </c:pt>
                <c:pt idx="2">
                  <c:v>55</c:v>
                </c:pt>
                <c:pt idx="3">
                  <c:v>75</c:v>
                </c:pt>
                <c:pt idx="4">
                  <c:v>50</c:v>
                </c:pt>
                <c:pt idx="5">
                  <c:v>70</c:v>
                </c:pt>
                <c:pt idx="6">
                  <c:v>65</c:v>
                </c:pt>
                <c:pt idx="7">
                  <c:v>55</c:v>
                </c:pt>
                <c:pt idx="8">
                  <c:v>60</c:v>
                </c:pt>
                <c:pt idx="9">
                  <c:v>60</c:v>
                </c:pt>
                <c:pt idx="10">
                  <c:v>50</c:v>
                </c:pt>
                <c:pt idx="11">
                  <c:v>60</c:v>
                </c:pt>
              </c:numCache>
            </c:numRef>
          </c:val>
          <c:smooth val="0"/>
          <c:extLst>
            <c:ext xmlns:c16="http://schemas.microsoft.com/office/drawing/2014/chart" uri="{C3380CC4-5D6E-409C-BE32-E72D297353CC}">
              <c16:uniqueId val="{00000001-47FC-40A4-BF50-0AF956541F5C}"/>
            </c:ext>
          </c:extLst>
        </c:ser>
        <c:ser>
          <c:idx val="2"/>
          <c:order val="2"/>
          <c:tx>
            <c:strRef>
              <c:f>Alcalinidad!$D$100:$D$101</c:f>
              <c:strCache>
                <c:ptCount val="1"/>
                <c:pt idx="0">
                  <c:v>HOSP1</c:v>
                </c:pt>
              </c:strCache>
            </c:strRef>
          </c:tx>
          <c:spPr>
            <a:ln w="28575" cap="rnd">
              <a:solidFill>
                <a:schemeClr val="accent3"/>
              </a:solidFill>
              <a:round/>
            </a:ln>
            <a:effectLst/>
          </c:spPr>
          <c:marker>
            <c:symbol val="none"/>
          </c:marker>
          <c:cat>
            <c:strRef>
              <c:f>Alcalinidad!$A$102:$A$114</c:f>
              <c:strCache>
                <c:ptCount val="12"/>
                <c:pt idx="0">
                  <c:v>ene-20</c:v>
                </c:pt>
                <c:pt idx="1">
                  <c:v>feb-20</c:v>
                </c:pt>
                <c:pt idx="2">
                  <c:v>mar-20</c:v>
                </c:pt>
                <c:pt idx="3">
                  <c:v>abr-20</c:v>
                </c:pt>
                <c:pt idx="4">
                  <c:v>may-20</c:v>
                </c:pt>
                <c:pt idx="5">
                  <c:v>jun-20</c:v>
                </c:pt>
                <c:pt idx="6">
                  <c:v>jul-20</c:v>
                </c:pt>
                <c:pt idx="7">
                  <c:v>ago-20</c:v>
                </c:pt>
                <c:pt idx="8">
                  <c:v>sep-20</c:v>
                </c:pt>
                <c:pt idx="9">
                  <c:v>oct-20</c:v>
                </c:pt>
                <c:pt idx="10">
                  <c:v>nov-20</c:v>
                </c:pt>
                <c:pt idx="11">
                  <c:v>dic-20</c:v>
                </c:pt>
              </c:strCache>
            </c:strRef>
          </c:cat>
          <c:val>
            <c:numRef>
              <c:f>Alcalinidad!$D$102:$D$114</c:f>
              <c:numCache>
                <c:formatCode>General</c:formatCode>
                <c:ptCount val="12"/>
                <c:pt idx="2">
                  <c:v>175</c:v>
                </c:pt>
              </c:numCache>
            </c:numRef>
          </c:val>
          <c:smooth val="0"/>
          <c:extLst>
            <c:ext xmlns:c16="http://schemas.microsoft.com/office/drawing/2014/chart" uri="{C3380CC4-5D6E-409C-BE32-E72D297353CC}">
              <c16:uniqueId val="{00000002-47FC-40A4-BF50-0AF956541F5C}"/>
            </c:ext>
          </c:extLst>
        </c:ser>
        <c:ser>
          <c:idx val="3"/>
          <c:order val="3"/>
          <c:tx>
            <c:strRef>
              <c:f>Alcalinidad!$E$100:$E$101</c:f>
              <c:strCache>
                <c:ptCount val="1"/>
                <c:pt idx="0">
                  <c:v>HOSP2</c:v>
                </c:pt>
              </c:strCache>
            </c:strRef>
          </c:tx>
          <c:spPr>
            <a:ln w="28575" cap="rnd">
              <a:solidFill>
                <a:schemeClr val="accent4"/>
              </a:solidFill>
              <a:round/>
            </a:ln>
            <a:effectLst/>
          </c:spPr>
          <c:marker>
            <c:symbol val="none"/>
          </c:marker>
          <c:cat>
            <c:strRef>
              <c:f>Alcalinidad!$A$102:$A$114</c:f>
              <c:strCache>
                <c:ptCount val="12"/>
                <c:pt idx="0">
                  <c:v>ene-20</c:v>
                </c:pt>
                <c:pt idx="1">
                  <c:v>feb-20</c:v>
                </c:pt>
                <c:pt idx="2">
                  <c:v>mar-20</c:v>
                </c:pt>
                <c:pt idx="3">
                  <c:v>abr-20</c:v>
                </c:pt>
                <c:pt idx="4">
                  <c:v>may-20</c:v>
                </c:pt>
                <c:pt idx="5">
                  <c:v>jun-20</c:v>
                </c:pt>
                <c:pt idx="6">
                  <c:v>jul-20</c:v>
                </c:pt>
                <c:pt idx="7">
                  <c:v>ago-20</c:v>
                </c:pt>
                <c:pt idx="8">
                  <c:v>sep-20</c:v>
                </c:pt>
                <c:pt idx="9">
                  <c:v>oct-20</c:v>
                </c:pt>
                <c:pt idx="10">
                  <c:v>nov-20</c:v>
                </c:pt>
                <c:pt idx="11">
                  <c:v>dic-20</c:v>
                </c:pt>
              </c:strCache>
            </c:strRef>
          </c:cat>
          <c:val>
            <c:numRef>
              <c:f>Alcalinidad!$E$102:$E$114</c:f>
              <c:numCache>
                <c:formatCode>General</c:formatCode>
                <c:ptCount val="12"/>
                <c:pt idx="1">
                  <c:v>65</c:v>
                </c:pt>
                <c:pt idx="2">
                  <c:v>70</c:v>
                </c:pt>
                <c:pt idx="3">
                  <c:v>80</c:v>
                </c:pt>
                <c:pt idx="6">
                  <c:v>70</c:v>
                </c:pt>
                <c:pt idx="7">
                  <c:v>55</c:v>
                </c:pt>
              </c:numCache>
            </c:numRef>
          </c:val>
          <c:smooth val="0"/>
          <c:extLst>
            <c:ext xmlns:c16="http://schemas.microsoft.com/office/drawing/2014/chart" uri="{C3380CC4-5D6E-409C-BE32-E72D297353CC}">
              <c16:uniqueId val="{00000003-47FC-40A4-BF50-0AF956541F5C}"/>
            </c:ext>
          </c:extLst>
        </c:ser>
        <c:ser>
          <c:idx val="4"/>
          <c:order val="4"/>
          <c:tx>
            <c:strRef>
              <c:f>Alcalinidad!$F$100:$F$101</c:f>
              <c:strCache>
                <c:ptCount val="1"/>
                <c:pt idx="0">
                  <c:v>HUMH</c:v>
                </c:pt>
              </c:strCache>
            </c:strRef>
          </c:tx>
          <c:spPr>
            <a:ln w="28575" cap="rnd">
              <a:solidFill>
                <a:schemeClr val="accent5"/>
              </a:solidFill>
              <a:round/>
            </a:ln>
            <a:effectLst/>
          </c:spPr>
          <c:marker>
            <c:symbol val="none"/>
          </c:marker>
          <c:cat>
            <c:strRef>
              <c:f>Alcalinidad!$A$102:$A$114</c:f>
              <c:strCache>
                <c:ptCount val="12"/>
                <c:pt idx="0">
                  <c:v>ene-20</c:v>
                </c:pt>
                <c:pt idx="1">
                  <c:v>feb-20</c:v>
                </c:pt>
                <c:pt idx="2">
                  <c:v>mar-20</c:v>
                </c:pt>
                <c:pt idx="3">
                  <c:v>abr-20</c:v>
                </c:pt>
                <c:pt idx="4">
                  <c:v>may-20</c:v>
                </c:pt>
                <c:pt idx="5">
                  <c:v>jun-20</c:v>
                </c:pt>
                <c:pt idx="6">
                  <c:v>jul-20</c:v>
                </c:pt>
                <c:pt idx="7">
                  <c:v>ago-20</c:v>
                </c:pt>
                <c:pt idx="8">
                  <c:v>sep-20</c:v>
                </c:pt>
                <c:pt idx="9">
                  <c:v>oct-20</c:v>
                </c:pt>
                <c:pt idx="10">
                  <c:v>nov-20</c:v>
                </c:pt>
                <c:pt idx="11">
                  <c:v>dic-20</c:v>
                </c:pt>
              </c:strCache>
            </c:strRef>
          </c:cat>
          <c:val>
            <c:numRef>
              <c:f>Alcalinidad!$F$102:$F$114</c:f>
              <c:numCache>
                <c:formatCode>General</c:formatCode>
                <c:ptCount val="12"/>
                <c:pt idx="2">
                  <c:v>300</c:v>
                </c:pt>
                <c:pt idx="3">
                  <c:v>400</c:v>
                </c:pt>
                <c:pt idx="4">
                  <c:v>240</c:v>
                </c:pt>
                <c:pt idx="5">
                  <c:v>315</c:v>
                </c:pt>
                <c:pt idx="6">
                  <c:v>225</c:v>
                </c:pt>
                <c:pt idx="8">
                  <c:v>225</c:v>
                </c:pt>
                <c:pt idx="9">
                  <c:v>160</c:v>
                </c:pt>
                <c:pt idx="10">
                  <c:v>170</c:v>
                </c:pt>
                <c:pt idx="11">
                  <c:v>250</c:v>
                </c:pt>
              </c:numCache>
            </c:numRef>
          </c:val>
          <c:smooth val="0"/>
          <c:extLst>
            <c:ext xmlns:c16="http://schemas.microsoft.com/office/drawing/2014/chart" uri="{C3380CC4-5D6E-409C-BE32-E72D297353CC}">
              <c16:uniqueId val="{00000004-47FC-40A4-BF50-0AF956541F5C}"/>
            </c:ext>
          </c:extLst>
        </c:ser>
        <c:ser>
          <c:idx val="5"/>
          <c:order val="5"/>
          <c:tx>
            <c:strRef>
              <c:f>Alcalinidad!$G$100:$G$101</c:f>
              <c:strCache>
                <c:ptCount val="1"/>
                <c:pt idx="0">
                  <c:v>MAAB2</c:v>
                </c:pt>
              </c:strCache>
            </c:strRef>
          </c:tx>
          <c:spPr>
            <a:ln w="28575" cap="rnd">
              <a:solidFill>
                <a:schemeClr val="accent6"/>
              </a:solidFill>
              <a:round/>
            </a:ln>
            <a:effectLst/>
          </c:spPr>
          <c:marker>
            <c:symbol val="none"/>
          </c:marker>
          <c:cat>
            <c:strRef>
              <c:f>Alcalinidad!$A$102:$A$114</c:f>
              <c:strCache>
                <c:ptCount val="12"/>
                <c:pt idx="0">
                  <c:v>ene-20</c:v>
                </c:pt>
                <c:pt idx="1">
                  <c:v>feb-20</c:v>
                </c:pt>
                <c:pt idx="2">
                  <c:v>mar-20</c:v>
                </c:pt>
                <c:pt idx="3">
                  <c:v>abr-20</c:v>
                </c:pt>
                <c:pt idx="4">
                  <c:v>may-20</c:v>
                </c:pt>
                <c:pt idx="5">
                  <c:v>jun-20</c:v>
                </c:pt>
                <c:pt idx="6">
                  <c:v>jul-20</c:v>
                </c:pt>
                <c:pt idx="7">
                  <c:v>ago-20</c:v>
                </c:pt>
                <c:pt idx="8">
                  <c:v>sep-20</c:v>
                </c:pt>
                <c:pt idx="9">
                  <c:v>oct-20</c:v>
                </c:pt>
                <c:pt idx="10">
                  <c:v>nov-20</c:v>
                </c:pt>
                <c:pt idx="11">
                  <c:v>dic-20</c:v>
                </c:pt>
              </c:strCache>
            </c:strRef>
          </c:cat>
          <c:val>
            <c:numRef>
              <c:f>Alcalinidad!$G$102:$G$114</c:f>
              <c:numCache>
                <c:formatCode>General</c:formatCode>
                <c:ptCount val="12"/>
                <c:pt idx="0">
                  <c:v>55</c:v>
                </c:pt>
                <c:pt idx="1">
                  <c:v>50</c:v>
                </c:pt>
                <c:pt idx="2">
                  <c:v>50</c:v>
                </c:pt>
                <c:pt idx="3">
                  <c:v>60</c:v>
                </c:pt>
                <c:pt idx="4">
                  <c:v>75</c:v>
                </c:pt>
                <c:pt idx="5">
                  <c:v>50</c:v>
                </c:pt>
                <c:pt idx="6">
                  <c:v>55</c:v>
                </c:pt>
                <c:pt idx="7">
                  <c:v>45</c:v>
                </c:pt>
                <c:pt idx="8">
                  <c:v>35</c:v>
                </c:pt>
                <c:pt idx="9">
                  <c:v>40</c:v>
                </c:pt>
                <c:pt idx="10">
                  <c:v>35</c:v>
                </c:pt>
                <c:pt idx="11">
                  <c:v>25</c:v>
                </c:pt>
              </c:numCache>
            </c:numRef>
          </c:val>
          <c:smooth val="0"/>
          <c:extLst>
            <c:ext xmlns:c16="http://schemas.microsoft.com/office/drawing/2014/chart" uri="{C3380CC4-5D6E-409C-BE32-E72D297353CC}">
              <c16:uniqueId val="{00000005-47FC-40A4-BF50-0AF956541F5C}"/>
            </c:ext>
          </c:extLst>
        </c:ser>
        <c:ser>
          <c:idx val="6"/>
          <c:order val="6"/>
          <c:tx>
            <c:strRef>
              <c:f>Alcalinidad!$H$100:$H$101</c:f>
              <c:strCache>
                <c:ptCount val="1"/>
                <c:pt idx="0">
                  <c:v>MACA2</c:v>
                </c:pt>
              </c:strCache>
            </c:strRef>
          </c:tx>
          <c:spPr>
            <a:ln w="28575" cap="rnd">
              <a:solidFill>
                <a:schemeClr val="accent1">
                  <a:lumMod val="60000"/>
                </a:schemeClr>
              </a:solidFill>
              <a:round/>
            </a:ln>
            <a:effectLst/>
          </c:spPr>
          <c:marker>
            <c:symbol val="none"/>
          </c:marker>
          <c:cat>
            <c:strRef>
              <c:f>Alcalinidad!$A$102:$A$114</c:f>
              <c:strCache>
                <c:ptCount val="12"/>
                <c:pt idx="0">
                  <c:v>ene-20</c:v>
                </c:pt>
                <c:pt idx="1">
                  <c:v>feb-20</c:v>
                </c:pt>
                <c:pt idx="2">
                  <c:v>mar-20</c:v>
                </c:pt>
                <c:pt idx="3">
                  <c:v>abr-20</c:v>
                </c:pt>
                <c:pt idx="4">
                  <c:v>may-20</c:v>
                </c:pt>
                <c:pt idx="5">
                  <c:v>jun-20</c:v>
                </c:pt>
                <c:pt idx="6">
                  <c:v>jul-20</c:v>
                </c:pt>
                <c:pt idx="7">
                  <c:v>ago-20</c:v>
                </c:pt>
                <c:pt idx="8">
                  <c:v>sep-20</c:v>
                </c:pt>
                <c:pt idx="9">
                  <c:v>oct-20</c:v>
                </c:pt>
                <c:pt idx="10">
                  <c:v>nov-20</c:v>
                </c:pt>
                <c:pt idx="11">
                  <c:v>dic-20</c:v>
                </c:pt>
              </c:strCache>
            </c:strRef>
          </c:cat>
          <c:val>
            <c:numRef>
              <c:f>Alcalinidad!$H$102:$H$114</c:f>
              <c:numCache>
                <c:formatCode>General</c:formatCode>
                <c:ptCount val="12"/>
                <c:pt idx="0">
                  <c:v>35</c:v>
                </c:pt>
                <c:pt idx="1">
                  <c:v>50</c:v>
                </c:pt>
                <c:pt idx="2">
                  <c:v>45</c:v>
                </c:pt>
                <c:pt idx="3">
                  <c:v>50</c:v>
                </c:pt>
                <c:pt idx="4">
                  <c:v>65</c:v>
                </c:pt>
                <c:pt idx="5">
                  <c:v>65</c:v>
                </c:pt>
                <c:pt idx="6">
                  <c:v>35</c:v>
                </c:pt>
                <c:pt idx="7">
                  <c:v>30</c:v>
                </c:pt>
                <c:pt idx="8">
                  <c:v>25</c:v>
                </c:pt>
                <c:pt idx="9">
                  <c:v>25</c:v>
                </c:pt>
                <c:pt idx="10">
                  <c:v>35</c:v>
                </c:pt>
                <c:pt idx="11">
                  <c:v>45</c:v>
                </c:pt>
              </c:numCache>
            </c:numRef>
          </c:val>
          <c:smooth val="0"/>
          <c:extLst>
            <c:ext xmlns:c16="http://schemas.microsoft.com/office/drawing/2014/chart" uri="{C3380CC4-5D6E-409C-BE32-E72D297353CC}">
              <c16:uniqueId val="{00000006-47FC-40A4-BF50-0AF956541F5C}"/>
            </c:ext>
          </c:extLst>
        </c:ser>
        <c:ser>
          <c:idx val="7"/>
          <c:order val="7"/>
          <c:tx>
            <c:strRef>
              <c:f>Alcalinidad!$I$100:$I$101</c:f>
              <c:strCache>
                <c:ptCount val="1"/>
                <c:pt idx="0">
                  <c:v>MSP</c:v>
                </c:pt>
              </c:strCache>
            </c:strRef>
          </c:tx>
          <c:spPr>
            <a:ln w="28575" cap="rnd">
              <a:solidFill>
                <a:schemeClr val="accent2">
                  <a:lumMod val="60000"/>
                </a:schemeClr>
              </a:solidFill>
              <a:round/>
            </a:ln>
            <a:effectLst/>
          </c:spPr>
          <c:marker>
            <c:symbol val="none"/>
          </c:marker>
          <c:cat>
            <c:strRef>
              <c:f>Alcalinidad!$A$102:$A$114</c:f>
              <c:strCache>
                <c:ptCount val="12"/>
                <c:pt idx="0">
                  <c:v>ene-20</c:v>
                </c:pt>
                <c:pt idx="1">
                  <c:v>feb-20</c:v>
                </c:pt>
                <c:pt idx="2">
                  <c:v>mar-20</c:v>
                </c:pt>
                <c:pt idx="3">
                  <c:v>abr-20</c:v>
                </c:pt>
                <c:pt idx="4">
                  <c:v>may-20</c:v>
                </c:pt>
                <c:pt idx="5">
                  <c:v>jun-20</c:v>
                </c:pt>
                <c:pt idx="6">
                  <c:v>jul-20</c:v>
                </c:pt>
                <c:pt idx="7">
                  <c:v>ago-20</c:v>
                </c:pt>
                <c:pt idx="8">
                  <c:v>sep-20</c:v>
                </c:pt>
                <c:pt idx="9">
                  <c:v>oct-20</c:v>
                </c:pt>
                <c:pt idx="10">
                  <c:v>nov-20</c:v>
                </c:pt>
                <c:pt idx="11">
                  <c:v>dic-20</c:v>
                </c:pt>
              </c:strCache>
            </c:strRef>
          </c:cat>
          <c:val>
            <c:numRef>
              <c:f>Alcalinidad!$I$102:$I$114</c:f>
              <c:numCache>
                <c:formatCode>General</c:formatCode>
                <c:ptCount val="12"/>
                <c:pt idx="10">
                  <c:v>180</c:v>
                </c:pt>
                <c:pt idx="11">
                  <c:v>200</c:v>
                </c:pt>
              </c:numCache>
            </c:numRef>
          </c:val>
          <c:smooth val="0"/>
          <c:extLst>
            <c:ext xmlns:c16="http://schemas.microsoft.com/office/drawing/2014/chart" uri="{C3380CC4-5D6E-409C-BE32-E72D297353CC}">
              <c16:uniqueId val="{00000007-47FC-40A4-BF50-0AF956541F5C}"/>
            </c:ext>
          </c:extLst>
        </c:ser>
        <c:ser>
          <c:idx val="8"/>
          <c:order val="8"/>
          <c:tx>
            <c:strRef>
              <c:f>Alcalinidad!$J$100:$J$101</c:f>
              <c:strCache>
                <c:ptCount val="1"/>
                <c:pt idx="0">
                  <c:v>PAPO2</c:v>
                </c:pt>
              </c:strCache>
            </c:strRef>
          </c:tx>
          <c:spPr>
            <a:ln w="28575" cap="rnd">
              <a:solidFill>
                <a:schemeClr val="accent3">
                  <a:lumMod val="60000"/>
                </a:schemeClr>
              </a:solidFill>
              <a:round/>
            </a:ln>
            <a:effectLst/>
          </c:spPr>
          <c:marker>
            <c:symbol val="none"/>
          </c:marker>
          <c:cat>
            <c:strRef>
              <c:f>Alcalinidad!$A$102:$A$114</c:f>
              <c:strCache>
                <c:ptCount val="12"/>
                <c:pt idx="0">
                  <c:v>ene-20</c:v>
                </c:pt>
                <c:pt idx="1">
                  <c:v>feb-20</c:v>
                </c:pt>
                <c:pt idx="2">
                  <c:v>mar-20</c:v>
                </c:pt>
                <c:pt idx="3">
                  <c:v>abr-20</c:v>
                </c:pt>
                <c:pt idx="4">
                  <c:v>may-20</c:v>
                </c:pt>
                <c:pt idx="5">
                  <c:v>jun-20</c:v>
                </c:pt>
                <c:pt idx="6">
                  <c:v>jul-20</c:v>
                </c:pt>
                <c:pt idx="7">
                  <c:v>ago-20</c:v>
                </c:pt>
                <c:pt idx="8">
                  <c:v>sep-20</c:v>
                </c:pt>
                <c:pt idx="9">
                  <c:v>oct-20</c:v>
                </c:pt>
                <c:pt idx="10">
                  <c:v>nov-20</c:v>
                </c:pt>
                <c:pt idx="11">
                  <c:v>dic-20</c:v>
                </c:pt>
              </c:strCache>
            </c:strRef>
          </c:cat>
          <c:val>
            <c:numRef>
              <c:f>Alcalinidad!$J$102:$J$114</c:f>
              <c:numCache>
                <c:formatCode>General</c:formatCode>
                <c:ptCount val="12"/>
                <c:pt idx="0">
                  <c:v>45</c:v>
                </c:pt>
                <c:pt idx="1">
                  <c:v>50</c:v>
                </c:pt>
                <c:pt idx="2">
                  <c:v>50</c:v>
                </c:pt>
                <c:pt idx="3">
                  <c:v>60</c:v>
                </c:pt>
                <c:pt idx="4">
                  <c:v>70</c:v>
                </c:pt>
                <c:pt idx="5">
                  <c:v>60</c:v>
                </c:pt>
                <c:pt idx="6">
                  <c:v>50</c:v>
                </c:pt>
                <c:pt idx="7">
                  <c:v>30</c:v>
                </c:pt>
                <c:pt idx="8">
                  <c:v>35</c:v>
                </c:pt>
                <c:pt idx="9">
                  <c:v>40</c:v>
                </c:pt>
                <c:pt idx="10">
                  <c:v>45</c:v>
                </c:pt>
                <c:pt idx="11">
                  <c:v>50</c:v>
                </c:pt>
              </c:numCache>
            </c:numRef>
          </c:val>
          <c:smooth val="0"/>
          <c:extLst>
            <c:ext xmlns:c16="http://schemas.microsoft.com/office/drawing/2014/chart" uri="{C3380CC4-5D6E-409C-BE32-E72D297353CC}">
              <c16:uniqueId val="{00000008-47FC-40A4-BF50-0AF956541F5C}"/>
            </c:ext>
          </c:extLst>
        </c:ser>
        <c:ser>
          <c:idx val="9"/>
          <c:order val="9"/>
          <c:tx>
            <c:strRef>
              <c:f>Alcalinidad!$K$100:$K$101</c:f>
              <c:strCache>
                <c:ptCount val="1"/>
                <c:pt idx="0">
                  <c:v>PAPR2</c:v>
                </c:pt>
              </c:strCache>
            </c:strRef>
          </c:tx>
          <c:spPr>
            <a:ln w="28575" cap="rnd">
              <a:solidFill>
                <a:schemeClr val="accent4">
                  <a:lumMod val="60000"/>
                </a:schemeClr>
              </a:solidFill>
              <a:round/>
            </a:ln>
            <a:effectLst/>
          </c:spPr>
          <c:marker>
            <c:symbol val="none"/>
          </c:marker>
          <c:cat>
            <c:strRef>
              <c:f>Alcalinidad!$A$102:$A$114</c:f>
              <c:strCache>
                <c:ptCount val="12"/>
                <c:pt idx="0">
                  <c:v>ene-20</c:v>
                </c:pt>
                <c:pt idx="1">
                  <c:v>feb-20</c:v>
                </c:pt>
                <c:pt idx="2">
                  <c:v>mar-20</c:v>
                </c:pt>
                <c:pt idx="3">
                  <c:v>abr-20</c:v>
                </c:pt>
                <c:pt idx="4">
                  <c:v>may-20</c:v>
                </c:pt>
                <c:pt idx="5">
                  <c:v>jun-20</c:v>
                </c:pt>
                <c:pt idx="6">
                  <c:v>jul-20</c:v>
                </c:pt>
                <c:pt idx="7">
                  <c:v>ago-20</c:v>
                </c:pt>
                <c:pt idx="8">
                  <c:v>sep-20</c:v>
                </c:pt>
                <c:pt idx="9">
                  <c:v>oct-20</c:v>
                </c:pt>
                <c:pt idx="10">
                  <c:v>nov-20</c:v>
                </c:pt>
                <c:pt idx="11">
                  <c:v>dic-20</c:v>
                </c:pt>
              </c:strCache>
            </c:strRef>
          </c:cat>
          <c:val>
            <c:numRef>
              <c:f>Alcalinidad!$K$102:$K$114</c:f>
              <c:numCache>
                <c:formatCode>General</c:formatCode>
                <c:ptCount val="12"/>
                <c:pt idx="0">
                  <c:v>50</c:v>
                </c:pt>
                <c:pt idx="1">
                  <c:v>55</c:v>
                </c:pt>
                <c:pt idx="2">
                  <c:v>40</c:v>
                </c:pt>
                <c:pt idx="3">
                  <c:v>70</c:v>
                </c:pt>
                <c:pt idx="4">
                  <c:v>100</c:v>
                </c:pt>
                <c:pt idx="5">
                  <c:v>65</c:v>
                </c:pt>
                <c:pt idx="6">
                  <c:v>60</c:v>
                </c:pt>
                <c:pt idx="7">
                  <c:v>15</c:v>
                </c:pt>
                <c:pt idx="8">
                  <c:v>20</c:v>
                </c:pt>
                <c:pt idx="9">
                  <c:v>35</c:v>
                </c:pt>
                <c:pt idx="10">
                  <c:v>50</c:v>
                </c:pt>
                <c:pt idx="11">
                  <c:v>30</c:v>
                </c:pt>
              </c:numCache>
            </c:numRef>
          </c:val>
          <c:smooth val="0"/>
          <c:extLst>
            <c:ext xmlns:c16="http://schemas.microsoft.com/office/drawing/2014/chart" uri="{C3380CC4-5D6E-409C-BE32-E72D297353CC}">
              <c16:uniqueId val="{00000009-47FC-40A4-BF50-0AF956541F5C}"/>
            </c:ext>
          </c:extLst>
        </c:ser>
        <c:ser>
          <c:idx val="10"/>
          <c:order val="10"/>
          <c:tx>
            <c:strRef>
              <c:f>Alcalinidad!$L$100:$L$101</c:f>
              <c:strCache>
                <c:ptCount val="1"/>
                <c:pt idx="0">
                  <c:v>PLTR1</c:v>
                </c:pt>
              </c:strCache>
            </c:strRef>
          </c:tx>
          <c:spPr>
            <a:ln w="28575" cap="rnd">
              <a:solidFill>
                <a:schemeClr val="accent5">
                  <a:lumMod val="60000"/>
                </a:schemeClr>
              </a:solidFill>
              <a:round/>
            </a:ln>
            <a:effectLst/>
          </c:spPr>
          <c:marker>
            <c:symbol val="none"/>
          </c:marker>
          <c:cat>
            <c:strRef>
              <c:f>Alcalinidad!$A$102:$A$114</c:f>
              <c:strCache>
                <c:ptCount val="12"/>
                <c:pt idx="0">
                  <c:v>ene-20</c:v>
                </c:pt>
                <c:pt idx="1">
                  <c:v>feb-20</c:v>
                </c:pt>
                <c:pt idx="2">
                  <c:v>mar-20</c:v>
                </c:pt>
                <c:pt idx="3">
                  <c:v>abr-20</c:v>
                </c:pt>
                <c:pt idx="4">
                  <c:v>may-20</c:v>
                </c:pt>
                <c:pt idx="5">
                  <c:v>jun-20</c:v>
                </c:pt>
                <c:pt idx="6">
                  <c:v>jul-20</c:v>
                </c:pt>
                <c:pt idx="7">
                  <c:v>ago-20</c:v>
                </c:pt>
                <c:pt idx="8">
                  <c:v>sep-20</c:v>
                </c:pt>
                <c:pt idx="9">
                  <c:v>oct-20</c:v>
                </c:pt>
                <c:pt idx="10">
                  <c:v>nov-20</c:v>
                </c:pt>
                <c:pt idx="11">
                  <c:v>dic-20</c:v>
                </c:pt>
              </c:strCache>
            </c:strRef>
          </c:cat>
          <c:val>
            <c:numRef>
              <c:f>Alcalinidad!$L$102:$L$114</c:f>
              <c:numCache>
                <c:formatCode>General</c:formatCode>
                <c:ptCount val="12"/>
                <c:pt idx="0">
                  <c:v>65</c:v>
                </c:pt>
                <c:pt idx="1">
                  <c:v>55</c:v>
                </c:pt>
                <c:pt idx="2">
                  <c:v>55</c:v>
                </c:pt>
                <c:pt idx="3">
                  <c:v>105</c:v>
                </c:pt>
                <c:pt idx="4">
                  <c:v>65</c:v>
                </c:pt>
                <c:pt idx="5">
                  <c:v>70</c:v>
                </c:pt>
                <c:pt idx="6">
                  <c:v>70</c:v>
                </c:pt>
                <c:pt idx="7">
                  <c:v>65</c:v>
                </c:pt>
                <c:pt idx="8">
                  <c:v>60</c:v>
                </c:pt>
                <c:pt idx="9">
                  <c:v>70</c:v>
                </c:pt>
                <c:pt idx="10">
                  <c:v>50</c:v>
                </c:pt>
                <c:pt idx="11">
                  <c:v>70</c:v>
                </c:pt>
              </c:numCache>
            </c:numRef>
          </c:val>
          <c:smooth val="0"/>
          <c:extLst>
            <c:ext xmlns:c16="http://schemas.microsoft.com/office/drawing/2014/chart" uri="{C3380CC4-5D6E-409C-BE32-E72D297353CC}">
              <c16:uniqueId val="{0000000A-47FC-40A4-BF50-0AF956541F5C}"/>
            </c:ext>
          </c:extLst>
        </c:ser>
        <c:ser>
          <c:idx val="11"/>
          <c:order val="11"/>
          <c:tx>
            <c:strRef>
              <c:f>Alcalinidad!$M$100:$M$101</c:f>
              <c:strCache>
                <c:ptCount val="1"/>
                <c:pt idx="0">
                  <c:v>PLTR2</c:v>
                </c:pt>
              </c:strCache>
            </c:strRef>
          </c:tx>
          <c:spPr>
            <a:ln w="28575" cap="rnd">
              <a:solidFill>
                <a:schemeClr val="accent6">
                  <a:lumMod val="60000"/>
                </a:schemeClr>
              </a:solidFill>
              <a:round/>
            </a:ln>
            <a:effectLst/>
          </c:spPr>
          <c:marker>
            <c:symbol val="none"/>
          </c:marker>
          <c:cat>
            <c:strRef>
              <c:f>Alcalinidad!$A$102:$A$114</c:f>
              <c:strCache>
                <c:ptCount val="12"/>
                <c:pt idx="0">
                  <c:v>ene-20</c:v>
                </c:pt>
                <c:pt idx="1">
                  <c:v>feb-20</c:v>
                </c:pt>
                <c:pt idx="2">
                  <c:v>mar-20</c:v>
                </c:pt>
                <c:pt idx="3">
                  <c:v>abr-20</c:v>
                </c:pt>
                <c:pt idx="4">
                  <c:v>may-20</c:v>
                </c:pt>
                <c:pt idx="5">
                  <c:v>jun-20</c:v>
                </c:pt>
                <c:pt idx="6">
                  <c:v>jul-20</c:v>
                </c:pt>
                <c:pt idx="7">
                  <c:v>ago-20</c:v>
                </c:pt>
                <c:pt idx="8">
                  <c:v>sep-20</c:v>
                </c:pt>
                <c:pt idx="9">
                  <c:v>oct-20</c:v>
                </c:pt>
                <c:pt idx="10">
                  <c:v>nov-20</c:v>
                </c:pt>
                <c:pt idx="11">
                  <c:v>dic-20</c:v>
                </c:pt>
              </c:strCache>
            </c:strRef>
          </c:cat>
          <c:val>
            <c:numRef>
              <c:f>Alcalinidad!$M$102:$M$114</c:f>
              <c:numCache>
                <c:formatCode>General</c:formatCode>
                <c:ptCount val="12"/>
                <c:pt idx="0">
                  <c:v>60</c:v>
                </c:pt>
                <c:pt idx="1">
                  <c:v>65</c:v>
                </c:pt>
                <c:pt idx="2">
                  <c:v>70</c:v>
                </c:pt>
                <c:pt idx="3">
                  <c:v>90</c:v>
                </c:pt>
                <c:pt idx="4">
                  <c:v>65</c:v>
                </c:pt>
                <c:pt idx="5">
                  <c:v>80</c:v>
                </c:pt>
                <c:pt idx="6">
                  <c:v>70</c:v>
                </c:pt>
                <c:pt idx="7">
                  <c:v>60</c:v>
                </c:pt>
                <c:pt idx="8">
                  <c:v>60</c:v>
                </c:pt>
                <c:pt idx="9">
                  <c:v>85</c:v>
                </c:pt>
                <c:pt idx="10">
                  <c:v>60</c:v>
                </c:pt>
                <c:pt idx="11">
                  <c:v>75</c:v>
                </c:pt>
              </c:numCache>
            </c:numRef>
          </c:val>
          <c:smooth val="0"/>
          <c:extLst>
            <c:ext xmlns:c16="http://schemas.microsoft.com/office/drawing/2014/chart" uri="{C3380CC4-5D6E-409C-BE32-E72D297353CC}">
              <c16:uniqueId val="{0000000B-47FC-40A4-BF50-0AF956541F5C}"/>
            </c:ext>
          </c:extLst>
        </c:ser>
        <c:ser>
          <c:idx val="12"/>
          <c:order val="12"/>
          <c:tx>
            <c:strRef>
              <c:f>Alcalinidad!$N$100:$N$101</c:f>
              <c:strCache>
                <c:ptCount val="1"/>
                <c:pt idx="0">
                  <c:v>RECO</c:v>
                </c:pt>
              </c:strCache>
            </c:strRef>
          </c:tx>
          <c:spPr>
            <a:ln w="28575" cap="rnd">
              <a:solidFill>
                <a:schemeClr val="accent1">
                  <a:lumMod val="80000"/>
                  <a:lumOff val="20000"/>
                </a:schemeClr>
              </a:solidFill>
              <a:round/>
            </a:ln>
            <a:effectLst/>
          </c:spPr>
          <c:marker>
            <c:symbol val="none"/>
          </c:marker>
          <c:cat>
            <c:strRef>
              <c:f>Alcalinidad!$A$102:$A$114</c:f>
              <c:strCache>
                <c:ptCount val="12"/>
                <c:pt idx="0">
                  <c:v>ene-20</c:v>
                </c:pt>
                <c:pt idx="1">
                  <c:v>feb-20</c:v>
                </c:pt>
                <c:pt idx="2">
                  <c:v>mar-20</c:v>
                </c:pt>
                <c:pt idx="3">
                  <c:v>abr-20</c:v>
                </c:pt>
                <c:pt idx="4">
                  <c:v>may-20</c:v>
                </c:pt>
                <c:pt idx="5">
                  <c:v>jun-20</c:v>
                </c:pt>
                <c:pt idx="6">
                  <c:v>jul-20</c:v>
                </c:pt>
                <c:pt idx="7">
                  <c:v>ago-20</c:v>
                </c:pt>
                <c:pt idx="8">
                  <c:v>sep-20</c:v>
                </c:pt>
                <c:pt idx="9">
                  <c:v>oct-20</c:v>
                </c:pt>
                <c:pt idx="10">
                  <c:v>nov-20</c:v>
                </c:pt>
                <c:pt idx="11">
                  <c:v>dic-20</c:v>
                </c:pt>
              </c:strCache>
            </c:strRef>
          </c:cat>
          <c:val>
            <c:numRef>
              <c:f>Alcalinidad!$N$102:$N$114</c:f>
              <c:numCache>
                <c:formatCode>General</c:formatCode>
                <c:ptCount val="12"/>
                <c:pt idx="0">
                  <c:v>65</c:v>
                </c:pt>
                <c:pt idx="4">
                  <c:v>60</c:v>
                </c:pt>
                <c:pt idx="5">
                  <c:v>75</c:v>
                </c:pt>
                <c:pt idx="8">
                  <c:v>60</c:v>
                </c:pt>
                <c:pt idx="9">
                  <c:v>45</c:v>
                </c:pt>
                <c:pt idx="10">
                  <c:v>55</c:v>
                </c:pt>
                <c:pt idx="11">
                  <c:v>60</c:v>
                </c:pt>
              </c:numCache>
            </c:numRef>
          </c:val>
          <c:smooth val="0"/>
          <c:extLst>
            <c:ext xmlns:c16="http://schemas.microsoft.com/office/drawing/2014/chart" uri="{C3380CC4-5D6E-409C-BE32-E72D297353CC}">
              <c16:uniqueId val="{0000000C-47FC-40A4-BF50-0AF956541F5C}"/>
            </c:ext>
          </c:extLst>
        </c:ser>
        <c:dLbls>
          <c:showLegendKey val="0"/>
          <c:showVal val="0"/>
          <c:showCatName val="0"/>
          <c:showSerName val="0"/>
          <c:showPercent val="0"/>
          <c:showBubbleSize val="0"/>
        </c:dLbls>
        <c:smooth val="0"/>
        <c:axId val="960665008"/>
        <c:axId val="960661072"/>
      </c:lineChart>
      <c:catAx>
        <c:axId val="960665008"/>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Mes del muestreo</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MX"/>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960661072"/>
        <c:crosses val="autoZero"/>
        <c:auto val="1"/>
        <c:lblAlgn val="ctr"/>
        <c:lblOffset val="100"/>
        <c:noMultiLvlLbl val="0"/>
      </c:catAx>
      <c:valAx>
        <c:axId val="960661072"/>
        <c:scaling>
          <c:orientation val="minMax"/>
          <c:min val="5"/>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960665008"/>
        <c:crosses val="autoZero"/>
        <c:crossBetween val="between"/>
      </c:valAx>
      <c:spPr>
        <a:noFill/>
        <a:ln>
          <a:noFill/>
        </a:ln>
        <a:effectLst/>
      </c:spPr>
    </c:plotArea>
    <c:legend>
      <c:legendPos val="r"/>
      <c:layout>
        <c:manualLayout>
          <c:xMode val="edge"/>
          <c:yMode val="edge"/>
          <c:x val="0.8227185036399145"/>
          <c:y val="6.0375942553599793E-2"/>
          <c:w val="0.1696603143147502"/>
          <c:h val="0.867486344449893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r>
              <a:rPr lang="en-US" sz="1200" b="1"/>
              <a:t>Alcalinidad</a:t>
            </a:r>
          </a:p>
        </c:rich>
      </c:tx>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es-MX"/>
        </a:p>
      </c:txPr>
    </c:title>
    <c:autoTitleDeleted val="0"/>
    <c:plotArea>
      <c:layout/>
      <c:stockChart>
        <c:ser>
          <c:idx val="0"/>
          <c:order val="0"/>
          <c:tx>
            <c:strRef>
              <c:f>Alcalinidad!$A$236</c:f>
              <c:strCache>
                <c:ptCount val="1"/>
                <c:pt idx="0">
                  <c:v>PROMEDIO</c:v>
                </c:pt>
              </c:strCache>
            </c:strRef>
          </c:tx>
          <c:spPr>
            <a:ln w="28575" cap="rnd">
              <a:noFill/>
              <a:round/>
            </a:ln>
            <a:effectLst/>
          </c:spPr>
          <c:marker>
            <c:symbol val="circle"/>
            <c:size val="5"/>
            <c:spPr>
              <a:solidFill>
                <a:schemeClr val="accent1"/>
              </a:solidFill>
              <a:ln w="9525">
                <a:solidFill>
                  <a:schemeClr val="accent1"/>
                </a:solidFill>
              </a:ln>
              <a:effectLst/>
            </c:spPr>
          </c:marker>
          <c:dPt>
            <c:idx val="0"/>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0-8D54-4024-9970-B3F73169EFF2}"/>
              </c:ext>
            </c:extLst>
          </c:dPt>
          <c:dPt>
            <c:idx val="1"/>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1-8D54-4024-9970-B3F73169EFF2}"/>
              </c:ext>
            </c:extLst>
          </c:dPt>
          <c:dPt>
            <c:idx val="2"/>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2-8D54-4024-9970-B3F73169EFF2}"/>
              </c:ext>
            </c:extLst>
          </c:dPt>
          <c:dPt>
            <c:idx val="3"/>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3-8D54-4024-9970-B3F73169EFF2}"/>
              </c:ext>
            </c:extLst>
          </c:dPt>
          <c:dPt>
            <c:idx val="4"/>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4-8D54-4024-9970-B3F73169EFF2}"/>
              </c:ext>
            </c:extLst>
          </c:dPt>
          <c:dPt>
            <c:idx val="5"/>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5-8D54-4024-9970-B3F73169EFF2}"/>
              </c:ext>
            </c:extLst>
          </c:dPt>
          <c:dPt>
            <c:idx val="6"/>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6-8D54-4024-9970-B3F73169EFF2}"/>
              </c:ext>
            </c:extLst>
          </c:dPt>
          <c:dPt>
            <c:idx val="7"/>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7-8D54-4024-9970-B3F73169EFF2}"/>
              </c:ext>
            </c:extLst>
          </c:dPt>
          <c:dPt>
            <c:idx val="8"/>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8-8D54-4024-9970-B3F73169EFF2}"/>
              </c:ext>
            </c:extLst>
          </c:dPt>
          <c:dPt>
            <c:idx val="9"/>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9-8D54-4024-9970-B3F73169EFF2}"/>
              </c:ext>
            </c:extLst>
          </c:dPt>
          <c:dPt>
            <c:idx val="10"/>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A-8D54-4024-9970-B3F73169EFF2}"/>
              </c:ext>
            </c:extLst>
          </c:dPt>
          <c:dPt>
            <c:idx val="11"/>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B-8D54-4024-9970-B3F73169EFF2}"/>
              </c:ext>
            </c:extLst>
          </c:dPt>
          <c:dPt>
            <c:idx val="12"/>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C-8D54-4024-9970-B3F73169EFF2}"/>
              </c:ext>
            </c:extLst>
          </c:dPt>
          <c:dPt>
            <c:idx val="13"/>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D-8D54-4024-9970-B3F73169EFF2}"/>
              </c:ext>
            </c:extLst>
          </c:dPt>
          <c:dPt>
            <c:idx val="14"/>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E-8D54-4024-9970-B3F73169EFF2}"/>
              </c:ext>
            </c:extLst>
          </c:dPt>
          <c:dPt>
            <c:idx val="15"/>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F-8D54-4024-9970-B3F73169EFF2}"/>
              </c:ext>
            </c:extLst>
          </c:dPt>
          <c:dPt>
            <c:idx val="16"/>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10-8D54-4024-9970-B3F73169EFF2}"/>
              </c:ext>
            </c:extLst>
          </c:dPt>
          <c:dPt>
            <c:idx val="17"/>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11-8D54-4024-9970-B3F73169EFF2}"/>
              </c:ext>
            </c:extLst>
          </c:dPt>
          <c:dPt>
            <c:idx val="18"/>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12-8D54-4024-9970-B3F73169EFF2}"/>
              </c:ext>
            </c:extLst>
          </c:dPt>
          <c:dPt>
            <c:idx val="19"/>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13-8D54-4024-9970-B3F73169EFF2}"/>
              </c:ext>
            </c:extLst>
          </c:dPt>
          <c:dPt>
            <c:idx val="20"/>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14-8D54-4024-9970-B3F73169EFF2}"/>
              </c:ext>
            </c:extLst>
          </c:dPt>
          <c:cat>
            <c:strRef>
              <c:f>Alcalinidad!$B$235:$Z$235</c:f>
              <c:strCache>
                <c:ptCount val="25"/>
                <c:pt idx="0">
                  <c:v>CONV</c:v>
                </c:pt>
                <c:pt idx="1">
                  <c:v>HARG1</c:v>
                </c:pt>
                <c:pt idx="2">
                  <c:v>HARG2</c:v>
                </c:pt>
                <c:pt idx="3">
                  <c:v>HASL1</c:v>
                </c:pt>
                <c:pt idx="4">
                  <c:v>HASL2</c:v>
                </c:pt>
                <c:pt idx="5">
                  <c:v>HASL3</c:v>
                </c:pt>
                <c:pt idx="6">
                  <c:v>HOSP1</c:v>
                </c:pt>
                <c:pt idx="7">
                  <c:v>HOSP2</c:v>
                </c:pt>
                <c:pt idx="8">
                  <c:v>HUMH</c:v>
                </c:pt>
                <c:pt idx="9">
                  <c:v>MAAB1</c:v>
                </c:pt>
                <c:pt idx="10">
                  <c:v>MAAB2</c:v>
                </c:pt>
                <c:pt idx="11">
                  <c:v>MACA1</c:v>
                </c:pt>
                <c:pt idx="12">
                  <c:v>MACA2</c:v>
                </c:pt>
                <c:pt idx="13">
                  <c:v>MAKI</c:v>
                </c:pt>
                <c:pt idx="14">
                  <c:v>MSP</c:v>
                </c:pt>
                <c:pt idx="15">
                  <c:v>PAPO1</c:v>
                </c:pt>
                <c:pt idx="16">
                  <c:v>PAPO2</c:v>
                </c:pt>
                <c:pt idx="17">
                  <c:v>PAPR1</c:v>
                </c:pt>
                <c:pt idx="18">
                  <c:v>PAPR2</c:v>
                </c:pt>
                <c:pt idx="19">
                  <c:v>PAPR3</c:v>
                </c:pt>
                <c:pt idx="20">
                  <c:v>PLTR1</c:v>
                </c:pt>
                <c:pt idx="21">
                  <c:v>PLTR2</c:v>
                </c:pt>
                <c:pt idx="22">
                  <c:v>RECO</c:v>
                </c:pt>
                <c:pt idx="23">
                  <c:v>SALT</c:v>
                </c:pt>
                <c:pt idx="24">
                  <c:v>Total general</c:v>
                </c:pt>
              </c:strCache>
            </c:strRef>
          </c:cat>
          <c:val>
            <c:numRef>
              <c:f>Alcalinidad!$B$236:$Z$236</c:f>
              <c:numCache>
                <c:formatCode>0.00</c:formatCode>
                <c:ptCount val="25"/>
                <c:pt idx="0">
                  <c:v>72.5</c:v>
                </c:pt>
                <c:pt idx="1">
                  <c:v>0</c:v>
                </c:pt>
                <c:pt idx="2">
                  <c:v>0</c:v>
                </c:pt>
                <c:pt idx="3">
                  <c:v>0</c:v>
                </c:pt>
                <c:pt idx="4">
                  <c:v>0</c:v>
                </c:pt>
                <c:pt idx="5">
                  <c:v>115.625</c:v>
                </c:pt>
                <c:pt idx="6">
                  <c:v>71.25</c:v>
                </c:pt>
                <c:pt idx="7">
                  <c:v>68</c:v>
                </c:pt>
                <c:pt idx="8">
                  <c:v>257.5</c:v>
                </c:pt>
                <c:pt idx="9">
                  <c:v>0</c:v>
                </c:pt>
                <c:pt idx="10">
                  <c:v>0</c:v>
                </c:pt>
                <c:pt idx="11">
                  <c:v>0</c:v>
                </c:pt>
                <c:pt idx="12">
                  <c:v>0</c:v>
                </c:pt>
                <c:pt idx="13">
                  <c:v>43.333333333333336</c:v>
                </c:pt>
                <c:pt idx="14">
                  <c:v>136</c:v>
                </c:pt>
                <c:pt idx="15">
                  <c:v>0</c:v>
                </c:pt>
                <c:pt idx="16">
                  <c:v>0</c:v>
                </c:pt>
                <c:pt idx="17">
                  <c:v>0</c:v>
                </c:pt>
                <c:pt idx="18">
                  <c:v>0</c:v>
                </c:pt>
                <c:pt idx="19">
                  <c:v>40</c:v>
                </c:pt>
                <c:pt idx="20">
                  <c:v>0</c:v>
                </c:pt>
                <c:pt idx="21">
                  <c:v>0</c:v>
                </c:pt>
                <c:pt idx="22">
                  <c:v>0</c:v>
                </c:pt>
                <c:pt idx="23">
                  <c:v>0</c:v>
                </c:pt>
                <c:pt idx="24">
                  <c:v>0</c:v>
                </c:pt>
              </c:numCache>
            </c:numRef>
          </c:val>
          <c:smooth val="0"/>
          <c:extLst>
            <c:ext xmlns:c16="http://schemas.microsoft.com/office/drawing/2014/chart" uri="{C3380CC4-5D6E-409C-BE32-E72D297353CC}">
              <c16:uniqueId val="{00000015-8D54-4024-9970-B3F73169EFF2}"/>
            </c:ext>
          </c:extLst>
        </c:ser>
        <c:ser>
          <c:idx val="1"/>
          <c:order val="1"/>
          <c:tx>
            <c:strRef>
              <c:f>Alcalinidad!$A$237</c:f>
              <c:strCache>
                <c:ptCount val="1"/>
                <c:pt idx="0">
                  <c:v>MIN</c:v>
                </c:pt>
              </c:strCache>
            </c:strRef>
          </c:tx>
          <c:spPr>
            <a:ln w="28575" cap="rnd">
              <a:noFill/>
              <a:round/>
            </a:ln>
            <a:effectLst/>
          </c:spPr>
          <c:marker>
            <c:symbol val="none"/>
          </c:marker>
          <c:dPt>
            <c:idx val="9"/>
            <c:marker>
              <c:symbol val="none"/>
            </c:marker>
            <c:bubble3D val="0"/>
            <c:extLst>
              <c:ext xmlns:c16="http://schemas.microsoft.com/office/drawing/2014/chart" uri="{C3380CC4-5D6E-409C-BE32-E72D297353CC}">
                <c16:uniqueId val="{00000016-8D54-4024-9970-B3F73169EFF2}"/>
              </c:ext>
            </c:extLst>
          </c:dPt>
          <c:cat>
            <c:strRef>
              <c:f>Alcalinidad!$B$235:$Z$235</c:f>
              <c:strCache>
                <c:ptCount val="25"/>
                <c:pt idx="0">
                  <c:v>CONV</c:v>
                </c:pt>
                <c:pt idx="1">
                  <c:v>HARG1</c:v>
                </c:pt>
                <c:pt idx="2">
                  <c:v>HARG2</c:v>
                </c:pt>
                <c:pt idx="3">
                  <c:v>HASL1</c:v>
                </c:pt>
                <c:pt idx="4">
                  <c:v>HASL2</c:v>
                </c:pt>
                <c:pt idx="5">
                  <c:v>HASL3</c:v>
                </c:pt>
                <c:pt idx="6">
                  <c:v>HOSP1</c:v>
                </c:pt>
                <c:pt idx="7">
                  <c:v>HOSP2</c:v>
                </c:pt>
                <c:pt idx="8">
                  <c:v>HUMH</c:v>
                </c:pt>
                <c:pt idx="9">
                  <c:v>MAAB1</c:v>
                </c:pt>
                <c:pt idx="10">
                  <c:v>MAAB2</c:v>
                </c:pt>
                <c:pt idx="11">
                  <c:v>MACA1</c:v>
                </c:pt>
                <c:pt idx="12">
                  <c:v>MACA2</c:v>
                </c:pt>
                <c:pt idx="13">
                  <c:v>MAKI</c:v>
                </c:pt>
                <c:pt idx="14">
                  <c:v>MSP</c:v>
                </c:pt>
                <c:pt idx="15">
                  <c:v>PAPO1</c:v>
                </c:pt>
                <c:pt idx="16">
                  <c:v>PAPO2</c:v>
                </c:pt>
                <c:pt idx="17">
                  <c:v>PAPR1</c:v>
                </c:pt>
                <c:pt idx="18">
                  <c:v>PAPR2</c:v>
                </c:pt>
                <c:pt idx="19">
                  <c:v>PAPR3</c:v>
                </c:pt>
                <c:pt idx="20">
                  <c:v>PLTR1</c:v>
                </c:pt>
                <c:pt idx="21">
                  <c:v>PLTR2</c:v>
                </c:pt>
                <c:pt idx="22">
                  <c:v>RECO</c:v>
                </c:pt>
                <c:pt idx="23">
                  <c:v>SALT</c:v>
                </c:pt>
                <c:pt idx="24">
                  <c:v>Total general</c:v>
                </c:pt>
              </c:strCache>
            </c:strRef>
          </c:cat>
          <c:val>
            <c:numRef>
              <c:f>Alcalinidad!$B$237:$Z$237</c:f>
              <c:numCache>
                <c:formatCode>0.00</c:formatCode>
                <c:ptCount val="25"/>
                <c:pt idx="0">
                  <c:v>60</c:v>
                </c:pt>
                <c:pt idx="1">
                  <c:v>0</c:v>
                </c:pt>
                <c:pt idx="2">
                  <c:v>0</c:v>
                </c:pt>
                <c:pt idx="3">
                  <c:v>0</c:v>
                </c:pt>
                <c:pt idx="4">
                  <c:v>0</c:v>
                </c:pt>
                <c:pt idx="5">
                  <c:v>35</c:v>
                </c:pt>
                <c:pt idx="6">
                  <c:v>45</c:v>
                </c:pt>
                <c:pt idx="7">
                  <c:v>55</c:v>
                </c:pt>
                <c:pt idx="8">
                  <c:v>160</c:v>
                </c:pt>
                <c:pt idx="9">
                  <c:v>0</c:v>
                </c:pt>
                <c:pt idx="10">
                  <c:v>0</c:v>
                </c:pt>
                <c:pt idx="11">
                  <c:v>0</c:v>
                </c:pt>
                <c:pt idx="12">
                  <c:v>0</c:v>
                </c:pt>
                <c:pt idx="13">
                  <c:v>40</c:v>
                </c:pt>
                <c:pt idx="14">
                  <c:v>75</c:v>
                </c:pt>
                <c:pt idx="15">
                  <c:v>0</c:v>
                </c:pt>
                <c:pt idx="16">
                  <c:v>0</c:v>
                </c:pt>
                <c:pt idx="17">
                  <c:v>0</c:v>
                </c:pt>
                <c:pt idx="18">
                  <c:v>0</c:v>
                </c:pt>
                <c:pt idx="19">
                  <c:v>40</c:v>
                </c:pt>
                <c:pt idx="20">
                  <c:v>0</c:v>
                </c:pt>
                <c:pt idx="21">
                  <c:v>0</c:v>
                </c:pt>
                <c:pt idx="22">
                  <c:v>0</c:v>
                </c:pt>
                <c:pt idx="23">
                  <c:v>0</c:v>
                </c:pt>
                <c:pt idx="24">
                  <c:v>0</c:v>
                </c:pt>
              </c:numCache>
            </c:numRef>
          </c:val>
          <c:smooth val="0"/>
          <c:extLst>
            <c:ext xmlns:c16="http://schemas.microsoft.com/office/drawing/2014/chart" uri="{C3380CC4-5D6E-409C-BE32-E72D297353CC}">
              <c16:uniqueId val="{00000017-8D54-4024-9970-B3F73169EFF2}"/>
            </c:ext>
          </c:extLst>
        </c:ser>
        <c:ser>
          <c:idx val="2"/>
          <c:order val="2"/>
          <c:tx>
            <c:strRef>
              <c:f>Alcalinidad!$A$238</c:f>
              <c:strCache>
                <c:ptCount val="1"/>
                <c:pt idx="0">
                  <c:v>MAX</c:v>
                </c:pt>
              </c:strCache>
            </c:strRef>
          </c:tx>
          <c:spPr>
            <a:ln w="28575" cap="rnd">
              <a:noFill/>
              <a:round/>
            </a:ln>
            <a:effectLst/>
          </c:spPr>
          <c:marker>
            <c:symbol val="none"/>
          </c:marker>
          <c:cat>
            <c:strRef>
              <c:f>Alcalinidad!$B$235:$Z$235</c:f>
              <c:strCache>
                <c:ptCount val="25"/>
                <c:pt idx="0">
                  <c:v>CONV</c:v>
                </c:pt>
                <c:pt idx="1">
                  <c:v>HARG1</c:v>
                </c:pt>
                <c:pt idx="2">
                  <c:v>HARG2</c:v>
                </c:pt>
                <c:pt idx="3">
                  <c:v>HASL1</c:v>
                </c:pt>
                <c:pt idx="4">
                  <c:v>HASL2</c:v>
                </c:pt>
                <c:pt idx="5">
                  <c:v>HASL3</c:v>
                </c:pt>
                <c:pt idx="6">
                  <c:v>HOSP1</c:v>
                </c:pt>
                <c:pt idx="7">
                  <c:v>HOSP2</c:v>
                </c:pt>
                <c:pt idx="8">
                  <c:v>HUMH</c:v>
                </c:pt>
                <c:pt idx="9">
                  <c:v>MAAB1</c:v>
                </c:pt>
                <c:pt idx="10">
                  <c:v>MAAB2</c:v>
                </c:pt>
                <c:pt idx="11">
                  <c:v>MACA1</c:v>
                </c:pt>
                <c:pt idx="12">
                  <c:v>MACA2</c:v>
                </c:pt>
                <c:pt idx="13">
                  <c:v>MAKI</c:v>
                </c:pt>
                <c:pt idx="14">
                  <c:v>MSP</c:v>
                </c:pt>
                <c:pt idx="15">
                  <c:v>PAPO1</c:v>
                </c:pt>
                <c:pt idx="16">
                  <c:v>PAPO2</c:v>
                </c:pt>
                <c:pt idx="17">
                  <c:v>PAPR1</c:v>
                </c:pt>
                <c:pt idx="18">
                  <c:v>PAPR2</c:v>
                </c:pt>
                <c:pt idx="19">
                  <c:v>PAPR3</c:v>
                </c:pt>
                <c:pt idx="20">
                  <c:v>PLTR1</c:v>
                </c:pt>
                <c:pt idx="21">
                  <c:v>PLTR2</c:v>
                </c:pt>
                <c:pt idx="22">
                  <c:v>RECO</c:v>
                </c:pt>
                <c:pt idx="23">
                  <c:v>SALT</c:v>
                </c:pt>
                <c:pt idx="24">
                  <c:v>Total general</c:v>
                </c:pt>
              </c:strCache>
            </c:strRef>
          </c:cat>
          <c:val>
            <c:numRef>
              <c:f>Alcalinidad!$B$238:$Z$238</c:f>
              <c:numCache>
                <c:formatCode>0.00</c:formatCode>
                <c:ptCount val="25"/>
                <c:pt idx="0">
                  <c:v>80</c:v>
                </c:pt>
                <c:pt idx="1">
                  <c:v>0</c:v>
                </c:pt>
                <c:pt idx="2">
                  <c:v>0</c:v>
                </c:pt>
                <c:pt idx="3">
                  <c:v>0</c:v>
                </c:pt>
                <c:pt idx="4">
                  <c:v>0</c:v>
                </c:pt>
                <c:pt idx="5">
                  <c:v>515</c:v>
                </c:pt>
                <c:pt idx="6">
                  <c:v>175</c:v>
                </c:pt>
                <c:pt idx="7">
                  <c:v>80</c:v>
                </c:pt>
                <c:pt idx="8">
                  <c:v>400</c:v>
                </c:pt>
                <c:pt idx="9">
                  <c:v>0</c:v>
                </c:pt>
                <c:pt idx="10">
                  <c:v>0</c:v>
                </c:pt>
                <c:pt idx="11">
                  <c:v>0</c:v>
                </c:pt>
                <c:pt idx="12">
                  <c:v>0</c:v>
                </c:pt>
                <c:pt idx="13">
                  <c:v>45</c:v>
                </c:pt>
                <c:pt idx="14">
                  <c:v>200</c:v>
                </c:pt>
                <c:pt idx="15">
                  <c:v>0</c:v>
                </c:pt>
                <c:pt idx="16">
                  <c:v>0</c:v>
                </c:pt>
                <c:pt idx="17">
                  <c:v>0</c:v>
                </c:pt>
                <c:pt idx="18">
                  <c:v>0</c:v>
                </c:pt>
                <c:pt idx="19">
                  <c:v>40</c:v>
                </c:pt>
                <c:pt idx="20">
                  <c:v>0</c:v>
                </c:pt>
                <c:pt idx="21">
                  <c:v>0</c:v>
                </c:pt>
                <c:pt idx="22">
                  <c:v>0</c:v>
                </c:pt>
                <c:pt idx="23">
                  <c:v>0</c:v>
                </c:pt>
                <c:pt idx="24">
                  <c:v>0</c:v>
                </c:pt>
              </c:numCache>
            </c:numRef>
          </c:val>
          <c:smooth val="0"/>
          <c:extLst>
            <c:ext xmlns:c16="http://schemas.microsoft.com/office/drawing/2014/chart" uri="{C3380CC4-5D6E-409C-BE32-E72D297353CC}">
              <c16:uniqueId val="{00000018-8D54-4024-9970-B3F73169EFF2}"/>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axId val="949124304"/>
        <c:axId val="949129552"/>
      </c:stockChart>
      <c:catAx>
        <c:axId val="9491243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s-MX"/>
          </a:p>
        </c:txPr>
        <c:crossAx val="949129552"/>
        <c:crosses val="autoZero"/>
        <c:auto val="1"/>
        <c:lblAlgn val="ctr"/>
        <c:lblOffset val="100"/>
        <c:noMultiLvlLbl val="0"/>
      </c:catAx>
      <c:valAx>
        <c:axId val="949129552"/>
        <c:scaling>
          <c:orientation val="minMax"/>
          <c:min val="5"/>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9491243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legend>
    <c:plotVisOnly val="1"/>
    <c:dispBlanksAs val="gap"/>
    <c:showDLblsOverMax val="0"/>
  </c:chart>
  <c:spPr>
    <a:solidFill>
      <a:schemeClr val="bg1"/>
    </a:solidFill>
    <a:ln w="9525" cap="flat" cmpd="sng" algn="ctr">
      <a:noFill/>
      <a:round/>
    </a:ln>
    <a:effectLst/>
  </c:spPr>
  <c:txPr>
    <a:bodyPr/>
    <a:lstStyle/>
    <a:p>
      <a:pPr>
        <a:defRPr/>
      </a:pPr>
      <a:endParaRPr lang="es-MX"/>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[BANCO DE DATOS DEL MONITOREO ABRIL 2023.xlsx]Temp. agua!TablaDinámica5</c:name>
    <c:fmtId val="8"/>
  </c:pivotSource>
  <c:chart>
    <c:title>
      <c:tx>
        <c:rich>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r>
              <a:rPr lang="en-US" sz="1200" b="1"/>
              <a:t>Temperatura del agua</a:t>
            </a:r>
          </a:p>
        </c:rich>
      </c:tx>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es-MX"/>
        </a:p>
      </c:txPr>
    </c:title>
    <c:autoTitleDeleted val="0"/>
    <c:pivotFmts>
      <c:pivotFmt>
        <c:idx val="0"/>
        <c:spPr>
          <a:solidFill>
            <a:schemeClr val="accent1"/>
          </a:solidFill>
          <a:ln w="28575" cap="rnd">
            <a:solidFill>
              <a:schemeClr val="accent1"/>
            </a:solidFill>
            <a:round/>
          </a:ln>
          <a:effectLst/>
        </c:spPr>
        <c:marker>
          <c:symbol val="none"/>
        </c:marker>
      </c:pivotFmt>
      <c:pivotFmt>
        <c:idx val="1"/>
        <c:spPr>
          <a:solidFill>
            <a:schemeClr val="accent1"/>
          </a:solidFill>
          <a:ln w="28575" cap="rnd">
            <a:solidFill>
              <a:schemeClr val="accent1"/>
            </a:solidFill>
            <a:round/>
          </a:ln>
          <a:effectLst/>
        </c:spPr>
        <c:marker>
          <c:symbol val="none"/>
        </c:marker>
      </c:pivotFmt>
      <c:pivotFmt>
        <c:idx val="2"/>
        <c:spPr>
          <a:solidFill>
            <a:schemeClr val="accent1"/>
          </a:solidFill>
          <a:ln w="28575" cap="rnd">
            <a:solidFill>
              <a:schemeClr val="accent1"/>
            </a:solidFill>
            <a:round/>
          </a:ln>
          <a:effectLst/>
        </c:spPr>
        <c:marker>
          <c:symbol val="none"/>
        </c:marker>
      </c:pivotFmt>
      <c:pivotFmt>
        <c:idx val="3"/>
        <c:spPr>
          <a:solidFill>
            <a:schemeClr val="accent1"/>
          </a:solidFill>
          <a:ln w="28575" cap="rnd">
            <a:solidFill>
              <a:schemeClr val="accent1"/>
            </a:solidFill>
            <a:round/>
          </a:ln>
          <a:effectLst/>
        </c:spPr>
        <c:marker>
          <c:symbol val="none"/>
        </c:marker>
      </c:pivotFmt>
      <c:pivotFmt>
        <c:idx val="4"/>
        <c:spPr>
          <a:solidFill>
            <a:schemeClr val="accent1"/>
          </a:solidFill>
          <a:ln w="28575" cap="rnd">
            <a:solidFill>
              <a:schemeClr val="accent1"/>
            </a:solidFill>
            <a:round/>
          </a:ln>
          <a:effectLst/>
        </c:spPr>
        <c:marker>
          <c:symbol val="none"/>
        </c:marker>
      </c:pivotFmt>
      <c:pivotFmt>
        <c:idx val="5"/>
        <c:spPr>
          <a:solidFill>
            <a:schemeClr val="accent1"/>
          </a:solidFill>
          <a:ln w="28575" cap="rnd">
            <a:solidFill>
              <a:schemeClr val="accent1"/>
            </a:solidFill>
            <a:round/>
          </a:ln>
          <a:effectLst/>
        </c:spPr>
        <c:marker>
          <c:symbol val="none"/>
        </c:marker>
      </c:pivotFmt>
      <c:pivotFmt>
        <c:idx val="6"/>
        <c:spPr>
          <a:solidFill>
            <a:schemeClr val="accent1"/>
          </a:solidFill>
          <a:ln w="28575" cap="rnd">
            <a:solidFill>
              <a:schemeClr val="accent1"/>
            </a:solidFill>
            <a:round/>
          </a:ln>
          <a:effectLst/>
        </c:spPr>
        <c:marker>
          <c:symbol val="none"/>
        </c:marker>
      </c:pivotFmt>
      <c:pivotFmt>
        <c:idx val="7"/>
        <c:spPr>
          <a:solidFill>
            <a:schemeClr val="accent1"/>
          </a:solidFill>
          <a:ln w="28575" cap="rnd">
            <a:solidFill>
              <a:schemeClr val="accent1"/>
            </a:solidFill>
            <a:round/>
          </a:ln>
          <a:effectLst/>
        </c:spPr>
        <c:marker>
          <c:symbol val="none"/>
        </c:marker>
      </c:pivotFmt>
      <c:pivotFmt>
        <c:idx val="8"/>
        <c:spPr>
          <a:solidFill>
            <a:schemeClr val="accent1"/>
          </a:solidFill>
          <a:ln w="28575" cap="rnd">
            <a:solidFill>
              <a:schemeClr val="accent1"/>
            </a:solidFill>
            <a:round/>
          </a:ln>
          <a:effectLst/>
        </c:spPr>
        <c:marker>
          <c:symbol val="none"/>
        </c:marker>
      </c:pivotFmt>
      <c:pivotFmt>
        <c:idx val="9"/>
        <c:spPr>
          <a:solidFill>
            <a:schemeClr val="accent1"/>
          </a:solidFill>
          <a:ln w="28575" cap="rnd">
            <a:solidFill>
              <a:schemeClr val="accent1"/>
            </a:solidFill>
            <a:round/>
          </a:ln>
          <a:effectLst/>
        </c:spPr>
        <c:marker>
          <c:symbol val="none"/>
        </c:marker>
      </c:pivotFmt>
      <c:pivotFmt>
        <c:idx val="10"/>
        <c:spPr>
          <a:solidFill>
            <a:schemeClr val="accent1"/>
          </a:solidFill>
          <a:ln w="28575" cap="rnd">
            <a:solidFill>
              <a:schemeClr val="accent1"/>
            </a:solidFill>
            <a:round/>
          </a:ln>
          <a:effectLst/>
        </c:spPr>
        <c:marker>
          <c:symbol val="none"/>
        </c:marker>
      </c:pivotFmt>
      <c:pivotFmt>
        <c:idx val="11"/>
        <c:spPr>
          <a:solidFill>
            <a:schemeClr val="accent1"/>
          </a:solidFill>
          <a:ln w="28575" cap="rnd">
            <a:solidFill>
              <a:schemeClr val="accent1"/>
            </a:solidFill>
            <a:round/>
          </a:ln>
          <a:effectLst/>
        </c:spPr>
        <c:marker>
          <c:symbol val="none"/>
        </c:marker>
      </c:pivotFmt>
      <c:pivotFmt>
        <c:idx val="12"/>
        <c:spPr>
          <a:solidFill>
            <a:schemeClr val="accent1"/>
          </a:solidFill>
          <a:ln w="28575" cap="rnd">
            <a:solidFill>
              <a:schemeClr val="accent1"/>
            </a:solidFill>
            <a:round/>
          </a:ln>
          <a:effectLst/>
        </c:spPr>
        <c:marker>
          <c:symbol val="none"/>
        </c:marker>
      </c:pivotFmt>
      <c:pivotFmt>
        <c:idx val="13"/>
        <c:spPr>
          <a:solidFill>
            <a:schemeClr val="accent1"/>
          </a:solidFill>
          <a:ln w="28575" cap="rnd">
            <a:solidFill>
              <a:schemeClr val="accent1"/>
            </a:solidFill>
            <a:round/>
          </a:ln>
          <a:effectLst/>
        </c:spPr>
        <c:marker>
          <c:symbol val="none"/>
        </c:marker>
      </c:pivotFmt>
      <c:pivotFmt>
        <c:idx val="14"/>
        <c:spPr>
          <a:solidFill>
            <a:schemeClr val="accent1"/>
          </a:solidFill>
          <a:ln w="28575" cap="rnd">
            <a:solidFill>
              <a:schemeClr val="accent1"/>
            </a:solidFill>
            <a:round/>
          </a:ln>
          <a:effectLst/>
        </c:spPr>
        <c:marker>
          <c:symbol val="none"/>
        </c:marker>
      </c:pivotFmt>
      <c:pivotFmt>
        <c:idx val="15"/>
        <c:spPr>
          <a:solidFill>
            <a:schemeClr val="accent1"/>
          </a:solidFill>
          <a:ln w="28575" cap="rnd">
            <a:solidFill>
              <a:schemeClr val="accent1"/>
            </a:solidFill>
            <a:round/>
          </a:ln>
          <a:effectLst/>
        </c:spPr>
        <c:marker>
          <c:symbol val="none"/>
        </c:marker>
      </c:pivotFmt>
      <c:pivotFmt>
        <c:idx val="16"/>
        <c:spPr>
          <a:solidFill>
            <a:schemeClr val="accent1"/>
          </a:solidFill>
          <a:ln w="28575" cap="rnd">
            <a:solidFill>
              <a:schemeClr val="accent1"/>
            </a:solidFill>
            <a:round/>
          </a:ln>
          <a:effectLst/>
        </c:spPr>
        <c:marker>
          <c:symbol val="none"/>
        </c:marker>
      </c:pivotFmt>
      <c:pivotFmt>
        <c:idx val="17"/>
        <c:spPr>
          <a:solidFill>
            <a:schemeClr val="accent1"/>
          </a:solidFill>
          <a:ln w="28575" cap="rnd">
            <a:solidFill>
              <a:schemeClr val="accent1"/>
            </a:solidFill>
            <a:round/>
          </a:ln>
          <a:effectLst/>
        </c:spPr>
        <c:marker>
          <c:symbol val="none"/>
        </c:marker>
      </c:pivotFmt>
      <c:pivotFmt>
        <c:idx val="18"/>
        <c:spPr>
          <a:solidFill>
            <a:schemeClr val="accent1"/>
          </a:solidFill>
          <a:ln w="28575" cap="rnd">
            <a:solidFill>
              <a:schemeClr val="accent1"/>
            </a:solidFill>
            <a:round/>
          </a:ln>
          <a:effectLst/>
        </c:spPr>
        <c:marker>
          <c:symbol val="none"/>
        </c:marker>
      </c:pivotFmt>
      <c:pivotFmt>
        <c:idx val="19"/>
        <c:spPr>
          <a:solidFill>
            <a:schemeClr val="accent1"/>
          </a:solidFill>
          <a:ln w="28575" cap="rnd">
            <a:solidFill>
              <a:schemeClr val="accent1"/>
            </a:solidFill>
            <a:round/>
          </a:ln>
          <a:effectLst/>
        </c:spPr>
        <c:marker>
          <c:symbol val="none"/>
        </c:marker>
      </c:pivotFmt>
      <c:pivotFmt>
        <c:idx val="20"/>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21"/>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22"/>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23"/>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24"/>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25"/>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26"/>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27"/>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28"/>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29"/>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30"/>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31"/>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32"/>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33"/>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34"/>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35"/>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36"/>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37"/>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38"/>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39"/>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3.7454545752697743E-2"/>
          <c:y val="9.8328447364395E-2"/>
          <c:w val="0.71516447980663034"/>
          <c:h val="0.77896446363457861"/>
        </c:manualLayout>
      </c:layout>
      <c:lineChart>
        <c:grouping val="standard"/>
        <c:varyColors val="0"/>
        <c:ser>
          <c:idx val="0"/>
          <c:order val="0"/>
          <c:tx>
            <c:strRef>
              <c:f>'Temp. agua'!$B$52:$B$53</c:f>
              <c:strCache>
                <c:ptCount val="1"/>
                <c:pt idx="0">
                  <c:v>CONV</c:v>
                </c:pt>
              </c:strCache>
            </c:strRef>
          </c:tx>
          <c:spPr>
            <a:ln w="28575" cap="rnd">
              <a:solidFill>
                <a:schemeClr val="accent1"/>
              </a:solidFill>
              <a:round/>
            </a:ln>
            <a:effectLst/>
          </c:spPr>
          <c:marker>
            <c:symbol val="none"/>
          </c:marker>
          <c:cat>
            <c:strRef>
              <c:f>'Temp. agua'!$A$54:$A$66</c:f>
              <c:strCache>
                <c:ptCount val="12"/>
                <c:pt idx="0">
                  <c:v>ene-19</c:v>
                </c:pt>
                <c:pt idx="1">
                  <c:v>feb-19</c:v>
                </c:pt>
                <c:pt idx="2">
                  <c:v>mar-19</c:v>
                </c:pt>
                <c:pt idx="3">
                  <c:v>abr-19</c:v>
                </c:pt>
                <c:pt idx="4">
                  <c:v>may-19</c:v>
                </c:pt>
                <c:pt idx="5">
                  <c:v>jun-19</c:v>
                </c:pt>
                <c:pt idx="6">
                  <c:v>jul-19</c:v>
                </c:pt>
                <c:pt idx="7">
                  <c:v>ago-19</c:v>
                </c:pt>
                <c:pt idx="8">
                  <c:v>sep-19</c:v>
                </c:pt>
                <c:pt idx="9">
                  <c:v>oct-19</c:v>
                </c:pt>
                <c:pt idx="10">
                  <c:v>nov-19</c:v>
                </c:pt>
                <c:pt idx="11">
                  <c:v>dic-19</c:v>
                </c:pt>
              </c:strCache>
            </c:strRef>
          </c:cat>
          <c:val>
            <c:numRef>
              <c:f>'Temp. agua'!$B$54:$B$66</c:f>
              <c:numCache>
                <c:formatCode>General</c:formatCode>
                <c:ptCount val="12"/>
                <c:pt idx="3">
                  <c:v>15</c:v>
                </c:pt>
                <c:pt idx="5">
                  <c:v>15</c:v>
                </c:pt>
                <c:pt idx="6">
                  <c:v>14</c:v>
                </c:pt>
                <c:pt idx="7">
                  <c:v>14</c:v>
                </c:pt>
                <c:pt idx="10">
                  <c:v>14</c:v>
                </c:pt>
              </c:numCache>
            </c:numRef>
          </c:val>
          <c:smooth val="0"/>
          <c:extLst>
            <c:ext xmlns:c16="http://schemas.microsoft.com/office/drawing/2014/chart" uri="{C3380CC4-5D6E-409C-BE32-E72D297353CC}">
              <c16:uniqueId val="{00000000-6944-4AB1-8DBD-2F457F20572F}"/>
            </c:ext>
          </c:extLst>
        </c:ser>
        <c:ser>
          <c:idx val="1"/>
          <c:order val="1"/>
          <c:tx>
            <c:strRef>
              <c:f>'Temp. agua'!$C$52:$C$53</c:f>
              <c:strCache>
                <c:ptCount val="1"/>
                <c:pt idx="0">
                  <c:v>HARG1</c:v>
                </c:pt>
              </c:strCache>
            </c:strRef>
          </c:tx>
          <c:spPr>
            <a:ln w="28575" cap="rnd">
              <a:solidFill>
                <a:schemeClr val="accent2"/>
              </a:solidFill>
              <a:round/>
            </a:ln>
            <a:effectLst/>
          </c:spPr>
          <c:marker>
            <c:symbol val="none"/>
          </c:marker>
          <c:cat>
            <c:strRef>
              <c:f>'Temp. agua'!$A$54:$A$66</c:f>
              <c:strCache>
                <c:ptCount val="12"/>
                <c:pt idx="0">
                  <c:v>ene-19</c:v>
                </c:pt>
                <c:pt idx="1">
                  <c:v>feb-19</c:v>
                </c:pt>
                <c:pt idx="2">
                  <c:v>mar-19</c:v>
                </c:pt>
                <c:pt idx="3">
                  <c:v>abr-19</c:v>
                </c:pt>
                <c:pt idx="4">
                  <c:v>may-19</c:v>
                </c:pt>
                <c:pt idx="5">
                  <c:v>jun-19</c:v>
                </c:pt>
                <c:pt idx="6">
                  <c:v>jul-19</c:v>
                </c:pt>
                <c:pt idx="7">
                  <c:v>ago-19</c:v>
                </c:pt>
                <c:pt idx="8">
                  <c:v>sep-19</c:v>
                </c:pt>
                <c:pt idx="9">
                  <c:v>oct-19</c:v>
                </c:pt>
                <c:pt idx="10">
                  <c:v>nov-19</c:v>
                </c:pt>
                <c:pt idx="11">
                  <c:v>dic-19</c:v>
                </c:pt>
              </c:strCache>
            </c:strRef>
          </c:cat>
          <c:val>
            <c:numRef>
              <c:f>'Temp. agua'!$C$54:$C$66</c:f>
              <c:numCache>
                <c:formatCode>General</c:formatCode>
                <c:ptCount val="12"/>
                <c:pt idx="0">
                  <c:v>10</c:v>
                </c:pt>
                <c:pt idx="1">
                  <c:v>13</c:v>
                </c:pt>
                <c:pt idx="2">
                  <c:v>12</c:v>
                </c:pt>
                <c:pt idx="3">
                  <c:v>12</c:v>
                </c:pt>
                <c:pt idx="4">
                  <c:v>15.5</c:v>
                </c:pt>
                <c:pt idx="5">
                  <c:v>14</c:v>
                </c:pt>
                <c:pt idx="6">
                  <c:v>12</c:v>
                </c:pt>
                <c:pt idx="7">
                  <c:v>14</c:v>
                </c:pt>
                <c:pt idx="8">
                  <c:v>11.5</c:v>
                </c:pt>
                <c:pt idx="9">
                  <c:v>12</c:v>
                </c:pt>
                <c:pt idx="10">
                  <c:v>13</c:v>
                </c:pt>
                <c:pt idx="11">
                  <c:v>8</c:v>
                </c:pt>
              </c:numCache>
            </c:numRef>
          </c:val>
          <c:smooth val="0"/>
          <c:extLst>
            <c:ext xmlns:c16="http://schemas.microsoft.com/office/drawing/2014/chart" uri="{C3380CC4-5D6E-409C-BE32-E72D297353CC}">
              <c16:uniqueId val="{00000001-6944-4AB1-8DBD-2F457F20572F}"/>
            </c:ext>
          </c:extLst>
        </c:ser>
        <c:ser>
          <c:idx val="2"/>
          <c:order val="2"/>
          <c:tx>
            <c:strRef>
              <c:f>'Temp. agua'!$D$52:$D$53</c:f>
              <c:strCache>
                <c:ptCount val="1"/>
                <c:pt idx="0">
                  <c:v>HARG2</c:v>
                </c:pt>
              </c:strCache>
            </c:strRef>
          </c:tx>
          <c:spPr>
            <a:ln w="28575" cap="rnd">
              <a:solidFill>
                <a:schemeClr val="accent3"/>
              </a:solidFill>
              <a:round/>
            </a:ln>
            <a:effectLst/>
          </c:spPr>
          <c:marker>
            <c:symbol val="none"/>
          </c:marker>
          <c:cat>
            <c:strRef>
              <c:f>'Temp. agua'!$A$54:$A$66</c:f>
              <c:strCache>
                <c:ptCount val="12"/>
                <c:pt idx="0">
                  <c:v>ene-19</c:v>
                </c:pt>
                <c:pt idx="1">
                  <c:v>feb-19</c:v>
                </c:pt>
                <c:pt idx="2">
                  <c:v>mar-19</c:v>
                </c:pt>
                <c:pt idx="3">
                  <c:v>abr-19</c:v>
                </c:pt>
                <c:pt idx="4">
                  <c:v>may-19</c:v>
                </c:pt>
                <c:pt idx="5">
                  <c:v>jun-19</c:v>
                </c:pt>
                <c:pt idx="6">
                  <c:v>jul-19</c:v>
                </c:pt>
                <c:pt idx="7">
                  <c:v>ago-19</c:v>
                </c:pt>
                <c:pt idx="8">
                  <c:v>sep-19</c:v>
                </c:pt>
                <c:pt idx="9">
                  <c:v>oct-19</c:v>
                </c:pt>
                <c:pt idx="10">
                  <c:v>nov-19</c:v>
                </c:pt>
                <c:pt idx="11">
                  <c:v>dic-19</c:v>
                </c:pt>
              </c:strCache>
            </c:strRef>
          </c:cat>
          <c:val>
            <c:numRef>
              <c:f>'Temp. agua'!$D$54:$D$66</c:f>
              <c:numCache>
                <c:formatCode>General</c:formatCode>
                <c:ptCount val="12"/>
                <c:pt idx="0">
                  <c:v>12</c:v>
                </c:pt>
                <c:pt idx="1">
                  <c:v>13</c:v>
                </c:pt>
                <c:pt idx="2">
                  <c:v>14</c:v>
                </c:pt>
                <c:pt idx="3">
                  <c:v>15</c:v>
                </c:pt>
                <c:pt idx="4">
                  <c:v>16.5</c:v>
                </c:pt>
                <c:pt idx="5">
                  <c:v>16</c:v>
                </c:pt>
                <c:pt idx="6">
                  <c:v>14</c:v>
                </c:pt>
                <c:pt idx="7">
                  <c:v>14</c:v>
                </c:pt>
                <c:pt idx="8">
                  <c:v>13</c:v>
                </c:pt>
                <c:pt idx="9">
                  <c:v>12</c:v>
                </c:pt>
                <c:pt idx="10">
                  <c:v>13</c:v>
                </c:pt>
                <c:pt idx="11">
                  <c:v>9</c:v>
                </c:pt>
              </c:numCache>
            </c:numRef>
          </c:val>
          <c:smooth val="0"/>
          <c:extLst>
            <c:ext xmlns:c16="http://schemas.microsoft.com/office/drawing/2014/chart" uri="{C3380CC4-5D6E-409C-BE32-E72D297353CC}">
              <c16:uniqueId val="{00000002-6944-4AB1-8DBD-2F457F20572F}"/>
            </c:ext>
          </c:extLst>
        </c:ser>
        <c:ser>
          <c:idx val="3"/>
          <c:order val="3"/>
          <c:tx>
            <c:strRef>
              <c:f>'Temp. agua'!$E$52:$E$53</c:f>
              <c:strCache>
                <c:ptCount val="1"/>
                <c:pt idx="0">
                  <c:v>HASL1</c:v>
                </c:pt>
              </c:strCache>
            </c:strRef>
          </c:tx>
          <c:spPr>
            <a:ln w="28575" cap="rnd">
              <a:solidFill>
                <a:schemeClr val="accent4"/>
              </a:solidFill>
              <a:round/>
            </a:ln>
            <a:effectLst/>
          </c:spPr>
          <c:marker>
            <c:symbol val="none"/>
          </c:marker>
          <c:cat>
            <c:strRef>
              <c:f>'Temp. agua'!$A$54:$A$66</c:f>
              <c:strCache>
                <c:ptCount val="12"/>
                <c:pt idx="0">
                  <c:v>ene-19</c:v>
                </c:pt>
                <c:pt idx="1">
                  <c:v>feb-19</c:v>
                </c:pt>
                <c:pt idx="2">
                  <c:v>mar-19</c:v>
                </c:pt>
                <c:pt idx="3">
                  <c:v>abr-19</c:v>
                </c:pt>
                <c:pt idx="4">
                  <c:v>may-19</c:v>
                </c:pt>
                <c:pt idx="5">
                  <c:v>jun-19</c:v>
                </c:pt>
                <c:pt idx="6">
                  <c:v>jul-19</c:v>
                </c:pt>
                <c:pt idx="7">
                  <c:v>ago-19</c:v>
                </c:pt>
                <c:pt idx="8">
                  <c:v>sep-19</c:v>
                </c:pt>
                <c:pt idx="9">
                  <c:v>oct-19</c:v>
                </c:pt>
                <c:pt idx="10">
                  <c:v>nov-19</c:v>
                </c:pt>
                <c:pt idx="11">
                  <c:v>dic-19</c:v>
                </c:pt>
              </c:strCache>
            </c:strRef>
          </c:cat>
          <c:val>
            <c:numRef>
              <c:f>'Temp. agua'!$E$54:$E$66</c:f>
              <c:numCache>
                <c:formatCode>General</c:formatCode>
                <c:ptCount val="12"/>
                <c:pt idx="0">
                  <c:v>13</c:v>
                </c:pt>
                <c:pt idx="1">
                  <c:v>14</c:v>
                </c:pt>
                <c:pt idx="2">
                  <c:v>14</c:v>
                </c:pt>
                <c:pt idx="3">
                  <c:v>14</c:v>
                </c:pt>
                <c:pt idx="4">
                  <c:v>15</c:v>
                </c:pt>
                <c:pt idx="5">
                  <c:v>14</c:v>
                </c:pt>
                <c:pt idx="6">
                  <c:v>14.5</c:v>
                </c:pt>
                <c:pt idx="7">
                  <c:v>13</c:v>
                </c:pt>
                <c:pt idx="8">
                  <c:v>14</c:v>
                </c:pt>
                <c:pt idx="10">
                  <c:v>14</c:v>
                </c:pt>
                <c:pt idx="11">
                  <c:v>13</c:v>
                </c:pt>
              </c:numCache>
            </c:numRef>
          </c:val>
          <c:smooth val="0"/>
          <c:extLst>
            <c:ext xmlns:c16="http://schemas.microsoft.com/office/drawing/2014/chart" uri="{C3380CC4-5D6E-409C-BE32-E72D297353CC}">
              <c16:uniqueId val="{00000003-6944-4AB1-8DBD-2F457F20572F}"/>
            </c:ext>
          </c:extLst>
        </c:ser>
        <c:ser>
          <c:idx val="4"/>
          <c:order val="4"/>
          <c:tx>
            <c:strRef>
              <c:f>'Temp. agua'!$F$52:$F$53</c:f>
              <c:strCache>
                <c:ptCount val="1"/>
                <c:pt idx="0">
                  <c:v>HASL2</c:v>
                </c:pt>
              </c:strCache>
            </c:strRef>
          </c:tx>
          <c:spPr>
            <a:ln w="28575" cap="rnd">
              <a:solidFill>
                <a:schemeClr val="accent5"/>
              </a:solidFill>
              <a:round/>
            </a:ln>
            <a:effectLst/>
          </c:spPr>
          <c:marker>
            <c:symbol val="none"/>
          </c:marker>
          <c:cat>
            <c:strRef>
              <c:f>'Temp. agua'!$A$54:$A$66</c:f>
              <c:strCache>
                <c:ptCount val="12"/>
                <c:pt idx="0">
                  <c:v>ene-19</c:v>
                </c:pt>
                <c:pt idx="1">
                  <c:v>feb-19</c:v>
                </c:pt>
                <c:pt idx="2">
                  <c:v>mar-19</c:v>
                </c:pt>
                <c:pt idx="3">
                  <c:v>abr-19</c:v>
                </c:pt>
                <c:pt idx="4">
                  <c:v>may-19</c:v>
                </c:pt>
                <c:pt idx="5">
                  <c:v>jun-19</c:v>
                </c:pt>
                <c:pt idx="6">
                  <c:v>jul-19</c:v>
                </c:pt>
                <c:pt idx="7">
                  <c:v>ago-19</c:v>
                </c:pt>
                <c:pt idx="8">
                  <c:v>sep-19</c:v>
                </c:pt>
                <c:pt idx="9">
                  <c:v>oct-19</c:v>
                </c:pt>
                <c:pt idx="10">
                  <c:v>nov-19</c:v>
                </c:pt>
                <c:pt idx="11">
                  <c:v>dic-19</c:v>
                </c:pt>
              </c:strCache>
            </c:strRef>
          </c:cat>
          <c:val>
            <c:numRef>
              <c:f>'Temp. agua'!$F$54:$F$66</c:f>
              <c:numCache>
                <c:formatCode>General</c:formatCode>
                <c:ptCount val="12"/>
                <c:pt idx="0">
                  <c:v>13</c:v>
                </c:pt>
                <c:pt idx="1">
                  <c:v>13</c:v>
                </c:pt>
                <c:pt idx="2">
                  <c:v>14</c:v>
                </c:pt>
                <c:pt idx="3">
                  <c:v>14.5</c:v>
                </c:pt>
                <c:pt idx="4">
                  <c:v>14</c:v>
                </c:pt>
                <c:pt idx="5">
                  <c:v>15</c:v>
                </c:pt>
                <c:pt idx="6">
                  <c:v>15</c:v>
                </c:pt>
                <c:pt idx="7">
                  <c:v>15</c:v>
                </c:pt>
                <c:pt idx="8">
                  <c:v>14</c:v>
                </c:pt>
                <c:pt idx="9">
                  <c:v>14</c:v>
                </c:pt>
                <c:pt idx="10">
                  <c:v>15</c:v>
                </c:pt>
                <c:pt idx="11">
                  <c:v>14</c:v>
                </c:pt>
              </c:numCache>
            </c:numRef>
          </c:val>
          <c:smooth val="0"/>
          <c:extLst>
            <c:ext xmlns:c16="http://schemas.microsoft.com/office/drawing/2014/chart" uri="{C3380CC4-5D6E-409C-BE32-E72D297353CC}">
              <c16:uniqueId val="{00000004-6944-4AB1-8DBD-2F457F20572F}"/>
            </c:ext>
          </c:extLst>
        </c:ser>
        <c:ser>
          <c:idx val="5"/>
          <c:order val="5"/>
          <c:tx>
            <c:strRef>
              <c:f>'Temp. agua'!$G$52:$G$53</c:f>
              <c:strCache>
                <c:ptCount val="1"/>
                <c:pt idx="0">
                  <c:v>HASL3</c:v>
                </c:pt>
              </c:strCache>
            </c:strRef>
          </c:tx>
          <c:spPr>
            <a:ln w="28575" cap="rnd">
              <a:solidFill>
                <a:schemeClr val="accent6"/>
              </a:solidFill>
              <a:round/>
            </a:ln>
            <a:effectLst/>
          </c:spPr>
          <c:marker>
            <c:symbol val="none"/>
          </c:marker>
          <c:cat>
            <c:strRef>
              <c:f>'Temp. agua'!$A$54:$A$66</c:f>
              <c:strCache>
                <c:ptCount val="12"/>
                <c:pt idx="0">
                  <c:v>ene-19</c:v>
                </c:pt>
                <c:pt idx="1">
                  <c:v>feb-19</c:v>
                </c:pt>
                <c:pt idx="2">
                  <c:v>mar-19</c:v>
                </c:pt>
                <c:pt idx="3">
                  <c:v>abr-19</c:v>
                </c:pt>
                <c:pt idx="4">
                  <c:v>may-19</c:v>
                </c:pt>
                <c:pt idx="5">
                  <c:v>jun-19</c:v>
                </c:pt>
                <c:pt idx="6">
                  <c:v>jul-19</c:v>
                </c:pt>
                <c:pt idx="7">
                  <c:v>ago-19</c:v>
                </c:pt>
                <c:pt idx="8">
                  <c:v>sep-19</c:v>
                </c:pt>
                <c:pt idx="9">
                  <c:v>oct-19</c:v>
                </c:pt>
                <c:pt idx="10">
                  <c:v>nov-19</c:v>
                </c:pt>
                <c:pt idx="11">
                  <c:v>dic-19</c:v>
                </c:pt>
              </c:strCache>
            </c:strRef>
          </c:cat>
          <c:val>
            <c:numRef>
              <c:f>'Temp. agua'!$G$54:$G$66</c:f>
              <c:numCache>
                <c:formatCode>General</c:formatCode>
                <c:ptCount val="12"/>
                <c:pt idx="4">
                  <c:v>13</c:v>
                </c:pt>
                <c:pt idx="5">
                  <c:v>15</c:v>
                </c:pt>
                <c:pt idx="6">
                  <c:v>14</c:v>
                </c:pt>
                <c:pt idx="7">
                  <c:v>14</c:v>
                </c:pt>
                <c:pt idx="8">
                  <c:v>14</c:v>
                </c:pt>
                <c:pt idx="9">
                  <c:v>14</c:v>
                </c:pt>
                <c:pt idx="10">
                  <c:v>14</c:v>
                </c:pt>
                <c:pt idx="11">
                  <c:v>13</c:v>
                </c:pt>
              </c:numCache>
            </c:numRef>
          </c:val>
          <c:smooth val="0"/>
          <c:extLst>
            <c:ext xmlns:c16="http://schemas.microsoft.com/office/drawing/2014/chart" uri="{C3380CC4-5D6E-409C-BE32-E72D297353CC}">
              <c16:uniqueId val="{00000005-6944-4AB1-8DBD-2F457F20572F}"/>
            </c:ext>
          </c:extLst>
        </c:ser>
        <c:ser>
          <c:idx val="6"/>
          <c:order val="6"/>
          <c:tx>
            <c:strRef>
              <c:f>'Temp. agua'!$H$52:$H$53</c:f>
              <c:strCache>
                <c:ptCount val="1"/>
                <c:pt idx="0">
                  <c:v>HOSP1</c:v>
                </c:pt>
              </c:strCache>
            </c:strRef>
          </c:tx>
          <c:spPr>
            <a:ln w="28575" cap="rnd">
              <a:solidFill>
                <a:schemeClr val="accent1">
                  <a:lumMod val="60000"/>
                </a:schemeClr>
              </a:solidFill>
              <a:round/>
            </a:ln>
            <a:effectLst/>
          </c:spPr>
          <c:marker>
            <c:symbol val="none"/>
          </c:marker>
          <c:cat>
            <c:strRef>
              <c:f>'Temp. agua'!$A$54:$A$66</c:f>
              <c:strCache>
                <c:ptCount val="12"/>
                <c:pt idx="0">
                  <c:v>ene-19</c:v>
                </c:pt>
                <c:pt idx="1">
                  <c:v>feb-19</c:v>
                </c:pt>
                <c:pt idx="2">
                  <c:v>mar-19</c:v>
                </c:pt>
                <c:pt idx="3">
                  <c:v>abr-19</c:v>
                </c:pt>
                <c:pt idx="4">
                  <c:v>may-19</c:v>
                </c:pt>
                <c:pt idx="5">
                  <c:v>jun-19</c:v>
                </c:pt>
                <c:pt idx="6">
                  <c:v>jul-19</c:v>
                </c:pt>
                <c:pt idx="7">
                  <c:v>ago-19</c:v>
                </c:pt>
                <c:pt idx="8">
                  <c:v>sep-19</c:v>
                </c:pt>
                <c:pt idx="9">
                  <c:v>oct-19</c:v>
                </c:pt>
                <c:pt idx="10">
                  <c:v>nov-19</c:v>
                </c:pt>
                <c:pt idx="11">
                  <c:v>dic-19</c:v>
                </c:pt>
              </c:strCache>
            </c:strRef>
          </c:cat>
          <c:val>
            <c:numRef>
              <c:f>'Temp. agua'!$H$54:$H$66</c:f>
              <c:numCache>
                <c:formatCode>General</c:formatCode>
                <c:ptCount val="12"/>
                <c:pt idx="0">
                  <c:v>10</c:v>
                </c:pt>
                <c:pt idx="1">
                  <c:v>15</c:v>
                </c:pt>
                <c:pt idx="2">
                  <c:v>12</c:v>
                </c:pt>
                <c:pt idx="3">
                  <c:v>13</c:v>
                </c:pt>
                <c:pt idx="4">
                  <c:v>13</c:v>
                </c:pt>
                <c:pt idx="5">
                  <c:v>15</c:v>
                </c:pt>
                <c:pt idx="6">
                  <c:v>14</c:v>
                </c:pt>
                <c:pt idx="7">
                  <c:v>15</c:v>
                </c:pt>
                <c:pt idx="8">
                  <c:v>14</c:v>
                </c:pt>
                <c:pt idx="9">
                  <c:v>14.54</c:v>
                </c:pt>
                <c:pt idx="10">
                  <c:v>13</c:v>
                </c:pt>
                <c:pt idx="11">
                  <c:v>11</c:v>
                </c:pt>
              </c:numCache>
            </c:numRef>
          </c:val>
          <c:smooth val="0"/>
          <c:extLst>
            <c:ext xmlns:c16="http://schemas.microsoft.com/office/drawing/2014/chart" uri="{C3380CC4-5D6E-409C-BE32-E72D297353CC}">
              <c16:uniqueId val="{00000006-6944-4AB1-8DBD-2F457F20572F}"/>
            </c:ext>
          </c:extLst>
        </c:ser>
        <c:ser>
          <c:idx val="7"/>
          <c:order val="7"/>
          <c:tx>
            <c:strRef>
              <c:f>'Temp. agua'!$I$52:$I$53</c:f>
              <c:strCache>
                <c:ptCount val="1"/>
                <c:pt idx="0">
                  <c:v>MAAB1</c:v>
                </c:pt>
              </c:strCache>
            </c:strRef>
          </c:tx>
          <c:spPr>
            <a:ln w="28575" cap="rnd">
              <a:solidFill>
                <a:schemeClr val="accent2">
                  <a:lumMod val="60000"/>
                </a:schemeClr>
              </a:solidFill>
              <a:round/>
            </a:ln>
            <a:effectLst/>
          </c:spPr>
          <c:marker>
            <c:symbol val="none"/>
          </c:marker>
          <c:cat>
            <c:strRef>
              <c:f>'Temp. agua'!$A$54:$A$66</c:f>
              <c:strCache>
                <c:ptCount val="12"/>
                <c:pt idx="0">
                  <c:v>ene-19</c:v>
                </c:pt>
                <c:pt idx="1">
                  <c:v>feb-19</c:v>
                </c:pt>
                <c:pt idx="2">
                  <c:v>mar-19</c:v>
                </c:pt>
                <c:pt idx="3">
                  <c:v>abr-19</c:v>
                </c:pt>
                <c:pt idx="4">
                  <c:v>may-19</c:v>
                </c:pt>
                <c:pt idx="5">
                  <c:v>jun-19</c:v>
                </c:pt>
                <c:pt idx="6">
                  <c:v>jul-19</c:v>
                </c:pt>
                <c:pt idx="7">
                  <c:v>ago-19</c:v>
                </c:pt>
                <c:pt idx="8">
                  <c:v>sep-19</c:v>
                </c:pt>
                <c:pt idx="9">
                  <c:v>oct-19</c:v>
                </c:pt>
                <c:pt idx="10">
                  <c:v>nov-19</c:v>
                </c:pt>
                <c:pt idx="11">
                  <c:v>dic-19</c:v>
                </c:pt>
              </c:strCache>
            </c:strRef>
          </c:cat>
          <c:val>
            <c:numRef>
              <c:f>'Temp. agua'!$I$54:$I$66</c:f>
              <c:numCache>
                <c:formatCode>General</c:formatCode>
                <c:ptCount val="12"/>
                <c:pt idx="0">
                  <c:v>8</c:v>
                </c:pt>
                <c:pt idx="1">
                  <c:v>10</c:v>
                </c:pt>
                <c:pt idx="2">
                  <c:v>9</c:v>
                </c:pt>
                <c:pt idx="3">
                  <c:v>9</c:v>
                </c:pt>
                <c:pt idx="4">
                  <c:v>9</c:v>
                </c:pt>
                <c:pt idx="5">
                  <c:v>11</c:v>
                </c:pt>
                <c:pt idx="6">
                  <c:v>10</c:v>
                </c:pt>
                <c:pt idx="8">
                  <c:v>11</c:v>
                </c:pt>
                <c:pt idx="9">
                  <c:v>11</c:v>
                </c:pt>
                <c:pt idx="10">
                  <c:v>9</c:v>
                </c:pt>
                <c:pt idx="11">
                  <c:v>6</c:v>
                </c:pt>
              </c:numCache>
            </c:numRef>
          </c:val>
          <c:smooth val="0"/>
          <c:extLst>
            <c:ext xmlns:c16="http://schemas.microsoft.com/office/drawing/2014/chart" uri="{C3380CC4-5D6E-409C-BE32-E72D297353CC}">
              <c16:uniqueId val="{00000007-6944-4AB1-8DBD-2F457F20572F}"/>
            </c:ext>
          </c:extLst>
        </c:ser>
        <c:ser>
          <c:idx val="8"/>
          <c:order val="8"/>
          <c:tx>
            <c:strRef>
              <c:f>'Temp. agua'!$J$52:$J$53</c:f>
              <c:strCache>
                <c:ptCount val="1"/>
                <c:pt idx="0">
                  <c:v>MAAB2</c:v>
                </c:pt>
              </c:strCache>
            </c:strRef>
          </c:tx>
          <c:spPr>
            <a:ln w="28575" cap="rnd">
              <a:solidFill>
                <a:schemeClr val="accent3">
                  <a:lumMod val="60000"/>
                </a:schemeClr>
              </a:solidFill>
              <a:round/>
            </a:ln>
            <a:effectLst/>
          </c:spPr>
          <c:marker>
            <c:symbol val="none"/>
          </c:marker>
          <c:cat>
            <c:strRef>
              <c:f>'Temp. agua'!$A$54:$A$66</c:f>
              <c:strCache>
                <c:ptCount val="12"/>
                <c:pt idx="0">
                  <c:v>ene-19</c:v>
                </c:pt>
                <c:pt idx="1">
                  <c:v>feb-19</c:v>
                </c:pt>
                <c:pt idx="2">
                  <c:v>mar-19</c:v>
                </c:pt>
                <c:pt idx="3">
                  <c:v>abr-19</c:v>
                </c:pt>
                <c:pt idx="4">
                  <c:v>may-19</c:v>
                </c:pt>
                <c:pt idx="5">
                  <c:v>jun-19</c:v>
                </c:pt>
                <c:pt idx="6">
                  <c:v>jul-19</c:v>
                </c:pt>
                <c:pt idx="7">
                  <c:v>ago-19</c:v>
                </c:pt>
                <c:pt idx="8">
                  <c:v>sep-19</c:v>
                </c:pt>
                <c:pt idx="9">
                  <c:v>oct-19</c:v>
                </c:pt>
                <c:pt idx="10">
                  <c:v>nov-19</c:v>
                </c:pt>
                <c:pt idx="11">
                  <c:v>dic-19</c:v>
                </c:pt>
              </c:strCache>
            </c:strRef>
          </c:cat>
          <c:val>
            <c:numRef>
              <c:f>'Temp. agua'!$J$54:$J$66</c:f>
              <c:numCache>
                <c:formatCode>General</c:formatCode>
                <c:ptCount val="12"/>
                <c:pt idx="0">
                  <c:v>10</c:v>
                </c:pt>
                <c:pt idx="1">
                  <c:v>12</c:v>
                </c:pt>
                <c:pt idx="2">
                  <c:v>11</c:v>
                </c:pt>
                <c:pt idx="3">
                  <c:v>11.5</c:v>
                </c:pt>
                <c:pt idx="4">
                  <c:v>1.5</c:v>
                </c:pt>
                <c:pt idx="5">
                  <c:v>14.5</c:v>
                </c:pt>
                <c:pt idx="6">
                  <c:v>10</c:v>
                </c:pt>
                <c:pt idx="7">
                  <c:v>12</c:v>
                </c:pt>
                <c:pt idx="8">
                  <c:v>13</c:v>
                </c:pt>
                <c:pt idx="9">
                  <c:v>13</c:v>
                </c:pt>
                <c:pt idx="10">
                  <c:v>10</c:v>
                </c:pt>
                <c:pt idx="11">
                  <c:v>11</c:v>
                </c:pt>
              </c:numCache>
            </c:numRef>
          </c:val>
          <c:smooth val="0"/>
          <c:extLst>
            <c:ext xmlns:c16="http://schemas.microsoft.com/office/drawing/2014/chart" uri="{C3380CC4-5D6E-409C-BE32-E72D297353CC}">
              <c16:uniqueId val="{00000008-6944-4AB1-8DBD-2F457F20572F}"/>
            </c:ext>
          </c:extLst>
        </c:ser>
        <c:ser>
          <c:idx val="9"/>
          <c:order val="9"/>
          <c:tx>
            <c:strRef>
              <c:f>'Temp. agua'!$K$52:$K$53</c:f>
              <c:strCache>
                <c:ptCount val="1"/>
                <c:pt idx="0">
                  <c:v>MACA1</c:v>
                </c:pt>
              </c:strCache>
            </c:strRef>
          </c:tx>
          <c:spPr>
            <a:ln w="28575" cap="rnd">
              <a:solidFill>
                <a:schemeClr val="accent4">
                  <a:lumMod val="60000"/>
                </a:schemeClr>
              </a:solidFill>
              <a:round/>
            </a:ln>
            <a:effectLst/>
          </c:spPr>
          <c:marker>
            <c:symbol val="none"/>
          </c:marker>
          <c:cat>
            <c:strRef>
              <c:f>'Temp. agua'!$A$54:$A$66</c:f>
              <c:strCache>
                <c:ptCount val="12"/>
                <c:pt idx="0">
                  <c:v>ene-19</c:v>
                </c:pt>
                <c:pt idx="1">
                  <c:v>feb-19</c:v>
                </c:pt>
                <c:pt idx="2">
                  <c:v>mar-19</c:v>
                </c:pt>
                <c:pt idx="3">
                  <c:v>abr-19</c:v>
                </c:pt>
                <c:pt idx="4">
                  <c:v>may-19</c:v>
                </c:pt>
                <c:pt idx="5">
                  <c:v>jun-19</c:v>
                </c:pt>
                <c:pt idx="6">
                  <c:v>jul-19</c:v>
                </c:pt>
                <c:pt idx="7">
                  <c:v>ago-19</c:v>
                </c:pt>
                <c:pt idx="8">
                  <c:v>sep-19</c:v>
                </c:pt>
                <c:pt idx="9">
                  <c:v>oct-19</c:v>
                </c:pt>
                <c:pt idx="10">
                  <c:v>nov-19</c:v>
                </c:pt>
                <c:pt idx="11">
                  <c:v>dic-19</c:v>
                </c:pt>
              </c:strCache>
            </c:strRef>
          </c:cat>
          <c:val>
            <c:numRef>
              <c:f>'Temp. agua'!$K$54:$K$66</c:f>
              <c:numCache>
                <c:formatCode>General</c:formatCode>
                <c:ptCount val="12"/>
                <c:pt idx="0">
                  <c:v>9</c:v>
                </c:pt>
                <c:pt idx="1">
                  <c:v>9</c:v>
                </c:pt>
                <c:pt idx="2">
                  <c:v>11</c:v>
                </c:pt>
                <c:pt idx="3">
                  <c:v>11</c:v>
                </c:pt>
                <c:pt idx="4">
                  <c:v>13</c:v>
                </c:pt>
                <c:pt idx="5">
                  <c:v>13</c:v>
                </c:pt>
                <c:pt idx="6">
                  <c:v>11</c:v>
                </c:pt>
                <c:pt idx="7">
                  <c:v>14</c:v>
                </c:pt>
                <c:pt idx="8">
                  <c:v>13</c:v>
                </c:pt>
                <c:pt idx="9">
                  <c:v>13</c:v>
                </c:pt>
                <c:pt idx="10">
                  <c:v>13</c:v>
                </c:pt>
                <c:pt idx="11">
                  <c:v>9</c:v>
                </c:pt>
              </c:numCache>
            </c:numRef>
          </c:val>
          <c:smooth val="0"/>
          <c:extLst>
            <c:ext xmlns:c16="http://schemas.microsoft.com/office/drawing/2014/chart" uri="{C3380CC4-5D6E-409C-BE32-E72D297353CC}">
              <c16:uniqueId val="{00000009-6944-4AB1-8DBD-2F457F20572F}"/>
            </c:ext>
          </c:extLst>
        </c:ser>
        <c:ser>
          <c:idx val="10"/>
          <c:order val="10"/>
          <c:tx>
            <c:strRef>
              <c:f>'Temp. agua'!$L$52:$L$53</c:f>
              <c:strCache>
                <c:ptCount val="1"/>
                <c:pt idx="0">
                  <c:v>MACA2</c:v>
                </c:pt>
              </c:strCache>
            </c:strRef>
          </c:tx>
          <c:spPr>
            <a:ln w="28575" cap="rnd">
              <a:solidFill>
                <a:schemeClr val="accent5">
                  <a:lumMod val="60000"/>
                </a:schemeClr>
              </a:solidFill>
              <a:round/>
            </a:ln>
            <a:effectLst/>
          </c:spPr>
          <c:marker>
            <c:symbol val="none"/>
          </c:marker>
          <c:cat>
            <c:strRef>
              <c:f>'Temp. agua'!$A$54:$A$66</c:f>
              <c:strCache>
                <c:ptCount val="12"/>
                <c:pt idx="0">
                  <c:v>ene-19</c:v>
                </c:pt>
                <c:pt idx="1">
                  <c:v>feb-19</c:v>
                </c:pt>
                <c:pt idx="2">
                  <c:v>mar-19</c:v>
                </c:pt>
                <c:pt idx="3">
                  <c:v>abr-19</c:v>
                </c:pt>
                <c:pt idx="4">
                  <c:v>may-19</c:v>
                </c:pt>
                <c:pt idx="5">
                  <c:v>jun-19</c:v>
                </c:pt>
                <c:pt idx="6">
                  <c:v>jul-19</c:v>
                </c:pt>
                <c:pt idx="7">
                  <c:v>ago-19</c:v>
                </c:pt>
                <c:pt idx="8">
                  <c:v>sep-19</c:v>
                </c:pt>
                <c:pt idx="9">
                  <c:v>oct-19</c:v>
                </c:pt>
                <c:pt idx="10">
                  <c:v>nov-19</c:v>
                </c:pt>
                <c:pt idx="11">
                  <c:v>dic-19</c:v>
                </c:pt>
              </c:strCache>
            </c:strRef>
          </c:cat>
          <c:val>
            <c:numRef>
              <c:f>'Temp. agua'!$L$54:$L$66</c:f>
              <c:numCache>
                <c:formatCode>General</c:formatCode>
                <c:ptCount val="12"/>
                <c:pt idx="0">
                  <c:v>10</c:v>
                </c:pt>
                <c:pt idx="1">
                  <c:v>11</c:v>
                </c:pt>
                <c:pt idx="2">
                  <c:v>11</c:v>
                </c:pt>
                <c:pt idx="3">
                  <c:v>13</c:v>
                </c:pt>
                <c:pt idx="4">
                  <c:v>11.5</c:v>
                </c:pt>
                <c:pt idx="5">
                  <c:v>14</c:v>
                </c:pt>
                <c:pt idx="6">
                  <c:v>10</c:v>
                </c:pt>
                <c:pt idx="7">
                  <c:v>14</c:v>
                </c:pt>
                <c:pt idx="8">
                  <c:v>13</c:v>
                </c:pt>
                <c:pt idx="9">
                  <c:v>13</c:v>
                </c:pt>
                <c:pt idx="10">
                  <c:v>12</c:v>
                </c:pt>
                <c:pt idx="11">
                  <c:v>9</c:v>
                </c:pt>
              </c:numCache>
            </c:numRef>
          </c:val>
          <c:smooth val="0"/>
          <c:extLst>
            <c:ext xmlns:c16="http://schemas.microsoft.com/office/drawing/2014/chart" uri="{C3380CC4-5D6E-409C-BE32-E72D297353CC}">
              <c16:uniqueId val="{0000000A-6944-4AB1-8DBD-2F457F20572F}"/>
            </c:ext>
          </c:extLst>
        </c:ser>
        <c:ser>
          <c:idx val="11"/>
          <c:order val="11"/>
          <c:tx>
            <c:strRef>
              <c:f>'Temp. agua'!$M$52:$M$53</c:f>
              <c:strCache>
                <c:ptCount val="1"/>
                <c:pt idx="0">
                  <c:v>PAPO1</c:v>
                </c:pt>
              </c:strCache>
            </c:strRef>
          </c:tx>
          <c:spPr>
            <a:ln w="28575" cap="rnd">
              <a:solidFill>
                <a:schemeClr val="accent6">
                  <a:lumMod val="60000"/>
                </a:schemeClr>
              </a:solidFill>
              <a:round/>
            </a:ln>
            <a:effectLst/>
          </c:spPr>
          <c:marker>
            <c:symbol val="none"/>
          </c:marker>
          <c:cat>
            <c:strRef>
              <c:f>'Temp. agua'!$A$54:$A$66</c:f>
              <c:strCache>
                <c:ptCount val="12"/>
                <c:pt idx="0">
                  <c:v>ene-19</c:v>
                </c:pt>
                <c:pt idx="1">
                  <c:v>feb-19</c:v>
                </c:pt>
                <c:pt idx="2">
                  <c:v>mar-19</c:v>
                </c:pt>
                <c:pt idx="3">
                  <c:v>abr-19</c:v>
                </c:pt>
                <c:pt idx="4">
                  <c:v>may-19</c:v>
                </c:pt>
                <c:pt idx="5">
                  <c:v>jun-19</c:v>
                </c:pt>
                <c:pt idx="6">
                  <c:v>jul-19</c:v>
                </c:pt>
                <c:pt idx="7">
                  <c:v>ago-19</c:v>
                </c:pt>
                <c:pt idx="8">
                  <c:v>sep-19</c:v>
                </c:pt>
                <c:pt idx="9">
                  <c:v>oct-19</c:v>
                </c:pt>
                <c:pt idx="10">
                  <c:v>nov-19</c:v>
                </c:pt>
                <c:pt idx="11">
                  <c:v>dic-19</c:v>
                </c:pt>
              </c:strCache>
            </c:strRef>
          </c:cat>
          <c:val>
            <c:numRef>
              <c:f>'Temp. agua'!$M$54:$M$66</c:f>
              <c:numCache>
                <c:formatCode>General</c:formatCode>
                <c:ptCount val="12"/>
                <c:pt idx="0">
                  <c:v>14</c:v>
                </c:pt>
                <c:pt idx="1">
                  <c:v>13</c:v>
                </c:pt>
                <c:pt idx="2">
                  <c:v>12</c:v>
                </c:pt>
                <c:pt idx="3">
                  <c:v>13</c:v>
                </c:pt>
                <c:pt idx="4">
                  <c:v>12</c:v>
                </c:pt>
                <c:pt idx="5">
                  <c:v>14.5</c:v>
                </c:pt>
                <c:pt idx="6">
                  <c:v>15</c:v>
                </c:pt>
                <c:pt idx="7">
                  <c:v>15</c:v>
                </c:pt>
                <c:pt idx="8">
                  <c:v>14.5</c:v>
                </c:pt>
                <c:pt idx="9">
                  <c:v>14</c:v>
                </c:pt>
                <c:pt idx="10">
                  <c:v>13</c:v>
                </c:pt>
                <c:pt idx="11">
                  <c:v>15</c:v>
                </c:pt>
              </c:numCache>
            </c:numRef>
          </c:val>
          <c:smooth val="0"/>
          <c:extLst>
            <c:ext xmlns:c16="http://schemas.microsoft.com/office/drawing/2014/chart" uri="{C3380CC4-5D6E-409C-BE32-E72D297353CC}">
              <c16:uniqueId val="{0000000B-6944-4AB1-8DBD-2F457F20572F}"/>
            </c:ext>
          </c:extLst>
        </c:ser>
        <c:ser>
          <c:idx val="12"/>
          <c:order val="12"/>
          <c:tx>
            <c:strRef>
              <c:f>'Temp. agua'!$N$52:$N$53</c:f>
              <c:strCache>
                <c:ptCount val="1"/>
                <c:pt idx="0">
                  <c:v>PAPO2</c:v>
                </c:pt>
              </c:strCache>
            </c:strRef>
          </c:tx>
          <c:spPr>
            <a:ln w="28575" cap="rnd">
              <a:solidFill>
                <a:schemeClr val="accent1">
                  <a:lumMod val="80000"/>
                  <a:lumOff val="20000"/>
                </a:schemeClr>
              </a:solidFill>
              <a:round/>
            </a:ln>
            <a:effectLst/>
          </c:spPr>
          <c:marker>
            <c:symbol val="none"/>
          </c:marker>
          <c:cat>
            <c:strRef>
              <c:f>'Temp. agua'!$A$54:$A$66</c:f>
              <c:strCache>
                <c:ptCount val="12"/>
                <c:pt idx="0">
                  <c:v>ene-19</c:v>
                </c:pt>
                <c:pt idx="1">
                  <c:v>feb-19</c:v>
                </c:pt>
                <c:pt idx="2">
                  <c:v>mar-19</c:v>
                </c:pt>
                <c:pt idx="3">
                  <c:v>abr-19</c:v>
                </c:pt>
                <c:pt idx="4">
                  <c:v>may-19</c:v>
                </c:pt>
                <c:pt idx="5">
                  <c:v>jun-19</c:v>
                </c:pt>
                <c:pt idx="6">
                  <c:v>jul-19</c:v>
                </c:pt>
                <c:pt idx="7">
                  <c:v>ago-19</c:v>
                </c:pt>
                <c:pt idx="8">
                  <c:v>sep-19</c:v>
                </c:pt>
                <c:pt idx="9">
                  <c:v>oct-19</c:v>
                </c:pt>
                <c:pt idx="10">
                  <c:v>nov-19</c:v>
                </c:pt>
                <c:pt idx="11">
                  <c:v>dic-19</c:v>
                </c:pt>
              </c:strCache>
            </c:strRef>
          </c:cat>
          <c:val>
            <c:numRef>
              <c:f>'Temp. agua'!$N$54:$N$66</c:f>
              <c:numCache>
                <c:formatCode>General</c:formatCode>
                <c:ptCount val="12"/>
                <c:pt idx="0">
                  <c:v>13</c:v>
                </c:pt>
                <c:pt idx="1">
                  <c:v>13</c:v>
                </c:pt>
                <c:pt idx="2">
                  <c:v>12</c:v>
                </c:pt>
                <c:pt idx="3">
                  <c:v>13</c:v>
                </c:pt>
                <c:pt idx="4">
                  <c:v>12</c:v>
                </c:pt>
                <c:pt idx="5">
                  <c:v>15</c:v>
                </c:pt>
                <c:pt idx="6">
                  <c:v>15</c:v>
                </c:pt>
                <c:pt idx="7">
                  <c:v>16</c:v>
                </c:pt>
                <c:pt idx="8">
                  <c:v>15.5</c:v>
                </c:pt>
                <c:pt idx="9">
                  <c:v>14</c:v>
                </c:pt>
                <c:pt idx="10">
                  <c:v>13</c:v>
                </c:pt>
                <c:pt idx="11">
                  <c:v>11</c:v>
                </c:pt>
              </c:numCache>
            </c:numRef>
          </c:val>
          <c:smooth val="0"/>
          <c:extLst>
            <c:ext xmlns:c16="http://schemas.microsoft.com/office/drawing/2014/chart" uri="{C3380CC4-5D6E-409C-BE32-E72D297353CC}">
              <c16:uniqueId val="{0000000C-6944-4AB1-8DBD-2F457F20572F}"/>
            </c:ext>
          </c:extLst>
        </c:ser>
        <c:ser>
          <c:idx val="13"/>
          <c:order val="13"/>
          <c:tx>
            <c:strRef>
              <c:f>'Temp. agua'!$O$52:$O$53</c:f>
              <c:strCache>
                <c:ptCount val="1"/>
                <c:pt idx="0">
                  <c:v>PAPR1</c:v>
                </c:pt>
              </c:strCache>
            </c:strRef>
          </c:tx>
          <c:spPr>
            <a:ln w="28575" cap="rnd">
              <a:solidFill>
                <a:schemeClr val="accent2">
                  <a:lumMod val="80000"/>
                  <a:lumOff val="20000"/>
                </a:schemeClr>
              </a:solidFill>
              <a:round/>
            </a:ln>
            <a:effectLst/>
          </c:spPr>
          <c:marker>
            <c:symbol val="none"/>
          </c:marker>
          <c:cat>
            <c:strRef>
              <c:f>'Temp. agua'!$A$54:$A$66</c:f>
              <c:strCache>
                <c:ptCount val="12"/>
                <c:pt idx="0">
                  <c:v>ene-19</c:v>
                </c:pt>
                <c:pt idx="1">
                  <c:v>feb-19</c:v>
                </c:pt>
                <c:pt idx="2">
                  <c:v>mar-19</c:v>
                </c:pt>
                <c:pt idx="3">
                  <c:v>abr-19</c:v>
                </c:pt>
                <c:pt idx="4">
                  <c:v>may-19</c:v>
                </c:pt>
                <c:pt idx="5">
                  <c:v>jun-19</c:v>
                </c:pt>
                <c:pt idx="6">
                  <c:v>jul-19</c:v>
                </c:pt>
                <c:pt idx="7">
                  <c:v>ago-19</c:v>
                </c:pt>
                <c:pt idx="8">
                  <c:v>sep-19</c:v>
                </c:pt>
                <c:pt idx="9">
                  <c:v>oct-19</c:v>
                </c:pt>
                <c:pt idx="10">
                  <c:v>nov-19</c:v>
                </c:pt>
                <c:pt idx="11">
                  <c:v>dic-19</c:v>
                </c:pt>
              </c:strCache>
            </c:strRef>
          </c:cat>
          <c:val>
            <c:numRef>
              <c:f>'Temp. agua'!$O$54:$O$66</c:f>
              <c:numCache>
                <c:formatCode>General</c:formatCode>
                <c:ptCount val="12"/>
                <c:pt idx="0">
                  <c:v>12</c:v>
                </c:pt>
                <c:pt idx="1">
                  <c:v>11</c:v>
                </c:pt>
                <c:pt idx="2">
                  <c:v>12</c:v>
                </c:pt>
                <c:pt idx="3">
                  <c:v>11</c:v>
                </c:pt>
                <c:pt idx="4">
                  <c:v>13</c:v>
                </c:pt>
                <c:pt idx="5">
                  <c:v>15</c:v>
                </c:pt>
                <c:pt idx="6">
                  <c:v>14</c:v>
                </c:pt>
                <c:pt idx="7">
                  <c:v>15</c:v>
                </c:pt>
                <c:pt idx="8">
                  <c:v>15.5</c:v>
                </c:pt>
                <c:pt idx="9">
                  <c:v>15</c:v>
                </c:pt>
                <c:pt idx="10">
                  <c:v>14</c:v>
                </c:pt>
                <c:pt idx="11">
                  <c:v>12</c:v>
                </c:pt>
              </c:numCache>
            </c:numRef>
          </c:val>
          <c:smooth val="0"/>
          <c:extLst>
            <c:ext xmlns:c16="http://schemas.microsoft.com/office/drawing/2014/chart" uri="{C3380CC4-5D6E-409C-BE32-E72D297353CC}">
              <c16:uniqueId val="{0000000D-6944-4AB1-8DBD-2F457F20572F}"/>
            </c:ext>
          </c:extLst>
        </c:ser>
        <c:ser>
          <c:idx val="14"/>
          <c:order val="14"/>
          <c:tx>
            <c:strRef>
              <c:f>'Temp. agua'!$P$52:$P$53</c:f>
              <c:strCache>
                <c:ptCount val="1"/>
                <c:pt idx="0">
                  <c:v>PAPR2</c:v>
                </c:pt>
              </c:strCache>
            </c:strRef>
          </c:tx>
          <c:spPr>
            <a:ln w="28575" cap="rnd">
              <a:solidFill>
                <a:schemeClr val="accent3">
                  <a:lumMod val="80000"/>
                  <a:lumOff val="20000"/>
                </a:schemeClr>
              </a:solidFill>
              <a:round/>
            </a:ln>
            <a:effectLst/>
          </c:spPr>
          <c:marker>
            <c:symbol val="none"/>
          </c:marker>
          <c:cat>
            <c:strRef>
              <c:f>'Temp. agua'!$A$54:$A$66</c:f>
              <c:strCache>
                <c:ptCount val="12"/>
                <c:pt idx="0">
                  <c:v>ene-19</c:v>
                </c:pt>
                <c:pt idx="1">
                  <c:v>feb-19</c:v>
                </c:pt>
                <c:pt idx="2">
                  <c:v>mar-19</c:v>
                </c:pt>
                <c:pt idx="3">
                  <c:v>abr-19</c:v>
                </c:pt>
                <c:pt idx="4">
                  <c:v>may-19</c:v>
                </c:pt>
                <c:pt idx="5">
                  <c:v>jun-19</c:v>
                </c:pt>
                <c:pt idx="6">
                  <c:v>jul-19</c:v>
                </c:pt>
                <c:pt idx="7">
                  <c:v>ago-19</c:v>
                </c:pt>
                <c:pt idx="8">
                  <c:v>sep-19</c:v>
                </c:pt>
                <c:pt idx="9">
                  <c:v>oct-19</c:v>
                </c:pt>
                <c:pt idx="10">
                  <c:v>nov-19</c:v>
                </c:pt>
                <c:pt idx="11">
                  <c:v>dic-19</c:v>
                </c:pt>
              </c:strCache>
            </c:strRef>
          </c:cat>
          <c:val>
            <c:numRef>
              <c:f>'Temp. agua'!$P$54:$P$66</c:f>
              <c:numCache>
                <c:formatCode>General</c:formatCode>
                <c:ptCount val="12"/>
                <c:pt idx="0">
                  <c:v>14</c:v>
                </c:pt>
                <c:pt idx="1">
                  <c:v>16</c:v>
                </c:pt>
                <c:pt idx="2">
                  <c:v>20</c:v>
                </c:pt>
                <c:pt idx="3">
                  <c:v>21</c:v>
                </c:pt>
                <c:pt idx="4">
                  <c:v>23</c:v>
                </c:pt>
                <c:pt idx="5">
                  <c:v>19</c:v>
                </c:pt>
                <c:pt idx="6">
                  <c:v>16.5</c:v>
                </c:pt>
                <c:pt idx="7">
                  <c:v>16</c:v>
                </c:pt>
                <c:pt idx="8">
                  <c:v>18</c:v>
                </c:pt>
                <c:pt idx="9">
                  <c:v>15</c:v>
                </c:pt>
                <c:pt idx="10">
                  <c:v>14</c:v>
                </c:pt>
                <c:pt idx="11">
                  <c:v>11</c:v>
                </c:pt>
              </c:numCache>
            </c:numRef>
          </c:val>
          <c:smooth val="0"/>
          <c:extLst>
            <c:ext xmlns:c16="http://schemas.microsoft.com/office/drawing/2014/chart" uri="{C3380CC4-5D6E-409C-BE32-E72D297353CC}">
              <c16:uniqueId val="{0000000E-6944-4AB1-8DBD-2F457F20572F}"/>
            </c:ext>
          </c:extLst>
        </c:ser>
        <c:ser>
          <c:idx val="15"/>
          <c:order val="15"/>
          <c:tx>
            <c:strRef>
              <c:f>'Temp. agua'!$Q$52:$Q$53</c:f>
              <c:strCache>
                <c:ptCount val="1"/>
                <c:pt idx="0">
                  <c:v>PAPR3</c:v>
                </c:pt>
              </c:strCache>
            </c:strRef>
          </c:tx>
          <c:spPr>
            <a:ln w="28575" cap="rnd">
              <a:solidFill>
                <a:schemeClr val="accent4">
                  <a:lumMod val="80000"/>
                  <a:lumOff val="20000"/>
                </a:schemeClr>
              </a:solidFill>
              <a:round/>
            </a:ln>
            <a:effectLst/>
          </c:spPr>
          <c:marker>
            <c:symbol val="none"/>
          </c:marker>
          <c:cat>
            <c:strRef>
              <c:f>'Temp. agua'!$A$54:$A$66</c:f>
              <c:strCache>
                <c:ptCount val="12"/>
                <c:pt idx="0">
                  <c:v>ene-19</c:v>
                </c:pt>
                <c:pt idx="1">
                  <c:v>feb-19</c:v>
                </c:pt>
                <c:pt idx="2">
                  <c:v>mar-19</c:v>
                </c:pt>
                <c:pt idx="3">
                  <c:v>abr-19</c:v>
                </c:pt>
                <c:pt idx="4">
                  <c:v>may-19</c:v>
                </c:pt>
                <c:pt idx="5">
                  <c:v>jun-19</c:v>
                </c:pt>
                <c:pt idx="6">
                  <c:v>jul-19</c:v>
                </c:pt>
                <c:pt idx="7">
                  <c:v>ago-19</c:v>
                </c:pt>
                <c:pt idx="8">
                  <c:v>sep-19</c:v>
                </c:pt>
                <c:pt idx="9">
                  <c:v>oct-19</c:v>
                </c:pt>
                <c:pt idx="10">
                  <c:v>nov-19</c:v>
                </c:pt>
                <c:pt idx="11">
                  <c:v>dic-19</c:v>
                </c:pt>
              </c:strCache>
            </c:strRef>
          </c:cat>
          <c:val>
            <c:numRef>
              <c:f>'Temp. agua'!$Q$54:$Q$66</c:f>
              <c:numCache>
                <c:formatCode>General</c:formatCode>
                <c:ptCount val="12"/>
                <c:pt idx="5">
                  <c:v>19</c:v>
                </c:pt>
              </c:numCache>
            </c:numRef>
          </c:val>
          <c:smooth val="0"/>
          <c:extLst>
            <c:ext xmlns:c16="http://schemas.microsoft.com/office/drawing/2014/chart" uri="{C3380CC4-5D6E-409C-BE32-E72D297353CC}">
              <c16:uniqueId val="{0000000F-6944-4AB1-8DBD-2F457F20572F}"/>
            </c:ext>
          </c:extLst>
        </c:ser>
        <c:ser>
          <c:idx val="16"/>
          <c:order val="16"/>
          <c:tx>
            <c:strRef>
              <c:f>'Temp. agua'!$R$52:$R$53</c:f>
              <c:strCache>
                <c:ptCount val="1"/>
                <c:pt idx="0">
                  <c:v>PLTR1</c:v>
                </c:pt>
              </c:strCache>
            </c:strRef>
          </c:tx>
          <c:spPr>
            <a:ln w="28575" cap="rnd">
              <a:solidFill>
                <a:schemeClr val="accent5">
                  <a:lumMod val="80000"/>
                  <a:lumOff val="20000"/>
                </a:schemeClr>
              </a:solidFill>
              <a:round/>
            </a:ln>
            <a:effectLst/>
          </c:spPr>
          <c:marker>
            <c:symbol val="none"/>
          </c:marker>
          <c:cat>
            <c:strRef>
              <c:f>'Temp. agua'!$A$54:$A$66</c:f>
              <c:strCache>
                <c:ptCount val="12"/>
                <c:pt idx="0">
                  <c:v>ene-19</c:v>
                </c:pt>
                <c:pt idx="1">
                  <c:v>feb-19</c:v>
                </c:pt>
                <c:pt idx="2">
                  <c:v>mar-19</c:v>
                </c:pt>
                <c:pt idx="3">
                  <c:v>abr-19</c:v>
                </c:pt>
                <c:pt idx="4">
                  <c:v>may-19</c:v>
                </c:pt>
                <c:pt idx="5">
                  <c:v>jun-19</c:v>
                </c:pt>
                <c:pt idx="6">
                  <c:v>jul-19</c:v>
                </c:pt>
                <c:pt idx="7">
                  <c:v>ago-19</c:v>
                </c:pt>
                <c:pt idx="8">
                  <c:v>sep-19</c:v>
                </c:pt>
                <c:pt idx="9">
                  <c:v>oct-19</c:v>
                </c:pt>
                <c:pt idx="10">
                  <c:v>nov-19</c:v>
                </c:pt>
                <c:pt idx="11">
                  <c:v>dic-19</c:v>
                </c:pt>
              </c:strCache>
            </c:strRef>
          </c:cat>
          <c:val>
            <c:numRef>
              <c:f>'Temp. agua'!$R$54:$R$66</c:f>
              <c:numCache>
                <c:formatCode>General</c:formatCode>
                <c:ptCount val="12"/>
                <c:pt idx="0">
                  <c:v>12</c:v>
                </c:pt>
                <c:pt idx="2">
                  <c:v>16</c:v>
                </c:pt>
                <c:pt idx="3">
                  <c:v>15.5</c:v>
                </c:pt>
                <c:pt idx="4">
                  <c:v>14</c:v>
                </c:pt>
                <c:pt idx="5">
                  <c:v>15.75</c:v>
                </c:pt>
                <c:pt idx="6">
                  <c:v>14.5</c:v>
                </c:pt>
                <c:pt idx="7">
                  <c:v>15</c:v>
                </c:pt>
                <c:pt idx="8">
                  <c:v>15</c:v>
                </c:pt>
                <c:pt idx="9">
                  <c:v>14.5</c:v>
                </c:pt>
                <c:pt idx="10">
                  <c:v>14.5</c:v>
                </c:pt>
                <c:pt idx="11">
                  <c:v>11</c:v>
                </c:pt>
              </c:numCache>
            </c:numRef>
          </c:val>
          <c:smooth val="0"/>
          <c:extLst>
            <c:ext xmlns:c16="http://schemas.microsoft.com/office/drawing/2014/chart" uri="{C3380CC4-5D6E-409C-BE32-E72D297353CC}">
              <c16:uniqueId val="{00000010-6944-4AB1-8DBD-2F457F20572F}"/>
            </c:ext>
          </c:extLst>
        </c:ser>
        <c:ser>
          <c:idx val="17"/>
          <c:order val="17"/>
          <c:tx>
            <c:strRef>
              <c:f>'Temp. agua'!$S$52:$S$53</c:f>
              <c:strCache>
                <c:ptCount val="1"/>
                <c:pt idx="0">
                  <c:v>PLTR2</c:v>
                </c:pt>
              </c:strCache>
            </c:strRef>
          </c:tx>
          <c:spPr>
            <a:ln w="28575" cap="rnd">
              <a:solidFill>
                <a:schemeClr val="accent6">
                  <a:lumMod val="80000"/>
                  <a:lumOff val="20000"/>
                </a:schemeClr>
              </a:solidFill>
              <a:round/>
            </a:ln>
            <a:effectLst/>
          </c:spPr>
          <c:marker>
            <c:symbol val="none"/>
          </c:marker>
          <c:cat>
            <c:strRef>
              <c:f>'Temp. agua'!$A$54:$A$66</c:f>
              <c:strCache>
                <c:ptCount val="12"/>
                <c:pt idx="0">
                  <c:v>ene-19</c:v>
                </c:pt>
                <c:pt idx="1">
                  <c:v>feb-19</c:v>
                </c:pt>
                <c:pt idx="2">
                  <c:v>mar-19</c:v>
                </c:pt>
                <c:pt idx="3">
                  <c:v>abr-19</c:v>
                </c:pt>
                <c:pt idx="4">
                  <c:v>may-19</c:v>
                </c:pt>
                <c:pt idx="5">
                  <c:v>jun-19</c:v>
                </c:pt>
                <c:pt idx="6">
                  <c:v>jul-19</c:v>
                </c:pt>
                <c:pt idx="7">
                  <c:v>ago-19</c:v>
                </c:pt>
                <c:pt idx="8">
                  <c:v>sep-19</c:v>
                </c:pt>
                <c:pt idx="9">
                  <c:v>oct-19</c:v>
                </c:pt>
                <c:pt idx="10">
                  <c:v>nov-19</c:v>
                </c:pt>
                <c:pt idx="11">
                  <c:v>dic-19</c:v>
                </c:pt>
              </c:strCache>
            </c:strRef>
          </c:cat>
          <c:val>
            <c:numRef>
              <c:f>'Temp. agua'!$S$54:$S$66</c:f>
              <c:numCache>
                <c:formatCode>General</c:formatCode>
                <c:ptCount val="12"/>
                <c:pt idx="0">
                  <c:v>12</c:v>
                </c:pt>
                <c:pt idx="1">
                  <c:v>17</c:v>
                </c:pt>
                <c:pt idx="2">
                  <c:v>16</c:v>
                </c:pt>
                <c:pt idx="3">
                  <c:v>16.5</c:v>
                </c:pt>
                <c:pt idx="4">
                  <c:v>15</c:v>
                </c:pt>
                <c:pt idx="5">
                  <c:v>16.5</c:v>
                </c:pt>
                <c:pt idx="6">
                  <c:v>15.5</c:v>
                </c:pt>
                <c:pt idx="7">
                  <c:v>16</c:v>
                </c:pt>
                <c:pt idx="8">
                  <c:v>14</c:v>
                </c:pt>
                <c:pt idx="9">
                  <c:v>14</c:v>
                </c:pt>
                <c:pt idx="10">
                  <c:v>15</c:v>
                </c:pt>
                <c:pt idx="11">
                  <c:v>11</c:v>
                </c:pt>
              </c:numCache>
            </c:numRef>
          </c:val>
          <c:smooth val="0"/>
          <c:extLst>
            <c:ext xmlns:c16="http://schemas.microsoft.com/office/drawing/2014/chart" uri="{C3380CC4-5D6E-409C-BE32-E72D297353CC}">
              <c16:uniqueId val="{00000011-6944-4AB1-8DBD-2F457F20572F}"/>
            </c:ext>
          </c:extLst>
        </c:ser>
        <c:ser>
          <c:idx val="18"/>
          <c:order val="18"/>
          <c:tx>
            <c:strRef>
              <c:f>'Temp. agua'!$T$52:$T$53</c:f>
              <c:strCache>
                <c:ptCount val="1"/>
                <c:pt idx="0">
                  <c:v>RECO</c:v>
                </c:pt>
              </c:strCache>
            </c:strRef>
          </c:tx>
          <c:spPr>
            <a:ln w="28575" cap="rnd">
              <a:solidFill>
                <a:schemeClr val="accent1">
                  <a:lumMod val="80000"/>
                </a:schemeClr>
              </a:solidFill>
              <a:round/>
            </a:ln>
            <a:effectLst/>
          </c:spPr>
          <c:marker>
            <c:symbol val="none"/>
          </c:marker>
          <c:cat>
            <c:strRef>
              <c:f>'Temp. agua'!$A$54:$A$66</c:f>
              <c:strCache>
                <c:ptCount val="12"/>
                <c:pt idx="0">
                  <c:v>ene-19</c:v>
                </c:pt>
                <c:pt idx="1">
                  <c:v>feb-19</c:v>
                </c:pt>
                <c:pt idx="2">
                  <c:v>mar-19</c:v>
                </c:pt>
                <c:pt idx="3">
                  <c:v>abr-19</c:v>
                </c:pt>
                <c:pt idx="4">
                  <c:v>may-19</c:v>
                </c:pt>
                <c:pt idx="5">
                  <c:v>jun-19</c:v>
                </c:pt>
                <c:pt idx="6">
                  <c:v>jul-19</c:v>
                </c:pt>
                <c:pt idx="7">
                  <c:v>ago-19</c:v>
                </c:pt>
                <c:pt idx="8">
                  <c:v>sep-19</c:v>
                </c:pt>
                <c:pt idx="9">
                  <c:v>oct-19</c:v>
                </c:pt>
                <c:pt idx="10">
                  <c:v>nov-19</c:v>
                </c:pt>
                <c:pt idx="11">
                  <c:v>dic-19</c:v>
                </c:pt>
              </c:strCache>
            </c:strRef>
          </c:cat>
          <c:val>
            <c:numRef>
              <c:f>'Temp. agua'!$T$54:$T$66</c:f>
              <c:numCache>
                <c:formatCode>General</c:formatCode>
                <c:ptCount val="12"/>
                <c:pt idx="0">
                  <c:v>11</c:v>
                </c:pt>
                <c:pt idx="1">
                  <c:v>15.5</c:v>
                </c:pt>
                <c:pt idx="2">
                  <c:v>13</c:v>
                </c:pt>
                <c:pt idx="3">
                  <c:v>15</c:v>
                </c:pt>
                <c:pt idx="4">
                  <c:v>12</c:v>
                </c:pt>
                <c:pt idx="5">
                  <c:v>15</c:v>
                </c:pt>
                <c:pt idx="6">
                  <c:v>13</c:v>
                </c:pt>
                <c:pt idx="7">
                  <c:v>13.5</c:v>
                </c:pt>
                <c:pt idx="8">
                  <c:v>15</c:v>
                </c:pt>
                <c:pt idx="9">
                  <c:v>14</c:v>
                </c:pt>
                <c:pt idx="10">
                  <c:v>12</c:v>
                </c:pt>
                <c:pt idx="11">
                  <c:v>11</c:v>
                </c:pt>
              </c:numCache>
            </c:numRef>
          </c:val>
          <c:smooth val="0"/>
          <c:extLst>
            <c:ext xmlns:c16="http://schemas.microsoft.com/office/drawing/2014/chart" uri="{C3380CC4-5D6E-409C-BE32-E72D297353CC}">
              <c16:uniqueId val="{00000012-6944-4AB1-8DBD-2F457F20572F}"/>
            </c:ext>
          </c:extLst>
        </c:ser>
        <c:ser>
          <c:idx val="19"/>
          <c:order val="19"/>
          <c:tx>
            <c:strRef>
              <c:f>'Temp. agua'!$U$52:$U$53</c:f>
              <c:strCache>
                <c:ptCount val="1"/>
                <c:pt idx="0">
                  <c:v>SALT</c:v>
                </c:pt>
              </c:strCache>
            </c:strRef>
          </c:tx>
          <c:spPr>
            <a:ln w="28575" cap="rnd">
              <a:solidFill>
                <a:schemeClr val="accent2">
                  <a:lumMod val="80000"/>
                </a:schemeClr>
              </a:solidFill>
              <a:round/>
            </a:ln>
            <a:effectLst/>
          </c:spPr>
          <c:marker>
            <c:symbol val="none"/>
          </c:marker>
          <c:cat>
            <c:strRef>
              <c:f>'Temp. agua'!$A$54:$A$66</c:f>
              <c:strCache>
                <c:ptCount val="12"/>
                <c:pt idx="0">
                  <c:v>ene-19</c:v>
                </c:pt>
                <c:pt idx="1">
                  <c:v>feb-19</c:v>
                </c:pt>
                <c:pt idx="2">
                  <c:v>mar-19</c:v>
                </c:pt>
                <c:pt idx="3">
                  <c:v>abr-19</c:v>
                </c:pt>
                <c:pt idx="4">
                  <c:v>may-19</c:v>
                </c:pt>
                <c:pt idx="5">
                  <c:v>jun-19</c:v>
                </c:pt>
                <c:pt idx="6">
                  <c:v>jul-19</c:v>
                </c:pt>
                <c:pt idx="7">
                  <c:v>ago-19</c:v>
                </c:pt>
                <c:pt idx="8">
                  <c:v>sep-19</c:v>
                </c:pt>
                <c:pt idx="9">
                  <c:v>oct-19</c:v>
                </c:pt>
                <c:pt idx="10">
                  <c:v>nov-19</c:v>
                </c:pt>
                <c:pt idx="11">
                  <c:v>dic-19</c:v>
                </c:pt>
              </c:strCache>
            </c:strRef>
          </c:cat>
          <c:val>
            <c:numRef>
              <c:f>'Temp. agua'!$U$54:$U$66</c:f>
              <c:numCache>
                <c:formatCode>General</c:formatCode>
                <c:ptCount val="12"/>
                <c:pt idx="0">
                  <c:v>17</c:v>
                </c:pt>
                <c:pt idx="3">
                  <c:v>14</c:v>
                </c:pt>
                <c:pt idx="5">
                  <c:v>16</c:v>
                </c:pt>
                <c:pt idx="6">
                  <c:v>14</c:v>
                </c:pt>
                <c:pt idx="10">
                  <c:v>14</c:v>
                </c:pt>
              </c:numCache>
            </c:numRef>
          </c:val>
          <c:smooth val="0"/>
          <c:extLst>
            <c:ext xmlns:c16="http://schemas.microsoft.com/office/drawing/2014/chart" uri="{C3380CC4-5D6E-409C-BE32-E72D297353CC}">
              <c16:uniqueId val="{00000013-6944-4AB1-8DBD-2F457F20572F}"/>
            </c:ext>
          </c:extLst>
        </c:ser>
        <c:dLbls>
          <c:showLegendKey val="0"/>
          <c:showVal val="0"/>
          <c:showCatName val="0"/>
          <c:showSerName val="0"/>
          <c:showPercent val="0"/>
          <c:showBubbleSize val="0"/>
        </c:dLbls>
        <c:smooth val="0"/>
        <c:axId val="991096480"/>
        <c:axId val="991077784"/>
      </c:lineChart>
      <c:catAx>
        <c:axId val="991096480"/>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Mes del muestreo</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MX"/>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991077784"/>
        <c:crosses val="autoZero"/>
        <c:auto val="1"/>
        <c:lblAlgn val="ctr"/>
        <c:lblOffset val="100"/>
        <c:noMultiLvlLbl val="0"/>
      </c:catAx>
      <c:valAx>
        <c:axId val="99107778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°C</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MX"/>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991096480"/>
        <c:crosses val="autoZero"/>
        <c:crossBetween val="between"/>
      </c:valAx>
      <c:spPr>
        <a:noFill/>
        <a:ln>
          <a:noFill/>
        </a:ln>
        <a:effectLst/>
      </c:spPr>
    </c:plotArea>
    <c:legend>
      <c:legendPos val="r"/>
      <c:layout>
        <c:manualLayout>
          <c:xMode val="edge"/>
          <c:yMode val="edge"/>
          <c:x val="0.78281663418421776"/>
          <c:y val="6.8580917653719112E-2"/>
          <c:w val="0.21093558472097754"/>
          <c:h val="0.862838164692561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legend>
    <c:plotVisOnly val="1"/>
    <c:dispBlanksAs val="gap"/>
    <c:showDLblsOverMax val="0"/>
  </c:chart>
  <c:spPr>
    <a:solidFill>
      <a:schemeClr val="bg1"/>
    </a:solidFill>
    <a:ln w="9525" cap="flat" cmpd="sng" algn="ctr">
      <a:noFill/>
      <a:round/>
    </a:ln>
    <a:effectLst/>
  </c:spPr>
  <c:txPr>
    <a:bodyPr/>
    <a:lstStyle/>
    <a:p>
      <a:pPr>
        <a:defRPr/>
      </a:pPr>
      <a:endParaRPr lang="es-MX"/>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[BANCO DE DATOS DEL MONITOREO ABRIL 2023.xlsx]Alcalinidad!TablaDinámica8</c:name>
    <c:fmtId val="18"/>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Alcalinidad</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s-MX"/>
        </a:p>
      </c:txPr>
    </c:title>
    <c:autoTitleDeleted val="0"/>
    <c:pivotFmts>
      <c:pivotFmt>
        <c:idx val="0"/>
        <c:spPr>
          <a:solidFill>
            <a:schemeClr val="accent1"/>
          </a:solidFill>
          <a:ln w="28575" cap="rnd">
            <a:solidFill>
              <a:schemeClr val="accent1"/>
            </a:solidFill>
            <a:round/>
          </a:ln>
          <a:effectLst/>
        </c:spPr>
        <c:marker>
          <c:symbol val="none"/>
        </c:marker>
      </c:pivotFmt>
      <c:pivotFmt>
        <c:idx val="1"/>
        <c:spPr>
          <a:solidFill>
            <a:schemeClr val="accent1"/>
          </a:solidFill>
          <a:ln w="28575" cap="rnd">
            <a:solidFill>
              <a:schemeClr val="accent1"/>
            </a:solidFill>
            <a:round/>
          </a:ln>
          <a:effectLst/>
        </c:spPr>
        <c:marker>
          <c:symbol val="none"/>
        </c:marker>
      </c:pivotFmt>
      <c:pivotFmt>
        <c:idx val="2"/>
        <c:spPr>
          <a:solidFill>
            <a:schemeClr val="accent1"/>
          </a:solidFill>
          <a:ln w="28575" cap="rnd">
            <a:solidFill>
              <a:schemeClr val="accent1"/>
            </a:solidFill>
            <a:round/>
          </a:ln>
          <a:effectLst/>
        </c:spPr>
        <c:marker>
          <c:symbol val="none"/>
        </c:marker>
      </c:pivotFmt>
      <c:pivotFmt>
        <c:idx val="3"/>
        <c:spPr>
          <a:solidFill>
            <a:schemeClr val="accent1"/>
          </a:solidFill>
          <a:ln w="28575" cap="rnd">
            <a:solidFill>
              <a:schemeClr val="accent1"/>
            </a:solidFill>
            <a:round/>
          </a:ln>
          <a:effectLst/>
        </c:spPr>
        <c:marker>
          <c:symbol val="none"/>
        </c:marker>
      </c:pivotFmt>
      <c:pivotFmt>
        <c:idx val="4"/>
        <c:spPr>
          <a:solidFill>
            <a:schemeClr val="accent1"/>
          </a:solidFill>
          <a:ln w="28575" cap="rnd">
            <a:solidFill>
              <a:schemeClr val="accent1"/>
            </a:solidFill>
            <a:round/>
          </a:ln>
          <a:effectLst/>
        </c:spPr>
        <c:marker>
          <c:symbol val="none"/>
        </c:marker>
      </c:pivotFmt>
      <c:pivotFmt>
        <c:idx val="5"/>
        <c:spPr>
          <a:solidFill>
            <a:schemeClr val="accent1"/>
          </a:solidFill>
          <a:ln w="28575" cap="rnd">
            <a:solidFill>
              <a:schemeClr val="accent1"/>
            </a:solidFill>
            <a:round/>
          </a:ln>
          <a:effectLst/>
        </c:spPr>
        <c:marker>
          <c:symbol val="none"/>
        </c:marker>
      </c:pivotFmt>
      <c:pivotFmt>
        <c:idx val="6"/>
        <c:spPr>
          <a:solidFill>
            <a:schemeClr val="accent1"/>
          </a:solidFill>
          <a:ln w="28575" cap="rnd">
            <a:solidFill>
              <a:schemeClr val="accent1"/>
            </a:solidFill>
            <a:round/>
          </a:ln>
          <a:effectLst/>
        </c:spPr>
        <c:marker>
          <c:symbol val="none"/>
        </c:marker>
      </c:pivotFmt>
      <c:pivotFmt>
        <c:idx val="7"/>
        <c:spPr>
          <a:solidFill>
            <a:schemeClr val="accent1"/>
          </a:solidFill>
          <a:ln w="28575" cap="rnd">
            <a:solidFill>
              <a:schemeClr val="accent1"/>
            </a:solidFill>
            <a:round/>
          </a:ln>
          <a:effectLst/>
        </c:spPr>
        <c:marker>
          <c:symbol val="none"/>
        </c:marker>
      </c:pivotFmt>
      <c:pivotFmt>
        <c:idx val="8"/>
        <c:spPr>
          <a:solidFill>
            <a:schemeClr val="accent1"/>
          </a:solidFill>
          <a:ln w="28575" cap="rnd">
            <a:solidFill>
              <a:schemeClr val="accent1"/>
            </a:solidFill>
            <a:round/>
          </a:ln>
          <a:effectLst/>
        </c:spPr>
        <c:marker>
          <c:symbol val="none"/>
        </c:marker>
      </c:pivotFmt>
      <c:pivotFmt>
        <c:idx val="9"/>
        <c:spPr>
          <a:solidFill>
            <a:schemeClr val="accent1"/>
          </a:solidFill>
          <a:ln w="28575" cap="rnd">
            <a:solidFill>
              <a:schemeClr val="accent1"/>
            </a:solidFill>
            <a:round/>
          </a:ln>
          <a:effectLst/>
        </c:spPr>
        <c:marker>
          <c:symbol val="none"/>
        </c:marker>
      </c:pivotFmt>
      <c:pivotFmt>
        <c:idx val="10"/>
        <c:spPr>
          <a:solidFill>
            <a:schemeClr val="accent1"/>
          </a:solidFill>
          <a:ln w="28575" cap="rnd">
            <a:solidFill>
              <a:schemeClr val="accent1"/>
            </a:solidFill>
            <a:round/>
          </a:ln>
          <a:effectLst/>
        </c:spPr>
        <c:marker>
          <c:symbol val="none"/>
        </c:marker>
      </c:pivotFmt>
      <c:pivotFmt>
        <c:idx val="11"/>
        <c:spPr>
          <a:solidFill>
            <a:schemeClr val="accent1"/>
          </a:solidFill>
          <a:ln w="28575" cap="rnd">
            <a:solidFill>
              <a:schemeClr val="accent1"/>
            </a:solidFill>
            <a:round/>
          </a:ln>
          <a:effectLst/>
        </c:spPr>
        <c:marker>
          <c:symbol val="none"/>
        </c:marker>
      </c:pivotFmt>
      <c:pivotFmt>
        <c:idx val="12"/>
        <c:spPr>
          <a:solidFill>
            <a:schemeClr val="accent1"/>
          </a:solidFill>
          <a:ln w="28575" cap="rnd">
            <a:solidFill>
              <a:schemeClr val="accent1"/>
            </a:solidFill>
            <a:round/>
          </a:ln>
          <a:effectLst/>
        </c:spPr>
        <c:marker>
          <c:symbol val="none"/>
        </c:marker>
      </c:pivotFmt>
      <c:pivotFmt>
        <c:idx val="13"/>
        <c:spPr>
          <a:solidFill>
            <a:schemeClr val="accent1"/>
          </a:solidFill>
          <a:ln w="28575" cap="rnd">
            <a:solidFill>
              <a:schemeClr val="accent1"/>
            </a:solidFill>
            <a:round/>
          </a:ln>
          <a:effectLst/>
        </c:spPr>
        <c:marker>
          <c:symbol val="none"/>
        </c:marker>
      </c:pivotFmt>
      <c:pivotFmt>
        <c:idx val="14"/>
        <c:spPr>
          <a:solidFill>
            <a:schemeClr val="accent1"/>
          </a:solidFill>
          <a:ln w="28575" cap="rnd">
            <a:solidFill>
              <a:schemeClr val="accent1"/>
            </a:solidFill>
            <a:round/>
          </a:ln>
          <a:effectLst/>
        </c:spPr>
        <c:marker>
          <c:symbol val="none"/>
        </c:marker>
      </c:pivotFmt>
      <c:pivotFmt>
        <c:idx val="15"/>
        <c:spPr>
          <a:solidFill>
            <a:schemeClr val="accent1"/>
          </a:solidFill>
          <a:ln w="28575" cap="rnd">
            <a:solidFill>
              <a:schemeClr val="accent1"/>
            </a:solidFill>
            <a:round/>
          </a:ln>
          <a:effectLst/>
        </c:spPr>
        <c:marker>
          <c:symbol val="none"/>
        </c:marker>
      </c:pivotFmt>
      <c:pivotFmt>
        <c:idx val="16"/>
        <c:spPr>
          <a:solidFill>
            <a:schemeClr val="accent1"/>
          </a:solidFill>
          <a:ln w="28575" cap="rnd">
            <a:solidFill>
              <a:schemeClr val="accent1"/>
            </a:solidFill>
            <a:round/>
          </a:ln>
          <a:effectLst/>
        </c:spPr>
        <c:marker>
          <c:symbol val="none"/>
        </c:marker>
      </c:pivotFmt>
      <c:pivotFmt>
        <c:idx val="17"/>
        <c:spPr>
          <a:solidFill>
            <a:schemeClr val="accent1"/>
          </a:solidFill>
          <a:ln w="28575" cap="rnd">
            <a:solidFill>
              <a:schemeClr val="accent1"/>
            </a:solidFill>
            <a:round/>
          </a:ln>
          <a:effectLst/>
        </c:spPr>
        <c:marker>
          <c:symbol val="none"/>
        </c:marker>
      </c:pivotFmt>
      <c:pivotFmt>
        <c:idx val="18"/>
        <c:spPr>
          <a:solidFill>
            <a:schemeClr val="accent1"/>
          </a:solidFill>
          <a:ln w="28575" cap="rnd">
            <a:solidFill>
              <a:schemeClr val="accent1"/>
            </a:solidFill>
            <a:round/>
          </a:ln>
          <a:effectLst/>
        </c:spPr>
        <c:marker>
          <c:symbol val="none"/>
        </c:marker>
      </c:pivotFmt>
      <c:pivotFmt>
        <c:idx val="19"/>
        <c:spPr>
          <a:solidFill>
            <a:schemeClr val="accent1"/>
          </a:solidFill>
          <a:ln w="28575" cap="rnd">
            <a:solidFill>
              <a:schemeClr val="accent1"/>
            </a:solidFill>
            <a:round/>
          </a:ln>
          <a:effectLst/>
        </c:spPr>
        <c:marker>
          <c:symbol val="none"/>
        </c:marker>
      </c:pivotFmt>
      <c:pivotFmt>
        <c:idx val="20"/>
        <c:spPr>
          <a:solidFill>
            <a:schemeClr val="accent1"/>
          </a:solidFill>
          <a:ln w="28575" cap="rnd">
            <a:solidFill>
              <a:schemeClr val="accent1"/>
            </a:solidFill>
            <a:round/>
          </a:ln>
          <a:effectLst/>
        </c:spPr>
        <c:marker>
          <c:symbol val="none"/>
        </c:marker>
      </c:pivotFmt>
      <c:pivotFmt>
        <c:idx val="21"/>
        <c:spPr>
          <a:solidFill>
            <a:schemeClr val="accent1"/>
          </a:solidFill>
          <a:ln w="28575" cap="rnd">
            <a:solidFill>
              <a:schemeClr val="accent1"/>
            </a:solidFill>
            <a:round/>
          </a:ln>
          <a:effectLst/>
        </c:spPr>
        <c:marker>
          <c:symbol val="none"/>
        </c:marker>
      </c:pivotFmt>
      <c:pivotFmt>
        <c:idx val="22"/>
        <c:spPr>
          <a:solidFill>
            <a:schemeClr val="accent1"/>
          </a:solidFill>
          <a:ln w="28575" cap="rnd">
            <a:solidFill>
              <a:schemeClr val="accent1"/>
            </a:solidFill>
            <a:round/>
          </a:ln>
          <a:effectLst/>
        </c:spPr>
        <c:marker>
          <c:symbol val="none"/>
        </c:marker>
      </c:pivotFmt>
      <c:pivotFmt>
        <c:idx val="23"/>
        <c:spPr>
          <a:solidFill>
            <a:schemeClr val="accent1"/>
          </a:solidFill>
          <a:ln w="28575" cap="rnd">
            <a:solidFill>
              <a:schemeClr val="accent1"/>
            </a:solidFill>
            <a:round/>
          </a:ln>
          <a:effectLst/>
        </c:spPr>
        <c:marker>
          <c:symbol val="none"/>
        </c:marker>
      </c:pivotFmt>
      <c:pivotFmt>
        <c:idx val="24"/>
        <c:spPr>
          <a:solidFill>
            <a:schemeClr val="accent1"/>
          </a:solidFill>
          <a:ln w="28575" cap="rnd">
            <a:solidFill>
              <a:schemeClr val="accent1"/>
            </a:solidFill>
            <a:round/>
          </a:ln>
          <a:effectLst/>
        </c:spPr>
        <c:marker>
          <c:symbol val="none"/>
        </c:marker>
      </c:pivotFmt>
      <c:pivotFmt>
        <c:idx val="25"/>
        <c:spPr>
          <a:solidFill>
            <a:schemeClr val="accent1"/>
          </a:solidFill>
          <a:ln w="28575" cap="rnd">
            <a:solidFill>
              <a:schemeClr val="accent1"/>
            </a:solidFill>
            <a:round/>
          </a:ln>
          <a:effectLst/>
        </c:spPr>
        <c:marker>
          <c:symbol val="none"/>
        </c:marker>
      </c:pivotFmt>
      <c:pivotFmt>
        <c:idx val="26"/>
        <c:spPr>
          <a:solidFill>
            <a:schemeClr val="accent1"/>
          </a:solidFill>
          <a:ln w="28575" cap="rnd">
            <a:solidFill>
              <a:schemeClr val="accent1"/>
            </a:solidFill>
            <a:round/>
          </a:ln>
          <a:effectLst/>
        </c:spPr>
        <c:marker>
          <c:symbol val="none"/>
        </c:marker>
      </c:pivotFmt>
      <c:pivotFmt>
        <c:idx val="27"/>
        <c:spPr>
          <a:solidFill>
            <a:schemeClr val="accent1"/>
          </a:solidFill>
          <a:ln w="28575" cap="rnd">
            <a:solidFill>
              <a:schemeClr val="accent1"/>
            </a:solidFill>
            <a:round/>
          </a:ln>
          <a:effectLst/>
        </c:spPr>
        <c:marker>
          <c:symbol val="none"/>
        </c:marker>
      </c:pivotFmt>
      <c:pivotFmt>
        <c:idx val="28"/>
        <c:spPr>
          <a:solidFill>
            <a:schemeClr val="accent1"/>
          </a:solidFill>
          <a:ln w="28575" cap="rnd">
            <a:solidFill>
              <a:schemeClr val="accent1"/>
            </a:solidFill>
            <a:round/>
          </a:ln>
          <a:effectLst/>
        </c:spPr>
        <c:marker>
          <c:symbol val="none"/>
        </c:marker>
      </c:pivotFmt>
      <c:pivotFmt>
        <c:idx val="29"/>
        <c:spPr>
          <a:solidFill>
            <a:schemeClr val="accent1"/>
          </a:solidFill>
          <a:ln w="28575" cap="rnd">
            <a:solidFill>
              <a:schemeClr val="accent1"/>
            </a:solidFill>
            <a:round/>
          </a:ln>
          <a:effectLst/>
        </c:spPr>
        <c:marker>
          <c:symbol val="none"/>
        </c:marker>
      </c:pivotFmt>
      <c:pivotFmt>
        <c:idx val="30"/>
        <c:spPr>
          <a:solidFill>
            <a:schemeClr val="accent1"/>
          </a:solidFill>
          <a:ln w="28575" cap="rnd">
            <a:solidFill>
              <a:schemeClr val="accent1"/>
            </a:solidFill>
            <a:round/>
          </a:ln>
          <a:effectLst/>
        </c:spPr>
        <c:marker>
          <c:symbol val="none"/>
        </c:marker>
      </c:pivotFmt>
      <c:pivotFmt>
        <c:idx val="31"/>
        <c:spPr>
          <a:solidFill>
            <a:schemeClr val="accent1"/>
          </a:solidFill>
          <a:ln w="28575" cap="rnd">
            <a:solidFill>
              <a:schemeClr val="accent1"/>
            </a:solidFill>
            <a:round/>
          </a:ln>
          <a:effectLst/>
        </c:spPr>
        <c:marker>
          <c:symbol val="none"/>
        </c:marker>
      </c:pivotFmt>
      <c:pivotFmt>
        <c:idx val="32"/>
        <c:spPr>
          <a:solidFill>
            <a:schemeClr val="accent1"/>
          </a:solidFill>
          <a:ln w="28575" cap="rnd">
            <a:solidFill>
              <a:schemeClr val="accent1"/>
            </a:solidFill>
            <a:round/>
          </a:ln>
          <a:effectLst/>
        </c:spPr>
        <c:marker>
          <c:symbol val="none"/>
        </c:marker>
      </c:pivotFmt>
      <c:pivotFmt>
        <c:idx val="33"/>
        <c:spPr>
          <a:solidFill>
            <a:schemeClr val="accent1"/>
          </a:solidFill>
          <a:ln w="28575" cap="rnd">
            <a:solidFill>
              <a:schemeClr val="accent1"/>
            </a:solidFill>
            <a:round/>
          </a:ln>
          <a:effectLst/>
        </c:spPr>
        <c:marker>
          <c:symbol val="none"/>
        </c:marker>
      </c:pivotFmt>
      <c:pivotFmt>
        <c:idx val="34"/>
        <c:spPr>
          <a:solidFill>
            <a:schemeClr val="accent1"/>
          </a:solidFill>
          <a:ln w="28575" cap="rnd">
            <a:solidFill>
              <a:schemeClr val="accent1"/>
            </a:solidFill>
            <a:round/>
          </a:ln>
          <a:effectLst/>
        </c:spPr>
        <c:marker>
          <c:symbol val="none"/>
        </c:marker>
      </c:pivotFmt>
      <c:pivotFmt>
        <c:idx val="35"/>
        <c:spPr>
          <a:solidFill>
            <a:schemeClr val="accent1"/>
          </a:solidFill>
          <a:ln w="28575" cap="rnd">
            <a:solidFill>
              <a:schemeClr val="accent1"/>
            </a:solidFill>
            <a:round/>
          </a:ln>
          <a:effectLst/>
        </c:spPr>
        <c:marker>
          <c:symbol val="none"/>
        </c:marker>
      </c:pivotFmt>
      <c:pivotFmt>
        <c:idx val="36"/>
        <c:spPr>
          <a:solidFill>
            <a:schemeClr val="accent1"/>
          </a:solidFill>
          <a:ln w="28575" cap="rnd">
            <a:solidFill>
              <a:schemeClr val="accent1"/>
            </a:solidFill>
            <a:round/>
          </a:ln>
          <a:effectLst/>
        </c:spPr>
        <c:marker>
          <c:symbol val="none"/>
        </c:marker>
      </c:pivotFmt>
      <c:pivotFmt>
        <c:idx val="37"/>
        <c:spPr>
          <a:solidFill>
            <a:schemeClr val="accent1"/>
          </a:solidFill>
          <a:ln w="28575" cap="rnd">
            <a:solidFill>
              <a:schemeClr val="accent1"/>
            </a:solidFill>
            <a:round/>
          </a:ln>
          <a:effectLst/>
        </c:spPr>
        <c:marker>
          <c:symbol val="none"/>
        </c:marker>
      </c:pivotFmt>
      <c:pivotFmt>
        <c:idx val="38"/>
        <c:spPr>
          <a:solidFill>
            <a:schemeClr val="accent1"/>
          </a:solidFill>
          <a:ln w="28575" cap="rnd">
            <a:solidFill>
              <a:schemeClr val="accent1"/>
            </a:solidFill>
            <a:round/>
          </a:ln>
          <a:effectLst/>
        </c:spPr>
        <c:marker>
          <c:symbol val="none"/>
        </c:marker>
      </c:pivotFmt>
      <c:pivotFmt>
        <c:idx val="39"/>
        <c:spPr>
          <a:solidFill>
            <a:schemeClr val="accent1"/>
          </a:solidFill>
          <a:ln w="28575" cap="rnd">
            <a:solidFill>
              <a:schemeClr val="accent1"/>
            </a:solidFill>
            <a:round/>
          </a:ln>
          <a:effectLst/>
        </c:spPr>
        <c:marker>
          <c:symbol val="none"/>
        </c:marker>
      </c:pivotFmt>
      <c:pivotFmt>
        <c:idx val="40"/>
        <c:spPr>
          <a:solidFill>
            <a:schemeClr val="accent1"/>
          </a:solidFill>
          <a:ln w="28575" cap="rnd">
            <a:solidFill>
              <a:schemeClr val="accent1"/>
            </a:solidFill>
            <a:round/>
          </a:ln>
          <a:effectLst/>
        </c:spPr>
        <c:marker>
          <c:symbol val="none"/>
        </c:marker>
      </c:pivotFmt>
      <c:pivotFmt>
        <c:idx val="41"/>
        <c:spPr>
          <a:solidFill>
            <a:schemeClr val="accent1"/>
          </a:solidFill>
          <a:ln w="28575" cap="rnd">
            <a:solidFill>
              <a:schemeClr val="accent1"/>
            </a:solidFill>
            <a:round/>
          </a:ln>
          <a:effectLst/>
        </c:spPr>
        <c:marker>
          <c:symbol val="none"/>
        </c:marker>
      </c:pivotFmt>
      <c:pivotFmt>
        <c:idx val="42"/>
        <c:spPr>
          <a:solidFill>
            <a:schemeClr val="accent1"/>
          </a:solidFill>
          <a:ln w="28575" cap="rnd">
            <a:solidFill>
              <a:schemeClr val="accent1"/>
            </a:solidFill>
            <a:round/>
          </a:ln>
          <a:effectLst/>
        </c:spPr>
        <c:marker>
          <c:symbol val="none"/>
        </c:marker>
      </c:pivotFmt>
      <c:pivotFmt>
        <c:idx val="43"/>
        <c:spPr>
          <a:solidFill>
            <a:schemeClr val="accent1"/>
          </a:solidFill>
          <a:ln w="28575" cap="rnd">
            <a:solidFill>
              <a:schemeClr val="accent1"/>
            </a:solidFill>
            <a:round/>
          </a:ln>
          <a:effectLst/>
        </c:spPr>
        <c:marker>
          <c:symbol val="none"/>
        </c:marker>
      </c:pivotFmt>
      <c:pivotFmt>
        <c:idx val="44"/>
        <c:spPr>
          <a:solidFill>
            <a:schemeClr val="accent1"/>
          </a:solidFill>
          <a:ln w="28575" cap="rnd">
            <a:solidFill>
              <a:schemeClr val="accent1"/>
            </a:solidFill>
            <a:round/>
          </a:ln>
          <a:effectLst/>
        </c:spPr>
        <c:marker>
          <c:symbol val="none"/>
        </c:marker>
      </c:pivotFmt>
      <c:pivotFmt>
        <c:idx val="45"/>
        <c:spPr>
          <a:solidFill>
            <a:schemeClr val="accent1"/>
          </a:solidFill>
          <a:ln w="28575" cap="rnd">
            <a:solidFill>
              <a:schemeClr val="accent1"/>
            </a:solidFill>
            <a:round/>
          </a:ln>
          <a:effectLst/>
        </c:spPr>
        <c:marker>
          <c:symbol val="none"/>
        </c:marker>
      </c:pivotFmt>
      <c:pivotFmt>
        <c:idx val="46"/>
        <c:spPr>
          <a:solidFill>
            <a:schemeClr val="accent1"/>
          </a:solidFill>
          <a:ln w="28575" cap="rnd">
            <a:solidFill>
              <a:schemeClr val="accent1"/>
            </a:solidFill>
            <a:round/>
          </a:ln>
          <a:effectLst/>
        </c:spPr>
        <c:marker>
          <c:symbol val="none"/>
        </c:marker>
      </c:pivotFmt>
      <c:pivotFmt>
        <c:idx val="47"/>
        <c:spPr>
          <a:solidFill>
            <a:schemeClr val="accent1"/>
          </a:solidFill>
          <a:ln w="28575" cap="rnd">
            <a:solidFill>
              <a:schemeClr val="accent1"/>
            </a:solidFill>
            <a:round/>
          </a:ln>
          <a:effectLst/>
        </c:spPr>
        <c:marker>
          <c:symbol val="none"/>
        </c:marker>
      </c:pivotFmt>
      <c:pivotFmt>
        <c:idx val="48"/>
        <c:spPr>
          <a:solidFill>
            <a:schemeClr val="accent1"/>
          </a:solidFill>
          <a:ln w="28575" cap="rnd">
            <a:solidFill>
              <a:schemeClr val="accent1"/>
            </a:solidFill>
            <a:round/>
          </a:ln>
          <a:effectLst/>
        </c:spPr>
        <c:marker>
          <c:symbol val="none"/>
        </c:marker>
      </c:pivotFmt>
      <c:pivotFmt>
        <c:idx val="49"/>
        <c:spPr>
          <a:solidFill>
            <a:schemeClr val="accent1"/>
          </a:solidFill>
          <a:ln w="28575" cap="rnd">
            <a:solidFill>
              <a:schemeClr val="accent1"/>
            </a:solidFill>
            <a:round/>
          </a:ln>
          <a:effectLst/>
        </c:spPr>
        <c:marker>
          <c:symbol val="none"/>
        </c:marker>
      </c:pivotFmt>
      <c:pivotFmt>
        <c:idx val="50"/>
        <c:spPr>
          <a:solidFill>
            <a:schemeClr val="accent1"/>
          </a:solidFill>
          <a:ln w="28575" cap="rnd">
            <a:solidFill>
              <a:schemeClr val="accent1"/>
            </a:solidFill>
            <a:round/>
          </a:ln>
          <a:effectLst/>
        </c:spPr>
        <c:marker>
          <c:symbol val="none"/>
        </c:marker>
      </c:pivotFmt>
      <c:pivotFmt>
        <c:idx val="51"/>
        <c:spPr>
          <a:solidFill>
            <a:schemeClr val="accent1"/>
          </a:solidFill>
          <a:ln w="28575" cap="rnd">
            <a:solidFill>
              <a:schemeClr val="accent1"/>
            </a:solidFill>
            <a:round/>
          </a:ln>
          <a:effectLst/>
        </c:spPr>
        <c:marker>
          <c:symbol val="none"/>
        </c:marker>
      </c:pivotFmt>
      <c:pivotFmt>
        <c:idx val="52"/>
        <c:spPr>
          <a:solidFill>
            <a:schemeClr val="accent1"/>
          </a:solidFill>
          <a:ln w="28575" cap="rnd">
            <a:solidFill>
              <a:schemeClr val="accent1"/>
            </a:solidFill>
            <a:round/>
          </a:ln>
          <a:effectLst/>
        </c:spPr>
        <c:marker>
          <c:symbol val="none"/>
        </c:marker>
      </c:pivotFmt>
      <c:pivotFmt>
        <c:idx val="53"/>
        <c:spPr>
          <a:solidFill>
            <a:schemeClr val="accent1"/>
          </a:solidFill>
          <a:ln w="28575" cap="rnd">
            <a:solidFill>
              <a:schemeClr val="accent1"/>
            </a:solidFill>
            <a:round/>
          </a:ln>
          <a:effectLst/>
        </c:spPr>
        <c:marker>
          <c:symbol val="none"/>
        </c:marker>
      </c:pivotFmt>
      <c:pivotFmt>
        <c:idx val="54"/>
        <c:spPr>
          <a:solidFill>
            <a:schemeClr val="accent1"/>
          </a:solidFill>
          <a:ln w="28575" cap="rnd">
            <a:solidFill>
              <a:schemeClr val="accent1"/>
            </a:solidFill>
            <a:round/>
          </a:ln>
          <a:effectLst/>
        </c:spPr>
        <c:marker>
          <c:symbol val="none"/>
        </c:marker>
      </c:pivotFmt>
      <c:pivotFmt>
        <c:idx val="55"/>
        <c:spPr>
          <a:solidFill>
            <a:schemeClr val="accent1"/>
          </a:solidFill>
          <a:ln w="28575" cap="rnd">
            <a:solidFill>
              <a:schemeClr val="accent1"/>
            </a:solidFill>
            <a:round/>
          </a:ln>
          <a:effectLst/>
        </c:spPr>
        <c:marker>
          <c:symbol val="none"/>
        </c:marker>
      </c:pivotFmt>
      <c:pivotFmt>
        <c:idx val="56"/>
        <c:spPr>
          <a:solidFill>
            <a:schemeClr val="accent1"/>
          </a:solidFill>
          <a:ln w="28575" cap="rnd">
            <a:solidFill>
              <a:schemeClr val="accent1"/>
            </a:solidFill>
            <a:round/>
          </a:ln>
          <a:effectLst/>
        </c:spPr>
        <c:marker>
          <c:symbol val="none"/>
        </c:marker>
      </c:pivotFmt>
      <c:pivotFmt>
        <c:idx val="57"/>
        <c:spPr>
          <a:solidFill>
            <a:schemeClr val="accent1"/>
          </a:solidFill>
          <a:ln w="28575" cap="rnd">
            <a:solidFill>
              <a:schemeClr val="accent1"/>
            </a:solidFill>
            <a:round/>
          </a:ln>
          <a:effectLst/>
        </c:spPr>
        <c:marker>
          <c:symbol val="none"/>
        </c:marker>
      </c:pivotFmt>
      <c:pivotFmt>
        <c:idx val="58"/>
        <c:spPr>
          <a:solidFill>
            <a:schemeClr val="accent1"/>
          </a:solidFill>
          <a:ln w="28575" cap="rnd">
            <a:solidFill>
              <a:schemeClr val="accent1"/>
            </a:solidFill>
            <a:round/>
          </a:ln>
          <a:effectLst/>
        </c:spPr>
        <c:marker>
          <c:symbol val="none"/>
        </c:marker>
      </c:pivotFmt>
      <c:pivotFmt>
        <c:idx val="59"/>
        <c:spPr>
          <a:solidFill>
            <a:schemeClr val="accent1"/>
          </a:solidFill>
          <a:ln w="28575" cap="rnd">
            <a:solidFill>
              <a:schemeClr val="accent1"/>
            </a:solidFill>
            <a:round/>
          </a:ln>
          <a:effectLst/>
        </c:spPr>
        <c:marker>
          <c:symbol val="none"/>
        </c:marker>
      </c:pivotFmt>
      <c:pivotFmt>
        <c:idx val="60"/>
        <c:spPr>
          <a:solidFill>
            <a:schemeClr val="accent1"/>
          </a:solidFill>
          <a:ln w="28575" cap="rnd">
            <a:solidFill>
              <a:schemeClr val="accent1"/>
            </a:solidFill>
            <a:round/>
          </a:ln>
          <a:effectLst/>
        </c:spPr>
        <c:marker>
          <c:symbol val="none"/>
        </c:marker>
      </c:pivotFmt>
      <c:pivotFmt>
        <c:idx val="61"/>
        <c:spPr>
          <a:solidFill>
            <a:schemeClr val="accent1"/>
          </a:solidFill>
          <a:ln w="28575" cap="rnd">
            <a:solidFill>
              <a:schemeClr val="accent1"/>
            </a:solidFill>
            <a:round/>
          </a:ln>
          <a:effectLst/>
        </c:spPr>
        <c:marker>
          <c:symbol val="none"/>
        </c:marker>
      </c:pivotFmt>
      <c:pivotFmt>
        <c:idx val="62"/>
        <c:spPr>
          <a:solidFill>
            <a:schemeClr val="accent1"/>
          </a:solidFill>
          <a:ln w="28575" cap="rnd">
            <a:solidFill>
              <a:schemeClr val="accent1"/>
            </a:solidFill>
            <a:round/>
          </a:ln>
          <a:effectLst/>
        </c:spPr>
        <c:marker>
          <c:symbol val="none"/>
        </c:marker>
      </c:pivotFmt>
      <c:pivotFmt>
        <c:idx val="63"/>
        <c:spPr>
          <a:solidFill>
            <a:schemeClr val="accent1"/>
          </a:solidFill>
          <a:ln w="28575" cap="rnd">
            <a:solidFill>
              <a:schemeClr val="accent1"/>
            </a:solidFill>
            <a:round/>
          </a:ln>
          <a:effectLst/>
        </c:spPr>
        <c:marker>
          <c:symbol val="none"/>
        </c:marker>
      </c:pivotFmt>
      <c:pivotFmt>
        <c:idx val="64"/>
        <c:spPr>
          <a:solidFill>
            <a:schemeClr val="accent1"/>
          </a:solidFill>
          <a:ln w="28575" cap="rnd">
            <a:solidFill>
              <a:schemeClr val="accent1"/>
            </a:solidFill>
            <a:round/>
          </a:ln>
          <a:effectLst/>
        </c:spPr>
        <c:marker>
          <c:symbol val="none"/>
        </c:marker>
      </c:pivotFmt>
      <c:pivotFmt>
        <c:idx val="65"/>
        <c:spPr>
          <a:solidFill>
            <a:schemeClr val="accent1"/>
          </a:solidFill>
          <a:ln w="28575" cap="rnd">
            <a:solidFill>
              <a:schemeClr val="accent1"/>
            </a:solidFill>
            <a:round/>
          </a:ln>
          <a:effectLst/>
        </c:spPr>
        <c:marker>
          <c:symbol val="none"/>
        </c:marker>
      </c:pivotFmt>
      <c:pivotFmt>
        <c:idx val="66"/>
        <c:spPr>
          <a:solidFill>
            <a:schemeClr val="accent1"/>
          </a:solidFill>
          <a:ln w="28575" cap="rnd">
            <a:solidFill>
              <a:schemeClr val="accent1"/>
            </a:solidFill>
            <a:round/>
          </a:ln>
          <a:effectLst/>
        </c:spPr>
        <c:marker>
          <c:symbol val="none"/>
        </c:marker>
      </c:pivotFmt>
      <c:pivotFmt>
        <c:idx val="67"/>
        <c:spPr>
          <a:solidFill>
            <a:schemeClr val="accent1"/>
          </a:solidFill>
          <a:ln w="28575" cap="rnd">
            <a:solidFill>
              <a:schemeClr val="accent1"/>
            </a:solidFill>
            <a:round/>
          </a:ln>
          <a:effectLst/>
        </c:spPr>
        <c:marker>
          <c:symbol val="none"/>
        </c:marker>
      </c:pivotFmt>
      <c:pivotFmt>
        <c:idx val="68"/>
        <c:spPr>
          <a:solidFill>
            <a:schemeClr val="accent1"/>
          </a:solidFill>
          <a:ln w="28575" cap="rnd">
            <a:solidFill>
              <a:schemeClr val="accent1"/>
            </a:solidFill>
            <a:round/>
          </a:ln>
          <a:effectLst/>
        </c:spPr>
        <c:marker>
          <c:symbol val="none"/>
        </c:marker>
      </c:pivotFmt>
      <c:pivotFmt>
        <c:idx val="69"/>
        <c:spPr>
          <a:solidFill>
            <a:schemeClr val="accent1"/>
          </a:solidFill>
          <a:ln w="28575" cap="rnd">
            <a:solidFill>
              <a:schemeClr val="accent1"/>
            </a:solidFill>
            <a:round/>
          </a:ln>
          <a:effectLst/>
        </c:spPr>
        <c:marker>
          <c:symbol val="none"/>
        </c:marker>
      </c:pivotFmt>
      <c:pivotFmt>
        <c:idx val="70"/>
        <c:spPr>
          <a:solidFill>
            <a:schemeClr val="accent1"/>
          </a:solidFill>
          <a:ln w="28575" cap="rnd">
            <a:solidFill>
              <a:schemeClr val="accent1"/>
            </a:solidFill>
            <a:round/>
          </a:ln>
          <a:effectLst/>
        </c:spPr>
        <c:marker>
          <c:symbol val="none"/>
        </c:marker>
      </c:pivotFmt>
      <c:pivotFmt>
        <c:idx val="71"/>
        <c:spPr>
          <a:solidFill>
            <a:schemeClr val="accent1"/>
          </a:solidFill>
          <a:ln w="28575" cap="rnd">
            <a:solidFill>
              <a:schemeClr val="accent1"/>
            </a:solidFill>
            <a:round/>
          </a:ln>
          <a:effectLst/>
        </c:spPr>
        <c:marker>
          <c:symbol val="none"/>
        </c:marker>
      </c:pivotFmt>
      <c:pivotFmt>
        <c:idx val="72"/>
        <c:spPr>
          <a:solidFill>
            <a:schemeClr val="accent1"/>
          </a:solidFill>
          <a:ln w="28575" cap="rnd">
            <a:solidFill>
              <a:schemeClr val="accent1"/>
            </a:solidFill>
            <a:round/>
          </a:ln>
          <a:effectLst/>
        </c:spPr>
        <c:marker>
          <c:symbol val="none"/>
        </c:marker>
      </c:pivotFmt>
      <c:pivotFmt>
        <c:idx val="73"/>
        <c:spPr>
          <a:solidFill>
            <a:schemeClr val="accent1"/>
          </a:solidFill>
          <a:ln w="28575" cap="rnd">
            <a:solidFill>
              <a:schemeClr val="accent1"/>
            </a:solidFill>
            <a:round/>
          </a:ln>
          <a:effectLst/>
        </c:spPr>
        <c:marker>
          <c:symbol val="none"/>
        </c:marker>
      </c:pivotFmt>
      <c:pivotFmt>
        <c:idx val="74"/>
        <c:spPr>
          <a:solidFill>
            <a:schemeClr val="accent1"/>
          </a:solidFill>
          <a:ln w="28575" cap="rnd">
            <a:solidFill>
              <a:schemeClr val="accent1"/>
            </a:solidFill>
            <a:round/>
          </a:ln>
          <a:effectLst/>
        </c:spPr>
        <c:marker>
          <c:symbol val="none"/>
        </c:marker>
      </c:pivotFmt>
      <c:pivotFmt>
        <c:idx val="75"/>
        <c:spPr>
          <a:solidFill>
            <a:schemeClr val="accent1"/>
          </a:solidFill>
          <a:ln w="28575" cap="rnd">
            <a:solidFill>
              <a:schemeClr val="accent1"/>
            </a:solidFill>
            <a:round/>
          </a:ln>
          <a:effectLst/>
        </c:spPr>
        <c:marker>
          <c:symbol val="none"/>
        </c:marker>
      </c:pivotFmt>
      <c:pivotFmt>
        <c:idx val="76"/>
        <c:spPr>
          <a:solidFill>
            <a:schemeClr val="accent1"/>
          </a:solidFill>
          <a:ln w="28575" cap="rnd">
            <a:solidFill>
              <a:schemeClr val="accent1"/>
            </a:solidFill>
            <a:round/>
          </a:ln>
          <a:effectLst/>
        </c:spPr>
        <c:marker>
          <c:symbol val="none"/>
        </c:marker>
      </c:pivotFmt>
      <c:pivotFmt>
        <c:idx val="77"/>
        <c:spPr>
          <a:solidFill>
            <a:schemeClr val="accent1"/>
          </a:solidFill>
          <a:ln w="28575" cap="rnd">
            <a:solidFill>
              <a:schemeClr val="accent1"/>
            </a:solidFill>
            <a:round/>
          </a:ln>
          <a:effectLst/>
        </c:spPr>
        <c:marker>
          <c:symbol val="none"/>
        </c:marker>
      </c:pivotFmt>
      <c:pivotFmt>
        <c:idx val="78"/>
        <c:spPr>
          <a:solidFill>
            <a:schemeClr val="accent1"/>
          </a:solidFill>
          <a:ln w="28575" cap="rnd">
            <a:solidFill>
              <a:schemeClr val="accent1"/>
            </a:solidFill>
            <a:round/>
          </a:ln>
          <a:effectLst/>
        </c:spPr>
        <c:marker>
          <c:symbol val="none"/>
        </c:marker>
      </c:pivotFmt>
      <c:pivotFmt>
        <c:idx val="79"/>
        <c:spPr>
          <a:solidFill>
            <a:schemeClr val="accent1"/>
          </a:solidFill>
          <a:ln w="28575" cap="rnd">
            <a:solidFill>
              <a:schemeClr val="accent1"/>
            </a:solidFill>
            <a:round/>
          </a:ln>
          <a:effectLst/>
        </c:spPr>
        <c:marker>
          <c:symbol val="none"/>
        </c:marker>
      </c:pivotFmt>
      <c:pivotFmt>
        <c:idx val="80"/>
        <c:spPr>
          <a:solidFill>
            <a:schemeClr val="accent1"/>
          </a:solidFill>
          <a:ln w="28575" cap="rnd">
            <a:solidFill>
              <a:schemeClr val="accent1"/>
            </a:solidFill>
            <a:round/>
          </a:ln>
          <a:effectLst/>
        </c:spPr>
        <c:marker>
          <c:symbol val="none"/>
        </c:marker>
      </c:pivotFmt>
      <c:pivotFmt>
        <c:idx val="81"/>
        <c:spPr>
          <a:solidFill>
            <a:schemeClr val="accent1"/>
          </a:solidFill>
          <a:ln w="28575" cap="rnd">
            <a:solidFill>
              <a:schemeClr val="accent1"/>
            </a:solidFill>
            <a:round/>
          </a:ln>
          <a:effectLst/>
        </c:spPr>
        <c:marker>
          <c:symbol val="none"/>
        </c:marker>
      </c:pivotFmt>
      <c:pivotFmt>
        <c:idx val="82"/>
        <c:spPr>
          <a:solidFill>
            <a:schemeClr val="accent1"/>
          </a:solidFill>
          <a:ln w="28575" cap="rnd">
            <a:solidFill>
              <a:schemeClr val="accent1"/>
            </a:solidFill>
            <a:round/>
          </a:ln>
          <a:effectLst/>
        </c:spPr>
        <c:marker>
          <c:symbol val="none"/>
        </c:marker>
      </c:pivotFmt>
      <c:pivotFmt>
        <c:idx val="83"/>
        <c:spPr>
          <a:solidFill>
            <a:schemeClr val="accent1"/>
          </a:solidFill>
          <a:ln w="28575" cap="rnd">
            <a:solidFill>
              <a:schemeClr val="accent1"/>
            </a:solidFill>
            <a:round/>
          </a:ln>
          <a:effectLst/>
        </c:spPr>
        <c:marker>
          <c:symbol val="none"/>
        </c:marker>
      </c:pivotFmt>
      <c:pivotFmt>
        <c:idx val="84"/>
        <c:spPr>
          <a:solidFill>
            <a:schemeClr val="accent1"/>
          </a:solidFill>
          <a:ln w="28575" cap="rnd">
            <a:solidFill>
              <a:schemeClr val="accent1"/>
            </a:solidFill>
            <a:round/>
          </a:ln>
          <a:effectLst/>
        </c:spPr>
        <c:marker>
          <c:symbol val="none"/>
        </c:marker>
      </c:pivotFmt>
      <c:pivotFmt>
        <c:idx val="85"/>
        <c:spPr>
          <a:solidFill>
            <a:schemeClr val="accent1"/>
          </a:solidFill>
          <a:ln w="28575" cap="rnd">
            <a:solidFill>
              <a:schemeClr val="accent1"/>
            </a:solidFill>
            <a:round/>
          </a:ln>
          <a:effectLst/>
        </c:spPr>
        <c:marker>
          <c:symbol val="none"/>
        </c:marker>
      </c:pivotFmt>
      <c:pivotFmt>
        <c:idx val="86"/>
        <c:spPr>
          <a:solidFill>
            <a:schemeClr val="accent1"/>
          </a:solidFill>
          <a:ln w="28575" cap="rnd">
            <a:solidFill>
              <a:schemeClr val="accent1"/>
            </a:solidFill>
            <a:round/>
          </a:ln>
          <a:effectLst/>
        </c:spPr>
        <c:marker>
          <c:symbol val="none"/>
        </c:marker>
      </c:pivotFmt>
      <c:pivotFmt>
        <c:idx val="87"/>
        <c:spPr>
          <a:solidFill>
            <a:schemeClr val="accent1"/>
          </a:solidFill>
          <a:ln w="28575" cap="rnd">
            <a:solidFill>
              <a:schemeClr val="accent1"/>
            </a:solidFill>
            <a:round/>
          </a:ln>
          <a:effectLst/>
        </c:spPr>
        <c:marker>
          <c:symbol val="none"/>
        </c:marker>
      </c:pivotFmt>
      <c:pivotFmt>
        <c:idx val="88"/>
        <c:spPr>
          <a:solidFill>
            <a:schemeClr val="accent1"/>
          </a:solidFill>
          <a:ln w="28575" cap="rnd">
            <a:solidFill>
              <a:schemeClr val="accent1"/>
            </a:solidFill>
            <a:round/>
          </a:ln>
          <a:effectLst/>
        </c:spPr>
        <c:marker>
          <c:symbol val="none"/>
        </c:marker>
      </c:pivotFmt>
      <c:pivotFmt>
        <c:idx val="89"/>
        <c:spPr>
          <a:solidFill>
            <a:schemeClr val="accent1"/>
          </a:solidFill>
          <a:ln w="28575" cap="rnd">
            <a:solidFill>
              <a:schemeClr val="accent1"/>
            </a:solidFill>
            <a:round/>
          </a:ln>
          <a:effectLst/>
        </c:spPr>
        <c:marker>
          <c:symbol val="none"/>
        </c:marker>
      </c:pivotFmt>
      <c:pivotFmt>
        <c:idx val="90"/>
        <c:spPr>
          <a:solidFill>
            <a:schemeClr val="accent1"/>
          </a:solidFill>
          <a:ln w="28575" cap="rnd">
            <a:solidFill>
              <a:schemeClr val="accent1"/>
            </a:solidFill>
            <a:round/>
          </a:ln>
          <a:effectLst/>
        </c:spPr>
        <c:marker>
          <c:symbol val="none"/>
        </c:marker>
      </c:pivotFmt>
      <c:pivotFmt>
        <c:idx val="91"/>
        <c:spPr>
          <a:solidFill>
            <a:schemeClr val="accent1"/>
          </a:solidFill>
          <a:ln w="28575" cap="rnd">
            <a:solidFill>
              <a:schemeClr val="accent1"/>
            </a:solidFill>
            <a:round/>
          </a:ln>
          <a:effectLst/>
        </c:spPr>
        <c:marker>
          <c:symbol val="none"/>
        </c:marker>
      </c:pivotFmt>
      <c:pivotFmt>
        <c:idx val="92"/>
        <c:spPr>
          <a:solidFill>
            <a:schemeClr val="accent1"/>
          </a:solidFill>
          <a:ln w="28575" cap="rnd">
            <a:solidFill>
              <a:schemeClr val="accent1"/>
            </a:solidFill>
            <a:round/>
          </a:ln>
          <a:effectLst/>
        </c:spPr>
        <c:marker>
          <c:symbol val="none"/>
        </c:marker>
      </c:pivotFmt>
      <c:pivotFmt>
        <c:idx val="93"/>
        <c:spPr>
          <a:solidFill>
            <a:schemeClr val="accent1"/>
          </a:solidFill>
          <a:ln w="28575" cap="rnd">
            <a:solidFill>
              <a:schemeClr val="accent1"/>
            </a:solidFill>
            <a:round/>
          </a:ln>
          <a:effectLst/>
        </c:spPr>
        <c:marker>
          <c:symbol val="none"/>
        </c:marker>
      </c:pivotFmt>
      <c:pivotFmt>
        <c:idx val="94"/>
        <c:spPr>
          <a:solidFill>
            <a:schemeClr val="accent1"/>
          </a:solidFill>
          <a:ln w="28575" cap="rnd">
            <a:solidFill>
              <a:schemeClr val="accent1"/>
            </a:solidFill>
            <a:round/>
          </a:ln>
          <a:effectLst/>
        </c:spPr>
        <c:marker>
          <c:symbol val="none"/>
        </c:marker>
      </c:pivotFmt>
      <c:pivotFmt>
        <c:idx val="95"/>
        <c:spPr>
          <a:solidFill>
            <a:schemeClr val="accent1"/>
          </a:solidFill>
          <a:ln w="28575" cap="rnd">
            <a:solidFill>
              <a:schemeClr val="accent1"/>
            </a:solidFill>
            <a:round/>
          </a:ln>
          <a:effectLst/>
        </c:spPr>
        <c:marker>
          <c:symbol val="none"/>
        </c:marker>
      </c:pivotFmt>
      <c:pivotFmt>
        <c:idx val="96"/>
        <c:spPr>
          <a:solidFill>
            <a:schemeClr val="accent1"/>
          </a:solidFill>
          <a:ln w="28575" cap="rnd">
            <a:solidFill>
              <a:schemeClr val="accent1"/>
            </a:solidFill>
            <a:round/>
          </a:ln>
          <a:effectLst/>
        </c:spPr>
        <c:marker>
          <c:symbol val="none"/>
        </c:marker>
      </c:pivotFmt>
      <c:pivotFmt>
        <c:idx val="97"/>
        <c:spPr>
          <a:solidFill>
            <a:schemeClr val="accent1"/>
          </a:solidFill>
          <a:ln w="28575" cap="rnd">
            <a:solidFill>
              <a:schemeClr val="accent1"/>
            </a:solidFill>
            <a:round/>
          </a:ln>
          <a:effectLst/>
        </c:spPr>
        <c:marker>
          <c:symbol val="none"/>
        </c:marker>
      </c:pivotFmt>
      <c:pivotFmt>
        <c:idx val="98"/>
        <c:spPr>
          <a:solidFill>
            <a:schemeClr val="accent1"/>
          </a:solidFill>
          <a:ln w="28575" cap="rnd">
            <a:solidFill>
              <a:schemeClr val="accent1"/>
            </a:solidFill>
            <a:round/>
          </a:ln>
          <a:effectLst/>
        </c:spPr>
        <c:marker>
          <c:symbol val="none"/>
        </c:marker>
      </c:pivotFmt>
      <c:pivotFmt>
        <c:idx val="99"/>
        <c:spPr>
          <a:solidFill>
            <a:schemeClr val="accent1"/>
          </a:solidFill>
          <a:ln w="28575" cap="rnd">
            <a:solidFill>
              <a:schemeClr val="accent1"/>
            </a:solidFill>
            <a:round/>
          </a:ln>
          <a:effectLst/>
        </c:spPr>
        <c:marker>
          <c:symbol val="none"/>
        </c:marker>
      </c:pivotFmt>
      <c:pivotFmt>
        <c:idx val="100"/>
        <c:spPr>
          <a:solidFill>
            <a:schemeClr val="accent1"/>
          </a:solidFill>
          <a:ln w="28575" cap="rnd">
            <a:solidFill>
              <a:schemeClr val="accent1"/>
            </a:solidFill>
            <a:round/>
          </a:ln>
          <a:effectLst/>
        </c:spPr>
        <c:marker>
          <c:symbol val="none"/>
        </c:marker>
      </c:pivotFmt>
      <c:pivotFmt>
        <c:idx val="101"/>
        <c:spPr>
          <a:solidFill>
            <a:schemeClr val="accent1"/>
          </a:solidFill>
          <a:ln w="28575" cap="rnd">
            <a:solidFill>
              <a:schemeClr val="accent1"/>
            </a:solidFill>
            <a:round/>
          </a:ln>
          <a:effectLst/>
        </c:spPr>
        <c:marker>
          <c:symbol val="none"/>
        </c:marker>
      </c:pivotFmt>
      <c:pivotFmt>
        <c:idx val="102"/>
        <c:spPr>
          <a:solidFill>
            <a:schemeClr val="accent1"/>
          </a:solidFill>
          <a:ln w="28575" cap="rnd">
            <a:solidFill>
              <a:schemeClr val="accent1"/>
            </a:solidFill>
            <a:round/>
          </a:ln>
          <a:effectLst/>
        </c:spPr>
        <c:marker>
          <c:symbol val="none"/>
        </c:marker>
      </c:pivotFmt>
      <c:pivotFmt>
        <c:idx val="103"/>
        <c:spPr>
          <a:solidFill>
            <a:schemeClr val="accent1"/>
          </a:solidFill>
          <a:ln w="28575" cap="rnd">
            <a:solidFill>
              <a:schemeClr val="accent1"/>
            </a:solidFill>
            <a:round/>
          </a:ln>
          <a:effectLst/>
        </c:spPr>
        <c:marker>
          <c:symbol val="none"/>
        </c:marker>
      </c:pivotFmt>
      <c:pivotFmt>
        <c:idx val="104"/>
        <c:spPr>
          <a:solidFill>
            <a:schemeClr val="accent1"/>
          </a:solidFill>
          <a:ln w="28575" cap="rnd">
            <a:solidFill>
              <a:schemeClr val="accent1"/>
            </a:solidFill>
            <a:round/>
          </a:ln>
          <a:effectLst/>
        </c:spPr>
        <c:marker>
          <c:symbol val="none"/>
        </c:marker>
      </c:pivotFmt>
      <c:pivotFmt>
        <c:idx val="105"/>
        <c:spPr>
          <a:solidFill>
            <a:schemeClr val="accent1"/>
          </a:solidFill>
          <a:ln w="28575" cap="rnd">
            <a:solidFill>
              <a:schemeClr val="accent1"/>
            </a:solidFill>
            <a:round/>
          </a:ln>
          <a:effectLst/>
        </c:spPr>
        <c:marker>
          <c:symbol val="none"/>
        </c:marker>
      </c:pivotFmt>
      <c:pivotFmt>
        <c:idx val="106"/>
        <c:spPr>
          <a:solidFill>
            <a:schemeClr val="accent1"/>
          </a:solidFill>
          <a:ln w="28575" cap="rnd">
            <a:solidFill>
              <a:schemeClr val="accent1"/>
            </a:solidFill>
            <a:round/>
          </a:ln>
          <a:effectLst/>
        </c:spPr>
        <c:marker>
          <c:symbol val="none"/>
        </c:marker>
      </c:pivotFmt>
      <c:pivotFmt>
        <c:idx val="107"/>
        <c:spPr>
          <a:solidFill>
            <a:schemeClr val="accent1"/>
          </a:solidFill>
          <a:ln w="28575" cap="rnd">
            <a:solidFill>
              <a:schemeClr val="accent1"/>
            </a:solidFill>
            <a:round/>
          </a:ln>
          <a:effectLst/>
        </c:spPr>
        <c:marker>
          <c:symbol val="none"/>
        </c:marker>
      </c:pivotFmt>
      <c:pivotFmt>
        <c:idx val="108"/>
        <c:spPr>
          <a:solidFill>
            <a:schemeClr val="accent1"/>
          </a:solidFill>
          <a:ln w="28575" cap="rnd">
            <a:solidFill>
              <a:schemeClr val="accent1"/>
            </a:solidFill>
            <a:round/>
          </a:ln>
          <a:effectLst/>
        </c:spPr>
        <c:marker>
          <c:symbol val="none"/>
        </c:marker>
      </c:pivotFmt>
      <c:pivotFmt>
        <c:idx val="109"/>
        <c:spPr>
          <a:solidFill>
            <a:schemeClr val="accent1"/>
          </a:solidFill>
          <a:ln w="28575" cap="rnd">
            <a:solidFill>
              <a:schemeClr val="accent1"/>
            </a:solidFill>
            <a:round/>
          </a:ln>
          <a:effectLst/>
        </c:spPr>
        <c:marker>
          <c:symbol val="none"/>
        </c:marker>
      </c:pivotFmt>
      <c:pivotFmt>
        <c:idx val="110"/>
        <c:spPr>
          <a:solidFill>
            <a:schemeClr val="accent1"/>
          </a:solidFill>
          <a:ln w="28575" cap="rnd">
            <a:solidFill>
              <a:schemeClr val="accent1"/>
            </a:solidFill>
            <a:round/>
          </a:ln>
          <a:effectLst/>
        </c:spPr>
        <c:marker>
          <c:symbol val="none"/>
        </c:marker>
      </c:pivotFmt>
      <c:pivotFmt>
        <c:idx val="111"/>
        <c:spPr>
          <a:solidFill>
            <a:schemeClr val="accent1"/>
          </a:solidFill>
          <a:ln w="28575" cap="rnd">
            <a:solidFill>
              <a:schemeClr val="accent1"/>
            </a:solidFill>
            <a:round/>
          </a:ln>
          <a:effectLst/>
        </c:spPr>
        <c:marker>
          <c:symbol val="none"/>
        </c:marker>
      </c:pivotFmt>
      <c:pivotFmt>
        <c:idx val="112"/>
        <c:spPr>
          <a:solidFill>
            <a:schemeClr val="accent1"/>
          </a:solidFill>
          <a:ln w="28575" cap="rnd">
            <a:solidFill>
              <a:schemeClr val="accent1"/>
            </a:solidFill>
            <a:round/>
          </a:ln>
          <a:effectLst/>
        </c:spPr>
        <c:marker>
          <c:symbol val="none"/>
        </c:marker>
      </c:pivotFmt>
      <c:pivotFmt>
        <c:idx val="113"/>
        <c:spPr>
          <a:solidFill>
            <a:schemeClr val="accent1"/>
          </a:solidFill>
          <a:ln w="28575" cap="rnd">
            <a:solidFill>
              <a:schemeClr val="accent1"/>
            </a:solidFill>
            <a:round/>
          </a:ln>
          <a:effectLst/>
        </c:spPr>
        <c:marker>
          <c:symbol val="none"/>
        </c:marker>
      </c:pivotFmt>
      <c:pivotFmt>
        <c:idx val="114"/>
        <c:spPr>
          <a:solidFill>
            <a:schemeClr val="accent1"/>
          </a:solidFill>
          <a:ln w="28575" cap="rnd">
            <a:solidFill>
              <a:schemeClr val="accent1"/>
            </a:solidFill>
            <a:round/>
          </a:ln>
          <a:effectLst/>
        </c:spPr>
        <c:marker>
          <c:symbol val="none"/>
        </c:marker>
      </c:pivotFmt>
      <c:pivotFmt>
        <c:idx val="115"/>
        <c:spPr>
          <a:solidFill>
            <a:schemeClr val="accent1"/>
          </a:solidFill>
          <a:ln w="28575" cap="rnd">
            <a:solidFill>
              <a:schemeClr val="accent1"/>
            </a:solidFill>
            <a:round/>
          </a:ln>
          <a:effectLst/>
        </c:spPr>
        <c:marker>
          <c:symbol val="none"/>
        </c:marker>
      </c:pivotFmt>
      <c:pivotFmt>
        <c:idx val="116"/>
        <c:spPr>
          <a:solidFill>
            <a:schemeClr val="accent1"/>
          </a:solidFill>
          <a:ln w="28575" cap="rnd">
            <a:solidFill>
              <a:schemeClr val="accent1"/>
            </a:solidFill>
            <a:round/>
          </a:ln>
          <a:effectLst/>
        </c:spPr>
        <c:marker>
          <c:symbol val="none"/>
        </c:marker>
      </c:pivotFmt>
      <c:pivotFmt>
        <c:idx val="117"/>
        <c:spPr>
          <a:solidFill>
            <a:schemeClr val="accent1"/>
          </a:solidFill>
          <a:ln w="28575" cap="rnd">
            <a:solidFill>
              <a:schemeClr val="accent1"/>
            </a:solidFill>
            <a:round/>
          </a:ln>
          <a:effectLst/>
        </c:spPr>
        <c:marker>
          <c:symbol val="none"/>
        </c:marker>
      </c:pivotFmt>
      <c:pivotFmt>
        <c:idx val="118"/>
        <c:spPr>
          <a:solidFill>
            <a:schemeClr val="accent1"/>
          </a:solidFill>
          <a:ln w="28575" cap="rnd">
            <a:solidFill>
              <a:schemeClr val="accent1"/>
            </a:solidFill>
            <a:round/>
          </a:ln>
          <a:effectLst/>
        </c:spPr>
        <c:marker>
          <c:symbol val="none"/>
        </c:marker>
      </c:pivotFmt>
      <c:pivotFmt>
        <c:idx val="119"/>
        <c:spPr>
          <a:solidFill>
            <a:schemeClr val="accent1"/>
          </a:solidFill>
          <a:ln w="28575" cap="rnd">
            <a:solidFill>
              <a:schemeClr val="accent1"/>
            </a:solidFill>
            <a:round/>
          </a:ln>
          <a:effectLst/>
        </c:spPr>
        <c:marker>
          <c:symbol val="none"/>
        </c:marker>
      </c:pivotFmt>
      <c:pivotFmt>
        <c:idx val="120"/>
        <c:spPr>
          <a:solidFill>
            <a:schemeClr val="accent1"/>
          </a:solidFill>
          <a:ln w="28575" cap="rnd">
            <a:solidFill>
              <a:schemeClr val="accent1"/>
            </a:solidFill>
            <a:round/>
          </a:ln>
          <a:effectLst/>
        </c:spPr>
        <c:marker>
          <c:symbol val="none"/>
        </c:marker>
      </c:pivotFmt>
      <c:pivotFmt>
        <c:idx val="121"/>
        <c:spPr>
          <a:solidFill>
            <a:schemeClr val="accent1"/>
          </a:solidFill>
          <a:ln w="28575" cap="rnd">
            <a:solidFill>
              <a:schemeClr val="accent1"/>
            </a:solidFill>
            <a:round/>
          </a:ln>
          <a:effectLst/>
        </c:spPr>
        <c:marker>
          <c:symbol val="none"/>
        </c:marker>
      </c:pivotFmt>
      <c:pivotFmt>
        <c:idx val="122"/>
        <c:spPr>
          <a:solidFill>
            <a:schemeClr val="accent1"/>
          </a:solidFill>
          <a:ln w="28575" cap="rnd">
            <a:solidFill>
              <a:schemeClr val="accent1"/>
            </a:solidFill>
            <a:round/>
          </a:ln>
          <a:effectLst/>
        </c:spPr>
        <c:marker>
          <c:symbol val="none"/>
        </c:marker>
      </c:pivotFmt>
      <c:pivotFmt>
        <c:idx val="123"/>
        <c:spPr>
          <a:solidFill>
            <a:schemeClr val="accent1"/>
          </a:solidFill>
          <a:ln w="28575" cap="rnd">
            <a:solidFill>
              <a:schemeClr val="accent1"/>
            </a:solidFill>
            <a:round/>
          </a:ln>
          <a:effectLst/>
        </c:spPr>
        <c:marker>
          <c:symbol val="none"/>
        </c:marker>
      </c:pivotFmt>
      <c:pivotFmt>
        <c:idx val="124"/>
        <c:spPr>
          <a:solidFill>
            <a:schemeClr val="accent1"/>
          </a:solidFill>
          <a:ln w="28575" cap="rnd">
            <a:solidFill>
              <a:schemeClr val="accent1"/>
            </a:solidFill>
            <a:round/>
          </a:ln>
          <a:effectLst/>
        </c:spPr>
        <c:marker>
          <c:symbol val="none"/>
        </c:marker>
      </c:pivotFmt>
      <c:pivotFmt>
        <c:idx val="125"/>
        <c:spPr>
          <a:solidFill>
            <a:schemeClr val="accent1"/>
          </a:solidFill>
          <a:ln w="28575" cap="rnd">
            <a:solidFill>
              <a:schemeClr val="accent1"/>
            </a:solidFill>
            <a:round/>
          </a:ln>
          <a:effectLst/>
        </c:spPr>
        <c:marker>
          <c:symbol val="none"/>
        </c:marker>
      </c:pivotFmt>
      <c:pivotFmt>
        <c:idx val="126"/>
        <c:spPr>
          <a:solidFill>
            <a:schemeClr val="accent1"/>
          </a:solidFill>
          <a:ln w="28575" cap="rnd">
            <a:solidFill>
              <a:schemeClr val="accent1"/>
            </a:solidFill>
            <a:round/>
          </a:ln>
          <a:effectLst/>
        </c:spPr>
        <c:marker>
          <c:symbol val="none"/>
        </c:marker>
      </c:pivotFmt>
      <c:pivotFmt>
        <c:idx val="127"/>
        <c:spPr>
          <a:solidFill>
            <a:schemeClr val="accent1"/>
          </a:solidFill>
          <a:ln w="28575" cap="rnd">
            <a:solidFill>
              <a:schemeClr val="accent1"/>
            </a:solidFill>
            <a:round/>
          </a:ln>
          <a:effectLst/>
        </c:spPr>
        <c:marker>
          <c:symbol val="none"/>
        </c:marker>
      </c:pivotFmt>
      <c:pivotFmt>
        <c:idx val="128"/>
        <c:spPr>
          <a:solidFill>
            <a:schemeClr val="accent1"/>
          </a:solidFill>
          <a:ln w="28575" cap="rnd">
            <a:solidFill>
              <a:schemeClr val="accent1"/>
            </a:solidFill>
            <a:round/>
          </a:ln>
          <a:effectLst/>
        </c:spPr>
        <c:marker>
          <c:symbol val="none"/>
        </c:marker>
      </c:pivotFmt>
      <c:pivotFmt>
        <c:idx val="129"/>
        <c:spPr>
          <a:solidFill>
            <a:schemeClr val="accent1"/>
          </a:solidFill>
          <a:ln w="28575" cap="rnd">
            <a:solidFill>
              <a:schemeClr val="accent1"/>
            </a:solidFill>
            <a:round/>
          </a:ln>
          <a:effectLst/>
        </c:spPr>
        <c:marker>
          <c:symbol val="none"/>
        </c:marker>
      </c:pivotFmt>
      <c:pivotFmt>
        <c:idx val="130"/>
        <c:spPr>
          <a:solidFill>
            <a:schemeClr val="accent1"/>
          </a:solidFill>
          <a:ln w="28575" cap="rnd">
            <a:solidFill>
              <a:schemeClr val="accent1"/>
            </a:solidFill>
            <a:round/>
          </a:ln>
          <a:effectLst/>
        </c:spPr>
        <c:marker>
          <c:symbol val="none"/>
        </c:marker>
      </c:pivotFmt>
      <c:pivotFmt>
        <c:idx val="131"/>
        <c:spPr>
          <a:solidFill>
            <a:schemeClr val="accent1"/>
          </a:solidFill>
          <a:ln w="28575" cap="rnd">
            <a:solidFill>
              <a:schemeClr val="accent1"/>
            </a:solidFill>
            <a:round/>
          </a:ln>
          <a:effectLst/>
        </c:spPr>
        <c:marker>
          <c:symbol val="none"/>
        </c:marker>
      </c:pivotFmt>
      <c:pivotFmt>
        <c:idx val="132"/>
        <c:spPr>
          <a:solidFill>
            <a:schemeClr val="accent1"/>
          </a:solidFill>
          <a:ln w="28575" cap="rnd">
            <a:solidFill>
              <a:schemeClr val="accent1"/>
            </a:solidFill>
            <a:round/>
          </a:ln>
          <a:effectLst/>
        </c:spPr>
        <c:marker>
          <c:symbol val="none"/>
        </c:marker>
      </c:pivotFmt>
      <c:pivotFmt>
        <c:idx val="133"/>
        <c:spPr>
          <a:solidFill>
            <a:schemeClr val="accent1"/>
          </a:solidFill>
          <a:ln w="28575" cap="rnd">
            <a:solidFill>
              <a:schemeClr val="accent1"/>
            </a:solidFill>
            <a:round/>
          </a:ln>
          <a:effectLst/>
        </c:spPr>
        <c:marker>
          <c:symbol val="none"/>
        </c:marker>
      </c:pivotFmt>
      <c:pivotFmt>
        <c:idx val="134"/>
        <c:spPr>
          <a:solidFill>
            <a:schemeClr val="accent1"/>
          </a:solidFill>
          <a:ln w="28575" cap="rnd">
            <a:solidFill>
              <a:schemeClr val="accent1"/>
            </a:solidFill>
            <a:round/>
          </a:ln>
          <a:effectLst/>
        </c:spPr>
        <c:marker>
          <c:symbol val="none"/>
        </c:marker>
      </c:pivotFmt>
      <c:pivotFmt>
        <c:idx val="135"/>
        <c:spPr>
          <a:solidFill>
            <a:schemeClr val="accent1"/>
          </a:solidFill>
          <a:ln w="28575" cap="rnd">
            <a:solidFill>
              <a:schemeClr val="accent1"/>
            </a:solidFill>
            <a:round/>
          </a:ln>
          <a:effectLst/>
        </c:spPr>
        <c:marker>
          <c:symbol val="none"/>
        </c:marker>
      </c:pivotFmt>
      <c:pivotFmt>
        <c:idx val="136"/>
        <c:spPr>
          <a:solidFill>
            <a:schemeClr val="accent1"/>
          </a:solidFill>
          <a:ln w="28575" cap="rnd">
            <a:solidFill>
              <a:schemeClr val="accent1"/>
            </a:solidFill>
            <a:round/>
          </a:ln>
          <a:effectLst/>
        </c:spPr>
        <c:marker>
          <c:symbol val="none"/>
        </c:marker>
      </c:pivotFmt>
      <c:pivotFmt>
        <c:idx val="137"/>
        <c:spPr>
          <a:solidFill>
            <a:schemeClr val="accent1"/>
          </a:solidFill>
          <a:ln w="28575" cap="rnd">
            <a:solidFill>
              <a:schemeClr val="accent1"/>
            </a:solidFill>
            <a:round/>
          </a:ln>
          <a:effectLst/>
        </c:spPr>
        <c:marker>
          <c:symbol val="none"/>
        </c:marker>
      </c:pivotFmt>
      <c:pivotFmt>
        <c:idx val="138"/>
        <c:spPr>
          <a:solidFill>
            <a:schemeClr val="accent1"/>
          </a:solidFill>
          <a:ln w="28575" cap="rnd">
            <a:solidFill>
              <a:schemeClr val="accent1"/>
            </a:solidFill>
            <a:round/>
          </a:ln>
          <a:effectLst/>
        </c:spPr>
        <c:marker>
          <c:symbol val="none"/>
        </c:marker>
      </c:pivotFmt>
      <c:pivotFmt>
        <c:idx val="139"/>
        <c:spPr>
          <a:solidFill>
            <a:schemeClr val="accent1"/>
          </a:solidFill>
          <a:ln w="28575" cap="rnd">
            <a:solidFill>
              <a:schemeClr val="accent1"/>
            </a:solidFill>
            <a:round/>
          </a:ln>
          <a:effectLst/>
        </c:spPr>
        <c:marker>
          <c:symbol val="none"/>
        </c:marker>
      </c:pivotFmt>
      <c:pivotFmt>
        <c:idx val="140"/>
        <c:spPr>
          <a:solidFill>
            <a:schemeClr val="accent1"/>
          </a:solidFill>
          <a:ln w="28575" cap="rnd">
            <a:solidFill>
              <a:schemeClr val="accent1"/>
            </a:solidFill>
            <a:round/>
          </a:ln>
          <a:effectLst/>
        </c:spPr>
        <c:marker>
          <c:symbol val="none"/>
        </c:marker>
      </c:pivotFmt>
      <c:pivotFmt>
        <c:idx val="141"/>
        <c:spPr>
          <a:solidFill>
            <a:schemeClr val="accent1"/>
          </a:solidFill>
          <a:ln w="28575" cap="rnd">
            <a:solidFill>
              <a:schemeClr val="accent1"/>
            </a:solidFill>
            <a:round/>
          </a:ln>
          <a:effectLst/>
        </c:spPr>
        <c:marker>
          <c:symbol val="none"/>
        </c:marker>
      </c:pivotFmt>
      <c:pivotFmt>
        <c:idx val="142"/>
        <c:spPr>
          <a:solidFill>
            <a:schemeClr val="accent1"/>
          </a:solidFill>
          <a:ln w="28575" cap="rnd">
            <a:solidFill>
              <a:schemeClr val="accent1"/>
            </a:solidFill>
            <a:round/>
          </a:ln>
          <a:effectLst/>
        </c:spPr>
        <c:marker>
          <c:symbol val="none"/>
        </c:marker>
      </c:pivotFmt>
      <c:pivotFmt>
        <c:idx val="143"/>
        <c:spPr>
          <a:solidFill>
            <a:schemeClr val="accent1"/>
          </a:solidFill>
          <a:ln w="28575" cap="rnd">
            <a:solidFill>
              <a:schemeClr val="accent1"/>
            </a:solidFill>
            <a:round/>
          </a:ln>
          <a:effectLst/>
        </c:spPr>
        <c:marker>
          <c:symbol val="none"/>
        </c:marker>
      </c:pivotFmt>
      <c:pivotFmt>
        <c:idx val="144"/>
        <c:spPr>
          <a:solidFill>
            <a:schemeClr val="accent1"/>
          </a:solidFill>
          <a:ln w="28575" cap="rnd">
            <a:solidFill>
              <a:schemeClr val="accent1"/>
            </a:solidFill>
            <a:round/>
          </a:ln>
          <a:effectLst/>
        </c:spPr>
        <c:marker>
          <c:symbol val="none"/>
        </c:marker>
      </c:pivotFmt>
      <c:pivotFmt>
        <c:idx val="145"/>
        <c:spPr>
          <a:solidFill>
            <a:schemeClr val="accent1"/>
          </a:solidFill>
          <a:ln w="28575" cap="rnd">
            <a:solidFill>
              <a:schemeClr val="accent1"/>
            </a:solidFill>
            <a:round/>
          </a:ln>
          <a:effectLst/>
        </c:spPr>
        <c:marker>
          <c:symbol val="none"/>
        </c:marker>
      </c:pivotFmt>
      <c:pivotFmt>
        <c:idx val="146"/>
        <c:spPr>
          <a:solidFill>
            <a:schemeClr val="accent1"/>
          </a:solidFill>
          <a:ln w="28575" cap="rnd">
            <a:solidFill>
              <a:schemeClr val="accent1"/>
            </a:solidFill>
            <a:round/>
          </a:ln>
          <a:effectLst/>
        </c:spPr>
        <c:marker>
          <c:symbol val="none"/>
        </c:marker>
      </c:pivotFmt>
      <c:pivotFmt>
        <c:idx val="147"/>
        <c:spPr>
          <a:solidFill>
            <a:schemeClr val="accent1"/>
          </a:solidFill>
          <a:ln w="28575" cap="rnd">
            <a:solidFill>
              <a:schemeClr val="accent1"/>
            </a:solidFill>
            <a:round/>
          </a:ln>
          <a:effectLst/>
        </c:spPr>
        <c:marker>
          <c:symbol val="none"/>
        </c:marker>
      </c:pivotFmt>
      <c:pivotFmt>
        <c:idx val="148"/>
        <c:spPr>
          <a:solidFill>
            <a:schemeClr val="accent1"/>
          </a:solidFill>
          <a:ln w="28575" cap="rnd">
            <a:solidFill>
              <a:schemeClr val="accent1"/>
            </a:solidFill>
            <a:round/>
          </a:ln>
          <a:effectLst/>
        </c:spPr>
        <c:marker>
          <c:symbol val="none"/>
        </c:marker>
      </c:pivotFmt>
      <c:pivotFmt>
        <c:idx val="149"/>
        <c:spPr>
          <a:solidFill>
            <a:schemeClr val="accent1"/>
          </a:solidFill>
          <a:ln w="28575" cap="rnd">
            <a:solidFill>
              <a:schemeClr val="accent1"/>
            </a:solidFill>
            <a:round/>
          </a:ln>
          <a:effectLst/>
        </c:spPr>
        <c:marker>
          <c:symbol val="none"/>
        </c:marker>
      </c:pivotFmt>
      <c:pivotFmt>
        <c:idx val="150"/>
        <c:spPr>
          <a:solidFill>
            <a:schemeClr val="accent1"/>
          </a:solidFill>
          <a:ln w="28575" cap="rnd">
            <a:solidFill>
              <a:schemeClr val="accent1"/>
            </a:solidFill>
            <a:round/>
          </a:ln>
          <a:effectLst/>
        </c:spPr>
        <c:marker>
          <c:symbol val="none"/>
        </c:marker>
      </c:pivotFmt>
      <c:pivotFmt>
        <c:idx val="151"/>
        <c:spPr>
          <a:solidFill>
            <a:schemeClr val="accent1"/>
          </a:solidFill>
          <a:ln w="28575" cap="rnd">
            <a:solidFill>
              <a:schemeClr val="accent1"/>
            </a:solidFill>
            <a:round/>
          </a:ln>
          <a:effectLst/>
        </c:spPr>
        <c:marker>
          <c:symbol val="none"/>
        </c:marker>
      </c:pivotFmt>
      <c:pivotFmt>
        <c:idx val="152"/>
        <c:spPr>
          <a:solidFill>
            <a:schemeClr val="accent1"/>
          </a:solidFill>
          <a:ln w="28575" cap="rnd">
            <a:solidFill>
              <a:schemeClr val="accent1"/>
            </a:solidFill>
            <a:round/>
          </a:ln>
          <a:effectLst/>
        </c:spPr>
        <c:marker>
          <c:symbol val="none"/>
        </c:marker>
      </c:pivotFmt>
      <c:pivotFmt>
        <c:idx val="153"/>
        <c:spPr>
          <a:solidFill>
            <a:schemeClr val="accent1"/>
          </a:solidFill>
          <a:ln w="28575" cap="rnd">
            <a:solidFill>
              <a:schemeClr val="accent1"/>
            </a:solidFill>
            <a:round/>
          </a:ln>
          <a:effectLst/>
        </c:spPr>
        <c:marker>
          <c:symbol val="none"/>
        </c:marker>
      </c:pivotFmt>
      <c:pivotFmt>
        <c:idx val="154"/>
        <c:spPr>
          <a:solidFill>
            <a:schemeClr val="accent1"/>
          </a:solidFill>
          <a:ln w="28575" cap="rnd">
            <a:solidFill>
              <a:schemeClr val="accent1"/>
            </a:solidFill>
            <a:round/>
          </a:ln>
          <a:effectLst/>
        </c:spPr>
        <c:marker>
          <c:symbol val="none"/>
        </c:marker>
      </c:pivotFmt>
      <c:pivotFmt>
        <c:idx val="155"/>
        <c:spPr>
          <a:solidFill>
            <a:schemeClr val="accent1"/>
          </a:solidFill>
          <a:ln w="28575" cap="rnd">
            <a:solidFill>
              <a:schemeClr val="accent1"/>
            </a:solidFill>
            <a:round/>
          </a:ln>
          <a:effectLst/>
        </c:spPr>
        <c:marker>
          <c:symbol val="none"/>
        </c:marker>
      </c:pivotFmt>
      <c:pivotFmt>
        <c:idx val="156"/>
        <c:spPr>
          <a:solidFill>
            <a:schemeClr val="accent1"/>
          </a:solidFill>
          <a:ln w="28575" cap="rnd">
            <a:solidFill>
              <a:schemeClr val="accent1"/>
            </a:solidFill>
            <a:round/>
          </a:ln>
          <a:effectLst/>
        </c:spPr>
        <c:marker>
          <c:symbol val="none"/>
        </c:marker>
      </c:pivotFmt>
      <c:pivotFmt>
        <c:idx val="157"/>
        <c:spPr>
          <a:solidFill>
            <a:schemeClr val="accent1"/>
          </a:solidFill>
          <a:ln w="28575" cap="rnd">
            <a:solidFill>
              <a:schemeClr val="accent1"/>
            </a:solidFill>
            <a:round/>
          </a:ln>
          <a:effectLst/>
        </c:spPr>
        <c:marker>
          <c:symbol val="none"/>
        </c:marker>
      </c:pivotFmt>
      <c:pivotFmt>
        <c:idx val="158"/>
        <c:spPr>
          <a:solidFill>
            <a:schemeClr val="accent1"/>
          </a:solidFill>
          <a:ln w="28575" cap="rnd">
            <a:solidFill>
              <a:schemeClr val="accent1"/>
            </a:solidFill>
            <a:round/>
          </a:ln>
          <a:effectLst/>
        </c:spPr>
        <c:marker>
          <c:symbol val="none"/>
        </c:marker>
      </c:pivotFmt>
      <c:pivotFmt>
        <c:idx val="159"/>
        <c:spPr>
          <a:solidFill>
            <a:schemeClr val="accent1"/>
          </a:solidFill>
          <a:ln w="28575" cap="rnd">
            <a:solidFill>
              <a:schemeClr val="accent1"/>
            </a:solidFill>
            <a:round/>
          </a:ln>
          <a:effectLst/>
        </c:spPr>
        <c:marker>
          <c:symbol val="none"/>
        </c:marker>
      </c:pivotFmt>
      <c:pivotFmt>
        <c:idx val="160"/>
        <c:spPr>
          <a:solidFill>
            <a:schemeClr val="accent1"/>
          </a:solidFill>
          <a:ln w="28575" cap="rnd">
            <a:solidFill>
              <a:schemeClr val="accent1"/>
            </a:solidFill>
            <a:round/>
          </a:ln>
          <a:effectLst/>
        </c:spPr>
        <c:marker>
          <c:symbol val="none"/>
        </c:marker>
      </c:pivotFmt>
      <c:pivotFmt>
        <c:idx val="161"/>
        <c:spPr>
          <a:solidFill>
            <a:schemeClr val="accent1"/>
          </a:solidFill>
          <a:ln w="28575" cap="rnd">
            <a:solidFill>
              <a:schemeClr val="accent1"/>
            </a:solidFill>
            <a:round/>
          </a:ln>
          <a:effectLst/>
        </c:spPr>
        <c:marker>
          <c:symbol val="none"/>
        </c:marker>
      </c:pivotFmt>
      <c:pivotFmt>
        <c:idx val="162"/>
        <c:spPr>
          <a:solidFill>
            <a:schemeClr val="accent1"/>
          </a:solidFill>
          <a:ln w="28575" cap="rnd">
            <a:solidFill>
              <a:schemeClr val="accent1"/>
            </a:solidFill>
            <a:round/>
          </a:ln>
          <a:effectLst/>
        </c:spPr>
        <c:marker>
          <c:symbol val="none"/>
        </c:marker>
      </c:pivotFmt>
      <c:pivotFmt>
        <c:idx val="163"/>
        <c:spPr>
          <a:solidFill>
            <a:schemeClr val="accent1"/>
          </a:solidFill>
          <a:ln w="28575" cap="rnd">
            <a:solidFill>
              <a:schemeClr val="accent1"/>
            </a:solidFill>
            <a:round/>
          </a:ln>
          <a:effectLst/>
        </c:spPr>
        <c:marker>
          <c:symbol val="none"/>
        </c:marker>
      </c:pivotFmt>
      <c:pivotFmt>
        <c:idx val="164"/>
        <c:spPr>
          <a:solidFill>
            <a:schemeClr val="accent1"/>
          </a:solidFill>
          <a:ln w="28575" cap="rnd">
            <a:solidFill>
              <a:schemeClr val="accent1"/>
            </a:solidFill>
            <a:round/>
          </a:ln>
          <a:effectLst/>
        </c:spPr>
        <c:marker>
          <c:symbol val="none"/>
        </c:marker>
      </c:pivotFmt>
      <c:pivotFmt>
        <c:idx val="165"/>
        <c:spPr>
          <a:solidFill>
            <a:schemeClr val="accent1"/>
          </a:solidFill>
          <a:ln w="28575" cap="rnd">
            <a:solidFill>
              <a:schemeClr val="accent1"/>
            </a:solidFill>
            <a:round/>
          </a:ln>
          <a:effectLst/>
        </c:spPr>
        <c:marker>
          <c:symbol val="none"/>
        </c:marker>
      </c:pivotFmt>
      <c:pivotFmt>
        <c:idx val="166"/>
        <c:spPr>
          <a:solidFill>
            <a:schemeClr val="accent1"/>
          </a:solidFill>
          <a:ln w="28575" cap="rnd">
            <a:solidFill>
              <a:schemeClr val="accent1"/>
            </a:solidFill>
            <a:round/>
          </a:ln>
          <a:effectLst/>
        </c:spPr>
        <c:marker>
          <c:symbol val="none"/>
        </c:marker>
      </c:pivotFmt>
      <c:pivotFmt>
        <c:idx val="167"/>
        <c:spPr>
          <a:solidFill>
            <a:schemeClr val="accent1"/>
          </a:solidFill>
          <a:ln w="28575" cap="rnd">
            <a:solidFill>
              <a:schemeClr val="accent1"/>
            </a:solidFill>
            <a:round/>
          </a:ln>
          <a:effectLst/>
        </c:spPr>
        <c:marker>
          <c:symbol val="none"/>
        </c:marker>
      </c:pivotFmt>
      <c:pivotFmt>
        <c:idx val="168"/>
        <c:spPr>
          <a:solidFill>
            <a:schemeClr val="accent1"/>
          </a:solidFill>
          <a:ln w="28575" cap="rnd">
            <a:solidFill>
              <a:schemeClr val="accent1"/>
            </a:solidFill>
            <a:round/>
          </a:ln>
          <a:effectLst/>
        </c:spPr>
        <c:marker>
          <c:symbol val="none"/>
        </c:marker>
      </c:pivotFmt>
      <c:pivotFmt>
        <c:idx val="169"/>
        <c:spPr>
          <a:solidFill>
            <a:schemeClr val="accent1"/>
          </a:solidFill>
          <a:ln w="28575" cap="rnd">
            <a:solidFill>
              <a:schemeClr val="accent1"/>
            </a:solidFill>
            <a:round/>
          </a:ln>
          <a:effectLst/>
        </c:spPr>
        <c:marker>
          <c:symbol val="none"/>
        </c:marker>
      </c:pivotFmt>
      <c:pivotFmt>
        <c:idx val="170"/>
        <c:spPr>
          <a:solidFill>
            <a:schemeClr val="accent1"/>
          </a:solidFill>
          <a:ln w="28575" cap="rnd">
            <a:solidFill>
              <a:schemeClr val="accent1"/>
            </a:solidFill>
            <a:round/>
          </a:ln>
          <a:effectLst/>
        </c:spPr>
        <c:marker>
          <c:symbol val="none"/>
        </c:marker>
      </c:pivotFmt>
      <c:pivotFmt>
        <c:idx val="171"/>
        <c:spPr>
          <a:solidFill>
            <a:schemeClr val="accent1"/>
          </a:solidFill>
          <a:ln w="28575" cap="rnd">
            <a:solidFill>
              <a:schemeClr val="accent1"/>
            </a:solidFill>
            <a:round/>
          </a:ln>
          <a:effectLst/>
        </c:spPr>
        <c:marker>
          <c:symbol val="none"/>
        </c:marker>
      </c:pivotFmt>
      <c:pivotFmt>
        <c:idx val="172"/>
        <c:spPr>
          <a:solidFill>
            <a:schemeClr val="accent1"/>
          </a:solidFill>
          <a:ln w="28575" cap="rnd">
            <a:solidFill>
              <a:schemeClr val="accent1"/>
            </a:solidFill>
            <a:round/>
          </a:ln>
          <a:effectLst/>
        </c:spPr>
        <c:marker>
          <c:symbol val="none"/>
        </c:marker>
      </c:pivotFmt>
      <c:pivotFmt>
        <c:idx val="173"/>
        <c:spPr>
          <a:solidFill>
            <a:schemeClr val="accent1"/>
          </a:solidFill>
          <a:ln w="28575" cap="rnd">
            <a:solidFill>
              <a:schemeClr val="accent1"/>
            </a:solidFill>
            <a:round/>
          </a:ln>
          <a:effectLst/>
        </c:spPr>
        <c:marker>
          <c:symbol val="none"/>
        </c:marker>
      </c:pivotFmt>
      <c:pivotFmt>
        <c:idx val="174"/>
        <c:spPr>
          <a:solidFill>
            <a:schemeClr val="accent1"/>
          </a:solidFill>
          <a:ln w="28575" cap="rnd">
            <a:solidFill>
              <a:schemeClr val="accent1"/>
            </a:solidFill>
            <a:round/>
          </a:ln>
          <a:effectLst/>
        </c:spPr>
        <c:marker>
          <c:symbol val="none"/>
        </c:marker>
      </c:pivotFmt>
      <c:pivotFmt>
        <c:idx val="175"/>
        <c:spPr>
          <a:solidFill>
            <a:schemeClr val="accent1"/>
          </a:solidFill>
          <a:ln w="28575" cap="rnd">
            <a:solidFill>
              <a:schemeClr val="accent1"/>
            </a:solidFill>
            <a:round/>
          </a:ln>
          <a:effectLst/>
        </c:spPr>
        <c:marker>
          <c:symbol val="none"/>
        </c:marker>
      </c:pivotFmt>
      <c:pivotFmt>
        <c:idx val="176"/>
        <c:spPr>
          <a:solidFill>
            <a:schemeClr val="accent1"/>
          </a:solidFill>
          <a:ln w="28575" cap="rnd">
            <a:solidFill>
              <a:schemeClr val="accent1"/>
            </a:solidFill>
            <a:round/>
          </a:ln>
          <a:effectLst/>
        </c:spPr>
        <c:marker>
          <c:symbol val="none"/>
        </c:marker>
      </c:pivotFmt>
      <c:pivotFmt>
        <c:idx val="177"/>
        <c:spPr>
          <a:solidFill>
            <a:schemeClr val="accent1"/>
          </a:solidFill>
          <a:ln w="28575" cap="rnd">
            <a:solidFill>
              <a:schemeClr val="accent1"/>
            </a:solidFill>
            <a:round/>
          </a:ln>
          <a:effectLst/>
        </c:spPr>
        <c:marker>
          <c:symbol val="none"/>
        </c:marker>
      </c:pivotFmt>
      <c:pivotFmt>
        <c:idx val="178"/>
        <c:spPr>
          <a:solidFill>
            <a:schemeClr val="accent1"/>
          </a:solidFill>
          <a:ln w="28575" cap="rnd">
            <a:solidFill>
              <a:schemeClr val="accent1"/>
            </a:solidFill>
            <a:round/>
          </a:ln>
          <a:effectLst/>
        </c:spPr>
        <c:marker>
          <c:symbol val="none"/>
        </c:marker>
      </c:pivotFmt>
      <c:pivotFmt>
        <c:idx val="179"/>
        <c:spPr>
          <a:solidFill>
            <a:schemeClr val="accent1"/>
          </a:solidFill>
          <a:ln w="28575" cap="rnd">
            <a:solidFill>
              <a:schemeClr val="accent1"/>
            </a:solidFill>
            <a:round/>
          </a:ln>
          <a:effectLst/>
        </c:spPr>
        <c:marker>
          <c:symbol val="none"/>
        </c:marker>
      </c:pivotFmt>
      <c:pivotFmt>
        <c:idx val="180"/>
        <c:spPr>
          <a:solidFill>
            <a:schemeClr val="accent1"/>
          </a:solidFill>
          <a:ln w="28575" cap="rnd">
            <a:solidFill>
              <a:schemeClr val="accent1"/>
            </a:solidFill>
            <a:round/>
          </a:ln>
          <a:effectLst/>
        </c:spPr>
        <c:marker>
          <c:symbol val="none"/>
        </c:marker>
      </c:pivotFmt>
      <c:pivotFmt>
        <c:idx val="181"/>
        <c:spPr>
          <a:solidFill>
            <a:schemeClr val="accent1"/>
          </a:solidFill>
          <a:ln w="28575" cap="rnd">
            <a:solidFill>
              <a:schemeClr val="accent1"/>
            </a:solidFill>
            <a:round/>
          </a:ln>
          <a:effectLst/>
        </c:spPr>
        <c:marker>
          <c:symbol val="none"/>
        </c:marker>
      </c:pivotFmt>
      <c:pivotFmt>
        <c:idx val="182"/>
        <c:spPr>
          <a:solidFill>
            <a:schemeClr val="accent1"/>
          </a:solidFill>
          <a:ln w="28575" cap="rnd">
            <a:solidFill>
              <a:schemeClr val="accent1"/>
            </a:solidFill>
            <a:round/>
          </a:ln>
          <a:effectLst/>
        </c:spPr>
        <c:marker>
          <c:symbol val="none"/>
        </c:marker>
      </c:pivotFmt>
      <c:pivotFmt>
        <c:idx val="183"/>
        <c:spPr>
          <a:solidFill>
            <a:schemeClr val="accent1"/>
          </a:solidFill>
          <a:ln w="28575" cap="rnd">
            <a:solidFill>
              <a:schemeClr val="accent1"/>
            </a:solidFill>
            <a:round/>
          </a:ln>
          <a:effectLst/>
        </c:spPr>
        <c:marker>
          <c:symbol val="none"/>
        </c:marker>
      </c:pivotFmt>
      <c:pivotFmt>
        <c:idx val="184"/>
        <c:spPr>
          <a:solidFill>
            <a:schemeClr val="accent1"/>
          </a:solidFill>
          <a:ln w="28575" cap="rnd">
            <a:solidFill>
              <a:schemeClr val="accent1"/>
            </a:solidFill>
            <a:round/>
          </a:ln>
          <a:effectLst/>
        </c:spPr>
        <c:marker>
          <c:symbol val="none"/>
        </c:marker>
      </c:pivotFmt>
      <c:pivotFmt>
        <c:idx val="185"/>
        <c:spPr>
          <a:solidFill>
            <a:schemeClr val="accent1"/>
          </a:solidFill>
          <a:ln w="28575" cap="rnd">
            <a:solidFill>
              <a:schemeClr val="accent1"/>
            </a:solidFill>
            <a:round/>
          </a:ln>
          <a:effectLst/>
        </c:spPr>
        <c:marker>
          <c:symbol val="none"/>
        </c:marker>
      </c:pivotFmt>
      <c:pivotFmt>
        <c:idx val="186"/>
        <c:spPr>
          <a:solidFill>
            <a:schemeClr val="accent1"/>
          </a:solidFill>
          <a:ln w="28575" cap="rnd">
            <a:solidFill>
              <a:schemeClr val="accent1"/>
            </a:solidFill>
            <a:round/>
          </a:ln>
          <a:effectLst/>
        </c:spPr>
        <c:marker>
          <c:symbol val="none"/>
        </c:marker>
      </c:pivotFmt>
      <c:pivotFmt>
        <c:idx val="187"/>
        <c:spPr>
          <a:solidFill>
            <a:schemeClr val="accent1"/>
          </a:solidFill>
          <a:ln w="28575" cap="rnd">
            <a:solidFill>
              <a:schemeClr val="accent1"/>
            </a:solidFill>
            <a:round/>
          </a:ln>
          <a:effectLst/>
        </c:spPr>
        <c:marker>
          <c:symbol val="none"/>
        </c:marker>
      </c:pivotFmt>
      <c:pivotFmt>
        <c:idx val="188"/>
        <c:spPr>
          <a:solidFill>
            <a:schemeClr val="accent1"/>
          </a:solidFill>
          <a:ln w="28575" cap="rnd">
            <a:solidFill>
              <a:schemeClr val="accent1"/>
            </a:solidFill>
            <a:round/>
          </a:ln>
          <a:effectLst/>
        </c:spPr>
        <c:marker>
          <c:symbol val="none"/>
        </c:marker>
      </c:pivotFmt>
      <c:pivotFmt>
        <c:idx val="189"/>
        <c:spPr>
          <a:solidFill>
            <a:schemeClr val="accent1"/>
          </a:solidFill>
          <a:ln w="28575" cap="rnd">
            <a:solidFill>
              <a:schemeClr val="accent1"/>
            </a:solidFill>
            <a:round/>
          </a:ln>
          <a:effectLst/>
        </c:spPr>
        <c:marker>
          <c:symbol val="none"/>
        </c:marker>
      </c:pivotFmt>
      <c:pivotFmt>
        <c:idx val="190"/>
        <c:spPr>
          <a:solidFill>
            <a:schemeClr val="accent1"/>
          </a:solidFill>
          <a:ln w="28575" cap="rnd">
            <a:solidFill>
              <a:schemeClr val="accent1"/>
            </a:solidFill>
            <a:round/>
          </a:ln>
          <a:effectLst/>
        </c:spPr>
        <c:marker>
          <c:symbol val="none"/>
        </c:marker>
      </c:pivotFmt>
      <c:pivotFmt>
        <c:idx val="191"/>
        <c:spPr>
          <a:solidFill>
            <a:schemeClr val="accent1"/>
          </a:solidFill>
          <a:ln w="28575" cap="rnd">
            <a:solidFill>
              <a:schemeClr val="accent1"/>
            </a:solidFill>
            <a:round/>
          </a:ln>
          <a:effectLst/>
        </c:spPr>
        <c:marker>
          <c:symbol val="none"/>
        </c:marker>
      </c:pivotFmt>
      <c:pivotFmt>
        <c:idx val="192"/>
        <c:spPr>
          <a:solidFill>
            <a:schemeClr val="accent1"/>
          </a:solidFill>
          <a:ln w="28575" cap="rnd">
            <a:solidFill>
              <a:schemeClr val="accent1"/>
            </a:solidFill>
            <a:round/>
          </a:ln>
          <a:effectLst/>
        </c:spPr>
        <c:marker>
          <c:symbol val="none"/>
        </c:marker>
      </c:pivotFmt>
      <c:pivotFmt>
        <c:idx val="193"/>
        <c:spPr>
          <a:solidFill>
            <a:schemeClr val="accent1"/>
          </a:solidFill>
          <a:ln w="28575" cap="rnd">
            <a:solidFill>
              <a:schemeClr val="accent1"/>
            </a:solidFill>
            <a:round/>
          </a:ln>
          <a:effectLst/>
        </c:spPr>
        <c:marker>
          <c:symbol val="none"/>
        </c:marker>
      </c:pivotFmt>
      <c:pivotFmt>
        <c:idx val="194"/>
        <c:spPr>
          <a:solidFill>
            <a:schemeClr val="accent1"/>
          </a:solidFill>
          <a:ln w="28575" cap="rnd">
            <a:solidFill>
              <a:schemeClr val="accent1"/>
            </a:solidFill>
            <a:round/>
          </a:ln>
          <a:effectLst/>
        </c:spPr>
        <c:marker>
          <c:symbol val="none"/>
        </c:marker>
      </c:pivotFmt>
      <c:pivotFmt>
        <c:idx val="195"/>
        <c:spPr>
          <a:solidFill>
            <a:schemeClr val="accent1"/>
          </a:solidFill>
          <a:ln w="28575" cap="rnd">
            <a:solidFill>
              <a:schemeClr val="accent1"/>
            </a:solidFill>
            <a:round/>
          </a:ln>
          <a:effectLst/>
        </c:spPr>
        <c:marker>
          <c:symbol val="none"/>
        </c:marker>
      </c:pivotFmt>
      <c:pivotFmt>
        <c:idx val="196"/>
        <c:spPr>
          <a:solidFill>
            <a:schemeClr val="accent1"/>
          </a:solidFill>
          <a:ln w="28575" cap="rnd">
            <a:solidFill>
              <a:schemeClr val="accent1"/>
            </a:solidFill>
            <a:round/>
          </a:ln>
          <a:effectLst/>
        </c:spPr>
        <c:marker>
          <c:symbol val="none"/>
        </c:marker>
      </c:pivotFmt>
      <c:pivotFmt>
        <c:idx val="197"/>
        <c:spPr>
          <a:solidFill>
            <a:schemeClr val="accent1"/>
          </a:solidFill>
          <a:ln w="28575" cap="rnd">
            <a:solidFill>
              <a:schemeClr val="accent1"/>
            </a:solidFill>
            <a:round/>
          </a:ln>
          <a:effectLst/>
        </c:spPr>
        <c:marker>
          <c:symbol val="none"/>
        </c:marker>
      </c:pivotFmt>
      <c:pivotFmt>
        <c:idx val="198"/>
        <c:spPr>
          <a:solidFill>
            <a:schemeClr val="accent1"/>
          </a:solidFill>
          <a:ln w="28575" cap="rnd">
            <a:solidFill>
              <a:schemeClr val="accent1"/>
            </a:solidFill>
            <a:round/>
          </a:ln>
          <a:effectLst/>
        </c:spPr>
        <c:marker>
          <c:symbol val="none"/>
        </c:marker>
      </c:pivotFmt>
      <c:pivotFmt>
        <c:idx val="199"/>
        <c:spPr>
          <a:solidFill>
            <a:schemeClr val="accent1"/>
          </a:solidFill>
          <a:ln w="28575" cap="rnd">
            <a:solidFill>
              <a:schemeClr val="accent1"/>
            </a:solidFill>
            <a:round/>
          </a:ln>
          <a:effectLst/>
        </c:spPr>
        <c:marker>
          <c:symbol val="none"/>
        </c:marker>
      </c:pivotFmt>
      <c:pivotFmt>
        <c:idx val="200"/>
        <c:spPr>
          <a:solidFill>
            <a:schemeClr val="accent1"/>
          </a:solidFill>
          <a:ln w="28575" cap="rnd">
            <a:solidFill>
              <a:schemeClr val="accent1"/>
            </a:solidFill>
            <a:round/>
          </a:ln>
          <a:effectLst/>
        </c:spPr>
        <c:marker>
          <c:symbol val="none"/>
        </c:marker>
      </c:pivotFmt>
      <c:pivotFmt>
        <c:idx val="201"/>
        <c:spPr>
          <a:solidFill>
            <a:schemeClr val="accent1"/>
          </a:solidFill>
          <a:ln w="28575" cap="rnd">
            <a:solidFill>
              <a:schemeClr val="accent1"/>
            </a:solidFill>
            <a:round/>
          </a:ln>
          <a:effectLst/>
        </c:spPr>
        <c:marker>
          <c:symbol val="none"/>
        </c:marker>
      </c:pivotFmt>
      <c:pivotFmt>
        <c:idx val="202"/>
        <c:spPr>
          <a:solidFill>
            <a:schemeClr val="accent1"/>
          </a:solidFill>
          <a:ln w="28575" cap="rnd">
            <a:solidFill>
              <a:schemeClr val="accent1"/>
            </a:solidFill>
            <a:round/>
          </a:ln>
          <a:effectLst/>
        </c:spPr>
        <c:marker>
          <c:symbol val="none"/>
        </c:marker>
      </c:pivotFmt>
      <c:pivotFmt>
        <c:idx val="203"/>
        <c:spPr>
          <a:solidFill>
            <a:schemeClr val="accent1"/>
          </a:solidFill>
          <a:ln w="28575" cap="rnd">
            <a:solidFill>
              <a:schemeClr val="accent1"/>
            </a:solidFill>
            <a:round/>
          </a:ln>
          <a:effectLst/>
        </c:spPr>
        <c:marker>
          <c:symbol val="none"/>
        </c:marker>
      </c:pivotFmt>
      <c:pivotFmt>
        <c:idx val="204"/>
        <c:spPr>
          <a:solidFill>
            <a:schemeClr val="accent1"/>
          </a:solidFill>
          <a:ln w="28575" cap="rnd">
            <a:solidFill>
              <a:schemeClr val="accent1"/>
            </a:solidFill>
            <a:round/>
          </a:ln>
          <a:effectLst/>
        </c:spPr>
        <c:marker>
          <c:symbol val="none"/>
        </c:marker>
      </c:pivotFmt>
      <c:pivotFmt>
        <c:idx val="205"/>
        <c:spPr>
          <a:solidFill>
            <a:schemeClr val="accent1"/>
          </a:solidFill>
          <a:ln w="28575" cap="rnd">
            <a:solidFill>
              <a:schemeClr val="accent1"/>
            </a:solidFill>
            <a:round/>
          </a:ln>
          <a:effectLst/>
        </c:spPr>
        <c:marker>
          <c:symbol val="none"/>
        </c:marker>
      </c:pivotFmt>
      <c:pivotFmt>
        <c:idx val="206"/>
        <c:spPr>
          <a:solidFill>
            <a:schemeClr val="accent1"/>
          </a:solidFill>
          <a:ln w="28575" cap="rnd">
            <a:solidFill>
              <a:schemeClr val="accent1"/>
            </a:solidFill>
            <a:round/>
          </a:ln>
          <a:effectLst/>
        </c:spPr>
        <c:marker>
          <c:symbol val="none"/>
        </c:marker>
      </c:pivotFmt>
      <c:pivotFmt>
        <c:idx val="207"/>
        <c:spPr>
          <a:solidFill>
            <a:schemeClr val="accent1"/>
          </a:solidFill>
          <a:ln w="28575" cap="rnd">
            <a:solidFill>
              <a:schemeClr val="accent1"/>
            </a:solidFill>
            <a:round/>
          </a:ln>
          <a:effectLst/>
        </c:spPr>
        <c:marker>
          <c:symbol val="none"/>
        </c:marker>
      </c:pivotFmt>
      <c:pivotFmt>
        <c:idx val="208"/>
        <c:spPr>
          <a:solidFill>
            <a:schemeClr val="accent1"/>
          </a:solidFill>
          <a:ln w="28575" cap="rnd">
            <a:solidFill>
              <a:schemeClr val="accent1"/>
            </a:solidFill>
            <a:round/>
          </a:ln>
          <a:effectLst/>
        </c:spPr>
        <c:marker>
          <c:symbol val="none"/>
        </c:marker>
      </c:pivotFmt>
      <c:pivotFmt>
        <c:idx val="209"/>
        <c:spPr>
          <a:solidFill>
            <a:schemeClr val="accent1"/>
          </a:solidFill>
          <a:ln w="28575" cap="rnd">
            <a:solidFill>
              <a:schemeClr val="accent1"/>
            </a:solidFill>
            <a:round/>
          </a:ln>
          <a:effectLst/>
        </c:spPr>
        <c:marker>
          <c:symbol val="none"/>
        </c:marker>
      </c:pivotFmt>
      <c:pivotFmt>
        <c:idx val="210"/>
        <c:spPr>
          <a:solidFill>
            <a:schemeClr val="accent1"/>
          </a:solidFill>
          <a:ln w="28575" cap="rnd">
            <a:solidFill>
              <a:schemeClr val="accent1"/>
            </a:solidFill>
            <a:round/>
          </a:ln>
          <a:effectLst/>
        </c:spPr>
        <c:marker>
          <c:symbol val="none"/>
        </c:marker>
      </c:pivotFmt>
      <c:pivotFmt>
        <c:idx val="211"/>
        <c:spPr>
          <a:solidFill>
            <a:schemeClr val="accent1"/>
          </a:solidFill>
          <a:ln w="28575" cap="rnd">
            <a:solidFill>
              <a:schemeClr val="accent1"/>
            </a:solidFill>
            <a:round/>
          </a:ln>
          <a:effectLst/>
        </c:spPr>
        <c:marker>
          <c:symbol val="none"/>
        </c:marker>
      </c:pivotFmt>
      <c:pivotFmt>
        <c:idx val="212"/>
        <c:spPr>
          <a:solidFill>
            <a:schemeClr val="accent1"/>
          </a:solidFill>
          <a:ln w="28575" cap="rnd">
            <a:solidFill>
              <a:schemeClr val="accent1"/>
            </a:solidFill>
            <a:round/>
          </a:ln>
          <a:effectLst/>
        </c:spPr>
        <c:marker>
          <c:symbol val="none"/>
        </c:marker>
      </c:pivotFmt>
      <c:pivotFmt>
        <c:idx val="213"/>
        <c:spPr>
          <a:solidFill>
            <a:schemeClr val="accent1"/>
          </a:solidFill>
          <a:ln w="28575" cap="rnd">
            <a:solidFill>
              <a:schemeClr val="accent1"/>
            </a:solidFill>
            <a:round/>
          </a:ln>
          <a:effectLst/>
        </c:spPr>
        <c:marker>
          <c:symbol val="none"/>
        </c:marker>
      </c:pivotFmt>
      <c:pivotFmt>
        <c:idx val="214"/>
        <c:spPr>
          <a:solidFill>
            <a:schemeClr val="accent1"/>
          </a:solidFill>
          <a:ln w="28575" cap="rnd">
            <a:solidFill>
              <a:schemeClr val="accent1"/>
            </a:solidFill>
            <a:round/>
          </a:ln>
          <a:effectLst/>
        </c:spPr>
        <c:marker>
          <c:symbol val="none"/>
        </c:marker>
      </c:pivotFmt>
      <c:pivotFmt>
        <c:idx val="215"/>
        <c:spPr>
          <a:solidFill>
            <a:schemeClr val="accent1"/>
          </a:solidFill>
          <a:ln w="28575" cap="rnd">
            <a:solidFill>
              <a:schemeClr val="accent1"/>
            </a:solidFill>
            <a:round/>
          </a:ln>
          <a:effectLst/>
        </c:spPr>
        <c:marker>
          <c:symbol val="none"/>
        </c:marker>
      </c:pivotFmt>
      <c:pivotFmt>
        <c:idx val="216"/>
        <c:spPr>
          <a:solidFill>
            <a:schemeClr val="accent1"/>
          </a:solidFill>
          <a:ln w="28575" cap="rnd">
            <a:solidFill>
              <a:schemeClr val="accent1"/>
            </a:solidFill>
            <a:round/>
          </a:ln>
          <a:effectLst/>
        </c:spPr>
        <c:marker>
          <c:symbol val="none"/>
        </c:marker>
      </c:pivotFmt>
      <c:pivotFmt>
        <c:idx val="217"/>
        <c:spPr>
          <a:solidFill>
            <a:schemeClr val="accent1"/>
          </a:solidFill>
          <a:ln w="28575" cap="rnd">
            <a:solidFill>
              <a:schemeClr val="accent1"/>
            </a:solidFill>
            <a:round/>
          </a:ln>
          <a:effectLst/>
        </c:spPr>
        <c:marker>
          <c:symbol val="none"/>
        </c:marker>
      </c:pivotFmt>
      <c:pivotFmt>
        <c:idx val="218"/>
        <c:spPr>
          <a:solidFill>
            <a:schemeClr val="accent1"/>
          </a:solidFill>
          <a:ln w="28575" cap="rnd">
            <a:solidFill>
              <a:schemeClr val="accent1"/>
            </a:solidFill>
            <a:round/>
          </a:ln>
          <a:effectLst/>
        </c:spPr>
        <c:marker>
          <c:symbol val="none"/>
        </c:marker>
      </c:pivotFmt>
      <c:pivotFmt>
        <c:idx val="219"/>
        <c:spPr>
          <a:solidFill>
            <a:schemeClr val="accent1"/>
          </a:solidFill>
          <a:ln w="28575" cap="rnd">
            <a:solidFill>
              <a:schemeClr val="accent1"/>
            </a:solidFill>
            <a:round/>
          </a:ln>
          <a:effectLst/>
        </c:spPr>
        <c:marker>
          <c:symbol val="none"/>
        </c:marker>
      </c:pivotFmt>
      <c:pivotFmt>
        <c:idx val="220"/>
        <c:spPr>
          <a:solidFill>
            <a:schemeClr val="accent1"/>
          </a:solidFill>
          <a:ln w="28575" cap="rnd">
            <a:solidFill>
              <a:schemeClr val="accent1"/>
            </a:solidFill>
            <a:round/>
          </a:ln>
          <a:effectLst/>
        </c:spPr>
        <c:marker>
          <c:symbol val="none"/>
        </c:marker>
      </c:pivotFmt>
      <c:pivotFmt>
        <c:idx val="221"/>
        <c:spPr>
          <a:solidFill>
            <a:schemeClr val="accent1"/>
          </a:solidFill>
          <a:ln w="28575" cap="rnd">
            <a:solidFill>
              <a:schemeClr val="accent1"/>
            </a:solidFill>
            <a:round/>
          </a:ln>
          <a:effectLst/>
        </c:spPr>
        <c:marker>
          <c:symbol val="none"/>
        </c:marker>
      </c:pivotFmt>
      <c:pivotFmt>
        <c:idx val="222"/>
        <c:spPr>
          <a:solidFill>
            <a:schemeClr val="accent1"/>
          </a:solidFill>
          <a:ln w="28575" cap="rnd">
            <a:solidFill>
              <a:schemeClr val="accent1"/>
            </a:solidFill>
            <a:round/>
          </a:ln>
          <a:effectLst/>
        </c:spPr>
        <c:marker>
          <c:symbol val="none"/>
        </c:marker>
      </c:pivotFmt>
      <c:pivotFmt>
        <c:idx val="223"/>
        <c:spPr>
          <a:solidFill>
            <a:schemeClr val="accent1"/>
          </a:solidFill>
          <a:ln w="28575" cap="rnd">
            <a:solidFill>
              <a:schemeClr val="accent1"/>
            </a:solidFill>
            <a:round/>
          </a:ln>
          <a:effectLst/>
        </c:spPr>
        <c:marker>
          <c:symbol val="none"/>
        </c:marker>
      </c:pivotFmt>
      <c:pivotFmt>
        <c:idx val="224"/>
        <c:spPr>
          <a:solidFill>
            <a:schemeClr val="accent1"/>
          </a:solidFill>
          <a:ln w="28575" cap="rnd">
            <a:solidFill>
              <a:schemeClr val="accent1"/>
            </a:solidFill>
            <a:round/>
          </a:ln>
          <a:effectLst/>
        </c:spPr>
        <c:marker>
          <c:symbol val="none"/>
        </c:marker>
      </c:pivotFmt>
      <c:pivotFmt>
        <c:idx val="225"/>
        <c:spPr>
          <a:solidFill>
            <a:schemeClr val="accent1"/>
          </a:solidFill>
          <a:ln w="28575" cap="rnd">
            <a:solidFill>
              <a:schemeClr val="accent1"/>
            </a:solidFill>
            <a:round/>
          </a:ln>
          <a:effectLst/>
        </c:spPr>
        <c:marker>
          <c:symbol val="none"/>
        </c:marker>
      </c:pivotFmt>
      <c:pivotFmt>
        <c:idx val="226"/>
        <c:spPr>
          <a:solidFill>
            <a:schemeClr val="accent1"/>
          </a:solidFill>
          <a:ln w="28575" cap="rnd">
            <a:solidFill>
              <a:schemeClr val="accent1"/>
            </a:solidFill>
            <a:round/>
          </a:ln>
          <a:effectLst/>
        </c:spPr>
        <c:marker>
          <c:symbol val="none"/>
        </c:marker>
      </c:pivotFmt>
      <c:pivotFmt>
        <c:idx val="227"/>
        <c:spPr>
          <a:solidFill>
            <a:schemeClr val="accent1"/>
          </a:solidFill>
          <a:ln w="28575" cap="rnd">
            <a:solidFill>
              <a:schemeClr val="accent1"/>
            </a:solidFill>
            <a:round/>
          </a:ln>
          <a:effectLst/>
        </c:spPr>
        <c:marker>
          <c:symbol val="none"/>
        </c:marker>
      </c:pivotFmt>
      <c:pivotFmt>
        <c:idx val="228"/>
        <c:spPr>
          <a:solidFill>
            <a:schemeClr val="accent1"/>
          </a:solidFill>
          <a:ln w="28575" cap="rnd">
            <a:solidFill>
              <a:schemeClr val="accent1"/>
            </a:solidFill>
            <a:round/>
          </a:ln>
          <a:effectLst/>
        </c:spPr>
        <c:marker>
          <c:symbol val="none"/>
        </c:marker>
      </c:pivotFmt>
      <c:pivotFmt>
        <c:idx val="229"/>
        <c:spPr>
          <a:solidFill>
            <a:schemeClr val="accent1"/>
          </a:solidFill>
          <a:ln w="28575" cap="rnd">
            <a:solidFill>
              <a:schemeClr val="accent1"/>
            </a:solidFill>
            <a:round/>
          </a:ln>
          <a:effectLst/>
        </c:spPr>
        <c:marker>
          <c:symbol val="none"/>
        </c:marker>
      </c:pivotFmt>
      <c:pivotFmt>
        <c:idx val="230"/>
        <c:spPr>
          <a:solidFill>
            <a:schemeClr val="accent1"/>
          </a:solidFill>
          <a:ln w="28575" cap="rnd">
            <a:solidFill>
              <a:schemeClr val="accent1"/>
            </a:solidFill>
            <a:round/>
          </a:ln>
          <a:effectLst/>
        </c:spPr>
        <c:marker>
          <c:symbol val="none"/>
        </c:marker>
      </c:pivotFmt>
      <c:pivotFmt>
        <c:idx val="231"/>
        <c:spPr>
          <a:solidFill>
            <a:schemeClr val="accent1"/>
          </a:solidFill>
          <a:ln w="28575" cap="rnd">
            <a:solidFill>
              <a:schemeClr val="accent1"/>
            </a:solidFill>
            <a:round/>
          </a:ln>
          <a:effectLst/>
        </c:spPr>
        <c:marker>
          <c:symbol val="none"/>
        </c:marker>
      </c:pivotFmt>
      <c:pivotFmt>
        <c:idx val="232"/>
        <c:spPr>
          <a:solidFill>
            <a:schemeClr val="accent1"/>
          </a:solidFill>
          <a:ln w="28575" cap="rnd">
            <a:solidFill>
              <a:schemeClr val="accent1"/>
            </a:solidFill>
            <a:round/>
          </a:ln>
          <a:effectLst/>
        </c:spPr>
        <c:marker>
          <c:symbol val="none"/>
        </c:marker>
      </c:pivotFmt>
      <c:pivotFmt>
        <c:idx val="233"/>
        <c:spPr>
          <a:solidFill>
            <a:schemeClr val="accent1"/>
          </a:solidFill>
          <a:ln w="28575" cap="rnd">
            <a:solidFill>
              <a:schemeClr val="accent1"/>
            </a:solidFill>
            <a:round/>
          </a:ln>
          <a:effectLst/>
        </c:spPr>
        <c:marker>
          <c:symbol val="none"/>
        </c:marker>
      </c:pivotFmt>
      <c:pivotFmt>
        <c:idx val="234"/>
        <c:spPr>
          <a:solidFill>
            <a:schemeClr val="accent1"/>
          </a:solidFill>
          <a:ln w="28575" cap="rnd">
            <a:solidFill>
              <a:schemeClr val="accent1"/>
            </a:solidFill>
            <a:round/>
          </a:ln>
          <a:effectLst/>
        </c:spPr>
        <c:marker>
          <c:symbol val="none"/>
        </c:marker>
      </c:pivotFmt>
      <c:pivotFmt>
        <c:idx val="235"/>
        <c:spPr>
          <a:solidFill>
            <a:schemeClr val="accent1"/>
          </a:solidFill>
          <a:ln w="28575" cap="rnd">
            <a:solidFill>
              <a:schemeClr val="accent1"/>
            </a:solidFill>
            <a:round/>
          </a:ln>
          <a:effectLst/>
        </c:spPr>
        <c:marker>
          <c:symbol val="none"/>
        </c:marker>
      </c:pivotFmt>
      <c:pivotFmt>
        <c:idx val="236"/>
        <c:spPr>
          <a:solidFill>
            <a:schemeClr val="accent1"/>
          </a:solidFill>
          <a:ln w="28575" cap="rnd">
            <a:solidFill>
              <a:schemeClr val="accent1"/>
            </a:solidFill>
            <a:round/>
          </a:ln>
          <a:effectLst/>
        </c:spPr>
        <c:marker>
          <c:symbol val="none"/>
        </c:marker>
      </c:pivotFmt>
      <c:pivotFmt>
        <c:idx val="237"/>
        <c:spPr>
          <a:solidFill>
            <a:schemeClr val="accent1"/>
          </a:solidFill>
          <a:ln w="28575" cap="rnd">
            <a:solidFill>
              <a:schemeClr val="accent1"/>
            </a:solidFill>
            <a:round/>
          </a:ln>
          <a:effectLst/>
        </c:spPr>
        <c:marker>
          <c:symbol val="none"/>
        </c:marker>
      </c:pivotFmt>
      <c:pivotFmt>
        <c:idx val="238"/>
        <c:spPr>
          <a:solidFill>
            <a:schemeClr val="accent1"/>
          </a:solidFill>
          <a:ln w="28575" cap="rnd">
            <a:solidFill>
              <a:schemeClr val="accent1"/>
            </a:solidFill>
            <a:round/>
          </a:ln>
          <a:effectLst/>
        </c:spPr>
        <c:marker>
          <c:symbol val="none"/>
        </c:marker>
      </c:pivotFmt>
      <c:pivotFmt>
        <c:idx val="239"/>
        <c:spPr>
          <a:solidFill>
            <a:schemeClr val="accent1"/>
          </a:solidFill>
          <a:ln w="28575" cap="rnd">
            <a:solidFill>
              <a:schemeClr val="accent1"/>
            </a:solidFill>
            <a:round/>
          </a:ln>
          <a:effectLst/>
        </c:spPr>
        <c:marker>
          <c:symbol val="none"/>
        </c:marker>
      </c:pivotFmt>
      <c:pivotFmt>
        <c:idx val="240"/>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241"/>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242"/>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243"/>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244"/>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245"/>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246"/>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247"/>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248"/>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249"/>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250"/>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251"/>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252"/>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253"/>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254"/>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255"/>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256"/>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257"/>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258"/>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259"/>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260"/>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261"/>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262"/>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263"/>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4.5336090898501907E-2"/>
          <c:y val="0.14375964604784042"/>
          <c:w val="0.78649320936933653"/>
          <c:h val="0.62137226961720393"/>
        </c:manualLayout>
      </c:layout>
      <c:lineChart>
        <c:grouping val="standard"/>
        <c:varyColors val="0"/>
        <c:ser>
          <c:idx val="0"/>
          <c:order val="0"/>
          <c:tx>
            <c:strRef>
              <c:f>Alcalinidad!$B$191:$B$192</c:f>
              <c:strCache>
                <c:ptCount val="1"/>
                <c:pt idx="0">
                  <c:v>CONV</c:v>
                </c:pt>
              </c:strCache>
            </c:strRef>
          </c:tx>
          <c:spPr>
            <a:ln w="28575" cap="rnd">
              <a:solidFill>
                <a:schemeClr val="accent1"/>
              </a:solidFill>
              <a:round/>
            </a:ln>
            <a:effectLst/>
          </c:spPr>
          <c:marker>
            <c:symbol val="none"/>
          </c:marker>
          <c:cat>
            <c:strRef>
              <c:f>Alcalinidad!$A$193:$A$230</c:f>
              <c:strCache>
                <c:ptCount val="37"/>
                <c:pt idx="0">
                  <c:v>abr-18</c:v>
                </c:pt>
                <c:pt idx="1">
                  <c:v>may-18</c:v>
                </c:pt>
                <c:pt idx="2">
                  <c:v>jun-18</c:v>
                </c:pt>
                <c:pt idx="3">
                  <c:v>jul-18</c:v>
                </c:pt>
                <c:pt idx="4">
                  <c:v>ago-18</c:v>
                </c:pt>
                <c:pt idx="5">
                  <c:v>sep-18</c:v>
                </c:pt>
                <c:pt idx="6">
                  <c:v>oct-18</c:v>
                </c:pt>
                <c:pt idx="7">
                  <c:v>nov-18</c:v>
                </c:pt>
                <c:pt idx="8">
                  <c:v>dic-18</c:v>
                </c:pt>
                <c:pt idx="9">
                  <c:v>ene-19</c:v>
                </c:pt>
                <c:pt idx="10">
                  <c:v>feb-19</c:v>
                </c:pt>
                <c:pt idx="11">
                  <c:v>mar-19</c:v>
                </c:pt>
                <c:pt idx="12">
                  <c:v>abr-19</c:v>
                </c:pt>
                <c:pt idx="13">
                  <c:v>may-19</c:v>
                </c:pt>
                <c:pt idx="14">
                  <c:v>jun-19</c:v>
                </c:pt>
                <c:pt idx="15">
                  <c:v>jul-19</c:v>
                </c:pt>
                <c:pt idx="16">
                  <c:v>ago-19</c:v>
                </c:pt>
                <c:pt idx="17">
                  <c:v>sep-19</c:v>
                </c:pt>
                <c:pt idx="18">
                  <c:v>oct-19</c:v>
                </c:pt>
                <c:pt idx="19">
                  <c:v>nov-19</c:v>
                </c:pt>
                <c:pt idx="20">
                  <c:v>dic-19</c:v>
                </c:pt>
                <c:pt idx="21">
                  <c:v>ene-20</c:v>
                </c:pt>
                <c:pt idx="22">
                  <c:v>feb-20</c:v>
                </c:pt>
                <c:pt idx="23">
                  <c:v>mar-20</c:v>
                </c:pt>
                <c:pt idx="24">
                  <c:v>abr-20</c:v>
                </c:pt>
                <c:pt idx="25">
                  <c:v>may-20</c:v>
                </c:pt>
                <c:pt idx="26">
                  <c:v>jun-20</c:v>
                </c:pt>
                <c:pt idx="27">
                  <c:v>jul-20</c:v>
                </c:pt>
                <c:pt idx="28">
                  <c:v>ago-20</c:v>
                </c:pt>
                <c:pt idx="29">
                  <c:v>sep-20</c:v>
                </c:pt>
                <c:pt idx="30">
                  <c:v>oct-20</c:v>
                </c:pt>
                <c:pt idx="31">
                  <c:v>nov-20</c:v>
                </c:pt>
                <c:pt idx="32">
                  <c:v>dic-20</c:v>
                </c:pt>
                <c:pt idx="33">
                  <c:v>ene-21</c:v>
                </c:pt>
                <c:pt idx="34">
                  <c:v>feb-21</c:v>
                </c:pt>
                <c:pt idx="35">
                  <c:v>mar-21</c:v>
                </c:pt>
                <c:pt idx="36">
                  <c:v>abr-21</c:v>
                </c:pt>
              </c:strCache>
            </c:strRef>
          </c:cat>
          <c:val>
            <c:numRef>
              <c:f>Alcalinidad!$B$193:$B$230</c:f>
              <c:numCache>
                <c:formatCode>General</c:formatCode>
                <c:ptCount val="37"/>
                <c:pt idx="3">
                  <c:v>80</c:v>
                </c:pt>
                <c:pt idx="4">
                  <c:v>70</c:v>
                </c:pt>
                <c:pt idx="5">
                  <c:v>60</c:v>
                </c:pt>
                <c:pt idx="12">
                  <c:v>75</c:v>
                </c:pt>
                <c:pt idx="14">
                  <c:v>70</c:v>
                </c:pt>
                <c:pt idx="15">
                  <c:v>80</c:v>
                </c:pt>
                <c:pt idx="16">
                  <c:v>65</c:v>
                </c:pt>
                <c:pt idx="19">
                  <c:v>80</c:v>
                </c:pt>
              </c:numCache>
            </c:numRef>
          </c:val>
          <c:smooth val="0"/>
          <c:extLst>
            <c:ext xmlns:c16="http://schemas.microsoft.com/office/drawing/2014/chart" uri="{C3380CC4-5D6E-409C-BE32-E72D297353CC}">
              <c16:uniqueId val="{00000000-FBE3-4240-A9A0-895E465CF22C}"/>
            </c:ext>
          </c:extLst>
        </c:ser>
        <c:ser>
          <c:idx val="1"/>
          <c:order val="1"/>
          <c:tx>
            <c:strRef>
              <c:f>Alcalinidad!$C$191:$C$192</c:f>
              <c:strCache>
                <c:ptCount val="1"/>
                <c:pt idx="0">
                  <c:v>HARG1</c:v>
                </c:pt>
              </c:strCache>
            </c:strRef>
          </c:tx>
          <c:spPr>
            <a:ln w="28575" cap="rnd">
              <a:solidFill>
                <a:schemeClr val="accent2"/>
              </a:solidFill>
              <a:round/>
            </a:ln>
            <a:effectLst/>
          </c:spPr>
          <c:marker>
            <c:symbol val="none"/>
          </c:marker>
          <c:cat>
            <c:strRef>
              <c:f>Alcalinidad!$A$193:$A$230</c:f>
              <c:strCache>
                <c:ptCount val="37"/>
                <c:pt idx="0">
                  <c:v>abr-18</c:v>
                </c:pt>
                <c:pt idx="1">
                  <c:v>may-18</c:v>
                </c:pt>
                <c:pt idx="2">
                  <c:v>jun-18</c:v>
                </c:pt>
                <c:pt idx="3">
                  <c:v>jul-18</c:v>
                </c:pt>
                <c:pt idx="4">
                  <c:v>ago-18</c:v>
                </c:pt>
                <c:pt idx="5">
                  <c:v>sep-18</c:v>
                </c:pt>
                <c:pt idx="6">
                  <c:v>oct-18</c:v>
                </c:pt>
                <c:pt idx="7">
                  <c:v>nov-18</c:v>
                </c:pt>
                <c:pt idx="8">
                  <c:v>dic-18</c:v>
                </c:pt>
                <c:pt idx="9">
                  <c:v>ene-19</c:v>
                </c:pt>
                <c:pt idx="10">
                  <c:v>feb-19</c:v>
                </c:pt>
                <c:pt idx="11">
                  <c:v>mar-19</c:v>
                </c:pt>
                <c:pt idx="12">
                  <c:v>abr-19</c:v>
                </c:pt>
                <c:pt idx="13">
                  <c:v>may-19</c:v>
                </c:pt>
                <c:pt idx="14">
                  <c:v>jun-19</c:v>
                </c:pt>
                <c:pt idx="15">
                  <c:v>jul-19</c:v>
                </c:pt>
                <c:pt idx="16">
                  <c:v>ago-19</c:v>
                </c:pt>
                <c:pt idx="17">
                  <c:v>sep-19</c:v>
                </c:pt>
                <c:pt idx="18">
                  <c:v>oct-19</c:v>
                </c:pt>
                <c:pt idx="19">
                  <c:v>nov-19</c:v>
                </c:pt>
                <c:pt idx="20">
                  <c:v>dic-19</c:v>
                </c:pt>
                <c:pt idx="21">
                  <c:v>ene-20</c:v>
                </c:pt>
                <c:pt idx="22">
                  <c:v>feb-20</c:v>
                </c:pt>
                <c:pt idx="23">
                  <c:v>mar-20</c:v>
                </c:pt>
                <c:pt idx="24">
                  <c:v>abr-20</c:v>
                </c:pt>
                <c:pt idx="25">
                  <c:v>may-20</c:v>
                </c:pt>
                <c:pt idx="26">
                  <c:v>jun-20</c:v>
                </c:pt>
                <c:pt idx="27">
                  <c:v>jul-20</c:v>
                </c:pt>
                <c:pt idx="28">
                  <c:v>ago-20</c:v>
                </c:pt>
                <c:pt idx="29">
                  <c:v>sep-20</c:v>
                </c:pt>
                <c:pt idx="30">
                  <c:v>oct-20</c:v>
                </c:pt>
                <c:pt idx="31">
                  <c:v>nov-20</c:v>
                </c:pt>
                <c:pt idx="32">
                  <c:v>dic-20</c:v>
                </c:pt>
                <c:pt idx="33">
                  <c:v>ene-21</c:v>
                </c:pt>
                <c:pt idx="34">
                  <c:v>feb-21</c:v>
                </c:pt>
                <c:pt idx="35">
                  <c:v>mar-21</c:v>
                </c:pt>
                <c:pt idx="36">
                  <c:v>abr-21</c:v>
                </c:pt>
              </c:strCache>
            </c:strRef>
          </c:cat>
          <c:val>
            <c:numRef>
              <c:f>Alcalinidad!$C$193:$C$230</c:f>
              <c:numCache>
                <c:formatCode>General</c:formatCode>
                <c:ptCount val="37"/>
                <c:pt idx="0">
                  <c:v>#N/A</c:v>
                </c:pt>
                <c:pt idx="1">
                  <c:v>#N/A</c:v>
                </c:pt>
                <c:pt idx="4">
                  <c:v>45</c:v>
                </c:pt>
                <c:pt idx="5">
                  <c:v>35</c:v>
                </c:pt>
                <c:pt idx="6">
                  <c:v>35</c:v>
                </c:pt>
                <c:pt idx="8">
                  <c:v>45</c:v>
                </c:pt>
                <c:pt idx="9">
                  <c:v>35</c:v>
                </c:pt>
                <c:pt idx="10">
                  <c:v>50</c:v>
                </c:pt>
                <c:pt idx="11">
                  <c:v>55</c:v>
                </c:pt>
                <c:pt idx="12">
                  <c:v>50</c:v>
                </c:pt>
                <c:pt idx="13">
                  <c:v>40</c:v>
                </c:pt>
                <c:pt idx="14">
                  <c:v>40</c:v>
                </c:pt>
                <c:pt idx="15">
                  <c:v>40</c:v>
                </c:pt>
                <c:pt idx="16">
                  <c:v>35</c:v>
                </c:pt>
                <c:pt idx="17">
                  <c:v>45</c:v>
                </c:pt>
                <c:pt idx="18">
                  <c:v>45</c:v>
                </c:pt>
                <c:pt idx="19">
                  <c:v>35</c:v>
                </c:pt>
                <c:pt idx="20">
                  <c:v>45</c:v>
                </c:pt>
              </c:numCache>
            </c:numRef>
          </c:val>
          <c:smooth val="0"/>
          <c:extLst>
            <c:ext xmlns:c16="http://schemas.microsoft.com/office/drawing/2014/chart" uri="{C3380CC4-5D6E-409C-BE32-E72D297353CC}">
              <c16:uniqueId val="{00000001-FBE3-4240-A9A0-895E465CF22C}"/>
            </c:ext>
          </c:extLst>
        </c:ser>
        <c:ser>
          <c:idx val="2"/>
          <c:order val="2"/>
          <c:tx>
            <c:strRef>
              <c:f>Alcalinidad!$D$191:$D$192</c:f>
              <c:strCache>
                <c:ptCount val="1"/>
                <c:pt idx="0">
                  <c:v>HARG2</c:v>
                </c:pt>
              </c:strCache>
            </c:strRef>
          </c:tx>
          <c:spPr>
            <a:ln w="28575" cap="rnd">
              <a:solidFill>
                <a:schemeClr val="accent3"/>
              </a:solidFill>
              <a:round/>
            </a:ln>
            <a:effectLst/>
          </c:spPr>
          <c:marker>
            <c:symbol val="none"/>
          </c:marker>
          <c:cat>
            <c:strRef>
              <c:f>Alcalinidad!$A$193:$A$230</c:f>
              <c:strCache>
                <c:ptCount val="37"/>
                <c:pt idx="0">
                  <c:v>abr-18</c:v>
                </c:pt>
                <c:pt idx="1">
                  <c:v>may-18</c:v>
                </c:pt>
                <c:pt idx="2">
                  <c:v>jun-18</c:v>
                </c:pt>
                <c:pt idx="3">
                  <c:v>jul-18</c:v>
                </c:pt>
                <c:pt idx="4">
                  <c:v>ago-18</c:v>
                </c:pt>
                <c:pt idx="5">
                  <c:v>sep-18</c:v>
                </c:pt>
                <c:pt idx="6">
                  <c:v>oct-18</c:v>
                </c:pt>
                <c:pt idx="7">
                  <c:v>nov-18</c:v>
                </c:pt>
                <c:pt idx="8">
                  <c:v>dic-18</c:v>
                </c:pt>
                <c:pt idx="9">
                  <c:v>ene-19</c:v>
                </c:pt>
                <c:pt idx="10">
                  <c:v>feb-19</c:v>
                </c:pt>
                <c:pt idx="11">
                  <c:v>mar-19</c:v>
                </c:pt>
                <c:pt idx="12">
                  <c:v>abr-19</c:v>
                </c:pt>
                <c:pt idx="13">
                  <c:v>may-19</c:v>
                </c:pt>
                <c:pt idx="14">
                  <c:v>jun-19</c:v>
                </c:pt>
                <c:pt idx="15">
                  <c:v>jul-19</c:v>
                </c:pt>
                <c:pt idx="16">
                  <c:v>ago-19</c:v>
                </c:pt>
                <c:pt idx="17">
                  <c:v>sep-19</c:v>
                </c:pt>
                <c:pt idx="18">
                  <c:v>oct-19</c:v>
                </c:pt>
                <c:pt idx="19">
                  <c:v>nov-19</c:v>
                </c:pt>
                <c:pt idx="20">
                  <c:v>dic-19</c:v>
                </c:pt>
                <c:pt idx="21">
                  <c:v>ene-20</c:v>
                </c:pt>
                <c:pt idx="22">
                  <c:v>feb-20</c:v>
                </c:pt>
                <c:pt idx="23">
                  <c:v>mar-20</c:v>
                </c:pt>
                <c:pt idx="24">
                  <c:v>abr-20</c:v>
                </c:pt>
                <c:pt idx="25">
                  <c:v>may-20</c:v>
                </c:pt>
                <c:pt idx="26">
                  <c:v>jun-20</c:v>
                </c:pt>
                <c:pt idx="27">
                  <c:v>jul-20</c:v>
                </c:pt>
                <c:pt idx="28">
                  <c:v>ago-20</c:v>
                </c:pt>
                <c:pt idx="29">
                  <c:v>sep-20</c:v>
                </c:pt>
                <c:pt idx="30">
                  <c:v>oct-20</c:v>
                </c:pt>
                <c:pt idx="31">
                  <c:v>nov-20</c:v>
                </c:pt>
                <c:pt idx="32">
                  <c:v>dic-20</c:v>
                </c:pt>
                <c:pt idx="33">
                  <c:v>ene-21</c:v>
                </c:pt>
                <c:pt idx="34">
                  <c:v>feb-21</c:v>
                </c:pt>
                <c:pt idx="35">
                  <c:v>mar-21</c:v>
                </c:pt>
                <c:pt idx="36">
                  <c:v>abr-21</c:v>
                </c:pt>
              </c:strCache>
            </c:strRef>
          </c:cat>
          <c:val>
            <c:numRef>
              <c:f>Alcalinidad!$D$193:$D$230</c:f>
              <c:numCache>
                <c:formatCode>General</c:formatCode>
                <c:ptCount val="37"/>
                <c:pt idx="0">
                  <c:v>#N/A</c:v>
                </c:pt>
                <c:pt idx="1">
                  <c:v>#N/A</c:v>
                </c:pt>
                <c:pt idx="2">
                  <c:v>35</c:v>
                </c:pt>
                <c:pt idx="4">
                  <c:v>45</c:v>
                </c:pt>
                <c:pt idx="5">
                  <c:v>35</c:v>
                </c:pt>
                <c:pt idx="6">
                  <c:v>40</c:v>
                </c:pt>
                <c:pt idx="7">
                  <c:v>35</c:v>
                </c:pt>
                <c:pt idx="8">
                  <c:v>50</c:v>
                </c:pt>
                <c:pt idx="9">
                  <c:v>45</c:v>
                </c:pt>
                <c:pt idx="10">
                  <c:v>45</c:v>
                </c:pt>
                <c:pt idx="11">
                  <c:v>50</c:v>
                </c:pt>
                <c:pt idx="12">
                  <c:v>50</c:v>
                </c:pt>
                <c:pt idx="13">
                  <c:v>50</c:v>
                </c:pt>
                <c:pt idx="14">
                  <c:v>55</c:v>
                </c:pt>
                <c:pt idx="15">
                  <c:v>55</c:v>
                </c:pt>
                <c:pt idx="16">
                  <c:v>45</c:v>
                </c:pt>
                <c:pt idx="17">
                  <c:v>50</c:v>
                </c:pt>
                <c:pt idx="18">
                  <c:v>50</c:v>
                </c:pt>
                <c:pt idx="19">
                  <c:v>50</c:v>
                </c:pt>
                <c:pt idx="20">
                  <c:v>45</c:v>
                </c:pt>
                <c:pt idx="21">
                  <c:v>50</c:v>
                </c:pt>
                <c:pt idx="22">
                  <c:v>50</c:v>
                </c:pt>
                <c:pt idx="23">
                  <c:v>45</c:v>
                </c:pt>
                <c:pt idx="24">
                  <c:v>65</c:v>
                </c:pt>
                <c:pt idx="25">
                  <c:v>75</c:v>
                </c:pt>
                <c:pt idx="26">
                  <c:v>50</c:v>
                </c:pt>
                <c:pt idx="27">
                  <c:v>50</c:v>
                </c:pt>
                <c:pt idx="28">
                  <c:v>30</c:v>
                </c:pt>
                <c:pt idx="29">
                  <c:v>30</c:v>
                </c:pt>
                <c:pt idx="30">
                  <c:v>40</c:v>
                </c:pt>
                <c:pt idx="31">
                  <c:v>45</c:v>
                </c:pt>
                <c:pt idx="32">
                  <c:v>60</c:v>
                </c:pt>
                <c:pt idx="33">
                  <c:v>45</c:v>
                </c:pt>
                <c:pt idx="34">
                  <c:v>50</c:v>
                </c:pt>
                <c:pt idx="35">
                  <c:v>50</c:v>
                </c:pt>
                <c:pt idx="36">
                  <c:v>30</c:v>
                </c:pt>
              </c:numCache>
            </c:numRef>
          </c:val>
          <c:smooth val="0"/>
          <c:extLst>
            <c:ext xmlns:c16="http://schemas.microsoft.com/office/drawing/2014/chart" uri="{C3380CC4-5D6E-409C-BE32-E72D297353CC}">
              <c16:uniqueId val="{00000002-FBE3-4240-A9A0-895E465CF22C}"/>
            </c:ext>
          </c:extLst>
        </c:ser>
        <c:ser>
          <c:idx val="3"/>
          <c:order val="3"/>
          <c:tx>
            <c:strRef>
              <c:f>Alcalinidad!$E$191:$E$192</c:f>
              <c:strCache>
                <c:ptCount val="1"/>
                <c:pt idx="0">
                  <c:v>HASL1</c:v>
                </c:pt>
              </c:strCache>
            </c:strRef>
          </c:tx>
          <c:spPr>
            <a:ln w="28575" cap="rnd">
              <a:solidFill>
                <a:schemeClr val="accent4"/>
              </a:solidFill>
              <a:round/>
            </a:ln>
            <a:effectLst/>
          </c:spPr>
          <c:marker>
            <c:symbol val="none"/>
          </c:marker>
          <c:cat>
            <c:strRef>
              <c:f>Alcalinidad!$A$193:$A$230</c:f>
              <c:strCache>
                <c:ptCount val="37"/>
                <c:pt idx="0">
                  <c:v>abr-18</c:v>
                </c:pt>
                <c:pt idx="1">
                  <c:v>may-18</c:v>
                </c:pt>
                <c:pt idx="2">
                  <c:v>jun-18</c:v>
                </c:pt>
                <c:pt idx="3">
                  <c:v>jul-18</c:v>
                </c:pt>
                <c:pt idx="4">
                  <c:v>ago-18</c:v>
                </c:pt>
                <c:pt idx="5">
                  <c:v>sep-18</c:v>
                </c:pt>
                <c:pt idx="6">
                  <c:v>oct-18</c:v>
                </c:pt>
                <c:pt idx="7">
                  <c:v>nov-18</c:v>
                </c:pt>
                <c:pt idx="8">
                  <c:v>dic-18</c:v>
                </c:pt>
                <c:pt idx="9">
                  <c:v>ene-19</c:v>
                </c:pt>
                <c:pt idx="10">
                  <c:v>feb-19</c:v>
                </c:pt>
                <c:pt idx="11">
                  <c:v>mar-19</c:v>
                </c:pt>
                <c:pt idx="12">
                  <c:v>abr-19</c:v>
                </c:pt>
                <c:pt idx="13">
                  <c:v>may-19</c:v>
                </c:pt>
                <c:pt idx="14">
                  <c:v>jun-19</c:v>
                </c:pt>
                <c:pt idx="15">
                  <c:v>jul-19</c:v>
                </c:pt>
                <c:pt idx="16">
                  <c:v>ago-19</c:v>
                </c:pt>
                <c:pt idx="17">
                  <c:v>sep-19</c:v>
                </c:pt>
                <c:pt idx="18">
                  <c:v>oct-19</c:v>
                </c:pt>
                <c:pt idx="19">
                  <c:v>nov-19</c:v>
                </c:pt>
                <c:pt idx="20">
                  <c:v>dic-19</c:v>
                </c:pt>
                <c:pt idx="21">
                  <c:v>ene-20</c:v>
                </c:pt>
                <c:pt idx="22">
                  <c:v>feb-20</c:v>
                </c:pt>
                <c:pt idx="23">
                  <c:v>mar-20</c:v>
                </c:pt>
                <c:pt idx="24">
                  <c:v>abr-20</c:v>
                </c:pt>
                <c:pt idx="25">
                  <c:v>may-20</c:v>
                </c:pt>
                <c:pt idx="26">
                  <c:v>jun-20</c:v>
                </c:pt>
                <c:pt idx="27">
                  <c:v>jul-20</c:v>
                </c:pt>
                <c:pt idx="28">
                  <c:v>ago-20</c:v>
                </c:pt>
                <c:pt idx="29">
                  <c:v>sep-20</c:v>
                </c:pt>
                <c:pt idx="30">
                  <c:v>oct-20</c:v>
                </c:pt>
                <c:pt idx="31">
                  <c:v>nov-20</c:v>
                </c:pt>
                <c:pt idx="32">
                  <c:v>dic-20</c:v>
                </c:pt>
                <c:pt idx="33">
                  <c:v>ene-21</c:v>
                </c:pt>
                <c:pt idx="34">
                  <c:v>feb-21</c:v>
                </c:pt>
                <c:pt idx="35">
                  <c:v>mar-21</c:v>
                </c:pt>
                <c:pt idx="36">
                  <c:v>abr-21</c:v>
                </c:pt>
              </c:strCache>
            </c:strRef>
          </c:cat>
          <c:val>
            <c:numRef>
              <c:f>Alcalinidad!$E$193:$E$230</c:f>
              <c:numCache>
                <c:formatCode>General</c:formatCode>
                <c:ptCount val="37"/>
                <c:pt idx="0">
                  <c:v>#N/A</c:v>
                </c:pt>
                <c:pt idx="1">
                  <c:v>#N/A</c:v>
                </c:pt>
                <c:pt idx="4">
                  <c:v>70</c:v>
                </c:pt>
                <c:pt idx="5">
                  <c:v>55</c:v>
                </c:pt>
                <c:pt idx="6">
                  <c:v>45</c:v>
                </c:pt>
                <c:pt idx="7">
                  <c:v>55</c:v>
                </c:pt>
                <c:pt idx="8">
                  <c:v>45</c:v>
                </c:pt>
                <c:pt idx="9">
                  <c:v>45</c:v>
                </c:pt>
                <c:pt idx="10">
                  <c:v>55</c:v>
                </c:pt>
                <c:pt idx="11">
                  <c:v>70</c:v>
                </c:pt>
                <c:pt idx="12">
                  <c:v>95</c:v>
                </c:pt>
                <c:pt idx="13">
                  <c:v>65</c:v>
                </c:pt>
                <c:pt idx="14">
                  <c:v>60</c:v>
                </c:pt>
                <c:pt idx="15">
                  <c:v>50</c:v>
                </c:pt>
                <c:pt idx="16">
                  <c:v>90</c:v>
                </c:pt>
                <c:pt idx="17">
                  <c:v>65</c:v>
                </c:pt>
                <c:pt idx="19">
                  <c:v>50</c:v>
                </c:pt>
                <c:pt idx="20">
                  <c:v>50</c:v>
                </c:pt>
              </c:numCache>
            </c:numRef>
          </c:val>
          <c:smooth val="0"/>
          <c:extLst>
            <c:ext xmlns:c16="http://schemas.microsoft.com/office/drawing/2014/chart" uri="{C3380CC4-5D6E-409C-BE32-E72D297353CC}">
              <c16:uniqueId val="{00000003-FBE3-4240-A9A0-895E465CF22C}"/>
            </c:ext>
          </c:extLst>
        </c:ser>
        <c:ser>
          <c:idx val="4"/>
          <c:order val="4"/>
          <c:tx>
            <c:strRef>
              <c:f>Alcalinidad!$F$191:$F$192</c:f>
              <c:strCache>
                <c:ptCount val="1"/>
                <c:pt idx="0">
                  <c:v>HASL2</c:v>
                </c:pt>
              </c:strCache>
            </c:strRef>
          </c:tx>
          <c:spPr>
            <a:ln w="28575" cap="rnd">
              <a:solidFill>
                <a:schemeClr val="accent5"/>
              </a:solidFill>
              <a:round/>
            </a:ln>
            <a:effectLst/>
          </c:spPr>
          <c:marker>
            <c:symbol val="none"/>
          </c:marker>
          <c:cat>
            <c:strRef>
              <c:f>Alcalinidad!$A$193:$A$230</c:f>
              <c:strCache>
                <c:ptCount val="37"/>
                <c:pt idx="0">
                  <c:v>abr-18</c:v>
                </c:pt>
                <c:pt idx="1">
                  <c:v>may-18</c:v>
                </c:pt>
                <c:pt idx="2">
                  <c:v>jun-18</c:v>
                </c:pt>
                <c:pt idx="3">
                  <c:v>jul-18</c:v>
                </c:pt>
                <c:pt idx="4">
                  <c:v>ago-18</c:v>
                </c:pt>
                <c:pt idx="5">
                  <c:v>sep-18</c:v>
                </c:pt>
                <c:pt idx="6">
                  <c:v>oct-18</c:v>
                </c:pt>
                <c:pt idx="7">
                  <c:v>nov-18</c:v>
                </c:pt>
                <c:pt idx="8">
                  <c:v>dic-18</c:v>
                </c:pt>
                <c:pt idx="9">
                  <c:v>ene-19</c:v>
                </c:pt>
                <c:pt idx="10">
                  <c:v>feb-19</c:v>
                </c:pt>
                <c:pt idx="11">
                  <c:v>mar-19</c:v>
                </c:pt>
                <c:pt idx="12">
                  <c:v>abr-19</c:v>
                </c:pt>
                <c:pt idx="13">
                  <c:v>may-19</c:v>
                </c:pt>
                <c:pt idx="14">
                  <c:v>jun-19</c:v>
                </c:pt>
                <c:pt idx="15">
                  <c:v>jul-19</c:v>
                </c:pt>
                <c:pt idx="16">
                  <c:v>ago-19</c:v>
                </c:pt>
                <c:pt idx="17">
                  <c:v>sep-19</c:v>
                </c:pt>
                <c:pt idx="18">
                  <c:v>oct-19</c:v>
                </c:pt>
                <c:pt idx="19">
                  <c:v>nov-19</c:v>
                </c:pt>
                <c:pt idx="20">
                  <c:v>dic-19</c:v>
                </c:pt>
                <c:pt idx="21">
                  <c:v>ene-20</c:v>
                </c:pt>
                <c:pt idx="22">
                  <c:v>feb-20</c:v>
                </c:pt>
                <c:pt idx="23">
                  <c:v>mar-20</c:v>
                </c:pt>
                <c:pt idx="24">
                  <c:v>abr-20</c:v>
                </c:pt>
                <c:pt idx="25">
                  <c:v>may-20</c:v>
                </c:pt>
                <c:pt idx="26">
                  <c:v>jun-20</c:v>
                </c:pt>
                <c:pt idx="27">
                  <c:v>jul-20</c:v>
                </c:pt>
                <c:pt idx="28">
                  <c:v>ago-20</c:v>
                </c:pt>
                <c:pt idx="29">
                  <c:v>sep-20</c:v>
                </c:pt>
                <c:pt idx="30">
                  <c:v>oct-20</c:v>
                </c:pt>
                <c:pt idx="31">
                  <c:v>nov-20</c:v>
                </c:pt>
                <c:pt idx="32">
                  <c:v>dic-20</c:v>
                </c:pt>
                <c:pt idx="33">
                  <c:v>ene-21</c:v>
                </c:pt>
                <c:pt idx="34">
                  <c:v>feb-21</c:v>
                </c:pt>
                <c:pt idx="35">
                  <c:v>mar-21</c:v>
                </c:pt>
                <c:pt idx="36">
                  <c:v>abr-21</c:v>
                </c:pt>
              </c:strCache>
            </c:strRef>
          </c:cat>
          <c:val>
            <c:numRef>
              <c:f>Alcalinidad!$F$193:$F$230</c:f>
              <c:numCache>
                <c:formatCode>General</c:formatCode>
                <c:ptCount val="37"/>
                <c:pt idx="0">
                  <c:v>#N/A</c:v>
                </c:pt>
                <c:pt idx="1">
                  <c:v>#N/A</c:v>
                </c:pt>
                <c:pt idx="2">
                  <c:v>40</c:v>
                </c:pt>
                <c:pt idx="4">
                  <c:v>70</c:v>
                </c:pt>
                <c:pt idx="5">
                  <c:v>70</c:v>
                </c:pt>
                <c:pt idx="6">
                  <c:v>60</c:v>
                </c:pt>
                <c:pt idx="7">
                  <c:v>60</c:v>
                </c:pt>
                <c:pt idx="8">
                  <c:v>50</c:v>
                </c:pt>
                <c:pt idx="9">
                  <c:v>45</c:v>
                </c:pt>
                <c:pt idx="10">
                  <c:v>55</c:v>
                </c:pt>
                <c:pt idx="11">
                  <c:v>55</c:v>
                </c:pt>
                <c:pt idx="12">
                  <c:v>60</c:v>
                </c:pt>
                <c:pt idx="13">
                  <c:v>65</c:v>
                </c:pt>
                <c:pt idx="14">
                  <c:v>55</c:v>
                </c:pt>
                <c:pt idx="15">
                  <c:v>55</c:v>
                </c:pt>
                <c:pt idx="16">
                  <c:v>60</c:v>
                </c:pt>
                <c:pt idx="17">
                  <c:v>55</c:v>
                </c:pt>
                <c:pt idx="18">
                  <c:v>55</c:v>
                </c:pt>
                <c:pt idx="19">
                  <c:v>65</c:v>
                </c:pt>
                <c:pt idx="20">
                  <c:v>45</c:v>
                </c:pt>
                <c:pt idx="21">
                  <c:v>60</c:v>
                </c:pt>
                <c:pt idx="22">
                  <c:v>60</c:v>
                </c:pt>
                <c:pt idx="23">
                  <c:v>55</c:v>
                </c:pt>
                <c:pt idx="24">
                  <c:v>75</c:v>
                </c:pt>
                <c:pt idx="25">
                  <c:v>50</c:v>
                </c:pt>
                <c:pt idx="26">
                  <c:v>70</c:v>
                </c:pt>
                <c:pt idx="27">
                  <c:v>65</c:v>
                </c:pt>
                <c:pt idx="28">
                  <c:v>55</c:v>
                </c:pt>
                <c:pt idx="29">
                  <c:v>60</c:v>
                </c:pt>
                <c:pt idx="30">
                  <c:v>60</c:v>
                </c:pt>
                <c:pt idx="31">
                  <c:v>50</c:v>
                </c:pt>
                <c:pt idx="32">
                  <c:v>60</c:v>
                </c:pt>
                <c:pt idx="33">
                  <c:v>60</c:v>
                </c:pt>
                <c:pt idx="34">
                  <c:v>55</c:v>
                </c:pt>
                <c:pt idx="35">
                  <c:v>50</c:v>
                </c:pt>
                <c:pt idx="36">
                  <c:v>45</c:v>
                </c:pt>
              </c:numCache>
            </c:numRef>
          </c:val>
          <c:smooth val="0"/>
          <c:extLst>
            <c:ext xmlns:c16="http://schemas.microsoft.com/office/drawing/2014/chart" uri="{C3380CC4-5D6E-409C-BE32-E72D297353CC}">
              <c16:uniqueId val="{00000004-FBE3-4240-A9A0-895E465CF22C}"/>
            </c:ext>
          </c:extLst>
        </c:ser>
        <c:ser>
          <c:idx val="5"/>
          <c:order val="5"/>
          <c:tx>
            <c:strRef>
              <c:f>Alcalinidad!$G$191:$G$192</c:f>
              <c:strCache>
                <c:ptCount val="1"/>
                <c:pt idx="0">
                  <c:v>HASL3</c:v>
                </c:pt>
              </c:strCache>
            </c:strRef>
          </c:tx>
          <c:spPr>
            <a:ln w="28575" cap="rnd">
              <a:solidFill>
                <a:schemeClr val="accent6"/>
              </a:solidFill>
              <a:round/>
            </a:ln>
            <a:effectLst/>
          </c:spPr>
          <c:marker>
            <c:symbol val="none"/>
          </c:marker>
          <c:cat>
            <c:strRef>
              <c:f>Alcalinidad!$A$193:$A$230</c:f>
              <c:strCache>
                <c:ptCount val="37"/>
                <c:pt idx="0">
                  <c:v>abr-18</c:v>
                </c:pt>
                <c:pt idx="1">
                  <c:v>may-18</c:v>
                </c:pt>
                <c:pt idx="2">
                  <c:v>jun-18</c:v>
                </c:pt>
                <c:pt idx="3">
                  <c:v>jul-18</c:v>
                </c:pt>
                <c:pt idx="4">
                  <c:v>ago-18</c:v>
                </c:pt>
                <c:pt idx="5">
                  <c:v>sep-18</c:v>
                </c:pt>
                <c:pt idx="6">
                  <c:v>oct-18</c:v>
                </c:pt>
                <c:pt idx="7">
                  <c:v>nov-18</c:v>
                </c:pt>
                <c:pt idx="8">
                  <c:v>dic-18</c:v>
                </c:pt>
                <c:pt idx="9">
                  <c:v>ene-19</c:v>
                </c:pt>
                <c:pt idx="10">
                  <c:v>feb-19</c:v>
                </c:pt>
                <c:pt idx="11">
                  <c:v>mar-19</c:v>
                </c:pt>
                <c:pt idx="12">
                  <c:v>abr-19</c:v>
                </c:pt>
                <c:pt idx="13">
                  <c:v>may-19</c:v>
                </c:pt>
                <c:pt idx="14">
                  <c:v>jun-19</c:v>
                </c:pt>
                <c:pt idx="15">
                  <c:v>jul-19</c:v>
                </c:pt>
                <c:pt idx="16">
                  <c:v>ago-19</c:v>
                </c:pt>
                <c:pt idx="17">
                  <c:v>sep-19</c:v>
                </c:pt>
                <c:pt idx="18">
                  <c:v>oct-19</c:v>
                </c:pt>
                <c:pt idx="19">
                  <c:v>nov-19</c:v>
                </c:pt>
                <c:pt idx="20">
                  <c:v>dic-19</c:v>
                </c:pt>
                <c:pt idx="21">
                  <c:v>ene-20</c:v>
                </c:pt>
                <c:pt idx="22">
                  <c:v>feb-20</c:v>
                </c:pt>
                <c:pt idx="23">
                  <c:v>mar-20</c:v>
                </c:pt>
                <c:pt idx="24">
                  <c:v>abr-20</c:v>
                </c:pt>
                <c:pt idx="25">
                  <c:v>may-20</c:v>
                </c:pt>
                <c:pt idx="26">
                  <c:v>jun-20</c:v>
                </c:pt>
                <c:pt idx="27">
                  <c:v>jul-20</c:v>
                </c:pt>
                <c:pt idx="28">
                  <c:v>ago-20</c:v>
                </c:pt>
                <c:pt idx="29">
                  <c:v>sep-20</c:v>
                </c:pt>
                <c:pt idx="30">
                  <c:v>oct-20</c:v>
                </c:pt>
                <c:pt idx="31">
                  <c:v>nov-20</c:v>
                </c:pt>
                <c:pt idx="32">
                  <c:v>dic-20</c:v>
                </c:pt>
                <c:pt idx="33">
                  <c:v>ene-21</c:v>
                </c:pt>
                <c:pt idx="34">
                  <c:v>feb-21</c:v>
                </c:pt>
                <c:pt idx="35">
                  <c:v>mar-21</c:v>
                </c:pt>
                <c:pt idx="36">
                  <c:v>abr-21</c:v>
                </c:pt>
              </c:strCache>
            </c:strRef>
          </c:cat>
          <c:val>
            <c:numRef>
              <c:f>Alcalinidad!$G$193:$G$230</c:f>
              <c:numCache>
                <c:formatCode>General</c:formatCode>
                <c:ptCount val="37"/>
                <c:pt idx="13">
                  <c:v>60</c:v>
                </c:pt>
                <c:pt idx="14">
                  <c:v>515</c:v>
                </c:pt>
                <c:pt idx="15">
                  <c:v>90</c:v>
                </c:pt>
                <c:pt idx="16">
                  <c:v>85</c:v>
                </c:pt>
                <c:pt idx="17">
                  <c:v>50</c:v>
                </c:pt>
                <c:pt idx="18">
                  <c:v>55</c:v>
                </c:pt>
                <c:pt idx="19">
                  <c:v>35</c:v>
                </c:pt>
                <c:pt idx="20">
                  <c:v>35</c:v>
                </c:pt>
              </c:numCache>
            </c:numRef>
          </c:val>
          <c:smooth val="0"/>
          <c:extLst>
            <c:ext xmlns:c16="http://schemas.microsoft.com/office/drawing/2014/chart" uri="{C3380CC4-5D6E-409C-BE32-E72D297353CC}">
              <c16:uniqueId val="{00000005-FBE3-4240-A9A0-895E465CF22C}"/>
            </c:ext>
          </c:extLst>
        </c:ser>
        <c:ser>
          <c:idx val="6"/>
          <c:order val="6"/>
          <c:tx>
            <c:strRef>
              <c:f>Alcalinidad!$H$191:$H$192</c:f>
              <c:strCache>
                <c:ptCount val="1"/>
                <c:pt idx="0">
                  <c:v>HOSP1</c:v>
                </c:pt>
              </c:strCache>
            </c:strRef>
          </c:tx>
          <c:spPr>
            <a:ln w="28575" cap="rnd">
              <a:solidFill>
                <a:schemeClr val="accent1">
                  <a:lumMod val="60000"/>
                </a:schemeClr>
              </a:solidFill>
              <a:round/>
            </a:ln>
            <a:effectLst/>
          </c:spPr>
          <c:marker>
            <c:symbol val="none"/>
          </c:marker>
          <c:cat>
            <c:strRef>
              <c:f>Alcalinidad!$A$193:$A$230</c:f>
              <c:strCache>
                <c:ptCount val="37"/>
                <c:pt idx="0">
                  <c:v>abr-18</c:v>
                </c:pt>
                <c:pt idx="1">
                  <c:v>may-18</c:v>
                </c:pt>
                <c:pt idx="2">
                  <c:v>jun-18</c:v>
                </c:pt>
                <c:pt idx="3">
                  <c:v>jul-18</c:v>
                </c:pt>
                <c:pt idx="4">
                  <c:v>ago-18</c:v>
                </c:pt>
                <c:pt idx="5">
                  <c:v>sep-18</c:v>
                </c:pt>
                <c:pt idx="6">
                  <c:v>oct-18</c:v>
                </c:pt>
                <c:pt idx="7">
                  <c:v>nov-18</c:v>
                </c:pt>
                <c:pt idx="8">
                  <c:v>dic-18</c:v>
                </c:pt>
                <c:pt idx="9">
                  <c:v>ene-19</c:v>
                </c:pt>
                <c:pt idx="10">
                  <c:v>feb-19</c:v>
                </c:pt>
                <c:pt idx="11">
                  <c:v>mar-19</c:v>
                </c:pt>
                <c:pt idx="12">
                  <c:v>abr-19</c:v>
                </c:pt>
                <c:pt idx="13">
                  <c:v>may-19</c:v>
                </c:pt>
                <c:pt idx="14">
                  <c:v>jun-19</c:v>
                </c:pt>
                <c:pt idx="15">
                  <c:v>jul-19</c:v>
                </c:pt>
                <c:pt idx="16">
                  <c:v>ago-19</c:v>
                </c:pt>
                <c:pt idx="17">
                  <c:v>sep-19</c:v>
                </c:pt>
                <c:pt idx="18">
                  <c:v>oct-19</c:v>
                </c:pt>
                <c:pt idx="19">
                  <c:v>nov-19</c:v>
                </c:pt>
                <c:pt idx="20">
                  <c:v>dic-19</c:v>
                </c:pt>
                <c:pt idx="21">
                  <c:v>ene-20</c:v>
                </c:pt>
                <c:pt idx="22">
                  <c:v>feb-20</c:v>
                </c:pt>
                <c:pt idx="23">
                  <c:v>mar-20</c:v>
                </c:pt>
                <c:pt idx="24">
                  <c:v>abr-20</c:v>
                </c:pt>
                <c:pt idx="25">
                  <c:v>may-20</c:v>
                </c:pt>
                <c:pt idx="26">
                  <c:v>jun-20</c:v>
                </c:pt>
                <c:pt idx="27">
                  <c:v>jul-20</c:v>
                </c:pt>
                <c:pt idx="28">
                  <c:v>ago-20</c:v>
                </c:pt>
                <c:pt idx="29">
                  <c:v>sep-20</c:v>
                </c:pt>
                <c:pt idx="30">
                  <c:v>oct-20</c:v>
                </c:pt>
                <c:pt idx="31">
                  <c:v>nov-20</c:v>
                </c:pt>
                <c:pt idx="32">
                  <c:v>dic-20</c:v>
                </c:pt>
                <c:pt idx="33">
                  <c:v>ene-21</c:v>
                </c:pt>
                <c:pt idx="34">
                  <c:v>feb-21</c:v>
                </c:pt>
                <c:pt idx="35">
                  <c:v>mar-21</c:v>
                </c:pt>
                <c:pt idx="36">
                  <c:v>abr-21</c:v>
                </c:pt>
              </c:strCache>
            </c:strRef>
          </c:cat>
          <c:val>
            <c:numRef>
              <c:f>Alcalinidad!$H$193:$H$230</c:f>
              <c:numCache>
                <c:formatCode>General</c:formatCode>
                <c:ptCount val="37"/>
                <c:pt idx="9">
                  <c:v>65</c:v>
                </c:pt>
                <c:pt idx="10">
                  <c:v>60</c:v>
                </c:pt>
                <c:pt idx="11">
                  <c:v>50</c:v>
                </c:pt>
                <c:pt idx="12">
                  <c:v>120</c:v>
                </c:pt>
                <c:pt idx="13">
                  <c:v>65</c:v>
                </c:pt>
                <c:pt idx="14">
                  <c:v>55</c:v>
                </c:pt>
                <c:pt idx="16">
                  <c:v>50</c:v>
                </c:pt>
                <c:pt idx="17">
                  <c:v>45</c:v>
                </c:pt>
                <c:pt idx="18">
                  <c:v>45</c:v>
                </c:pt>
                <c:pt idx="19">
                  <c:v>65</c:v>
                </c:pt>
                <c:pt idx="20">
                  <c:v>60</c:v>
                </c:pt>
                <c:pt idx="23">
                  <c:v>175</c:v>
                </c:pt>
              </c:numCache>
            </c:numRef>
          </c:val>
          <c:smooth val="0"/>
          <c:extLst>
            <c:ext xmlns:c16="http://schemas.microsoft.com/office/drawing/2014/chart" uri="{C3380CC4-5D6E-409C-BE32-E72D297353CC}">
              <c16:uniqueId val="{00000006-FBE3-4240-A9A0-895E465CF22C}"/>
            </c:ext>
          </c:extLst>
        </c:ser>
        <c:ser>
          <c:idx val="7"/>
          <c:order val="7"/>
          <c:tx>
            <c:strRef>
              <c:f>Alcalinidad!$I$191:$I$192</c:f>
              <c:strCache>
                <c:ptCount val="1"/>
                <c:pt idx="0">
                  <c:v>HOSP2</c:v>
                </c:pt>
              </c:strCache>
            </c:strRef>
          </c:tx>
          <c:spPr>
            <a:ln w="28575" cap="rnd">
              <a:solidFill>
                <a:schemeClr val="accent2">
                  <a:lumMod val="60000"/>
                </a:schemeClr>
              </a:solidFill>
              <a:round/>
            </a:ln>
            <a:effectLst/>
          </c:spPr>
          <c:marker>
            <c:symbol val="none"/>
          </c:marker>
          <c:cat>
            <c:strRef>
              <c:f>Alcalinidad!$A$193:$A$230</c:f>
              <c:strCache>
                <c:ptCount val="37"/>
                <c:pt idx="0">
                  <c:v>abr-18</c:v>
                </c:pt>
                <c:pt idx="1">
                  <c:v>may-18</c:v>
                </c:pt>
                <c:pt idx="2">
                  <c:v>jun-18</c:v>
                </c:pt>
                <c:pt idx="3">
                  <c:v>jul-18</c:v>
                </c:pt>
                <c:pt idx="4">
                  <c:v>ago-18</c:v>
                </c:pt>
                <c:pt idx="5">
                  <c:v>sep-18</c:v>
                </c:pt>
                <c:pt idx="6">
                  <c:v>oct-18</c:v>
                </c:pt>
                <c:pt idx="7">
                  <c:v>nov-18</c:v>
                </c:pt>
                <c:pt idx="8">
                  <c:v>dic-18</c:v>
                </c:pt>
                <c:pt idx="9">
                  <c:v>ene-19</c:v>
                </c:pt>
                <c:pt idx="10">
                  <c:v>feb-19</c:v>
                </c:pt>
                <c:pt idx="11">
                  <c:v>mar-19</c:v>
                </c:pt>
                <c:pt idx="12">
                  <c:v>abr-19</c:v>
                </c:pt>
                <c:pt idx="13">
                  <c:v>may-19</c:v>
                </c:pt>
                <c:pt idx="14">
                  <c:v>jun-19</c:v>
                </c:pt>
                <c:pt idx="15">
                  <c:v>jul-19</c:v>
                </c:pt>
                <c:pt idx="16">
                  <c:v>ago-19</c:v>
                </c:pt>
                <c:pt idx="17">
                  <c:v>sep-19</c:v>
                </c:pt>
                <c:pt idx="18">
                  <c:v>oct-19</c:v>
                </c:pt>
                <c:pt idx="19">
                  <c:v>nov-19</c:v>
                </c:pt>
                <c:pt idx="20">
                  <c:v>dic-19</c:v>
                </c:pt>
                <c:pt idx="21">
                  <c:v>ene-20</c:v>
                </c:pt>
                <c:pt idx="22">
                  <c:v>feb-20</c:v>
                </c:pt>
                <c:pt idx="23">
                  <c:v>mar-20</c:v>
                </c:pt>
                <c:pt idx="24">
                  <c:v>abr-20</c:v>
                </c:pt>
                <c:pt idx="25">
                  <c:v>may-20</c:v>
                </c:pt>
                <c:pt idx="26">
                  <c:v>jun-20</c:v>
                </c:pt>
                <c:pt idx="27">
                  <c:v>jul-20</c:v>
                </c:pt>
                <c:pt idx="28">
                  <c:v>ago-20</c:v>
                </c:pt>
                <c:pt idx="29">
                  <c:v>sep-20</c:v>
                </c:pt>
                <c:pt idx="30">
                  <c:v>oct-20</c:v>
                </c:pt>
                <c:pt idx="31">
                  <c:v>nov-20</c:v>
                </c:pt>
                <c:pt idx="32">
                  <c:v>dic-20</c:v>
                </c:pt>
                <c:pt idx="33">
                  <c:v>ene-21</c:v>
                </c:pt>
                <c:pt idx="34">
                  <c:v>feb-21</c:v>
                </c:pt>
                <c:pt idx="35">
                  <c:v>mar-21</c:v>
                </c:pt>
                <c:pt idx="36">
                  <c:v>abr-21</c:v>
                </c:pt>
              </c:strCache>
            </c:strRef>
          </c:cat>
          <c:val>
            <c:numRef>
              <c:f>Alcalinidad!$I$193:$I$230</c:f>
              <c:numCache>
                <c:formatCode>General</c:formatCode>
                <c:ptCount val="37"/>
                <c:pt idx="22">
                  <c:v>65</c:v>
                </c:pt>
                <c:pt idx="23">
                  <c:v>70</c:v>
                </c:pt>
                <c:pt idx="24">
                  <c:v>80</c:v>
                </c:pt>
                <c:pt idx="27">
                  <c:v>70</c:v>
                </c:pt>
                <c:pt idx="28">
                  <c:v>55</c:v>
                </c:pt>
              </c:numCache>
            </c:numRef>
          </c:val>
          <c:smooth val="0"/>
          <c:extLst>
            <c:ext xmlns:c16="http://schemas.microsoft.com/office/drawing/2014/chart" uri="{C3380CC4-5D6E-409C-BE32-E72D297353CC}">
              <c16:uniqueId val="{00000007-FBE3-4240-A9A0-895E465CF22C}"/>
            </c:ext>
          </c:extLst>
        </c:ser>
        <c:ser>
          <c:idx val="8"/>
          <c:order val="8"/>
          <c:tx>
            <c:strRef>
              <c:f>Alcalinidad!$J$191:$J$192</c:f>
              <c:strCache>
                <c:ptCount val="1"/>
                <c:pt idx="0">
                  <c:v>HUMH</c:v>
                </c:pt>
              </c:strCache>
            </c:strRef>
          </c:tx>
          <c:spPr>
            <a:ln w="28575" cap="rnd">
              <a:solidFill>
                <a:schemeClr val="accent3">
                  <a:lumMod val="60000"/>
                </a:schemeClr>
              </a:solidFill>
              <a:round/>
            </a:ln>
            <a:effectLst/>
          </c:spPr>
          <c:marker>
            <c:symbol val="none"/>
          </c:marker>
          <c:cat>
            <c:strRef>
              <c:f>Alcalinidad!$A$193:$A$230</c:f>
              <c:strCache>
                <c:ptCount val="37"/>
                <c:pt idx="0">
                  <c:v>abr-18</c:v>
                </c:pt>
                <c:pt idx="1">
                  <c:v>may-18</c:v>
                </c:pt>
                <c:pt idx="2">
                  <c:v>jun-18</c:v>
                </c:pt>
                <c:pt idx="3">
                  <c:v>jul-18</c:v>
                </c:pt>
                <c:pt idx="4">
                  <c:v>ago-18</c:v>
                </c:pt>
                <c:pt idx="5">
                  <c:v>sep-18</c:v>
                </c:pt>
                <c:pt idx="6">
                  <c:v>oct-18</c:v>
                </c:pt>
                <c:pt idx="7">
                  <c:v>nov-18</c:v>
                </c:pt>
                <c:pt idx="8">
                  <c:v>dic-18</c:v>
                </c:pt>
                <c:pt idx="9">
                  <c:v>ene-19</c:v>
                </c:pt>
                <c:pt idx="10">
                  <c:v>feb-19</c:v>
                </c:pt>
                <c:pt idx="11">
                  <c:v>mar-19</c:v>
                </c:pt>
                <c:pt idx="12">
                  <c:v>abr-19</c:v>
                </c:pt>
                <c:pt idx="13">
                  <c:v>may-19</c:v>
                </c:pt>
                <c:pt idx="14">
                  <c:v>jun-19</c:v>
                </c:pt>
                <c:pt idx="15">
                  <c:v>jul-19</c:v>
                </c:pt>
                <c:pt idx="16">
                  <c:v>ago-19</c:v>
                </c:pt>
                <c:pt idx="17">
                  <c:v>sep-19</c:v>
                </c:pt>
                <c:pt idx="18">
                  <c:v>oct-19</c:v>
                </c:pt>
                <c:pt idx="19">
                  <c:v>nov-19</c:v>
                </c:pt>
                <c:pt idx="20">
                  <c:v>dic-19</c:v>
                </c:pt>
                <c:pt idx="21">
                  <c:v>ene-20</c:v>
                </c:pt>
                <c:pt idx="22">
                  <c:v>feb-20</c:v>
                </c:pt>
                <c:pt idx="23">
                  <c:v>mar-20</c:v>
                </c:pt>
                <c:pt idx="24">
                  <c:v>abr-20</c:v>
                </c:pt>
                <c:pt idx="25">
                  <c:v>may-20</c:v>
                </c:pt>
                <c:pt idx="26">
                  <c:v>jun-20</c:v>
                </c:pt>
                <c:pt idx="27">
                  <c:v>jul-20</c:v>
                </c:pt>
                <c:pt idx="28">
                  <c:v>ago-20</c:v>
                </c:pt>
                <c:pt idx="29">
                  <c:v>sep-20</c:v>
                </c:pt>
                <c:pt idx="30">
                  <c:v>oct-20</c:v>
                </c:pt>
                <c:pt idx="31">
                  <c:v>nov-20</c:v>
                </c:pt>
                <c:pt idx="32">
                  <c:v>dic-20</c:v>
                </c:pt>
                <c:pt idx="33">
                  <c:v>ene-21</c:v>
                </c:pt>
                <c:pt idx="34">
                  <c:v>feb-21</c:v>
                </c:pt>
                <c:pt idx="35">
                  <c:v>mar-21</c:v>
                </c:pt>
                <c:pt idx="36">
                  <c:v>abr-21</c:v>
                </c:pt>
              </c:strCache>
            </c:strRef>
          </c:cat>
          <c:val>
            <c:numRef>
              <c:f>Alcalinidad!$J$193:$J$230</c:f>
              <c:numCache>
                <c:formatCode>General</c:formatCode>
                <c:ptCount val="37"/>
                <c:pt idx="23">
                  <c:v>300</c:v>
                </c:pt>
                <c:pt idx="24">
                  <c:v>400</c:v>
                </c:pt>
                <c:pt idx="25">
                  <c:v>240</c:v>
                </c:pt>
                <c:pt idx="26">
                  <c:v>315</c:v>
                </c:pt>
                <c:pt idx="27">
                  <c:v>225</c:v>
                </c:pt>
                <c:pt idx="29">
                  <c:v>225</c:v>
                </c:pt>
                <c:pt idx="30">
                  <c:v>160</c:v>
                </c:pt>
                <c:pt idx="31">
                  <c:v>170</c:v>
                </c:pt>
                <c:pt idx="32">
                  <c:v>250</c:v>
                </c:pt>
                <c:pt idx="33">
                  <c:v>310</c:v>
                </c:pt>
                <c:pt idx="34">
                  <c:v>210</c:v>
                </c:pt>
                <c:pt idx="35">
                  <c:v>285</c:v>
                </c:pt>
                <c:pt idx="36">
                  <c:v>300</c:v>
                </c:pt>
              </c:numCache>
            </c:numRef>
          </c:val>
          <c:smooth val="0"/>
          <c:extLst>
            <c:ext xmlns:c16="http://schemas.microsoft.com/office/drawing/2014/chart" uri="{C3380CC4-5D6E-409C-BE32-E72D297353CC}">
              <c16:uniqueId val="{00000008-FBE3-4240-A9A0-895E465CF22C}"/>
            </c:ext>
          </c:extLst>
        </c:ser>
        <c:ser>
          <c:idx val="9"/>
          <c:order val="9"/>
          <c:tx>
            <c:strRef>
              <c:f>Alcalinidad!$K$191:$K$192</c:f>
              <c:strCache>
                <c:ptCount val="1"/>
                <c:pt idx="0">
                  <c:v>MAAB1</c:v>
                </c:pt>
              </c:strCache>
            </c:strRef>
          </c:tx>
          <c:spPr>
            <a:ln w="28575" cap="rnd">
              <a:solidFill>
                <a:schemeClr val="accent4">
                  <a:lumMod val="60000"/>
                </a:schemeClr>
              </a:solidFill>
              <a:round/>
            </a:ln>
            <a:effectLst/>
          </c:spPr>
          <c:marker>
            <c:symbol val="none"/>
          </c:marker>
          <c:cat>
            <c:strRef>
              <c:f>Alcalinidad!$A$193:$A$230</c:f>
              <c:strCache>
                <c:ptCount val="37"/>
                <c:pt idx="0">
                  <c:v>abr-18</c:v>
                </c:pt>
                <c:pt idx="1">
                  <c:v>may-18</c:v>
                </c:pt>
                <c:pt idx="2">
                  <c:v>jun-18</c:v>
                </c:pt>
                <c:pt idx="3">
                  <c:v>jul-18</c:v>
                </c:pt>
                <c:pt idx="4">
                  <c:v>ago-18</c:v>
                </c:pt>
                <c:pt idx="5">
                  <c:v>sep-18</c:v>
                </c:pt>
                <c:pt idx="6">
                  <c:v>oct-18</c:v>
                </c:pt>
                <c:pt idx="7">
                  <c:v>nov-18</c:v>
                </c:pt>
                <c:pt idx="8">
                  <c:v>dic-18</c:v>
                </c:pt>
                <c:pt idx="9">
                  <c:v>ene-19</c:v>
                </c:pt>
                <c:pt idx="10">
                  <c:v>feb-19</c:v>
                </c:pt>
                <c:pt idx="11">
                  <c:v>mar-19</c:v>
                </c:pt>
                <c:pt idx="12">
                  <c:v>abr-19</c:v>
                </c:pt>
                <c:pt idx="13">
                  <c:v>may-19</c:v>
                </c:pt>
                <c:pt idx="14">
                  <c:v>jun-19</c:v>
                </c:pt>
                <c:pt idx="15">
                  <c:v>jul-19</c:v>
                </c:pt>
                <c:pt idx="16">
                  <c:v>ago-19</c:v>
                </c:pt>
                <c:pt idx="17">
                  <c:v>sep-19</c:v>
                </c:pt>
                <c:pt idx="18">
                  <c:v>oct-19</c:v>
                </c:pt>
                <c:pt idx="19">
                  <c:v>nov-19</c:v>
                </c:pt>
                <c:pt idx="20">
                  <c:v>dic-19</c:v>
                </c:pt>
                <c:pt idx="21">
                  <c:v>ene-20</c:v>
                </c:pt>
                <c:pt idx="22">
                  <c:v>feb-20</c:v>
                </c:pt>
                <c:pt idx="23">
                  <c:v>mar-20</c:v>
                </c:pt>
                <c:pt idx="24">
                  <c:v>abr-20</c:v>
                </c:pt>
                <c:pt idx="25">
                  <c:v>may-20</c:v>
                </c:pt>
                <c:pt idx="26">
                  <c:v>jun-20</c:v>
                </c:pt>
                <c:pt idx="27">
                  <c:v>jul-20</c:v>
                </c:pt>
                <c:pt idx="28">
                  <c:v>ago-20</c:v>
                </c:pt>
                <c:pt idx="29">
                  <c:v>sep-20</c:v>
                </c:pt>
                <c:pt idx="30">
                  <c:v>oct-20</c:v>
                </c:pt>
                <c:pt idx="31">
                  <c:v>nov-20</c:v>
                </c:pt>
                <c:pt idx="32">
                  <c:v>dic-20</c:v>
                </c:pt>
                <c:pt idx="33">
                  <c:v>ene-21</c:v>
                </c:pt>
                <c:pt idx="34">
                  <c:v>feb-21</c:v>
                </c:pt>
                <c:pt idx="35">
                  <c:v>mar-21</c:v>
                </c:pt>
                <c:pt idx="36">
                  <c:v>abr-21</c:v>
                </c:pt>
              </c:strCache>
            </c:strRef>
          </c:cat>
          <c:val>
            <c:numRef>
              <c:f>Alcalinidad!$K$193:$K$230</c:f>
              <c:numCache>
                <c:formatCode>General</c:formatCode>
                <c:ptCount val="37"/>
                <c:pt idx="0">
                  <c:v>#N/A</c:v>
                </c:pt>
                <c:pt idx="1">
                  <c:v>#N/A</c:v>
                </c:pt>
                <c:pt idx="4">
                  <c:v>50</c:v>
                </c:pt>
                <c:pt idx="5">
                  <c:v>40</c:v>
                </c:pt>
                <c:pt idx="6">
                  <c:v>40</c:v>
                </c:pt>
                <c:pt idx="8">
                  <c:v>40</c:v>
                </c:pt>
                <c:pt idx="9">
                  <c:v>35</c:v>
                </c:pt>
                <c:pt idx="10">
                  <c:v>45</c:v>
                </c:pt>
                <c:pt idx="11">
                  <c:v>45</c:v>
                </c:pt>
                <c:pt idx="12">
                  <c:v>70</c:v>
                </c:pt>
                <c:pt idx="13">
                  <c:v>30</c:v>
                </c:pt>
                <c:pt idx="14">
                  <c:v>85</c:v>
                </c:pt>
                <c:pt idx="15">
                  <c:v>90</c:v>
                </c:pt>
                <c:pt idx="17">
                  <c:v>55</c:v>
                </c:pt>
                <c:pt idx="18">
                  <c:v>10</c:v>
                </c:pt>
                <c:pt idx="19">
                  <c:v>35</c:v>
                </c:pt>
                <c:pt idx="20">
                  <c:v>45</c:v>
                </c:pt>
              </c:numCache>
            </c:numRef>
          </c:val>
          <c:smooth val="0"/>
          <c:extLst>
            <c:ext xmlns:c16="http://schemas.microsoft.com/office/drawing/2014/chart" uri="{C3380CC4-5D6E-409C-BE32-E72D297353CC}">
              <c16:uniqueId val="{00000009-FBE3-4240-A9A0-895E465CF22C}"/>
            </c:ext>
          </c:extLst>
        </c:ser>
        <c:ser>
          <c:idx val="10"/>
          <c:order val="10"/>
          <c:tx>
            <c:strRef>
              <c:f>Alcalinidad!$L$191:$L$192</c:f>
              <c:strCache>
                <c:ptCount val="1"/>
                <c:pt idx="0">
                  <c:v>MAAB2</c:v>
                </c:pt>
              </c:strCache>
            </c:strRef>
          </c:tx>
          <c:spPr>
            <a:ln w="28575" cap="rnd">
              <a:solidFill>
                <a:schemeClr val="accent5">
                  <a:lumMod val="60000"/>
                </a:schemeClr>
              </a:solidFill>
              <a:round/>
            </a:ln>
            <a:effectLst/>
          </c:spPr>
          <c:marker>
            <c:symbol val="none"/>
          </c:marker>
          <c:cat>
            <c:strRef>
              <c:f>Alcalinidad!$A$193:$A$230</c:f>
              <c:strCache>
                <c:ptCount val="37"/>
                <c:pt idx="0">
                  <c:v>abr-18</c:v>
                </c:pt>
                <c:pt idx="1">
                  <c:v>may-18</c:v>
                </c:pt>
                <c:pt idx="2">
                  <c:v>jun-18</c:v>
                </c:pt>
                <c:pt idx="3">
                  <c:v>jul-18</c:v>
                </c:pt>
                <c:pt idx="4">
                  <c:v>ago-18</c:v>
                </c:pt>
                <c:pt idx="5">
                  <c:v>sep-18</c:v>
                </c:pt>
                <c:pt idx="6">
                  <c:v>oct-18</c:v>
                </c:pt>
                <c:pt idx="7">
                  <c:v>nov-18</c:v>
                </c:pt>
                <c:pt idx="8">
                  <c:v>dic-18</c:v>
                </c:pt>
                <c:pt idx="9">
                  <c:v>ene-19</c:v>
                </c:pt>
                <c:pt idx="10">
                  <c:v>feb-19</c:v>
                </c:pt>
                <c:pt idx="11">
                  <c:v>mar-19</c:v>
                </c:pt>
                <c:pt idx="12">
                  <c:v>abr-19</c:v>
                </c:pt>
                <c:pt idx="13">
                  <c:v>may-19</c:v>
                </c:pt>
                <c:pt idx="14">
                  <c:v>jun-19</c:v>
                </c:pt>
                <c:pt idx="15">
                  <c:v>jul-19</c:v>
                </c:pt>
                <c:pt idx="16">
                  <c:v>ago-19</c:v>
                </c:pt>
                <c:pt idx="17">
                  <c:v>sep-19</c:v>
                </c:pt>
                <c:pt idx="18">
                  <c:v>oct-19</c:v>
                </c:pt>
                <c:pt idx="19">
                  <c:v>nov-19</c:v>
                </c:pt>
                <c:pt idx="20">
                  <c:v>dic-19</c:v>
                </c:pt>
                <c:pt idx="21">
                  <c:v>ene-20</c:v>
                </c:pt>
                <c:pt idx="22">
                  <c:v>feb-20</c:v>
                </c:pt>
                <c:pt idx="23">
                  <c:v>mar-20</c:v>
                </c:pt>
                <c:pt idx="24">
                  <c:v>abr-20</c:v>
                </c:pt>
                <c:pt idx="25">
                  <c:v>may-20</c:v>
                </c:pt>
                <c:pt idx="26">
                  <c:v>jun-20</c:v>
                </c:pt>
                <c:pt idx="27">
                  <c:v>jul-20</c:v>
                </c:pt>
                <c:pt idx="28">
                  <c:v>ago-20</c:v>
                </c:pt>
                <c:pt idx="29">
                  <c:v>sep-20</c:v>
                </c:pt>
                <c:pt idx="30">
                  <c:v>oct-20</c:v>
                </c:pt>
                <c:pt idx="31">
                  <c:v>nov-20</c:v>
                </c:pt>
                <c:pt idx="32">
                  <c:v>dic-20</c:v>
                </c:pt>
                <c:pt idx="33">
                  <c:v>ene-21</c:v>
                </c:pt>
                <c:pt idx="34">
                  <c:v>feb-21</c:v>
                </c:pt>
                <c:pt idx="35">
                  <c:v>mar-21</c:v>
                </c:pt>
                <c:pt idx="36">
                  <c:v>abr-21</c:v>
                </c:pt>
              </c:strCache>
            </c:strRef>
          </c:cat>
          <c:val>
            <c:numRef>
              <c:f>Alcalinidad!$L$193:$L$230</c:f>
              <c:numCache>
                <c:formatCode>General</c:formatCode>
                <c:ptCount val="37"/>
                <c:pt idx="0">
                  <c:v>#N/A</c:v>
                </c:pt>
                <c:pt idx="1">
                  <c:v>#N/A</c:v>
                </c:pt>
                <c:pt idx="2">
                  <c:v>40</c:v>
                </c:pt>
                <c:pt idx="4">
                  <c:v>65</c:v>
                </c:pt>
                <c:pt idx="5">
                  <c:v>40</c:v>
                </c:pt>
                <c:pt idx="6">
                  <c:v>40</c:v>
                </c:pt>
                <c:pt idx="7">
                  <c:v>30</c:v>
                </c:pt>
                <c:pt idx="8">
                  <c:v>45</c:v>
                </c:pt>
                <c:pt idx="9">
                  <c:v>45</c:v>
                </c:pt>
                <c:pt idx="10">
                  <c:v>55</c:v>
                </c:pt>
                <c:pt idx="11">
                  <c:v>60</c:v>
                </c:pt>
                <c:pt idx="12">
                  <c:v>60</c:v>
                </c:pt>
                <c:pt idx="13">
                  <c:v>45</c:v>
                </c:pt>
                <c:pt idx="14">
                  <c:v>110</c:v>
                </c:pt>
                <c:pt idx="15">
                  <c:v>50</c:v>
                </c:pt>
                <c:pt idx="16">
                  <c:v>115</c:v>
                </c:pt>
                <c:pt idx="17">
                  <c:v>55</c:v>
                </c:pt>
                <c:pt idx="18">
                  <c:v>45</c:v>
                </c:pt>
                <c:pt idx="19">
                  <c:v>45</c:v>
                </c:pt>
                <c:pt idx="20">
                  <c:v>60</c:v>
                </c:pt>
                <c:pt idx="21">
                  <c:v>55</c:v>
                </c:pt>
                <c:pt idx="22">
                  <c:v>50</c:v>
                </c:pt>
                <c:pt idx="23">
                  <c:v>50</c:v>
                </c:pt>
                <c:pt idx="24">
                  <c:v>60</c:v>
                </c:pt>
                <c:pt idx="25">
                  <c:v>75</c:v>
                </c:pt>
                <c:pt idx="26">
                  <c:v>50</c:v>
                </c:pt>
                <c:pt idx="27">
                  <c:v>55</c:v>
                </c:pt>
                <c:pt idx="28">
                  <c:v>45</c:v>
                </c:pt>
                <c:pt idx="29">
                  <c:v>35</c:v>
                </c:pt>
                <c:pt idx="30">
                  <c:v>40</c:v>
                </c:pt>
                <c:pt idx="31">
                  <c:v>35</c:v>
                </c:pt>
                <c:pt idx="32">
                  <c:v>25</c:v>
                </c:pt>
                <c:pt idx="33">
                  <c:v>50</c:v>
                </c:pt>
                <c:pt idx="34">
                  <c:v>50</c:v>
                </c:pt>
                <c:pt idx="35">
                  <c:v>35</c:v>
                </c:pt>
                <c:pt idx="36">
                  <c:v>45</c:v>
                </c:pt>
              </c:numCache>
            </c:numRef>
          </c:val>
          <c:smooth val="0"/>
          <c:extLst>
            <c:ext xmlns:c16="http://schemas.microsoft.com/office/drawing/2014/chart" uri="{C3380CC4-5D6E-409C-BE32-E72D297353CC}">
              <c16:uniqueId val="{0000000A-FBE3-4240-A9A0-895E465CF22C}"/>
            </c:ext>
          </c:extLst>
        </c:ser>
        <c:ser>
          <c:idx val="11"/>
          <c:order val="11"/>
          <c:tx>
            <c:strRef>
              <c:f>Alcalinidad!$M$191:$M$192</c:f>
              <c:strCache>
                <c:ptCount val="1"/>
                <c:pt idx="0">
                  <c:v>MACA1</c:v>
                </c:pt>
              </c:strCache>
            </c:strRef>
          </c:tx>
          <c:spPr>
            <a:ln w="28575" cap="rnd">
              <a:solidFill>
                <a:schemeClr val="accent6">
                  <a:lumMod val="60000"/>
                </a:schemeClr>
              </a:solidFill>
              <a:round/>
            </a:ln>
            <a:effectLst/>
          </c:spPr>
          <c:marker>
            <c:symbol val="none"/>
          </c:marker>
          <c:cat>
            <c:strRef>
              <c:f>Alcalinidad!$A$193:$A$230</c:f>
              <c:strCache>
                <c:ptCount val="37"/>
                <c:pt idx="0">
                  <c:v>abr-18</c:v>
                </c:pt>
                <c:pt idx="1">
                  <c:v>may-18</c:v>
                </c:pt>
                <c:pt idx="2">
                  <c:v>jun-18</c:v>
                </c:pt>
                <c:pt idx="3">
                  <c:v>jul-18</c:v>
                </c:pt>
                <c:pt idx="4">
                  <c:v>ago-18</c:v>
                </c:pt>
                <c:pt idx="5">
                  <c:v>sep-18</c:v>
                </c:pt>
                <c:pt idx="6">
                  <c:v>oct-18</c:v>
                </c:pt>
                <c:pt idx="7">
                  <c:v>nov-18</c:v>
                </c:pt>
                <c:pt idx="8">
                  <c:v>dic-18</c:v>
                </c:pt>
                <c:pt idx="9">
                  <c:v>ene-19</c:v>
                </c:pt>
                <c:pt idx="10">
                  <c:v>feb-19</c:v>
                </c:pt>
                <c:pt idx="11">
                  <c:v>mar-19</c:v>
                </c:pt>
                <c:pt idx="12">
                  <c:v>abr-19</c:v>
                </c:pt>
                <c:pt idx="13">
                  <c:v>may-19</c:v>
                </c:pt>
                <c:pt idx="14">
                  <c:v>jun-19</c:v>
                </c:pt>
                <c:pt idx="15">
                  <c:v>jul-19</c:v>
                </c:pt>
                <c:pt idx="16">
                  <c:v>ago-19</c:v>
                </c:pt>
                <c:pt idx="17">
                  <c:v>sep-19</c:v>
                </c:pt>
                <c:pt idx="18">
                  <c:v>oct-19</c:v>
                </c:pt>
                <c:pt idx="19">
                  <c:v>nov-19</c:v>
                </c:pt>
                <c:pt idx="20">
                  <c:v>dic-19</c:v>
                </c:pt>
                <c:pt idx="21">
                  <c:v>ene-20</c:v>
                </c:pt>
                <c:pt idx="22">
                  <c:v>feb-20</c:v>
                </c:pt>
                <c:pt idx="23">
                  <c:v>mar-20</c:v>
                </c:pt>
                <c:pt idx="24">
                  <c:v>abr-20</c:v>
                </c:pt>
                <c:pt idx="25">
                  <c:v>may-20</c:v>
                </c:pt>
                <c:pt idx="26">
                  <c:v>jun-20</c:v>
                </c:pt>
                <c:pt idx="27">
                  <c:v>jul-20</c:v>
                </c:pt>
                <c:pt idx="28">
                  <c:v>ago-20</c:v>
                </c:pt>
                <c:pt idx="29">
                  <c:v>sep-20</c:v>
                </c:pt>
                <c:pt idx="30">
                  <c:v>oct-20</c:v>
                </c:pt>
                <c:pt idx="31">
                  <c:v>nov-20</c:v>
                </c:pt>
                <c:pt idx="32">
                  <c:v>dic-20</c:v>
                </c:pt>
                <c:pt idx="33">
                  <c:v>ene-21</c:v>
                </c:pt>
                <c:pt idx="34">
                  <c:v>feb-21</c:v>
                </c:pt>
                <c:pt idx="35">
                  <c:v>mar-21</c:v>
                </c:pt>
                <c:pt idx="36">
                  <c:v>abr-21</c:v>
                </c:pt>
              </c:strCache>
            </c:strRef>
          </c:cat>
          <c:val>
            <c:numRef>
              <c:f>Alcalinidad!$M$193:$M$230</c:f>
              <c:numCache>
                <c:formatCode>General</c:formatCode>
                <c:ptCount val="37"/>
                <c:pt idx="0">
                  <c:v>#N/A</c:v>
                </c:pt>
                <c:pt idx="1">
                  <c:v>#N/A</c:v>
                </c:pt>
                <c:pt idx="4">
                  <c:v>50</c:v>
                </c:pt>
                <c:pt idx="5">
                  <c:v>40</c:v>
                </c:pt>
                <c:pt idx="6">
                  <c:v>45</c:v>
                </c:pt>
                <c:pt idx="8">
                  <c:v>45</c:v>
                </c:pt>
                <c:pt idx="9">
                  <c:v>35</c:v>
                </c:pt>
                <c:pt idx="10">
                  <c:v>50</c:v>
                </c:pt>
                <c:pt idx="11">
                  <c:v>35</c:v>
                </c:pt>
                <c:pt idx="12">
                  <c:v>45</c:v>
                </c:pt>
                <c:pt idx="13">
                  <c:v>45</c:v>
                </c:pt>
                <c:pt idx="14">
                  <c:v>40</c:v>
                </c:pt>
                <c:pt idx="15">
                  <c:v>35</c:v>
                </c:pt>
                <c:pt idx="16">
                  <c:v>40</c:v>
                </c:pt>
                <c:pt idx="17">
                  <c:v>55</c:v>
                </c:pt>
                <c:pt idx="18">
                  <c:v>40</c:v>
                </c:pt>
                <c:pt idx="19">
                  <c:v>55</c:v>
                </c:pt>
                <c:pt idx="20">
                  <c:v>45</c:v>
                </c:pt>
              </c:numCache>
            </c:numRef>
          </c:val>
          <c:smooth val="0"/>
          <c:extLst>
            <c:ext xmlns:c16="http://schemas.microsoft.com/office/drawing/2014/chart" uri="{C3380CC4-5D6E-409C-BE32-E72D297353CC}">
              <c16:uniqueId val="{0000000B-FBE3-4240-A9A0-895E465CF22C}"/>
            </c:ext>
          </c:extLst>
        </c:ser>
        <c:ser>
          <c:idx val="12"/>
          <c:order val="12"/>
          <c:tx>
            <c:strRef>
              <c:f>Alcalinidad!$N$191:$N$192</c:f>
              <c:strCache>
                <c:ptCount val="1"/>
                <c:pt idx="0">
                  <c:v>MACA2</c:v>
                </c:pt>
              </c:strCache>
            </c:strRef>
          </c:tx>
          <c:spPr>
            <a:ln w="28575" cap="rnd">
              <a:solidFill>
                <a:schemeClr val="accent1">
                  <a:lumMod val="80000"/>
                  <a:lumOff val="20000"/>
                </a:schemeClr>
              </a:solidFill>
              <a:round/>
            </a:ln>
            <a:effectLst/>
          </c:spPr>
          <c:marker>
            <c:symbol val="none"/>
          </c:marker>
          <c:cat>
            <c:strRef>
              <c:f>Alcalinidad!$A$193:$A$230</c:f>
              <c:strCache>
                <c:ptCount val="37"/>
                <c:pt idx="0">
                  <c:v>abr-18</c:v>
                </c:pt>
                <c:pt idx="1">
                  <c:v>may-18</c:v>
                </c:pt>
                <c:pt idx="2">
                  <c:v>jun-18</c:v>
                </c:pt>
                <c:pt idx="3">
                  <c:v>jul-18</c:v>
                </c:pt>
                <c:pt idx="4">
                  <c:v>ago-18</c:v>
                </c:pt>
                <c:pt idx="5">
                  <c:v>sep-18</c:v>
                </c:pt>
                <c:pt idx="6">
                  <c:v>oct-18</c:v>
                </c:pt>
                <c:pt idx="7">
                  <c:v>nov-18</c:v>
                </c:pt>
                <c:pt idx="8">
                  <c:v>dic-18</c:v>
                </c:pt>
                <c:pt idx="9">
                  <c:v>ene-19</c:v>
                </c:pt>
                <c:pt idx="10">
                  <c:v>feb-19</c:v>
                </c:pt>
                <c:pt idx="11">
                  <c:v>mar-19</c:v>
                </c:pt>
                <c:pt idx="12">
                  <c:v>abr-19</c:v>
                </c:pt>
                <c:pt idx="13">
                  <c:v>may-19</c:v>
                </c:pt>
                <c:pt idx="14">
                  <c:v>jun-19</c:v>
                </c:pt>
                <c:pt idx="15">
                  <c:v>jul-19</c:v>
                </c:pt>
                <c:pt idx="16">
                  <c:v>ago-19</c:v>
                </c:pt>
                <c:pt idx="17">
                  <c:v>sep-19</c:v>
                </c:pt>
                <c:pt idx="18">
                  <c:v>oct-19</c:v>
                </c:pt>
                <c:pt idx="19">
                  <c:v>nov-19</c:v>
                </c:pt>
                <c:pt idx="20">
                  <c:v>dic-19</c:v>
                </c:pt>
                <c:pt idx="21">
                  <c:v>ene-20</c:v>
                </c:pt>
                <c:pt idx="22">
                  <c:v>feb-20</c:v>
                </c:pt>
                <c:pt idx="23">
                  <c:v>mar-20</c:v>
                </c:pt>
                <c:pt idx="24">
                  <c:v>abr-20</c:v>
                </c:pt>
                <c:pt idx="25">
                  <c:v>may-20</c:v>
                </c:pt>
                <c:pt idx="26">
                  <c:v>jun-20</c:v>
                </c:pt>
                <c:pt idx="27">
                  <c:v>jul-20</c:v>
                </c:pt>
                <c:pt idx="28">
                  <c:v>ago-20</c:v>
                </c:pt>
                <c:pt idx="29">
                  <c:v>sep-20</c:v>
                </c:pt>
                <c:pt idx="30">
                  <c:v>oct-20</c:v>
                </c:pt>
                <c:pt idx="31">
                  <c:v>nov-20</c:v>
                </c:pt>
                <c:pt idx="32">
                  <c:v>dic-20</c:v>
                </c:pt>
                <c:pt idx="33">
                  <c:v>ene-21</c:v>
                </c:pt>
                <c:pt idx="34">
                  <c:v>feb-21</c:v>
                </c:pt>
                <c:pt idx="35">
                  <c:v>mar-21</c:v>
                </c:pt>
                <c:pt idx="36">
                  <c:v>abr-21</c:v>
                </c:pt>
              </c:strCache>
            </c:strRef>
          </c:cat>
          <c:val>
            <c:numRef>
              <c:f>Alcalinidad!$N$193:$N$230</c:f>
              <c:numCache>
                <c:formatCode>General</c:formatCode>
                <c:ptCount val="37"/>
                <c:pt idx="0">
                  <c:v>#N/A</c:v>
                </c:pt>
                <c:pt idx="1">
                  <c:v>#N/A</c:v>
                </c:pt>
                <c:pt idx="2">
                  <c:v>40</c:v>
                </c:pt>
                <c:pt idx="3">
                  <c:v>60</c:v>
                </c:pt>
                <c:pt idx="4">
                  <c:v>45</c:v>
                </c:pt>
                <c:pt idx="5">
                  <c:v>45</c:v>
                </c:pt>
                <c:pt idx="6">
                  <c:v>50</c:v>
                </c:pt>
                <c:pt idx="7">
                  <c:v>35</c:v>
                </c:pt>
                <c:pt idx="8">
                  <c:v>50</c:v>
                </c:pt>
                <c:pt idx="9">
                  <c:v>35</c:v>
                </c:pt>
                <c:pt idx="10">
                  <c:v>55</c:v>
                </c:pt>
                <c:pt idx="11">
                  <c:v>40</c:v>
                </c:pt>
                <c:pt idx="12">
                  <c:v>45</c:v>
                </c:pt>
                <c:pt idx="13">
                  <c:v>40</c:v>
                </c:pt>
                <c:pt idx="14">
                  <c:v>55</c:v>
                </c:pt>
                <c:pt idx="15">
                  <c:v>25</c:v>
                </c:pt>
                <c:pt idx="16">
                  <c:v>45</c:v>
                </c:pt>
                <c:pt idx="17">
                  <c:v>50</c:v>
                </c:pt>
                <c:pt idx="18">
                  <c:v>45</c:v>
                </c:pt>
                <c:pt idx="19">
                  <c:v>65</c:v>
                </c:pt>
                <c:pt idx="20">
                  <c:v>55</c:v>
                </c:pt>
                <c:pt idx="21">
                  <c:v>35</c:v>
                </c:pt>
                <c:pt idx="22">
                  <c:v>50</c:v>
                </c:pt>
                <c:pt idx="23">
                  <c:v>45</c:v>
                </c:pt>
                <c:pt idx="24">
                  <c:v>50</c:v>
                </c:pt>
                <c:pt idx="25">
                  <c:v>65</c:v>
                </c:pt>
                <c:pt idx="26">
                  <c:v>65</c:v>
                </c:pt>
                <c:pt idx="27">
                  <c:v>35</c:v>
                </c:pt>
                <c:pt idx="28">
                  <c:v>30</c:v>
                </c:pt>
                <c:pt idx="29">
                  <c:v>25</c:v>
                </c:pt>
                <c:pt idx="30">
                  <c:v>25</c:v>
                </c:pt>
                <c:pt idx="31">
                  <c:v>35</c:v>
                </c:pt>
                <c:pt idx="32">
                  <c:v>45</c:v>
                </c:pt>
                <c:pt idx="33">
                  <c:v>40</c:v>
                </c:pt>
                <c:pt idx="34">
                  <c:v>30</c:v>
                </c:pt>
                <c:pt idx="35">
                  <c:v>30</c:v>
                </c:pt>
                <c:pt idx="36">
                  <c:v>50</c:v>
                </c:pt>
              </c:numCache>
            </c:numRef>
          </c:val>
          <c:smooth val="0"/>
          <c:extLst>
            <c:ext xmlns:c16="http://schemas.microsoft.com/office/drawing/2014/chart" uri="{C3380CC4-5D6E-409C-BE32-E72D297353CC}">
              <c16:uniqueId val="{0000000C-FBE3-4240-A9A0-895E465CF22C}"/>
            </c:ext>
          </c:extLst>
        </c:ser>
        <c:ser>
          <c:idx val="13"/>
          <c:order val="13"/>
          <c:tx>
            <c:strRef>
              <c:f>Alcalinidad!$O$191:$O$192</c:f>
              <c:strCache>
                <c:ptCount val="1"/>
                <c:pt idx="0">
                  <c:v>MAKI</c:v>
                </c:pt>
              </c:strCache>
            </c:strRef>
          </c:tx>
          <c:spPr>
            <a:ln w="28575" cap="rnd">
              <a:solidFill>
                <a:schemeClr val="accent2">
                  <a:lumMod val="80000"/>
                  <a:lumOff val="20000"/>
                </a:schemeClr>
              </a:solidFill>
              <a:round/>
            </a:ln>
            <a:effectLst/>
          </c:spPr>
          <c:marker>
            <c:symbol val="none"/>
          </c:marker>
          <c:cat>
            <c:strRef>
              <c:f>Alcalinidad!$A$193:$A$230</c:f>
              <c:strCache>
                <c:ptCount val="37"/>
                <c:pt idx="0">
                  <c:v>abr-18</c:v>
                </c:pt>
                <c:pt idx="1">
                  <c:v>may-18</c:v>
                </c:pt>
                <c:pt idx="2">
                  <c:v>jun-18</c:v>
                </c:pt>
                <c:pt idx="3">
                  <c:v>jul-18</c:v>
                </c:pt>
                <c:pt idx="4">
                  <c:v>ago-18</c:v>
                </c:pt>
                <c:pt idx="5">
                  <c:v>sep-18</c:v>
                </c:pt>
                <c:pt idx="6">
                  <c:v>oct-18</c:v>
                </c:pt>
                <c:pt idx="7">
                  <c:v>nov-18</c:v>
                </c:pt>
                <c:pt idx="8">
                  <c:v>dic-18</c:v>
                </c:pt>
                <c:pt idx="9">
                  <c:v>ene-19</c:v>
                </c:pt>
                <c:pt idx="10">
                  <c:v>feb-19</c:v>
                </c:pt>
                <c:pt idx="11">
                  <c:v>mar-19</c:v>
                </c:pt>
                <c:pt idx="12">
                  <c:v>abr-19</c:v>
                </c:pt>
                <c:pt idx="13">
                  <c:v>may-19</c:v>
                </c:pt>
                <c:pt idx="14">
                  <c:v>jun-19</c:v>
                </c:pt>
                <c:pt idx="15">
                  <c:v>jul-19</c:v>
                </c:pt>
                <c:pt idx="16">
                  <c:v>ago-19</c:v>
                </c:pt>
                <c:pt idx="17">
                  <c:v>sep-19</c:v>
                </c:pt>
                <c:pt idx="18">
                  <c:v>oct-19</c:v>
                </c:pt>
                <c:pt idx="19">
                  <c:v>nov-19</c:v>
                </c:pt>
                <c:pt idx="20">
                  <c:v>dic-19</c:v>
                </c:pt>
                <c:pt idx="21">
                  <c:v>ene-20</c:v>
                </c:pt>
                <c:pt idx="22">
                  <c:v>feb-20</c:v>
                </c:pt>
                <c:pt idx="23">
                  <c:v>mar-20</c:v>
                </c:pt>
                <c:pt idx="24">
                  <c:v>abr-20</c:v>
                </c:pt>
                <c:pt idx="25">
                  <c:v>may-20</c:v>
                </c:pt>
                <c:pt idx="26">
                  <c:v>jun-20</c:v>
                </c:pt>
                <c:pt idx="27">
                  <c:v>jul-20</c:v>
                </c:pt>
                <c:pt idx="28">
                  <c:v>ago-20</c:v>
                </c:pt>
                <c:pt idx="29">
                  <c:v>sep-20</c:v>
                </c:pt>
                <c:pt idx="30">
                  <c:v>oct-20</c:v>
                </c:pt>
                <c:pt idx="31">
                  <c:v>nov-20</c:v>
                </c:pt>
                <c:pt idx="32">
                  <c:v>dic-20</c:v>
                </c:pt>
                <c:pt idx="33">
                  <c:v>ene-21</c:v>
                </c:pt>
                <c:pt idx="34">
                  <c:v>feb-21</c:v>
                </c:pt>
                <c:pt idx="35">
                  <c:v>mar-21</c:v>
                </c:pt>
                <c:pt idx="36">
                  <c:v>abr-21</c:v>
                </c:pt>
              </c:strCache>
            </c:strRef>
          </c:cat>
          <c:val>
            <c:numRef>
              <c:f>Alcalinidad!$O$193:$O$230</c:f>
              <c:numCache>
                <c:formatCode>General</c:formatCode>
                <c:ptCount val="37"/>
                <c:pt idx="3">
                  <c:v>45</c:v>
                </c:pt>
                <c:pt idx="4">
                  <c:v>40</c:v>
                </c:pt>
                <c:pt idx="5">
                  <c:v>45</c:v>
                </c:pt>
              </c:numCache>
            </c:numRef>
          </c:val>
          <c:smooth val="0"/>
          <c:extLst>
            <c:ext xmlns:c16="http://schemas.microsoft.com/office/drawing/2014/chart" uri="{C3380CC4-5D6E-409C-BE32-E72D297353CC}">
              <c16:uniqueId val="{0000000D-FBE3-4240-A9A0-895E465CF22C}"/>
            </c:ext>
          </c:extLst>
        </c:ser>
        <c:ser>
          <c:idx val="14"/>
          <c:order val="14"/>
          <c:tx>
            <c:strRef>
              <c:f>Alcalinidad!$P$191:$P$192</c:f>
              <c:strCache>
                <c:ptCount val="1"/>
                <c:pt idx="0">
                  <c:v>MSP</c:v>
                </c:pt>
              </c:strCache>
            </c:strRef>
          </c:tx>
          <c:spPr>
            <a:ln w="28575" cap="rnd">
              <a:solidFill>
                <a:schemeClr val="accent3">
                  <a:lumMod val="80000"/>
                  <a:lumOff val="20000"/>
                </a:schemeClr>
              </a:solidFill>
              <a:round/>
            </a:ln>
            <a:effectLst/>
          </c:spPr>
          <c:marker>
            <c:symbol val="none"/>
          </c:marker>
          <c:cat>
            <c:strRef>
              <c:f>Alcalinidad!$A$193:$A$230</c:f>
              <c:strCache>
                <c:ptCount val="37"/>
                <c:pt idx="0">
                  <c:v>abr-18</c:v>
                </c:pt>
                <c:pt idx="1">
                  <c:v>may-18</c:v>
                </c:pt>
                <c:pt idx="2">
                  <c:v>jun-18</c:v>
                </c:pt>
                <c:pt idx="3">
                  <c:v>jul-18</c:v>
                </c:pt>
                <c:pt idx="4">
                  <c:v>ago-18</c:v>
                </c:pt>
                <c:pt idx="5">
                  <c:v>sep-18</c:v>
                </c:pt>
                <c:pt idx="6">
                  <c:v>oct-18</c:v>
                </c:pt>
                <c:pt idx="7">
                  <c:v>nov-18</c:v>
                </c:pt>
                <c:pt idx="8">
                  <c:v>dic-18</c:v>
                </c:pt>
                <c:pt idx="9">
                  <c:v>ene-19</c:v>
                </c:pt>
                <c:pt idx="10">
                  <c:v>feb-19</c:v>
                </c:pt>
                <c:pt idx="11">
                  <c:v>mar-19</c:v>
                </c:pt>
                <c:pt idx="12">
                  <c:v>abr-19</c:v>
                </c:pt>
                <c:pt idx="13">
                  <c:v>may-19</c:v>
                </c:pt>
                <c:pt idx="14">
                  <c:v>jun-19</c:v>
                </c:pt>
                <c:pt idx="15">
                  <c:v>jul-19</c:v>
                </c:pt>
                <c:pt idx="16">
                  <c:v>ago-19</c:v>
                </c:pt>
                <c:pt idx="17">
                  <c:v>sep-19</c:v>
                </c:pt>
                <c:pt idx="18">
                  <c:v>oct-19</c:v>
                </c:pt>
                <c:pt idx="19">
                  <c:v>nov-19</c:v>
                </c:pt>
                <c:pt idx="20">
                  <c:v>dic-19</c:v>
                </c:pt>
                <c:pt idx="21">
                  <c:v>ene-20</c:v>
                </c:pt>
                <c:pt idx="22">
                  <c:v>feb-20</c:v>
                </c:pt>
                <c:pt idx="23">
                  <c:v>mar-20</c:v>
                </c:pt>
                <c:pt idx="24">
                  <c:v>abr-20</c:v>
                </c:pt>
                <c:pt idx="25">
                  <c:v>may-20</c:v>
                </c:pt>
                <c:pt idx="26">
                  <c:v>jun-20</c:v>
                </c:pt>
                <c:pt idx="27">
                  <c:v>jul-20</c:v>
                </c:pt>
                <c:pt idx="28">
                  <c:v>ago-20</c:v>
                </c:pt>
                <c:pt idx="29">
                  <c:v>sep-20</c:v>
                </c:pt>
                <c:pt idx="30">
                  <c:v>oct-20</c:v>
                </c:pt>
                <c:pt idx="31">
                  <c:v>nov-20</c:v>
                </c:pt>
                <c:pt idx="32">
                  <c:v>dic-20</c:v>
                </c:pt>
                <c:pt idx="33">
                  <c:v>ene-21</c:v>
                </c:pt>
                <c:pt idx="34">
                  <c:v>feb-21</c:v>
                </c:pt>
                <c:pt idx="35">
                  <c:v>mar-21</c:v>
                </c:pt>
                <c:pt idx="36">
                  <c:v>abr-21</c:v>
                </c:pt>
              </c:strCache>
            </c:strRef>
          </c:cat>
          <c:val>
            <c:numRef>
              <c:f>Alcalinidad!$P$193:$P$230</c:f>
              <c:numCache>
                <c:formatCode>General</c:formatCode>
                <c:ptCount val="37"/>
                <c:pt idx="31">
                  <c:v>180</c:v>
                </c:pt>
                <c:pt idx="32">
                  <c:v>200</c:v>
                </c:pt>
                <c:pt idx="33">
                  <c:v>75</c:v>
                </c:pt>
                <c:pt idx="34">
                  <c:v>130</c:v>
                </c:pt>
                <c:pt idx="35">
                  <c:v>95</c:v>
                </c:pt>
                <c:pt idx="36">
                  <c:v>100</c:v>
                </c:pt>
              </c:numCache>
            </c:numRef>
          </c:val>
          <c:smooth val="0"/>
          <c:extLst>
            <c:ext xmlns:c16="http://schemas.microsoft.com/office/drawing/2014/chart" uri="{C3380CC4-5D6E-409C-BE32-E72D297353CC}">
              <c16:uniqueId val="{0000000E-FBE3-4240-A9A0-895E465CF22C}"/>
            </c:ext>
          </c:extLst>
        </c:ser>
        <c:ser>
          <c:idx val="15"/>
          <c:order val="15"/>
          <c:tx>
            <c:strRef>
              <c:f>Alcalinidad!$Q$191:$Q$192</c:f>
              <c:strCache>
                <c:ptCount val="1"/>
                <c:pt idx="0">
                  <c:v>PAPO1</c:v>
                </c:pt>
              </c:strCache>
            </c:strRef>
          </c:tx>
          <c:spPr>
            <a:ln w="28575" cap="rnd">
              <a:solidFill>
                <a:schemeClr val="accent4">
                  <a:lumMod val="80000"/>
                  <a:lumOff val="20000"/>
                </a:schemeClr>
              </a:solidFill>
              <a:round/>
            </a:ln>
            <a:effectLst/>
          </c:spPr>
          <c:marker>
            <c:symbol val="none"/>
          </c:marker>
          <c:cat>
            <c:strRef>
              <c:f>Alcalinidad!$A$193:$A$230</c:f>
              <c:strCache>
                <c:ptCount val="37"/>
                <c:pt idx="0">
                  <c:v>abr-18</c:v>
                </c:pt>
                <c:pt idx="1">
                  <c:v>may-18</c:v>
                </c:pt>
                <c:pt idx="2">
                  <c:v>jun-18</c:v>
                </c:pt>
                <c:pt idx="3">
                  <c:v>jul-18</c:v>
                </c:pt>
                <c:pt idx="4">
                  <c:v>ago-18</c:v>
                </c:pt>
                <c:pt idx="5">
                  <c:v>sep-18</c:v>
                </c:pt>
                <c:pt idx="6">
                  <c:v>oct-18</c:v>
                </c:pt>
                <c:pt idx="7">
                  <c:v>nov-18</c:v>
                </c:pt>
                <c:pt idx="8">
                  <c:v>dic-18</c:v>
                </c:pt>
                <c:pt idx="9">
                  <c:v>ene-19</c:v>
                </c:pt>
                <c:pt idx="10">
                  <c:v>feb-19</c:v>
                </c:pt>
                <c:pt idx="11">
                  <c:v>mar-19</c:v>
                </c:pt>
                <c:pt idx="12">
                  <c:v>abr-19</c:v>
                </c:pt>
                <c:pt idx="13">
                  <c:v>may-19</c:v>
                </c:pt>
                <c:pt idx="14">
                  <c:v>jun-19</c:v>
                </c:pt>
                <c:pt idx="15">
                  <c:v>jul-19</c:v>
                </c:pt>
                <c:pt idx="16">
                  <c:v>ago-19</c:v>
                </c:pt>
                <c:pt idx="17">
                  <c:v>sep-19</c:v>
                </c:pt>
                <c:pt idx="18">
                  <c:v>oct-19</c:v>
                </c:pt>
                <c:pt idx="19">
                  <c:v>nov-19</c:v>
                </c:pt>
                <c:pt idx="20">
                  <c:v>dic-19</c:v>
                </c:pt>
                <c:pt idx="21">
                  <c:v>ene-20</c:v>
                </c:pt>
                <c:pt idx="22">
                  <c:v>feb-20</c:v>
                </c:pt>
                <c:pt idx="23">
                  <c:v>mar-20</c:v>
                </c:pt>
                <c:pt idx="24">
                  <c:v>abr-20</c:v>
                </c:pt>
                <c:pt idx="25">
                  <c:v>may-20</c:v>
                </c:pt>
                <c:pt idx="26">
                  <c:v>jun-20</c:v>
                </c:pt>
                <c:pt idx="27">
                  <c:v>jul-20</c:v>
                </c:pt>
                <c:pt idx="28">
                  <c:v>ago-20</c:v>
                </c:pt>
                <c:pt idx="29">
                  <c:v>sep-20</c:v>
                </c:pt>
                <c:pt idx="30">
                  <c:v>oct-20</c:v>
                </c:pt>
                <c:pt idx="31">
                  <c:v>nov-20</c:v>
                </c:pt>
                <c:pt idx="32">
                  <c:v>dic-20</c:v>
                </c:pt>
                <c:pt idx="33">
                  <c:v>ene-21</c:v>
                </c:pt>
                <c:pt idx="34">
                  <c:v>feb-21</c:v>
                </c:pt>
                <c:pt idx="35">
                  <c:v>mar-21</c:v>
                </c:pt>
                <c:pt idx="36">
                  <c:v>abr-21</c:v>
                </c:pt>
              </c:strCache>
            </c:strRef>
          </c:cat>
          <c:val>
            <c:numRef>
              <c:f>Alcalinidad!$Q$193:$Q$230</c:f>
              <c:numCache>
                <c:formatCode>General</c:formatCode>
                <c:ptCount val="37"/>
                <c:pt idx="0">
                  <c:v>#N/A</c:v>
                </c:pt>
                <c:pt idx="1">
                  <c:v>#N/A</c:v>
                </c:pt>
                <c:pt idx="4">
                  <c:v>70</c:v>
                </c:pt>
                <c:pt idx="5">
                  <c:v>65</c:v>
                </c:pt>
                <c:pt idx="6">
                  <c:v>65</c:v>
                </c:pt>
                <c:pt idx="8">
                  <c:v>45</c:v>
                </c:pt>
                <c:pt idx="9">
                  <c:v>45</c:v>
                </c:pt>
                <c:pt idx="10">
                  <c:v>50</c:v>
                </c:pt>
                <c:pt idx="11">
                  <c:v>40</c:v>
                </c:pt>
                <c:pt idx="12">
                  <c:v>60</c:v>
                </c:pt>
                <c:pt idx="13">
                  <c:v>65</c:v>
                </c:pt>
                <c:pt idx="14">
                  <c:v>50</c:v>
                </c:pt>
                <c:pt idx="15">
                  <c:v>60</c:v>
                </c:pt>
                <c:pt idx="16">
                  <c:v>65</c:v>
                </c:pt>
                <c:pt idx="17">
                  <c:v>30</c:v>
                </c:pt>
                <c:pt idx="18">
                  <c:v>45</c:v>
                </c:pt>
                <c:pt idx="19">
                  <c:v>55</c:v>
                </c:pt>
                <c:pt idx="20">
                  <c:v>45</c:v>
                </c:pt>
              </c:numCache>
            </c:numRef>
          </c:val>
          <c:smooth val="0"/>
          <c:extLst>
            <c:ext xmlns:c16="http://schemas.microsoft.com/office/drawing/2014/chart" uri="{C3380CC4-5D6E-409C-BE32-E72D297353CC}">
              <c16:uniqueId val="{0000000F-FBE3-4240-A9A0-895E465CF22C}"/>
            </c:ext>
          </c:extLst>
        </c:ser>
        <c:ser>
          <c:idx val="16"/>
          <c:order val="16"/>
          <c:tx>
            <c:strRef>
              <c:f>Alcalinidad!$R$191:$R$192</c:f>
              <c:strCache>
                <c:ptCount val="1"/>
                <c:pt idx="0">
                  <c:v>PAPO2</c:v>
                </c:pt>
              </c:strCache>
            </c:strRef>
          </c:tx>
          <c:spPr>
            <a:ln w="28575" cap="rnd">
              <a:solidFill>
                <a:schemeClr val="accent5">
                  <a:lumMod val="80000"/>
                  <a:lumOff val="20000"/>
                </a:schemeClr>
              </a:solidFill>
              <a:round/>
            </a:ln>
            <a:effectLst/>
          </c:spPr>
          <c:marker>
            <c:symbol val="none"/>
          </c:marker>
          <c:cat>
            <c:strRef>
              <c:f>Alcalinidad!$A$193:$A$230</c:f>
              <c:strCache>
                <c:ptCount val="37"/>
                <c:pt idx="0">
                  <c:v>abr-18</c:v>
                </c:pt>
                <c:pt idx="1">
                  <c:v>may-18</c:v>
                </c:pt>
                <c:pt idx="2">
                  <c:v>jun-18</c:v>
                </c:pt>
                <c:pt idx="3">
                  <c:v>jul-18</c:v>
                </c:pt>
                <c:pt idx="4">
                  <c:v>ago-18</c:v>
                </c:pt>
                <c:pt idx="5">
                  <c:v>sep-18</c:v>
                </c:pt>
                <c:pt idx="6">
                  <c:v>oct-18</c:v>
                </c:pt>
                <c:pt idx="7">
                  <c:v>nov-18</c:v>
                </c:pt>
                <c:pt idx="8">
                  <c:v>dic-18</c:v>
                </c:pt>
                <c:pt idx="9">
                  <c:v>ene-19</c:v>
                </c:pt>
                <c:pt idx="10">
                  <c:v>feb-19</c:v>
                </c:pt>
                <c:pt idx="11">
                  <c:v>mar-19</c:v>
                </c:pt>
                <c:pt idx="12">
                  <c:v>abr-19</c:v>
                </c:pt>
                <c:pt idx="13">
                  <c:v>may-19</c:v>
                </c:pt>
                <c:pt idx="14">
                  <c:v>jun-19</c:v>
                </c:pt>
                <c:pt idx="15">
                  <c:v>jul-19</c:v>
                </c:pt>
                <c:pt idx="16">
                  <c:v>ago-19</c:v>
                </c:pt>
                <c:pt idx="17">
                  <c:v>sep-19</c:v>
                </c:pt>
                <c:pt idx="18">
                  <c:v>oct-19</c:v>
                </c:pt>
                <c:pt idx="19">
                  <c:v>nov-19</c:v>
                </c:pt>
                <c:pt idx="20">
                  <c:v>dic-19</c:v>
                </c:pt>
                <c:pt idx="21">
                  <c:v>ene-20</c:v>
                </c:pt>
                <c:pt idx="22">
                  <c:v>feb-20</c:v>
                </c:pt>
                <c:pt idx="23">
                  <c:v>mar-20</c:v>
                </c:pt>
                <c:pt idx="24">
                  <c:v>abr-20</c:v>
                </c:pt>
                <c:pt idx="25">
                  <c:v>may-20</c:v>
                </c:pt>
                <c:pt idx="26">
                  <c:v>jun-20</c:v>
                </c:pt>
                <c:pt idx="27">
                  <c:v>jul-20</c:v>
                </c:pt>
                <c:pt idx="28">
                  <c:v>ago-20</c:v>
                </c:pt>
                <c:pt idx="29">
                  <c:v>sep-20</c:v>
                </c:pt>
                <c:pt idx="30">
                  <c:v>oct-20</c:v>
                </c:pt>
                <c:pt idx="31">
                  <c:v>nov-20</c:v>
                </c:pt>
                <c:pt idx="32">
                  <c:v>dic-20</c:v>
                </c:pt>
                <c:pt idx="33">
                  <c:v>ene-21</c:v>
                </c:pt>
                <c:pt idx="34">
                  <c:v>feb-21</c:v>
                </c:pt>
                <c:pt idx="35">
                  <c:v>mar-21</c:v>
                </c:pt>
                <c:pt idx="36">
                  <c:v>abr-21</c:v>
                </c:pt>
              </c:strCache>
            </c:strRef>
          </c:cat>
          <c:val>
            <c:numRef>
              <c:f>Alcalinidad!$R$193:$R$230</c:f>
              <c:numCache>
                <c:formatCode>General</c:formatCode>
                <c:ptCount val="37"/>
                <c:pt idx="0">
                  <c:v>#N/A</c:v>
                </c:pt>
                <c:pt idx="1">
                  <c:v>#N/A</c:v>
                </c:pt>
                <c:pt idx="2">
                  <c:v>50</c:v>
                </c:pt>
                <c:pt idx="4">
                  <c:v>70</c:v>
                </c:pt>
                <c:pt idx="5">
                  <c:v>65</c:v>
                </c:pt>
                <c:pt idx="6">
                  <c:v>60</c:v>
                </c:pt>
                <c:pt idx="7">
                  <c:v>40</c:v>
                </c:pt>
                <c:pt idx="8">
                  <c:v>50</c:v>
                </c:pt>
                <c:pt idx="9">
                  <c:v>40</c:v>
                </c:pt>
                <c:pt idx="10">
                  <c:v>55</c:v>
                </c:pt>
                <c:pt idx="11">
                  <c:v>45</c:v>
                </c:pt>
                <c:pt idx="12">
                  <c:v>50</c:v>
                </c:pt>
                <c:pt idx="13">
                  <c:v>60</c:v>
                </c:pt>
                <c:pt idx="14">
                  <c:v>55</c:v>
                </c:pt>
                <c:pt idx="15">
                  <c:v>55</c:v>
                </c:pt>
                <c:pt idx="16">
                  <c:v>60</c:v>
                </c:pt>
                <c:pt idx="17">
                  <c:v>55</c:v>
                </c:pt>
                <c:pt idx="18">
                  <c:v>45</c:v>
                </c:pt>
                <c:pt idx="19">
                  <c:v>65</c:v>
                </c:pt>
                <c:pt idx="20">
                  <c:v>50</c:v>
                </c:pt>
                <c:pt idx="21">
                  <c:v>45</c:v>
                </c:pt>
                <c:pt idx="22">
                  <c:v>50</c:v>
                </c:pt>
                <c:pt idx="23">
                  <c:v>50</c:v>
                </c:pt>
                <c:pt idx="24">
                  <c:v>60</c:v>
                </c:pt>
                <c:pt idx="25">
                  <c:v>70</c:v>
                </c:pt>
                <c:pt idx="26">
                  <c:v>60</c:v>
                </c:pt>
                <c:pt idx="27">
                  <c:v>50</c:v>
                </c:pt>
                <c:pt idx="28">
                  <c:v>30</c:v>
                </c:pt>
                <c:pt idx="29">
                  <c:v>35</c:v>
                </c:pt>
                <c:pt idx="30">
                  <c:v>40</c:v>
                </c:pt>
                <c:pt idx="31">
                  <c:v>45</c:v>
                </c:pt>
                <c:pt idx="32">
                  <c:v>50</c:v>
                </c:pt>
                <c:pt idx="33">
                  <c:v>55</c:v>
                </c:pt>
                <c:pt idx="34">
                  <c:v>40</c:v>
                </c:pt>
                <c:pt idx="35">
                  <c:v>50</c:v>
                </c:pt>
                <c:pt idx="36">
                  <c:v>40</c:v>
                </c:pt>
              </c:numCache>
            </c:numRef>
          </c:val>
          <c:smooth val="0"/>
          <c:extLst>
            <c:ext xmlns:c16="http://schemas.microsoft.com/office/drawing/2014/chart" uri="{C3380CC4-5D6E-409C-BE32-E72D297353CC}">
              <c16:uniqueId val="{00000010-FBE3-4240-A9A0-895E465CF22C}"/>
            </c:ext>
          </c:extLst>
        </c:ser>
        <c:ser>
          <c:idx val="17"/>
          <c:order val="17"/>
          <c:tx>
            <c:strRef>
              <c:f>Alcalinidad!$S$191:$S$192</c:f>
              <c:strCache>
                <c:ptCount val="1"/>
                <c:pt idx="0">
                  <c:v>PAPR1</c:v>
                </c:pt>
              </c:strCache>
            </c:strRef>
          </c:tx>
          <c:spPr>
            <a:ln w="28575" cap="rnd">
              <a:solidFill>
                <a:schemeClr val="accent6">
                  <a:lumMod val="80000"/>
                  <a:lumOff val="20000"/>
                </a:schemeClr>
              </a:solidFill>
              <a:round/>
            </a:ln>
            <a:effectLst/>
          </c:spPr>
          <c:marker>
            <c:symbol val="none"/>
          </c:marker>
          <c:cat>
            <c:strRef>
              <c:f>Alcalinidad!$A$193:$A$230</c:f>
              <c:strCache>
                <c:ptCount val="37"/>
                <c:pt idx="0">
                  <c:v>abr-18</c:v>
                </c:pt>
                <c:pt idx="1">
                  <c:v>may-18</c:v>
                </c:pt>
                <c:pt idx="2">
                  <c:v>jun-18</c:v>
                </c:pt>
                <c:pt idx="3">
                  <c:v>jul-18</c:v>
                </c:pt>
                <c:pt idx="4">
                  <c:v>ago-18</c:v>
                </c:pt>
                <c:pt idx="5">
                  <c:v>sep-18</c:v>
                </c:pt>
                <c:pt idx="6">
                  <c:v>oct-18</c:v>
                </c:pt>
                <c:pt idx="7">
                  <c:v>nov-18</c:v>
                </c:pt>
                <c:pt idx="8">
                  <c:v>dic-18</c:v>
                </c:pt>
                <c:pt idx="9">
                  <c:v>ene-19</c:v>
                </c:pt>
                <c:pt idx="10">
                  <c:v>feb-19</c:v>
                </c:pt>
                <c:pt idx="11">
                  <c:v>mar-19</c:v>
                </c:pt>
                <c:pt idx="12">
                  <c:v>abr-19</c:v>
                </c:pt>
                <c:pt idx="13">
                  <c:v>may-19</c:v>
                </c:pt>
                <c:pt idx="14">
                  <c:v>jun-19</c:v>
                </c:pt>
                <c:pt idx="15">
                  <c:v>jul-19</c:v>
                </c:pt>
                <c:pt idx="16">
                  <c:v>ago-19</c:v>
                </c:pt>
                <c:pt idx="17">
                  <c:v>sep-19</c:v>
                </c:pt>
                <c:pt idx="18">
                  <c:v>oct-19</c:v>
                </c:pt>
                <c:pt idx="19">
                  <c:v>nov-19</c:v>
                </c:pt>
                <c:pt idx="20">
                  <c:v>dic-19</c:v>
                </c:pt>
                <c:pt idx="21">
                  <c:v>ene-20</c:v>
                </c:pt>
                <c:pt idx="22">
                  <c:v>feb-20</c:v>
                </c:pt>
                <c:pt idx="23">
                  <c:v>mar-20</c:v>
                </c:pt>
                <c:pt idx="24">
                  <c:v>abr-20</c:v>
                </c:pt>
                <c:pt idx="25">
                  <c:v>may-20</c:v>
                </c:pt>
                <c:pt idx="26">
                  <c:v>jun-20</c:v>
                </c:pt>
                <c:pt idx="27">
                  <c:v>jul-20</c:v>
                </c:pt>
                <c:pt idx="28">
                  <c:v>ago-20</c:v>
                </c:pt>
                <c:pt idx="29">
                  <c:v>sep-20</c:v>
                </c:pt>
                <c:pt idx="30">
                  <c:v>oct-20</c:v>
                </c:pt>
                <c:pt idx="31">
                  <c:v>nov-20</c:v>
                </c:pt>
                <c:pt idx="32">
                  <c:v>dic-20</c:v>
                </c:pt>
                <c:pt idx="33">
                  <c:v>ene-21</c:v>
                </c:pt>
                <c:pt idx="34">
                  <c:v>feb-21</c:v>
                </c:pt>
                <c:pt idx="35">
                  <c:v>mar-21</c:v>
                </c:pt>
                <c:pt idx="36">
                  <c:v>abr-21</c:v>
                </c:pt>
              </c:strCache>
            </c:strRef>
          </c:cat>
          <c:val>
            <c:numRef>
              <c:f>Alcalinidad!$S$193:$S$230</c:f>
              <c:numCache>
                <c:formatCode>General</c:formatCode>
                <c:ptCount val="37"/>
                <c:pt idx="0">
                  <c:v>#N/A</c:v>
                </c:pt>
                <c:pt idx="1">
                  <c:v>40</c:v>
                </c:pt>
                <c:pt idx="4">
                  <c:v>25</c:v>
                </c:pt>
                <c:pt idx="5">
                  <c:v>35</c:v>
                </c:pt>
                <c:pt idx="6">
                  <c:v>30</c:v>
                </c:pt>
                <c:pt idx="8">
                  <c:v>25</c:v>
                </c:pt>
                <c:pt idx="9">
                  <c:v>30</c:v>
                </c:pt>
                <c:pt idx="10">
                  <c:v>35</c:v>
                </c:pt>
                <c:pt idx="11">
                  <c:v>30</c:v>
                </c:pt>
                <c:pt idx="12">
                  <c:v>30</c:v>
                </c:pt>
                <c:pt idx="13">
                  <c:v>40</c:v>
                </c:pt>
                <c:pt idx="14">
                  <c:v>25</c:v>
                </c:pt>
                <c:pt idx="15">
                  <c:v>30</c:v>
                </c:pt>
                <c:pt idx="16">
                  <c:v>30</c:v>
                </c:pt>
                <c:pt idx="17">
                  <c:v>30</c:v>
                </c:pt>
                <c:pt idx="18">
                  <c:v>30</c:v>
                </c:pt>
                <c:pt idx="19">
                  <c:v>40</c:v>
                </c:pt>
                <c:pt idx="20">
                  <c:v>45</c:v>
                </c:pt>
              </c:numCache>
            </c:numRef>
          </c:val>
          <c:smooth val="0"/>
          <c:extLst>
            <c:ext xmlns:c16="http://schemas.microsoft.com/office/drawing/2014/chart" uri="{C3380CC4-5D6E-409C-BE32-E72D297353CC}">
              <c16:uniqueId val="{00000011-FBE3-4240-A9A0-895E465CF22C}"/>
            </c:ext>
          </c:extLst>
        </c:ser>
        <c:ser>
          <c:idx val="18"/>
          <c:order val="18"/>
          <c:tx>
            <c:strRef>
              <c:f>Alcalinidad!$T$191:$T$192</c:f>
              <c:strCache>
                <c:ptCount val="1"/>
                <c:pt idx="0">
                  <c:v>PAPR2</c:v>
                </c:pt>
              </c:strCache>
            </c:strRef>
          </c:tx>
          <c:spPr>
            <a:ln w="28575" cap="rnd">
              <a:solidFill>
                <a:schemeClr val="accent1">
                  <a:lumMod val="80000"/>
                </a:schemeClr>
              </a:solidFill>
              <a:round/>
            </a:ln>
            <a:effectLst/>
          </c:spPr>
          <c:marker>
            <c:symbol val="none"/>
          </c:marker>
          <c:cat>
            <c:strRef>
              <c:f>Alcalinidad!$A$193:$A$230</c:f>
              <c:strCache>
                <c:ptCount val="37"/>
                <c:pt idx="0">
                  <c:v>abr-18</c:v>
                </c:pt>
                <c:pt idx="1">
                  <c:v>may-18</c:v>
                </c:pt>
                <c:pt idx="2">
                  <c:v>jun-18</c:v>
                </c:pt>
                <c:pt idx="3">
                  <c:v>jul-18</c:v>
                </c:pt>
                <c:pt idx="4">
                  <c:v>ago-18</c:v>
                </c:pt>
                <c:pt idx="5">
                  <c:v>sep-18</c:v>
                </c:pt>
                <c:pt idx="6">
                  <c:v>oct-18</c:v>
                </c:pt>
                <c:pt idx="7">
                  <c:v>nov-18</c:v>
                </c:pt>
                <c:pt idx="8">
                  <c:v>dic-18</c:v>
                </c:pt>
                <c:pt idx="9">
                  <c:v>ene-19</c:v>
                </c:pt>
                <c:pt idx="10">
                  <c:v>feb-19</c:v>
                </c:pt>
                <c:pt idx="11">
                  <c:v>mar-19</c:v>
                </c:pt>
                <c:pt idx="12">
                  <c:v>abr-19</c:v>
                </c:pt>
                <c:pt idx="13">
                  <c:v>may-19</c:v>
                </c:pt>
                <c:pt idx="14">
                  <c:v>jun-19</c:v>
                </c:pt>
                <c:pt idx="15">
                  <c:v>jul-19</c:v>
                </c:pt>
                <c:pt idx="16">
                  <c:v>ago-19</c:v>
                </c:pt>
                <c:pt idx="17">
                  <c:v>sep-19</c:v>
                </c:pt>
                <c:pt idx="18">
                  <c:v>oct-19</c:v>
                </c:pt>
                <c:pt idx="19">
                  <c:v>nov-19</c:v>
                </c:pt>
                <c:pt idx="20">
                  <c:v>dic-19</c:v>
                </c:pt>
                <c:pt idx="21">
                  <c:v>ene-20</c:v>
                </c:pt>
                <c:pt idx="22">
                  <c:v>feb-20</c:v>
                </c:pt>
                <c:pt idx="23">
                  <c:v>mar-20</c:v>
                </c:pt>
                <c:pt idx="24">
                  <c:v>abr-20</c:v>
                </c:pt>
                <c:pt idx="25">
                  <c:v>may-20</c:v>
                </c:pt>
                <c:pt idx="26">
                  <c:v>jun-20</c:v>
                </c:pt>
                <c:pt idx="27">
                  <c:v>jul-20</c:v>
                </c:pt>
                <c:pt idx="28">
                  <c:v>ago-20</c:v>
                </c:pt>
                <c:pt idx="29">
                  <c:v>sep-20</c:v>
                </c:pt>
                <c:pt idx="30">
                  <c:v>oct-20</c:v>
                </c:pt>
                <c:pt idx="31">
                  <c:v>nov-20</c:v>
                </c:pt>
                <c:pt idx="32">
                  <c:v>dic-20</c:v>
                </c:pt>
                <c:pt idx="33">
                  <c:v>ene-21</c:v>
                </c:pt>
                <c:pt idx="34">
                  <c:v>feb-21</c:v>
                </c:pt>
                <c:pt idx="35">
                  <c:v>mar-21</c:v>
                </c:pt>
                <c:pt idx="36">
                  <c:v>abr-21</c:v>
                </c:pt>
              </c:strCache>
            </c:strRef>
          </c:cat>
          <c:val>
            <c:numRef>
              <c:f>Alcalinidad!$T$193:$T$230</c:f>
              <c:numCache>
                <c:formatCode>General</c:formatCode>
                <c:ptCount val="37"/>
                <c:pt idx="0">
                  <c:v>#N/A</c:v>
                </c:pt>
                <c:pt idx="1">
                  <c:v>55</c:v>
                </c:pt>
                <c:pt idx="2">
                  <c:v>40</c:v>
                </c:pt>
                <c:pt idx="4">
                  <c:v>35</c:v>
                </c:pt>
                <c:pt idx="5">
                  <c:v>50</c:v>
                </c:pt>
                <c:pt idx="6">
                  <c:v>35</c:v>
                </c:pt>
                <c:pt idx="7">
                  <c:v>30</c:v>
                </c:pt>
                <c:pt idx="8">
                  <c:v>35</c:v>
                </c:pt>
                <c:pt idx="9">
                  <c:v>30</c:v>
                </c:pt>
                <c:pt idx="10">
                  <c:v>50</c:v>
                </c:pt>
                <c:pt idx="11">
                  <c:v>40</c:v>
                </c:pt>
                <c:pt idx="12">
                  <c:v>40</c:v>
                </c:pt>
                <c:pt idx="13">
                  <c:v>65</c:v>
                </c:pt>
                <c:pt idx="14">
                  <c:v>50</c:v>
                </c:pt>
                <c:pt idx="15">
                  <c:v>65</c:v>
                </c:pt>
                <c:pt idx="16">
                  <c:v>55</c:v>
                </c:pt>
                <c:pt idx="17">
                  <c:v>45</c:v>
                </c:pt>
                <c:pt idx="18">
                  <c:v>45</c:v>
                </c:pt>
                <c:pt idx="19">
                  <c:v>35</c:v>
                </c:pt>
                <c:pt idx="20">
                  <c:v>40</c:v>
                </c:pt>
                <c:pt idx="21">
                  <c:v>50</c:v>
                </c:pt>
                <c:pt idx="22">
                  <c:v>55</c:v>
                </c:pt>
                <c:pt idx="23">
                  <c:v>40</c:v>
                </c:pt>
                <c:pt idx="24">
                  <c:v>70</c:v>
                </c:pt>
                <c:pt idx="25">
                  <c:v>100</c:v>
                </c:pt>
                <c:pt idx="26">
                  <c:v>65</c:v>
                </c:pt>
                <c:pt idx="27">
                  <c:v>60</c:v>
                </c:pt>
                <c:pt idx="28">
                  <c:v>15</c:v>
                </c:pt>
                <c:pt idx="29">
                  <c:v>20</c:v>
                </c:pt>
                <c:pt idx="30">
                  <c:v>35</c:v>
                </c:pt>
                <c:pt idx="31">
                  <c:v>50</c:v>
                </c:pt>
                <c:pt idx="32">
                  <c:v>30</c:v>
                </c:pt>
                <c:pt idx="33">
                  <c:v>45</c:v>
                </c:pt>
                <c:pt idx="34">
                  <c:v>25</c:v>
                </c:pt>
                <c:pt idx="35">
                  <c:v>110</c:v>
                </c:pt>
                <c:pt idx="36">
                  <c:v>105</c:v>
                </c:pt>
              </c:numCache>
            </c:numRef>
          </c:val>
          <c:smooth val="0"/>
          <c:extLst>
            <c:ext xmlns:c16="http://schemas.microsoft.com/office/drawing/2014/chart" uri="{C3380CC4-5D6E-409C-BE32-E72D297353CC}">
              <c16:uniqueId val="{00000012-FBE3-4240-A9A0-895E465CF22C}"/>
            </c:ext>
          </c:extLst>
        </c:ser>
        <c:ser>
          <c:idx val="19"/>
          <c:order val="19"/>
          <c:tx>
            <c:strRef>
              <c:f>Alcalinidad!$U$191:$U$192</c:f>
              <c:strCache>
                <c:ptCount val="1"/>
                <c:pt idx="0">
                  <c:v>PAPR3</c:v>
                </c:pt>
              </c:strCache>
            </c:strRef>
          </c:tx>
          <c:spPr>
            <a:ln w="28575" cap="rnd">
              <a:solidFill>
                <a:schemeClr val="accent2">
                  <a:lumMod val="80000"/>
                </a:schemeClr>
              </a:solidFill>
              <a:round/>
            </a:ln>
            <a:effectLst/>
          </c:spPr>
          <c:marker>
            <c:symbol val="none"/>
          </c:marker>
          <c:cat>
            <c:strRef>
              <c:f>Alcalinidad!$A$193:$A$230</c:f>
              <c:strCache>
                <c:ptCount val="37"/>
                <c:pt idx="0">
                  <c:v>abr-18</c:v>
                </c:pt>
                <c:pt idx="1">
                  <c:v>may-18</c:v>
                </c:pt>
                <c:pt idx="2">
                  <c:v>jun-18</c:v>
                </c:pt>
                <c:pt idx="3">
                  <c:v>jul-18</c:v>
                </c:pt>
                <c:pt idx="4">
                  <c:v>ago-18</c:v>
                </c:pt>
                <c:pt idx="5">
                  <c:v>sep-18</c:v>
                </c:pt>
                <c:pt idx="6">
                  <c:v>oct-18</c:v>
                </c:pt>
                <c:pt idx="7">
                  <c:v>nov-18</c:v>
                </c:pt>
                <c:pt idx="8">
                  <c:v>dic-18</c:v>
                </c:pt>
                <c:pt idx="9">
                  <c:v>ene-19</c:v>
                </c:pt>
                <c:pt idx="10">
                  <c:v>feb-19</c:v>
                </c:pt>
                <c:pt idx="11">
                  <c:v>mar-19</c:v>
                </c:pt>
                <c:pt idx="12">
                  <c:v>abr-19</c:v>
                </c:pt>
                <c:pt idx="13">
                  <c:v>may-19</c:v>
                </c:pt>
                <c:pt idx="14">
                  <c:v>jun-19</c:v>
                </c:pt>
                <c:pt idx="15">
                  <c:v>jul-19</c:v>
                </c:pt>
                <c:pt idx="16">
                  <c:v>ago-19</c:v>
                </c:pt>
                <c:pt idx="17">
                  <c:v>sep-19</c:v>
                </c:pt>
                <c:pt idx="18">
                  <c:v>oct-19</c:v>
                </c:pt>
                <c:pt idx="19">
                  <c:v>nov-19</c:v>
                </c:pt>
                <c:pt idx="20">
                  <c:v>dic-19</c:v>
                </c:pt>
                <c:pt idx="21">
                  <c:v>ene-20</c:v>
                </c:pt>
                <c:pt idx="22">
                  <c:v>feb-20</c:v>
                </c:pt>
                <c:pt idx="23">
                  <c:v>mar-20</c:v>
                </c:pt>
                <c:pt idx="24">
                  <c:v>abr-20</c:v>
                </c:pt>
                <c:pt idx="25">
                  <c:v>may-20</c:v>
                </c:pt>
                <c:pt idx="26">
                  <c:v>jun-20</c:v>
                </c:pt>
                <c:pt idx="27">
                  <c:v>jul-20</c:v>
                </c:pt>
                <c:pt idx="28">
                  <c:v>ago-20</c:v>
                </c:pt>
                <c:pt idx="29">
                  <c:v>sep-20</c:v>
                </c:pt>
                <c:pt idx="30">
                  <c:v>oct-20</c:v>
                </c:pt>
                <c:pt idx="31">
                  <c:v>nov-20</c:v>
                </c:pt>
                <c:pt idx="32">
                  <c:v>dic-20</c:v>
                </c:pt>
                <c:pt idx="33">
                  <c:v>ene-21</c:v>
                </c:pt>
                <c:pt idx="34">
                  <c:v>feb-21</c:v>
                </c:pt>
                <c:pt idx="35">
                  <c:v>mar-21</c:v>
                </c:pt>
                <c:pt idx="36">
                  <c:v>abr-21</c:v>
                </c:pt>
              </c:strCache>
            </c:strRef>
          </c:cat>
          <c:val>
            <c:numRef>
              <c:f>Alcalinidad!$U$193:$U$230</c:f>
              <c:numCache>
                <c:formatCode>General</c:formatCode>
                <c:ptCount val="37"/>
                <c:pt idx="14">
                  <c:v>40</c:v>
                </c:pt>
              </c:numCache>
            </c:numRef>
          </c:val>
          <c:smooth val="0"/>
          <c:extLst>
            <c:ext xmlns:c16="http://schemas.microsoft.com/office/drawing/2014/chart" uri="{C3380CC4-5D6E-409C-BE32-E72D297353CC}">
              <c16:uniqueId val="{00000013-FBE3-4240-A9A0-895E465CF22C}"/>
            </c:ext>
          </c:extLst>
        </c:ser>
        <c:ser>
          <c:idx val="20"/>
          <c:order val="20"/>
          <c:tx>
            <c:strRef>
              <c:f>Alcalinidad!$V$191:$V$192</c:f>
              <c:strCache>
                <c:ptCount val="1"/>
                <c:pt idx="0">
                  <c:v>PLTR1</c:v>
                </c:pt>
              </c:strCache>
            </c:strRef>
          </c:tx>
          <c:spPr>
            <a:ln w="28575" cap="rnd">
              <a:solidFill>
                <a:schemeClr val="accent3">
                  <a:lumMod val="80000"/>
                </a:schemeClr>
              </a:solidFill>
              <a:round/>
            </a:ln>
            <a:effectLst/>
          </c:spPr>
          <c:marker>
            <c:symbol val="none"/>
          </c:marker>
          <c:cat>
            <c:strRef>
              <c:f>Alcalinidad!$A$193:$A$230</c:f>
              <c:strCache>
                <c:ptCount val="37"/>
                <c:pt idx="0">
                  <c:v>abr-18</c:v>
                </c:pt>
                <c:pt idx="1">
                  <c:v>may-18</c:v>
                </c:pt>
                <c:pt idx="2">
                  <c:v>jun-18</c:v>
                </c:pt>
                <c:pt idx="3">
                  <c:v>jul-18</c:v>
                </c:pt>
                <c:pt idx="4">
                  <c:v>ago-18</c:v>
                </c:pt>
                <c:pt idx="5">
                  <c:v>sep-18</c:v>
                </c:pt>
                <c:pt idx="6">
                  <c:v>oct-18</c:v>
                </c:pt>
                <c:pt idx="7">
                  <c:v>nov-18</c:v>
                </c:pt>
                <c:pt idx="8">
                  <c:v>dic-18</c:v>
                </c:pt>
                <c:pt idx="9">
                  <c:v>ene-19</c:v>
                </c:pt>
                <c:pt idx="10">
                  <c:v>feb-19</c:v>
                </c:pt>
                <c:pt idx="11">
                  <c:v>mar-19</c:v>
                </c:pt>
                <c:pt idx="12">
                  <c:v>abr-19</c:v>
                </c:pt>
                <c:pt idx="13">
                  <c:v>may-19</c:v>
                </c:pt>
                <c:pt idx="14">
                  <c:v>jun-19</c:v>
                </c:pt>
                <c:pt idx="15">
                  <c:v>jul-19</c:v>
                </c:pt>
                <c:pt idx="16">
                  <c:v>ago-19</c:v>
                </c:pt>
                <c:pt idx="17">
                  <c:v>sep-19</c:v>
                </c:pt>
                <c:pt idx="18">
                  <c:v>oct-19</c:v>
                </c:pt>
                <c:pt idx="19">
                  <c:v>nov-19</c:v>
                </c:pt>
                <c:pt idx="20">
                  <c:v>dic-19</c:v>
                </c:pt>
                <c:pt idx="21">
                  <c:v>ene-20</c:v>
                </c:pt>
                <c:pt idx="22">
                  <c:v>feb-20</c:v>
                </c:pt>
                <c:pt idx="23">
                  <c:v>mar-20</c:v>
                </c:pt>
                <c:pt idx="24">
                  <c:v>abr-20</c:v>
                </c:pt>
                <c:pt idx="25">
                  <c:v>may-20</c:v>
                </c:pt>
                <c:pt idx="26">
                  <c:v>jun-20</c:v>
                </c:pt>
                <c:pt idx="27">
                  <c:v>jul-20</c:v>
                </c:pt>
                <c:pt idx="28">
                  <c:v>ago-20</c:v>
                </c:pt>
                <c:pt idx="29">
                  <c:v>sep-20</c:v>
                </c:pt>
                <c:pt idx="30">
                  <c:v>oct-20</c:v>
                </c:pt>
                <c:pt idx="31">
                  <c:v>nov-20</c:v>
                </c:pt>
                <c:pt idx="32">
                  <c:v>dic-20</c:v>
                </c:pt>
                <c:pt idx="33">
                  <c:v>ene-21</c:v>
                </c:pt>
                <c:pt idx="34">
                  <c:v>feb-21</c:v>
                </c:pt>
                <c:pt idx="35">
                  <c:v>mar-21</c:v>
                </c:pt>
                <c:pt idx="36">
                  <c:v>abr-21</c:v>
                </c:pt>
              </c:strCache>
            </c:strRef>
          </c:cat>
          <c:val>
            <c:numRef>
              <c:f>Alcalinidad!$V$193:$V$230</c:f>
              <c:numCache>
                <c:formatCode>General</c:formatCode>
                <c:ptCount val="37"/>
                <c:pt idx="0">
                  <c:v>#N/A</c:v>
                </c:pt>
                <c:pt idx="1">
                  <c:v>70</c:v>
                </c:pt>
                <c:pt idx="2">
                  <c:v>40</c:v>
                </c:pt>
                <c:pt idx="3">
                  <c:v>65</c:v>
                </c:pt>
                <c:pt idx="4">
                  <c:v>62.5</c:v>
                </c:pt>
                <c:pt idx="5">
                  <c:v>47.5</c:v>
                </c:pt>
                <c:pt idx="6">
                  <c:v>62.5</c:v>
                </c:pt>
                <c:pt idx="7">
                  <c:v>55</c:v>
                </c:pt>
                <c:pt idx="8">
                  <c:v>45</c:v>
                </c:pt>
                <c:pt idx="9">
                  <c:v>50</c:v>
                </c:pt>
                <c:pt idx="11">
                  <c:v>70</c:v>
                </c:pt>
                <c:pt idx="12">
                  <c:v>77.5</c:v>
                </c:pt>
                <c:pt idx="13">
                  <c:v>70</c:v>
                </c:pt>
                <c:pt idx="14">
                  <c:v>65</c:v>
                </c:pt>
                <c:pt idx="15">
                  <c:v>57.5</c:v>
                </c:pt>
                <c:pt idx="16">
                  <c:v>57.5</c:v>
                </c:pt>
                <c:pt idx="17">
                  <c:v>55</c:v>
                </c:pt>
                <c:pt idx="18">
                  <c:v>55</c:v>
                </c:pt>
                <c:pt idx="19">
                  <c:v>65</c:v>
                </c:pt>
                <c:pt idx="20">
                  <c:v>60</c:v>
                </c:pt>
                <c:pt idx="21">
                  <c:v>65</c:v>
                </c:pt>
                <c:pt idx="22">
                  <c:v>55</c:v>
                </c:pt>
                <c:pt idx="23">
                  <c:v>55</c:v>
                </c:pt>
                <c:pt idx="24">
                  <c:v>105</c:v>
                </c:pt>
                <c:pt idx="25">
                  <c:v>65</c:v>
                </c:pt>
                <c:pt idx="26">
                  <c:v>70</c:v>
                </c:pt>
                <c:pt idx="27">
                  <c:v>70</c:v>
                </c:pt>
                <c:pt idx="28">
                  <c:v>65</c:v>
                </c:pt>
                <c:pt idx="29">
                  <c:v>60</c:v>
                </c:pt>
                <c:pt idx="30">
                  <c:v>70</c:v>
                </c:pt>
                <c:pt idx="31">
                  <c:v>50</c:v>
                </c:pt>
                <c:pt idx="32">
                  <c:v>70</c:v>
                </c:pt>
                <c:pt idx="33">
                  <c:v>60</c:v>
                </c:pt>
                <c:pt idx="34">
                  <c:v>70</c:v>
                </c:pt>
                <c:pt idx="35">
                  <c:v>60</c:v>
                </c:pt>
                <c:pt idx="36">
                  <c:v>60</c:v>
                </c:pt>
              </c:numCache>
            </c:numRef>
          </c:val>
          <c:smooth val="0"/>
          <c:extLst>
            <c:ext xmlns:c16="http://schemas.microsoft.com/office/drawing/2014/chart" uri="{C3380CC4-5D6E-409C-BE32-E72D297353CC}">
              <c16:uniqueId val="{00000014-FBE3-4240-A9A0-895E465CF22C}"/>
            </c:ext>
          </c:extLst>
        </c:ser>
        <c:ser>
          <c:idx val="21"/>
          <c:order val="21"/>
          <c:tx>
            <c:strRef>
              <c:f>Alcalinidad!$W$191:$W$192</c:f>
              <c:strCache>
                <c:ptCount val="1"/>
                <c:pt idx="0">
                  <c:v>PLTR2</c:v>
                </c:pt>
              </c:strCache>
            </c:strRef>
          </c:tx>
          <c:spPr>
            <a:ln w="28575" cap="rnd">
              <a:solidFill>
                <a:schemeClr val="accent4">
                  <a:lumMod val="80000"/>
                </a:schemeClr>
              </a:solidFill>
              <a:round/>
            </a:ln>
            <a:effectLst/>
          </c:spPr>
          <c:marker>
            <c:symbol val="none"/>
          </c:marker>
          <c:cat>
            <c:strRef>
              <c:f>Alcalinidad!$A$193:$A$230</c:f>
              <c:strCache>
                <c:ptCount val="37"/>
                <c:pt idx="0">
                  <c:v>abr-18</c:v>
                </c:pt>
                <c:pt idx="1">
                  <c:v>may-18</c:v>
                </c:pt>
                <c:pt idx="2">
                  <c:v>jun-18</c:v>
                </c:pt>
                <c:pt idx="3">
                  <c:v>jul-18</c:v>
                </c:pt>
                <c:pt idx="4">
                  <c:v>ago-18</c:v>
                </c:pt>
                <c:pt idx="5">
                  <c:v>sep-18</c:v>
                </c:pt>
                <c:pt idx="6">
                  <c:v>oct-18</c:v>
                </c:pt>
                <c:pt idx="7">
                  <c:v>nov-18</c:v>
                </c:pt>
                <c:pt idx="8">
                  <c:v>dic-18</c:v>
                </c:pt>
                <c:pt idx="9">
                  <c:v>ene-19</c:v>
                </c:pt>
                <c:pt idx="10">
                  <c:v>feb-19</c:v>
                </c:pt>
                <c:pt idx="11">
                  <c:v>mar-19</c:v>
                </c:pt>
                <c:pt idx="12">
                  <c:v>abr-19</c:v>
                </c:pt>
                <c:pt idx="13">
                  <c:v>may-19</c:v>
                </c:pt>
                <c:pt idx="14">
                  <c:v>jun-19</c:v>
                </c:pt>
                <c:pt idx="15">
                  <c:v>jul-19</c:v>
                </c:pt>
                <c:pt idx="16">
                  <c:v>ago-19</c:v>
                </c:pt>
                <c:pt idx="17">
                  <c:v>sep-19</c:v>
                </c:pt>
                <c:pt idx="18">
                  <c:v>oct-19</c:v>
                </c:pt>
                <c:pt idx="19">
                  <c:v>nov-19</c:v>
                </c:pt>
                <c:pt idx="20">
                  <c:v>dic-19</c:v>
                </c:pt>
                <c:pt idx="21">
                  <c:v>ene-20</c:v>
                </c:pt>
                <c:pt idx="22">
                  <c:v>feb-20</c:v>
                </c:pt>
                <c:pt idx="23">
                  <c:v>mar-20</c:v>
                </c:pt>
                <c:pt idx="24">
                  <c:v>abr-20</c:v>
                </c:pt>
                <c:pt idx="25">
                  <c:v>may-20</c:v>
                </c:pt>
                <c:pt idx="26">
                  <c:v>jun-20</c:v>
                </c:pt>
                <c:pt idx="27">
                  <c:v>jul-20</c:v>
                </c:pt>
                <c:pt idx="28">
                  <c:v>ago-20</c:v>
                </c:pt>
                <c:pt idx="29">
                  <c:v>sep-20</c:v>
                </c:pt>
                <c:pt idx="30">
                  <c:v>oct-20</c:v>
                </c:pt>
                <c:pt idx="31">
                  <c:v>nov-20</c:v>
                </c:pt>
                <c:pt idx="32">
                  <c:v>dic-20</c:v>
                </c:pt>
                <c:pt idx="33">
                  <c:v>ene-21</c:v>
                </c:pt>
                <c:pt idx="34">
                  <c:v>feb-21</c:v>
                </c:pt>
                <c:pt idx="35">
                  <c:v>mar-21</c:v>
                </c:pt>
                <c:pt idx="36">
                  <c:v>abr-21</c:v>
                </c:pt>
              </c:strCache>
            </c:strRef>
          </c:cat>
          <c:val>
            <c:numRef>
              <c:f>Alcalinidad!$W$193:$W$230</c:f>
              <c:numCache>
                <c:formatCode>General</c:formatCode>
                <c:ptCount val="37"/>
                <c:pt idx="0">
                  <c:v>#N/A</c:v>
                </c:pt>
                <c:pt idx="1">
                  <c:v>62.5</c:v>
                </c:pt>
                <c:pt idx="2">
                  <c:v>35</c:v>
                </c:pt>
                <c:pt idx="3">
                  <c:v>52.5</c:v>
                </c:pt>
                <c:pt idx="4">
                  <c:v>72.5</c:v>
                </c:pt>
                <c:pt idx="5">
                  <c:v>62.5</c:v>
                </c:pt>
                <c:pt idx="6">
                  <c:v>65</c:v>
                </c:pt>
                <c:pt idx="7">
                  <c:v>70</c:v>
                </c:pt>
                <c:pt idx="8">
                  <c:v>45</c:v>
                </c:pt>
                <c:pt idx="9">
                  <c:v>50</c:v>
                </c:pt>
                <c:pt idx="10">
                  <c:v>50</c:v>
                </c:pt>
                <c:pt idx="11">
                  <c:v>60</c:v>
                </c:pt>
                <c:pt idx="12">
                  <c:v>62.5</c:v>
                </c:pt>
                <c:pt idx="13">
                  <c:v>70</c:v>
                </c:pt>
                <c:pt idx="14">
                  <c:v>55</c:v>
                </c:pt>
                <c:pt idx="15">
                  <c:v>60</c:v>
                </c:pt>
                <c:pt idx="16">
                  <c:v>57.5</c:v>
                </c:pt>
                <c:pt idx="17">
                  <c:v>60</c:v>
                </c:pt>
                <c:pt idx="18">
                  <c:v>60</c:v>
                </c:pt>
                <c:pt idx="19">
                  <c:v>72.5</c:v>
                </c:pt>
                <c:pt idx="20">
                  <c:v>60</c:v>
                </c:pt>
                <c:pt idx="21">
                  <c:v>60</c:v>
                </c:pt>
                <c:pt idx="22">
                  <c:v>65</c:v>
                </c:pt>
                <c:pt idx="23">
                  <c:v>70</c:v>
                </c:pt>
                <c:pt idx="24">
                  <c:v>90</c:v>
                </c:pt>
                <c:pt idx="25">
                  <c:v>65</c:v>
                </c:pt>
                <c:pt idx="26">
                  <c:v>80</c:v>
                </c:pt>
                <c:pt idx="27">
                  <c:v>70</c:v>
                </c:pt>
                <c:pt idx="28">
                  <c:v>60</c:v>
                </c:pt>
                <c:pt idx="29">
                  <c:v>60</c:v>
                </c:pt>
                <c:pt idx="30">
                  <c:v>85</c:v>
                </c:pt>
                <c:pt idx="31">
                  <c:v>60</c:v>
                </c:pt>
                <c:pt idx="32">
                  <c:v>75</c:v>
                </c:pt>
                <c:pt idx="33">
                  <c:v>60</c:v>
                </c:pt>
                <c:pt idx="34">
                  <c:v>60</c:v>
                </c:pt>
                <c:pt idx="35">
                  <c:v>60</c:v>
                </c:pt>
                <c:pt idx="36">
                  <c:v>65</c:v>
                </c:pt>
              </c:numCache>
            </c:numRef>
          </c:val>
          <c:smooth val="0"/>
          <c:extLst>
            <c:ext xmlns:c16="http://schemas.microsoft.com/office/drawing/2014/chart" uri="{C3380CC4-5D6E-409C-BE32-E72D297353CC}">
              <c16:uniqueId val="{00000015-FBE3-4240-A9A0-895E465CF22C}"/>
            </c:ext>
          </c:extLst>
        </c:ser>
        <c:ser>
          <c:idx val="22"/>
          <c:order val="22"/>
          <c:tx>
            <c:strRef>
              <c:f>Alcalinidad!$X$191:$X$192</c:f>
              <c:strCache>
                <c:ptCount val="1"/>
                <c:pt idx="0">
                  <c:v>RECO</c:v>
                </c:pt>
              </c:strCache>
            </c:strRef>
          </c:tx>
          <c:spPr>
            <a:ln w="28575" cap="rnd">
              <a:solidFill>
                <a:schemeClr val="accent5">
                  <a:lumMod val="80000"/>
                </a:schemeClr>
              </a:solidFill>
              <a:round/>
            </a:ln>
            <a:effectLst/>
          </c:spPr>
          <c:marker>
            <c:symbol val="none"/>
          </c:marker>
          <c:cat>
            <c:strRef>
              <c:f>Alcalinidad!$A$193:$A$230</c:f>
              <c:strCache>
                <c:ptCount val="37"/>
                <c:pt idx="0">
                  <c:v>abr-18</c:v>
                </c:pt>
                <c:pt idx="1">
                  <c:v>may-18</c:v>
                </c:pt>
                <c:pt idx="2">
                  <c:v>jun-18</c:v>
                </c:pt>
                <c:pt idx="3">
                  <c:v>jul-18</c:v>
                </c:pt>
                <c:pt idx="4">
                  <c:v>ago-18</c:v>
                </c:pt>
                <c:pt idx="5">
                  <c:v>sep-18</c:v>
                </c:pt>
                <c:pt idx="6">
                  <c:v>oct-18</c:v>
                </c:pt>
                <c:pt idx="7">
                  <c:v>nov-18</c:v>
                </c:pt>
                <c:pt idx="8">
                  <c:v>dic-18</c:v>
                </c:pt>
                <c:pt idx="9">
                  <c:v>ene-19</c:v>
                </c:pt>
                <c:pt idx="10">
                  <c:v>feb-19</c:v>
                </c:pt>
                <c:pt idx="11">
                  <c:v>mar-19</c:v>
                </c:pt>
                <c:pt idx="12">
                  <c:v>abr-19</c:v>
                </c:pt>
                <c:pt idx="13">
                  <c:v>may-19</c:v>
                </c:pt>
                <c:pt idx="14">
                  <c:v>jun-19</c:v>
                </c:pt>
                <c:pt idx="15">
                  <c:v>jul-19</c:v>
                </c:pt>
                <c:pt idx="16">
                  <c:v>ago-19</c:v>
                </c:pt>
                <c:pt idx="17">
                  <c:v>sep-19</c:v>
                </c:pt>
                <c:pt idx="18">
                  <c:v>oct-19</c:v>
                </c:pt>
                <c:pt idx="19">
                  <c:v>nov-19</c:v>
                </c:pt>
                <c:pt idx="20">
                  <c:v>dic-19</c:v>
                </c:pt>
                <c:pt idx="21">
                  <c:v>ene-20</c:v>
                </c:pt>
                <c:pt idx="22">
                  <c:v>feb-20</c:v>
                </c:pt>
                <c:pt idx="23">
                  <c:v>mar-20</c:v>
                </c:pt>
                <c:pt idx="24">
                  <c:v>abr-20</c:v>
                </c:pt>
                <c:pt idx="25">
                  <c:v>may-20</c:v>
                </c:pt>
                <c:pt idx="26">
                  <c:v>jun-20</c:v>
                </c:pt>
                <c:pt idx="27">
                  <c:v>jul-20</c:v>
                </c:pt>
                <c:pt idx="28">
                  <c:v>ago-20</c:v>
                </c:pt>
                <c:pt idx="29">
                  <c:v>sep-20</c:v>
                </c:pt>
                <c:pt idx="30">
                  <c:v>oct-20</c:v>
                </c:pt>
                <c:pt idx="31">
                  <c:v>nov-20</c:v>
                </c:pt>
                <c:pt idx="32">
                  <c:v>dic-20</c:v>
                </c:pt>
                <c:pt idx="33">
                  <c:v>ene-21</c:v>
                </c:pt>
                <c:pt idx="34">
                  <c:v>feb-21</c:v>
                </c:pt>
                <c:pt idx="35">
                  <c:v>mar-21</c:v>
                </c:pt>
                <c:pt idx="36">
                  <c:v>abr-21</c:v>
                </c:pt>
              </c:strCache>
            </c:strRef>
          </c:cat>
          <c:val>
            <c:numRef>
              <c:f>Alcalinidad!$X$193:$X$230</c:f>
              <c:numCache>
                <c:formatCode>General</c:formatCode>
                <c:ptCount val="37"/>
                <c:pt idx="0">
                  <c:v>#N/A</c:v>
                </c:pt>
                <c:pt idx="1">
                  <c:v>60</c:v>
                </c:pt>
                <c:pt idx="2">
                  <c:v>35</c:v>
                </c:pt>
                <c:pt idx="3">
                  <c:v>40</c:v>
                </c:pt>
                <c:pt idx="4">
                  <c:v>55</c:v>
                </c:pt>
                <c:pt idx="5">
                  <c:v>40</c:v>
                </c:pt>
                <c:pt idx="6">
                  <c:v>45</c:v>
                </c:pt>
                <c:pt idx="7">
                  <c:v>55</c:v>
                </c:pt>
                <c:pt idx="8">
                  <c:v>40</c:v>
                </c:pt>
                <c:pt idx="9">
                  <c:v>97.5</c:v>
                </c:pt>
                <c:pt idx="10">
                  <c:v>60</c:v>
                </c:pt>
                <c:pt idx="11">
                  <c:v>60</c:v>
                </c:pt>
                <c:pt idx="12">
                  <c:v>75</c:v>
                </c:pt>
                <c:pt idx="13">
                  <c:v>65</c:v>
                </c:pt>
                <c:pt idx="14">
                  <c:v>60</c:v>
                </c:pt>
                <c:pt idx="15">
                  <c:v>65</c:v>
                </c:pt>
                <c:pt idx="16">
                  <c:v>60</c:v>
                </c:pt>
                <c:pt idx="17">
                  <c:v>50</c:v>
                </c:pt>
                <c:pt idx="18">
                  <c:v>55</c:v>
                </c:pt>
                <c:pt idx="19">
                  <c:v>45</c:v>
                </c:pt>
                <c:pt idx="20">
                  <c:v>55</c:v>
                </c:pt>
                <c:pt idx="21">
                  <c:v>65</c:v>
                </c:pt>
                <c:pt idx="25">
                  <c:v>60</c:v>
                </c:pt>
                <c:pt idx="26">
                  <c:v>75</c:v>
                </c:pt>
                <c:pt idx="29">
                  <c:v>60</c:v>
                </c:pt>
                <c:pt idx="30">
                  <c:v>45</c:v>
                </c:pt>
                <c:pt idx="31">
                  <c:v>55</c:v>
                </c:pt>
                <c:pt idx="32">
                  <c:v>60</c:v>
                </c:pt>
                <c:pt idx="33">
                  <c:v>55</c:v>
                </c:pt>
                <c:pt idx="34">
                  <c:v>50</c:v>
                </c:pt>
                <c:pt idx="35">
                  <c:v>60</c:v>
                </c:pt>
                <c:pt idx="36">
                  <c:v>55</c:v>
                </c:pt>
              </c:numCache>
            </c:numRef>
          </c:val>
          <c:smooth val="0"/>
          <c:extLst>
            <c:ext xmlns:c16="http://schemas.microsoft.com/office/drawing/2014/chart" uri="{C3380CC4-5D6E-409C-BE32-E72D297353CC}">
              <c16:uniqueId val="{00000016-FBE3-4240-A9A0-895E465CF22C}"/>
            </c:ext>
          </c:extLst>
        </c:ser>
        <c:ser>
          <c:idx val="23"/>
          <c:order val="23"/>
          <c:tx>
            <c:strRef>
              <c:f>Alcalinidad!$Y$191:$Y$192</c:f>
              <c:strCache>
                <c:ptCount val="1"/>
                <c:pt idx="0">
                  <c:v>SALT</c:v>
                </c:pt>
              </c:strCache>
            </c:strRef>
          </c:tx>
          <c:spPr>
            <a:ln w="28575" cap="rnd">
              <a:solidFill>
                <a:schemeClr val="accent6">
                  <a:lumMod val="80000"/>
                </a:schemeClr>
              </a:solidFill>
              <a:round/>
            </a:ln>
            <a:effectLst/>
          </c:spPr>
          <c:marker>
            <c:symbol val="none"/>
          </c:marker>
          <c:cat>
            <c:strRef>
              <c:f>Alcalinidad!$A$193:$A$230</c:f>
              <c:strCache>
                <c:ptCount val="37"/>
                <c:pt idx="0">
                  <c:v>abr-18</c:v>
                </c:pt>
                <c:pt idx="1">
                  <c:v>may-18</c:v>
                </c:pt>
                <c:pt idx="2">
                  <c:v>jun-18</c:v>
                </c:pt>
                <c:pt idx="3">
                  <c:v>jul-18</c:v>
                </c:pt>
                <c:pt idx="4">
                  <c:v>ago-18</c:v>
                </c:pt>
                <c:pt idx="5">
                  <c:v>sep-18</c:v>
                </c:pt>
                <c:pt idx="6">
                  <c:v>oct-18</c:v>
                </c:pt>
                <c:pt idx="7">
                  <c:v>nov-18</c:v>
                </c:pt>
                <c:pt idx="8">
                  <c:v>dic-18</c:v>
                </c:pt>
                <c:pt idx="9">
                  <c:v>ene-19</c:v>
                </c:pt>
                <c:pt idx="10">
                  <c:v>feb-19</c:v>
                </c:pt>
                <c:pt idx="11">
                  <c:v>mar-19</c:v>
                </c:pt>
                <c:pt idx="12">
                  <c:v>abr-19</c:v>
                </c:pt>
                <c:pt idx="13">
                  <c:v>may-19</c:v>
                </c:pt>
                <c:pt idx="14">
                  <c:v>jun-19</c:v>
                </c:pt>
                <c:pt idx="15">
                  <c:v>jul-19</c:v>
                </c:pt>
                <c:pt idx="16">
                  <c:v>ago-19</c:v>
                </c:pt>
                <c:pt idx="17">
                  <c:v>sep-19</c:v>
                </c:pt>
                <c:pt idx="18">
                  <c:v>oct-19</c:v>
                </c:pt>
                <c:pt idx="19">
                  <c:v>nov-19</c:v>
                </c:pt>
                <c:pt idx="20">
                  <c:v>dic-19</c:v>
                </c:pt>
                <c:pt idx="21">
                  <c:v>ene-20</c:v>
                </c:pt>
                <c:pt idx="22">
                  <c:v>feb-20</c:v>
                </c:pt>
                <c:pt idx="23">
                  <c:v>mar-20</c:v>
                </c:pt>
                <c:pt idx="24">
                  <c:v>abr-20</c:v>
                </c:pt>
                <c:pt idx="25">
                  <c:v>may-20</c:v>
                </c:pt>
                <c:pt idx="26">
                  <c:v>jun-20</c:v>
                </c:pt>
                <c:pt idx="27">
                  <c:v>jul-20</c:v>
                </c:pt>
                <c:pt idx="28">
                  <c:v>ago-20</c:v>
                </c:pt>
                <c:pt idx="29">
                  <c:v>sep-20</c:v>
                </c:pt>
                <c:pt idx="30">
                  <c:v>oct-20</c:v>
                </c:pt>
                <c:pt idx="31">
                  <c:v>nov-20</c:v>
                </c:pt>
                <c:pt idx="32">
                  <c:v>dic-20</c:v>
                </c:pt>
                <c:pt idx="33">
                  <c:v>ene-21</c:v>
                </c:pt>
                <c:pt idx="34">
                  <c:v>feb-21</c:v>
                </c:pt>
                <c:pt idx="35">
                  <c:v>mar-21</c:v>
                </c:pt>
                <c:pt idx="36">
                  <c:v>abr-21</c:v>
                </c:pt>
              </c:strCache>
            </c:strRef>
          </c:cat>
          <c:val>
            <c:numRef>
              <c:f>Alcalinidad!$Y$193:$Y$230</c:f>
              <c:numCache>
                <c:formatCode>General</c:formatCode>
                <c:ptCount val="37"/>
                <c:pt idx="0">
                  <c:v>#N/A</c:v>
                </c:pt>
                <c:pt idx="1">
                  <c:v>55</c:v>
                </c:pt>
                <c:pt idx="2">
                  <c:v>35</c:v>
                </c:pt>
                <c:pt idx="3">
                  <c:v>45</c:v>
                </c:pt>
                <c:pt idx="4">
                  <c:v>80</c:v>
                </c:pt>
                <c:pt idx="5">
                  <c:v>#N/A</c:v>
                </c:pt>
                <c:pt idx="6">
                  <c:v>50</c:v>
                </c:pt>
                <c:pt idx="7">
                  <c:v>55</c:v>
                </c:pt>
                <c:pt idx="8">
                  <c:v>45</c:v>
                </c:pt>
                <c:pt idx="9">
                  <c:v>45</c:v>
                </c:pt>
                <c:pt idx="12">
                  <c:v>90</c:v>
                </c:pt>
                <c:pt idx="14">
                  <c:v>60</c:v>
                </c:pt>
                <c:pt idx="15">
                  <c:v>40</c:v>
                </c:pt>
                <c:pt idx="19">
                  <c:v>65</c:v>
                </c:pt>
              </c:numCache>
            </c:numRef>
          </c:val>
          <c:smooth val="0"/>
          <c:extLst>
            <c:ext xmlns:c16="http://schemas.microsoft.com/office/drawing/2014/chart" uri="{C3380CC4-5D6E-409C-BE32-E72D297353CC}">
              <c16:uniqueId val="{00000017-FBE3-4240-A9A0-895E465CF22C}"/>
            </c:ext>
          </c:extLst>
        </c:ser>
        <c:dLbls>
          <c:showLegendKey val="0"/>
          <c:showVal val="0"/>
          <c:showCatName val="0"/>
          <c:showSerName val="0"/>
          <c:showPercent val="0"/>
          <c:showBubbleSize val="0"/>
        </c:dLbls>
        <c:smooth val="0"/>
        <c:axId val="1109812472"/>
        <c:axId val="1109821000"/>
      </c:lineChart>
      <c:catAx>
        <c:axId val="110981247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Mes del muestreo</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MX"/>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1109821000"/>
        <c:crosses val="autoZero"/>
        <c:auto val="1"/>
        <c:lblAlgn val="ctr"/>
        <c:lblOffset val="100"/>
        <c:noMultiLvlLbl val="0"/>
      </c:catAx>
      <c:valAx>
        <c:axId val="1109821000"/>
        <c:scaling>
          <c:orientation val="minMax"/>
          <c:min val="5"/>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1109812472"/>
        <c:crosses val="autoZero"/>
        <c:crossBetween val="between"/>
      </c:valAx>
      <c:spPr>
        <a:noFill/>
        <a:ln>
          <a:noFill/>
        </a:ln>
        <a:effectLst/>
      </c:spPr>
    </c:plotArea>
    <c:legend>
      <c:legendPos val="r"/>
      <c:layout>
        <c:manualLayout>
          <c:xMode val="edge"/>
          <c:yMode val="edge"/>
          <c:x val="0.83985797464677392"/>
          <c:y val="5.3466381777946118E-2"/>
          <c:w val="0.15412051956902453"/>
          <c:h val="0.8895401057376226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legend>
    <c:plotVisOnly val="1"/>
    <c:dispBlanksAs val="gap"/>
    <c:showDLblsOverMax val="0"/>
  </c:chart>
  <c:spPr>
    <a:solidFill>
      <a:schemeClr val="bg1"/>
    </a:solidFill>
    <a:ln w="9525" cap="flat" cmpd="sng" algn="ctr">
      <a:noFill/>
      <a:round/>
    </a:ln>
    <a:effectLst/>
  </c:spPr>
  <c:txPr>
    <a:bodyPr/>
    <a:lstStyle/>
    <a:p>
      <a:pPr>
        <a:defRPr/>
      </a:pPr>
      <a:endParaRPr lang="es-MX"/>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[BANCO DE DATOS DEL MONITOREO ABRIL 2023.xlsx]Alcalinidad!TablaDinámica11</c:name>
    <c:fmtId val="20"/>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s-MX" b="1"/>
              <a:t>Alcalinidad</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s-MX"/>
        </a:p>
      </c:txPr>
    </c:title>
    <c:autoTitleDeleted val="0"/>
    <c:pivotFmts>
      <c:pivotFmt>
        <c:idx val="0"/>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1"/>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2"/>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3"/>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4"/>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5"/>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6"/>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7"/>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8"/>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9"/>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10"/>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Alcalinidad!$B$145:$B$146</c:f>
              <c:strCache>
                <c:ptCount val="1"/>
                <c:pt idx="0">
                  <c:v>HARG2</c:v>
                </c:pt>
              </c:strCache>
            </c:strRef>
          </c:tx>
          <c:spPr>
            <a:ln w="28575" cap="rnd">
              <a:solidFill>
                <a:schemeClr val="accent1"/>
              </a:solidFill>
              <a:round/>
            </a:ln>
            <a:effectLst/>
          </c:spPr>
          <c:marker>
            <c:symbol val="none"/>
          </c:marker>
          <c:cat>
            <c:strRef>
              <c:f>Alcalinidad!$A$147:$A$151</c:f>
              <c:strCache>
                <c:ptCount val="4"/>
                <c:pt idx="0">
                  <c:v>ene-21</c:v>
                </c:pt>
                <c:pt idx="1">
                  <c:v>feb-21</c:v>
                </c:pt>
                <c:pt idx="2">
                  <c:v>mar-21</c:v>
                </c:pt>
                <c:pt idx="3">
                  <c:v>abr-21</c:v>
                </c:pt>
              </c:strCache>
            </c:strRef>
          </c:cat>
          <c:val>
            <c:numRef>
              <c:f>Alcalinidad!$B$147:$B$151</c:f>
              <c:numCache>
                <c:formatCode>General</c:formatCode>
                <c:ptCount val="4"/>
                <c:pt idx="0">
                  <c:v>45</c:v>
                </c:pt>
                <c:pt idx="1">
                  <c:v>50</c:v>
                </c:pt>
                <c:pt idx="2">
                  <c:v>50</c:v>
                </c:pt>
                <c:pt idx="3">
                  <c:v>30</c:v>
                </c:pt>
              </c:numCache>
            </c:numRef>
          </c:val>
          <c:smooth val="0"/>
          <c:extLst>
            <c:ext xmlns:c16="http://schemas.microsoft.com/office/drawing/2014/chart" uri="{C3380CC4-5D6E-409C-BE32-E72D297353CC}">
              <c16:uniqueId val="{00000000-183C-480A-A804-42942992B2FC}"/>
            </c:ext>
          </c:extLst>
        </c:ser>
        <c:ser>
          <c:idx val="1"/>
          <c:order val="1"/>
          <c:tx>
            <c:strRef>
              <c:f>Alcalinidad!$C$145:$C$146</c:f>
              <c:strCache>
                <c:ptCount val="1"/>
                <c:pt idx="0">
                  <c:v>HASL2</c:v>
                </c:pt>
              </c:strCache>
            </c:strRef>
          </c:tx>
          <c:spPr>
            <a:ln w="28575" cap="rnd">
              <a:solidFill>
                <a:schemeClr val="accent2"/>
              </a:solidFill>
              <a:round/>
            </a:ln>
            <a:effectLst/>
          </c:spPr>
          <c:marker>
            <c:symbol val="none"/>
          </c:marker>
          <c:cat>
            <c:strRef>
              <c:f>Alcalinidad!$A$147:$A$151</c:f>
              <c:strCache>
                <c:ptCount val="4"/>
                <c:pt idx="0">
                  <c:v>ene-21</c:v>
                </c:pt>
                <c:pt idx="1">
                  <c:v>feb-21</c:v>
                </c:pt>
                <c:pt idx="2">
                  <c:v>mar-21</c:v>
                </c:pt>
                <c:pt idx="3">
                  <c:v>abr-21</c:v>
                </c:pt>
              </c:strCache>
            </c:strRef>
          </c:cat>
          <c:val>
            <c:numRef>
              <c:f>Alcalinidad!$C$147:$C$151</c:f>
              <c:numCache>
                <c:formatCode>General</c:formatCode>
                <c:ptCount val="4"/>
                <c:pt idx="0">
                  <c:v>60</c:v>
                </c:pt>
                <c:pt idx="1">
                  <c:v>55</c:v>
                </c:pt>
                <c:pt idx="2">
                  <c:v>50</c:v>
                </c:pt>
                <c:pt idx="3">
                  <c:v>45</c:v>
                </c:pt>
              </c:numCache>
            </c:numRef>
          </c:val>
          <c:smooth val="0"/>
          <c:extLst>
            <c:ext xmlns:c16="http://schemas.microsoft.com/office/drawing/2014/chart" uri="{C3380CC4-5D6E-409C-BE32-E72D297353CC}">
              <c16:uniqueId val="{00000001-183C-480A-A804-42942992B2FC}"/>
            </c:ext>
          </c:extLst>
        </c:ser>
        <c:ser>
          <c:idx val="2"/>
          <c:order val="2"/>
          <c:tx>
            <c:strRef>
              <c:f>Alcalinidad!$D$145:$D$146</c:f>
              <c:strCache>
                <c:ptCount val="1"/>
                <c:pt idx="0">
                  <c:v>HUMH</c:v>
                </c:pt>
              </c:strCache>
            </c:strRef>
          </c:tx>
          <c:spPr>
            <a:ln w="28575" cap="rnd">
              <a:solidFill>
                <a:schemeClr val="accent3"/>
              </a:solidFill>
              <a:round/>
            </a:ln>
            <a:effectLst/>
          </c:spPr>
          <c:marker>
            <c:symbol val="none"/>
          </c:marker>
          <c:cat>
            <c:strRef>
              <c:f>Alcalinidad!$A$147:$A$151</c:f>
              <c:strCache>
                <c:ptCount val="4"/>
                <c:pt idx="0">
                  <c:v>ene-21</c:v>
                </c:pt>
                <c:pt idx="1">
                  <c:v>feb-21</c:v>
                </c:pt>
                <c:pt idx="2">
                  <c:v>mar-21</c:v>
                </c:pt>
                <c:pt idx="3">
                  <c:v>abr-21</c:v>
                </c:pt>
              </c:strCache>
            </c:strRef>
          </c:cat>
          <c:val>
            <c:numRef>
              <c:f>Alcalinidad!$D$147:$D$151</c:f>
              <c:numCache>
                <c:formatCode>General</c:formatCode>
                <c:ptCount val="4"/>
                <c:pt idx="0">
                  <c:v>310</c:v>
                </c:pt>
                <c:pt idx="1">
                  <c:v>210</c:v>
                </c:pt>
                <c:pt idx="2">
                  <c:v>285</c:v>
                </c:pt>
                <c:pt idx="3">
                  <c:v>300</c:v>
                </c:pt>
              </c:numCache>
            </c:numRef>
          </c:val>
          <c:smooth val="0"/>
          <c:extLst>
            <c:ext xmlns:c16="http://schemas.microsoft.com/office/drawing/2014/chart" uri="{C3380CC4-5D6E-409C-BE32-E72D297353CC}">
              <c16:uniqueId val="{00000002-183C-480A-A804-42942992B2FC}"/>
            </c:ext>
          </c:extLst>
        </c:ser>
        <c:ser>
          <c:idx val="3"/>
          <c:order val="3"/>
          <c:tx>
            <c:strRef>
              <c:f>Alcalinidad!$E$145:$E$146</c:f>
              <c:strCache>
                <c:ptCount val="1"/>
                <c:pt idx="0">
                  <c:v>MAAB2</c:v>
                </c:pt>
              </c:strCache>
            </c:strRef>
          </c:tx>
          <c:spPr>
            <a:ln w="28575" cap="rnd">
              <a:solidFill>
                <a:schemeClr val="accent4"/>
              </a:solidFill>
              <a:round/>
            </a:ln>
            <a:effectLst/>
          </c:spPr>
          <c:marker>
            <c:symbol val="none"/>
          </c:marker>
          <c:cat>
            <c:strRef>
              <c:f>Alcalinidad!$A$147:$A$151</c:f>
              <c:strCache>
                <c:ptCount val="4"/>
                <c:pt idx="0">
                  <c:v>ene-21</c:v>
                </c:pt>
                <c:pt idx="1">
                  <c:v>feb-21</c:v>
                </c:pt>
                <c:pt idx="2">
                  <c:v>mar-21</c:v>
                </c:pt>
                <c:pt idx="3">
                  <c:v>abr-21</c:v>
                </c:pt>
              </c:strCache>
            </c:strRef>
          </c:cat>
          <c:val>
            <c:numRef>
              <c:f>Alcalinidad!$E$147:$E$151</c:f>
              <c:numCache>
                <c:formatCode>General</c:formatCode>
                <c:ptCount val="4"/>
                <c:pt idx="0">
                  <c:v>50</c:v>
                </c:pt>
                <c:pt idx="1">
                  <c:v>50</c:v>
                </c:pt>
                <c:pt idx="2">
                  <c:v>35</c:v>
                </c:pt>
                <c:pt idx="3">
                  <c:v>45</c:v>
                </c:pt>
              </c:numCache>
            </c:numRef>
          </c:val>
          <c:smooth val="0"/>
          <c:extLst>
            <c:ext xmlns:c16="http://schemas.microsoft.com/office/drawing/2014/chart" uri="{C3380CC4-5D6E-409C-BE32-E72D297353CC}">
              <c16:uniqueId val="{00000003-183C-480A-A804-42942992B2FC}"/>
            </c:ext>
          </c:extLst>
        </c:ser>
        <c:ser>
          <c:idx val="4"/>
          <c:order val="4"/>
          <c:tx>
            <c:strRef>
              <c:f>Alcalinidad!$F$145:$F$146</c:f>
              <c:strCache>
                <c:ptCount val="1"/>
                <c:pt idx="0">
                  <c:v>MACA2</c:v>
                </c:pt>
              </c:strCache>
            </c:strRef>
          </c:tx>
          <c:spPr>
            <a:ln w="28575" cap="rnd">
              <a:solidFill>
                <a:schemeClr val="accent5"/>
              </a:solidFill>
              <a:round/>
            </a:ln>
            <a:effectLst/>
          </c:spPr>
          <c:marker>
            <c:symbol val="none"/>
          </c:marker>
          <c:cat>
            <c:strRef>
              <c:f>Alcalinidad!$A$147:$A$151</c:f>
              <c:strCache>
                <c:ptCount val="4"/>
                <c:pt idx="0">
                  <c:v>ene-21</c:v>
                </c:pt>
                <c:pt idx="1">
                  <c:v>feb-21</c:v>
                </c:pt>
                <c:pt idx="2">
                  <c:v>mar-21</c:v>
                </c:pt>
                <c:pt idx="3">
                  <c:v>abr-21</c:v>
                </c:pt>
              </c:strCache>
            </c:strRef>
          </c:cat>
          <c:val>
            <c:numRef>
              <c:f>Alcalinidad!$F$147:$F$151</c:f>
              <c:numCache>
                <c:formatCode>General</c:formatCode>
                <c:ptCount val="4"/>
                <c:pt idx="0">
                  <c:v>40</c:v>
                </c:pt>
                <c:pt idx="1">
                  <c:v>30</c:v>
                </c:pt>
                <c:pt idx="2">
                  <c:v>30</c:v>
                </c:pt>
                <c:pt idx="3">
                  <c:v>50</c:v>
                </c:pt>
              </c:numCache>
            </c:numRef>
          </c:val>
          <c:smooth val="0"/>
          <c:extLst>
            <c:ext xmlns:c16="http://schemas.microsoft.com/office/drawing/2014/chart" uri="{C3380CC4-5D6E-409C-BE32-E72D297353CC}">
              <c16:uniqueId val="{00000004-183C-480A-A804-42942992B2FC}"/>
            </c:ext>
          </c:extLst>
        </c:ser>
        <c:ser>
          <c:idx val="5"/>
          <c:order val="5"/>
          <c:tx>
            <c:strRef>
              <c:f>Alcalinidad!$G$145:$G$146</c:f>
              <c:strCache>
                <c:ptCount val="1"/>
                <c:pt idx="0">
                  <c:v>MSP</c:v>
                </c:pt>
              </c:strCache>
            </c:strRef>
          </c:tx>
          <c:spPr>
            <a:ln w="28575" cap="rnd">
              <a:solidFill>
                <a:schemeClr val="accent6"/>
              </a:solidFill>
              <a:round/>
            </a:ln>
            <a:effectLst/>
          </c:spPr>
          <c:marker>
            <c:symbol val="none"/>
          </c:marker>
          <c:cat>
            <c:strRef>
              <c:f>Alcalinidad!$A$147:$A$151</c:f>
              <c:strCache>
                <c:ptCount val="4"/>
                <c:pt idx="0">
                  <c:v>ene-21</c:v>
                </c:pt>
                <c:pt idx="1">
                  <c:v>feb-21</c:v>
                </c:pt>
                <c:pt idx="2">
                  <c:v>mar-21</c:v>
                </c:pt>
                <c:pt idx="3">
                  <c:v>abr-21</c:v>
                </c:pt>
              </c:strCache>
            </c:strRef>
          </c:cat>
          <c:val>
            <c:numRef>
              <c:f>Alcalinidad!$G$147:$G$151</c:f>
              <c:numCache>
                <c:formatCode>General</c:formatCode>
                <c:ptCount val="4"/>
                <c:pt idx="0">
                  <c:v>75</c:v>
                </c:pt>
                <c:pt idx="1">
                  <c:v>130</c:v>
                </c:pt>
                <c:pt idx="2">
                  <c:v>95</c:v>
                </c:pt>
                <c:pt idx="3">
                  <c:v>100</c:v>
                </c:pt>
              </c:numCache>
            </c:numRef>
          </c:val>
          <c:smooth val="0"/>
          <c:extLst>
            <c:ext xmlns:c16="http://schemas.microsoft.com/office/drawing/2014/chart" uri="{C3380CC4-5D6E-409C-BE32-E72D297353CC}">
              <c16:uniqueId val="{00000005-183C-480A-A804-42942992B2FC}"/>
            </c:ext>
          </c:extLst>
        </c:ser>
        <c:ser>
          <c:idx val="6"/>
          <c:order val="6"/>
          <c:tx>
            <c:strRef>
              <c:f>Alcalinidad!$H$145:$H$146</c:f>
              <c:strCache>
                <c:ptCount val="1"/>
                <c:pt idx="0">
                  <c:v>PAPO2</c:v>
                </c:pt>
              </c:strCache>
            </c:strRef>
          </c:tx>
          <c:spPr>
            <a:ln w="28575" cap="rnd">
              <a:solidFill>
                <a:schemeClr val="accent1">
                  <a:lumMod val="60000"/>
                </a:schemeClr>
              </a:solidFill>
              <a:round/>
            </a:ln>
            <a:effectLst/>
          </c:spPr>
          <c:marker>
            <c:symbol val="none"/>
          </c:marker>
          <c:cat>
            <c:strRef>
              <c:f>Alcalinidad!$A$147:$A$151</c:f>
              <c:strCache>
                <c:ptCount val="4"/>
                <c:pt idx="0">
                  <c:v>ene-21</c:v>
                </c:pt>
                <c:pt idx="1">
                  <c:v>feb-21</c:v>
                </c:pt>
                <c:pt idx="2">
                  <c:v>mar-21</c:v>
                </c:pt>
                <c:pt idx="3">
                  <c:v>abr-21</c:v>
                </c:pt>
              </c:strCache>
            </c:strRef>
          </c:cat>
          <c:val>
            <c:numRef>
              <c:f>Alcalinidad!$H$147:$H$151</c:f>
              <c:numCache>
                <c:formatCode>General</c:formatCode>
                <c:ptCount val="4"/>
                <c:pt idx="0">
                  <c:v>55</c:v>
                </c:pt>
                <c:pt idx="1">
                  <c:v>40</c:v>
                </c:pt>
                <c:pt idx="2">
                  <c:v>50</c:v>
                </c:pt>
                <c:pt idx="3">
                  <c:v>40</c:v>
                </c:pt>
              </c:numCache>
            </c:numRef>
          </c:val>
          <c:smooth val="0"/>
          <c:extLst>
            <c:ext xmlns:c16="http://schemas.microsoft.com/office/drawing/2014/chart" uri="{C3380CC4-5D6E-409C-BE32-E72D297353CC}">
              <c16:uniqueId val="{00000006-183C-480A-A804-42942992B2FC}"/>
            </c:ext>
          </c:extLst>
        </c:ser>
        <c:ser>
          <c:idx val="7"/>
          <c:order val="7"/>
          <c:tx>
            <c:strRef>
              <c:f>Alcalinidad!$I$145:$I$146</c:f>
              <c:strCache>
                <c:ptCount val="1"/>
                <c:pt idx="0">
                  <c:v>PAPR2</c:v>
                </c:pt>
              </c:strCache>
            </c:strRef>
          </c:tx>
          <c:spPr>
            <a:ln w="28575" cap="rnd">
              <a:solidFill>
                <a:schemeClr val="accent2">
                  <a:lumMod val="60000"/>
                </a:schemeClr>
              </a:solidFill>
              <a:round/>
            </a:ln>
            <a:effectLst/>
          </c:spPr>
          <c:marker>
            <c:symbol val="none"/>
          </c:marker>
          <c:cat>
            <c:strRef>
              <c:f>Alcalinidad!$A$147:$A$151</c:f>
              <c:strCache>
                <c:ptCount val="4"/>
                <c:pt idx="0">
                  <c:v>ene-21</c:v>
                </c:pt>
                <c:pt idx="1">
                  <c:v>feb-21</c:v>
                </c:pt>
                <c:pt idx="2">
                  <c:v>mar-21</c:v>
                </c:pt>
                <c:pt idx="3">
                  <c:v>abr-21</c:v>
                </c:pt>
              </c:strCache>
            </c:strRef>
          </c:cat>
          <c:val>
            <c:numRef>
              <c:f>Alcalinidad!$I$147:$I$151</c:f>
              <c:numCache>
                <c:formatCode>General</c:formatCode>
                <c:ptCount val="4"/>
                <c:pt idx="0">
                  <c:v>45</c:v>
                </c:pt>
                <c:pt idx="1">
                  <c:v>25</c:v>
                </c:pt>
                <c:pt idx="2">
                  <c:v>110</c:v>
                </c:pt>
                <c:pt idx="3">
                  <c:v>105</c:v>
                </c:pt>
              </c:numCache>
            </c:numRef>
          </c:val>
          <c:smooth val="0"/>
          <c:extLst>
            <c:ext xmlns:c16="http://schemas.microsoft.com/office/drawing/2014/chart" uri="{C3380CC4-5D6E-409C-BE32-E72D297353CC}">
              <c16:uniqueId val="{00000007-183C-480A-A804-42942992B2FC}"/>
            </c:ext>
          </c:extLst>
        </c:ser>
        <c:ser>
          <c:idx val="8"/>
          <c:order val="8"/>
          <c:tx>
            <c:strRef>
              <c:f>Alcalinidad!$J$145:$J$146</c:f>
              <c:strCache>
                <c:ptCount val="1"/>
                <c:pt idx="0">
                  <c:v>PLTR1</c:v>
                </c:pt>
              </c:strCache>
            </c:strRef>
          </c:tx>
          <c:spPr>
            <a:ln w="28575" cap="rnd">
              <a:solidFill>
                <a:schemeClr val="accent3">
                  <a:lumMod val="60000"/>
                </a:schemeClr>
              </a:solidFill>
              <a:round/>
            </a:ln>
            <a:effectLst/>
          </c:spPr>
          <c:marker>
            <c:symbol val="none"/>
          </c:marker>
          <c:cat>
            <c:strRef>
              <c:f>Alcalinidad!$A$147:$A$151</c:f>
              <c:strCache>
                <c:ptCount val="4"/>
                <c:pt idx="0">
                  <c:v>ene-21</c:v>
                </c:pt>
                <c:pt idx="1">
                  <c:v>feb-21</c:v>
                </c:pt>
                <c:pt idx="2">
                  <c:v>mar-21</c:v>
                </c:pt>
                <c:pt idx="3">
                  <c:v>abr-21</c:v>
                </c:pt>
              </c:strCache>
            </c:strRef>
          </c:cat>
          <c:val>
            <c:numRef>
              <c:f>Alcalinidad!$J$147:$J$151</c:f>
              <c:numCache>
                <c:formatCode>General</c:formatCode>
                <c:ptCount val="4"/>
                <c:pt idx="0">
                  <c:v>60</c:v>
                </c:pt>
                <c:pt idx="1">
                  <c:v>70</c:v>
                </c:pt>
                <c:pt idx="2">
                  <c:v>60</c:v>
                </c:pt>
                <c:pt idx="3">
                  <c:v>60</c:v>
                </c:pt>
              </c:numCache>
            </c:numRef>
          </c:val>
          <c:smooth val="0"/>
          <c:extLst>
            <c:ext xmlns:c16="http://schemas.microsoft.com/office/drawing/2014/chart" uri="{C3380CC4-5D6E-409C-BE32-E72D297353CC}">
              <c16:uniqueId val="{00000008-183C-480A-A804-42942992B2FC}"/>
            </c:ext>
          </c:extLst>
        </c:ser>
        <c:ser>
          <c:idx val="9"/>
          <c:order val="9"/>
          <c:tx>
            <c:strRef>
              <c:f>Alcalinidad!$K$145:$K$146</c:f>
              <c:strCache>
                <c:ptCount val="1"/>
                <c:pt idx="0">
                  <c:v>PLTR2</c:v>
                </c:pt>
              </c:strCache>
            </c:strRef>
          </c:tx>
          <c:spPr>
            <a:ln w="28575" cap="rnd">
              <a:solidFill>
                <a:schemeClr val="accent4">
                  <a:lumMod val="60000"/>
                </a:schemeClr>
              </a:solidFill>
              <a:round/>
            </a:ln>
            <a:effectLst/>
          </c:spPr>
          <c:marker>
            <c:symbol val="none"/>
          </c:marker>
          <c:cat>
            <c:strRef>
              <c:f>Alcalinidad!$A$147:$A$151</c:f>
              <c:strCache>
                <c:ptCount val="4"/>
                <c:pt idx="0">
                  <c:v>ene-21</c:v>
                </c:pt>
                <c:pt idx="1">
                  <c:v>feb-21</c:v>
                </c:pt>
                <c:pt idx="2">
                  <c:v>mar-21</c:v>
                </c:pt>
                <c:pt idx="3">
                  <c:v>abr-21</c:v>
                </c:pt>
              </c:strCache>
            </c:strRef>
          </c:cat>
          <c:val>
            <c:numRef>
              <c:f>Alcalinidad!$K$147:$K$151</c:f>
              <c:numCache>
                <c:formatCode>General</c:formatCode>
                <c:ptCount val="4"/>
                <c:pt idx="0">
                  <c:v>60</c:v>
                </c:pt>
                <c:pt idx="1">
                  <c:v>60</c:v>
                </c:pt>
                <c:pt idx="2">
                  <c:v>60</c:v>
                </c:pt>
                <c:pt idx="3">
                  <c:v>65</c:v>
                </c:pt>
              </c:numCache>
            </c:numRef>
          </c:val>
          <c:smooth val="0"/>
          <c:extLst>
            <c:ext xmlns:c16="http://schemas.microsoft.com/office/drawing/2014/chart" uri="{C3380CC4-5D6E-409C-BE32-E72D297353CC}">
              <c16:uniqueId val="{00000009-183C-480A-A804-42942992B2FC}"/>
            </c:ext>
          </c:extLst>
        </c:ser>
        <c:ser>
          <c:idx val="10"/>
          <c:order val="10"/>
          <c:tx>
            <c:strRef>
              <c:f>Alcalinidad!$L$145:$L$146</c:f>
              <c:strCache>
                <c:ptCount val="1"/>
                <c:pt idx="0">
                  <c:v>RECO</c:v>
                </c:pt>
              </c:strCache>
            </c:strRef>
          </c:tx>
          <c:spPr>
            <a:ln w="28575" cap="rnd">
              <a:solidFill>
                <a:schemeClr val="accent5">
                  <a:lumMod val="60000"/>
                </a:schemeClr>
              </a:solidFill>
              <a:round/>
            </a:ln>
            <a:effectLst/>
          </c:spPr>
          <c:marker>
            <c:symbol val="none"/>
          </c:marker>
          <c:cat>
            <c:strRef>
              <c:f>Alcalinidad!$A$147:$A$151</c:f>
              <c:strCache>
                <c:ptCount val="4"/>
                <c:pt idx="0">
                  <c:v>ene-21</c:v>
                </c:pt>
                <c:pt idx="1">
                  <c:v>feb-21</c:v>
                </c:pt>
                <c:pt idx="2">
                  <c:v>mar-21</c:v>
                </c:pt>
                <c:pt idx="3">
                  <c:v>abr-21</c:v>
                </c:pt>
              </c:strCache>
            </c:strRef>
          </c:cat>
          <c:val>
            <c:numRef>
              <c:f>Alcalinidad!$L$147:$L$151</c:f>
              <c:numCache>
                <c:formatCode>General</c:formatCode>
                <c:ptCount val="4"/>
                <c:pt idx="0">
                  <c:v>55</c:v>
                </c:pt>
                <c:pt idx="1">
                  <c:v>50</c:v>
                </c:pt>
                <c:pt idx="2">
                  <c:v>60</c:v>
                </c:pt>
                <c:pt idx="3">
                  <c:v>55</c:v>
                </c:pt>
              </c:numCache>
            </c:numRef>
          </c:val>
          <c:smooth val="0"/>
          <c:extLst>
            <c:ext xmlns:c16="http://schemas.microsoft.com/office/drawing/2014/chart" uri="{C3380CC4-5D6E-409C-BE32-E72D297353CC}">
              <c16:uniqueId val="{0000000A-183C-480A-A804-42942992B2FC}"/>
            </c:ext>
          </c:extLst>
        </c:ser>
        <c:dLbls>
          <c:showLegendKey val="0"/>
          <c:showVal val="0"/>
          <c:showCatName val="0"/>
          <c:showSerName val="0"/>
          <c:showPercent val="0"/>
          <c:showBubbleSize val="0"/>
        </c:dLbls>
        <c:smooth val="0"/>
        <c:axId val="1777804096"/>
        <c:axId val="1335482640"/>
      </c:lineChart>
      <c:catAx>
        <c:axId val="1777804096"/>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MX"/>
                  <a:t>Mes del monitoreo</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MX"/>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1335482640"/>
        <c:crosses val="autoZero"/>
        <c:auto val="1"/>
        <c:lblAlgn val="ctr"/>
        <c:lblOffset val="100"/>
        <c:noMultiLvlLbl val="0"/>
      </c:catAx>
      <c:valAx>
        <c:axId val="133548264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MX"/>
                  <a:t>ppm</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MX"/>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177780409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MX"/>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r>
              <a:rPr lang="en-US" sz="1200" b="1"/>
              <a:t>Alcalinidad</a:t>
            </a:r>
          </a:p>
        </c:rich>
      </c:tx>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es-MX"/>
        </a:p>
      </c:txPr>
    </c:title>
    <c:autoTitleDeleted val="0"/>
    <c:plotArea>
      <c:layout/>
      <c:stockChart>
        <c:ser>
          <c:idx val="0"/>
          <c:order val="0"/>
          <c:tx>
            <c:strRef>
              <c:f>Alcalinidad!$A$162</c:f>
              <c:strCache>
                <c:ptCount val="1"/>
                <c:pt idx="0">
                  <c:v>PROMEDIO</c:v>
                </c:pt>
              </c:strCache>
            </c:strRef>
          </c:tx>
          <c:spPr>
            <a:ln w="28575" cap="rnd">
              <a:noFill/>
              <a:round/>
            </a:ln>
            <a:effectLst/>
          </c:spPr>
          <c:marker>
            <c:symbol val="circle"/>
            <c:size val="5"/>
            <c:spPr>
              <a:solidFill>
                <a:schemeClr val="accent1"/>
              </a:solidFill>
              <a:ln w="9525">
                <a:solidFill>
                  <a:schemeClr val="accent1"/>
                </a:solidFill>
              </a:ln>
              <a:effectLst/>
            </c:spPr>
          </c:marker>
          <c:dPt>
            <c:idx val="0"/>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0-1FE2-41E9-994E-D70A09970610}"/>
              </c:ext>
            </c:extLst>
          </c:dPt>
          <c:dPt>
            <c:idx val="1"/>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1-1FE2-41E9-994E-D70A09970610}"/>
              </c:ext>
            </c:extLst>
          </c:dPt>
          <c:dPt>
            <c:idx val="2"/>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2-1FE2-41E9-994E-D70A09970610}"/>
              </c:ext>
            </c:extLst>
          </c:dPt>
          <c:dPt>
            <c:idx val="3"/>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3-1FE2-41E9-994E-D70A09970610}"/>
              </c:ext>
            </c:extLst>
          </c:dPt>
          <c:dPt>
            <c:idx val="4"/>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4-1FE2-41E9-994E-D70A09970610}"/>
              </c:ext>
            </c:extLst>
          </c:dPt>
          <c:dPt>
            <c:idx val="5"/>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5-1FE2-41E9-994E-D70A09970610}"/>
              </c:ext>
            </c:extLst>
          </c:dPt>
          <c:dPt>
            <c:idx val="6"/>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6-1FE2-41E9-994E-D70A09970610}"/>
              </c:ext>
            </c:extLst>
          </c:dPt>
          <c:dPt>
            <c:idx val="7"/>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7-1FE2-41E9-994E-D70A09970610}"/>
              </c:ext>
            </c:extLst>
          </c:dPt>
          <c:dPt>
            <c:idx val="8"/>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8-1FE2-41E9-994E-D70A09970610}"/>
              </c:ext>
            </c:extLst>
          </c:dPt>
          <c:dPt>
            <c:idx val="9"/>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9-1FE2-41E9-994E-D70A09970610}"/>
              </c:ext>
            </c:extLst>
          </c:dPt>
          <c:dPt>
            <c:idx val="10"/>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A-1FE2-41E9-994E-D70A09970610}"/>
              </c:ext>
            </c:extLst>
          </c:dPt>
          <c:dPt>
            <c:idx val="11"/>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B-1FE2-41E9-994E-D70A09970610}"/>
              </c:ext>
            </c:extLst>
          </c:dPt>
          <c:dPt>
            <c:idx val="12"/>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E-1FE2-41E9-994E-D70A09970610}"/>
              </c:ext>
            </c:extLst>
          </c:dPt>
          <c:dPt>
            <c:idx val="13"/>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F-1FE2-41E9-994E-D70A09970610}"/>
              </c:ext>
            </c:extLst>
          </c:dPt>
          <c:dPt>
            <c:idx val="14"/>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10-1FE2-41E9-994E-D70A09970610}"/>
              </c:ext>
            </c:extLst>
          </c:dPt>
          <c:dPt>
            <c:idx val="15"/>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11-1FE2-41E9-994E-D70A09970610}"/>
              </c:ext>
            </c:extLst>
          </c:dPt>
          <c:dPt>
            <c:idx val="16"/>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12-1FE2-41E9-994E-D70A09970610}"/>
              </c:ext>
            </c:extLst>
          </c:dPt>
          <c:dPt>
            <c:idx val="17"/>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13-1FE2-41E9-994E-D70A09970610}"/>
              </c:ext>
            </c:extLst>
          </c:dPt>
          <c:dPt>
            <c:idx val="18"/>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14-1FE2-41E9-994E-D70A09970610}"/>
              </c:ext>
            </c:extLst>
          </c:dPt>
          <c:cat>
            <c:strRef>
              <c:extLst>
                <c:ext xmlns:c15="http://schemas.microsoft.com/office/drawing/2012/chart" uri="{02D57815-91ED-43cb-92C2-25804820EDAC}">
                  <c15:fullRef>
                    <c15:sqref>Alcalinidad!$B$161:$M$161</c15:sqref>
                  </c15:fullRef>
                </c:ext>
              </c:extLst>
              <c:f>Alcalinidad!$B$161:$M$161</c:f>
              <c:strCache>
                <c:ptCount val="12"/>
                <c:pt idx="0">
                  <c:v>HARG2</c:v>
                </c:pt>
                <c:pt idx="1">
                  <c:v>HASL2</c:v>
                </c:pt>
                <c:pt idx="2">
                  <c:v>HOSP1</c:v>
                </c:pt>
                <c:pt idx="3">
                  <c:v>HOSP2</c:v>
                </c:pt>
                <c:pt idx="4">
                  <c:v>HUMH</c:v>
                </c:pt>
                <c:pt idx="5">
                  <c:v>MAAB2</c:v>
                </c:pt>
                <c:pt idx="6">
                  <c:v>MACA2</c:v>
                </c:pt>
                <c:pt idx="7">
                  <c:v>MSP</c:v>
                </c:pt>
                <c:pt idx="8">
                  <c:v>PAPO2</c:v>
                </c:pt>
                <c:pt idx="9">
                  <c:v>PAPR2</c:v>
                </c:pt>
                <c:pt idx="10">
                  <c:v>PLTR1</c:v>
                </c:pt>
                <c:pt idx="11">
                  <c:v>PLTR2</c:v>
                </c:pt>
              </c:strCache>
            </c:strRef>
          </c:cat>
          <c:val>
            <c:numRef>
              <c:extLst>
                <c:ext xmlns:c15="http://schemas.microsoft.com/office/drawing/2012/chart" uri="{02D57815-91ED-43cb-92C2-25804820EDAC}">
                  <c15:fullRef>
                    <c15:sqref>Alcalinidad!$B$162:$O$162</c15:sqref>
                  </c15:fullRef>
                </c:ext>
              </c:extLst>
              <c:f>Alcalinidad!$B$162:$M$162</c:f>
              <c:numCache>
                <c:formatCode>0.00</c:formatCode>
                <c:ptCount val="12"/>
                <c:pt idx="0">
                  <c:v>48.333333333333336</c:v>
                </c:pt>
                <c:pt idx="1">
                  <c:v>55</c:v>
                </c:pt>
                <c:pt idx="2">
                  <c:v>268.33333333333331</c:v>
                </c:pt>
                <c:pt idx="3">
                  <c:v>45</c:v>
                </c:pt>
                <c:pt idx="4">
                  <c:v>33.333333333333336</c:v>
                </c:pt>
                <c:pt idx="5">
                  <c:v>100</c:v>
                </c:pt>
                <c:pt idx="6">
                  <c:v>48.333333333333336</c:v>
                </c:pt>
                <c:pt idx="7">
                  <c:v>60</c:v>
                </c:pt>
                <c:pt idx="8">
                  <c:v>63.333333333333336</c:v>
                </c:pt>
                <c:pt idx="9">
                  <c:v>60</c:v>
                </c:pt>
                <c:pt idx="10">
                  <c:v>55</c:v>
                </c:pt>
                <c:pt idx="11">
                  <c:v>76.060606060606062</c:v>
                </c:pt>
              </c:numCache>
            </c:numRef>
          </c:val>
          <c:smooth val="0"/>
          <c:extLst>
            <c:ext xmlns:c15="http://schemas.microsoft.com/office/drawing/2012/chart" uri="{02D57815-91ED-43cb-92C2-25804820EDAC}">
              <c15:categoryFilterExceptions>
                <c15:categoryFilterException>
                  <c15:sqref>Alcalinidad!$N$162</c15:sqref>
                  <c15:bubble3D val="0"/>
                  <c15:marker>
                    <c:symbol val="circle"/>
                    <c:size val="5"/>
                    <c:spPr>
                      <a:solidFill>
                        <a:schemeClr val="accent1"/>
                      </a:solidFill>
                      <a:ln w="9525">
                        <a:solidFill>
                          <a:schemeClr val="accent1"/>
                        </a:solidFill>
                      </a:ln>
                      <a:effectLst/>
                    </c:spPr>
                  </c15:marker>
                </c15:categoryFilterException>
                <c15:categoryFilterException>
                  <c15:sqref>Alcalinidad!$O$162</c15:sqref>
                  <c15:bubble3D val="0"/>
                  <c15:marker>
                    <c:symbol val="circle"/>
                    <c:size val="5"/>
                    <c:spPr>
                      <a:solidFill>
                        <a:schemeClr val="accent1"/>
                      </a:solidFill>
                      <a:ln w="9525">
                        <a:solidFill>
                          <a:schemeClr val="accent1"/>
                        </a:solidFill>
                      </a:ln>
                      <a:effectLst/>
                    </c:spPr>
                  </c15:marker>
                </c15:categoryFilterException>
              </c15:categoryFilterExceptions>
            </c:ext>
            <c:ext xmlns:c16="http://schemas.microsoft.com/office/drawing/2014/chart" uri="{C3380CC4-5D6E-409C-BE32-E72D297353CC}">
              <c16:uniqueId val="{00000015-1FE2-41E9-994E-D70A09970610}"/>
            </c:ext>
          </c:extLst>
        </c:ser>
        <c:ser>
          <c:idx val="1"/>
          <c:order val="1"/>
          <c:tx>
            <c:strRef>
              <c:f>Alcalinidad!$A$163</c:f>
              <c:strCache>
                <c:ptCount val="1"/>
                <c:pt idx="0">
                  <c:v>MIN</c:v>
                </c:pt>
              </c:strCache>
            </c:strRef>
          </c:tx>
          <c:spPr>
            <a:ln w="28575" cap="rnd">
              <a:noFill/>
              <a:round/>
            </a:ln>
            <a:effectLst/>
          </c:spPr>
          <c:marker>
            <c:symbol val="none"/>
          </c:marker>
          <c:dPt>
            <c:idx val="9"/>
            <c:marker>
              <c:symbol val="none"/>
            </c:marker>
            <c:bubble3D val="0"/>
            <c:extLst>
              <c:ext xmlns:c16="http://schemas.microsoft.com/office/drawing/2014/chart" uri="{C3380CC4-5D6E-409C-BE32-E72D297353CC}">
                <c16:uniqueId val="{00000016-1FE2-41E9-994E-D70A09970610}"/>
              </c:ext>
            </c:extLst>
          </c:dPt>
          <c:cat>
            <c:strRef>
              <c:extLst>
                <c:ext xmlns:c15="http://schemas.microsoft.com/office/drawing/2012/chart" uri="{02D57815-91ED-43cb-92C2-25804820EDAC}">
                  <c15:fullRef>
                    <c15:sqref>Alcalinidad!$B$161:$M$161</c15:sqref>
                  </c15:fullRef>
                </c:ext>
              </c:extLst>
              <c:f>Alcalinidad!$B$161:$M$161</c:f>
              <c:strCache>
                <c:ptCount val="12"/>
                <c:pt idx="0">
                  <c:v>HARG2</c:v>
                </c:pt>
                <c:pt idx="1">
                  <c:v>HASL2</c:v>
                </c:pt>
                <c:pt idx="2">
                  <c:v>HOSP1</c:v>
                </c:pt>
                <c:pt idx="3">
                  <c:v>HOSP2</c:v>
                </c:pt>
                <c:pt idx="4">
                  <c:v>HUMH</c:v>
                </c:pt>
                <c:pt idx="5">
                  <c:v>MAAB2</c:v>
                </c:pt>
                <c:pt idx="6">
                  <c:v>MACA2</c:v>
                </c:pt>
                <c:pt idx="7">
                  <c:v>MSP</c:v>
                </c:pt>
                <c:pt idx="8">
                  <c:v>PAPO2</c:v>
                </c:pt>
                <c:pt idx="9">
                  <c:v>PAPR2</c:v>
                </c:pt>
                <c:pt idx="10">
                  <c:v>PLTR1</c:v>
                </c:pt>
                <c:pt idx="11">
                  <c:v>PLTR2</c:v>
                </c:pt>
              </c:strCache>
            </c:strRef>
          </c:cat>
          <c:val>
            <c:numRef>
              <c:extLst>
                <c:ext xmlns:c15="http://schemas.microsoft.com/office/drawing/2012/chart" uri="{02D57815-91ED-43cb-92C2-25804820EDAC}">
                  <c15:fullRef>
                    <c15:sqref>Alcalinidad!$B$163:$O$163</c15:sqref>
                  </c15:fullRef>
                </c:ext>
              </c:extLst>
              <c:f>Alcalinidad!$B$163:$M$163</c:f>
              <c:numCache>
                <c:formatCode>0.00</c:formatCode>
                <c:ptCount val="12"/>
                <c:pt idx="0">
                  <c:v>45</c:v>
                </c:pt>
                <c:pt idx="1">
                  <c:v>50</c:v>
                </c:pt>
                <c:pt idx="2">
                  <c:v>210</c:v>
                </c:pt>
                <c:pt idx="3">
                  <c:v>35</c:v>
                </c:pt>
                <c:pt idx="4">
                  <c:v>30</c:v>
                </c:pt>
                <c:pt idx="5">
                  <c:v>75</c:v>
                </c:pt>
                <c:pt idx="6">
                  <c:v>40</c:v>
                </c:pt>
                <c:pt idx="7">
                  <c:v>25</c:v>
                </c:pt>
                <c:pt idx="8">
                  <c:v>60</c:v>
                </c:pt>
                <c:pt idx="9">
                  <c:v>60</c:v>
                </c:pt>
                <c:pt idx="10">
                  <c:v>50</c:v>
                </c:pt>
                <c:pt idx="11">
                  <c:v>70</c:v>
                </c:pt>
              </c:numCache>
            </c:numRef>
          </c:val>
          <c:smooth val="0"/>
          <c:extLst>
            <c:ext xmlns:c16="http://schemas.microsoft.com/office/drawing/2014/chart" uri="{C3380CC4-5D6E-409C-BE32-E72D297353CC}">
              <c16:uniqueId val="{00000017-1FE2-41E9-994E-D70A09970610}"/>
            </c:ext>
          </c:extLst>
        </c:ser>
        <c:ser>
          <c:idx val="2"/>
          <c:order val="2"/>
          <c:tx>
            <c:strRef>
              <c:f>Alcalinidad!$A$164</c:f>
              <c:strCache>
                <c:ptCount val="1"/>
                <c:pt idx="0">
                  <c:v>MAX</c:v>
                </c:pt>
              </c:strCache>
            </c:strRef>
          </c:tx>
          <c:spPr>
            <a:ln w="28575" cap="rnd">
              <a:noFill/>
              <a:round/>
            </a:ln>
            <a:effectLst/>
          </c:spPr>
          <c:marker>
            <c:symbol val="none"/>
          </c:marker>
          <c:cat>
            <c:strRef>
              <c:extLst>
                <c:ext xmlns:c15="http://schemas.microsoft.com/office/drawing/2012/chart" uri="{02D57815-91ED-43cb-92C2-25804820EDAC}">
                  <c15:fullRef>
                    <c15:sqref>Alcalinidad!$B$161:$M$161</c15:sqref>
                  </c15:fullRef>
                </c:ext>
              </c:extLst>
              <c:f>Alcalinidad!$B$161:$M$161</c:f>
              <c:strCache>
                <c:ptCount val="12"/>
                <c:pt idx="0">
                  <c:v>HARG2</c:v>
                </c:pt>
                <c:pt idx="1">
                  <c:v>HASL2</c:v>
                </c:pt>
                <c:pt idx="2">
                  <c:v>HOSP1</c:v>
                </c:pt>
                <c:pt idx="3">
                  <c:v>HOSP2</c:v>
                </c:pt>
                <c:pt idx="4">
                  <c:v>HUMH</c:v>
                </c:pt>
                <c:pt idx="5">
                  <c:v>MAAB2</c:v>
                </c:pt>
                <c:pt idx="6">
                  <c:v>MACA2</c:v>
                </c:pt>
                <c:pt idx="7">
                  <c:v>MSP</c:v>
                </c:pt>
                <c:pt idx="8">
                  <c:v>PAPO2</c:v>
                </c:pt>
                <c:pt idx="9">
                  <c:v>PAPR2</c:v>
                </c:pt>
                <c:pt idx="10">
                  <c:v>PLTR1</c:v>
                </c:pt>
                <c:pt idx="11">
                  <c:v>PLTR2</c:v>
                </c:pt>
              </c:strCache>
            </c:strRef>
          </c:cat>
          <c:val>
            <c:numRef>
              <c:extLst>
                <c:ext xmlns:c15="http://schemas.microsoft.com/office/drawing/2012/chart" uri="{02D57815-91ED-43cb-92C2-25804820EDAC}">
                  <c15:fullRef>
                    <c15:sqref>Alcalinidad!$B$164:$O$164</c15:sqref>
                  </c15:fullRef>
                </c:ext>
              </c:extLst>
              <c:f>Alcalinidad!$B$164:$M$164</c:f>
              <c:numCache>
                <c:formatCode>0.00</c:formatCode>
                <c:ptCount val="12"/>
                <c:pt idx="0">
                  <c:v>50</c:v>
                </c:pt>
                <c:pt idx="1">
                  <c:v>60</c:v>
                </c:pt>
                <c:pt idx="2">
                  <c:v>310</c:v>
                </c:pt>
                <c:pt idx="3">
                  <c:v>50</c:v>
                </c:pt>
                <c:pt idx="4">
                  <c:v>40</c:v>
                </c:pt>
                <c:pt idx="5">
                  <c:v>130</c:v>
                </c:pt>
                <c:pt idx="6">
                  <c:v>55</c:v>
                </c:pt>
                <c:pt idx="7">
                  <c:v>110</c:v>
                </c:pt>
                <c:pt idx="8">
                  <c:v>70</c:v>
                </c:pt>
                <c:pt idx="9">
                  <c:v>60</c:v>
                </c:pt>
                <c:pt idx="10">
                  <c:v>60</c:v>
                </c:pt>
                <c:pt idx="11">
                  <c:v>80.454545454545453</c:v>
                </c:pt>
              </c:numCache>
            </c:numRef>
          </c:val>
          <c:smooth val="0"/>
          <c:extLst>
            <c:ext xmlns:c16="http://schemas.microsoft.com/office/drawing/2014/chart" uri="{C3380CC4-5D6E-409C-BE32-E72D297353CC}">
              <c16:uniqueId val="{00000018-1FE2-41E9-994E-D70A09970610}"/>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axId val="949124304"/>
        <c:axId val="949129552"/>
      </c:stockChart>
      <c:catAx>
        <c:axId val="9491243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s-MX"/>
          </a:p>
        </c:txPr>
        <c:crossAx val="949129552"/>
        <c:crosses val="autoZero"/>
        <c:auto val="1"/>
        <c:lblAlgn val="ctr"/>
        <c:lblOffset val="100"/>
        <c:noMultiLvlLbl val="0"/>
      </c:catAx>
      <c:valAx>
        <c:axId val="949129552"/>
        <c:scaling>
          <c:orientation val="minMax"/>
          <c:min val="5"/>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9491243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legend>
    <c:plotVisOnly val="1"/>
    <c:dispBlanksAs val="gap"/>
    <c:showDLblsOverMax val="0"/>
  </c:chart>
  <c:spPr>
    <a:solidFill>
      <a:schemeClr val="bg1"/>
    </a:solidFill>
    <a:ln w="9525" cap="flat" cmpd="sng" algn="ctr">
      <a:noFill/>
      <a:round/>
    </a:ln>
    <a:effectLst/>
  </c:spPr>
  <c:txPr>
    <a:bodyPr/>
    <a:lstStyle/>
    <a:p>
      <a:pPr>
        <a:defRPr/>
      </a:pPr>
      <a:endParaRPr lang="es-MX"/>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[BANCO DE DATOS DEL MONITOREO ABRIL 2023.xlsx]Dureza!TablaDinámica1</c:name>
    <c:fmtId val="14"/>
  </c:pivotSource>
  <c:chart>
    <c:title>
      <c:tx>
        <c:rich>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r>
              <a:rPr lang="en-US" sz="1100" b="1"/>
              <a:t>Dureza</a:t>
            </a:r>
          </a:p>
        </c:rich>
      </c:tx>
      <c:overlay val="0"/>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s-MX"/>
        </a:p>
      </c:txPr>
    </c:title>
    <c:autoTitleDeleted val="0"/>
    <c:pivotFmts>
      <c:pivotFmt>
        <c:idx val="0"/>
        <c:spPr>
          <a:solidFill>
            <a:schemeClr val="accent1"/>
          </a:solidFill>
          <a:ln w="28575" cap="rnd">
            <a:solidFill>
              <a:schemeClr val="accent1"/>
            </a:solidFill>
            <a:round/>
          </a:ln>
          <a:effectLst/>
        </c:spPr>
        <c:marker>
          <c:symbol val="none"/>
        </c:marker>
      </c:pivotFmt>
      <c:pivotFmt>
        <c:idx val="1"/>
        <c:spPr>
          <a:solidFill>
            <a:schemeClr val="accent1"/>
          </a:solidFill>
          <a:ln w="28575" cap="rnd">
            <a:solidFill>
              <a:schemeClr val="accent1"/>
            </a:solidFill>
            <a:round/>
          </a:ln>
          <a:effectLst/>
        </c:spPr>
        <c:marker>
          <c:symbol val="none"/>
        </c:marker>
      </c:pivotFmt>
      <c:pivotFmt>
        <c:idx val="2"/>
        <c:spPr>
          <a:solidFill>
            <a:schemeClr val="accent1"/>
          </a:solidFill>
          <a:ln w="28575" cap="rnd">
            <a:solidFill>
              <a:schemeClr val="accent1"/>
            </a:solidFill>
            <a:round/>
          </a:ln>
          <a:effectLst/>
        </c:spPr>
        <c:marker>
          <c:symbol val="none"/>
        </c:marker>
      </c:pivotFmt>
      <c:pivotFmt>
        <c:idx val="3"/>
        <c:spPr>
          <a:solidFill>
            <a:schemeClr val="accent1"/>
          </a:solidFill>
          <a:ln w="28575" cap="rnd">
            <a:solidFill>
              <a:schemeClr val="accent1"/>
            </a:solidFill>
            <a:round/>
          </a:ln>
          <a:effectLst/>
        </c:spPr>
        <c:marker>
          <c:symbol val="none"/>
        </c:marker>
      </c:pivotFmt>
      <c:pivotFmt>
        <c:idx val="4"/>
        <c:spPr>
          <a:solidFill>
            <a:schemeClr val="accent1"/>
          </a:solidFill>
          <a:ln w="28575" cap="rnd">
            <a:solidFill>
              <a:schemeClr val="accent1"/>
            </a:solidFill>
            <a:round/>
          </a:ln>
          <a:effectLst/>
        </c:spPr>
        <c:marker>
          <c:symbol val="none"/>
        </c:marker>
      </c:pivotFmt>
      <c:pivotFmt>
        <c:idx val="5"/>
        <c:spPr>
          <a:solidFill>
            <a:schemeClr val="accent1"/>
          </a:solidFill>
          <a:ln w="28575" cap="rnd">
            <a:solidFill>
              <a:schemeClr val="accent1"/>
            </a:solidFill>
            <a:round/>
          </a:ln>
          <a:effectLst/>
        </c:spPr>
        <c:marker>
          <c:symbol val="none"/>
        </c:marker>
      </c:pivotFmt>
      <c:pivotFmt>
        <c:idx val="6"/>
        <c:spPr>
          <a:solidFill>
            <a:schemeClr val="accent1"/>
          </a:solidFill>
          <a:ln w="28575" cap="rnd">
            <a:solidFill>
              <a:schemeClr val="accent1"/>
            </a:solidFill>
            <a:round/>
          </a:ln>
          <a:effectLst/>
        </c:spPr>
        <c:marker>
          <c:symbol val="none"/>
        </c:marker>
      </c:pivotFmt>
      <c:pivotFmt>
        <c:idx val="7"/>
        <c:spPr>
          <a:solidFill>
            <a:schemeClr val="accent1"/>
          </a:solidFill>
          <a:ln w="28575" cap="rnd">
            <a:solidFill>
              <a:schemeClr val="accent1"/>
            </a:solidFill>
            <a:round/>
          </a:ln>
          <a:effectLst/>
        </c:spPr>
        <c:marker>
          <c:symbol val="none"/>
        </c:marker>
      </c:pivotFmt>
      <c:pivotFmt>
        <c:idx val="8"/>
        <c:spPr>
          <a:solidFill>
            <a:schemeClr val="accent1"/>
          </a:solidFill>
          <a:ln w="28575" cap="rnd">
            <a:solidFill>
              <a:schemeClr val="accent1"/>
            </a:solidFill>
            <a:round/>
          </a:ln>
          <a:effectLst/>
        </c:spPr>
        <c:marker>
          <c:symbol val="none"/>
        </c:marker>
      </c:pivotFmt>
      <c:pivotFmt>
        <c:idx val="9"/>
        <c:spPr>
          <a:solidFill>
            <a:schemeClr val="accent1"/>
          </a:solidFill>
          <a:ln w="28575" cap="rnd">
            <a:solidFill>
              <a:schemeClr val="accent1"/>
            </a:solidFill>
            <a:round/>
          </a:ln>
          <a:effectLst/>
        </c:spPr>
        <c:marker>
          <c:symbol val="none"/>
        </c:marker>
      </c:pivotFmt>
      <c:pivotFmt>
        <c:idx val="10"/>
        <c:spPr>
          <a:solidFill>
            <a:schemeClr val="accent1"/>
          </a:solidFill>
          <a:ln w="28575" cap="rnd">
            <a:solidFill>
              <a:schemeClr val="accent1"/>
            </a:solidFill>
            <a:round/>
          </a:ln>
          <a:effectLst/>
        </c:spPr>
        <c:marker>
          <c:symbol val="none"/>
        </c:marker>
      </c:pivotFmt>
      <c:pivotFmt>
        <c:idx val="11"/>
        <c:spPr>
          <a:solidFill>
            <a:schemeClr val="accent1"/>
          </a:solidFill>
          <a:ln w="28575" cap="rnd">
            <a:solidFill>
              <a:schemeClr val="accent1"/>
            </a:solidFill>
            <a:round/>
          </a:ln>
          <a:effectLst/>
        </c:spPr>
        <c:marker>
          <c:symbol val="none"/>
        </c:marker>
      </c:pivotFmt>
      <c:pivotFmt>
        <c:idx val="12"/>
        <c:spPr>
          <a:solidFill>
            <a:schemeClr val="accent1"/>
          </a:solidFill>
          <a:ln w="28575" cap="rnd">
            <a:solidFill>
              <a:schemeClr val="accent1"/>
            </a:solidFill>
            <a:round/>
          </a:ln>
          <a:effectLst/>
        </c:spPr>
        <c:marker>
          <c:symbol val="none"/>
        </c:marker>
      </c:pivotFmt>
      <c:pivotFmt>
        <c:idx val="13"/>
        <c:spPr>
          <a:solidFill>
            <a:schemeClr val="accent1"/>
          </a:solidFill>
          <a:ln w="28575" cap="rnd">
            <a:solidFill>
              <a:schemeClr val="accent1"/>
            </a:solidFill>
            <a:round/>
          </a:ln>
          <a:effectLst/>
        </c:spPr>
        <c:marker>
          <c:symbol val="none"/>
        </c:marker>
      </c:pivotFmt>
      <c:pivotFmt>
        <c:idx val="14"/>
        <c:spPr>
          <a:solidFill>
            <a:schemeClr val="accent1"/>
          </a:solidFill>
          <a:ln w="28575" cap="rnd">
            <a:solidFill>
              <a:schemeClr val="accent1"/>
            </a:solidFill>
            <a:round/>
          </a:ln>
          <a:effectLst/>
        </c:spPr>
        <c:marker>
          <c:symbol val="none"/>
        </c:marker>
      </c:pivotFmt>
      <c:pivotFmt>
        <c:idx val="15"/>
        <c:spPr>
          <a:solidFill>
            <a:schemeClr val="accent1"/>
          </a:solidFill>
          <a:ln w="28575" cap="rnd">
            <a:solidFill>
              <a:schemeClr val="accent1"/>
            </a:solidFill>
            <a:round/>
          </a:ln>
          <a:effectLst/>
        </c:spPr>
        <c:marker>
          <c:symbol val="none"/>
        </c:marker>
      </c:pivotFmt>
      <c:pivotFmt>
        <c:idx val="16"/>
        <c:spPr>
          <a:solidFill>
            <a:schemeClr val="accent1"/>
          </a:solidFill>
          <a:ln w="28575" cap="rnd">
            <a:solidFill>
              <a:schemeClr val="accent1"/>
            </a:solidFill>
            <a:round/>
          </a:ln>
          <a:effectLst/>
        </c:spPr>
        <c:marker>
          <c:symbol val="none"/>
        </c:marker>
      </c:pivotFmt>
      <c:pivotFmt>
        <c:idx val="17"/>
        <c:spPr>
          <a:solidFill>
            <a:schemeClr val="accent1"/>
          </a:solidFill>
          <a:ln w="28575" cap="rnd">
            <a:solidFill>
              <a:schemeClr val="accent1"/>
            </a:solidFill>
            <a:round/>
          </a:ln>
          <a:effectLst/>
        </c:spPr>
        <c:marker>
          <c:symbol val="none"/>
        </c:marker>
      </c:pivotFmt>
      <c:pivotFmt>
        <c:idx val="18"/>
        <c:spPr>
          <a:solidFill>
            <a:schemeClr val="accent1"/>
          </a:solidFill>
          <a:ln w="28575" cap="rnd">
            <a:solidFill>
              <a:schemeClr val="accent1"/>
            </a:solidFill>
            <a:round/>
          </a:ln>
          <a:effectLst/>
        </c:spPr>
        <c:marker>
          <c:symbol val="none"/>
        </c:marker>
      </c:pivotFmt>
      <c:pivotFmt>
        <c:idx val="19"/>
        <c:spPr>
          <a:solidFill>
            <a:schemeClr val="accent1"/>
          </a:solidFill>
          <a:ln w="28575" cap="rnd">
            <a:solidFill>
              <a:schemeClr val="accent1"/>
            </a:solidFill>
            <a:round/>
          </a:ln>
          <a:effectLst/>
        </c:spPr>
        <c:marker>
          <c:symbol val="none"/>
        </c:marker>
      </c:pivotFmt>
      <c:pivotFmt>
        <c:idx val="20"/>
        <c:spPr>
          <a:solidFill>
            <a:schemeClr val="accent1"/>
          </a:solidFill>
          <a:ln w="28575" cap="rnd">
            <a:solidFill>
              <a:schemeClr val="accent1"/>
            </a:solidFill>
            <a:round/>
          </a:ln>
          <a:effectLst/>
        </c:spPr>
        <c:marker>
          <c:symbol val="none"/>
        </c:marker>
      </c:pivotFmt>
      <c:pivotFmt>
        <c:idx val="21"/>
        <c:spPr>
          <a:solidFill>
            <a:schemeClr val="accent1"/>
          </a:solidFill>
          <a:ln w="28575" cap="rnd">
            <a:solidFill>
              <a:schemeClr val="accent1"/>
            </a:solidFill>
            <a:round/>
          </a:ln>
          <a:effectLst/>
        </c:spPr>
        <c:marker>
          <c:symbol val="none"/>
        </c:marker>
      </c:pivotFmt>
      <c:pivotFmt>
        <c:idx val="22"/>
        <c:spPr>
          <a:solidFill>
            <a:schemeClr val="accent1"/>
          </a:solidFill>
          <a:ln w="28575" cap="rnd">
            <a:solidFill>
              <a:schemeClr val="accent1"/>
            </a:solidFill>
            <a:round/>
          </a:ln>
          <a:effectLst/>
        </c:spPr>
        <c:marker>
          <c:symbol val="none"/>
        </c:marker>
      </c:pivotFmt>
      <c:pivotFmt>
        <c:idx val="23"/>
        <c:spPr>
          <a:solidFill>
            <a:schemeClr val="accent1"/>
          </a:solidFill>
          <a:ln w="28575" cap="rnd">
            <a:solidFill>
              <a:schemeClr val="accent1"/>
            </a:solidFill>
            <a:round/>
          </a:ln>
          <a:effectLst/>
        </c:spPr>
        <c:marker>
          <c:symbol val="none"/>
        </c:marker>
      </c:pivotFmt>
      <c:pivotFmt>
        <c:idx val="24"/>
        <c:spPr>
          <a:solidFill>
            <a:schemeClr val="accent1"/>
          </a:solidFill>
          <a:ln w="28575" cap="rnd">
            <a:solidFill>
              <a:schemeClr val="accent1"/>
            </a:solidFill>
            <a:round/>
          </a:ln>
          <a:effectLst/>
        </c:spPr>
        <c:marker>
          <c:symbol val="none"/>
        </c:marker>
      </c:pivotFmt>
      <c:pivotFmt>
        <c:idx val="25"/>
        <c:spPr>
          <a:solidFill>
            <a:schemeClr val="accent1"/>
          </a:solidFill>
          <a:ln w="28575" cap="rnd">
            <a:solidFill>
              <a:schemeClr val="accent1"/>
            </a:solidFill>
            <a:round/>
          </a:ln>
          <a:effectLst/>
        </c:spPr>
        <c:marker>
          <c:symbol val="none"/>
        </c:marker>
      </c:pivotFmt>
      <c:pivotFmt>
        <c:idx val="26"/>
        <c:spPr>
          <a:solidFill>
            <a:schemeClr val="accent1"/>
          </a:solidFill>
          <a:ln w="28575" cap="rnd">
            <a:solidFill>
              <a:schemeClr val="accent1"/>
            </a:solidFill>
            <a:round/>
          </a:ln>
          <a:effectLst/>
        </c:spPr>
        <c:marker>
          <c:symbol val="none"/>
        </c:marker>
      </c:pivotFmt>
      <c:pivotFmt>
        <c:idx val="27"/>
        <c:spPr>
          <a:solidFill>
            <a:schemeClr val="accent1"/>
          </a:solidFill>
          <a:ln w="28575" cap="rnd">
            <a:solidFill>
              <a:schemeClr val="accent1"/>
            </a:solidFill>
            <a:round/>
          </a:ln>
          <a:effectLst/>
        </c:spPr>
        <c:marker>
          <c:symbol val="none"/>
        </c:marker>
      </c:pivotFmt>
      <c:pivotFmt>
        <c:idx val="28"/>
        <c:spPr>
          <a:solidFill>
            <a:schemeClr val="accent1"/>
          </a:solidFill>
          <a:ln w="28575" cap="rnd">
            <a:solidFill>
              <a:schemeClr val="accent1"/>
            </a:solidFill>
            <a:round/>
          </a:ln>
          <a:effectLst/>
        </c:spPr>
        <c:marker>
          <c:symbol val="none"/>
        </c:marker>
      </c:pivotFmt>
      <c:pivotFmt>
        <c:idx val="29"/>
        <c:spPr>
          <a:solidFill>
            <a:schemeClr val="accent1"/>
          </a:solidFill>
          <a:ln w="28575" cap="rnd">
            <a:solidFill>
              <a:schemeClr val="accent1"/>
            </a:solidFill>
            <a:round/>
          </a:ln>
          <a:effectLst/>
        </c:spPr>
        <c:marker>
          <c:symbol val="none"/>
        </c:marker>
      </c:pivotFmt>
      <c:pivotFmt>
        <c:idx val="30"/>
        <c:spPr>
          <a:solidFill>
            <a:schemeClr val="accent1"/>
          </a:solidFill>
          <a:ln w="28575" cap="rnd">
            <a:solidFill>
              <a:schemeClr val="accent1"/>
            </a:solidFill>
            <a:round/>
          </a:ln>
          <a:effectLst/>
        </c:spPr>
        <c:marker>
          <c:symbol val="none"/>
        </c:marker>
      </c:pivotFmt>
      <c:pivotFmt>
        <c:idx val="31"/>
        <c:spPr>
          <a:solidFill>
            <a:schemeClr val="accent1"/>
          </a:solidFill>
          <a:ln w="28575" cap="rnd">
            <a:solidFill>
              <a:schemeClr val="accent1"/>
            </a:solidFill>
            <a:round/>
          </a:ln>
          <a:effectLst/>
        </c:spPr>
        <c:marker>
          <c:symbol val="none"/>
        </c:marker>
      </c:pivotFmt>
      <c:pivotFmt>
        <c:idx val="32"/>
        <c:spPr>
          <a:solidFill>
            <a:schemeClr val="accent1"/>
          </a:solidFill>
          <a:ln w="28575" cap="rnd">
            <a:solidFill>
              <a:schemeClr val="accent1"/>
            </a:solidFill>
            <a:round/>
          </a:ln>
          <a:effectLst/>
        </c:spPr>
        <c:marker>
          <c:symbol val="none"/>
        </c:marker>
      </c:pivotFmt>
      <c:pivotFmt>
        <c:idx val="33"/>
        <c:spPr>
          <a:solidFill>
            <a:schemeClr val="accent1"/>
          </a:solidFill>
          <a:ln w="28575" cap="rnd">
            <a:solidFill>
              <a:schemeClr val="accent1"/>
            </a:solidFill>
            <a:round/>
          </a:ln>
          <a:effectLst/>
        </c:spPr>
        <c:marker>
          <c:symbol val="none"/>
        </c:marker>
      </c:pivotFmt>
      <c:pivotFmt>
        <c:idx val="34"/>
        <c:spPr>
          <a:solidFill>
            <a:schemeClr val="accent1"/>
          </a:solidFill>
          <a:ln w="28575" cap="rnd">
            <a:solidFill>
              <a:schemeClr val="accent1"/>
            </a:solidFill>
            <a:round/>
          </a:ln>
          <a:effectLst/>
        </c:spPr>
        <c:marker>
          <c:symbol val="none"/>
        </c:marker>
      </c:pivotFmt>
      <c:pivotFmt>
        <c:idx val="35"/>
        <c:spPr>
          <a:solidFill>
            <a:schemeClr val="accent1"/>
          </a:solidFill>
          <a:ln w="28575" cap="rnd">
            <a:solidFill>
              <a:schemeClr val="accent1"/>
            </a:solidFill>
            <a:round/>
          </a:ln>
          <a:effectLst/>
        </c:spPr>
        <c:marker>
          <c:symbol val="none"/>
        </c:marker>
      </c:pivotFmt>
      <c:pivotFmt>
        <c:idx val="36"/>
        <c:spPr>
          <a:solidFill>
            <a:schemeClr val="accent1"/>
          </a:solidFill>
          <a:ln w="19050" cap="rnd">
            <a:solidFill>
              <a:schemeClr val="accent3"/>
            </a:solidFill>
            <a:round/>
          </a:ln>
          <a:effectLst/>
        </c:spPr>
        <c:marker>
          <c:symbol val="none"/>
        </c:marker>
      </c:pivotFmt>
      <c:pivotFmt>
        <c:idx val="37"/>
        <c:spPr>
          <a:solidFill>
            <a:schemeClr val="accent1"/>
          </a:solidFill>
          <a:ln w="19050" cap="rnd">
            <a:solidFill>
              <a:schemeClr val="accent4"/>
            </a:solidFill>
            <a:round/>
          </a:ln>
          <a:effectLst/>
        </c:spPr>
        <c:marker>
          <c:symbol val="none"/>
        </c:marker>
      </c:pivotFmt>
      <c:pivotFmt>
        <c:idx val="38"/>
        <c:spPr>
          <a:solidFill>
            <a:schemeClr val="accent1"/>
          </a:solidFill>
          <a:ln w="19050" cap="rnd">
            <a:solidFill>
              <a:schemeClr val="accent4"/>
            </a:solidFill>
            <a:round/>
          </a:ln>
          <a:effectLst/>
        </c:spPr>
        <c:marker>
          <c:symbol val="none"/>
        </c:marker>
      </c:pivotFmt>
      <c:pivotFmt>
        <c:idx val="39"/>
        <c:spPr>
          <a:solidFill>
            <a:schemeClr val="accent1"/>
          </a:solidFill>
          <a:ln w="19050" cap="rnd">
            <a:solidFill>
              <a:schemeClr val="accent4"/>
            </a:solidFill>
            <a:round/>
          </a:ln>
          <a:effectLst/>
        </c:spPr>
        <c:marker>
          <c:symbol val="none"/>
        </c:marker>
      </c:pivotFmt>
      <c:pivotFmt>
        <c:idx val="40"/>
        <c:spPr>
          <a:solidFill>
            <a:schemeClr val="accent1"/>
          </a:solidFill>
          <a:ln w="19050" cap="rnd">
            <a:solidFill>
              <a:schemeClr val="accent4"/>
            </a:solidFill>
            <a:round/>
          </a:ln>
          <a:effectLst/>
        </c:spPr>
        <c:marker>
          <c:symbol val="none"/>
        </c:marker>
      </c:pivotFmt>
      <c:pivotFmt>
        <c:idx val="41"/>
        <c:spPr>
          <a:solidFill>
            <a:schemeClr val="accent1"/>
          </a:solidFill>
          <a:ln w="19050" cap="rnd">
            <a:solidFill>
              <a:schemeClr val="accent6"/>
            </a:solidFill>
            <a:round/>
          </a:ln>
          <a:effectLst/>
        </c:spPr>
        <c:marker>
          <c:symbol val="none"/>
        </c:marker>
      </c:pivotFmt>
      <c:pivotFmt>
        <c:idx val="42"/>
        <c:spPr>
          <a:solidFill>
            <a:schemeClr val="accent1"/>
          </a:solidFill>
          <a:ln w="19050" cap="rnd">
            <a:solidFill>
              <a:schemeClr val="accent6"/>
            </a:solidFill>
            <a:round/>
          </a:ln>
          <a:effectLst/>
        </c:spPr>
        <c:marker>
          <c:symbol val="none"/>
        </c:marker>
      </c:pivotFmt>
      <c:pivotFmt>
        <c:idx val="43"/>
        <c:spPr>
          <a:solidFill>
            <a:schemeClr val="accent1"/>
          </a:solidFill>
          <a:ln w="19050" cap="rnd">
            <a:solidFill>
              <a:schemeClr val="accent6"/>
            </a:solidFill>
            <a:round/>
          </a:ln>
          <a:effectLst/>
        </c:spPr>
        <c:marker>
          <c:symbol val="none"/>
        </c:marker>
      </c:pivotFmt>
      <c:pivotFmt>
        <c:idx val="44"/>
        <c:spPr>
          <a:solidFill>
            <a:schemeClr val="accent1"/>
          </a:solidFill>
          <a:ln w="19050" cap="rnd">
            <a:solidFill>
              <a:schemeClr val="accent6"/>
            </a:solidFill>
            <a:round/>
          </a:ln>
          <a:effectLst/>
        </c:spPr>
        <c:marker>
          <c:symbol val="none"/>
        </c:marker>
      </c:pivotFmt>
      <c:pivotFmt>
        <c:idx val="45"/>
        <c:spPr>
          <a:solidFill>
            <a:schemeClr val="accent1"/>
          </a:solidFill>
          <a:ln w="19050" cap="rnd">
            <a:solidFill>
              <a:schemeClr val="accent3"/>
            </a:solidFill>
            <a:round/>
          </a:ln>
          <a:effectLst/>
        </c:spPr>
        <c:marker>
          <c:symbol val="none"/>
        </c:marker>
      </c:pivotFmt>
      <c:pivotFmt>
        <c:idx val="46"/>
        <c:spPr>
          <a:solidFill>
            <a:schemeClr val="accent1"/>
          </a:solidFill>
          <a:ln w="19050" cap="rnd">
            <a:solidFill>
              <a:schemeClr val="accent2"/>
            </a:solidFill>
            <a:round/>
          </a:ln>
          <a:effectLst/>
        </c:spPr>
        <c:marker>
          <c:symbol val="none"/>
        </c:marker>
      </c:pivotFmt>
      <c:pivotFmt>
        <c:idx val="47"/>
        <c:spPr>
          <a:solidFill>
            <a:schemeClr val="accent1"/>
          </a:solidFill>
          <a:ln w="19050" cap="rnd">
            <a:solidFill>
              <a:schemeClr val="accent2"/>
            </a:solidFill>
            <a:round/>
          </a:ln>
          <a:effectLst/>
        </c:spPr>
        <c:marker>
          <c:symbol val="none"/>
        </c:marker>
      </c:pivotFmt>
      <c:pivotFmt>
        <c:idx val="48"/>
        <c:spPr>
          <a:solidFill>
            <a:schemeClr val="accent1"/>
          </a:solidFill>
          <a:ln w="19050" cap="rnd">
            <a:solidFill>
              <a:schemeClr val="accent2"/>
            </a:solidFill>
            <a:round/>
          </a:ln>
          <a:effectLst/>
        </c:spPr>
        <c:marker>
          <c:symbol val="none"/>
        </c:marker>
      </c:pivotFmt>
      <c:pivotFmt>
        <c:idx val="49"/>
        <c:spPr>
          <a:solidFill>
            <a:schemeClr val="accent1"/>
          </a:solidFill>
          <a:ln w="19050" cap="rnd">
            <a:solidFill>
              <a:schemeClr val="accent2"/>
            </a:solidFill>
            <a:round/>
          </a:ln>
          <a:effectLst/>
        </c:spPr>
        <c:marker>
          <c:symbol val="none"/>
        </c:marker>
      </c:pivotFmt>
      <c:pivotFmt>
        <c:idx val="50"/>
        <c:spPr>
          <a:solidFill>
            <a:schemeClr val="accent1"/>
          </a:solidFill>
          <a:ln w="19050" cap="rnd">
            <a:solidFill>
              <a:schemeClr val="accent5"/>
            </a:solidFill>
            <a:round/>
          </a:ln>
          <a:effectLst/>
        </c:spPr>
        <c:marker>
          <c:symbol val="none"/>
        </c:marker>
      </c:pivotFmt>
      <c:pivotFmt>
        <c:idx val="51"/>
        <c:spPr>
          <a:solidFill>
            <a:schemeClr val="accent1"/>
          </a:solidFill>
          <a:ln w="19050" cap="rnd">
            <a:solidFill>
              <a:schemeClr val="accent5"/>
            </a:solidFill>
            <a:round/>
          </a:ln>
          <a:effectLst/>
        </c:spPr>
        <c:marker>
          <c:symbol val="none"/>
        </c:marker>
      </c:pivotFmt>
      <c:pivotFmt>
        <c:idx val="52"/>
        <c:spPr>
          <a:solidFill>
            <a:schemeClr val="accent1"/>
          </a:solidFill>
          <a:ln w="19050" cap="rnd">
            <a:solidFill>
              <a:schemeClr val="accent5"/>
            </a:solidFill>
            <a:round/>
          </a:ln>
          <a:effectLst/>
        </c:spPr>
        <c:marker>
          <c:symbol val="none"/>
        </c:marker>
      </c:pivotFmt>
      <c:pivotFmt>
        <c:idx val="53"/>
        <c:spPr>
          <a:solidFill>
            <a:schemeClr val="accent1"/>
          </a:solidFill>
          <a:ln w="19050" cap="rnd">
            <a:solidFill>
              <a:schemeClr val="accent3"/>
            </a:solidFill>
            <a:round/>
          </a:ln>
          <a:effectLst/>
        </c:spPr>
        <c:marker>
          <c:symbol val="none"/>
        </c:marker>
      </c:pivotFmt>
      <c:pivotFmt>
        <c:idx val="54"/>
        <c:spPr>
          <a:solidFill>
            <a:schemeClr val="accent1"/>
          </a:solidFill>
          <a:ln w="19050" cap="rnd">
            <a:solidFill>
              <a:schemeClr val="accent3"/>
            </a:solidFill>
            <a:round/>
          </a:ln>
          <a:effectLst/>
        </c:spPr>
        <c:marker>
          <c:symbol val="none"/>
        </c:marker>
      </c:pivotFmt>
      <c:pivotFmt>
        <c:idx val="55"/>
        <c:spPr>
          <a:solidFill>
            <a:schemeClr val="accent1"/>
          </a:solidFill>
          <a:ln w="19050" cap="rnd">
            <a:solidFill>
              <a:schemeClr val="accent4"/>
            </a:solidFill>
            <a:round/>
          </a:ln>
          <a:effectLst/>
        </c:spPr>
        <c:marker>
          <c:symbol val="none"/>
        </c:marker>
      </c:pivotFmt>
      <c:pivotFmt>
        <c:idx val="56"/>
        <c:spPr>
          <a:solidFill>
            <a:schemeClr val="accent1"/>
          </a:solidFill>
          <a:ln w="19050" cap="rnd">
            <a:solidFill>
              <a:schemeClr val="accent4"/>
            </a:solidFill>
            <a:round/>
          </a:ln>
          <a:effectLst/>
        </c:spPr>
        <c:marker>
          <c:symbol val="none"/>
        </c:marker>
      </c:pivotFmt>
      <c:pivotFmt>
        <c:idx val="57"/>
        <c:spPr>
          <a:solidFill>
            <a:schemeClr val="accent1"/>
          </a:solidFill>
          <a:ln w="19050" cap="rnd">
            <a:solidFill>
              <a:schemeClr val="accent1"/>
            </a:solidFill>
            <a:round/>
          </a:ln>
          <a:effectLst/>
        </c:spPr>
        <c:marker>
          <c:symbol val="none"/>
        </c:marker>
      </c:pivotFmt>
      <c:pivotFmt>
        <c:idx val="58"/>
        <c:spPr>
          <a:solidFill>
            <a:schemeClr val="accent1"/>
          </a:solidFill>
          <a:ln w="19050" cap="rnd">
            <a:solidFill>
              <a:schemeClr val="accent4"/>
            </a:solidFill>
            <a:round/>
          </a:ln>
          <a:effectLst/>
        </c:spPr>
        <c:marker>
          <c:symbol val="none"/>
        </c:marker>
      </c:pivotFmt>
      <c:pivotFmt>
        <c:idx val="59"/>
        <c:spPr>
          <a:solidFill>
            <a:schemeClr val="accent1"/>
          </a:solidFill>
          <a:ln w="19050" cap="rnd">
            <a:solidFill>
              <a:schemeClr val="accent1"/>
            </a:solidFill>
            <a:round/>
          </a:ln>
          <a:effectLst/>
        </c:spPr>
        <c:marker>
          <c:symbol val="none"/>
        </c:marker>
      </c:pivotFmt>
      <c:pivotFmt>
        <c:idx val="60"/>
        <c:spPr>
          <a:solidFill>
            <a:schemeClr val="accent1"/>
          </a:solidFill>
          <a:ln w="19050" cap="rnd">
            <a:solidFill>
              <a:schemeClr val="accent6"/>
            </a:solidFill>
            <a:round/>
          </a:ln>
          <a:effectLst/>
        </c:spPr>
        <c:marker>
          <c:symbol val="none"/>
        </c:marker>
      </c:pivotFmt>
      <c:pivotFmt>
        <c:idx val="61"/>
        <c:spPr>
          <a:solidFill>
            <a:schemeClr val="accent1"/>
          </a:solidFill>
          <a:ln w="19050" cap="rnd">
            <a:solidFill>
              <a:schemeClr val="accent6"/>
            </a:solidFill>
            <a:round/>
          </a:ln>
          <a:effectLst/>
        </c:spPr>
        <c:marker>
          <c:symbol val="none"/>
        </c:marker>
      </c:pivotFmt>
      <c:pivotFmt>
        <c:idx val="62"/>
        <c:spPr>
          <a:solidFill>
            <a:schemeClr val="accent1"/>
          </a:solidFill>
          <a:ln w="19050" cap="rnd">
            <a:solidFill>
              <a:schemeClr val="accent6"/>
            </a:solidFill>
            <a:round/>
          </a:ln>
          <a:effectLst/>
        </c:spPr>
        <c:marker>
          <c:symbol val="none"/>
        </c:marker>
      </c:pivotFmt>
      <c:pivotFmt>
        <c:idx val="63"/>
        <c:spPr>
          <a:solidFill>
            <a:schemeClr val="accent1"/>
          </a:solidFill>
          <a:ln w="19050" cap="rnd">
            <a:solidFill>
              <a:schemeClr val="accent3"/>
            </a:solidFill>
            <a:round/>
          </a:ln>
          <a:effectLst/>
        </c:spPr>
        <c:marker>
          <c:symbol val="none"/>
        </c:marker>
      </c:pivotFmt>
      <c:pivotFmt>
        <c:idx val="64"/>
        <c:spPr>
          <a:solidFill>
            <a:schemeClr val="accent1"/>
          </a:solidFill>
          <a:ln w="19050" cap="rnd">
            <a:solidFill>
              <a:schemeClr val="accent2"/>
            </a:solidFill>
            <a:round/>
          </a:ln>
          <a:effectLst/>
        </c:spPr>
        <c:marker>
          <c:symbol val="none"/>
        </c:marker>
      </c:pivotFmt>
      <c:pivotFmt>
        <c:idx val="65"/>
        <c:spPr>
          <a:solidFill>
            <a:schemeClr val="accent1"/>
          </a:solidFill>
          <a:ln w="19050" cap="rnd">
            <a:solidFill>
              <a:schemeClr val="accent2"/>
            </a:solidFill>
            <a:round/>
          </a:ln>
          <a:effectLst/>
        </c:spPr>
        <c:marker>
          <c:symbol val="none"/>
        </c:marker>
      </c:pivotFmt>
      <c:pivotFmt>
        <c:idx val="66"/>
        <c:spPr>
          <a:solidFill>
            <a:schemeClr val="accent1"/>
          </a:solidFill>
          <a:ln w="19050" cap="rnd">
            <a:solidFill>
              <a:schemeClr val="accent2"/>
            </a:solidFill>
            <a:round/>
          </a:ln>
          <a:effectLst/>
        </c:spPr>
        <c:marker>
          <c:symbol val="none"/>
        </c:marker>
      </c:pivotFmt>
      <c:pivotFmt>
        <c:idx val="67"/>
        <c:spPr>
          <a:solidFill>
            <a:schemeClr val="accent1"/>
          </a:solidFill>
          <a:ln w="19050" cap="rnd">
            <a:solidFill>
              <a:schemeClr val="accent2"/>
            </a:solidFill>
            <a:round/>
          </a:ln>
          <a:effectLst/>
        </c:spPr>
        <c:marker>
          <c:symbol val="none"/>
        </c:marker>
      </c:pivotFmt>
      <c:pivotFmt>
        <c:idx val="68"/>
        <c:spPr>
          <a:solidFill>
            <a:schemeClr val="accent1"/>
          </a:solidFill>
          <a:ln w="19050" cap="rnd">
            <a:solidFill>
              <a:schemeClr val="accent5"/>
            </a:solidFill>
            <a:round/>
          </a:ln>
          <a:effectLst/>
        </c:spPr>
        <c:marker>
          <c:symbol val="none"/>
        </c:marker>
      </c:pivotFmt>
      <c:pivotFmt>
        <c:idx val="69"/>
        <c:spPr>
          <a:solidFill>
            <a:schemeClr val="accent1"/>
          </a:solidFill>
          <a:ln w="19050" cap="rnd">
            <a:solidFill>
              <a:schemeClr val="accent5"/>
            </a:solidFill>
            <a:round/>
          </a:ln>
          <a:effectLst/>
        </c:spPr>
        <c:marker>
          <c:symbol val="none"/>
        </c:marker>
      </c:pivotFmt>
      <c:pivotFmt>
        <c:idx val="70"/>
        <c:spPr>
          <a:solidFill>
            <a:schemeClr val="accent1"/>
          </a:solidFill>
          <a:ln w="19050" cap="rnd">
            <a:solidFill>
              <a:schemeClr val="accent5"/>
            </a:solidFill>
            <a:round/>
          </a:ln>
          <a:effectLst/>
        </c:spPr>
        <c:marker>
          <c:symbol val="none"/>
        </c:marker>
      </c:pivotFmt>
      <c:pivotFmt>
        <c:idx val="71"/>
        <c:spPr>
          <a:solidFill>
            <a:schemeClr val="accent1"/>
          </a:solidFill>
          <a:ln w="19050" cap="rnd">
            <a:solidFill>
              <a:schemeClr val="accent3"/>
            </a:solidFill>
            <a:round/>
          </a:ln>
          <a:effectLst/>
        </c:spPr>
        <c:marker>
          <c:symbol val="none"/>
        </c:marker>
      </c:pivotFmt>
      <c:pivotFmt>
        <c:idx val="72"/>
        <c:spPr>
          <a:solidFill>
            <a:schemeClr val="accent1"/>
          </a:solidFill>
          <a:ln w="28575" cap="rnd">
            <a:solidFill>
              <a:schemeClr val="accent1"/>
            </a:solidFill>
            <a:round/>
          </a:ln>
          <a:effectLst/>
        </c:spPr>
        <c:marker>
          <c:symbol val="none"/>
        </c:marker>
      </c:pivotFmt>
      <c:pivotFmt>
        <c:idx val="73"/>
        <c:spPr>
          <a:solidFill>
            <a:schemeClr val="accent1"/>
          </a:solidFill>
          <a:ln w="28575" cap="rnd">
            <a:solidFill>
              <a:schemeClr val="accent1"/>
            </a:solidFill>
            <a:round/>
          </a:ln>
          <a:effectLst/>
        </c:spPr>
        <c:marker>
          <c:symbol val="none"/>
        </c:marker>
      </c:pivotFmt>
      <c:pivotFmt>
        <c:idx val="74"/>
        <c:spPr>
          <a:solidFill>
            <a:schemeClr val="accent1"/>
          </a:solidFill>
          <a:ln w="28575" cap="rnd">
            <a:solidFill>
              <a:schemeClr val="accent1"/>
            </a:solidFill>
            <a:round/>
          </a:ln>
          <a:effectLst/>
        </c:spPr>
        <c:marker>
          <c:symbol val="none"/>
        </c:marker>
      </c:pivotFmt>
      <c:pivotFmt>
        <c:idx val="75"/>
        <c:spPr>
          <a:solidFill>
            <a:schemeClr val="accent1"/>
          </a:solidFill>
          <a:ln w="28575" cap="rnd">
            <a:solidFill>
              <a:schemeClr val="accent1"/>
            </a:solidFill>
            <a:round/>
          </a:ln>
          <a:effectLst/>
        </c:spPr>
        <c:marker>
          <c:symbol val="none"/>
        </c:marker>
      </c:pivotFmt>
      <c:pivotFmt>
        <c:idx val="76"/>
        <c:spPr>
          <a:solidFill>
            <a:schemeClr val="accent1"/>
          </a:solidFill>
          <a:ln w="28575" cap="rnd">
            <a:solidFill>
              <a:schemeClr val="accent1"/>
            </a:solidFill>
            <a:round/>
          </a:ln>
          <a:effectLst/>
        </c:spPr>
        <c:marker>
          <c:symbol val="none"/>
        </c:marker>
      </c:pivotFmt>
      <c:pivotFmt>
        <c:idx val="77"/>
        <c:spPr>
          <a:solidFill>
            <a:schemeClr val="accent1"/>
          </a:solidFill>
          <a:ln w="28575" cap="rnd">
            <a:solidFill>
              <a:schemeClr val="accent1"/>
            </a:solidFill>
            <a:round/>
          </a:ln>
          <a:effectLst/>
        </c:spPr>
        <c:marker>
          <c:symbol val="none"/>
        </c:marker>
      </c:pivotFmt>
      <c:pivotFmt>
        <c:idx val="78"/>
        <c:spPr>
          <a:solidFill>
            <a:schemeClr val="accent1"/>
          </a:solidFill>
          <a:ln w="28575" cap="rnd">
            <a:solidFill>
              <a:schemeClr val="accent1"/>
            </a:solidFill>
            <a:round/>
          </a:ln>
          <a:effectLst/>
        </c:spPr>
        <c:marker>
          <c:symbol val="none"/>
        </c:marker>
      </c:pivotFmt>
      <c:pivotFmt>
        <c:idx val="79"/>
        <c:spPr>
          <a:solidFill>
            <a:schemeClr val="accent1"/>
          </a:solidFill>
          <a:ln w="28575" cap="rnd">
            <a:solidFill>
              <a:schemeClr val="accent1"/>
            </a:solidFill>
            <a:round/>
          </a:ln>
          <a:effectLst/>
        </c:spPr>
        <c:marker>
          <c:symbol val="none"/>
        </c:marker>
      </c:pivotFmt>
      <c:pivotFmt>
        <c:idx val="80"/>
        <c:spPr>
          <a:solidFill>
            <a:schemeClr val="accent1"/>
          </a:solidFill>
          <a:ln w="28575" cap="rnd">
            <a:solidFill>
              <a:schemeClr val="accent1"/>
            </a:solidFill>
            <a:round/>
          </a:ln>
          <a:effectLst/>
        </c:spPr>
        <c:marker>
          <c:symbol val="none"/>
        </c:marker>
      </c:pivotFmt>
      <c:pivotFmt>
        <c:idx val="81"/>
        <c:spPr>
          <a:solidFill>
            <a:schemeClr val="accent1"/>
          </a:solidFill>
          <a:ln w="28575" cap="rnd">
            <a:solidFill>
              <a:schemeClr val="accent1"/>
            </a:solidFill>
            <a:round/>
          </a:ln>
          <a:effectLst/>
        </c:spPr>
        <c:marker>
          <c:symbol val="none"/>
        </c:marker>
      </c:pivotFmt>
      <c:pivotFmt>
        <c:idx val="82"/>
        <c:spPr>
          <a:solidFill>
            <a:schemeClr val="accent1"/>
          </a:solidFill>
          <a:ln w="28575" cap="rnd">
            <a:solidFill>
              <a:schemeClr val="accent1"/>
            </a:solidFill>
            <a:round/>
          </a:ln>
          <a:effectLst/>
        </c:spPr>
        <c:marker>
          <c:symbol val="none"/>
        </c:marker>
      </c:pivotFmt>
      <c:pivotFmt>
        <c:idx val="83"/>
        <c:spPr>
          <a:solidFill>
            <a:schemeClr val="accent1"/>
          </a:solidFill>
          <a:ln w="28575" cap="rnd">
            <a:solidFill>
              <a:schemeClr val="accent1"/>
            </a:solidFill>
            <a:round/>
          </a:ln>
          <a:effectLst/>
        </c:spPr>
        <c:marker>
          <c:symbol val="none"/>
        </c:marker>
      </c:pivotFmt>
      <c:pivotFmt>
        <c:idx val="84"/>
        <c:spPr>
          <a:solidFill>
            <a:schemeClr val="accent1"/>
          </a:solidFill>
          <a:ln w="28575" cap="rnd">
            <a:solidFill>
              <a:schemeClr val="accent1"/>
            </a:solidFill>
            <a:round/>
          </a:ln>
          <a:effectLst/>
        </c:spPr>
        <c:marker>
          <c:symbol val="none"/>
        </c:marker>
      </c:pivotFmt>
      <c:pivotFmt>
        <c:idx val="85"/>
        <c:spPr>
          <a:solidFill>
            <a:schemeClr val="accent1"/>
          </a:solidFill>
          <a:ln w="28575" cap="rnd">
            <a:solidFill>
              <a:schemeClr val="accent1"/>
            </a:solidFill>
            <a:round/>
          </a:ln>
          <a:effectLst/>
        </c:spPr>
        <c:marker>
          <c:symbol val="none"/>
        </c:marker>
      </c:pivotFmt>
      <c:pivotFmt>
        <c:idx val="86"/>
        <c:spPr>
          <a:solidFill>
            <a:schemeClr val="accent1"/>
          </a:solidFill>
          <a:ln w="28575" cap="rnd">
            <a:solidFill>
              <a:schemeClr val="accent1"/>
            </a:solidFill>
            <a:round/>
          </a:ln>
          <a:effectLst/>
        </c:spPr>
        <c:marker>
          <c:symbol val="none"/>
        </c:marker>
      </c:pivotFmt>
      <c:pivotFmt>
        <c:idx val="87"/>
        <c:spPr>
          <a:solidFill>
            <a:schemeClr val="accent1"/>
          </a:solidFill>
          <a:ln w="28575" cap="rnd">
            <a:solidFill>
              <a:schemeClr val="accent1"/>
            </a:solidFill>
            <a:round/>
          </a:ln>
          <a:effectLst/>
        </c:spPr>
        <c:marker>
          <c:symbol val="none"/>
        </c:marker>
      </c:pivotFmt>
      <c:pivotFmt>
        <c:idx val="88"/>
        <c:spPr>
          <a:solidFill>
            <a:schemeClr val="accent1"/>
          </a:solidFill>
          <a:ln w="28575" cap="rnd">
            <a:solidFill>
              <a:schemeClr val="accent1"/>
            </a:solidFill>
            <a:round/>
          </a:ln>
          <a:effectLst/>
        </c:spPr>
        <c:marker>
          <c:symbol val="none"/>
        </c:marker>
      </c:pivotFmt>
      <c:pivotFmt>
        <c:idx val="89"/>
        <c:spPr>
          <a:solidFill>
            <a:schemeClr val="accent1"/>
          </a:solidFill>
          <a:ln w="28575" cap="rnd">
            <a:solidFill>
              <a:schemeClr val="accent1"/>
            </a:solidFill>
            <a:round/>
          </a:ln>
          <a:effectLst/>
        </c:spPr>
        <c:marker>
          <c:symbol val="none"/>
        </c:marker>
      </c:pivotFmt>
      <c:pivotFmt>
        <c:idx val="90"/>
        <c:spPr>
          <a:solidFill>
            <a:schemeClr val="accent1"/>
          </a:solidFill>
          <a:ln w="28575" cap="rnd">
            <a:solidFill>
              <a:schemeClr val="accent1"/>
            </a:solidFill>
            <a:round/>
          </a:ln>
          <a:effectLst/>
        </c:spPr>
        <c:marker>
          <c:symbol val="none"/>
        </c:marker>
      </c:pivotFmt>
      <c:pivotFmt>
        <c:idx val="91"/>
        <c:spPr>
          <a:solidFill>
            <a:schemeClr val="accent1"/>
          </a:solidFill>
          <a:ln w="28575" cap="rnd">
            <a:solidFill>
              <a:schemeClr val="accent1"/>
            </a:solidFill>
            <a:round/>
          </a:ln>
          <a:effectLst/>
        </c:spPr>
        <c:marker>
          <c:symbol val="none"/>
        </c:marker>
      </c:pivotFmt>
      <c:pivotFmt>
        <c:idx val="92"/>
        <c:spPr>
          <a:solidFill>
            <a:schemeClr val="accent1"/>
          </a:solidFill>
          <a:ln w="28575" cap="rnd">
            <a:solidFill>
              <a:schemeClr val="accent1"/>
            </a:solidFill>
            <a:round/>
          </a:ln>
          <a:effectLst/>
        </c:spPr>
        <c:marker>
          <c:symbol val="none"/>
        </c:marker>
      </c:pivotFmt>
      <c:pivotFmt>
        <c:idx val="93"/>
        <c:spPr>
          <a:solidFill>
            <a:schemeClr val="accent1"/>
          </a:solidFill>
          <a:ln w="28575" cap="rnd">
            <a:solidFill>
              <a:schemeClr val="accent1"/>
            </a:solidFill>
            <a:round/>
          </a:ln>
          <a:effectLst/>
        </c:spPr>
        <c:marker>
          <c:symbol val="none"/>
        </c:marker>
      </c:pivotFmt>
      <c:pivotFmt>
        <c:idx val="94"/>
        <c:spPr>
          <a:solidFill>
            <a:schemeClr val="accent1"/>
          </a:solidFill>
          <a:ln w="28575" cap="rnd">
            <a:solidFill>
              <a:schemeClr val="accent1"/>
            </a:solidFill>
            <a:round/>
          </a:ln>
          <a:effectLst/>
        </c:spPr>
        <c:marker>
          <c:symbol val="none"/>
        </c:marker>
      </c:pivotFmt>
      <c:pivotFmt>
        <c:idx val="95"/>
        <c:spPr>
          <a:solidFill>
            <a:schemeClr val="accent1"/>
          </a:solidFill>
          <a:ln w="28575" cap="rnd">
            <a:solidFill>
              <a:schemeClr val="accent1"/>
            </a:solidFill>
            <a:round/>
          </a:ln>
          <a:effectLst/>
        </c:spPr>
        <c:marker>
          <c:symbol val="none"/>
        </c:marker>
      </c:pivotFmt>
      <c:pivotFmt>
        <c:idx val="96"/>
        <c:spPr>
          <a:solidFill>
            <a:schemeClr val="accent1"/>
          </a:solidFill>
          <a:ln w="28575" cap="rnd">
            <a:solidFill>
              <a:schemeClr val="accent1"/>
            </a:solidFill>
            <a:round/>
          </a:ln>
          <a:effectLst/>
        </c:spPr>
        <c:marker>
          <c:symbol val="none"/>
        </c:marker>
      </c:pivotFmt>
      <c:pivotFmt>
        <c:idx val="97"/>
        <c:spPr>
          <a:solidFill>
            <a:schemeClr val="accent1"/>
          </a:solidFill>
          <a:ln w="28575" cap="rnd">
            <a:solidFill>
              <a:schemeClr val="accent1"/>
            </a:solidFill>
            <a:round/>
          </a:ln>
          <a:effectLst/>
        </c:spPr>
        <c:marker>
          <c:symbol val="none"/>
        </c:marker>
      </c:pivotFmt>
      <c:pivotFmt>
        <c:idx val="98"/>
        <c:spPr>
          <a:solidFill>
            <a:schemeClr val="accent1"/>
          </a:solidFill>
          <a:ln w="28575" cap="rnd">
            <a:solidFill>
              <a:schemeClr val="accent1"/>
            </a:solidFill>
            <a:round/>
          </a:ln>
          <a:effectLst/>
        </c:spPr>
        <c:marker>
          <c:symbol val="none"/>
        </c:marker>
      </c:pivotFmt>
      <c:pivotFmt>
        <c:idx val="99"/>
        <c:spPr>
          <a:solidFill>
            <a:schemeClr val="accent1"/>
          </a:solidFill>
          <a:ln w="28575" cap="rnd">
            <a:solidFill>
              <a:schemeClr val="accent1"/>
            </a:solidFill>
            <a:round/>
          </a:ln>
          <a:effectLst/>
        </c:spPr>
        <c:marker>
          <c:symbol val="none"/>
        </c:marker>
      </c:pivotFmt>
      <c:pivotFmt>
        <c:idx val="100"/>
        <c:spPr>
          <a:solidFill>
            <a:schemeClr val="accent1"/>
          </a:solidFill>
          <a:ln w="28575" cap="rnd">
            <a:solidFill>
              <a:schemeClr val="accent1"/>
            </a:solidFill>
            <a:round/>
          </a:ln>
          <a:effectLst/>
        </c:spPr>
        <c:marker>
          <c:symbol val="none"/>
        </c:marker>
      </c:pivotFmt>
      <c:pivotFmt>
        <c:idx val="101"/>
        <c:spPr>
          <a:solidFill>
            <a:schemeClr val="accent1"/>
          </a:solidFill>
          <a:ln w="28575" cap="rnd">
            <a:solidFill>
              <a:schemeClr val="accent1"/>
            </a:solidFill>
            <a:round/>
          </a:ln>
          <a:effectLst/>
        </c:spPr>
        <c:marker>
          <c:symbol val="none"/>
        </c:marker>
      </c:pivotFmt>
      <c:pivotFmt>
        <c:idx val="102"/>
        <c:spPr>
          <a:solidFill>
            <a:schemeClr val="accent1"/>
          </a:solidFill>
          <a:ln w="28575" cap="rnd">
            <a:solidFill>
              <a:schemeClr val="accent1"/>
            </a:solidFill>
            <a:round/>
          </a:ln>
          <a:effectLst/>
        </c:spPr>
        <c:marker>
          <c:symbol val="none"/>
        </c:marker>
      </c:pivotFmt>
      <c:pivotFmt>
        <c:idx val="103"/>
        <c:spPr>
          <a:solidFill>
            <a:schemeClr val="accent1"/>
          </a:solidFill>
          <a:ln w="28575" cap="rnd">
            <a:solidFill>
              <a:schemeClr val="accent1"/>
            </a:solidFill>
            <a:round/>
          </a:ln>
          <a:effectLst/>
        </c:spPr>
        <c:marker>
          <c:symbol val="none"/>
        </c:marker>
      </c:pivotFmt>
      <c:pivotFmt>
        <c:idx val="104"/>
        <c:spPr>
          <a:solidFill>
            <a:schemeClr val="accent1"/>
          </a:solidFill>
          <a:ln w="28575" cap="rnd">
            <a:solidFill>
              <a:schemeClr val="accent1"/>
            </a:solidFill>
            <a:round/>
          </a:ln>
          <a:effectLst/>
        </c:spPr>
        <c:marker>
          <c:symbol val="none"/>
        </c:marker>
      </c:pivotFmt>
      <c:pivotFmt>
        <c:idx val="105"/>
        <c:spPr>
          <a:solidFill>
            <a:schemeClr val="accent1"/>
          </a:solidFill>
          <a:ln w="28575" cap="rnd">
            <a:solidFill>
              <a:schemeClr val="accent1"/>
            </a:solidFill>
            <a:round/>
          </a:ln>
          <a:effectLst/>
        </c:spPr>
        <c:marker>
          <c:symbol val="none"/>
        </c:marker>
      </c:pivotFmt>
      <c:pivotFmt>
        <c:idx val="106"/>
        <c:spPr>
          <a:solidFill>
            <a:schemeClr val="accent1"/>
          </a:solidFill>
          <a:ln w="28575" cap="rnd">
            <a:solidFill>
              <a:schemeClr val="accent1"/>
            </a:solidFill>
            <a:round/>
          </a:ln>
          <a:effectLst/>
        </c:spPr>
        <c:marker>
          <c:symbol val="none"/>
        </c:marker>
      </c:pivotFmt>
      <c:pivotFmt>
        <c:idx val="107"/>
        <c:spPr>
          <a:solidFill>
            <a:schemeClr val="accent1"/>
          </a:solidFill>
          <a:ln w="28575" cap="rnd">
            <a:solidFill>
              <a:schemeClr val="accent1"/>
            </a:solidFill>
            <a:round/>
          </a:ln>
          <a:effectLst/>
        </c:spPr>
        <c:marker>
          <c:symbol val="none"/>
        </c:marker>
      </c:pivotFmt>
      <c:pivotFmt>
        <c:idx val="108"/>
        <c:spPr>
          <a:solidFill>
            <a:schemeClr val="accent1"/>
          </a:solidFill>
          <a:ln w="28575" cap="rnd">
            <a:solidFill>
              <a:schemeClr val="accent1"/>
            </a:solidFill>
            <a:round/>
          </a:ln>
          <a:effectLst/>
        </c:spPr>
        <c:marker>
          <c:symbol val="none"/>
        </c:marker>
      </c:pivotFmt>
      <c:pivotFmt>
        <c:idx val="109"/>
        <c:spPr>
          <a:solidFill>
            <a:schemeClr val="accent1"/>
          </a:solidFill>
          <a:ln w="28575" cap="rnd">
            <a:solidFill>
              <a:schemeClr val="accent1"/>
            </a:solidFill>
            <a:round/>
          </a:ln>
          <a:effectLst/>
        </c:spPr>
        <c:marker>
          <c:symbol val="none"/>
        </c:marker>
      </c:pivotFmt>
      <c:pivotFmt>
        <c:idx val="110"/>
        <c:spPr>
          <a:solidFill>
            <a:schemeClr val="accent1"/>
          </a:solidFill>
          <a:ln w="28575" cap="rnd">
            <a:solidFill>
              <a:schemeClr val="accent1"/>
            </a:solidFill>
            <a:round/>
          </a:ln>
          <a:effectLst/>
        </c:spPr>
        <c:marker>
          <c:symbol val="none"/>
        </c:marker>
      </c:pivotFmt>
      <c:pivotFmt>
        <c:idx val="111"/>
        <c:spPr>
          <a:solidFill>
            <a:schemeClr val="accent1"/>
          </a:solidFill>
          <a:ln w="28575" cap="rnd">
            <a:solidFill>
              <a:schemeClr val="accent1"/>
            </a:solidFill>
            <a:round/>
          </a:ln>
          <a:effectLst/>
        </c:spPr>
        <c:marker>
          <c:symbol val="none"/>
        </c:marker>
      </c:pivotFmt>
      <c:pivotFmt>
        <c:idx val="112"/>
        <c:spPr>
          <a:solidFill>
            <a:schemeClr val="accent1"/>
          </a:solidFill>
          <a:ln w="28575" cap="rnd">
            <a:solidFill>
              <a:schemeClr val="accent1"/>
            </a:solidFill>
            <a:round/>
          </a:ln>
          <a:effectLst/>
        </c:spPr>
        <c:marker>
          <c:symbol val="none"/>
        </c:marker>
      </c:pivotFmt>
      <c:pivotFmt>
        <c:idx val="113"/>
        <c:spPr>
          <a:solidFill>
            <a:schemeClr val="accent1"/>
          </a:solidFill>
          <a:ln w="28575" cap="rnd">
            <a:solidFill>
              <a:schemeClr val="accent1"/>
            </a:solidFill>
            <a:round/>
          </a:ln>
          <a:effectLst/>
        </c:spPr>
        <c:marker>
          <c:symbol val="none"/>
        </c:marker>
      </c:pivotFmt>
      <c:pivotFmt>
        <c:idx val="114"/>
        <c:spPr>
          <a:solidFill>
            <a:schemeClr val="accent1"/>
          </a:solidFill>
          <a:ln w="28575" cap="rnd">
            <a:solidFill>
              <a:schemeClr val="accent1"/>
            </a:solidFill>
            <a:round/>
          </a:ln>
          <a:effectLst/>
        </c:spPr>
        <c:marker>
          <c:symbol val="none"/>
        </c:marker>
      </c:pivotFmt>
      <c:pivotFmt>
        <c:idx val="115"/>
        <c:spPr>
          <a:solidFill>
            <a:schemeClr val="accent1"/>
          </a:solidFill>
          <a:ln w="28575" cap="rnd">
            <a:solidFill>
              <a:schemeClr val="accent1"/>
            </a:solidFill>
            <a:round/>
          </a:ln>
          <a:effectLst/>
        </c:spPr>
        <c:marker>
          <c:symbol val="none"/>
        </c:marker>
      </c:pivotFmt>
      <c:pivotFmt>
        <c:idx val="116"/>
        <c:spPr>
          <a:solidFill>
            <a:schemeClr val="accent1"/>
          </a:solidFill>
          <a:ln w="28575" cap="rnd">
            <a:solidFill>
              <a:schemeClr val="accent1"/>
            </a:solidFill>
            <a:round/>
          </a:ln>
          <a:effectLst/>
        </c:spPr>
        <c:marker>
          <c:symbol val="none"/>
        </c:marker>
      </c:pivotFmt>
      <c:pivotFmt>
        <c:idx val="117"/>
        <c:spPr>
          <a:solidFill>
            <a:schemeClr val="accent1"/>
          </a:solidFill>
          <a:ln w="28575" cap="rnd">
            <a:solidFill>
              <a:schemeClr val="accent1"/>
            </a:solidFill>
            <a:round/>
          </a:ln>
          <a:effectLst/>
        </c:spPr>
        <c:marker>
          <c:symbol val="none"/>
        </c:marker>
      </c:pivotFmt>
      <c:pivotFmt>
        <c:idx val="118"/>
        <c:spPr>
          <a:solidFill>
            <a:schemeClr val="accent1"/>
          </a:solidFill>
          <a:ln w="28575" cap="rnd">
            <a:solidFill>
              <a:schemeClr val="accent1"/>
            </a:solidFill>
            <a:round/>
          </a:ln>
          <a:effectLst/>
        </c:spPr>
        <c:marker>
          <c:symbol val="none"/>
        </c:marker>
      </c:pivotFmt>
      <c:pivotFmt>
        <c:idx val="119"/>
        <c:spPr>
          <a:solidFill>
            <a:schemeClr val="accent1"/>
          </a:solidFill>
          <a:ln w="28575" cap="rnd">
            <a:solidFill>
              <a:schemeClr val="accent1"/>
            </a:solidFill>
            <a:round/>
          </a:ln>
          <a:effectLst/>
        </c:spPr>
        <c:marker>
          <c:symbol val="none"/>
        </c:marker>
      </c:pivotFmt>
      <c:pivotFmt>
        <c:idx val="120"/>
        <c:spPr>
          <a:solidFill>
            <a:schemeClr val="accent1"/>
          </a:solidFill>
          <a:ln w="28575" cap="rnd">
            <a:solidFill>
              <a:schemeClr val="accent1"/>
            </a:solidFill>
            <a:round/>
          </a:ln>
          <a:effectLst/>
        </c:spPr>
        <c:marker>
          <c:symbol val="none"/>
        </c:marker>
      </c:pivotFmt>
      <c:pivotFmt>
        <c:idx val="121"/>
        <c:spPr>
          <a:solidFill>
            <a:schemeClr val="accent1"/>
          </a:solidFill>
          <a:ln w="28575" cap="rnd">
            <a:solidFill>
              <a:schemeClr val="accent1"/>
            </a:solidFill>
            <a:round/>
          </a:ln>
          <a:effectLst/>
        </c:spPr>
        <c:marker>
          <c:symbol val="none"/>
        </c:marker>
      </c:pivotFmt>
      <c:pivotFmt>
        <c:idx val="122"/>
        <c:spPr>
          <a:solidFill>
            <a:schemeClr val="accent1"/>
          </a:solidFill>
          <a:ln w="28575" cap="rnd">
            <a:solidFill>
              <a:schemeClr val="accent1"/>
            </a:solidFill>
            <a:round/>
          </a:ln>
          <a:effectLst/>
        </c:spPr>
        <c:marker>
          <c:symbol val="none"/>
        </c:marker>
      </c:pivotFmt>
      <c:pivotFmt>
        <c:idx val="123"/>
        <c:spPr>
          <a:solidFill>
            <a:schemeClr val="accent1"/>
          </a:solidFill>
          <a:ln w="28575" cap="rnd">
            <a:solidFill>
              <a:schemeClr val="accent1"/>
            </a:solidFill>
            <a:round/>
          </a:ln>
          <a:effectLst/>
        </c:spPr>
        <c:marker>
          <c:symbol val="none"/>
        </c:marker>
      </c:pivotFmt>
      <c:pivotFmt>
        <c:idx val="124"/>
        <c:spPr>
          <a:solidFill>
            <a:schemeClr val="accent1"/>
          </a:solidFill>
          <a:ln w="28575" cap="rnd">
            <a:solidFill>
              <a:schemeClr val="accent1"/>
            </a:solidFill>
            <a:round/>
          </a:ln>
          <a:effectLst/>
        </c:spPr>
        <c:marker>
          <c:symbol val="none"/>
        </c:marker>
      </c:pivotFmt>
      <c:pivotFmt>
        <c:idx val="125"/>
        <c:spPr>
          <a:solidFill>
            <a:schemeClr val="accent1"/>
          </a:solidFill>
          <a:ln w="28575" cap="rnd">
            <a:solidFill>
              <a:schemeClr val="accent1"/>
            </a:solidFill>
            <a:round/>
          </a:ln>
          <a:effectLst/>
        </c:spPr>
        <c:marker>
          <c:symbol val="none"/>
        </c:marker>
      </c:pivotFmt>
      <c:pivotFmt>
        <c:idx val="126"/>
        <c:spPr>
          <a:solidFill>
            <a:schemeClr val="accent1"/>
          </a:solidFill>
          <a:ln w="28575" cap="rnd">
            <a:solidFill>
              <a:schemeClr val="accent1"/>
            </a:solidFill>
            <a:round/>
          </a:ln>
          <a:effectLst/>
        </c:spPr>
        <c:marker>
          <c:symbol val="none"/>
        </c:marker>
      </c:pivotFmt>
      <c:pivotFmt>
        <c:idx val="127"/>
        <c:spPr>
          <a:solidFill>
            <a:schemeClr val="accent1"/>
          </a:solidFill>
          <a:ln w="28575" cap="rnd">
            <a:solidFill>
              <a:schemeClr val="accent1"/>
            </a:solidFill>
            <a:round/>
          </a:ln>
          <a:effectLst/>
        </c:spPr>
        <c:marker>
          <c:symbol val="none"/>
        </c:marker>
      </c:pivotFmt>
      <c:pivotFmt>
        <c:idx val="128"/>
        <c:spPr>
          <a:solidFill>
            <a:schemeClr val="accent1"/>
          </a:solidFill>
          <a:ln w="28575" cap="rnd">
            <a:solidFill>
              <a:schemeClr val="accent1"/>
            </a:solidFill>
            <a:round/>
          </a:ln>
          <a:effectLst/>
        </c:spPr>
        <c:marker>
          <c:symbol val="none"/>
        </c:marker>
      </c:pivotFmt>
      <c:pivotFmt>
        <c:idx val="129"/>
        <c:spPr>
          <a:solidFill>
            <a:schemeClr val="accent1"/>
          </a:solidFill>
          <a:ln w="28575" cap="rnd">
            <a:solidFill>
              <a:schemeClr val="accent1"/>
            </a:solidFill>
            <a:round/>
          </a:ln>
          <a:effectLst/>
        </c:spPr>
        <c:marker>
          <c:symbol val="none"/>
        </c:marker>
      </c:pivotFmt>
      <c:pivotFmt>
        <c:idx val="130"/>
        <c:spPr>
          <a:solidFill>
            <a:schemeClr val="accent1"/>
          </a:solidFill>
          <a:ln w="28575" cap="rnd">
            <a:solidFill>
              <a:schemeClr val="accent1"/>
            </a:solidFill>
            <a:round/>
          </a:ln>
          <a:effectLst/>
        </c:spPr>
        <c:marker>
          <c:symbol val="none"/>
        </c:marker>
      </c:pivotFmt>
      <c:pivotFmt>
        <c:idx val="131"/>
        <c:spPr>
          <a:solidFill>
            <a:schemeClr val="accent1"/>
          </a:solidFill>
          <a:ln w="28575" cap="rnd">
            <a:solidFill>
              <a:schemeClr val="accent1"/>
            </a:solidFill>
            <a:round/>
          </a:ln>
          <a:effectLst/>
        </c:spPr>
        <c:marker>
          <c:symbol val="none"/>
        </c:marker>
      </c:pivotFmt>
      <c:pivotFmt>
        <c:idx val="132"/>
        <c:spPr>
          <a:solidFill>
            <a:schemeClr val="accent1"/>
          </a:solidFill>
          <a:ln w="28575" cap="rnd">
            <a:solidFill>
              <a:schemeClr val="accent1"/>
            </a:solidFill>
            <a:round/>
          </a:ln>
          <a:effectLst/>
        </c:spPr>
        <c:marker>
          <c:symbol val="none"/>
        </c:marker>
      </c:pivotFmt>
      <c:pivotFmt>
        <c:idx val="133"/>
        <c:spPr>
          <a:solidFill>
            <a:schemeClr val="accent1"/>
          </a:solidFill>
          <a:ln w="28575" cap="rnd">
            <a:solidFill>
              <a:schemeClr val="accent1"/>
            </a:solidFill>
            <a:round/>
          </a:ln>
          <a:effectLst/>
        </c:spPr>
        <c:marker>
          <c:symbol val="none"/>
        </c:marker>
      </c:pivotFmt>
      <c:pivotFmt>
        <c:idx val="134"/>
        <c:spPr>
          <a:solidFill>
            <a:schemeClr val="accent1"/>
          </a:solidFill>
          <a:ln w="28575" cap="rnd">
            <a:solidFill>
              <a:schemeClr val="accent1"/>
            </a:solidFill>
            <a:round/>
          </a:ln>
          <a:effectLst/>
        </c:spPr>
        <c:marker>
          <c:symbol val="none"/>
        </c:marker>
      </c:pivotFmt>
      <c:pivotFmt>
        <c:idx val="135"/>
        <c:spPr>
          <a:solidFill>
            <a:schemeClr val="accent1"/>
          </a:solidFill>
          <a:ln w="28575" cap="rnd">
            <a:solidFill>
              <a:schemeClr val="accent1"/>
            </a:solidFill>
            <a:round/>
          </a:ln>
          <a:effectLst/>
        </c:spPr>
        <c:marker>
          <c:symbol val="none"/>
        </c:marker>
      </c:pivotFmt>
      <c:pivotFmt>
        <c:idx val="136"/>
        <c:spPr>
          <a:solidFill>
            <a:schemeClr val="accent1"/>
          </a:solidFill>
          <a:ln w="28575" cap="rnd">
            <a:solidFill>
              <a:schemeClr val="accent1"/>
            </a:solidFill>
            <a:round/>
          </a:ln>
          <a:effectLst/>
        </c:spPr>
        <c:marker>
          <c:symbol val="none"/>
        </c:marker>
      </c:pivotFmt>
      <c:pivotFmt>
        <c:idx val="137"/>
        <c:spPr>
          <a:solidFill>
            <a:schemeClr val="accent1"/>
          </a:solidFill>
          <a:ln w="28575" cap="rnd">
            <a:solidFill>
              <a:schemeClr val="accent1"/>
            </a:solidFill>
            <a:round/>
          </a:ln>
          <a:effectLst/>
        </c:spPr>
        <c:marker>
          <c:symbol val="none"/>
        </c:marker>
      </c:pivotFmt>
      <c:pivotFmt>
        <c:idx val="138"/>
        <c:spPr>
          <a:solidFill>
            <a:schemeClr val="accent1"/>
          </a:solidFill>
          <a:ln w="28575" cap="rnd">
            <a:solidFill>
              <a:schemeClr val="accent1"/>
            </a:solidFill>
            <a:round/>
          </a:ln>
          <a:effectLst/>
        </c:spPr>
        <c:marker>
          <c:symbol val="none"/>
        </c:marker>
      </c:pivotFmt>
      <c:pivotFmt>
        <c:idx val="139"/>
        <c:spPr>
          <a:solidFill>
            <a:schemeClr val="accent1"/>
          </a:solidFill>
          <a:ln w="28575" cap="rnd">
            <a:solidFill>
              <a:schemeClr val="accent1"/>
            </a:solidFill>
            <a:round/>
          </a:ln>
          <a:effectLst/>
        </c:spPr>
        <c:marker>
          <c:symbol val="none"/>
        </c:marker>
      </c:pivotFmt>
      <c:pivotFmt>
        <c:idx val="140"/>
        <c:spPr>
          <a:solidFill>
            <a:schemeClr val="accent1"/>
          </a:solidFill>
          <a:ln w="28575" cap="rnd">
            <a:solidFill>
              <a:schemeClr val="accent1"/>
            </a:solidFill>
            <a:round/>
          </a:ln>
          <a:effectLst/>
        </c:spPr>
        <c:marker>
          <c:symbol val="none"/>
        </c:marker>
      </c:pivotFmt>
      <c:pivotFmt>
        <c:idx val="141"/>
        <c:spPr>
          <a:solidFill>
            <a:schemeClr val="accent1"/>
          </a:solidFill>
          <a:ln w="28575" cap="rnd">
            <a:solidFill>
              <a:schemeClr val="accent1"/>
            </a:solidFill>
            <a:round/>
          </a:ln>
          <a:effectLst/>
        </c:spPr>
        <c:marker>
          <c:symbol val="none"/>
        </c:marker>
      </c:pivotFmt>
      <c:pivotFmt>
        <c:idx val="142"/>
        <c:spPr>
          <a:solidFill>
            <a:schemeClr val="accent1"/>
          </a:solidFill>
          <a:ln w="28575" cap="rnd">
            <a:solidFill>
              <a:schemeClr val="accent1"/>
            </a:solidFill>
            <a:round/>
          </a:ln>
          <a:effectLst/>
        </c:spPr>
        <c:marker>
          <c:symbol val="none"/>
        </c:marker>
      </c:pivotFmt>
      <c:pivotFmt>
        <c:idx val="143"/>
        <c:spPr>
          <a:solidFill>
            <a:schemeClr val="accent1"/>
          </a:solidFill>
          <a:ln w="28575" cap="rnd">
            <a:solidFill>
              <a:schemeClr val="accent1"/>
            </a:solidFill>
            <a:round/>
          </a:ln>
          <a:effectLst/>
        </c:spPr>
        <c:marker>
          <c:symbol val="none"/>
        </c:marker>
      </c:pivotFmt>
      <c:pivotFmt>
        <c:idx val="144"/>
        <c:spPr>
          <a:solidFill>
            <a:schemeClr val="accent1"/>
          </a:solidFill>
          <a:ln w="28575" cap="rnd">
            <a:solidFill>
              <a:schemeClr val="accent1"/>
            </a:solidFill>
            <a:round/>
          </a:ln>
          <a:effectLst/>
        </c:spPr>
        <c:marker>
          <c:symbol val="none"/>
        </c:marker>
      </c:pivotFmt>
      <c:pivotFmt>
        <c:idx val="145"/>
        <c:spPr>
          <a:solidFill>
            <a:schemeClr val="accent1"/>
          </a:solidFill>
          <a:ln w="28575" cap="rnd">
            <a:solidFill>
              <a:schemeClr val="accent1"/>
            </a:solidFill>
            <a:round/>
          </a:ln>
          <a:effectLst/>
        </c:spPr>
        <c:marker>
          <c:symbol val="none"/>
        </c:marker>
      </c:pivotFmt>
      <c:pivotFmt>
        <c:idx val="146"/>
        <c:spPr>
          <a:solidFill>
            <a:schemeClr val="accent1"/>
          </a:solidFill>
          <a:ln w="28575" cap="rnd">
            <a:solidFill>
              <a:schemeClr val="accent1"/>
            </a:solidFill>
            <a:round/>
          </a:ln>
          <a:effectLst/>
        </c:spPr>
        <c:marker>
          <c:symbol val="none"/>
        </c:marker>
      </c:pivotFmt>
      <c:pivotFmt>
        <c:idx val="147"/>
        <c:spPr>
          <a:solidFill>
            <a:schemeClr val="accent1"/>
          </a:solidFill>
          <a:ln w="28575" cap="rnd">
            <a:solidFill>
              <a:schemeClr val="accent1"/>
            </a:solidFill>
            <a:round/>
          </a:ln>
          <a:effectLst/>
        </c:spPr>
        <c:marker>
          <c:symbol val="none"/>
        </c:marker>
      </c:pivotFmt>
      <c:pivotFmt>
        <c:idx val="148"/>
        <c:spPr>
          <a:solidFill>
            <a:schemeClr val="accent1"/>
          </a:solidFill>
          <a:ln w="28575" cap="rnd">
            <a:solidFill>
              <a:schemeClr val="accent1"/>
            </a:solidFill>
            <a:round/>
          </a:ln>
          <a:effectLst/>
        </c:spPr>
        <c:marker>
          <c:symbol val="none"/>
        </c:marker>
      </c:pivotFmt>
      <c:pivotFmt>
        <c:idx val="149"/>
        <c:spPr>
          <a:solidFill>
            <a:schemeClr val="accent1"/>
          </a:solidFill>
          <a:ln w="28575" cap="rnd">
            <a:solidFill>
              <a:schemeClr val="accent1"/>
            </a:solidFill>
            <a:round/>
          </a:ln>
          <a:effectLst/>
        </c:spPr>
        <c:marker>
          <c:symbol val="none"/>
        </c:marker>
      </c:pivotFmt>
      <c:pivotFmt>
        <c:idx val="150"/>
        <c:spPr>
          <a:solidFill>
            <a:schemeClr val="accent1"/>
          </a:solidFill>
          <a:ln w="28575" cap="rnd">
            <a:solidFill>
              <a:schemeClr val="accent1"/>
            </a:solidFill>
            <a:round/>
          </a:ln>
          <a:effectLst/>
        </c:spPr>
        <c:marker>
          <c:symbol val="none"/>
        </c:marker>
      </c:pivotFmt>
      <c:pivotFmt>
        <c:idx val="151"/>
        <c:spPr>
          <a:solidFill>
            <a:schemeClr val="accent1"/>
          </a:solidFill>
          <a:ln w="28575" cap="rnd">
            <a:solidFill>
              <a:schemeClr val="accent1"/>
            </a:solidFill>
            <a:round/>
          </a:ln>
          <a:effectLst/>
        </c:spPr>
        <c:marker>
          <c:symbol val="none"/>
        </c:marker>
      </c:pivotFmt>
      <c:pivotFmt>
        <c:idx val="152"/>
        <c:spPr>
          <a:solidFill>
            <a:schemeClr val="accent1"/>
          </a:solidFill>
          <a:ln w="28575" cap="rnd">
            <a:solidFill>
              <a:schemeClr val="accent1"/>
            </a:solidFill>
            <a:round/>
          </a:ln>
          <a:effectLst/>
        </c:spPr>
        <c:marker>
          <c:symbol val="none"/>
        </c:marker>
      </c:pivotFmt>
      <c:pivotFmt>
        <c:idx val="153"/>
        <c:spPr>
          <a:solidFill>
            <a:schemeClr val="accent1"/>
          </a:solidFill>
          <a:ln w="28575" cap="rnd">
            <a:solidFill>
              <a:schemeClr val="accent1"/>
            </a:solidFill>
            <a:round/>
          </a:ln>
          <a:effectLst/>
        </c:spPr>
        <c:marker>
          <c:symbol val="none"/>
        </c:marker>
      </c:pivotFmt>
      <c:pivotFmt>
        <c:idx val="154"/>
        <c:spPr>
          <a:solidFill>
            <a:schemeClr val="accent1"/>
          </a:solidFill>
          <a:ln w="28575" cap="rnd">
            <a:solidFill>
              <a:schemeClr val="accent1"/>
            </a:solidFill>
            <a:round/>
          </a:ln>
          <a:effectLst/>
        </c:spPr>
        <c:marker>
          <c:symbol val="none"/>
        </c:marker>
      </c:pivotFmt>
      <c:pivotFmt>
        <c:idx val="155"/>
        <c:spPr>
          <a:solidFill>
            <a:schemeClr val="accent1"/>
          </a:solidFill>
          <a:ln w="28575" cap="rnd">
            <a:solidFill>
              <a:schemeClr val="accent1"/>
            </a:solidFill>
            <a:round/>
          </a:ln>
          <a:effectLst/>
        </c:spPr>
        <c:marker>
          <c:symbol val="none"/>
        </c:marker>
      </c:pivotFmt>
      <c:pivotFmt>
        <c:idx val="156"/>
        <c:spPr>
          <a:solidFill>
            <a:schemeClr val="accent1"/>
          </a:solidFill>
          <a:ln w="28575" cap="rnd">
            <a:solidFill>
              <a:schemeClr val="accent1"/>
            </a:solidFill>
            <a:round/>
          </a:ln>
          <a:effectLst/>
        </c:spPr>
        <c:marker>
          <c:symbol val="none"/>
        </c:marker>
      </c:pivotFmt>
      <c:pivotFmt>
        <c:idx val="157"/>
        <c:spPr>
          <a:solidFill>
            <a:schemeClr val="accent1"/>
          </a:solidFill>
          <a:ln w="28575" cap="rnd">
            <a:solidFill>
              <a:schemeClr val="accent1"/>
            </a:solidFill>
            <a:round/>
          </a:ln>
          <a:effectLst/>
        </c:spPr>
        <c:marker>
          <c:symbol val="none"/>
        </c:marker>
      </c:pivotFmt>
      <c:pivotFmt>
        <c:idx val="158"/>
        <c:spPr>
          <a:solidFill>
            <a:schemeClr val="accent1"/>
          </a:solidFill>
          <a:ln w="28575" cap="rnd">
            <a:solidFill>
              <a:schemeClr val="accent1"/>
            </a:solidFill>
            <a:round/>
          </a:ln>
          <a:effectLst/>
        </c:spPr>
        <c:marker>
          <c:symbol val="none"/>
        </c:marker>
      </c:pivotFmt>
      <c:pivotFmt>
        <c:idx val="159"/>
        <c:spPr>
          <a:solidFill>
            <a:schemeClr val="accent1"/>
          </a:solidFill>
          <a:ln w="28575" cap="rnd">
            <a:solidFill>
              <a:schemeClr val="accent1"/>
            </a:solidFill>
            <a:round/>
          </a:ln>
          <a:effectLst/>
        </c:spPr>
        <c:marker>
          <c:symbol val="none"/>
        </c:marker>
      </c:pivotFmt>
      <c:pivotFmt>
        <c:idx val="160"/>
        <c:spPr>
          <a:solidFill>
            <a:schemeClr val="accent1"/>
          </a:solidFill>
          <a:ln w="28575" cap="rnd">
            <a:solidFill>
              <a:schemeClr val="accent1"/>
            </a:solidFill>
            <a:round/>
          </a:ln>
          <a:effectLst/>
        </c:spPr>
        <c:marker>
          <c:symbol val="none"/>
        </c:marker>
      </c:pivotFmt>
      <c:pivotFmt>
        <c:idx val="161"/>
        <c:spPr>
          <a:solidFill>
            <a:schemeClr val="accent1"/>
          </a:solidFill>
          <a:ln w="28575" cap="rnd">
            <a:solidFill>
              <a:schemeClr val="accent1"/>
            </a:solidFill>
            <a:round/>
          </a:ln>
          <a:effectLst/>
        </c:spPr>
        <c:marker>
          <c:symbol val="none"/>
        </c:marker>
      </c:pivotFmt>
      <c:pivotFmt>
        <c:idx val="162"/>
        <c:spPr>
          <a:solidFill>
            <a:schemeClr val="accent1"/>
          </a:solidFill>
          <a:ln w="28575" cap="rnd">
            <a:solidFill>
              <a:schemeClr val="accent1"/>
            </a:solidFill>
            <a:round/>
          </a:ln>
          <a:effectLst/>
        </c:spPr>
        <c:marker>
          <c:symbol val="none"/>
        </c:marker>
      </c:pivotFmt>
      <c:pivotFmt>
        <c:idx val="163"/>
        <c:spPr>
          <a:solidFill>
            <a:schemeClr val="accent1"/>
          </a:solidFill>
          <a:ln w="28575" cap="rnd">
            <a:solidFill>
              <a:schemeClr val="accent1"/>
            </a:solidFill>
            <a:round/>
          </a:ln>
          <a:effectLst/>
        </c:spPr>
        <c:marker>
          <c:symbol val="none"/>
        </c:marker>
      </c:pivotFmt>
      <c:pivotFmt>
        <c:idx val="164"/>
        <c:spPr>
          <a:solidFill>
            <a:schemeClr val="accent1"/>
          </a:solidFill>
          <a:ln w="28575" cap="rnd">
            <a:solidFill>
              <a:schemeClr val="accent1"/>
            </a:solidFill>
            <a:round/>
          </a:ln>
          <a:effectLst/>
        </c:spPr>
        <c:marker>
          <c:symbol val="none"/>
        </c:marker>
      </c:pivotFmt>
      <c:pivotFmt>
        <c:idx val="165"/>
        <c:spPr>
          <a:solidFill>
            <a:schemeClr val="accent1"/>
          </a:solidFill>
          <a:ln w="28575" cap="rnd">
            <a:solidFill>
              <a:schemeClr val="accent1"/>
            </a:solidFill>
            <a:round/>
          </a:ln>
          <a:effectLst/>
        </c:spPr>
        <c:marker>
          <c:symbol val="none"/>
        </c:marker>
      </c:pivotFmt>
      <c:pivotFmt>
        <c:idx val="166"/>
        <c:spPr>
          <a:solidFill>
            <a:schemeClr val="accent1"/>
          </a:solidFill>
          <a:ln w="28575" cap="rnd">
            <a:solidFill>
              <a:schemeClr val="accent1"/>
            </a:solidFill>
            <a:round/>
          </a:ln>
          <a:effectLst/>
        </c:spPr>
        <c:marker>
          <c:symbol val="none"/>
        </c:marker>
      </c:pivotFmt>
      <c:pivotFmt>
        <c:idx val="167"/>
        <c:spPr>
          <a:solidFill>
            <a:schemeClr val="accent1"/>
          </a:solidFill>
          <a:ln w="28575" cap="rnd">
            <a:solidFill>
              <a:schemeClr val="accent1"/>
            </a:solidFill>
            <a:round/>
          </a:ln>
          <a:effectLst/>
        </c:spPr>
        <c:marker>
          <c:symbol val="none"/>
        </c:marker>
      </c:pivotFmt>
      <c:pivotFmt>
        <c:idx val="168"/>
        <c:spPr>
          <a:solidFill>
            <a:schemeClr val="accent1"/>
          </a:solidFill>
          <a:ln w="28575" cap="rnd">
            <a:solidFill>
              <a:schemeClr val="accent1"/>
            </a:solidFill>
            <a:round/>
          </a:ln>
          <a:effectLst/>
        </c:spPr>
        <c:marker>
          <c:symbol val="none"/>
        </c:marker>
      </c:pivotFmt>
      <c:pivotFmt>
        <c:idx val="169"/>
        <c:spPr>
          <a:solidFill>
            <a:schemeClr val="accent1"/>
          </a:solidFill>
          <a:ln w="28575" cap="rnd">
            <a:solidFill>
              <a:schemeClr val="accent1"/>
            </a:solidFill>
            <a:round/>
          </a:ln>
          <a:effectLst/>
        </c:spPr>
        <c:marker>
          <c:symbol val="none"/>
        </c:marker>
      </c:pivotFmt>
      <c:pivotFmt>
        <c:idx val="170"/>
        <c:spPr>
          <a:solidFill>
            <a:schemeClr val="accent1"/>
          </a:solidFill>
          <a:ln w="28575" cap="rnd">
            <a:solidFill>
              <a:schemeClr val="accent1"/>
            </a:solidFill>
            <a:round/>
          </a:ln>
          <a:effectLst/>
        </c:spPr>
        <c:marker>
          <c:symbol val="none"/>
        </c:marker>
      </c:pivotFmt>
      <c:pivotFmt>
        <c:idx val="171"/>
        <c:spPr>
          <a:solidFill>
            <a:schemeClr val="accent1"/>
          </a:solidFill>
          <a:ln w="28575" cap="rnd">
            <a:solidFill>
              <a:schemeClr val="accent1"/>
            </a:solidFill>
            <a:round/>
          </a:ln>
          <a:effectLst/>
        </c:spPr>
        <c:marker>
          <c:symbol val="none"/>
        </c:marker>
      </c:pivotFmt>
      <c:pivotFmt>
        <c:idx val="172"/>
        <c:spPr>
          <a:solidFill>
            <a:schemeClr val="accent1"/>
          </a:solidFill>
          <a:ln w="28575" cap="rnd">
            <a:solidFill>
              <a:schemeClr val="accent1"/>
            </a:solidFill>
            <a:round/>
          </a:ln>
          <a:effectLst/>
        </c:spPr>
        <c:marker>
          <c:symbol val="none"/>
        </c:marker>
      </c:pivotFmt>
      <c:pivotFmt>
        <c:idx val="173"/>
        <c:spPr>
          <a:solidFill>
            <a:schemeClr val="accent1"/>
          </a:solidFill>
          <a:ln w="28575" cap="rnd">
            <a:solidFill>
              <a:schemeClr val="accent1"/>
            </a:solidFill>
            <a:round/>
          </a:ln>
          <a:effectLst/>
        </c:spPr>
        <c:marker>
          <c:symbol val="none"/>
        </c:marker>
      </c:pivotFmt>
      <c:pivotFmt>
        <c:idx val="174"/>
        <c:spPr>
          <a:solidFill>
            <a:schemeClr val="accent1"/>
          </a:solidFill>
          <a:ln w="28575" cap="rnd">
            <a:solidFill>
              <a:schemeClr val="accent1"/>
            </a:solidFill>
            <a:round/>
          </a:ln>
          <a:effectLst/>
        </c:spPr>
        <c:marker>
          <c:symbol val="none"/>
        </c:marker>
      </c:pivotFmt>
      <c:pivotFmt>
        <c:idx val="175"/>
        <c:spPr>
          <a:solidFill>
            <a:schemeClr val="accent1"/>
          </a:solidFill>
          <a:ln w="28575" cap="rnd">
            <a:solidFill>
              <a:schemeClr val="accent1"/>
            </a:solidFill>
            <a:round/>
          </a:ln>
          <a:effectLst/>
        </c:spPr>
        <c:marker>
          <c:symbol val="none"/>
        </c:marker>
      </c:pivotFmt>
      <c:pivotFmt>
        <c:idx val="176"/>
        <c:spPr>
          <a:solidFill>
            <a:schemeClr val="accent1"/>
          </a:solidFill>
          <a:ln w="28575" cap="rnd">
            <a:solidFill>
              <a:schemeClr val="accent1"/>
            </a:solidFill>
            <a:round/>
          </a:ln>
          <a:effectLst/>
        </c:spPr>
        <c:marker>
          <c:symbol val="none"/>
        </c:marker>
      </c:pivotFmt>
      <c:pivotFmt>
        <c:idx val="177"/>
        <c:spPr>
          <a:solidFill>
            <a:schemeClr val="accent1"/>
          </a:solidFill>
          <a:ln w="28575" cap="rnd">
            <a:solidFill>
              <a:schemeClr val="accent1"/>
            </a:solidFill>
            <a:round/>
          </a:ln>
          <a:effectLst/>
        </c:spPr>
        <c:marker>
          <c:symbol val="none"/>
        </c:marker>
      </c:pivotFmt>
      <c:pivotFmt>
        <c:idx val="178"/>
        <c:spPr>
          <a:solidFill>
            <a:schemeClr val="accent1"/>
          </a:solidFill>
          <a:ln w="28575" cap="rnd">
            <a:solidFill>
              <a:schemeClr val="accent1"/>
            </a:solidFill>
            <a:round/>
          </a:ln>
          <a:effectLst/>
        </c:spPr>
        <c:marker>
          <c:symbol val="none"/>
        </c:marker>
      </c:pivotFmt>
      <c:pivotFmt>
        <c:idx val="179"/>
        <c:spPr>
          <a:solidFill>
            <a:schemeClr val="accent1"/>
          </a:solidFill>
          <a:ln w="28575" cap="rnd">
            <a:solidFill>
              <a:schemeClr val="accent1"/>
            </a:solidFill>
            <a:round/>
          </a:ln>
          <a:effectLst/>
        </c:spPr>
        <c:marker>
          <c:symbol val="none"/>
        </c:marker>
      </c:pivotFmt>
      <c:pivotFmt>
        <c:idx val="180"/>
        <c:spPr>
          <a:solidFill>
            <a:schemeClr val="accent1"/>
          </a:solidFill>
          <a:ln w="28575" cap="rnd">
            <a:solidFill>
              <a:schemeClr val="accent1"/>
            </a:solidFill>
            <a:round/>
          </a:ln>
          <a:effectLst/>
        </c:spPr>
        <c:marker>
          <c:symbol val="none"/>
        </c:marker>
      </c:pivotFmt>
      <c:pivotFmt>
        <c:idx val="181"/>
        <c:spPr>
          <a:solidFill>
            <a:schemeClr val="accent1"/>
          </a:solidFill>
          <a:ln w="28575" cap="rnd">
            <a:solidFill>
              <a:schemeClr val="accent1"/>
            </a:solidFill>
            <a:round/>
          </a:ln>
          <a:effectLst/>
        </c:spPr>
        <c:marker>
          <c:symbol val="none"/>
        </c:marker>
      </c:pivotFmt>
      <c:pivotFmt>
        <c:idx val="182"/>
        <c:spPr>
          <a:solidFill>
            <a:schemeClr val="accent1"/>
          </a:solidFill>
          <a:ln w="28575" cap="rnd">
            <a:solidFill>
              <a:schemeClr val="accent1"/>
            </a:solidFill>
            <a:round/>
          </a:ln>
          <a:effectLst/>
        </c:spPr>
        <c:marker>
          <c:symbol val="none"/>
        </c:marker>
      </c:pivotFmt>
      <c:pivotFmt>
        <c:idx val="183"/>
        <c:spPr>
          <a:solidFill>
            <a:schemeClr val="accent1"/>
          </a:solidFill>
          <a:ln w="28575" cap="rnd">
            <a:solidFill>
              <a:schemeClr val="accent1"/>
            </a:solidFill>
            <a:round/>
          </a:ln>
          <a:effectLst/>
        </c:spPr>
        <c:marker>
          <c:symbol val="none"/>
        </c:marker>
      </c:pivotFmt>
      <c:pivotFmt>
        <c:idx val="184"/>
        <c:spPr>
          <a:solidFill>
            <a:schemeClr val="accent1"/>
          </a:solidFill>
          <a:ln w="28575" cap="rnd">
            <a:solidFill>
              <a:schemeClr val="accent1"/>
            </a:solidFill>
            <a:round/>
          </a:ln>
          <a:effectLst/>
        </c:spPr>
        <c:marker>
          <c:symbol val="none"/>
        </c:marker>
      </c:pivotFmt>
      <c:pivotFmt>
        <c:idx val="185"/>
        <c:spPr>
          <a:solidFill>
            <a:schemeClr val="accent1"/>
          </a:solidFill>
          <a:ln w="28575" cap="rnd">
            <a:solidFill>
              <a:schemeClr val="accent1"/>
            </a:solidFill>
            <a:round/>
          </a:ln>
          <a:effectLst/>
        </c:spPr>
        <c:marker>
          <c:symbol val="none"/>
        </c:marker>
      </c:pivotFmt>
      <c:pivotFmt>
        <c:idx val="186"/>
        <c:spPr>
          <a:solidFill>
            <a:schemeClr val="accent1"/>
          </a:solidFill>
          <a:ln w="28575" cap="rnd">
            <a:solidFill>
              <a:schemeClr val="accent1"/>
            </a:solidFill>
            <a:round/>
          </a:ln>
          <a:effectLst/>
        </c:spPr>
        <c:marker>
          <c:symbol val="none"/>
        </c:marker>
      </c:pivotFmt>
      <c:pivotFmt>
        <c:idx val="187"/>
        <c:spPr>
          <a:solidFill>
            <a:schemeClr val="accent1"/>
          </a:solidFill>
          <a:ln w="28575" cap="rnd">
            <a:solidFill>
              <a:schemeClr val="accent1"/>
            </a:solidFill>
            <a:round/>
          </a:ln>
          <a:effectLst/>
        </c:spPr>
        <c:marker>
          <c:symbol val="none"/>
        </c:marker>
      </c:pivotFmt>
      <c:pivotFmt>
        <c:idx val="188"/>
        <c:spPr>
          <a:solidFill>
            <a:schemeClr val="accent1"/>
          </a:solidFill>
          <a:ln w="28575" cap="rnd">
            <a:solidFill>
              <a:schemeClr val="accent1"/>
            </a:solidFill>
            <a:round/>
          </a:ln>
          <a:effectLst/>
        </c:spPr>
        <c:marker>
          <c:symbol val="none"/>
        </c:marker>
      </c:pivotFmt>
      <c:pivotFmt>
        <c:idx val="189"/>
        <c:spPr>
          <a:solidFill>
            <a:schemeClr val="accent1"/>
          </a:solidFill>
          <a:ln w="28575" cap="rnd">
            <a:solidFill>
              <a:schemeClr val="accent1"/>
            </a:solidFill>
            <a:round/>
          </a:ln>
          <a:effectLst/>
        </c:spPr>
        <c:marker>
          <c:symbol val="none"/>
        </c:marker>
      </c:pivotFmt>
      <c:pivotFmt>
        <c:idx val="190"/>
        <c:spPr>
          <a:solidFill>
            <a:schemeClr val="accent1"/>
          </a:solidFill>
          <a:ln w="28575" cap="rnd">
            <a:solidFill>
              <a:schemeClr val="accent1"/>
            </a:solidFill>
            <a:round/>
          </a:ln>
          <a:effectLst/>
        </c:spPr>
        <c:marker>
          <c:symbol val="none"/>
        </c:marker>
      </c:pivotFmt>
      <c:pivotFmt>
        <c:idx val="191"/>
        <c:spPr>
          <a:solidFill>
            <a:schemeClr val="accent1"/>
          </a:solidFill>
          <a:ln w="28575" cap="rnd">
            <a:solidFill>
              <a:schemeClr val="accent1"/>
            </a:solidFill>
            <a:round/>
          </a:ln>
          <a:effectLst/>
        </c:spPr>
        <c:marker>
          <c:symbol val="none"/>
        </c:marker>
      </c:pivotFmt>
      <c:pivotFmt>
        <c:idx val="192"/>
        <c:spPr>
          <a:solidFill>
            <a:schemeClr val="accent1"/>
          </a:solidFill>
          <a:ln w="28575" cap="rnd">
            <a:solidFill>
              <a:schemeClr val="accent1"/>
            </a:solidFill>
            <a:round/>
          </a:ln>
          <a:effectLst/>
        </c:spPr>
        <c:marker>
          <c:symbol val="none"/>
        </c:marker>
      </c:pivotFmt>
      <c:pivotFmt>
        <c:idx val="193"/>
        <c:spPr>
          <a:solidFill>
            <a:schemeClr val="accent1"/>
          </a:solidFill>
          <a:ln w="28575" cap="rnd">
            <a:solidFill>
              <a:schemeClr val="accent1"/>
            </a:solidFill>
            <a:round/>
          </a:ln>
          <a:effectLst/>
        </c:spPr>
        <c:marker>
          <c:symbol val="none"/>
        </c:marker>
      </c:pivotFmt>
      <c:pivotFmt>
        <c:idx val="194"/>
        <c:spPr>
          <a:solidFill>
            <a:schemeClr val="accent1"/>
          </a:solidFill>
          <a:ln w="28575" cap="rnd">
            <a:solidFill>
              <a:schemeClr val="accent1"/>
            </a:solidFill>
            <a:round/>
          </a:ln>
          <a:effectLst/>
        </c:spPr>
        <c:marker>
          <c:symbol val="none"/>
        </c:marker>
      </c:pivotFmt>
      <c:pivotFmt>
        <c:idx val="195"/>
        <c:spPr>
          <a:solidFill>
            <a:schemeClr val="accent1"/>
          </a:solidFill>
          <a:ln w="28575" cap="rnd">
            <a:solidFill>
              <a:schemeClr val="accent1"/>
            </a:solidFill>
            <a:round/>
          </a:ln>
          <a:effectLst/>
        </c:spPr>
        <c:marker>
          <c:symbol val="none"/>
        </c:marker>
      </c:pivotFmt>
      <c:pivotFmt>
        <c:idx val="196"/>
        <c:spPr>
          <a:solidFill>
            <a:schemeClr val="accent1"/>
          </a:solidFill>
          <a:ln w="28575" cap="rnd">
            <a:solidFill>
              <a:schemeClr val="accent1"/>
            </a:solidFill>
            <a:round/>
          </a:ln>
          <a:effectLst/>
        </c:spPr>
        <c:marker>
          <c:symbol val="none"/>
        </c:marker>
      </c:pivotFmt>
      <c:pivotFmt>
        <c:idx val="197"/>
        <c:spPr>
          <a:solidFill>
            <a:schemeClr val="accent1"/>
          </a:solidFill>
          <a:ln w="28575" cap="rnd">
            <a:solidFill>
              <a:schemeClr val="accent1"/>
            </a:solidFill>
            <a:round/>
          </a:ln>
          <a:effectLst/>
        </c:spPr>
        <c:marker>
          <c:symbol val="none"/>
        </c:marker>
      </c:pivotFmt>
      <c:pivotFmt>
        <c:idx val="198"/>
        <c:spPr>
          <a:solidFill>
            <a:schemeClr val="accent1"/>
          </a:solidFill>
          <a:ln w="28575" cap="rnd">
            <a:solidFill>
              <a:schemeClr val="accent1"/>
            </a:solidFill>
            <a:round/>
          </a:ln>
          <a:effectLst/>
        </c:spPr>
        <c:marker>
          <c:symbol val="none"/>
        </c:marker>
      </c:pivotFmt>
      <c:pivotFmt>
        <c:idx val="199"/>
        <c:spPr>
          <a:solidFill>
            <a:schemeClr val="accent1"/>
          </a:solidFill>
          <a:ln w="28575" cap="rnd">
            <a:solidFill>
              <a:schemeClr val="accent1"/>
            </a:solidFill>
            <a:round/>
          </a:ln>
          <a:effectLst/>
        </c:spPr>
        <c:marker>
          <c:symbol val="none"/>
        </c:marker>
      </c:pivotFmt>
      <c:pivotFmt>
        <c:idx val="200"/>
        <c:spPr>
          <a:solidFill>
            <a:schemeClr val="accent1"/>
          </a:solidFill>
          <a:ln w="28575" cap="rnd">
            <a:solidFill>
              <a:schemeClr val="accent1"/>
            </a:solidFill>
            <a:round/>
          </a:ln>
          <a:effectLst/>
        </c:spPr>
        <c:marker>
          <c:symbol val="none"/>
        </c:marker>
      </c:pivotFmt>
      <c:pivotFmt>
        <c:idx val="201"/>
        <c:spPr>
          <a:solidFill>
            <a:schemeClr val="accent1"/>
          </a:solidFill>
          <a:ln w="28575" cap="rnd">
            <a:solidFill>
              <a:schemeClr val="accent1"/>
            </a:solidFill>
            <a:round/>
          </a:ln>
          <a:effectLst/>
        </c:spPr>
        <c:marker>
          <c:symbol val="none"/>
        </c:marker>
      </c:pivotFmt>
      <c:pivotFmt>
        <c:idx val="202"/>
        <c:spPr>
          <a:solidFill>
            <a:schemeClr val="accent1"/>
          </a:solidFill>
          <a:ln w="28575" cap="rnd">
            <a:solidFill>
              <a:schemeClr val="accent1"/>
            </a:solidFill>
            <a:round/>
          </a:ln>
          <a:effectLst/>
        </c:spPr>
        <c:marker>
          <c:symbol val="none"/>
        </c:marker>
      </c:pivotFmt>
      <c:pivotFmt>
        <c:idx val="203"/>
        <c:spPr>
          <a:solidFill>
            <a:schemeClr val="accent1"/>
          </a:solidFill>
          <a:ln w="28575" cap="rnd">
            <a:solidFill>
              <a:schemeClr val="accent1"/>
            </a:solidFill>
            <a:round/>
          </a:ln>
          <a:effectLst/>
        </c:spPr>
        <c:marker>
          <c:symbol val="none"/>
        </c:marker>
      </c:pivotFmt>
      <c:pivotFmt>
        <c:idx val="204"/>
        <c:spPr>
          <a:solidFill>
            <a:schemeClr val="accent1"/>
          </a:solidFill>
          <a:ln w="28575" cap="rnd">
            <a:solidFill>
              <a:schemeClr val="accent1"/>
            </a:solidFill>
            <a:round/>
          </a:ln>
          <a:effectLst/>
        </c:spPr>
        <c:marker>
          <c:symbol val="none"/>
        </c:marker>
      </c:pivotFmt>
      <c:pivotFmt>
        <c:idx val="205"/>
        <c:spPr>
          <a:solidFill>
            <a:schemeClr val="accent1"/>
          </a:solidFill>
          <a:ln w="28575" cap="rnd">
            <a:solidFill>
              <a:schemeClr val="accent1"/>
            </a:solidFill>
            <a:round/>
          </a:ln>
          <a:effectLst/>
        </c:spPr>
        <c:marker>
          <c:symbol val="none"/>
        </c:marker>
      </c:pivotFmt>
      <c:pivotFmt>
        <c:idx val="206"/>
        <c:spPr>
          <a:solidFill>
            <a:schemeClr val="accent1"/>
          </a:solidFill>
          <a:ln w="28575" cap="rnd">
            <a:solidFill>
              <a:schemeClr val="accent1"/>
            </a:solidFill>
            <a:round/>
          </a:ln>
          <a:effectLst/>
        </c:spPr>
        <c:marker>
          <c:symbol val="none"/>
        </c:marker>
      </c:pivotFmt>
      <c:pivotFmt>
        <c:idx val="207"/>
        <c:spPr>
          <a:solidFill>
            <a:schemeClr val="accent1"/>
          </a:solidFill>
          <a:ln w="28575" cap="rnd">
            <a:solidFill>
              <a:schemeClr val="accent1"/>
            </a:solidFill>
            <a:round/>
          </a:ln>
          <a:effectLst/>
        </c:spPr>
        <c:marker>
          <c:symbol val="none"/>
        </c:marker>
      </c:pivotFmt>
      <c:pivotFmt>
        <c:idx val="208"/>
        <c:spPr>
          <a:solidFill>
            <a:schemeClr val="accent1"/>
          </a:solidFill>
          <a:ln w="28575" cap="rnd">
            <a:solidFill>
              <a:schemeClr val="accent1"/>
            </a:solidFill>
            <a:round/>
          </a:ln>
          <a:effectLst/>
        </c:spPr>
        <c:marker>
          <c:symbol val="none"/>
        </c:marker>
      </c:pivotFmt>
      <c:pivotFmt>
        <c:idx val="209"/>
        <c:spPr>
          <a:solidFill>
            <a:schemeClr val="accent1"/>
          </a:solidFill>
          <a:ln w="28575" cap="rnd">
            <a:solidFill>
              <a:schemeClr val="accent1"/>
            </a:solidFill>
            <a:round/>
          </a:ln>
          <a:effectLst/>
        </c:spPr>
        <c:marker>
          <c:symbol val="none"/>
        </c:marker>
      </c:pivotFmt>
      <c:pivotFmt>
        <c:idx val="210"/>
        <c:spPr>
          <a:solidFill>
            <a:schemeClr val="accent1"/>
          </a:solidFill>
          <a:ln w="28575" cap="rnd">
            <a:solidFill>
              <a:schemeClr val="accent1"/>
            </a:solidFill>
            <a:round/>
          </a:ln>
          <a:effectLst/>
        </c:spPr>
        <c:marker>
          <c:symbol val="none"/>
        </c:marker>
      </c:pivotFmt>
      <c:pivotFmt>
        <c:idx val="211"/>
        <c:spPr>
          <a:solidFill>
            <a:schemeClr val="accent1"/>
          </a:solidFill>
          <a:ln w="28575" cap="rnd">
            <a:solidFill>
              <a:schemeClr val="accent1"/>
            </a:solidFill>
            <a:round/>
          </a:ln>
          <a:effectLst/>
        </c:spPr>
        <c:marker>
          <c:symbol val="none"/>
        </c:marker>
      </c:pivotFmt>
      <c:pivotFmt>
        <c:idx val="212"/>
        <c:spPr>
          <a:solidFill>
            <a:schemeClr val="accent1"/>
          </a:solidFill>
          <a:ln w="28575" cap="rnd">
            <a:solidFill>
              <a:schemeClr val="accent1"/>
            </a:solidFill>
            <a:round/>
          </a:ln>
          <a:effectLst/>
        </c:spPr>
        <c:marker>
          <c:symbol val="none"/>
        </c:marker>
      </c:pivotFmt>
      <c:pivotFmt>
        <c:idx val="213"/>
        <c:spPr>
          <a:solidFill>
            <a:schemeClr val="accent1"/>
          </a:solidFill>
          <a:ln w="28575" cap="rnd">
            <a:solidFill>
              <a:schemeClr val="accent1"/>
            </a:solidFill>
            <a:round/>
          </a:ln>
          <a:effectLst/>
        </c:spPr>
        <c:marker>
          <c:symbol val="none"/>
        </c:marker>
      </c:pivotFmt>
      <c:pivotFmt>
        <c:idx val="214"/>
        <c:spPr>
          <a:solidFill>
            <a:schemeClr val="accent1"/>
          </a:solidFill>
          <a:ln w="28575" cap="rnd">
            <a:solidFill>
              <a:schemeClr val="accent1"/>
            </a:solidFill>
            <a:round/>
          </a:ln>
          <a:effectLst/>
        </c:spPr>
        <c:marker>
          <c:symbol val="none"/>
        </c:marker>
      </c:pivotFmt>
      <c:pivotFmt>
        <c:idx val="215"/>
        <c:spPr>
          <a:solidFill>
            <a:schemeClr val="accent1"/>
          </a:solidFill>
          <a:ln w="28575" cap="rnd">
            <a:solidFill>
              <a:schemeClr val="accent1"/>
            </a:solidFill>
            <a:round/>
          </a:ln>
          <a:effectLst/>
        </c:spPr>
        <c:marker>
          <c:symbol val="none"/>
        </c:marker>
      </c:pivotFmt>
      <c:pivotFmt>
        <c:idx val="216"/>
        <c:spPr>
          <a:solidFill>
            <a:schemeClr val="accent1"/>
          </a:solidFill>
          <a:ln w="28575" cap="rnd">
            <a:solidFill>
              <a:schemeClr val="accent1"/>
            </a:solidFill>
            <a:round/>
          </a:ln>
          <a:effectLst/>
        </c:spPr>
        <c:marker>
          <c:symbol val="none"/>
        </c:marker>
      </c:pivotFmt>
      <c:pivotFmt>
        <c:idx val="217"/>
        <c:spPr>
          <a:solidFill>
            <a:schemeClr val="accent1"/>
          </a:solidFill>
          <a:ln w="28575" cap="rnd">
            <a:solidFill>
              <a:schemeClr val="accent1"/>
            </a:solidFill>
            <a:round/>
          </a:ln>
          <a:effectLst/>
        </c:spPr>
        <c:marker>
          <c:symbol val="none"/>
        </c:marker>
      </c:pivotFmt>
      <c:pivotFmt>
        <c:idx val="218"/>
        <c:spPr>
          <a:solidFill>
            <a:schemeClr val="accent1"/>
          </a:solidFill>
          <a:ln w="28575" cap="rnd">
            <a:solidFill>
              <a:schemeClr val="accent1"/>
            </a:solidFill>
            <a:round/>
          </a:ln>
          <a:effectLst/>
        </c:spPr>
        <c:marker>
          <c:symbol val="none"/>
        </c:marker>
      </c:pivotFmt>
      <c:pivotFmt>
        <c:idx val="219"/>
        <c:spPr>
          <a:solidFill>
            <a:schemeClr val="accent1"/>
          </a:solidFill>
          <a:ln w="28575" cap="rnd">
            <a:solidFill>
              <a:schemeClr val="accent1"/>
            </a:solidFill>
            <a:round/>
          </a:ln>
          <a:effectLst/>
        </c:spPr>
        <c:marker>
          <c:symbol val="none"/>
        </c:marker>
      </c:pivotFmt>
      <c:pivotFmt>
        <c:idx val="220"/>
        <c:spPr>
          <a:solidFill>
            <a:schemeClr val="accent1"/>
          </a:solidFill>
          <a:ln w="28575" cap="rnd">
            <a:solidFill>
              <a:schemeClr val="accent1"/>
            </a:solidFill>
            <a:round/>
          </a:ln>
          <a:effectLst/>
        </c:spPr>
        <c:marker>
          <c:symbol val="none"/>
        </c:marker>
      </c:pivotFmt>
      <c:pivotFmt>
        <c:idx val="221"/>
        <c:spPr>
          <a:solidFill>
            <a:schemeClr val="accent1"/>
          </a:solidFill>
          <a:ln w="28575" cap="rnd">
            <a:solidFill>
              <a:schemeClr val="accent1"/>
            </a:solidFill>
            <a:round/>
          </a:ln>
          <a:effectLst/>
        </c:spPr>
        <c:marker>
          <c:symbol val="none"/>
        </c:marker>
      </c:pivotFmt>
      <c:pivotFmt>
        <c:idx val="222"/>
        <c:spPr>
          <a:solidFill>
            <a:schemeClr val="accent1"/>
          </a:solidFill>
          <a:ln w="28575" cap="rnd">
            <a:solidFill>
              <a:schemeClr val="accent1"/>
            </a:solidFill>
            <a:round/>
          </a:ln>
          <a:effectLst/>
        </c:spPr>
        <c:marker>
          <c:symbol val="none"/>
        </c:marker>
      </c:pivotFmt>
      <c:pivotFmt>
        <c:idx val="223"/>
        <c:spPr>
          <a:solidFill>
            <a:schemeClr val="accent1"/>
          </a:solidFill>
          <a:ln w="28575" cap="rnd">
            <a:solidFill>
              <a:schemeClr val="accent1"/>
            </a:solidFill>
            <a:round/>
          </a:ln>
          <a:effectLst/>
        </c:spPr>
        <c:marker>
          <c:symbol val="none"/>
        </c:marker>
      </c:pivotFmt>
      <c:pivotFmt>
        <c:idx val="224"/>
        <c:spPr>
          <a:solidFill>
            <a:schemeClr val="accent1"/>
          </a:solidFill>
          <a:ln w="28575" cap="rnd">
            <a:solidFill>
              <a:schemeClr val="accent1"/>
            </a:solidFill>
            <a:round/>
          </a:ln>
          <a:effectLst/>
        </c:spPr>
        <c:marker>
          <c:symbol val="none"/>
        </c:marker>
      </c:pivotFmt>
      <c:pivotFmt>
        <c:idx val="225"/>
        <c:spPr>
          <a:solidFill>
            <a:schemeClr val="accent1"/>
          </a:solidFill>
          <a:ln w="28575" cap="rnd">
            <a:solidFill>
              <a:schemeClr val="accent1"/>
            </a:solidFill>
            <a:round/>
          </a:ln>
          <a:effectLst/>
        </c:spPr>
        <c:marker>
          <c:symbol val="none"/>
        </c:marker>
      </c:pivotFmt>
      <c:pivotFmt>
        <c:idx val="226"/>
        <c:spPr>
          <a:solidFill>
            <a:schemeClr val="accent1"/>
          </a:solidFill>
          <a:ln w="28575" cap="rnd">
            <a:solidFill>
              <a:schemeClr val="accent1"/>
            </a:solidFill>
            <a:round/>
          </a:ln>
          <a:effectLst/>
        </c:spPr>
        <c:marker>
          <c:symbol val="none"/>
        </c:marker>
      </c:pivotFmt>
      <c:pivotFmt>
        <c:idx val="227"/>
        <c:spPr>
          <a:solidFill>
            <a:schemeClr val="accent1"/>
          </a:solidFill>
          <a:ln w="28575" cap="rnd">
            <a:solidFill>
              <a:schemeClr val="accent1"/>
            </a:solidFill>
            <a:round/>
          </a:ln>
          <a:effectLst/>
        </c:spPr>
        <c:marker>
          <c:symbol val="none"/>
        </c:marker>
      </c:pivotFmt>
      <c:pivotFmt>
        <c:idx val="228"/>
        <c:spPr>
          <a:solidFill>
            <a:schemeClr val="accent1"/>
          </a:solidFill>
          <a:ln w="28575" cap="rnd">
            <a:solidFill>
              <a:schemeClr val="accent1"/>
            </a:solidFill>
            <a:round/>
          </a:ln>
          <a:effectLst/>
        </c:spPr>
        <c:marker>
          <c:symbol val="none"/>
        </c:marker>
      </c:pivotFmt>
      <c:pivotFmt>
        <c:idx val="229"/>
        <c:spPr>
          <a:solidFill>
            <a:schemeClr val="accent1"/>
          </a:solidFill>
          <a:ln w="28575" cap="rnd">
            <a:solidFill>
              <a:schemeClr val="accent1"/>
            </a:solidFill>
            <a:round/>
          </a:ln>
          <a:effectLst/>
        </c:spPr>
        <c:marker>
          <c:symbol val="none"/>
        </c:marker>
      </c:pivotFmt>
      <c:pivotFmt>
        <c:idx val="230"/>
        <c:spPr>
          <a:solidFill>
            <a:schemeClr val="accent1"/>
          </a:solidFill>
          <a:ln w="28575" cap="rnd">
            <a:solidFill>
              <a:schemeClr val="accent1"/>
            </a:solidFill>
            <a:round/>
          </a:ln>
          <a:effectLst/>
        </c:spPr>
        <c:marker>
          <c:symbol val="none"/>
        </c:marker>
      </c:pivotFmt>
      <c:pivotFmt>
        <c:idx val="231"/>
        <c:spPr>
          <a:solidFill>
            <a:schemeClr val="accent1"/>
          </a:solidFill>
          <a:ln w="28575" cap="rnd">
            <a:solidFill>
              <a:schemeClr val="accent1"/>
            </a:solidFill>
            <a:round/>
          </a:ln>
          <a:effectLst/>
        </c:spPr>
        <c:marker>
          <c:symbol val="none"/>
        </c:marker>
      </c:pivotFmt>
      <c:pivotFmt>
        <c:idx val="232"/>
        <c:spPr>
          <a:solidFill>
            <a:schemeClr val="accent1"/>
          </a:solidFill>
          <a:ln w="28575" cap="rnd">
            <a:solidFill>
              <a:schemeClr val="accent1"/>
            </a:solidFill>
            <a:round/>
          </a:ln>
          <a:effectLst/>
        </c:spPr>
        <c:marker>
          <c:symbol val="none"/>
        </c:marker>
      </c:pivotFmt>
      <c:pivotFmt>
        <c:idx val="233"/>
        <c:spPr>
          <a:solidFill>
            <a:schemeClr val="accent1"/>
          </a:solidFill>
          <a:ln w="28575" cap="rnd">
            <a:solidFill>
              <a:schemeClr val="accent1"/>
            </a:solidFill>
            <a:round/>
          </a:ln>
          <a:effectLst/>
        </c:spPr>
        <c:marker>
          <c:symbol val="none"/>
        </c:marker>
      </c:pivotFmt>
      <c:pivotFmt>
        <c:idx val="234"/>
        <c:spPr>
          <a:solidFill>
            <a:schemeClr val="accent1"/>
          </a:solidFill>
          <a:ln w="28575" cap="rnd">
            <a:solidFill>
              <a:schemeClr val="accent1"/>
            </a:solidFill>
            <a:round/>
          </a:ln>
          <a:effectLst/>
        </c:spPr>
        <c:marker>
          <c:symbol val="none"/>
        </c:marker>
      </c:pivotFmt>
      <c:pivotFmt>
        <c:idx val="235"/>
        <c:spPr>
          <a:solidFill>
            <a:schemeClr val="accent1"/>
          </a:solidFill>
          <a:ln w="28575" cap="rnd">
            <a:solidFill>
              <a:schemeClr val="accent1"/>
            </a:solidFill>
            <a:round/>
          </a:ln>
          <a:effectLst/>
        </c:spPr>
        <c:marker>
          <c:symbol val="none"/>
        </c:marker>
      </c:pivotFmt>
      <c:pivotFmt>
        <c:idx val="236"/>
        <c:spPr>
          <a:solidFill>
            <a:schemeClr val="accent1"/>
          </a:solidFill>
          <a:ln w="28575" cap="rnd">
            <a:solidFill>
              <a:schemeClr val="accent1"/>
            </a:solidFill>
            <a:round/>
          </a:ln>
          <a:effectLst/>
        </c:spPr>
        <c:marker>
          <c:symbol val="none"/>
        </c:marker>
      </c:pivotFmt>
      <c:pivotFmt>
        <c:idx val="237"/>
        <c:spPr>
          <a:solidFill>
            <a:schemeClr val="accent1"/>
          </a:solidFill>
          <a:ln w="28575" cap="rnd">
            <a:solidFill>
              <a:schemeClr val="accent1"/>
            </a:solidFill>
            <a:round/>
          </a:ln>
          <a:effectLst/>
        </c:spPr>
        <c:marker>
          <c:symbol val="none"/>
        </c:marker>
      </c:pivotFmt>
      <c:pivotFmt>
        <c:idx val="238"/>
        <c:spPr>
          <a:solidFill>
            <a:schemeClr val="accent1"/>
          </a:solidFill>
          <a:ln w="28575" cap="rnd">
            <a:solidFill>
              <a:schemeClr val="accent1"/>
            </a:solidFill>
            <a:round/>
          </a:ln>
          <a:effectLst/>
        </c:spPr>
        <c:marker>
          <c:symbol val="none"/>
        </c:marker>
      </c:pivotFmt>
      <c:pivotFmt>
        <c:idx val="239"/>
        <c:spPr>
          <a:solidFill>
            <a:schemeClr val="accent1"/>
          </a:solidFill>
          <a:ln w="28575" cap="rnd">
            <a:solidFill>
              <a:schemeClr val="accent1"/>
            </a:solidFill>
            <a:round/>
          </a:ln>
          <a:effectLst/>
        </c:spPr>
        <c:marker>
          <c:symbol val="none"/>
        </c:marker>
      </c:pivotFmt>
      <c:pivotFmt>
        <c:idx val="240"/>
        <c:spPr>
          <a:solidFill>
            <a:schemeClr val="accent1"/>
          </a:solidFill>
          <a:ln w="28575" cap="rnd">
            <a:solidFill>
              <a:schemeClr val="accent1"/>
            </a:solidFill>
            <a:round/>
          </a:ln>
          <a:effectLst/>
        </c:spPr>
        <c:marker>
          <c:symbol val="none"/>
        </c:marker>
      </c:pivotFmt>
      <c:pivotFmt>
        <c:idx val="241"/>
        <c:spPr>
          <a:solidFill>
            <a:schemeClr val="accent1"/>
          </a:solidFill>
          <a:ln w="28575" cap="rnd">
            <a:solidFill>
              <a:schemeClr val="accent1"/>
            </a:solidFill>
            <a:round/>
          </a:ln>
          <a:effectLst/>
        </c:spPr>
        <c:marker>
          <c:symbol val="none"/>
        </c:marker>
      </c:pivotFmt>
      <c:pivotFmt>
        <c:idx val="242"/>
        <c:spPr>
          <a:solidFill>
            <a:schemeClr val="accent1"/>
          </a:solidFill>
          <a:ln w="28575" cap="rnd">
            <a:solidFill>
              <a:schemeClr val="accent1"/>
            </a:solidFill>
            <a:round/>
          </a:ln>
          <a:effectLst/>
        </c:spPr>
        <c:marker>
          <c:symbol val="none"/>
        </c:marker>
      </c:pivotFmt>
      <c:pivotFmt>
        <c:idx val="243"/>
        <c:spPr>
          <a:solidFill>
            <a:schemeClr val="accent1"/>
          </a:solidFill>
          <a:ln w="28575" cap="rnd">
            <a:solidFill>
              <a:schemeClr val="accent1"/>
            </a:solidFill>
            <a:round/>
          </a:ln>
          <a:effectLst/>
        </c:spPr>
        <c:marker>
          <c:symbol val="none"/>
        </c:marker>
      </c:pivotFmt>
      <c:pivotFmt>
        <c:idx val="244"/>
        <c:spPr>
          <a:solidFill>
            <a:schemeClr val="accent1"/>
          </a:solidFill>
          <a:ln w="28575" cap="rnd">
            <a:solidFill>
              <a:schemeClr val="accent1"/>
            </a:solidFill>
            <a:round/>
          </a:ln>
          <a:effectLst/>
        </c:spPr>
        <c:marker>
          <c:symbol val="none"/>
        </c:marker>
      </c:pivotFmt>
      <c:pivotFmt>
        <c:idx val="245"/>
        <c:spPr>
          <a:solidFill>
            <a:schemeClr val="accent1"/>
          </a:solidFill>
          <a:ln w="28575" cap="rnd">
            <a:solidFill>
              <a:schemeClr val="accent1"/>
            </a:solidFill>
            <a:round/>
          </a:ln>
          <a:effectLst/>
        </c:spPr>
        <c:marker>
          <c:symbol val="none"/>
        </c:marker>
      </c:pivotFmt>
      <c:pivotFmt>
        <c:idx val="246"/>
        <c:spPr>
          <a:solidFill>
            <a:schemeClr val="accent1"/>
          </a:solidFill>
          <a:ln w="28575" cap="rnd">
            <a:solidFill>
              <a:schemeClr val="accent1"/>
            </a:solidFill>
            <a:round/>
          </a:ln>
          <a:effectLst/>
        </c:spPr>
        <c:marker>
          <c:symbol val="none"/>
        </c:marker>
      </c:pivotFmt>
      <c:pivotFmt>
        <c:idx val="247"/>
        <c:spPr>
          <a:solidFill>
            <a:schemeClr val="accent1"/>
          </a:solidFill>
          <a:ln w="28575" cap="rnd">
            <a:solidFill>
              <a:schemeClr val="accent1"/>
            </a:solidFill>
            <a:round/>
          </a:ln>
          <a:effectLst/>
        </c:spPr>
        <c:marker>
          <c:symbol val="none"/>
        </c:marker>
      </c:pivotFmt>
      <c:pivotFmt>
        <c:idx val="248"/>
        <c:spPr>
          <a:solidFill>
            <a:schemeClr val="accent1"/>
          </a:solidFill>
          <a:ln w="28575" cap="rnd">
            <a:solidFill>
              <a:schemeClr val="accent1"/>
            </a:solidFill>
            <a:round/>
          </a:ln>
          <a:effectLst/>
        </c:spPr>
        <c:marker>
          <c:symbol val="none"/>
        </c:marker>
      </c:pivotFmt>
      <c:pivotFmt>
        <c:idx val="249"/>
        <c:spPr>
          <a:solidFill>
            <a:schemeClr val="accent1"/>
          </a:solidFill>
          <a:ln w="28575" cap="rnd">
            <a:solidFill>
              <a:schemeClr val="accent1"/>
            </a:solidFill>
            <a:round/>
          </a:ln>
          <a:effectLst/>
        </c:spPr>
        <c:marker>
          <c:symbol val="none"/>
        </c:marker>
      </c:pivotFmt>
      <c:pivotFmt>
        <c:idx val="250"/>
        <c:spPr>
          <a:solidFill>
            <a:schemeClr val="accent1"/>
          </a:solidFill>
          <a:ln w="28575" cap="rnd">
            <a:solidFill>
              <a:schemeClr val="accent1"/>
            </a:solidFill>
            <a:round/>
          </a:ln>
          <a:effectLst/>
        </c:spPr>
        <c:marker>
          <c:symbol val="none"/>
        </c:marker>
      </c:pivotFmt>
      <c:pivotFmt>
        <c:idx val="251"/>
        <c:spPr>
          <a:solidFill>
            <a:schemeClr val="accent1"/>
          </a:solidFill>
          <a:ln w="28575" cap="rnd">
            <a:solidFill>
              <a:schemeClr val="accent1"/>
            </a:solidFill>
            <a:round/>
          </a:ln>
          <a:effectLst/>
        </c:spPr>
        <c:marker>
          <c:symbol val="none"/>
        </c:marker>
      </c:pivotFmt>
      <c:pivotFmt>
        <c:idx val="252"/>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253"/>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254"/>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255"/>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256"/>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257"/>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258"/>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259"/>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260"/>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261"/>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262"/>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263"/>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264"/>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265"/>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266"/>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267"/>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268"/>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269"/>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5.5368488060512575E-2"/>
          <c:y val="0.10681408835871564"/>
          <c:w val="0.68756477825575435"/>
          <c:h val="0.76582645732157728"/>
        </c:manualLayout>
      </c:layout>
      <c:lineChart>
        <c:grouping val="standard"/>
        <c:varyColors val="0"/>
        <c:ser>
          <c:idx val="0"/>
          <c:order val="0"/>
          <c:tx>
            <c:strRef>
              <c:f>Dureza!$B$5:$B$6</c:f>
              <c:strCache>
                <c:ptCount val="1"/>
                <c:pt idx="0">
                  <c:v>CONV</c:v>
                </c:pt>
              </c:strCache>
            </c:strRef>
          </c:tx>
          <c:spPr>
            <a:ln w="28575" cap="rnd">
              <a:solidFill>
                <a:schemeClr val="accent1"/>
              </a:solidFill>
              <a:round/>
            </a:ln>
            <a:effectLst/>
          </c:spPr>
          <c:marker>
            <c:symbol val="none"/>
          </c:marker>
          <c:cat>
            <c:strRef>
              <c:f>Dureza!$A$7:$A$16</c:f>
              <c:strCache>
                <c:ptCount val="9"/>
                <c:pt idx="0">
                  <c:v>abr-18</c:v>
                </c:pt>
                <c:pt idx="1">
                  <c:v>may-18</c:v>
                </c:pt>
                <c:pt idx="2">
                  <c:v>jun-18</c:v>
                </c:pt>
                <c:pt idx="3">
                  <c:v>jul-18</c:v>
                </c:pt>
                <c:pt idx="4">
                  <c:v>ago-18</c:v>
                </c:pt>
                <c:pt idx="5">
                  <c:v>sep-18</c:v>
                </c:pt>
                <c:pt idx="6">
                  <c:v>oct-18</c:v>
                </c:pt>
                <c:pt idx="7">
                  <c:v>nov-18</c:v>
                </c:pt>
                <c:pt idx="8">
                  <c:v>dic-18</c:v>
                </c:pt>
              </c:strCache>
            </c:strRef>
          </c:cat>
          <c:val>
            <c:numRef>
              <c:f>Dureza!$B$7:$B$16</c:f>
              <c:numCache>
                <c:formatCode>General</c:formatCode>
                <c:ptCount val="9"/>
                <c:pt idx="3">
                  <c:v>50</c:v>
                </c:pt>
                <c:pt idx="4">
                  <c:v>60</c:v>
                </c:pt>
                <c:pt idx="5">
                  <c:v>40</c:v>
                </c:pt>
              </c:numCache>
            </c:numRef>
          </c:val>
          <c:smooth val="0"/>
          <c:extLst>
            <c:ext xmlns:c16="http://schemas.microsoft.com/office/drawing/2014/chart" uri="{C3380CC4-5D6E-409C-BE32-E72D297353CC}">
              <c16:uniqueId val="{00000000-6CC0-4D2D-969F-0EA63C2D3D64}"/>
            </c:ext>
          </c:extLst>
        </c:ser>
        <c:ser>
          <c:idx val="1"/>
          <c:order val="1"/>
          <c:tx>
            <c:strRef>
              <c:f>Dureza!$C$5:$C$6</c:f>
              <c:strCache>
                <c:ptCount val="1"/>
                <c:pt idx="0">
                  <c:v>HARG1</c:v>
                </c:pt>
              </c:strCache>
            </c:strRef>
          </c:tx>
          <c:spPr>
            <a:ln w="28575" cap="rnd">
              <a:solidFill>
                <a:schemeClr val="accent2"/>
              </a:solidFill>
              <a:round/>
            </a:ln>
            <a:effectLst/>
          </c:spPr>
          <c:marker>
            <c:symbol val="none"/>
          </c:marker>
          <c:cat>
            <c:strRef>
              <c:f>Dureza!$A$7:$A$16</c:f>
              <c:strCache>
                <c:ptCount val="9"/>
                <c:pt idx="0">
                  <c:v>abr-18</c:v>
                </c:pt>
                <c:pt idx="1">
                  <c:v>may-18</c:v>
                </c:pt>
                <c:pt idx="2">
                  <c:v>jun-18</c:v>
                </c:pt>
                <c:pt idx="3">
                  <c:v>jul-18</c:v>
                </c:pt>
                <c:pt idx="4">
                  <c:v>ago-18</c:v>
                </c:pt>
                <c:pt idx="5">
                  <c:v>sep-18</c:v>
                </c:pt>
                <c:pt idx="6">
                  <c:v>oct-18</c:v>
                </c:pt>
                <c:pt idx="7">
                  <c:v>nov-18</c:v>
                </c:pt>
                <c:pt idx="8">
                  <c:v>dic-18</c:v>
                </c:pt>
              </c:strCache>
            </c:strRef>
          </c:cat>
          <c:val>
            <c:numRef>
              <c:f>Dureza!$C$7:$C$16</c:f>
              <c:numCache>
                <c:formatCode>General</c:formatCode>
                <c:ptCount val="9"/>
                <c:pt idx="0">
                  <c:v>#N/A</c:v>
                </c:pt>
                <c:pt idx="1">
                  <c:v>#N/A</c:v>
                </c:pt>
                <c:pt idx="4">
                  <c:v>30</c:v>
                </c:pt>
                <c:pt idx="5">
                  <c:v>20</c:v>
                </c:pt>
                <c:pt idx="6">
                  <c:v>20</c:v>
                </c:pt>
                <c:pt idx="8">
                  <c:v>50</c:v>
                </c:pt>
              </c:numCache>
            </c:numRef>
          </c:val>
          <c:smooth val="0"/>
          <c:extLst>
            <c:ext xmlns:c16="http://schemas.microsoft.com/office/drawing/2014/chart" uri="{C3380CC4-5D6E-409C-BE32-E72D297353CC}">
              <c16:uniqueId val="{00000001-6CC0-4D2D-969F-0EA63C2D3D64}"/>
            </c:ext>
          </c:extLst>
        </c:ser>
        <c:ser>
          <c:idx val="2"/>
          <c:order val="2"/>
          <c:tx>
            <c:strRef>
              <c:f>Dureza!$D$5:$D$6</c:f>
              <c:strCache>
                <c:ptCount val="1"/>
                <c:pt idx="0">
                  <c:v>HARG2</c:v>
                </c:pt>
              </c:strCache>
            </c:strRef>
          </c:tx>
          <c:spPr>
            <a:ln w="28575" cap="rnd">
              <a:solidFill>
                <a:schemeClr val="accent3"/>
              </a:solidFill>
              <a:round/>
            </a:ln>
            <a:effectLst/>
          </c:spPr>
          <c:marker>
            <c:symbol val="none"/>
          </c:marker>
          <c:cat>
            <c:strRef>
              <c:f>Dureza!$A$7:$A$16</c:f>
              <c:strCache>
                <c:ptCount val="9"/>
                <c:pt idx="0">
                  <c:v>abr-18</c:v>
                </c:pt>
                <c:pt idx="1">
                  <c:v>may-18</c:v>
                </c:pt>
                <c:pt idx="2">
                  <c:v>jun-18</c:v>
                </c:pt>
                <c:pt idx="3">
                  <c:v>jul-18</c:v>
                </c:pt>
                <c:pt idx="4">
                  <c:v>ago-18</c:v>
                </c:pt>
                <c:pt idx="5">
                  <c:v>sep-18</c:v>
                </c:pt>
                <c:pt idx="6">
                  <c:v>oct-18</c:v>
                </c:pt>
                <c:pt idx="7">
                  <c:v>nov-18</c:v>
                </c:pt>
                <c:pt idx="8">
                  <c:v>dic-18</c:v>
                </c:pt>
              </c:strCache>
            </c:strRef>
          </c:cat>
          <c:val>
            <c:numRef>
              <c:f>Dureza!$D$7:$D$16</c:f>
              <c:numCache>
                <c:formatCode>General</c:formatCode>
                <c:ptCount val="9"/>
                <c:pt idx="0">
                  <c:v>#N/A</c:v>
                </c:pt>
                <c:pt idx="1">
                  <c:v>#N/A</c:v>
                </c:pt>
                <c:pt idx="2">
                  <c:v>40</c:v>
                </c:pt>
                <c:pt idx="4">
                  <c:v>20</c:v>
                </c:pt>
                <c:pt idx="5">
                  <c:v>30</c:v>
                </c:pt>
                <c:pt idx="6">
                  <c:v>20</c:v>
                </c:pt>
                <c:pt idx="7">
                  <c:v>30</c:v>
                </c:pt>
                <c:pt idx="8">
                  <c:v>60</c:v>
                </c:pt>
              </c:numCache>
            </c:numRef>
          </c:val>
          <c:smooth val="0"/>
          <c:extLst>
            <c:ext xmlns:c16="http://schemas.microsoft.com/office/drawing/2014/chart" uri="{C3380CC4-5D6E-409C-BE32-E72D297353CC}">
              <c16:uniqueId val="{00000002-6CC0-4D2D-969F-0EA63C2D3D64}"/>
            </c:ext>
          </c:extLst>
        </c:ser>
        <c:ser>
          <c:idx val="3"/>
          <c:order val="3"/>
          <c:tx>
            <c:strRef>
              <c:f>Dureza!$E$5:$E$6</c:f>
              <c:strCache>
                <c:ptCount val="1"/>
                <c:pt idx="0">
                  <c:v>HASL1</c:v>
                </c:pt>
              </c:strCache>
            </c:strRef>
          </c:tx>
          <c:spPr>
            <a:ln w="28575" cap="rnd">
              <a:solidFill>
                <a:schemeClr val="accent4"/>
              </a:solidFill>
              <a:round/>
            </a:ln>
            <a:effectLst/>
          </c:spPr>
          <c:marker>
            <c:symbol val="none"/>
          </c:marker>
          <c:cat>
            <c:strRef>
              <c:f>Dureza!$A$7:$A$16</c:f>
              <c:strCache>
                <c:ptCount val="9"/>
                <c:pt idx="0">
                  <c:v>abr-18</c:v>
                </c:pt>
                <c:pt idx="1">
                  <c:v>may-18</c:v>
                </c:pt>
                <c:pt idx="2">
                  <c:v>jun-18</c:v>
                </c:pt>
                <c:pt idx="3">
                  <c:v>jul-18</c:v>
                </c:pt>
                <c:pt idx="4">
                  <c:v>ago-18</c:v>
                </c:pt>
                <c:pt idx="5">
                  <c:v>sep-18</c:v>
                </c:pt>
                <c:pt idx="6">
                  <c:v>oct-18</c:v>
                </c:pt>
                <c:pt idx="7">
                  <c:v>nov-18</c:v>
                </c:pt>
                <c:pt idx="8">
                  <c:v>dic-18</c:v>
                </c:pt>
              </c:strCache>
            </c:strRef>
          </c:cat>
          <c:val>
            <c:numRef>
              <c:f>Dureza!$E$7:$E$16</c:f>
              <c:numCache>
                <c:formatCode>General</c:formatCode>
                <c:ptCount val="9"/>
                <c:pt idx="0">
                  <c:v>#N/A</c:v>
                </c:pt>
                <c:pt idx="1">
                  <c:v>#N/A</c:v>
                </c:pt>
                <c:pt idx="4">
                  <c:v>30</c:v>
                </c:pt>
                <c:pt idx="5">
                  <c:v>40</c:v>
                </c:pt>
                <c:pt idx="6">
                  <c:v>30</c:v>
                </c:pt>
                <c:pt idx="7">
                  <c:v>20</c:v>
                </c:pt>
                <c:pt idx="8">
                  <c:v>30</c:v>
                </c:pt>
              </c:numCache>
            </c:numRef>
          </c:val>
          <c:smooth val="0"/>
          <c:extLst>
            <c:ext xmlns:c16="http://schemas.microsoft.com/office/drawing/2014/chart" uri="{C3380CC4-5D6E-409C-BE32-E72D297353CC}">
              <c16:uniqueId val="{00000003-6CC0-4D2D-969F-0EA63C2D3D64}"/>
            </c:ext>
          </c:extLst>
        </c:ser>
        <c:ser>
          <c:idx val="4"/>
          <c:order val="4"/>
          <c:tx>
            <c:strRef>
              <c:f>Dureza!$F$5:$F$6</c:f>
              <c:strCache>
                <c:ptCount val="1"/>
                <c:pt idx="0">
                  <c:v>HASL2</c:v>
                </c:pt>
              </c:strCache>
            </c:strRef>
          </c:tx>
          <c:spPr>
            <a:ln w="28575" cap="rnd">
              <a:solidFill>
                <a:schemeClr val="accent5"/>
              </a:solidFill>
              <a:round/>
            </a:ln>
            <a:effectLst/>
          </c:spPr>
          <c:marker>
            <c:symbol val="none"/>
          </c:marker>
          <c:cat>
            <c:strRef>
              <c:f>Dureza!$A$7:$A$16</c:f>
              <c:strCache>
                <c:ptCount val="9"/>
                <c:pt idx="0">
                  <c:v>abr-18</c:v>
                </c:pt>
                <c:pt idx="1">
                  <c:v>may-18</c:v>
                </c:pt>
                <c:pt idx="2">
                  <c:v>jun-18</c:v>
                </c:pt>
                <c:pt idx="3">
                  <c:v>jul-18</c:v>
                </c:pt>
                <c:pt idx="4">
                  <c:v>ago-18</c:v>
                </c:pt>
                <c:pt idx="5">
                  <c:v>sep-18</c:v>
                </c:pt>
                <c:pt idx="6">
                  <c:v>oct-18</c:v>
                </c:pt>
                <c:pt idx="7">
                  <c:v>nov-18</c:v>
                </c:pt>
                <c:pt idx="8">
                  <c:v>dic-18</c:v>
                </c:pt>
              </c:strCache>
            </c:strRef>
          </c:cat>
          <c:val>
            <c:numRef>
              <c:f>Dureza!$F$7:$F$16</c:f>
              <c:numCache>
                <c:formatCode>General</c:formatCode>
                <c:ptCount val="9"/>
                <c:pt idx="0">
                  <c:v>#N/A</c:v>
                </c:pt>
                <c:pt idx="1">
                  <c:v>#N/A</c:v>
                </c:pt>
                <c:pt idx="2">
                  <c:v>30</c:v>
                </c:pt>
                <c:pt idx="4">
                  <c:v>30</c:v>
                </c:pt>
                <c:pt idx="5">
                  <c:v>40</c:v>
                </c:pt>
                <c:pt idx="6">
                  <c:v>40</c:v>
                </c:pt>
                <c:pt idx="7">
                  <c:v>30</c:v>
                </c:pt>
                <c:pt idx="8">
                  <c:v>40</c:v>
                </c:pt>
              </c:numCache>
            </c:numRef>
          </c:val>
          <c:smooth val="0"/>
          <c:extLst>
            <c:ext xmlns:c16="http://schemas.microsoft.com/office/drawing/2014/chart" uri="{C3380CC4-5D6E-409C-BE32-E72D297353CC}">
              <c16:uniqueId val="{00000004-6CC0-4D2D-969F-0EA63C2D3D64}"/>
            </c:ext>
          </c:extLst>
        </c:ser>
        <c:ser>
          <c:idx val="5"/>
          <c:order val="5"/>
          <c:tx>
            <c:strRef>
              <c:f>Dureza!$G$5:$G$6</c:f>
              <c:strCache>
                <c:ptCount val="1"/>
                <c:pt idx="0">
                  <c:v>MAAB1</c:v>
                </c:pt>
              </c:strCache>
            </c:strRef>
          </c:tx>
          <c:spPr>
            <a:ln w="28575" cap="rnd">
              <a:solidFill>
                <a:schemeClr val="accent6"/>
              </a:solidFill>
              <a:round/>
            </a:ln>
            <a:effectLst/>
          </c:spPr>
          <c:marker>
            <c:symbol val="none"/>
          </c:marker>
          <c:cat>
            <c:strRef>
              <c:f>Dureza!$A$7:$A$16</c:f>
              <c:strCache>
                <c:ptCount val="9"/>
                <c:pt idx="0">
                  <c:v>abr-18</c:v>
                </c:pt>
                <c:pt idx="1">
                  <c:v>may-18</c:v>
                </c:pt>
                <c:pt idx="2">
                  <c:v>jun-18</c:v>
                </c:pt>
                <c:pt idx="3">
                  <c:v>jul-18</c:v>
                </c:pt>
                <c:pt idx="4">
                  <c:v>ago-18</c:v>
                </c:pt>
                <c:pt idx="5">
                  <c:v>sep-18</c:v>
                </c:pt>
                <c:pt idx="6">
                  <c:v>oct-18</c:v>
                </c:pt>
                <c:pt idx="7">
                  <c:v>nov-18</c:v>
                </c:pt>
                <c:pt idx="8">
                  <c:v>dic-18</c:v>
                </c:pt>
              </c:strCache>
            </c:strRef>
          </c:cat>
          <c:val>
            <c:numRef>
              <c:f>Dureza!$G$7:$G$16</c:f>
              <c:numCache>
                <c:formatCode>General</c:formatCode>
                <c:ptCount val="9"/>
                <c:pt idx="0">
                  <c:v>#N/A</c:v>
                </c:pt>
                <c:pt idx="1">
                  <c:v>#N/A</c:v>
                </c:pt>
                <c:pt idx="4">
                  <c:v>30</c:v>
                </c:pt>
                <c:pt idx="5">
                  <c:v>50</c:v>
                </c:pt>
                <c:pt idx="6">
                  <c:v>40</c:v>
                </c:pt>
                <c:pt idx="8">
                  <c:v>70</c:v>
                </c:pt>
              </c:numCache>
            </c:numRef>
          </c:val>
          <c:smooth val="0"/>
          <c:extLst>
            <c:ext xmlns:c16="http://schemas.microsoft.com/office/drawing/2014/chart" uri="{C3380CC4-5D6E-409C-BE32-E72D297353CC}">
              <c16:uniqueId val="{00000005-6CC0-4D2D-969F-0EA63C2D3D64}"/>
            </c:ext>
          </c:extLst>
        </c:ser>
        <c:ser>
          <c:idx val="6"/>
          <c:order val="6"/>
          <c:tx>
            <c:strRef>
              <c:f>Dureza!$H$5:$H$6</c:f>
              <c:strCache>
                <c:ptCount val="1"/>
                <c:pt idx="0">
                  <c:v>MAAB2</c:v>
                </c:pt>
              </c:strCache>
            </c:strRef>
          </c:tx>
          <c:spPr>
            <a:ln w="28575" cap="rnd">
              <a:solidFill>
                <a:schemeClr val="accent1">
                  <a:lumMod val="60000"/>
                </a:schemeClr>
              </a:solidFill>
              <a:round/>
            </a:ln>
            <a:effectLst/>
          </c:spPr>
          <c:marker>
            <c:symbol val="none"/>
          </c:marker>
          <c:cat>
            <c:strRef>
              <c:f>Dureza!$A$7:$A$16</c:f>
              <c:strCache>
                <c:ptCount val="9"/>
                <c:pt idx="0">
                  <c:v>abr-18</c:v>
                </c:pt>
                <c:pt idx="1">
                  <c:v>may-18</c:v>
                </c:pt>
                <c:pt idx="2">
                  <c:v>jun-18</c:v>
                </c:pt>
                <c:pt idx="3">
                  <c:v>jul-18</c:v>
                </c:pt>
                <c:pt idx="4">
                  <c:v>ago-18</c:v>
                </c:pt>
                <c:pt idx="5">
                  <c:v>sep-18</c:v>
                </c:pt>
                <c:pt idx="6">
                  <c:v>oct-18</c:v>
                </c:pt>
                <c:pt idx="7">
                  <c:v>nov-18</c:v>
                </c:pt>
                <c:pt idx="8">
                  <c:v>dic-18</c:v>
                </c:pt>
              </c:strCache>
            </c:strRef>
          </c:cat>
          <c:val>
            <c:numRef>
              <c:f>Dureza!$H$7:$H$16</c:f>
              <c:numCache>
                <c:formatCode>General</c:formatCode>
                <c:ptCount val="9"/>
                <c:pt idx="0">
                  <c:v>#N/A</c:v>
                </c:pt>
                <c:pt idx="1">
                  <c:v>#N/A</c:v>
                </c:pt>
                <c:pt idx="2">
                  <c:v>40</c:v>
                </c:pt>
                <c:pt idx="4">
                  <c:v>30</c:v>
                </c:pt>
                <c:pt idx="5">
                  <c:v>60</c:v>
                </c:pt>
                <c:pt idx="6">
                  <c:v>20</c:v>
                </c:pt>
                <c:pt idx="7">
                  <c:v>30</c:v>
                </c:pt>
                <c:pt idx="8">
                  <c:v>60</c:v>
                </c:pt>
              </c:numCache>
            </c:numRef>
          </c:val>
          <c:smooth val="0"/>
          <c:extLst>
            <c:ext xmlns:c16="http://schemas.microsoft.com/office/drawing/2014/chart" uri="{C3380CC4-5D6E-409C-BE32-E72D297353CC}">
              <c16:uniqueId val="{00000006-6CC0-4D2D-969F-0EA63C2D3D64}"/>
            </c:ext>
          </c:extLst>
        </c:ser>
        <c:ser>
          <c:idx val="7"/>
          <c:order val="7"/>
          <c:tx>
            <c:strRef>
              <c:f>Dureza!$I$5:$I$6</c:f>
              <c:strCache>
                <c:ptCount val="1"/>
                <c:pt idx="0">
                  <c:v>MACA1</c:v>
                </c:pt>
              </c:strCache>
            </c:strRef>
          </c:tx>
          <c:spPr>
            <a:ln w="28575" cap="rnd">
              <a:solidFill>
                <a:schemeClr val="accent2">
                  <a:lumMod val="60000"/>
                </a:schemeClr>
              </a:solidFill>
              <a:round/>
            </a:ln>
            <a:effectLst/>
          </c:spPr>
          <c:marker>
            <c:symbol val="none"/>
          </c:marker>
          <c:cat>
            <c:strRef>
              <c:f>Dureza!$A$7:$A$16</c:f>
              <c:strCache>
                <c:ptCount val="9"/>
                <c:pt idx="0">
                  <c:v>abr-18</c:v>
                </c:pt>
                <c:pt idx="1">
                  <c:v>may-18</c:v>
                </c:pt>
                <c:pt idx="2">
                  <c:v>jun-18</c:v>
                </c:pt>
                <c:pt idx="3">
                  <c:v>jul-18</c:v>
                </c:pt>
                <c:pt idx="4">
                  <c:v>ago-18</c:v>
                </c:pt>
                <c:pt idx="5">
                  <c:v>sep-18</c:v>
                </c:pt>
                <c:pt idx="6">
                  <c:v>oct-18</c:v>
                </c:pt>
                <c:pt idx="7">
                  <c:v>nov-18</c:v>
                </c:pt>
                <c:pt idx="8">
                  <c:v>dic-18</c:v>
                </c:pt>
              </c:strCache>
            </c:strRef>
          </c:cat>
          <c:val>
            <c:numRef>
              <c:f>Dureza!$I$7:$I$16</c:f>
              <c:numCache>
                <c:formatCode>General</c:formatCode>
                <c:ptCount val="9"/>
                <c:pt idx="0">
                  <c:v>#N/A</c:v>
                </c:pt>
                <c:pt idx="1">
                  <c:v>#N/A</c:v>
                </c:pt>
                <c:pt idx="4">
                  <c:v>30</c:v>
                </c:pt>
                <c:pt idx="5">
                  <c:v>30</c:v>
                </c:pt>
                <c:pt idx="6">
                  <c:v>50</c:v>
                </c:pt>
                <c:pt idx="8">
                  <c:v>50</c:v>
                </c:pt>
              </c:numCache>
            </c:numRef>
          </c:val>
          <c:smooth val="0"/>
          <c:extLst>
            <c:ext xmlns:c16="http://schemas.microsoft.com/office/drawing/2014/chart" uri="{C3380CC4-5D6E-409C-BE32-E72D297353CC}">
              <c16:uniqueId val="{00000007-6CC0-4D2D-969F-0EA63C2D3D64}"/>
            </c:ext>
          </c:extLst>
        </c:ser>
        <c:ser>
          <c:idx val="8"/>
          <c:order val="8"/>
          <c:tx>
            <c:strRef>
              <c:f>Dureza!$J$5:$J$6</c:f>
              <c:strCache>
                <c:ptCount val="1"/>
                <c:pt idx="0">
                  <c:v>MACA2</c:v>
                </c:pt>
              </c:strCache>
            </c:strRef>
          </c:tx>
          <c:spPr>
            <a:ln w="28575" cap="rnd">
              <a:solidFill>
                <a:schemeClr val="accent3">
                  <a:lumMod val="60000"/>
                </a:schemeClr>
              </a:solidFill>
              <a:round/>
            </a:ln>
            <a:effectLst/>
          </c:spPr>
          <c:marker>
            <c:symbol val="none"/>
          </c:marker>
          <c:cat>
            <c:strRef>
              <c:f>Dureza!$A$7:$A$16</c:f>
              <c:strCache>
                <c:ptCount val="9"/>
                <c:pt idx="0">
                  <c:v>abr-18</c:v>
                </c:pt>
                <c:pt idx="1">
                  <c:v>may-18</c:v>
                </c:pt>
                <c:pt idx="2">
                  <c:v>jun-18</c:v>
                </c:pt>
                <c:pt idx="3">
                  <c:v>jul-18</c:v>
                </c:pt>
                <c:pt idx="4">
                  <c:v>ago-18</c:v>
                </c:pt>
                <c:pt idx="5">
                  <c:v>sep-18</c:v>
                </c:pt>
                <c:pt idx="6">
                  <c:v>oct-18</c:v>
                </c:pt>
                <c:pt idx="7">
                  <c:v>nov-18</c:v>
                </c:pt>
                <c:pt idx="8">
                  <c:v>dic-18</c:v>
                </c:pt>
              </c:strCache>
            </c:strRef>
          </c:cat>
          <c:val>
            <c:numRef>
              <c:f>Dureza!$J$7:$J$16</c:f>
              <c:numCache>
                <c:formatCode>General</c:formatCode>
                <c:ptCount val="9"/>
                <c:pt idx="0">
                  <c:v>#N/A</c:v>
                </c:pt>
                <c:pt idx="1">
                  <c:v>#N/A</c:v>
                </c:pt>
                <c:pt idx="2">
                  <c:v>40</c:v>
                </c:pt>
                <c:pt idx="3">
                  <c:v>30</c:v>
                </c:pt>
                <c:pt idx="4">
                  <c:v>30</c:v>
                </c:pt>
                <c:pt idx="5">
                  <c:v>30</c:v>
                </c:pt>
                <c:pt idx="6">
                  <c:v>40</c:v>
                </c:pt>
                <c:pt idx="7">
                  <c:v>50</c:v>
                </c:pt>
                <c:pt idx="8">
                  <c:v>30</c:v>
                </c:pt>
              </c:numCache>
            </c:numRef>
          </c:val>
          <c:smooth val="0"/>
          <c:extLst>
            <c:ext xmlns:c16="http://schemas.microsoft.com/office/drawing/2014/chart" uri="{C3380CC4-5D6E-409C-BE32-E72D297353CC}">
              <c16:uniqueId val="{00000008-6CC0-4D2D-969F-0EA63C2D3D64}"/>
            </c:ext>
          </c:extLst>
        </c:ser>
        <c:ser>
          <c:idx val="9"/>
          <c:order val="9"/>
          <c:tx>
            <c:strRef>
              <c:f>Dureza!$K$5:$K$6</c:f>
              <c:strCache>
                <c:ptCount val="1"/>
                <c:pt idx="0">
                  <c:v>MAKI</c:v>
                </c:pt>
              </c:strCache>
            </c:strRef>
          </c:tx>
          <c:spPr>
            <a:ln w="28575" cap="rnd">
              <a:solidFill>
                <a:schemeClr val="accent4">
                  <a:lumMod val="60000"/>
                </a:schemeClr>
              </a:solidFill>
              <a:round/>
            </a:ln>
            <a:effectLst/>
          </c:spPr>
          <c:marker>
            <c:symbol val="none"/>
          </c:marker>
          <c:cat>
            <c:strRef>
              <c:f>Dureza!$A$7:$A$16</c:f>
              <c:strCache>
                <c:ptCount val="9"/>
                <c:pt idx="0">
                  <c:v>abr-18</c:v>
                </c:pt>
                <c:pt idx="1">
                  <c:v>may-18</c:v>
                </c:pt>
                <c:pt idx="2">
                  <c:v>jun-18</c:v>
                </c:pt>
                <c:pt idx="3">
                  <c:v>jul-18</c:v>
                </c:pt>
                <c:pt idx="4">
                  <c:v>ago-18</c:v>
                </c:pt>
                <c:pt idx="5">
                  <c:v>sep-18</c:v>
                </c:pt>
                <c:pt idx="6">
                  <c:v>oct-18</c:v>
                </c:pt>
                <c:pt idx="7">
                  <c:v>nov-18</c:v>
                </c:pt>
                <c:pt idx="8">
                  <c:v>dic-18</c:v>
                </c:pt>
              </c:strCache>
            </c:strRef>
          </c:cat>
          <c:val>
            <c:numRef>
              <c:f>Dureza!$K$7:$K$16</c:f>
              <c:numCache>
                <c:formatCode>General</c:formatCode>
                <c:ptCount val="9"/>
                <c:pt idx="3">
                  <c:v>70</c:v>
                </c:pt>
                <c:pt idx="4">
                  <c:v>50</c:v>
                </c:pt>
                <c:pt idx="5">
                  <c:v>60</c:v>
                </c:pt>
              </c:numCache>
            </c:numRef>
          </c:val>
          <c:smooth val="0"/>
          <c:extLst>
            <c:ext xmlns:c16="http://schemas.microsoft.com/office/drawing/2014/chart" uri="{C3380CC4-5D6E-409C-BE32-E72D297353CC}">
              <c16:uniqueId val="{00000009-6CC0-4D2D-969F-0EA63C2D3D64}"/>
            </c:ext>
          </c:extLst>
        </c:ser>
        <c:ser>
          <c:idx val="10"/>
          <c:order val="10"/>
          <c:tx>
            <c:strRef>
              <c:f>Dureza!$L$5:$L$6</c:f>
              <c:strCache>
                <c:ptCount val="1"/>
                <c:pt idx="0">
                  <c:v>PAPO1</c:v>
                </c:pt>
              </c:strCache>
            </c:strRef>
          </c:tx>
          <c:spPr>
            <a:ln w="28575" cap="rnd">
              <a:solidFill>
                <a:schemeClr val="accent5">
                  <a:lumMod val="60000"/>
                </a:schemeClr>
              </a:solidFill>
              <a:round/>
            </a:ln>
            <a:effectLst/>
          </c:spPr>
          <c:marker>
            <c:symbol val="none"/>
          </c:marker>
          <c:cat>
            <c:strRef>
              <c:f>Dureza!$A$7:$A$16</c:f>
              <c:strCache>
                <c:ptCount val="9"/>
                <c:pt idx="0">
                  <c:v>abr-18</c:v>
                </c:pt>
                <c:pt idx="1">
                  <c:v>may-18</c:v>
                </c:pt>
                <c:pt idx="2">
                  <c:v>jun-18</c:v>
                </c:pt>
                <c:pt idx="3">
                  <c:v>jul-18</c:v>
                </c:pt>
                <c:pt idx="4">
                  <c:v>ago-18</c:v>
                </c:pt>
                <c:pt idx="5">
                  <c:v>sep-18</c:v>
                </c:pt>
                <c:pt idx="6">
                  <c:v>oct-18</c:v>
                </c:pt>
                <c:pt idx="7">
                  <c:v>nov-18</c:v>
                </c:pt>
                <c:pt idx="8">
                  <c:v>dic-18</c:v>
                </c:pt>
              </c:strCache>
            </c:strRef>
          </c:cat>
          <c:val>
            <c:numRef>
              <c:f>Dureza!$L$7:$L$16</c:f>
              <c:numCache>
                <c:formatCode>General</c:formatCode>
                <c:ptCount val="9"/>
                <c:pt idx="0">
                  <c:v>#N/A</c:v>
                </c:pt>
                <c:pt idx="1">
                  <c:v>#N/A</c:v>
                </c:pt>
                <c:pt idx="4">
                  <c:v>40</c:v>
                </c:pt>
                <c:pt idx="5">
                  <c:v>50</c:v>
                </c:pt>
                <c:pt idx="6">
                  <c:v>40</c:v>
                </c:pt>
                <c:pt idx="8">
                  <c:v>40</c:v>
                </c:pt>
              </c:numCache>
            </c:numRef>
          </c:val>
          <c:smooth val="0"/>
          <c:extLst>
            <c:ext xmlns:c16="http://schemas.microsoft.com/office/drawing/2014/chart" uri="{C3380CC4-5D6E-409C-BE32-E72D297353CC}">
              <c16:uniqueId val="{0000000A-6CC0-4D2D-969F-0EA63C2D3D64}"/>
            </c:ext>
          </c:extLst>
        </c:ser>
        <c:ser>
          <c:idx val="11"/>
          <c:order val="11"/>
          <c:tx>
            <c:strRef>
              <c:f>Dureza!$M$5:$M$6</c:f>
              <c:strCache>
                <c:ptCount val="1"/>
                <c:pt idx="0">
                  <c:v>PAPO2</c:v>
                </c:pt>
              </c:strCache>
            </c:strRef>
          </c:tx>
          <c:spPr>
            <a:ln w="28575" cap="rnd">
              <a:solidFill>
                <a:schemeClr val="accent6">
                  <a:lumMod val="60000"/>
                </a:schemeClr>
              </a:solidFill>
              <a:round/>
            </a:ln>
            <a:effectLst/>
          </c:spPr>
          <c:marker>
            <c:symbol val="none"/>
          </c:marker>
          <c:cat>
            <c:strRef>
              <c:f>Dureza!$A$7:$A$16</c:f>
              <c:strCache>
                <c:ptCount val="9"/>
                <c:pt idx="0">
                  <c:v>abr-18</c:v>
                </c:pt>
                <c:pt idx="1">
                  <c:v>may-18</c:v>
                </c:pt>
                <c:pt idx="2">
                  <c:v>jun-18</c:v>
                </c:pt>
                <c:pt idx="3">
                  <c:v>jul-18</c:v>
                </c:pt>
                <c:pt idx="4">
                  <c:v>ago-18</c:v>
                </c:pt>
                <c:pt idx="5">
                  <c:v>sep-18</c:v>
                </c:pt>
                <c:pt idx="6">
                  <c:v>oct-18</c:v>
                </c:pt>
                <c:pt idx="7">
                  <c:v>nov-18</c:v>
                </c:pt>
                <c:pt idx="8">
                  <c:v>dic-18</c:v>
                </c:pt>
              </c:strCache>
            </c:strRef>
          </c:cat>
          <c:val>
            <c:numRef>
              <c:f>Dureza!$M$7:$M$16</c:f>
              <c:numCache>
                <c:formatCode>General</c:formatCode>
                <c:ptCount val="9"/>
                <c:pt idx="0">
                  <c:v>#N/A</c:v>
                </c:pt>
                <c:pt idx="1">
                  <c:v>#N/A</c:v>
                </c:pt>
                <c:pt idx="2">
                  <c:v>50</c:v>
                </c:pt>
                <c:pt idx="4">
                  <c:v>40</c:v>
                </c:pt>
                <c:pt idx="5">
                  <c:v>40</c:v>
                </c:pt>
                <c:pt idx="6">
                  <c:v>50</c:v>
                </c:pt>
                <c:pt idx="7">
                  <c:v>70</c:v>
                </c:pt>
                <c:pt idx="8">
                  <c:v>30</c:v>
                </c:pt>
              </c:numCache>
            </c:numRef>
          </c:val>
          <c:smooth val="0"/>
          <c:extLst>
            <c:ext xmlns:c16="http://schemas.microsoft.com/office/drawing/2014/chart" uri="{C3380CC4-5D6E-409C-BE32-E72D297353CC}">
              <c16:uniqueId val="{0000000B-6CC0-4D2D-969F-0EA63C2D3D64}"/>
            </c:ext>
          </c:extLst>
        </c:ser>
        <c:ser>
          <c:idx val="12"/>
          <c:order val="12"/>
          <c:tx>
            <c:strRef>
              <c:f>Dureza!$N$5:$N$6</c:f>
              <c:strCache>
                <c:ptCount val="1"/>
                <c:pt idx="0">
                  <c:v>PAPR1</c:v>
                </c:pt>
              </c:strCache>
            </c:strRef>
          </c:tx>
          <c:spPr>
            <a:ln w="28575" cap="rnd">
              <a:solidFill>
                <a:schemeClr val="accent1">
                  <a:lumMod val="80000"/>
                  <a:lumOff val="20000"/>
                </a:schemeClr>
              </a:solidFill>
              <a:round/>
            </a:ln>
            <a:effectLst/>
          </c:spPr>
          <c:marker>
            <c:symbol val="none"/>
          </c:marker>
          <c:cat>
            <c:strRef>
              <c:f>Dureza!$A$7:$A$16</c:f>
              <c:strCache>
                <c:ptCount val="9"/>
                <c:pt idx="0">
                  <c:v>abr-18</c:v>
                </c:pt>
                <c:pt idx="1">
                  <c:v>may-18</c:v>
                </c:pt>
                <c:pt idx="2">
                  <c:v>jun-18</c:v>
                </c:pt>
                <c:pt idx="3">
                  <c:v>jul-18</c:v>
                </c:pt>
                <c:pt idx="4">
                  <c:v>ago-18</c:v>
                </c:pt>
                <c:pt idx="5">
                  <c:v>sep-18</c:v>
                </c:pt>
                <c:pt idx="6">
                  <c:v>oct-18</c:v>
                </c:pt>
                <c:pt idx="7">
                  <c:v>nov-18</c:v>
                </c:pt>
                <c:pt idx="8">
                  <c:v>dic-18</c:v>
                </c:pt>
              </c:strCache>
            </c:strRef>
          </c:cat>
          <c:val>
            <c:numRef>
              <c:f>Dureza!$N$7:$N$16</c:f>
              <c:numCache>
                <c:formatCode>General</c:formatCode>
                <c:ptCount val="9"/>
                <c:pt idx="0">
                  <c:v>#N/A</c:v>
                </c:pt>
                <c:pt idx="1">
                  <c:v>30</c:v>
                </c:pt>
                <c:pt idx="4">
                  <c:v>10</c:v>
                </c:pt>
                <c:pt idx="5">
                  <c:v>20</c:v>
                </c:pt>
                <c:pt idx="6">
                  <c:v>20</c:v>
                </c:pt>
                <c:pt idx="8">
                  <c:v>30</c:v>
                </c:pt>
              </c:numCache>
            </c:numRef>
          </c:val>
          <c:smooth val="0"/>
          <c:extLst>
            <c:ext xmlns:c16="http://schemas.microsoft.com/office/drawing/2014/chart" uri="{C3380CC4-5D6E-409C-BE32-E72D297353CC}">
              <c16:uniqueId val="{0000000C-6CC0-4D2D-969F-0EA63C2D3D64}"/>
            </c:ext>
          </c:extLst>
        </c:ser>
        <c:ser>
          <c:idx val="13"/>
          <c:order val="13"/>
          <c:tx>
            <c:strRef>
              <c:f>Dureza!$O$5:$O$6</c:f>
              <c:strCache>
                <c:ptCount val="1"/>
                <c:pt idx="0">
                  <c:v>PAPR2</c:v>
                </c:pt>
              </c:strCache>
            </c:strRef>
          </c:tx>
          <c:spPr>
            <a:ln w="28575" cap="rnd">
              <a:solidFill>
                <a:schemeClr val="accent2">
                  <a:lumMod val="80000"/>
                  <a:lumOff val="20000"/>
                </a:schemeClr>
              </a:solidFill>
              <a:round/>
            </a:ln>
            <a:effectLst/>
          </c:spPr>
          <c:marker>
            <c:symbol val="none"/>
          </c:marker>
          <c:cat>
            <c:strRef>
              <c:f>Dureza!$A$7:$A$16</c:f>
              <c:strCache>
                <c:ptCount val="9"/>
                <c:pt idx="0">
                  <c:v>abr-18</c:v>
                </c:pt>
                <c:pt idx="1">
                  <c:v>may-18</c:v>
                </c:pt>
                <c:pt idx="2">
                  <c:v>jun-18</c:v>
                </c:pt>
                <c:pt idx="3">
                  <c:v>jul-18</c:v>
                </c:pt>
                <c:pt idx="4">
                  <c:v>ago-18</c:v>
                </c:pt>
                <c:pt idx="5">
                  <c:v>sep-18</c:v>
                </c:pt>
                <c:pt idx="6">
                  <c:v>oct-18</c:v>
                </c:pt>
                <c:pt idx="7">
                  <c:v>nov-18</c:v>
                </c:pt>
                <c:pt idx="8">
                  <c:v>dic-18</c:v>
                </c:pt>
              </c:strCache>
            </c:strRef>
          </c:cat>
          <c:val>
            <c:numRef>
              <c:f>Dureza!$O$7:$O$16</c:f>
              <c:numCache>
                <c:formatCode>General</c:formatCode>
                <c:ptCount val="9"/>
                <c:pt idx="0">
                  <c:v>#N/A</c:v>
                </c:pt>
                <c:pt idx="1">
                  <c:v>40</c:v>
                </c:pt>
                <c:pt idx="2">
                  <c:v>60</c:v>
                </c:pt>
                <c:pt idx="4">
                  <c:v>20</c:v>
                </c:pt>
                <c:pt idx="5">
                  <c:v>20</c:v>
                </c:pt>
                <c:pt idx="6">
                  <c:v>30</c:v>
                </c:pt>
                <c:pt idx="7">
                  <c:v>60</c:v>
                </c:pt>
                <c:pt idx="8">
                  <c:v>30</c:v>
                </c:pt>
              </c:numCache>
            </c:numRef>
          </c:val>
          <c:smooth val="0"/>
          <c:extLst>
            <c:ext xmlns:c16="http://schemas.microsoft.com/office/drawing/2014/chart" uri="{C3380CC4-5D6E-409C-BE32-E72D297353CC}">
              <c16:uniqueId val="{0000000D-6CC0-4D2D-969F-0EA63C2D3D64}"/>
            </c:ext>
          </c:extLst>
        </c:ser>
        <c:ser>
          <c:idx val="14"/>
          <c:order val="14"/>
          <c:tx>
            <c:strRef>
              <c:f>Dureza!$P$5:$P$6</c:f>
              <c:strCache>
                <c:ptCount val="1"/>
                <c:pt idx="0">
                  <c:v>PLTR1</c:v>
                </c:pt>
              </c:strCache>
            </c:strRef>
          </c:tx>
          <c:spPr>
            <a:ln w="28575" cap="rnd">
              <a:solidFill>
                <a:schemeClr val="accent3">
                  <a:lumMod val="80000"/>
                  <a:lumOff val="20000"/>
                </a:schemeClr>
              </a:solidFill>
              <a:round/>
            </a:ln>
            <a:effectLst/>
          </c:spPr>
          <c:marker>
            <c:symbol val="none"/>
          </c:marker>
          <c:cat>
            <c:strRef>
              <c:f>Dureza!$A$7:$A$16</c:f>
              <c:strCache>
                <c:ptCount val="9"/>
                <c:pt idx="0">
                  <c:v>abr-18</c:v>
                </c:pt>
                <c:pt idx="1">
                  <c:v>may-18</c:v>
                </c:pt>
                <c:pt idx="2">
                  <c:v>jun-18</c:v>
                </c:pt>
                <c:pt idx="3">
                  <c:v>jul-18</c:v>
                </c:pt>
                <c:pt idx="4">
                  <c:v>ago-18</c:v>
                </c:pt>
                <c:pt idx="5">
                  <c:v>sep-18</c:v>
                </c:pt>
                <c:pt idx="6">
                  <c:v>oct-18</c:v>
                </c:pt>
                <c:pt idx="7">
                  <c:v>nov-18</c:v>
                </c:pt>
                <c:pt idx="8">
                  <c:v>dic-18</c:v>
                </c:pt>
              </c:strCache>
            </c:strRef>
          </c:cat>
          <c:val>
            <c:numRef>
              <c:f>Dureza!$P$7:$P$16</c:f>
              <c:numCache>
                <c:formatCode>General</c:formatCode>
                <c:ptCount val="9"/>
                <c:pt idx="0">
                  <c:v>#N/A</c:v>
                </c:pt>
                <c:pt idx="1">
                  <c:v>35</c:v>
                </c:pt>
                <c:pt idx="2">
                  <c:v>40</c:v>
                </c:pt>
                <c:pt idx="3">
                  <c:v>40</c:v>
                </c:pt>
                <c:pt idx="4">
                  <c:v>45</c:v>
                </c:pt>
                <c:pt idx="5">
                  <c:v>35</c:v>
                </c:pt>
                <c:pt idx="6">
                  <c:v>40</c:v>
                </c:pt>
                <c:pt idx="7">
                  <c:v>20</c:v>
                </c:pt>
                <c:pt idx="8">
                  <c:v>30</c:v>
                </c:pt>
              </c:numCache>
            </c:numRef>
          </c:val>
          <c:smooth val="0"/>
          <c:extLst>
            <c:ext xmlns:c16="http://schemas.microsoft.com/office/drawing/2014/chart" uri="{C3380CC4-5D6E-409C-BE32-E72D297353CC}">
              <c16:uniqueId val="{0000000E-6CC0-4D2D-969F-0EA63C2D3D64}"/>
            </c:ext>
          </c:extLst>
        </c:ser>
        <c:ser>
          <c:idx val="15"/>
          <c:order val="15"/>
          <c:tx>
            <c:strRef>
              <c:f>Dureza!$Q$5:$Q$6</c:f>
              <c:strCache>
                <c:ptCount val="1"/>
                <c:pt idx="0">
                  <c:v>PLTR2</c:v>
                </c:pt>
              </c:strCache>
            </c:strRef>
          </c:tx>
          <c:spPr>
            <a:ln w="28575" cap="rnd">
              <a:solidFill>
                <a:schemeClr val="accent4">
                  <a:lumMod val="80000"/>
                  <a:lumOff val="20000"/>
                </a:schemeClr>
              </a:solidFill>
              <a:round/>
            </a:ln>
            <a:effectLst/>
          </c:spPr>
          <c:marker>
            <c:symbol val="none"/>
          </c:marker>
          <c:cat>
            <c:strRef>
              <c:f>Dureza!$A$7:$A$16</c:f>
              <c:strCache>
                <c:ptCount val="9"/>
                <c:pt idx="0">
                  <c:v>abr-18</c:v>
                </c:pt>
                <c:pt idx="1">
                  <c:v>may-18</c:v>
                </c:pt>
                <c:pt idx="2">
                  <c:v>jun-18</c:v>
                </c:pt>
                <c:pt idx="3">
                  <c:v>jul-18</c:v>
                </c:pt>
                <c:pt idx="4">
                  <c:v>ago-18</c:v>
                </c:pt>
                <c:pt idx="5">
                  <c:v>sep-18</c:v>
                </c:pt>
                <c:pt idx="6">
                  <c:v>oct-18</c:v>
                </c:pt>
                <c:pt idx="7">
                  <c:v>nov-18</c:v>
                </c:pt>
                <c:pt idx="8">
                  <c:v>dic-18</c:v>
                </c:pt>
              </c:strCache>
            </c:strRef>
          </c:cat>
          <c:val>
            <c:numRef>
              <c:f>Dureza!$Q$7:$Q$16</c:f>
              <c:numCache>
                <c:formatCode>General</c:formatCode>
                <c:ptCount val="9"/>
                <c:pt idx="0">
                  <c:v>#N/A</c:v>
                </c:pt>
                <c:pt idx="1">
                  <c:v>40</c:v>
                </c:pt>
                <c:pt idx="2">
                  <c:v>30</c:v>
                </c:pt>
                <c:pt idx="3">
                  <c:v>45</c:v>
                </c:pt>
                <c:pt idx="4">
                  <c:v>40</c:v>
                </c:pt>
                <c:pt idx="5">
                  <c:v>35</c:v>
                </c:pt>
                <c:pt idx="6">
                  <c:v>40</c:v>
                </c:pt>
                <c:pt idx="7">
                  <c:v>40</c:v>
                </c:pt>
                <c:pt idx="8">
                  <c:v>40</c:v>
                </c:pt>
              </c:numCache>
            </c:numRef>
          </c:val>
          <c:smooth val="0"/>
          <c:extLst>
            <c:ext xmlns:c16="http://schemas.microsoft.com/office/drawing/2014/chart" uri="{C3380CC4-5D6E-409C-BE32-E72D297353CC}">
              <c16:uniqueId val="{0000000F-6CC0-4D2D-969F-0EA63C2D3D64}"/>
            </c:ext>
          </c:extLst>
        </c:ser>
        <c:ser>
          <c:idx val="16"/>
          <c:order val="16"/>
          <c:tx>
            <c:strRef>
              <c:f>Dureza!$R$5:$R$6</c:f>
              <c:strCache>
                <c:ptCount val="1"/>
                <c:pt idx="0">
                  <c:v>RECO</c:v>
                </c:pt>
              </c:strCache>
            </c:strRef>
          </c:tx>
          <c:spPr>
            <a:ln w="28575" cap="rnd">
              <a:solidFill>
                <a:schemeClr val="accent5">
                  <a:lumMod val="80000"/>
                  <a:lumOff val="20000"/>
                </a:schemeClr>
              </a:solidFill>
              <a:round/>
            </a:ln>
            <a:effectLst/>
          </c:spPr>
          <c:marker>
            <c:symbol val="none"/>
          </c:marker>
          <c:cat>
            <c:strRef>
              <c:f>Dureza!$A$7:$A$16</c:f>
              <c:strCache>
                <c:ptCount val="9"/>
                <c:pt idx="0">
                  <c:v>abr-18</c:v>
                </c:pt>
                <c:pt idx="1">
                  <c:v>may-18</c:v>
                </c:pt>
                <c:pt idx="2">
                  <c:v>jun-18</c:v>
                </c:pt>
                <c:pt idx="3">
                  <c:v>jul-18</c:v>
                </c:pt>
                <c:pt idx="4">
                  <c:v>ago-18</c:v>
                </c:pt>
                <c:pt idx="5">
                  <c:v>sep-18</c:v>
                </c:pt>
                <c:pt idx="6">
                  <c:v>oct-18</c:v>
                </c:pt>
                <c:pt idx="7">
                  <c:v>nov-18</c:v>
                </c:pt>
                <c:pt idx="8">
                  <c:v>dic-18</c:v>
                </c:pt>
              </c:strCache>
            </c:strRef>
          </c:cat>
          <c:val>
            <c:numRef>
              <c:f>Dureza!$R$7:$R$16</c:f>
              <c:numCache>
                <c:formatCode>General</c:formatCode>
                <c:ptCount val="9"/>
                <c:pt idx="0">
                  <c:v>#N/A</c:v>
                </c:pt>
                <c:pt idx="1">
                  <c:v>30</c:v>
                </c:pt>
                <c:pt idx="2">
                  <c:v>30</c:v>
                </c:pt>
                <c:pt idx="3">
                  <c:v>40</c:v>
                </c:pt>
                <c:pt idx="4">
                  <c:v>30</c:v>
                </c:pt>
                <c:pt idx="5">
                  <c:v>50</c:v>
                </c:pt>
                <c:pt idx="6">
                  <c:v>40</c:v>
                </c:pt>
                <c:pt idx="7">
                  <c:v>30</c:v>
                </c:pt>
                <c:pt idx="8">
                  <c:v>30</c:v>
                </c:pt>
              </c:numCache>
            </c:numRef>
          </c:val>
          <c:smooth val="0"/>
          <c:extLst>
            <c:ext xmlns:c16="http://schemas.microsoft.com/office/drawing/2014/chart" uri="{C3380CC4-5D6E-409C-BE32-E72D297353CC}">
              <c16:uniqueId val="{00000010-6CC0-4D2D-969F-0EA63C2D3D64}"/>
            </c:ext>
          </c:extLst>
        </c:ser>
        <c:ser>
          <c:idx val="17"/>
          <c:order val="17"/>
          <c:tx>
            <c:strRef>
              <c:f>Dureza!$S$5:$S$6</c:f>
              <c:strCache>
                <c:ptCount val="1"/>
                <c:pt idx="0">
                  <c:v>SALT</c:v>
                </c:pt>
              </c:strCache>
            </c:strRef>
          </c:tx>
          <c:spPr>
            <a:ln w="28575" cap="rnd">
              <a:solidFill>
                <a:schemeClr val="accent6">
                  <a:lumMod val="80000"/>
                  <a:lumOff val="20000"/>
                </a:schemeClr>
              </a:solidFill>
              <a:round/>
            </a:ln>
            <a:effectLst/>
          </c:spPr>
          <c:marker>
            <c:symbol val="none"/>
          </c:marker>
          <c:cat>
            <c:strRef>
              <c:f>Dureza!$A$7:$A$16</c:f>
              <c:strCache>
                <c:ptCount val="9"/>
                <c:pt idx="0">
                  <c:v>abr-18</c:v>
                </c:pt>
                <c:pt idx="1">
                  <c:v>may-18</c:v>
                </c:pt>
                <c:pt idx="2">
                  <c:v>jun-18</c:v>
                </c:pt>
                <c:pt idx="3">
                  <c:v>jul-18</c:v>
                </c:pt>
                <c:pt idx="4">
                  <c:v>ago-18</c:v>
                </c:pt>
                <c:pt idx="5">
                  <c:v>sep-18</c:v>
                </c:pt>
                <c:pt idx="6">
                  <c:v>oct-18</c:v>
                </c:pt>
                <c:pt idx="7">
                  <c:v>nov-18</c:v>
                </c:pt>
                <c:pt idx="8">
                  <c:v>dic-18</c:v>
                </c:pt>
              </c:strCache>
            </c:strRef>
          </c:cat>
          <c:val>
            <c:numRef>
              <c:f>Dureza!$S$7:$S$16</c:f>
              <c:numCache>
                <c:formatCode>General</c:formatCode>
                <c:ptCount val="9"/>
                <c:pt idx="0">
                  <c:v>#N/A</c:v>
                </c:pt>
                <c:pt idx="1">
                  <c:v>30</c:v>
                </c:pt>
                <c:pt idx="2">
                  <c:v>40</c:v>
                </c:pt>
                <c:pt idx="3">
                  <c:v>50</c:v>
                </c:pt>
                <c:pt idx="4">
                  <c:v>40</c:v>
                </c:pt>
                <c:pt idx="5">
                  <c:v>40</c:v>
                </c:pt>
                <c:pt idx="6">
                  <c:v>30</c:v>
                </c:pt>
                <c:pt idx="7">
                  <c:v>40</c:v>
                </c:pt>
                <c:pt idx="8">
                  <c:v>40</c:v>
                </c:pt>
              </c:numCache>
            </c:numRef>
          </c:val>
          <c:smooth val="0"/>
          <c:extLst>
            <c:ext xmlns:c16="http://schemas.microsoft.com/office/drawing/2014/chart" uri="{C3380CC4-5D6E-409C-BE32-E72D297353CC}">
              <c16:uniqueId val="{00000011-6CC0-4D2D-969F-0EA63C2D3D64}"/>
            </c:ext>
          </c:extLst>
        </c:ser>
        <c:dLbls>
          <c:showLegendKey val="0"/>
          <c:showVal val="0"/>
          <c:showCatName val="0"/>
          <c:showSerName val="0"/>
          <c:showPercent val="0"/>
          <c:showBubbleSize val="0"/>
        </c:dLbls>
        <c:smooth val="0"/>
        <c:axId val="772483016"/>
        <c:axId val="772456776"/>
      </c:lineChart>
      <c:catAx>
        <c:axId val="772483016"/>
        <c:scaling>
          <c:orientation val="minMax"/>
        </c:scaling>
        <c:delete val="0"/>
        <c:axPos val="b"/>
        <c:title>
          <c:tx>
            <c:rich>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r>
                  <a:rPr lang="en-US"/>
                  <a:t>Mes del muestreo</a:t>
                </a:r>
              </a:p>
            </c:rich>
          </c:tx>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772456776"/>
        <c:crosses val="autoZero"/>
        <c:auto val="1"/>
        <c:lblAlgn val="ctr"/>
        <c:lblOffset val="100"/>
        <c:noMultiLvlLbl val="0"/>
      </c:catAx>
      <c:valAx>
        <c:axId val="772456776"/>
        <c:scaling>
          <c:orientation val="minMax"/>
          <c:min val="5"/>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772483016"/>
        <c:crosses val="autoZero"/>
        <c:crossBetween val="between"/>
      </c:valAx>
      <c:spPr>
        <a:noFill/>
        <a:ln>
          <a:noFill/>
        </a:ln>
        <a:effectLst/>
      </c:spPr>
    </c:plotArea>
    <c:legend>
      <c:legendPos val="r"/>
      <c:layout>
        <c:manualLayout>
          <c:xMode val="edge"/>
          <c:yMode val="edge"/>
          <c:x val="0.78449170107508714"/>
          <c:y val="7.0309492563429568E-2"/>
          <c:w val="0.20719661197314868"/>
          <c:h val="0.85938101487314089"/>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legend>
    <c:plotVisOnly val="1"/>
    <c:dispBlanksAs val="gap"/>
    <c:showDLblsOverMax val="0"/>
  </c:chart>
  <c:spPr>
    <a:solidFill>
      <a:schemeClr val="bg1"/>
    </a:solidFill>
    <a:ln w="9525" cap="flat" cmpd="sng" algn="ctr">
      <a:noFill/>
      <a:round/>
    </a:ln>
    <a:effectLst/>
  </c:spPr>
  <c:txPr>
    <a:bodyPr/>
    <a:lstStyle/>
    <a:p>
      <a:pPr>
        <a:defRPr sz="900"/>
      </a:pPr>
      <a:endParaRPr lang="es-MX"/>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r>
              <a:rPr lang="en-US" sz="1200" b="1"/>
              <a:t>Dureza</a:t>
            </a:r>
          </a:p>
        </c:rich>
      </c:tx>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es-MX"/>
        </a:p>
      </c:txPr>
    </c:title>
    <c:autoTitleDeleted val="0"/>
    <c:plotArea>
      <c:layout/>
      <c:stockChart>
        <c:ser>
          <c:idx val="0"/>
          <c:order val="0"/>
          <c:tx>
            <c:strRef>
              <c:f>Dureza!$A$19</c:f>
              <c:strCache>
                <c:ptCount val="1"/>
                <c:pt idx="0">
                  <c:v>PROMEDIO</c:v>
                </c:pt>
              </c:strCache>
            </c:strRef>
          </c:tx>
          <c:spPr>
            <a:ln w="28575" cap="rnd">
              <a:noFill/>
              <a:round/>
            </a:ln>
            <a:effectLst/>
          </c:spPr>
          <c:marker>
            <c:symbol val="circle"/>
            <c:size val="5"/>
            <c:spPr>
              <a:solidFill>
                <a:schemeClr val="accent1"/>
              </a:solidFill>
              <a:ln w="9525">
                <a:solidFill>
                  <a:schemeClr val="accent1"/>
                </a:solidFill>
              </a:ln>
              <a:effectLst/>
            </c:spPr>
          </c:marker>
          <c:dPt>
            <c:idx val="0"/>
            <c:marker>
              <c:symbol val="circle"/>
              <c:size val="5"/>
              <c:spPr>
                <a:solidFill>
                  <a:schemeClr val="accent3"/>
                </a:solidFill>
                <a:ln w="9525">
                  <a:solidFill>
                    <a:schemeClr val="accent1"/>
                  </a:solidFill>
                </a:ln>
                <a:effectLst/>
              </c:spPr>
            </c:marker>
            <c:bubble3D val="0"/>
            <c:extLst>
              <c:ext xmlns:c16="http://schemas.microsoft.com/office/drawing/2014/chart" uri="{C3380CC4-5D6E-409C-BE32-E72D297353CC}">
                <c16:uniqueId val="{00000000-94E2-44E5-A1FF-FE3619831712}"/>
              </c:ext>
            </c:extLst>
          </c:dPt>
          <c:dPt>
            <c:idx val="1"/>
            <c:marker>
              <c:symbol val="circle"/>
              <c:size val="5"/>
              <c:spPr>
                <a:solidFill>
                  <a:schemeClr val="accent4"/>
                </a:solidFill>
                <a:ln w="9525">
                  <a:solidFill>
                    <a:schemeClr val="accent1"/>
                  </a:solidFill>
                </a:ln>
                <a:effectLst/>
              </c:spPr>
            </c:marker>
            <c:bubble3D val="0"/>
            <c:extLst>
              <c:ext xmlns:c16="http://schemas.microsoft.com/office/drawing/2014/chart" uri="{C3380CC4-5D6E-409C-BE32-E72D297353CC}">
                <c16:uniqueId val="{00000001-94E2-44E5-A1FF-FE3619831712}"/>
              </c:ext>
            </c:extLst>
          </c:dPt>
          <c:dPt>
            <c:idx val="2"/>
            <c:marker>
              <c:symbol val="circle"/>
              <c:size val="5"/>
              <c:spPr>
                <a:solidFill>
                  <a:schemeClr val="accent4"/>
                </a:solidFill>
                <a:ln w="9525">
                  <a:solidFill>
                    <a:schemeClr val="accent1"/>
                  </a:solidFill>
                </a:ln>
                <a:effectLst/>
              </c:spPr>
            </c:marker>
            <c:bubble3D val="0"/>
            <c:extLst>
              <c:ext xmlns:c16="http://schemas.microsoft.com/office/drawing/2014/chart" uri="{C3380CC4-5D6E-409C-BE32-E72D297353CC}">
                <c16:uniqueId val="{00000002-94E2-44E5-A1FF-FE3619831712}"/>
              </c:ext>
            </c:extLst>
          </c:dPt>
          <c:dPt>
            <c:idx val="3"/>
            <c:marker>
              <c:symbol val="circle"/>
              <c:size val="5"/>
              <c:spPr>
                <a:solidFill>
                  <a:schemeClr val="accent4"/>
                </a:solidFill>
                <a:ln w="9525">
                  <a:solidFill>
                    <a:schemeClr val="accent1"/>
                  </a:solidFill>
                </a:ln>
                <a:effectLst/>
              </c:spPr>
            </c:marker>
            <c:bubble3D val="0"/>
            <c:extLst>
              <c:ext xmlns:c16="http://schemas.microsoft.com/office/drawing/2014/chart" uri="{C3380CC4-5D6E-409C-BE32-E72D297353CC}">
                <c16:uniqueId val="{00000003-94E2-44E5-A1FF-FE3619831712}"/>
              </c:ext>
            </c:extLst>
          </c:dPt>
          <c:dPt>
            <c:idx val="4"/>
            <c:marker>
              <c:symbol val="circle"/>
              <c:size val="5"/>
              <c:spPr>
                <a:solidFill>
                  <a:schemeClr val="accent4"/>
                </a:solidFill>
                <a:ln w="9525">
                  <a:solidFill>
                    <a:schemeClr val="accent1"/>
                  </a:solidFill>
                </a:ln>
                <a:effectLst/>
              </c:spPr>
            </c:marker>
            <c:bubble3D val="0"/>
            <c:extLst>
              <c:ext xmlns:c16="http://schemas.microsoft.com/office/drawing/2014/chart" uri="{C3380CC4-5D6E-409C-BE32-E72D297353CC}">
                <c16:uniqueId val="{00000004-94E2-44E5-A1FF-FE3619831712}"/>
              </c:ext>
            </c:extLst>
          </c:dPt>
          <c:dPt>
            <c:idx val="5"/>
            <c:marker>
              <c:symbol val="circle"/>
              <c:size val="5"/>
              <c:spPr>
                <a:solidFill>
                  <a:schemeClr val="accent6"/>
                </a:solidFill>
                <a:ln w="9525">
                  <a:solidFill>
                    <a:schemeClr val="accent1"/>
                  </a:solidFill>
                </a:ln>
                <a:effectLst/>
              </c:spPr>
            </c:marker>
            <c:bubble3D val="0"/>
            <c:extLst>
              <c:ext xmlns:c16="http://schemas.microsoft.com/office/drawing/2014/chart" uri="{C3380CC4-5D6E-409C-BE32-E72D297353CC}">
                <c16:uniqueId val="{00000005-94E2-44E5-A1FF-FE3619831712}"/>
              </c:ext>
            </c:extLst>
          </c:dPt>
          <c:dPt>
            <c:idx val="6"/>
            <c:marker>
              <c:symbol val="circle"/>
              <c:size val="5"/>
              <c:spPr>
                <a:solidFill>
                  <a:schemeClr val="accent6"/>
                </a:solidFill>
                <a:ln w="9525">
                  <a:solidFill>
                    <a:schemeClr val="accent1"/>
                  </a:solidFill>
                </a:ln>
                <a:effectLst/>
              </c:spPr>
            </c:marker>
            <c:bubble3D val="0"/>
            <c:extLst>
              <c:ext xmlns:c16="http://schemas.microsoft.com/office/drawing/2014/chart" uri="{C3380CC4-5D6E-409C-BE32-E72D297353CC}">
                <c16:uniqueId val="{00000006-94E2-44E5-A1FF-FE3619831712}"/>
              </c:ext>
            </c:extLst>
          </c:dPt>
          <c:dPt>
            <c:idx val="7"/>
            <c:marker>
              <c:symbol val="circle"/>
              <c:size val="5"/>
              <c:spPr>
                <a:solidFill>
                  <a:schemeClr val="accent6"/>
                </a:solidFill>
                <a:ln w="9525">
                  <a:solidFill>
                    <a:schemeClr val="accent1"/>
                  </a:solidFill>
                </a:ln>
                <a:effectLst/>
              </c:spPr>
            </c:marker>
            <c:bubble3D val="0"/>
            <c:extLst>
              <c:ext xmlns:c16="http://schemas.microsoft.com/office/drawing/2014/chart" uri="{C3380CC4-5D6E-409C-BE32-E72D297353CC}">
                <c16:uniqueId val="{00000007-94E2-44E5-A1FF-FE3619831712}"/>
              </c:ext>
            </c:extLst>
          </c:dPt>
          <c:dPt>
            <c:idx val="8"/>
            <c:marker>
              <c:symbol val="circle"/>
              <c:size val="5"/>
              <c:spPr>
                <a:solidFill>
                  <a:schemeClr val="accent6"/>
                </a:solidFill>
                <a:ln w="9525">
                  <a:solidFill>
                    <a:schemeClr val="accent1"/>
                  </a:solidFill>
                </a:ln>
                <a:effectLst/>
              </c:spPr>
            </c:marker>
            <c:bubble3D val="0"/>
            <c:extLst>
              <c:ext xmlns:c16="http://schemas.microsoft.com/office/drawing/2014/chart" uri="{C3380CC4-5D6E-409C-BE32-E72D297353CC}">
                <c16:uniqueId val="{00000008-94E2-44E5-A1FF-FE3619831712}"/>
              </c:ext>
            </c:extLst>
          </c:dPt>
          <c:dPt>
            <c:idx val="9"/>
            <c:marker>
              <c:symbol val="circle"/>
              <c:size val="5"/>
              <c:spPr>
                <a:solidFill>
                  <a:schemeClr val="accent3"/>
                </a:solidFill>
                <a:ln w="9525">
                  <a:solidFill>
                    <a:schemeClr val="accent1"/>
                  </a:solidFill>
                </a:ln>
                <a:effectLst/>
              </c:spPr>
            </c:marker>
            <c:bubble3D val="0"/>
            <c:extLst>
              <c:ext xmlns:c16="http://schemas.microsoft.com/office/drawing/2014/chart" uri="{C3380CC4-5D6E-409C-BE32-E72D297353CC}">
                <c16:uniqueId val="{00000009-94E2-44E5-A1FF-FE3619831712}"/>
              </c:ext>
            </c:extLst>
          </c:dPt>
          <c:dPt>
            <c:idx val="10"/>
            <c:marker>
              <c:symbol val="circle"/>
              <c:size val="5"/>
              <c:spPr>
                <a:solidFill>
                  <a:schemeClr val="accent2"/>
                </a:solidFill>
                <a:ln w="9525">
                  <a:solidFill>
                    <a:schemeClr val="accent1"/>
                  </a:solidFill>
                </a:ln>
                <a:effectLst/>
              </c:spPr>
            </c:marker>
            <c:bubble3D val="0"/>
            <c:extLst>
              <c:ext xmlns:c16="http://schemas.microsoft.com/office/drawing/2014/chart" uri="{C3380CC4-5D6E-409C-BE32-E72D297353CC}">
                <c16:uniqueId val="{0000000A-94E2-44E5-A1FF-FE3619831712}"/>
              </c:ext>
            </c:extLst>
          </c:dPt>
          <c:dPt>
            <c:idx val="11"/>
            <c:marker>
              <c:symbol val="circle"/>
              <c:size val="5"/>
              <c:spPr>
                <a:solidFill>
                  <a:schemeClr val="accent2"/>
                </a:solidFill>
                <a:ln w="9525">
                  <a:solidFill>
                    <a:schemeClr val="accent1"/>
                  </a:solidFill>
                </a:ln>
                <a:effectLst/>
              </c:spPr>
            </c:marker>
            <c:bubble3D val="0"/>
            <c:extLst>
              <c:ext xmlns:c16="http://schemas.microsoft.com/office/drawing/2014/chart" uri="{C3380CC4-5D6E-409C-BE32-E72D297353CC}">
                <c16:uniqueId val="{0000000B-94E2-44E5-A1FF-FE3619831712}"/>
              </c:ext>
            </c:extLst>
          </c:dPt>
          <c:dPt>
            <c:idx val="12"/>
            <c:marker>
              <c:symbol val="circle"/>
              <c:size val="5"/>
              <c:spPr>
                <a:solidFill>
                  <a:schemeClr val="accent2"/>
                </a:solidFill>
                <a:ln w="9525">
                  <a:solidFill>
                    <a:schemeClr val="accent1"/>
                  </a:solidFill>
                </a:ln>
                <a:effectLst/>
              </c:spPr>
            </c:marker>
            <c:bubble3D val="0"/>
            <c:extLst>
              <c:ext xmlns:c16="http://schemas.microsoft.com/office/drawing/2014/chart" uri="{C3380CC4-5D6E-409C-BE32-E72D297353CC}">
                <c16:uniqueId val="{0000000C-94E2-44E5-A1FF-FE3619831712}"/>
              </c:ext>
            </c:extLst>
          </c:dPt>
          <c:dPt>
            <c:idx val="13"/>
            <c:marker>
              <c:symbol val="circle"/>
              <c:size val="5"/>
              <c:spPr>
                <a:solidFill>
                  <a:schemeClr val="accent2"/>
                </a:solidFill>
                <a:ln w="9525">
                  <a:solidFill>
                    <a:schemeClr val="accent1"/>
                  </a:solidFill>
                </a:ln>
                <a:effectLst/>
              </c:spPr>
            </c:marker>
            <c:bubble3D val="0"/>
            <c:extLst>
              <c:ext xmlns:c16="http://schemas.microsoft.com/office/drawing/2014/chart" uri="{C3380CC4-5D6E-409C-BE32-E72D297353CC}">
                <c16:uniqueId val="{0000000D-94E2-44E5-A1FF-FE3619831712}"/>
              </c:ext>
            </c:extLst>
          </c:dPt>
          <c:dPt>
            <c:idx val="14"/>
            <c:marker>
              <c:symbol val="circle"/>
              <c:size val="5"/>
              <c:spPr>
                <a:solidFill>
                  <a:schemeClr val="accent5"/>
                </a:solidFill>
                <a:ln w="9525">
                  <a:solidFill>
                    <a:schemeClr val="accent1"/>
                  </a:solidFill>
                </a:ln>
                <a:effectLst/>
              </c:spPr>
            </c:marker>
            <c:bubble3D val="0"/>
            <c:extLst>
              <c:ext xmlns:c16="http://schemas.microsoft.com/office/drawing/2014/chart" uri="{C3380CC4-5D6E-409C-BE32-E72D297353CC}">
                <c16:uniqueId val="{0000000E-94E2-44E5-A1FF-FE3619831712}"/>
              </c:ext>
            </c:extLst>
          </c:dPt>
          <c:dPt>
            <c:idx val="15"/>
            <c:marker>
              <c:symbol val="circle"/>
              <c:size val="5"/>
              <c:spPr>
                <a:solidFill>
                  <a:schemeClr val="accent5"/>
                </a:solidFill>
                <a:ln w="9525">
                  <a:solidFill>
                    <a:schemeClr val="accent1"/>
                  </a:solidFill>
                </a:ln>
                <a:effectLst/>
              </c:spPr>
            </c:marker>
            <c:bubble3D val="0"/>
            <c:extLst>
              <c:ext xmlns:c16="http://schemas.microsoft.com/office/drawing/2014/chart" uri="{C3380CC4-5D6E-409C-BE32-E72D297353CC}">
                <c16:uniqueId val="{0000000F-94E2-44E5-A1FF-FE3619831712}"/>
              </c:ext>
            </c:extLst>
          </c:dPt>
          <c:dPt>
            <c:idx val="16"/>
            <c:marker>
              <c:symbol val="circle"/>
              <c:size val="5"/>
              <c:spPr>
                <a:solidFill>
                  <a:schemeClr val="accent5"/>
                </a:solidFill>
                <a:ln w="9525">
                  <a:solidFill>
                    <a:schemeClr val="accent1"/>
                  </a:solidFill>
                </a:ln>
                <a:effectLst/>
              </c:spPr>
            </c:marker>
            <c:bubble3D val="0"/>
            <c:extLst>
              <c:ext xmlns:c16="http://schemas.microsoft.com/office/drawing/2014/chart" uri="{C3380CC4-5D6E-409C-BE32-E72D297353CC}">
                <c16:uniqueId val="{00000010-94E2-44E5-A1FF-FE3619831712}"/>
              </c:ext>
            </c:extLst>
          </c:dPt>
          <c:dPt>
            <c:idx val="17"/>
            <c:marker>
              <c:symbol val="circle"/>
              <c:size val="5"/>
              <c:spPr>
                <a:solidFill>
                  <a:schemeClr val="accent3"/>
                </a:solidFill>
                <a:ln w="9525">
                  <a:solidFill>
                    <a:schemeClr val="accent1"/>
                  </a:solidFill>
                </a:ln>
                <a:effectLst/>
              </c:spPr>
            </c:marker>
            <c:bubble3D val="0"/>
            <c:extLst>
              <c:ext xmlns:c16="http://schemas.microsoft.com/office/drawing/2014/chart" uri="{C3380CC4-5D6E-409C-BE32-E72D297353CC}">
                <c16:uniqueId val="{00000011-94E2-44E5-A1FF-FE3619831712}"/>
              </c:ext>
            </c:extLst>
          </c:dPt>
          <c:cat>
            <c:strRef>
              <c:f>Dureza!$B$18:$T$18</c:f>
              <c:strCache>
                <c:ptCount val="19"/>
                <c:pt idx="0">
                  <c:v>CONV</c:v>
                </c:pt>
                <c:pt idx="1">
                  <c:v>HARG1</c:v>
                </c:pt>
                <c:pt idx="2">
                  <c:v>HARG2</c:v>
                </c:pt>
                <c:pt idx="3">
                  <c:v>HASL1</c:v>
                </c:pt>
                <c:pt idx="4">
                  <c:v>HASL2</c:v>
                </c:pt>
                <c:pt idx="5">
                  <c:v>MAAB1</c:v>
                </c:pt>
                <c:pt idx="6">
                  <c:v>MAAB2</c:v>
                </c:pt>
                <c:pt idx="7">
                  <c:v>MACA1</c:v>
                </c:pt>
                <c:pt idx="8">
                  <c:v>MACA2</c:v>
                </c:pt>
                <c:pt idx="9">
                  <c:v>MAKI</c:v>
                </c:pt>
                <c:pt idx="10">
                  <c:v>PAPO1</c:v>
                </c:pt>
                <c:pt idx="11">
                  <c:v>PAPO2</c:v>
                </c:pt>
                <c:pt idx="12">
                  <c:v>PAPR1</c:v>
                </c:pt>
                <c:pt idx="13">
                  <c:v>PAPR2</c:v>
                </c:pt>
                <c:pt idx="14">
                  <c:v>PLTR1</c:v>
                </c:pt>
                <c:pt idx="15">
                  <c:v>PLTR2</c:v>
                </c:pt>
                <c:pt idx="16">
                  <c:v>RECO</c:v>
                </c:pt>
                <c:pt idx="17">
                  <c:v>SALT</c:v>
                </c:pt>
                <c:pt idx="18">
                  <c:v>Total general</c:v>
                </c:pt>
              </c:strCache>
            </c:strRef>
          </c:cat>
          <c:val>
            <c:numRef>
              <c:f>Dureza!$B$19:$T$19</c:f>
              <c:numCache>
                <c:formatCode>0.00</c:formatCode>
                <c:ptCount val="19"/>
                <c:pt idx="0">
                  <c:v>50</c:v>
                </c:pt>
                <c:pt idx="1">
                  <c:v>0</c:v>
                </c:pt>
                <c:pt idx="2">
                  <c:v>0</c:v>
                </c:pt>
                <c:pt idx="3">
                  <c:v>0</c:v>
                </c:pt>
                <c:pt idx="4">
                  <c:v>0</c:v>
                </c:pt>
                <c:pt idx="5">
                  <c:v>0</c:v>
                </c:pt>
                <c:pt idx="6">
                  <c:v>0</c:v>
                </c:pt>
                <c:pt idx="7">
                  <c:v>0</c:v>
                </c:pt>
                <c:pt idx="8">
                  <c:v>0</c:v>
                </c:pt>
                <c:pt idx="9">
                  <c:v>60</c:v>
                </c:pt>
                <c:pt idx="10">
                  <c:v>0</c:v>
                </c:pt>
                <c:pt idx="11">
                  <c:v>0</c:v>
                </c:pt>
                <c:pt idx="12">
                  <c:v>0</c:v>
                </c:pt>
                <c:pt idx="13">
                  <c:v>0</c:v>
                </c:pt>
                <c:pt idx="14">
                  <c:v>0</c:v>
                </c:pt>
                <c:pt idx="15">
                  <c:v>0</c:v>
                </c:pt>
                <c:pt idx="16">
                  <c:v>0</c:v>
                </c:pt>
                <c:pt idx="17">
                  <c:v>0</c:v>
                </c:pt>
                <c:pt idx="18">
                  <c:v>0</c:v>
                </c:pt>
              </c:numCache>
            </c:numRef>
          </c:val>
          <c:smooth val="0"/>
          <c:extLst>
            <c:ext xmlns:c16="http://schemas.microsoft.com/office/drawing/2014/chart" uri="{C3380CC4-5D6E-409C-BE32-E72D297353CC}">
              <c16:uniqueId val="{00000012-94E2-44E5-A1FF-FE3619831712}"/>
            </c:ext>
          </c:extLst>
        </c:ser>
        <c:ser>
          <c:idx val="1"/>
          <c:order val="1"/>
          <c:tx>
            <c:strRef>
              <c:f>Dureza!$A$20</c:f>
              <c:strCache>
                <c:ptCount val="1"/>
                <c:pt idx="0">
                  <c:v>MIN</c:v>
                </c:pt>
              </c:strCache>
            </c:strRef>
          </c:tx>
          <c:spPr>
            <a:ln w="28575" cap="rnd">
              <a:noFill/>
              <a:round/>
            </a:ln>
            <a:effectLst/>
          </c:spPr>
          <c:marker>
            <c:symbol val="none"/>
          </c:marker>
          <c:dPt>
            <c:idx val="9"/>
            <c:marker>
              <c:symbol val="none"/>
            </c:marker>
            <c:bubble3D val="0"/>
            <c:extLst>
              <c:ext xmlns:c16="http://schemas.microsoft.com/office/drawing/2014/chart" uri="{C3380CC4-5D6E-409C-BE32-E72D297353CC}">
                <c16:uniqueId val="{00000013-94E2-44E5-A1FF-FE3619831712}"/>
              </c:ext>
            </c:extLst>
          </c:dPt>
          <c:cat>
            <c:strRef>
              <c:f>Dureza!$B$18:$T$18</c:f>
              <c:strCache>
                <c:ptCount val="19"/>
                <c:pt idx="0">
                  <c:v>CONV</c:v>
                </c:pt>
                <c:pt idx="1">
                  <c:v>HARG1</c:v>
                </c:pt>
                <c:pt idx="2">
                  <c:v>HARG2</c:v>
                </c:pt>
                <c:pt idx="3">
                  <c:v>HASL1</c:v>
                </c:pt>
                <c:pt idx="4">
                  <c:v>HASL2</c:v>
                </c:pt>
                <c:pt idx="5">
                  <c:v>MAAB1</c:v>
                </c:pt>
                <c:pt idx="6">
                  <c:v>MAAB2</c:v>
                </c:pt>
                <c:pt idx="7">
                  <c:v>MACA1</c:v>
                </c:pt>
                <c:pt idx="8">
                  <c:v>MACA2</c:v>
                </c:pt>
                <c:pt idx="9">
                  <c:v>MAKI</c:v>
                </c:pt>
                <c:pt idx="10">
                  <c:v>PAPO1</c:v>
                </c:pt>
                <c:pt idx="11">
                  <c:v>PAPO2</c:v>
                </c:pt>
                <c:pt idx="12">
                  <c:v>PAPR1</c:v>
                </c:pt>
                <c:pt idx="13">
                  <c:v>PAPR2</c:v>
                </c:pt>
                <c:pt idx="14">
                  <c:v>PLTR1</c:v>
                </c:pt>
                <c:pt idx="15">
                  <c:v>PLTR2</c:v>
                </c:pt>
                <c:pt idx="16">
                  <c:v>RECO</c:v>
                </c:pt>
                <c:pt idx="17">
                  <c:v>SALT</c:v>
                </c:pt>
                <c:pt idx="18">
                  <c:v>Total general</c:v>
                </c:pt>
              </c:strCache>
            </c:strRef>
          </c:cat>
          <c:val>
            <c:numRef>
              <c:f>Dureza!$B$20:$T$20</c:f>
              <c:numCache>
                <c:formatCode>0.00</c:formatCode>
                <c:ptCount val="19"/>
                <c:pt idx="0">
                  <c:v>40</c:v>
                </c:pt>
                <c:pt idx="1">
                  <c:v>0</c:v>
                </c:pt>
                <c:pt idx="2">
                  <c:v>0</c:v>
                </c:pt>
                <c:pt idx="3">
                  <c:v>0</c:v>
                </c:pt>
                <c:pt idx="4">
                  <c:v>0</c:v>
                </c:pt>
                <c:pt idx="5">
                  <c:v>0</c:v>
                </c:pt>
                <c:pt idx="6">
                  <c:v>0</c:v>
                </c:pt>
                <c:pt idx="7">
                  <c:v>0</c:v>
                </c:pt>
                <c:pt idx="8">
                  <c:v>0</c:v>
                </c:pt>
                <c:pt idx="9">
                  <c:v>50</c:v>
                </c:pt>
                <c:pt idx="10">
                  <c:v>0</c:v>
                </c:pt>
                <c:pt idx="11">
                  <c:v>0</c:v>
                </c:pt>
                <c:pt idx="12">
                  <c:v>0</c:v>
                </c:pt>
                <c:pt idx="13">
                  <c:v>0</c:v>
                </c:pt>
                <c:pt idx="14">
                  <c:v>0</c:v>
                </c:pt>
                <c:pt idx="15">
                  <c:v>0</c:v>
                </c:pt>
                <c:pt idx="16">
                  <c:v>0</c:v>
                </c:pt>
                <c:pt idx="17">
                  <c:v>0</c:v>
                </c:pt>
                <c:pt idx="18">
                  <c:v>0</c:v>
                </c:pt>
              </c:numCache>
            </c:numRef>
          </c:val>
          <c:smooth val="0"/>
          <c:extLst>
            <c:ext xmlns:c16="http://schemas.microsoft.com/office/drawing/2014/chart" uri="{C3380CC4-5D6E-409C-BE32-E72D297353CC}">
              <c16:uniqueId val="{00000014-94E2-44E5-A1FF-FE3619831712}"/>
            </c:ext>
          </c:extLst>
        </c:ser>
        <c:ser>
          <c:idx val="2"/>
          <c:order val="2"/>
          <c:tx>
            <c:strRef>
              <c:f>Dureza!$A$21</c:f>
              <c:strCache>
                <c:ptCount val="1"/>
                <c:pt idx="0">
                  <c:v>MAX</c:v>
                </c:pt>
              </c:strCache>
            </c:strRef>
          </c:tx>
          <c:spPr>
            <a:ln w="28575" cap="rnd">
              <a:noFill/>
              <a:round/>
            </a:ln>
            <a:effectLst/>
          </c:spPr>
          <c:marker>
            <c:symbol val="dot"/>
            <c:size val="3"/>
            <c:spPr>
              <a:solidFill>
                <a:schemeClr val="accent3"/>
              </a:solidFill>
              <a:ln w="9525">
                <a:solidFill>
                  <a:schemeClr val="accent3"/>
                </a:solidFill>
              </a:ln>
              <a:effectLst/>
            </c:spPr>
          </c:marker>
          <c:cat>
            <c:strRef>
              <c:f>Dureza!$B$18:$T$18</c:f>
              <c:strCache>
                <c:ptCount val="19"/>
                <c:pt idx="0">
                  <c:v>CONV</c:v>
                </c:pt>
                <c:pt idx="1">
                  <c:v>HARG1</c:v>
                </c:pt>
                <c:pt idx="2">
                  <c:v>HARG2</c:v>
                </c:pt>
                <c:pt idx="3">
                  <c:v>HASL1</c:v>
                </c:pt>
                <c:pt idx="4">
                  <c:v>HASL2</c:v>
                </c:pt>
                <c:pt idx="5">
                  <c:v>MAAB1</c:v>
                </c:pt>
                <c:pt idx="6">
                  <c:v>MAAB2</c:v>
                </c:pt>
                <c:pt idx="7">
                  <c:v>MACA1</c:v>
                </c:pt>
                <c:pt idx="8">
                  <c:v>MACA2</c:v>
                </c:pt>
                <c:pt idx="9">
                  <c:v>MAKI</c:v>
                </c:pt>
                <c:pt idx="10">
                  <c:v>PAPO1</c:v>
                </c:pt>
                <c:pt idx="11">
                  <c:v>PAPO2</c:v>
                </c:pt>
                <c:pt idx="12">
                  <c:v>PAPR1</c:v>
                </c:pt>
                <c:pt idx="13">
                  <c:v>PAPR2</c:v>
                </c:pt>
                <c:pt idx="14">
                  <c:v>PLTR1</c:v>
                </c:pt>
                <c:pt idx="15">
                  <c:v>PLTR2</c:v>
                </c:pt>
                <c:pt idx="16">
                  <c:v>RECO</c:v>
                </c:pt>
                <c:pt idx="17">
                  <c:v>SALT</c:v>
                </c:pt>
                <c:pt idx="18">
                  <c:v>Total general</c:v>
                </c:pt>
              </c:strCache>
            </c:strRef>
          </c:cat>
          <c:val>
            <c:numRef>
              <c:f>Dureza!$B$21:$T$21</c:f>
              <c:numCache>
                <c:formatCode>0.00</c:formatCode>
                <c:ptCount val="19"/>
                <c:pt idx="0">
                  <c:v>60</c:v>
                </c:pt>
                <c:pt idx="1">
                  <c:v>0</c:v>
                </c:pt>
                <c:pt idx="2">
                  <c:v>0</c:v>
                </c:pt>
                <c:pt idx="3">
                  <c:v>0</c:v>
                </c:pt>
                <c:pt idx="4">
                  <c:v>0</c:v>
                </c:pt>
                <c:pt idx="5">
                  <c:v>0</c:v>
                </c:pt>
                <c:pt idx="6">
                  <c:v>0</c:v>
                </c:pt>
                <c:pt idx="7">
                  <c:v>0</c:v>
                </c:pt>
                <c:pt idx="8">
                  <c:v>0</c:v>
                </c:pt>
                <c:pt idx="9">
                  <c:v>70</c:v>
                </c:pt>
                <c:pt idx="10">
                  <c:v>0</c:v>
                </c:pt>
                <c:pt idx="11">
                  <c:v>0</c:v>
                </c:pt>
                <c:pt idx="12">
                  <c:v>0</c:v>
                </c:pt>
                <c:pt idx="13">
                  <c:v>0</c:v>
                </c:pt>
                <c:pt idx="14">
                  <c:v>0</c:v>
                </c:pt>
                <c:pt idx="15">
                  <c:v>0</c:v>
                </c:pt>
                <c:pt idx="16">
                  <c:v>0</c:v>
                </c:pt>
                <c:pt idx="17">
                  <c:v>0</c:v>
                </c:pt>
                <c:pt idx="18">
                  <c:v>0</c:v>
                </c:pt>
              </c:numCache>
            </c:numRef>
          </c:val>
          <c:smooth val="0"/>
          <c:extLst>
            <c:ext xmlns:c16="http://schemas.microsoft.com/office/drawing/2014/chart" uri="{C3380CC4-5D6E-409C-BE32-E72D297353CC}">
              <c16:uniqueId val="{00000015-94E2-44E5-A1FF-FE3619831712}"/>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axId val="949124304"/>
        <c:axId val="949129552"/>
      </c:stockChart>
      <c:catAx>
        <c:axId val="9491243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s-MX"/>
          </a:p>
        </c:txPr>
        <c:crossAx val="949129552"/>
        <c:crosses val="autoZero"/>
        <c:auto val="1"/>
        <c:lblAlgn val="ctr"/>
        <c:lblOffset val="100"/>
        <c:noMultiLvlLbl val="0"/>
      </c:catAx>
      <c:valAx>
        <c:axId val="949129552"/>
        <c:scaling>
          <c:orientation val="minMax"/>
          <c:min val="5"/>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9491243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legend>
    <c:plotVisOnly val="1"/>
    <c:dispBlanksAs val="gap"/>
    <c:showDLblsOverMax val="0"/>
  </c:chart>
  <c:spPr>
    <a:solidFill>
      <a:schemeClr val="bg1"/>
    </a:solidFill>
    <a:ln w="9525" cap="flat" cmpd="sng" algn="ctr">
      <a:noFill/>
      <a:round/>
    </a:ln>
    <a:effectLst/>
  </c:spPr>
  <c:txPr>
    <a:bodyPr/>
    <a:lstStyle/>
    <a:p>
      <a:pPr>
        <a:defRPr/>
      </a:pPr>
      <a:endParaRPr lang="es-MX"/>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r>
              <a:rPr lang="en-US" sz="1200" b="1"/>
              <a:t>Dureza</a:t>
            </a:r>
          </a:p>
        </c:rich>
      </c:tx>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es-MX"/>
        </a:p>
      </c:txPr>
    </c:title>
    <c:autoTitleDeleted val="0"/>
    <c:plotArea>
      <c:layout/>
      <c:stockChart>
        <c:ser>
          <c:idx val="0"/>
          <c:order val="0"/>
          <c:tx>
            <c:strRef>
              <c:f>Dureza!$A$69</c:f>
              <c:strCache>
                <c:ptCount val="1"/>
                <c:pt idx="0">
                  <c:v>PROMEDIO</c:v>
                </c:pt>
              </c:strCache>
            </c:strRef>
          </c:tx>
          <c:spPr>
            <a:ln w="28575" cap="rnd">
              <a:noFill/>
              <a:round/>
            </a:ln>
            <a:effectLst/>
          </c:spPr>
          <c:marker>
            <c:symbol val="circle"/>
            <c:size val="5"/>
            <c:spPr>
              <a:solidFill>
                <a:schemeClr val="accent1"/>
              </a:solidFill>
              <a:ln w="9525">
                <a:solidFill>
                  <a:schemeClr val="accent1"/>
                </a:solidFill>
              </a:ln>
              <a:effectLst/>
            </c:spPr>
          </c:marker>
          <c:dPt>
            <c:idx val="0"/>
            <c:marker>
              <c:symbol val="circle"/>
              <c:size val="5"/>
              <c:spPr>
                <a:solidFill>
                  <a:schemeClr val="accent3"/>
                </a:solidFill>
                <a:ln w="9525">
                  <a:solidFill>
                    <a:schemeClr val="accent1"/>
                  </a:solidFill>
                </a:ln>
                <a:effectLst/>
              </c:spPr>
            </c:marker>
            <c:bubble3D val="0"/>
            <c:extLst>
              <c:ext xmlns:c16="http://schemas.microsoft.com/office/drawing/2014/chart" uri="{C3380CC4-5D6E-409C-BE32-E72D297353CC}">
                <c16:uniqueId val="{00000000-CD85-4295-BF86-10B7CE74253E}"/>
              </c:ext>
            </c:extLst>
          </c:dPt>
          <c:dPt>
            <c:idx val="1"/>
            <c:marker>
              <c:symbol val="circle"/>
              <c:size val="5"/>
              <c:spPr>
                <a:solidFill>
                  <a:schemeClr val="accent4"/>
                </a:solidFill>
                <a:ln w="9525">
                  <a:solidFill>
                    <a:schemeClr val="accent1"/>
                  </a:solidFill>
                </a:ln>
                <a:effectLst/>
              </c:spPr>
            </c:marker>
            <c:bubble3D val="0"/>
            <c:extLst>
              <c:ext xmlns:c16="http://schemas.microsoft.com/office/drawing/2014/chart" uri="{C3380CC4-5D6E-409C-BE32-E72D297353CC}">
                <c16:uniqueId val="{00000001-CD85-4295-BF86-10B7CE74253E}"/>
              </c:ext>
            </c:extLst>
          </c:dPt>
          <c:dPt>
            <c:idx val="2"/>
            <c:marker>
              <c:symbol val="circle"/>
              <c:size val="5"/>
              <c:spPr>
                <a:solidFill>
                  <a:schemeClr val="accent4"/>
                </a:solidFill>
                <a:ln w="9525">
                  <a:solidFill>
                    <a:schemeClr val="accent1"/>
                  </a:solidFill>
                </a:ln>
                <a:effectLst/>
              </c:spPr>
            </c:marker>
            <c:bubble3D val="0"/>
            <c:extLst>
              <c:ext xmlns:c16="http://schemas.microsoft.com/office/drawing/2014/chart" uri="{C3380CC4-5D6E-409C-BE32-E72D297353CC}">
                <c16:uniqueId val="{00000002-CD85-4295-BF86-10B7CE74253E}"/>
              </c:ext>
            </c:extLst>
          </c:dPt>
          <c:dPt>
            <c:idx val="3"/>
            <c:marker>
              <c:symbol val="circle"/>
              <c:size val="5"/>
              <c:spPr>
                <a:solidFill>
                  <a:schemeClr val="accent4"/>
                </a:solidFill>
                <a:ln w="9525">
                  <a:solidFill>
                    <a:schemeClr val="accent1"/>
                  </a:solidFill>
                </a:ln>
                <a:effectLst/>
              </c:spPr>
            </c:marker>
            <c:bubble3D val="0"/>
            <c:extLst>
              <c:ext xmlns:c16="http://schemas.microsoft.com/office/drawing/2014/chart" uri="{C3380CC4-5D6E-409C-BE32-E72D297353CC}">
                <c16:uniqueId val="{00000003-CD85-4295-BF86-10B7CE74253E}"/>
              </c:ext>
            </c:extLst>
          </c:dPt>
          <c:dPt>
            <c:idx val="4"/>
            <c:marker>
              <c:symbol val="circle"/>
              <c:size val="5"/>
              <c:spPr>
                <a:solidFill>
                  <a:schemeClr val="accent4"/>
                </a:solidFill>
                <a:ln w="9525">
                  <a:solidFill>
                    <a:schemeClr val="accent1"/>
                  </a:solidFill>
                </a:ln>
                <a:effectLst/>
              </c:spPr>
            </c:marker>
            <c:bubble3D val="0"/>
            <c:extLst>
              <c:ext xmlns:c16="http://schemas.microsoft.com/office/drawing/2014/chart" uri="{C3380CC4-5D6E-409C-BE32-E72D297353CC}">
                <c16:uniqueId val="{00000004-CD85-4295-BF86-10B7CE74253E}"/>
              </c:ext>
            </c:extLst>
          </c:dPt>
          <c:dPt>
            <c:idx val="5"/>
            <c:marker>
              <c:symbol val="circle"/>
              <c:size val="5"/>
              <c:spPr>
                <a:solidFill>
                  <a:schemeClr val="accent4"/>
                </a:solidFill>
                <a:ln w="9525">
                  <a:solidFill>
                    <a:schemeClr val="accent1"/>
                  </a:solidFill>
                </a:ln>
                <a:effectLst/>
              </c:spPr>
            </c:marker>
            <c:bubble3D val="0"/>
            <c:extLst>
              <c:ext xmlns:c16="http://schemas.microsoft.com/office/drawing/2014/chart" uri="{C3380CC4-5D6E-409C-BE32-E72D297353CC}">
                <c16:uniqueId val="{00000005-CD85-4295-BF86-10B7CE74253E}"/>
              </c:ext>
            </c:extLst>
          </c:dPt>
          <c:dPt>
            <c:idx val="6"/>
            <c:marker>
              <c:symbol val="circle"/>
              <c:size val="5"/>
              <c:spPr>
                <a:solidFill>
                  <a:schemeClr val="accent5"/>
                </a:solidFill>
                <a:ln w="9525">
                  <a:solidFill>
                    <a:schemeClr val="accent1"/>
                  </a:solidFill>
                </a:ln>
                <a:effectLst/>
              </c:spPr>
            </c:marker>
            <c:bubble3D val="0"/>
            <c:extLst>
              <c:ext xmlns:c16="http://schemas.microsoft.com/office/drawing/2014/chart" uri="{C3380CC4-5D6E-409C-BE32-E72D297353CC}">
                <c16:uniqueId val="{00000006-CD85-4295-BF86-10B7CE74253E}"/>
              </c:ext>
            </c:extLst>
          </c:dPt>
          <c:dPt>
            <c:idx val="7"/>
            <c:marker>
              <c:symbol val="circle"/>
              <c:size val="5"/>
              <c:spPr>
                <a:solidFill>
                  <a:schemeClr val="accent6"/>
                </a:solidFill>
                <a:ln w="9525">
                  <a:solidFill>
                    <a:schemeClr val="accent1"/>
                  </a:solidFill>
                </a:ln>
                <a:effectLst/>
              </c:spPr>
            </c:marker>
            <c:bubble3D val="0"/>
            <c:extLst>
              <c:ext xmlns:c16="http://schemas.microsoft.com/office/drawing/2014/chart" uri="{C3380CC4-5D6E-409C-BE32-E72D297353CC}">
                <c16:uniqueId val="{00000007-CD85-4295-BF86-10B7CE74253E}"/>
              </c:ext>
            </c:extLst>
          </c:dPt>
          <c:dPt>
            <c:idx val="8"/>
            <c:marker>
              <c:symbol val="circle"/>
              <c:size val="5"/>
              <c:spPr>
                <a:solidFill>
                  <a:schemeClr val="accent6"/>
                </a:solidFill>
                <a:ln w="9525">
                  <a:solidFill>
                    <a:schemeClr val="accent1"/>
                  </a:solidFill>
                </a:ln>
                <a:effectLst/>
              </c:spPr>
            </c:marker>
            <c:bubble3D val="0"/>
            <c:extLst>
              <c:ext xmlns:c16="http://schemas.microsoft.com/office/drawing/2014/chart" uri="{C3380CC4-5D6E-409C-BE32-E72D297353CC}">
                <c16:uniqueId val="{00000008-CD85-4295-BF86-10B7CE74253E}"/>
              </c:ext>
            </c:extLst>
          </c:dPt>
          <c:dPt>
            <c:idx val="9"/>
            <c:marker>
              <c:symbol val="circle"/>
              <c:size val="5"/>
              <c:spPr>
                <a:solidFill>
                  <a:schemeClr val="accent6"/>
                </a:solidFill>
                <a:ln w="9525">
                  <a:solidFill>
                    <a:schemeClr val="accent1"/>
                  </a:solidFill>
                </a:ln>
                <a:effectLst/>
              </c:spPr>
            </c:marker>
            <c:bubble3D val="0"/>
            <c:extLst>
              <c:ext xmlns:c16="http://schemas.microsoft.com/office/drawing/2014/chart" uri="{C3380CC4-5D6E-409C-BE32-E72D297353CC}">
                <c16:uniqueId val="{00000009-CD85-4295-BF86-10B7CE74253E}"/>
              </c:ext>
            </c:extLst>
          </c:dPt>
          <c:dPt>
            <c:idx val="10"/>
            <c:marker>
              <c:symbol val="circle"/>
              <c:size val="5"/>
              <c:spPr>
                <a:solidFill>
                  <a:schemeClr val="accent6"/>
                </a:solidFill>
                <a:ln w="9525">
                  <a:solidFill>
                    <a:schemeClr val="accent1"/>
                  </a:solidFill>
                </a:ln>
                <a:effectLst/>
              </c:spPr>
            </c:marker>
            <c:bubble3D val="0"/>
            <c:extLst>
              <c:ext xmlns:c16="http://schemas.microsoft.com/office/drawing/2014/chart" uri="{C3380CC4-5D6E-409C-BE32-E72D297353CC}">
                <c16:uniqueId val="{0000000A-CD85-4295-BF86-10B7CE74253E}"/>
              </c:ext>
            </c:extLst>
          </c:dPt>
          <c:dPt>
            <c:idx val="11"/>
            <c:marker>
              <c:symbol val="circle"/>
              <c:size val="5"/>
              <c:spPr>
                <a:solidFill>
                  <a:schemeClr val="accent3"/>
                </a:solidFill>
                <a:ln w="9525">
                  <a:solidFill>
                    <a:schemeClr val="accent1"/>
                  </a:solidFill>
                </a:ln>
                <a:effectLst/>
              </c:spPr>
            </c:marker>
            <c:bubble3D val="0"/>
            <c:extLst>
              <c:ext xmlns:c16="http://schemas.microsoft.com/office/drawing/2014/chart" uri="{C3380CC4-5D6E-409C-BE32-E72D297353CC}">
                <c16:uniqueId val="{0000000B-CD85-4295-BF86-10B7CE74253E}"/>
              </c:ext>
            </c:extLst>
          </c:dPt>
          <c:dPt>
            <c:idx val="12"/>
            <c:marker>
              <c:symbol val="circle"/>
              <c:size val="5"/>
              <c:spPr>
                <a:solidFill>
                  <a:schemeClr val="accent2"/>
                </a:solidFill>
                <a:ln w="9525">
                  <a:solidFill>
                    <a:schemeClr val="accent1"/>
                  </a:solidFill>
                </a:ln>
                <a:effectLst/>
              </c:spPr>
            </c:marker>
            <c:bubble3D val="0"/>
            <c:extLst>
              <c:ext xmlns:c16="http://schemas.microsoft.com/office/drawing/2014/chart" uri="{C3380CC4-5D6E-409C-BE32-E72D297353CC}">
                <c16:uniqueId val="{0000000C-CD85-4295-BF86-10B7CE74253E}"/>
              </c:ext>
            </c:extLst>
          </c:dPt>
          <c:dPt>
            <c:idx val="13"/>
            <c:marker>
              <c:symbol val="circle"/>
              <c:size val="5"/>
              <c:spPr>
                <a:solidFill>
                  <a:schemeClr val="accent2"/>
                </a:solidFill>
                <a:ln w="9525">
                  <a:solidFill>
                    <a:schemeClr val="accent1"/>
                  </a:solidFill>
                </a:ln>
                <a:effectLst/>
              </c:spPr>
            </c:marker>
            <c:bubble3D val="0"/>
            <c:extLst>
              <c:ext xmlns:c16="http://schemas.microsoft.com/office/drawing/2014/chart" uri="{C3380CC4-5D6E-409C-BE32-E72D297353CC}">
                <c16:uniqueId val="{0000000D-CD85-4295-BF86-10B7CE74253E}"/>
              </c:ext>
            </c:extLst>
          </c:dPt>
          <c:dPt>
            <c:idx val="14"/>
            <c:marker>
              <c:symbol val="circle"/>
              <c:size val="5"/>
              <c:spPr>
                <a:solidFill>
                  <a:schemeClr val="accent2"/>
                </a:solidFill>
                <a:ln w="9525">
                  <a:solidFill>
                    <a:schemeClr val="accent1"/>
                  </a:solidFill>
                </a:ln>
                <a:effectLst/>
              </c:spPr>
            </c:marker>
            <c:bubble3D val="0"/>
            <c:extLst>
              <c:ext xmlns:c16="http://schemas.microsoft.com/office/drawing/2014/chart" uri="{C3380CC4-5D6E-409C-BE32-E72D297353CC}">
                <c16:uniqueId val="{0000000E-CD85-4295-BF86-10B7CE74253E}"/>
              </c:ext>
            </c:extLst>
          </c:dPt>
          <c:dPt>
            <c:idx val="15"/>
            <c:marker>
              <c:symbol val="circle"/>
              <c:size val="5"/>
              <c:spPr>
                <a:solidFill>
                  <a:schemeClr val="accent2"/>
                </a:solidFill>
                <a:ln w="9525">
                  <a:solidFill>
                    <a:schemeClr val="accent1"/>
                  </a:solidFill>
                </a:ln>
                <a:effectLst/>
              </c:spPr>
            </c:marker>
            <c:bubble3D val="0"/>
            <c:extLst>
              <c:ext xmlns:c16="http://schemas.microsoft.com/office/drawing/2014/chart" uri="{C3380CC4-5D6E-409C-BE32-E72D297353CC}">
                <c16:uniqueId val="{0000000F-CD85-4295-BF86-10B7CE74253E}"/>
              </c:ext>
            </c:extLst>
          </c:dPt>
          <c:dPt>
            <c:idx val="16"/>
            <c:marker>
              <c:symbol val="circle"/>
              <c:size val="5"/>
              <c:spPr>
                <a:solidFill>
                  <a:schemeClr val="accent5"/>
                </a:solidFill>
                <a:ln w="9525">
                  <a:solidFill>
                    <a:schemeClr val="accent1"/>
                  </a:solidFill>
                </a:ln>
                <a:effectLst/>
              </c:spPr>
            </c:marker>
            <c:bubble3D val="0"/>
            <c:extLst>
              <c:ext xmlns:c16="http://schemas.microsoft.com/office/drawing/2014/chart" uri="{C3380CC4-5D6E-409C-BE32-E72D297353CC}">
                <c16:uniqueId val="{00000010-CD85-4295-BF86-10B7CE74253E}"/>
              </c:ext>
            </c:extLst>
          </c:dPt>
          <c:dPt>
            <c:idx val="17"/>
            <c:marker>
              <c:symbol val="circle"/>
              <c:size val="5"/>
              <c:spPr>
                <a:solidFill>
                  <a:schemeClr val="accent5"/>
                </a:solidFill>
                <a:ln w="9525">
                  <a:solidFill>
                    <a:schemeClr val="accent1"/>
                  </a:solidFill>
                </a:ln>
                <a:effectLst/>
              </c:spPr>
            </c:marker>
            <c:bubble3D val="0"/>
            <c:extLst>
              <c:ext xmlns:c16="http://schemas.microsoft.com/office/drawing/2014/chart" uri="{C3380CC4-5D6E-409C-BE32-E72D297353CC}">
                <c16:uniqueId val="{00000011-CD85-4295-BF86-10B7CE74253E}"/>
              </c:ext>
            </c:extLst>
          </c:dPt>
          <c:dPt>
            <c:idx val="18"/>
            <c:marker>
              <c:symbol val="circle"/>
              <c:size val="5"/>
              <c:spPr>
                <a:solidFill>
                  <a:schemeClr val="accent5"/>
                </a:solidFill>
                <a:ln w="9525">
                  <a:solidFill>
                    <a:schemeClr val="accent1"/>
                  </a:solidFill>
                </a:ln>
                <a:effectLst/>
              </c:spPr>
            </c:marker>
            <c:bubble3D val="0"/>
            <c:extLst>
              <c:ext xmlns:c16="http://schemas.microsoft.com/office/drawing/2014/chart" uri="{C3380CC4-5D6E-409C-BE32-E72D297353CC}">
                <c16:uniqueId val="{00000012-CD85-4295-BF86-10B7CE74253E}"/>
              </c:ext>
            </c:extLst>
          </c:dPt>
          <c:dPt>
            <c:idx val="19"/>
            <c:marker>
              <c:symbol val="circle"/>
              <c:size val="5"/>
              <c:spPr>
                <a:solidFill>
                  <a:schemeClr val="accent3"/>
                </a:solidFill>
                <a:ln w="9525">
                  <a:solidFill>
                    <a:schemeClr val="accent1"/>
                  </a:solidFill>
                </a:ln>
                <a:effectLst/>
              </c:spPr>
            </c:marker>
            <c:bubble3D val="0"/>
            <c:extLst>
              <c:ext xmlns:c16="http://schemas.microsoft.com/office/drawing/2014/chart" uri="{C3380CC4-5D6E-409C-BE32-E72D297353CC}">
                <c16:uniqueId val="{00000013-CD85-4295-BF86-10B7CE74253E}"/>
              </c:ext>
            </c:extLst>
          </c:dPt>
          <c:dPt>
            <c:idx val="20"/>
            <c:marker>
              <c:symbol val="circle"/>
              <c:size val="5"/>
              <c:spPr>
                <a:solidFill>
                  <a:schemeClr val="tx1"/>
                </a:solidFill>
                <a:ln w="9525">
                  <a:solidFill>
                    <a:schemeClr val="accent1"/>
                  </a:solidFill>
                </a:ln>
                <a:effectLst/>
              </c:spPr>
            </c:marker>
            <c:bubble3D val="0"/>
            <c:extLst>
              <c:ext xmlns:c16="http://schemas.microsoft.com/office/drawing/2014/chart" uri="{C3380CC4-5D6E-409C-BE32-E72D297353CC}">
                <c16:uniqueId val="{00000014-CD85-4295-BF86-10B7CE74253E}"/>
              </c:ext>
            </c:extLst>
          </c:dPt>
          <c:cat>
            <c:strRef>
              <c:f>Dureza!$B$68:$V$68</c:f>
              <c:strCache>
                <c:ptCount val="21"/>
                <c:pt idx="0">
                  <c:v>CONV</c:v>
                </c:pt>
                <c:pt idx="1">
                  <c:v>HARG1</c:v>
                </c:pt>
                <c:pt idx="2">
                  <c:v>HARG2</c:v>
                </c:pt>
                <c:pt idx="3">
                  <c:v>HASL1</c:v>
                </c:pt>
                <c:pt idx="4">
                  <c:v>HASL2</c:v>
                </c:pt>
                <c:pt idx="5">
                  <c:v>HASL3</c:v>
                </c:pt>
                <c:pt idx="6">
                  <c:v>HOSP1</c:v>
                </c:pt>
                <c:pt idx="7">
                  <c:v>MAAB1</c:v>
                </c:pt>
                <c:pt idx="8">
                  <c:v>MAAB2</c:v>
                </c:pt>
                <c:pt idx="9">
                  <c:v>MACA1</c:v>
                </c:pt>
                <c:pt idx="10">
                  <c:v>MACA2</c:v>
                </c:pt>
                <c:pt idx="11">
                  <c:v>MAKI</c:v>
                </c:pt>
                <c:pt idx="12">
                  <c:v>PAPO1</c:v>
                </c:pt>
                <c:pt idx="13">
                  <c:v>PAPO2</c:v>
                </c:pt>
                <c:pt idx="14">
                  <c:v>PAPR1</c:v>
                </c:pt>
                <c:pt idx="15">
                  <c:v>PAPR2</c:v>
                </c:pt>
                <c:pt idx="16">
                  <c:v>PLTR1</c:v>
                </c:pt>
                <c:pt idx="17">
                  <c:v>PLTR2</c:v>
                </c:pt>
                <c:pt idx="18">
                  <c:v>RECO</c:v>
                </c:pt>
                <c:pt idx="19">
                  <c:v>SALT</c:v>
                </c:pt>
                <c:pt idx="20">
                  <c:v>Total general</c:v>
                </c:pt>
              </c:strCache>
            </c:strRef>
          </c:cat>
          <c:val>
            <c:numRef>
              <c:f>Dureza!$B$69:$V$69</c:f>
              <c:numCache>
                <c:formatCode>0.00</c:formatCode>
                <c:ptCount val="21"/>
                <c:pt idx="0">
                  <c:v>44</c:v>
                </c:pt>
                <c:pt idx="1">
                  <c:v>35</c:v>
                </c:pt>
                <c:pt idx="2">
                  <c:v>31.666666666666668</c:v>
                </c:pt>
                <c:pt idx="3">
                  <c:v>36.363636363636367</c:v>
                </c:pt>
                <c:pt idx="4">
                  <c:v>35</c:v>
                </c:pt>
                <c:pt idx="5">
                  <c:v>33.75</c:v>
                </c:pt>
                <c:pt idx="6">
                  <c:v>36.666666666666664</c:v>
                </c:pt>
                <c:pt idx="7">
                  <c:v>31.818181818181817</c:v>
                </c:pt>
                <c:pt idx="8">
                  <c:v>35.833333333333336</c:v>
                </c:pt>
                <c:pt idx="9">
                  <c:v>33.333333333333336</c:v>
                </c:pt>
                <c:pt idx="10">
                  <c:v>36.666666666666664</c:v>
                </c:pt>
                <c:pt idx="11">
                  <c:v>39.166666666666664</c:v>
                </c:pt>
                <c:pt idx="12">
                  <c:v>42.5</c:v>
                </c:pt>
                <c:pt idx="13">
                  <c:v>30</c:v>
                </c:pt>
                <c:pt idx="14">
                  <c:v>35</c:v>
                </c:pt>
                <c:pt idx="15">
                  <c:v>30</c:v>
                </c:pt>
                <c:pt idx="16">
                  <c:v>34.545454545454547</c:v>
                </c:pt>
                <c:pt idx="17">
                  <c:v>35.833333333333336</c:v>
                </c:pt>
                <c:pt idx="18">
                  <c:v>34.166666666666664</c:v>
                </c:pt>
                <c:pt idx="19">
                  <c:v>40</c:v>
                </c:pt>
                <c:pt idx="20">
                  <c:v>35.29616152681168</c:v>
                </c:pt>
              </c:numCache>
            </c:numRef>
          </c:val>
          <c:smooth val="0"/>
          <c:extLst>
            <c:ext xmlns:c16="http://schemas.microsoft.com/office/drawing/2014/chart" uri="{C3380CC4-5D6E-409C-BE32-E72D297353CC}">
              <c16:uniqueId val="{00000015-CD85-4295-BF86-10B7CE74253E}"/>
            </c:ext>
          </c:extLst>
        </c:ser>
        <c:ser>
          <c:idx val="1"/>
          <c:order val="1"/>
          <c:tx>
            <c:strRef>
              <c:f>Dureza!$A$70</c:f>
              <c:strCache>
                <c:ptCount val="1"/>
                <c:pt idx="0">
                  <c:v>MIN</c:v>
                </c:pt>
              </c:strCache>
            </c:strRef>
          </c:tx>
          <c:spPr>
            <a:ln w="28575" cap="rnd">
              <a:noFill/>
              <a:round/>
            </a:ln>
            <a:effectLst/>
          </c:spPr>
          <c:marker>
            <c:symbol val="none"/>
          </c:marker>
          <c:dPt>
            <c:idx val="9"/>
            <c:marker>
              <c:symbol val="none"/>
            </c:marker>
            <c:bubble3D val="0"/>
            <c:extLst>
              <c:ext xmlns:c16="http://schemas.microsoft.com/office/drawing/2014/chart" uri="{C3380CC4-5D6E-409C-BE32-E72D297353CC}">
                <c16:uniqueId val="{00000016-CD85-4295-BF86-10B7CE74253E}"/>
              </c:ext>
            </c:extLst>
          </c:dPt>
          <c:cat>
            <c:strRef>
              <c:f>Dureza!$B$68:$V$68</c:f>
              <c:strCache>
                <c:ptCount val="21"/>
                <c:pt idx="0">
                  <c:v>CONV</c:v>
                </c:pt>
                <c:pt idx="1">
                  <c:v>HARG1</c:v>
                </c:pt>
                <c:pt idx="2">
                  <c:v>HARG2</c:v>
                </c:pt>
                <c:pt idx="3">
                  <c:v>HASL1</c:v>
                </c:pt>
                <c:pt idx="4">
                  <c:v>HASL2</c:v>
                </c:pt>
                <c:pt idx="5">
                  <c:v>HASL3</c:v>
                </c:pt>
                <c:pt idx="6">
                  <c:v>HOSP1</c:v>
                </c:pt>
                <c:pt idx="7">
                  <c:v>MAAB1</c:v>
                </c:pt>
                <c:pt idx="8">
                  <c:v>MAAB2</c:v>
                </c:pt>
                <c:pt idx="9">
                  <c:v>MACA1</c:v>
                </c:pt>
                <c:pt idx="10">
                  <c:v>MACA2</c:v>
                </c:pt>
                <c:pt idx="11">
                  <c:v>MAKI</c:v>
                </c:pt>
                <c:pt idx="12">
                  <c:v>PAPO1</c:v>
                </c:pt>
                <c:pt idx="13">
                  <c:v>PAPO2</c:v>
                </c:pt>
                <c:pt idx="14">
                  <c:v>PAPR1</c:v>
                </c:pt>
                <c:pt idx="15">
                  <c:v>PAPR2</c:v>
                </c:pt>
                <c:pt idx="16">
                  <c:v>PLTR1</c:v>
                </c:pt>
                <c:pt idx="17">
                  <c:v>PLTR2</c:v>
                </c:pt>
                <c:pt idx="18">
                  <c:v>RECO</c:v>
                </c:pt>
                <c:pt idx="19">
                  <c:v>SALT</c:v>
                </c:pt>
                <c:pt idx="20">
                  <c:v>Total general</c:v>
                </c:pt>
              </c:strCache>
            </c:strRef>
          </c:cat>
          <c:val>
            <c:numRef>
              <c:f>Dureza!$B$70:$V$70</c:f>
              <c:numCache>
                <c:formatCode>0.00</c:formatCode>
                <c:ptCount val="21"/>
                <c:pt idx="0">
                  <c:v>40</c:v>
                </c:pt>
                <c:pt idx="1">
                  <c:v>20</c:v>
                </c:pt>
                <c:pt idx="2">
                  <c:v>30</c:v>
                </c:pt>
                <c:pt idx="3">
                  <c:v>30</c:v>
                </c:pt>
                <c:pt idx="4">
                  <c:v>30</c:v>
                </c:pt>
                <c:pt idx="5">
                  <c:v>20</c:v>
                </c:pt>
                <c:pt idx="6">
                  <c:v>20</c:v>
                </c:pt>
                <c:pt idx="7">
                  <c:v>20</c:v>
                </c:pt>
                <c:pt idx="8">
                  <c:v>20</c:v>
                </c:pt>
                <c:pt idx="9">
                  <c:v>30</c:v>
                </c:pt>
                <c:pt idx="10">
                  <c:v>30</c:v>
                </c:pt>
                <c:pt idx="11">
                  <c:v>30</c:v>
                </c:pt>
                <c:pt idx="12">
                  <c:v>30</c:v>
                </c:pt>
                <c:pt idx="13">
                  <c:v>20</c:v>
                </c:pt>
                <c:pt idx="14">
                  <c:v>30</c:v>
                </c:pt>
                <c:pt idx="15">
                  <c:v>30</c:v>
                </c:pt>
                <c:pt idx="16">
                  <c:v>30</c:v>
                </c:pt>
                <c:pt idx="17">
                  <c:v>30</c:v>
                </c:pt>
                <c:pt idx="18">
                  <c:v>30</c:v>
                </c:pt>
                <c:pt idx="19">
                  <c:v>30</c:v>
                </c:pt>
                <c:pt idx="20">
                  <c:v>30.666666666666668</c:v>
                </c:pt>
              </c:numCache>
            </c:numRef>
          </c:val>
          <c:smooth val="0"/>
          <c:extLst>
            <c:ext xmlns:c16="http://schemas.microsoft.com/office/drawing/2014/chart" uri="{C3380CC4-5D6E-409C-BE32-E72D297353CC}">
              <c16:uniqueId val="{00000017-CD85-4295-BF86-10B7CE74253E}"/>
            </c:ext>
          </c:extLst>
        </c:ser>
        <c:ser>
          <c:idx val="2"/>
          <c:order val="2"/>
          <c:tx>
            <c:strRef>
              <c:f>Dureza!$A$71</c:f>
              <c:strCache>
                <c:ptCount val="1"/>
                <c:pt idx="0">
                  <c:v>MAX</c:v>
                </c:pt>
              </c:strCache>
            </c:strRef>
          </c:tx>
          <c:spPr>
            <a:ln w="28575" cap="rnd">
              <a:noFill/>
              <a:round/>
            </a:ln>
            <a:effectLst/>
          </c:spPr>
          <c:marker>
            <c:symbol val="none"/>
          </c:marker>
          <c:cat>
            <c:strRef>
              <c:f>Dureza!$B$68:$V$68</c:f>
              <c:strCache>
                <c:ptCount val="21"/>
                <c:pt idx="0">
                  <c:v>CONV</c:v>
                </c:pt>
                <c:pt idx="1">
                  <c:v>HARG1</c:v>
                </c:pt>
                <c:pt idx="2">
                  <c:v>HARG2</c:v>
                </c:pt>
                <c:pt idx="3">
                  <c:v>HASL1</c:v>
                </c:pt>
                <c:pt idx="4">
                  <c:v>HASL2</c:v>
                </c:pt>
                <c:pt idx="5">
                  <c:v>HASL3</c:v>
                </c:pt>
                <c:pt idx="6">
                  <c:v>HOSP1</c:v>
                </c:pt>
                <c:pt idx="7">
                  <c:v>MAAB1</c:v>
                </c:pt>
                <c:pt idx="8">
                  <c:v>MAAB2</c:v>
                </c:pt>
                <c:pt idx="9">
                  <c:v>MACA1</c:v>
                </c:pt>
                <c:pt idx="10">
                  <c:v>MACA2</c:v>
                </c:pt>
                <c:pt idx="11">
                  <c:v>MAKI</c:v>
                </c:pt>
                <c:pt idx="12">
                  <c:v>PAPO1</c:v>
                </c:pt>
                <c:pt idx="13">
                  <c:v>PAPO2</c:v>
                </c:pt>
                <c:pt idx="14">
                  <c:v>PAPR1</c:v>
                </c:pt>
                <c:pt idx="15">
                  <c:v>PAPR2</c:v>
                </c:pt>
                <c:pt idx="16">
                  <c:v>PLTR1</c:v>
                </c:pt>
                <c:pt idx="17">
                  <c:v>PLTR2</c:v>
                </c:pt>
                <c:pt idx="18">
                  <c:v>RECO</c:v>
                </c:pt>
                <c:pt idx="19">
                  <c:v>SALT</c:v>
                </c:pt>
                <c:pt idx="20">
                  <c:v>Total general</c:v>
                </c:pt>
              </c:strCache>
            </c:strRef>
          </c:cat>
          <c:val>
            <c:numRef>
              <c:f>Dureza!$B$71:$V$71</c:f>
              <c:numCache>
                <c:formatCode>0.00</c:formatCode>
                <c:ptCount val="21"/>
                <c:pt idx="0">
                  <c:v>50</c:v>
                </c:pt>
                <c:pt idx="1">
                  <c:v>50</c:v>
                </c:pt>
                <c:pt idx="2">
                  <c:v>40</c:v>
                </c:pt>
                <c:pt idx="3">
                  <c:v>50</c:v>
                </c:pt>
                <c:pt idx="4">
                  <c:v>50</c:v>
                </c:pt>
                <c:pt idx="5">
                  <c:v>40</c:v>
                </c:pt>
                <c:pt idx="6">
                  <c:v>60</c:v>
                </c:pt>
                <c:pt idx="7">
                  <c:v>50</c:v>
                </c:pt>
                <c:pt idx="8">
                  <c:v>60</c:v>
                </c:pt>
                <c:pt idx="9">
                  <c:v>50</c:v>
                </c:pt>
                <c:pt idx="10">
                  <c:v>50</c:v>
                </c:pt>
                <c:pt idx="11">
                  <c:v>60</c:v>
                </c:pt>
                <c:pt idx="12">
                  <c:v>60</c:v>
                </c:pt>
                <c:pt idx="13">
                  <c:v>50</c:v>
                </c:pt>
                <c:pt idx="14">
                  <c:v>50</c:v>
                </c:pt>
                <c:pt idx="15">
                  <c:v>30</c:v>
                </c:pt>
                <c:pt idx="16">
                  <c:v>45</c:v>
                </c:pt>
                <c:pt idx="17">
                  <c:v>50</c:v>
                </c:pt>
                <c:pt idx="18">
                  <c:v>50</c:v>
                </c:pt>
                <c:pt idx="19">
                  <c:v>50</c:v>
                </c:pt>
                <c:pt idx="20">
                  <c:v>40.909090909090907</c:v>
                </c:pt>
              </c:numCache>
            </c:numRef>
          </c:val>
          <c:smooth val="0"/>
          <c:extLst>
            <c:ext xmlns:c16="http://schemas.microsoft.com/office/drawing/2014/chart" uri="{C3380CC4-5D6E-409C-BE32-E72D297353CC}">
              <c16:uniqueId val="{00000018-CD85-4295-BF86-10B7CE74253E}"/>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axId val="949124304"/>
        <c:axId val="949129552"/>
      </c:stockChart>
      <c:catAx>
        <c:axId val="9491243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s-MX"/>
          </a:p>
        </c:txPr>
        <c:crossAx val="949129552"/>
        <c:crosses val="autoZero"/>
        <c:auto val="1"/>
        <c:lblAlgn val="ctr"/>
        <c:lblOffset val="100"/>
        <c:noMultiLvlLbl val="0"/>
      </c:catAx>
      <c:valAx>
        <c:axId val="949129552"/>
        <c:scaling>
          <c:orientation val="minMax"/>
          <c:min val="5"/>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9491243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legend>
    <c:plotVisOnly val="1"/>
    <c:dispBlanksAs val="gap"/>
    <c:showDLblsOverMax val="0"/>
  </c:chart>
  <c:spPr>
    <a:solidFill>
      <a:schemeClr val="bg1"/>
    </a:solidFill>
    <a:ln w="9525" cap="flat" cmpd="sng" algn="ctr">
      <a:noFill/>
      <a:round/>
    </a:ln>
    <a:effectLst/>
  </c:spPr>
  <c:txPr>
    <a:bodyPr/>
    <a:lstStyle/>
    <a:p>
      <a:pPr>
        <a:defRPr/>
      </a:pPr>
      <a:endParaRPr lang="es-MX"/>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[BANCO DE DATOS DEL MONITOREO ABRIL 2023.xlsx]Dureza!TablaDinámica5</c:name>
    <c:fmtId val="15"/>
  </c:pivotSource>
  <c:chart>
    <c:title>
      <c:tx>
        <c:rich>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r>
              <a:rPr lang="en-US" sz="1200" b="1"/>
              <a:t>Dureza</a:t>
            </a:r>
          </a:p>
        </c:rich>
      </c:tx>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es-MX"/>
        </a:p>
      </c:txPr>
    </c:title>
    <c:autoTitleDeleted val="0"/>
    <c:pivotFmts>
      <c:pivotFmt>
        <c:idx val="0"/>
        <c:spPr>
          <a:solidFill>
            <a:schemeClr val="accent1"/>
          </a:solidFill>
          <a:ln w="28575" cap="rnd">
            <a:solidFill>
              <a:schemeClr val="accent1"/>
            </a:solidFill>
            <a:round/>
          </a:ln>
          <a:effectLst/>
        </c:spPr>
        <c:marker>
          <c:symbol val="none"/>
        </c:marker>
      </c:pivotFmt>
      <c:pivotFmt>
        <c:idx val="1"/>
        <c:spPr>
          <a:solidFill>
            <a:schemeClr val="accent1"/>
          </a:solidFill>
          <a:ln w="28575" cap="rnd">
            <a:solidFill>
              <a:schemeClr val="accent1"/>
            </a:solidFill>
            <a:round/>
          </a:ln>
          <a:effectLst/>
        </c:spPr>
        <c:marker>
          <c:symbol val="none"/>
        </c:marker>
      </c:pivotFmt>
      <c:pivotFmt>
        <c:idx val="2"/>
        <c:spPr>
          <a:solidFill>
            <a:schemeClr val="accent1"/>
          </a:solidFill>
          <a:ln w="28575" cap="rnd">
            <a:solidFill>
              <a:schemeClr val="accent1"/>
            </a:solidFill>
            <a:round/>
          </a:ln>
          <a:effectLst/>
        </c:spPr>
        <c:marker>
          <c:symbol val="none"/>
        </c:marker>
      </c:pivotFmt>
      <c:pivotFmt>
        <c:idx val="3"/>
        <c:spPr>
          <a:solidFill>
            <a:schemeClr val="accent1"/>
          </a:solidFill>
          <a:ln w="28575" cap="rnd">
            <a:solidFill>
              <a:schemeClr val="accent1"/>
            </a:solidFill>
            <a:round/>
          </a:ln>
          <a:effectLst/>
        </c:spPr>
        <c:marker>
          <c:symbol val="none"/>
        </c:marker>
      </c:pivotFmt>
      <c:pivotFmt>
        <c:idx val="4"/>
        <c:spPr>
          <a:solidFill>
            <a:schemeClr val="accent1"/>
          </a:solidFill>
          <a:ln w="28575" cap="rnd">
            <a:solidFill>
              <a:schemeClr val="accent1"/>
            </a:solidFill>
            <a:round/>
          </a:ln>
          <a:effectLst/>
        </c:spPr>
        <c:marker>
          <c:symbol val="none"/>
        </c:marker>
      </c:pivotFmt>
      <c:pivotFmt>
        <c:idx val="5"/>
        <c:spPr>
          <a:solidFill>
            <a:schemeClr val="accent1"/>
          </a:solidFill>
          <a:ln w="28575" cap="rnd">
            <a:solidFill>
              <a:schemeClr val="accent1"/>
            </a:solidFill>
            <a:round/>
          </a:ln>
          <a:effectLst/>
        </c:spPr>
        <c:marker>
          <c:symbol val="none"/>
        </c:marker>
      </c:pivotFmt>
      <c:pivotFmt>
        <c:idx val="6"/>
        <c:spPr>
          <a:solidFill>
            <a:schemeClr val="accent1"/>
          </a:solidFill>
          <a:ln w="28575" cap="rnd">
            <a:solidFill>
              <a:schemeClr val="accent1"/>
            </a:solidFill>
            <a:round/>
          </a:ln>
          <a:effectLst/>
        </c:spPr>
        <c:marker>
          <c:symbol val="none"/>
        </c:marker>
      </c:pivotFmt>
      <c:pivotFmt>
        <c:idx val="7"/>
        <c:spPr>
          <a:solidFill>
            <a:schemeClr val="accent1"/>
          </a:solidFill>
          <a:ln w="28575" cap="rnd">
            <a:solidFill>
              <a:schemeClr val="accent1"/>
            </a:solidFill>
            <a:round/>
          </a:ln>
          <a:effectLst/>
        </c:spPr>
        <c:marker>
          <c:symbol val="none"/>
        </c:marker>
      </c:pivotFmt>
      <c:pivotFmt>
        <c:idx val="8"/>
        <c:spPr>
          <a:solidFill>
            <a:schemeClr val="accent1"/>
          </a:solidFill>
          <a:ln w="28575" cap="rnd">
            <a:solidFill>
              <a:schemeClr val="accent1"/>
            </a:solidFill>
            <a:round/>
          </a:ln>
          <a:effectLst/>
        </c:spPr>
        <c:marker>
          <c:symbol val="none"/>
        </c:marker>
      </c:pivotFmt>
      <c:pivotFmt>
        <c:idx val="9"/>
        <c:spPr>
          <a:solidFill>
            <a:schemeClr val="accent1"/>
          </a:solidFill>
          <a:ln w="28575" cap="rnd">
            <a:solidFill>
              <a:schemeClr val="accent1"/>
            </a:solidFill>
            <a:round/>
          </a:ln>
          <a:effectLst/>
        </c:spPr>
        <c:marker>
          <c:symbol val="none"/>
        </c:marker>
      </c:pivotFmt>
      <c:pivotFmt>
        <c:idx val="10"/>
        <c:spPr>
          <a:solidFill>
            <a:schemeClr val="accent1"/>
          </a:solidFill>
          <a:ln w="28575" cap="rnd">
            <a:solidFill>
              <a:schemeClr val="accent1"/>
            </a:solidFill>
            <a:round/>
          </a:ln>
          <a:effectLst/>
        </c:spPr>
        <c:marker>
          <c:symbol val="none"/>
        </c:marker>
      </c:pivotFmt>
      <c:pivotFmt>
        <c:idx val="11"/>
        <c:spPr>
          <a:solidFill>
            <a:schemeClr val="accent1"/>
          </a:solidFill>
          <a:ln w="28575" cap="rnd">
            <a:solidFill>
              <a:schemeClr val="accent1"/>
            </a:solidFill>
            <a:round/>
          </a:ln>
          <a:effectLst/>
        </c:spPr>
        <c:marker>
          <c:symbol val="none"/>
        </c:marker>
      </c:pivotFmt>
      <c:pivotFmt>
        <c:idx val="12"/>
        <c:spPr>
          <a:solidFill>
            <a:schemeClr val="accent1"/>
          </a:solidFill>
          <a:ln w="28575" cap="rnd">
            <a:solidFill>
              <a:schemeClr val="accent1"/>
            </a:solidFill>
            <a:round/>
          </a:ln>
          <a:effectLst/>
        </c:spPr>
        <c:marker>
          <c:symbol val="none"/>
        </c:marker>
      </c:pivotFmt>
      <c:pivotFmt>
        <c:idx val="13"/>
        <c:spPr>
          <a:solidFill>
            <a:schemeClr val="accent1"/>
          </a:solidFill>
          <a:ln w="28575" cap="rnd">
            <a:solidFill>
              <a:schemeClr val="accent1"/>
            </a:solidFill>
            <a:round/>
          </a:ln>
          <a:effectLst/>
        </c:spPr>
        <c:marker>
          <c:symbol val="none"/>
        </c:marker>
      </c:pivotFmt>
      <c:pivotFmt>
        <c:idx val="14"/>
        <c:spPr>
          <a:solidFill>
            <a:schemeClr val="accent1"/>
          </a:solidFill>
          <a:ln w="28575" cap="rnd">
            <a:solidFill>
              <a:schemeClr val="accent1"/>
            </a:solidFill>
            <a:round/>
          </a:ln>
          <a:effectLst/>
        </c:spPr>
        <c:marker>
          <c:symbol val="none"/>
        </c:marker>
      </c:pivotFmt>
      <c:pivotFmt>
        <c:idx val="15"/>
        <c:spPr>
          <a:solidFill>
            <a:schemeClr val="accent1"/>
          </a:solidFill>
          <a:ln w="28575" cap="rnd">
            <a:solidFill>
              <a:schemeClr val="accent1"/>
            </a:solidFill>
            <a:round/>
          </a:ln>
          <a:effectLst/>
        </c:spPr>
        <c:marker>
          <c:symbol val="none"/>
        </c:marker>
      </c:pivotFmt>
      <c:pivotFmt>
        <c:idx val="16"/>
        <c:spPr>
          <a:solidFill>
            <a:schemeClr val="accent1"/>
          </a:solidFill>
          <a:ln w="28575" cap="rnd">
            <a:solidFill>
              <a:schemeClr val="accent1"/>
            </a:solidFill>
            <a:round/>
          </a:ln>
          <a:effectLst/>
        </c:spPr>
        <c:marker>
          <c:symbol val="none"/>
        </c:marker>
      </c:pivotFmt>
      <c:pivotFmt>
        <c:idx val="17"/>
        <c:spPr>
          <a:solidFill>
            <a:schemeClr val="accent1"/>
          </a:solidFill>
          <a:ln w="28575" cap="rnd">
            <a:solidFill>
              <a:schemeClr val="accent1"/>
            </a:solidFill>
            <a:round/>
          </a:ln>
          <a:effectLst/>
        </c:spPr>
        <c:marker>
          <c:symbol val="none"/>
        </c:marker>
      </c:pivotFmt>
      <c:pivotFmt>
        <c:idx val="18"/>
        <c:spPr>
          <a:solidFill>
            <a:schemeClr val="accent1"/>
          </a:solidFill>
          <a:ln w="28575" cap="rnd">
            <a:solidFill>
              <a:schemeClr val="accent1"/>
            </a:solidFill>
            <a:round/>
          </a:ln>
          <a:effectLst/>
        </c:spPr>
        <c:marker>
          <c:symbol val="none"/>
        </c:marker>
      </c:pivotFmt>
      <c:pivotFmt>
        <c:idx val="19"/>
        <c:spPr>
          <a:solidFill>
            <a:schemeClr val="accent1"/>
          </a:solidFill>
          <a:ln w="28575" cap="rnd">
            <a:solidFill>
              <a:schemeClr val="accent1"/>
            </a:solidFill>
            <a:round/>
          </a:ln>
          <a:effectLst/>
        </c:spPr>
        <c:marker>
          <c:symbol val="none"/>
        </c:marker>
      </c:pivotFmt>
      <c:pivotFmt>
        <c:idx val="20"/>
        <c:spPr>
          <a:solidFill>
            <a:schemeClr val="accent1"/>
          </a:solidFill>
          <a:ln w="28575" cap="rnd">
            <a:solidFill>
              <a:schemeClr val="accent1"/>
            </a:solidFill>
            <a:round/>
          </a:ln>
          <a:effectLst/>
        </c:spPr>
        <c:marker>
          <c:symbol val="none"/>
        </c:marker>
      </c:pivotFmt>
      <c:pivotFmt>
        <c:idx val="21"/>
        <c:spPr>
          <a:solidFill>
            <a:schemeClr val="accent1"/>
          </a:solidFill>
          <a:ln w="28575" cap="rnd">
            <a:solidFill>
              <a:schemeClr val="accent1"/>
            </a:solidFill>
            <a:round/>
          </a:ln>
          <a:effectLst/>
        </c:spPr>
        <c:marker>
          <c:symbol val="none"/>
        </c:marker>
      </c:pivotFmt>
      <c:pivotFmt>
        <c:idx val="22"/>
        <c:spPr>
          <a:solidFill>
            <a:schemeClr val="accent1"/>
          </a:solidFill>
          <a:ln w="28575" cap="rnd">
            <a:solidFill>
              <a:schemeClr val="accent1"/>
            </a:solidFill>
            <a:round/>
          </a:ln>
          <a:effectLst/>
        </c:spPr>
        <c:marker>
          <c:symbol val="none"/>
        </c:marker>
      </c:pivotFmt>
      <c:pivotFmt>
        <c:idx val="23"/>
        <c:spPr>
          <a:solidFill>
            <a:schemeClr val="accent1"/>
          </a:solidFill>
          <a:ln w="28575" cap="rnd">
            <a:solidFill>
              <a:schemeClr val="accent1"/>
            </a:solidFill>
            <a:round/>
          </a:ln>
          <a:effectLst/>
        </c:spPr>
        <c:marker>
          <c:symbol val="none"/>
        </c:marker>
      </c:pivotFmt>
      <c:pivotFmt>
        <c:idx val="24"/>
        <c:spPr>
          <a:solidFill>
            <a:schemeClr val="accent1"/>
          </a:solidFill>
          <a:ln w="28575" cap="rnd">
            <a:solidFill>
              <a:schemeClr val="accent1"/>
            </a:solidFill>
            <a:round/>
          </a:ln>
          <a:effectLst/>
        </c:spPr>
        <c:marker>
          <c:symbol val="none"/>
        </c:marker>
      </c:pivotFmt>
      <c:pivotFmt>
        <c:idx val="25"/>
        <c:spPr>
          <a:solidFill>
            <a:schemeClr val="accent1"/>
          </a:solidFill>
          <a:ln w="28575" cap="rnd">
            <a:solidFill>
              <a:schemeClr val="accent1"/>
            </a:solidFill>
            <a:round/>
          </a:ln>
          <a:effectLst/>
        </c:spPr>
        <c:marker>
          <c:symbol val="none"/>
        </c:marker>
      </c:pivotFmt>
      <c:pivotFmt>
        <c:idx val="26"/>
        <c:spPr>
          <a:solidFill>
            <a:schemeClr val="accent1"/>
          </a:solidFill>
          <a:ln w="28575" cap="rnd">
            <a:solidFill>
              <a:schemeClr val="accent1"/>
            </a:solidFill>
            <a:round/>
          </a:ln>
          <a:effectLst/>
        </c:spPr>
        <c:marker>
          <c:symbol val="none"/>
        </c:marker>
      </c:pivotFmt>
      <c:pivotFmt>
        <c:idx val="27"/>
        <c:spPr>
          <a:solidFill>
            <a:schemeClr val="accent1"/>
          </a:solidFill>
          <a:ln w="28575" cap="rnd">
            <a:solidFill>
              <a:schemeClr val="accent1"/>
            </a:solidFill>
            <a:round/>
          </a:ln>
          <a:effectLst/>
        </c:spPr>
        <c:marker>
          <c:symbol val="none"/>
        </c:marker>
      </c:pivotFmt>
      <c:pivotFmt>
        <c:idx val="28"/>
        <c:spPr>
          <a:solidFill>
            <a:schemeClr val="accent1"/>
          </a:solidFill>
          <a:ln w="28575" cap="rnd">
            <a:solidFill>
              <a:schemeClr val="accent1"/>
            </a:solidFill>
            <a:round/>
          </a:ln>
          <a:effectLst/>
        </c:spPr>
        <c:marker>
          <c:symbol val="none"/>
        </c:marker>
      </c:pivotFmt>
      <c:pivotFmt>
        <c:idx val="29"/>
        <c:spPr>
          <a:solidFill>
            <a:schemeClr val="accent1"/>
          </a:solidFill>
          <a:ln w="28575" cap="rnd">
            <a:solidFill>
              <a:schemeClr val="accent1"/>
            </a:solidFill>
            <a:round/>
          </a:ln>
          <a:effectLst/>
        </c:spPr>
        <c:marker>
          <c:symbol val="none"/>
        </c:marker>
      </c:pivotFmt>
      <c:pivotFmt>
        <c:idx val="30"/>
        <c:spPr>
          <a:solidFill>
            <a:schemeClr val="accent1"/>
          </a:solidFill>
          <a:ln w="28575" cap="rnd">
            <a:solidFill>
              <a:schemeClr val="accent1"/>
            </a:solidFill>
            <a:round/>
          </a:ln>
          <a:effectLst/>
        </c:spPr>
        <c:marker>
          <c:symbol val="none"/>
        </c:marker>
      </c:pivotFmt>
      <c:pivotFmt>
        <c:idx val="31"/>
        <c:spPr>
          <a:solidFill>
            <a:schemeClr val="accent1"/>
          </a:solidFill>
          <a:ln w="28575" cap="rnd">
            <a:solidFill>
              <a:schemeClr val="accent1"/>
            </a:solidFill>
            <a:round/>
          </a:ln>
          <a:effectLst/>
        </c:spPr>
        <c:marker>
          <c:symbol val="none"/>
        </c:marker>
      </c:pivotFmt>
      <c:pivotFmt>
        <c:idx val="32"/>
        <c:spPr>
          <a:solidFill>
            <a:schemeClr val="accent1"/>
          </a:solidFill>
          <a:ln w="28575" cap="rnd">
            <a:solidFill>
              <a:schemeClr val="accent1"/>
            </a:solidFill>
            <a:round/>
          </a:ln>
          <a:effectLst/>
        </c:spPr>
        <c:marker>
          <c:symbol val="none"/>
        </c:marker>
      </c:pivotFmt>
      <c:pivotFmt>
        <c:idx val="33"/>
        <c:spPr>
          <a:solidFill>
            <a:schemeClr val="accent1"/>
          </a:solidFill>
          <a:ln w="28575" cap="rnd">
            <a:solidFill>
              <a:schemeClr val="accent1"/>
            </a:solidFill>
            <a:round/>
          </a:ln>
          <a:effectLst/>
        </c:spPr>
        <c:marker>
          <c:symbol val="none"/>
        </c:marker>
      </c:pivotFmt>
      <c:pivotFmt>
        <c:idx val="34"/>
        <c:spPr>
          <a:solidFill>
            <a:schemeClr val="accent1"/>
          </a:solidFill>
          <a:ln w="28575" cap="rnd">
            <a:solidFill>
              <a:schemeClr val="accent1"/>
            </a:solidFill>
            <a:round/>
          </a:ln>
          <a:effectLst/>
        </c:spPr>
        <c:marker>
          <c:symbol val="none"/>
        </c:marker>
      </c:pivotFmt>
      <c:pivotFmt>
        <c:idx val="35"/>
        <c:spPr>
          <a:solidFill>
            <a:schemeClr val="accent1"/>
          </a:solidFill>
          <a:ln w="28575" cap="rnd">
            <a:solidFill>
              <a:schemeClr val="accent1"/>
            </a:solidFill>
            <a:round/>
          </a:ln>
          <a:effectLst/>
        </c:spPr>
        <c:marker>
          <c:symbol val="none"/>
        </c:marker>
      </c:pivotFmt>
      <c:pivotFmt>
        <c:idx val="36"/>
        <c:spPr>
          <a:solidFill>
            <a:schemeClr val="accent1"/>
          </a:solidFill>
          <a:ln w="28575" cap="rnd">
            <a:solidFill>
              <a:schemeClr val="accent1"/>
            </a:solidFill>
            <a:round/>
          </a:ln>
          <a:effectLst/>
        </c:spPr>
        <c:marker>
          <c:symbol val="none"/>
        </c:marker>
      </c:pivotFmt>
      <c:pivotFmt>
        <c:idx val="37"/>
        <c:spPr>
          <a:solidFill>
            <a:schemeClr val="accent1"/>
          </a:solidFill>
          <a:ln w="28575" cap="rnd">
            <a:solidFill>
              <a:schemeClr val="accent1"/>
            </a:solidFill>
            <a:round/>
          </a:ln>
          <a:effectLst/>
        </c:spPr>
        <c:marker>
          <c:symbol val="none"/>
        </c:marker>
      </c:pivotFmt>
      <c:pivotFmt>
        <c:idx val="38"/>
        <c:spPr>
          <a:solidFill>
            <a:schemeClr val="accent1"/>
          </a:solidFill>
          <a:ln w="28575" cap="rnd">
            <a:solidFill>
              <a:schemeClr val="accent1"/>
            </a:solidFill>
            <a:round/>
          </a:ln>
          <a:effectLst/>
        </c:spPr>
        <c:marker>
          <c:symbol val="none"/>
        </c:marker>
      </c:pivotFmt>
      <c:pivotFmt>
        <c:idx val="39"/>
        <c:spPr>
          <a:solidFill>
            <a:schemeClr val="accent1"/>
          </a:solidFill>
          <a:ln w="28575" cap="rnd">
            <a:solidFill>
              <a:schemeClr val="accent1"/>
            </a:solidFill>
            <a:round/>
          </a:ln>
          <a:effectLst/>
        </c:spPr>
        <c:marker>
          <c:symbol val="none"/>
        </c:marker>
      </c:pivotFmt>
      <c:pivotFmt>
        <c:idx val="40"/>
        <c:spPr>
          <a:solidFill>
            <a:schemeClr val="accent1"/>
          </a:solidFill>
          <a:ln w="28575" cap="rnd">
            <a:solidFill>
              <a:schemeClr val="accent1"/>
            </a:solidFill>
            <a:round/>
          </a:ln>
          <a:effectLst/>
        </c:spPr>
        <c:marker>
          <c:symbol val="none"/>
        </c:marker>
      </c:pivotFmt>
      <c:pivotFmt>
        <c:idx val="41"/>
        <c:spPr>
          <a:solidFill>
            <a:schemeClr val="accent1"/>
          </a:solidFill>
          <a:ln w="28575" cap="rnd">
            <a:solidFill>
              <a:schemeClr val="accent1"/>
            </a:solidFill>
            <a:round/>
          </a:ln>
          <a:effectLst/>
        </c:spPr>
        <c:marker>
          <c:symbol val="none"/>
        </c:marker>
      </c:pivotFmt>
      <c:pivotFmt>
        <c:idx val="42"/>
        <c:spPr>
          <a:solidFill>
            <a:schemeClr val="accent1"/>
          </a:solidFill>
          <a:ln w="28575" cap="rnd">
            <a:solidFill>
              <a:schemeClr val="accent1"/>
            </a:solidFill>
            <a:round/>
          </a:ln>
          <a:effectLst/>
        </c:spPr>
        <c:marker>
          <c:symbol val="none"/>
        </c:marker>
      </c:pivotFmt>
      <c:pivotFmt>
        <c:idx val="43"/>
        <c:spPr>
          <a:solidFill>
            <a:schemeClr val="accent1"/>
          </a:solidFill>
          <a:ln w="28575" cap="rnd">
            <a:solidFill>
              <a:schemeClr val="accent1"/>
            </a:solidFill>
            <a:round/>
          </a:ln>
          <a:effectLst/>
        </c:spPr>
        <c:marker>
          <c:symbol val="none"/>
        </c:marker>
      </c:pivotFmt>
      <c:pivotFmt>
        <c:idx val="44"/>
        <c:spPr>
          <a:solidFill>
            <a:schemeClr val="accent1"/>
          </a:solidFill>
          <a:ln w="28575" cap="rnd">
            <a:solidFill>
              <a:schemeClr val="accent1"/>
            </a:solidFill>
            <a:round/>
          </a:ln>
          <a:effectLst/>
        </c:spPr>
        <c:marker>
          <c:symbol val="none"/>
        </c:marker>
      </c:pivotFmt>
      <c:pivotFmt>
        <c:idx val="45"/>
        <c:spPr>
          <a:solidFill>
            <a:schemeClr val="accent1"/>
          </a:solidFill>
          <a:ln w="28575" cap="rnd">
            <a:solidFill>
              <a:schemeClr val="accent1"/>
            </a:solidFill>
            <a:round/>
          </a:ln>
          <a:effectLst/>
        </c:spPr>
        <c:marker>
          <c:symbol val="none"/>
        </c:marker>
      </c:pivotFmt>
      <c:pivotFmt>
        <c:idx val="46"/>
        <c:spPr>
          <a:solidFill>
            <a:schemeClr val="accent1"/>
          </a:solidFill>
          <a:ln w="28575" cap="rnd">
            <a:solidFill>
              <a:schemeClr val="accent1"/>
            </a:solidFill>
            <a:round/>
          </a:ln>
          <a:effectLst/>
        </c:spPr>
        <c:marker>
          <c:symbol val="none"/>
        </c:marker>
      </c:pivotFmt>
      <c:pivotFmt>
        <c:idx val="47"/>
        <c:spPr>
          <a:solidFill>
            <a:schemeClr val="accent1"/>
          </a:solidFill>
          <a:ln w="28575" cap="rnd">
            <a:solidFill>
              <a:schemeClr val="accent1"/>
            </a:solidFill>
            <a:round/>
          </a:ln>
          <a:effectLst/>
        </c:spPr>
        <c:marker>
          <c:symbol val="none"/>
        </c:marker>
      </c:pivotFmt>
      <c:pivotFmt>
        <c:idx val="48"/>
        <c:spPr>
          <a:solidFill>
            <a:schemeClr val="accent1"/>
          </a:solidFill>
          <a:ln w="28575" cap="rnd">
            <a:solidFill>
              <a:schemeClr val="accent1"/>
            </a:solidFill>
            <a:round/>
          </a:ln>
          <a:effectLst/>
        </c:spPr>
        <c:marker>
          <c:symbol val="none"/>
        </c:marker>
      </c:pivotFmt>
      <c:pivotFmt>
        <c:idx val="49"/>
        <c:spPr>
          <a:solidFill>
            <a:schemeClr val="accent1"/>
          </a:solidFill>
          <a:ln w="28575" cap="rnd">
            <a:solidFill>
              <a:schemeClr val="accent1"/>
            </a:solidFill>
            <a:round/>
          </a:ln>
          <a:effectLst/>
        </c:spPr>
        <c:marker>
          <c:symbol val="none"/>
        </c:marker>
      </c:pivotFmt>
      <c:pivotFmt>
        <c:idx val="50"/>
        <c:spPr>
          <a:solidFill>
            <a:schemeClr val="accent1"/>
          </a:solidFill>
          <a:ln w="28575" cap="rnd">
            <a:solidFill>
              <a:schemeClr val="accent1"/>
            </a:solidFill>
            <a:round/>
          </a:ln>
          <a:effectLst/>
        </c:spPr>
        <c:marker>
          <c:symbol val="none"/>
        </c:marker>
      </c:pivotFmt>
      <c:pivotFmt>
        <c:idx val="51"/>
        <c:spPr>
          <a:solidFill>
            <a:schemeClr val="accent1"/>
          </a:solidFill>
          <a:ln w="28575" cap="rnd">
            <a:solidFill>
              <a:schemeClr val="accent1"/>
            </a:solidFill>
            <a:round/>
          </a:ln>
          <a:effectLst/>
        </c:spPr>
        <c:marker>
          <c:symbol val="none"/>
        </c:marker>
      </c:pivotFmt>
      <c:pivotFmt>
        <c:idx val="52"/>
        <c:spPr>
          <a:solidFill>
            <a:schemeClr val="accent1"/>
          </a:solidFill>
          <a:ln w="28575" cap="rnd">
            <a:solidFill>
              <a:schemeClr val="accent1"/>
            </a:solidFill>
            <a:round/>
          </a:ln>
          <a:effectLst/>
        </c:spPr>
        <c:marker>
          <c:symbol val="none"/>
        </c:marker>
      </c:pivotFmt>
      <c:pivotFmt>
        <c:idx val="53"/>
        <c:spPr>
          <a:solidFill>
            <a:schemeClr val="accent1"/>
          </a:solidFill>
          <a:ln w="28575" cap="rnd">
            <a:solidFill>
              <a:schemeClr val="accent1"/>
            </a:solidFill>
            <a:round/>
          </a:ln>
          <a:effectLst/>
        </c:spPr>
        <c:marker>
          <c:symbol val="none"/>
        </c:marker>
      </c:pivotFmt>
      <c:pivotFmt>
        <c:idx val="54"/>
        <c:spPr>
          <a:solidFill>
            <a:schemeClr val="accent1"/>
          </a:solidFill>
          <a:ln w="28575" cap="rnd">
            <a:solidFill>
              <a:schemeClr val="accent1"/>
            </a:solidFill>
            <a:round/>
          </a:ln>
          <a:effectLst/>
        </c:spPr>
        <c:marker>
          <c:symbol val="none"/>
        </c:marker>
      </c:pivotFmt>
      <c:pivotFmt>
        <c:idx val="55"/>
        <c:spPr>
          <a:solidFill>
            <a:schemeClr val="accent1"/>
          </a:solidFill>
          <a:ln w="28575" cap="rnd">
            <a:solidFill>
              <a:schemeClr val="accent1"/>
            </a:solidFill>
            <a:round/>
          </a:ln>
          <a:effectLst/>
        </c:spPr>
        <c:marker>
          <c:symbol val="none"/>
        </c:marker>
      </c:pivotFmt>
      <c:pivotFmt>
        <c:idx val="56"/>
        <c:spPr>
          <a:solidFill>
            <a:schemeClr val="accent1"/>
          </a:solidFill>
          <a:ln w="28575" cap="rnd">
            <a:solidFill>
              <a:schemeClr val="accent1"/>
            </a:solidFill>
            <a:round/>
          </a:ln>
          <a:effectLst/>
        </c:spPr>
        <c:marker>
          <c:symbol val="none"/>
        </c:marker>
      </c:pivotFmt>
      <c:pivotFmt>
        <c:idx val="57"/>
        <c:spPr>
          <a:solidFill>
            <a:schemeClr val="accent1"/>
          </a:solidFill>
          <a:ln w="28575" cap="rnd">
            <a:solidFill>
              <a:schemeClr val="accent1"/>
            </a:solidFill>
            <a:round/>
          </a:ln>
          <a:effectLst/>
        </c:spPr>
        <c:marker>
          <c:symbol val="none"/>
        </c:marker>
      </c:pivotFmt>
      <c:pivotFmt>
        <c:idx val="58"/>
        <c:spPr>
          <a:solidFill>
            <a:schemeClr val="accent1"/>
          </a:solidFill>
          <a:ln w="28575" cap="rnd">
            <a:solidFill>
              <a:schemeClr val="accent1"/>
            </a:solidFill>
            <a:round/>
          </a:ln>
          <a:effectLst/>
        </c:spPr>
        <c:marker>
          <c:symbol val="none"/>
        </c:marker>
      </c:pivotFmt>
      <c:pivotFmt>
        <c:idx val="59"/>
        <c:spPr>
          <a:solidFill>
            <a:schemeClr val="accent1"/>
          </a:solidFill>
          <a:ln w="28575" cap="rnd">
            <a:solidFill>
              <a:schemeClr val="accent1"/>
            </a:solidFill>
            <a:round/>
          </a:ln>
          <a:effectLst/>
        </c:spPr>
        <c:marker>
          <c:symbol val="none"/>
        </c:marker>
      </c:pivotFmt>
      <c:pivotFmt>
        <c:idx val="60"/>
        <c:spPr>
          <a:solidFill>
            <a:schemeClr val="accent1"/>
          </a:solidFill>
          <a:ln w="28575" cap="rnd">
            <a:solidFill>
              <a:schemeClr val="accent1"/>
            </a:solidFill>
            <a:round/>
          </a:ln>
          <a:effectLst/>
        </c:spPr>
        <c:marker>
          <c:symbol val="none"/>
        </c:marker>
      </c:pivotFmt>
      <c:pivotFmt>
        <c:idx val="61"/>
        <c:spPr>
          <a:solidFill>
            <a:schemeClr val="accent1"/>
          </a:solidFill>
          <a:ln w="28575" cap="rnd">
            <a:solidFill>
              <a:schemeClr val="accent1"/>
            </a:solidFill>
            <a:round/>
          </a:ln>
          <a:effectLst/>
        </c:spPr>
        <c:marker>
          <c:symbol val="none"/>
        </c:marker>
      </c:pivotFmt>
      <c:pivotFmt>
        <c:idx val="62"/>
        <c:spPr>
          <a:solidFill>
            <a:schemeClr val="accent1"/>
          </a:solidFill>
          <a:ln w="28575" cap="rnd">
            <a:solidFill>
              <a:schemeClr val="accent1"/>
            </a:solidFill>
            <a:round/>
          </a:ln>
          <a:effectLst/>
        </c:spPr>
        <c:marker>
          <c:symbol val="none"/>
        </c:marker>
      </c:pivotFmt>
      <c:pivotFmt>
        <c:idx val="63"/>
        <c:spPr>
          <a:solidFill>
            <a:schemeClr val="accent1"/>
          </a:solidFill>
          <a:ln w="28575" cap="rnd">
            <a:solidFill>
              <a:schemeClr val="accent1"/>
            </a:solidFill>
            <a:round/>
          </a:ln>
          <a:effectLst/>
        </c:spPr>
        <c:marker>
          <c:symbol val="none"/>
        </c:marker>
      </c:pivotFmt>
      <c:pivotFmt>
        <c:idx val="64"/>
        <c:spPr>
          <a:solidFill>
            <a:schemeClr val="accent1"/>
          </a:solidFill>
          <a:ln w="28575" cap="rnd">
            <a:solidFill>
              <a:schemeClr val="accent1"/>
            </a:solidFill>
            <a:round/>
          </a:ln>
          <a:effectLst/>
        </c:spPr>
        <c:marker>
          <c:symbol val="none"/>
        </c:marker>
      </c:pivotFmt>
      <c:pivotFmt>
        <c:idx val="65"/>
        <c:spPr>
          <a:solidFill>
            <a:schemeClr val="accent1"/>
          </a:solidFill>
          <a:ln w="28575" cap="rnd">
            <a:solidFill>
              <a:schemeClr val="accent1"/>
            </a:solidFill>
            <a:round/>
          </a:ln>
          <a:effectLst/>
        </c:spPr>
        <c:marker>
          <c:symbol val="none"/>
        </c:marker>
      </c:pivotFmt>
      <c:pivotFmt>
        <c:idx val="66"/>
        <c:spPr>
          <a:solidFill>
            <a:schemeClr val="accent1"/>
          </a:solidFill>
          <a:ln w="28575" cap="rnd">
            <a:solidFill>
              <a:schemeClr val="accent1"/>
            </a:solidFill>
            <a:round/>
          </a:ln>
          <a:effectLst/>
        </c:spPr>
        <c:marker>
          <c:symbol val="none"/>
        </c:marker>
      </c:pivotFmt>
      <c:pivotFmt>
        <c:idx val="67"/>
        <c:spPr>
          <a:solidFill>
            <a:schemeClr val="accent1"/>
          </a:solidFill>
          <a:ln w="28575" cap="rnd">
            <a:solidFill>
              <a:schemeClr val="accent1"/>
            </a:solidFill>
            <a:round/>
          </a:ln>
          <a:effectLst/>
        </c:spPr>
        <c:marker>
          <c:symbol val="none"/>
        </c:marker>
      </c:pivotFmt>
      <c:pivotFmt>
        <c:idx val="68"/>
        <c:spPr>
          <a:solidFill>
            <a:schemeClr val="accent1"/>
          </a:solidFill>
          <a:ln w="28575" cap="rnd">
            <a:solidFill>
              <a:schemeClr val="accent1"/>
            </a:solidFill>
            <a:round/>
          </a:ln>
          <a:effectLst/>
        </c:spPr>
        <c:marker>
          <c:symbol val="none"/>
        </c:marker>
      </c:pivotFmt>
      <c:pivotFmt>
        <c:idx val="69"/>
        <c:spPr>
          <a:solidFill>
            <a:schemeClr val="accent1"/>
          </a:solidFill>
          <a:ln w="28575" cap="rnd">
            <a:solidFill>
              <a:schemeClr val="accent1"/>
            </a:solidFill>
            <a:round/>
          </a:ln>
          <a:effectLst/>
        </c:spPr>
        <c:marker>
          <c:symbol val="none"/>
        </c:marker>
      </c:pivotFmt>
      <c:pivotFmt>
        <c:idx val="70"/>
        <c:spPr>
          <a:solidFill>
            <a:schemeClr val="accent1"/>
          </a:solidFill>
          <a:ln w="28575" cap="rnd">
            <a:solidFill>
              <a:schemeClr val="accent1"/>
            </a:solidFill>
            <a:round/>
          </a:ln>
          <a:effectLst/>
        </c:spPr>
        <c:marker>
          <c:symbol val="none"/>
        </c:marker>
      </c:pivotFmt>
      <c:pivotFmt>
        <c:idx val="71"/>
        <c:spPr>
          <a:solidFill>
            <a:schemeClr val="accent1"/>
          </a:solidFill>
          <a:ln w="28575" cap="rnd">
            <a:solidFill>
              <a:schemeClr val="accent1"/>
            </a:solidFill>
            <a:round/>
          </a:ln>
          <a:effectLst/>
        </c:spPr>
        <c:marker>
          <c:symbol val="none"/>
        </c:marker>
      </c:pivotFmt>
      <c:pivotFmt>
        <c:idx val="72"/>
        <c:spPr>
          <a:solidFill>
            <a:schemeClr val="accent1"/>
          </a:solidFill>
          <a:ln w="28575" cap="rnd">
            <a:solidFill>
              <a:schemeClr val="accent1"/>
            </a:solidFill>
            <a:round/>
          </a:ln>
          <a:effectLst/>
        </c:spPr>
        <c:marker>
          <c:symbol val="none"/>
        </c:marker>
      </c:pivotFmt>
      <c:pivotFmt>
        <c:idx val="73"/>
        <c:spPr>
          <a:solidFill>
            <a:schemeClr val="accent1"/>
          </a:solidFill>
          <a:ln w="28575" cap="rnd">
            <a:solidFill>
              <a:schemeClr val="accent1"/>
            </a:solidFill>
            <a:round/>
          </a:ln>
          <a:effectLst/>
        </c:spPr>
        <c:marker>
          <c:symbol val="none"/>
        </c:marker>
      </c:pivotFmt>
      <c:pivotFmt>
        <c:idx val="74"/>
        <c:spPr>
          <a:solidFill>
            <a:schemeClr val="accent1"/>
          </a:solidFill>
          <a:ln w="28575" cap="rnd">
            <a:solidFill>
              <a:schemeClr val="accent1"/>
            </a:solidFill>
            <a:round/>
          </a:ln>
          <a:effectLst/>
        </c:spPr>
        <c:marker>
          <c:symbol val="none"/>
        </c:marker>
      </c:pivotFmt>
      <c:pivotFmt>
        <c:idx val="75"/>
        <c:spPr>
          <a:solidFill>
            <a:schemeClr val="accent1"/>
          </a:solidFill>
          <a:ln w="28575" cap="rnd">
            <a:solidFill>
              <a:schemeClr val="accent1"/>
            </a:solidFill>
            <a:round/>
          </a:ln>
          <a:effectLst/>
        </c:spPr>
        <c:marker>
          <c:symbol val="none"/>
        </c:marker>
      </c:pivotFmt>
      <c:pivotFmt>
        <c:idx val="76"/>
        <c:spPr>
          <a:solidFill>
            <a:schemeClr val="accent1"/>
          </a:solidFill>
          <a:ln w="28575" cap="rnd">
            <a:solidFill>
              <a:schemeClr val="accent1"/>
            </a:solidFill>
            <a:round/>
          </a:ln>
          <a:effectLst/>
        </c:spPr>
        <c:marker>
          <c:symbol val="none"/>
        </c:marker>
      </c:pivotFmt>
      <c:pivotFmt>
        <c:idx val="77"/>
        <c:spPr>
          <a:solidFill>
            <a:schemeClr val="accent1"/>
          </a:solidFill>
          <a:ln w="28575" cap="rnd">
            <a:solidFill>
              <a:schemeClr val="accent1"/>
            </a:solidFill>
            <a:round/>
          </a:ln>
          <a:effectLst/>
        </c:spPr>
        <c:marker>
          <c:symbol val="none"/>
        </c:marker>
      </c:pivotFmt>
      <c:pivotFmt>
        <c:idx val="78"/>
        <c:spPr>
          <a:solidFill>
            <a:schemeClr val="accent1"/>
          </a:solidFill>
          <a:ln w="28575" cap="rnd">
            <a:solidFill>
              <a:schemeClr val="accent1"/>
            </a:solidFill>
            <a:round/>
          </a:ln>
          <a:effectLst/>
        </c:spPr>
        <c:marker>
          <c:symbol val="none"/>
        </c:marker>
      </c:pivotFmt>
      <c:pivotFmt>
        <c:idx val="79"/>
        <c:spPr>
          <a:solidFill>
            <a:schemeClr val="accent1"/>
          </a:solidFill>
          <a:ln w="28575" cap="rnd">
            <a:solidFill>
              <a:schemeClr val="accent1"/>
            </a:solidFill>
            <a:round/>
          </a:ln>
          <a:effectLst/>
        </c:spPr>
        <c:marker>
          <c:symbol val="none"/>
        </c:marker>
      </c:pivotFmt>
      <c:pivotFmt>
        <c:idx val="80"/>
        <c:spPr>
          <a:solidFill>
            <a:schemeClr val="accent1"/>
          </a:solidFill>
          <a:ln w="28575" cap="rnd">
            <a:solidFill>
              <a:schemeClr val="accent1"/>
            </a:solidFill>
            <a:round/>
          </a:ln>
          <a:effectLst/>
        </c:spPr>
        <c:marker>
          <c:symbol val="none"/>
        </c:marker>
      </c:pivotFmt>
      <c:pivotFmt>
        <c:idx val="81"/>
        <c:spPr>
          <a:solidFill>
            <a:schemeClr val="accent1"/>
          </a:solidFill>
          <a:ln w="28575" cap="rnd">
            <a:solidFill>
              <a:schemeClr val="accent1"/>
            </a:solidFill>
            <a:round/>
          </a:ln>
          <a:effectLst/>
        </c:spPr>
        <c:marker>
          <c:symbol val="none"/>
        </c:marker>
      </c:pivotFmt>
      <c:pivotFmt>
        <c:idx val="82"/>
        <c:spPr>
          <a:solidFill>
            <a:schemeClr val="accent1"/>
          </a:solidFill>
          <a:ln w="28575" cap="rnd">
            <a:solidFill>
              <a:schemeClr val="accent1"/>
            </a:solidFill>
            <a:round/>
          </a:ln>
          <a:effectLst/>
        </c:spPr>
        <c:marker>
          <c:symbol val="none"/>
        </c:marker>
      </c:pivotFmt>
      <c:pivotFmt>
        <c:idx val="83"/>
        <c:spPr>
          <a:solidFill>
            <a:schemeClr val="accent1"/>
          </a:solidFill>
          <a:ln w="28575" cap="rnd">
            <a:solidFill>
              <a:schemeClr val="accent1"/>
            </a:solidFill>
            <a:round/>
          </a:ln>
          <a:effectLst/>
        </c:spPr>
        <c:marker>
          <c:symbol val="none"/>
        </c:marker>
      </c:pivotFmt>
      <c:pivotFmt>
        <c:idx val="84"/>
        <c:spPr>
          <a:solidFill>
            <a:schemeClr val="accent1"/>
          </a:solidFill>
          <a:ln w="28575" cap="rnd">
            <a:solidFill>
              <a:schemeClr val="accent1"/>
            </a:solidFill>
            <a:round/>
          </a:ln>
          <a:effectLst/>
        </c:spPr>
        <c:marker>
          <c:symbol val="none"/>
        </c:marker>
      </c:pivotFmt>
      <c:pivotFmt>
        <c:idx val="85"/>
        <c:spPr>
          <a:solidFill>
            <a:schemeClr val="accent1"/>
          </a:solidFill>
          <a:ln w="28575" cap="rnd">
            <a:solidFill>
              <a:schemeClr val="accent1"/>
            </a:solidFill>
            <a:round/>
          </a:ln>
          <a:effectLst/>
        </c:spPr>
        <c:marker>
          <c:symbol val="none"/>
        </c:marker>
      </c:pivotFmt>
      <c:pivotFmt>
        <c:idx val="86"/>
        <c:spPr>
          <a:solidFill>
            <a:schemeClr val="accent1"/>
          </a:solidFill>
          <a:ln w="28575" cap="rnd">
            <a:solidFill>
              <a:schemeClr val="accent1"/>
            </a:solidFill>
            <a:round/>
          </a:ln>
          <a:effectLst/>
        </c:spPr>
        <c:marker>
          <c:symbol val="none"/>
        </c:marker>
      </c:pivotFmt>
      <c:pivotFmt>
        <c:idx val="87"/>
        <c:spPr>
          <a:solidFill>
            <a:schemeClr val="accent1"/>
          </a:solidFill>
          <a:ln w="28575" cap="rnd">
            <a:solidFill>
              <a:schemeClr val="accent1"/>
            </a:solidFill>
            <a:round/>
          </a:ln>
          <a:effectLst/>
        </c:spPr>
        <c:marker>
          <c:symbol val="none"/>
        </c:marker>
      </c:pivotFmt>
      <c:pivotFmt>
        <c:idx val="88"/>
        <c:spPr>
          <a:solidFill>
            <a:schemeClr val="accent1"/>
          </a:solidFill>
          <a:ln w="28575" cap="rnd">
            <a:solidFill>
              <a:schemeClr val="accent1"/>
            </a:solidFill>
            <a:round/>
          </a:ln>
          <a:effectLst/>
        </c:spPr>
        <c:marker>
          <c:symbol val="none"/>
        </c:marker>
      </c:pivotFmt>
      <c:pivotFmt>
        <c:idx val="89"/>
        <c:spPr>
          <a:solidFill>
            <a:schemeClr val="accent1"/>
          </a:solidFill>
          <a:ln w="28575" cap="rnd">
            <a:solidFill>
              <a:schemeClr val="accent1"/>
            </a:solidFill>
            <a:round/>
          </a:ln>
          <a:effectLst/>
        </c:spPr>
        <c:marker>
          <c:symbol val="none"/>
        </c:marker>
      </c:pivotFmt>
      <c:pivotFmt>
        <c:idx val="90"/>
        <c:spPr>
          <a:solidFill>
            <a:schemeClr val="accent1"/>
          </a:solidFill>
          <a:ln w="28575" cap="rnd">
            <a:solidFill>
              <a:schemeClr val="accent1"/>
            </a:solidFill>
            <a:round/>
          </a:ln>
          <a:effectLst/>
        </c:spPr>
        <c:marker>
          <c:symbol val="none"/>
        </c:marker>
      </c:pivotFmt>
      <c:pivotFmt>
        <c:idx val="91"/>
        <c:spPr>
          <a:solidFill>
            <a:schemeClr val="accent1"/>
          </a:solidFill>
          <a:ln w="28575" cap="rnd">
            <a:solidFill>
              <a:schemeClr val="accent1"/>
            </a:solidFill>
            <a:round/>
          </a:ln>
          <a:effectLst/>
        </c:spPr>
        <c:marker>
          <c:symbol val="none"/>
        </c:marker>
      </c:pivotFmt>
      <c:pivotFmt>
        <c:idx val="92"/>
        <c:spPr>
          <a:solidFill>
            <a:schemeClr val="accent1"/>
          </a:solidFill>
          <a:ln w="28575" cap="rnd">
            <a:solidFill>
              <a:schemeClr val="accent1"/>
            </a:solidFill>
            <a:round/>
          </a:ln>
          <a:effectLst/>
        </c:spPr>
        <c:marker>
          <c:symbol val="none"/>
        </c:marker>
      </c:pivotFmt>
      <c:pivotFmt>
        <c:idx val="93"/>
        <c:spPr>
          <a:solidFill>
            <a:schemeClr val="accent1"/>
          </a:solidFill>
          <a:ln w="28575" cap="rnd">
            <a:solidFill>
              <a:schemeClr val="accent1"/>
            </a:solidFill>
            <a:round/>
          </a:ln>
          <a:effectLst/>
        </c:spPr>
        <c:marker>
          <c:symbol val="none"/>
        </c:marker>
      </c:pivotFmt>
      <c:pivotFmt>
        <c:idx val="94"/>
        <c:spPr>
          <a:solidFill>
            <a:schemeClr val="accent1"/>
          </a:solidFill>
          <a:ln w="28575" cap="rnd">
            <a:solidFill>
              <a:schemeClr val="accent1"/>
            </a:solidFill>
            <a:round/>
          </a:ln>
          <a:effectLst/>
        </c:spPr>
        <c:marker>
          <c:symbol val="none"/>
        </c:marker>
      </c:pivotFmt>
      <c:pivotFmt>
        <c:idx val="95"/>
        <c:spPr>
          <a:solidFill>
            <a:schemeClr val="accent1"/>
          </a:solidFill>
          <a:ln w="28575" cap="rnd">
            <a:solidFill>
              <a:schemeClr val="accent1"/>
            </a:solidFill>
            <a:round/>
          </a:ln>
          <a:effectLst/>
        </c:spPr>
        <c:marker>
          <c:symbol val="none"/>
        </c:marker>
      </c:pivotFmt>
      <c:pivotFmt>
        <c:idx val="96"/>
        <c:spPr>
          <a:solidFill>
            <a:schemeClr val="accent1"/>
          </a:solidFill>
          <a:ln w="28575" cap="rnd">
            <a:solidFill>
              <a:schemeClr val="accent1"/>
            </a:solidFill>
            <a:round/>
          </a:ln>
          <a:effectLst/>
        </c:spPr>
        <c:marker>
          <c:symbol val="none"/>
        </c:marker>
      </c:pivotFmt>
      <c:pivotFmt>
        <c:idx val="97"/>
        <c:spPr>
          <a:solidFill>
            <a:schemeClr val="accent1"/>
          </a:solidFill>
          <a:ln w="28575" cap="rnd">
            <a:solidFill>
              <a:schemeClr val="accent1"/>
            </a:solidFill>
            <a:round/>
          </a:ln>
          <a:effectLst/>
        </c:spPr>
        <c:marker>
          <c:symbol val="none"/>
        </c:marker>
      </c:pivotFmt>
      <c:pivotFmt>
        <c:idx val="98"/>
        <c:spPr>
          <a:solidFill>
            <a:schemeClr val="accent1"/>
          </a:solidFill>
          <a:ln w="28575" cap="rnd">
            <a:solidFill>
              <a:schemeClr val="accent1"/>
            </a:solidFill>
            <a:round/>
          </a:ln>
          <a:effectLst/>
        </c:spPr>
        <c:marker>
          <c:symbol val="none"/>
        </c:marker>
      </c:pivotFmt>
      <c:pivotFmt>
        <c:idx val="99"/>
        <c:spPr>
          <a:solidFill>
            <a:schemeClr val="accent1"/>
          </a:solidFill>
          <a:ln w="28575" cap="rnd">
            <a:solidFill>
              <a:schemeClr val="accent1"/>
            </a:solidFill>
            <a:round/>
          </a:ln>
          <a:effectLst/>
        </c:spPr>
        <c:marker>
          <c:symbol val="none"/>
        </c:marker>
      </c:pivotFmt>
      <c:pivotFmt>
        <c:idx val="100"/>
        <c:spPr>
          <a:solidFill>
            <a:schemeClr val="accent1"/>
          </a:solidFill>
          <a:ln w="28575" cap="rnd">
            <a:solidFill>
              <a:schemeClr val="accent1"/>
            </a:solidFill>
            <a:round/>
          </a:ln>
          <a:effectLst/>
        </c:spPr>
        <c:marker>
          <c:symbol val="none"/>
        </c:marker>
      </c:pivotFmt>
      <c:pivotFmt>
        <c:idx val="101"/>
        <c:spPr>
          <a:solidFill>
            <a:schemeClr val="accent1"/>
          </a:solidFill>
          <a:ln w="28575" cap="rnd">
            <a:solidFill>
              <a:schemeClr val="accent1"/>
            </a:solidFill>
            <a:round/>
          </a:ln>
          <a:effectLst/>
        </c:spPr>
        <c:marker>
          <c:symbol val="none"/>
        </c:marker>
      </c:pivotFmt>
      <c:pivotFmt>
        <c:idx val="102"/>
        <c:spPr>
          <a:solidFill>
            <a:schemeClr val="accent1"/>
          </a:solidFill>
          <a:ln w="28575" cap="rnd">
            <a:solidFill>
              <a:schemeClr val="accent1"/>
            </a:solidFill>
            <a:round/>
          </a:ln>
          <a:effectLst/>
        </c:spPr>
        <c:marker>
          <c:symbol val="none"/>
        </c:marker>
      </c:pivotFmt>
      <c:pivotFmt>
        <c:idx val="103"/>
        <c:spPr>
          <a:solidFill>
            <a:schemeClr val="accent1"/>
          </a:solidFill>
          <a:ln w="28575" cap="rnd">
            <a:solidFill>
              <a:schemeClr val="accent1"/>
            </a:solidFill>
            <a:round/>
          </a:ln>
          <a:effectLst/>
        </c:spPr>
        <c:marker>
          <c:symbol val="none"/>
        </c:marker>
      </c:pivotFmt>
      <c:pivotFmt>
        <c:idx val="104"/>
        <c:spPr>
          <a:solidFill>
            <a:schemeClr val="accent1"/>
          </a:solidFill>
          <a:ln w="28575" cap="rnd">
            <a:solidFill>
              <a:schemeClr val="accent1"/>
            </a:solidFill>
            <a:round/>
          </a:ln>
          <a:effectLst/>
        </c:spPr>
        <c:marker>
          <c:symbol val="none"/>
        </c:marker>
      </c:pivotFmt>
      <c:pivotFmt>
        <c:idx val="105"/>
        <c:spPr>
          <a:solidFill>
            <a:schemeClr val="accent1"/>
          </a:solidFill>
          <a:ln w="28575" cap="rnd">
            <a:solidFill>
              <a:schemeClr val="accent1"/>
            </a:solidFill>
            <a:round/>
          </a:ln>
          <a:effectLst/>
        </c:spPr>
        <c:marker>
          <c:symbol val="none"/>
        </c:marker>
      </c:pivotFmt>
      <c:pivotFmt>
        <c:idx val="106"/>
        <c:spPr>
          <a:solidFill>
            <a:schemeClr val="accent1"/>
          </a:solidFill>
          <a:ln w="28575" cap="rnd">
            <a:solidFill>
              <a:schemeClr val="accent1"/>
            </a:solidFill>
            <a:round/>
          </a:ln>
          <a:effectLst/>
        </c:spPr>
        <c:marker>
          <c:symbol val="none"/>
        </c:marker>
      </c:pivotFmt>
      <c:pivotFmt>
        <c:idx val="107"/>
        <c:spPr>
          <a:solidFill>
            <a:schemeClr val="accent1"/>
          </a:solidFill>
          <a:ln w="28575" cap="rnd">
            <a:solidFill>
              <a:schemeClr val="accent1"/>
            </a:solidFill>
            <a:round/>
          </a:ln>
          <a:effectLst/>
        </c:spPr>
        <c:marker>
          <c:symbol val="none"/>
        </c:marker>
      </c:pivotFmt>
      <c:pivotFmt>
        <c:idx val="108"/>
        <c:spPr>
          <a:solidFill>
            <a:schemeClr val="accent1"/>
          </a:solidFill>
          <a:ln w="28575" cap="rnd">
            <a:solidFill>
              <a:schemeClr val="accent1"/>
            </a:solidFill>
            <a:round/>
          </a:ln>
          <a:effectLst/>
        </c:spPr>
        <c:marker>
          <c:symbol val="none"/>
        </c:marker>
      </c:pivotFmt>
      <c:pivotFmt>
        <c:idx val="109"/>
        <c:spPr>
          <a:solidFill>
            <a:schemeClr val="accent1"/>
          </a:solidFill>
          <a:ln w="28575" cap="rnd">
            <a:solidFill>
              <a:schemeClr val="accent1"/>
            </a:solidFill>
            <a:round/>
          </a:ln>
          <a:effectLst/>
        </c:spPr>
        <c:marker>
          <c:symbol val="none"/>
        </c:marker>
      </c:pivotFmt>
      <c:pivotFmt>
        <c:idx val="110"/>
        <c:spPr>
          <a:solidFill>
            <a:schemeClr val="accent1"/>
          </a:solidFill>
          <a:ln w="28575" cap="rnd">
            <a:solidFill>
              <a:schemeClr val="accent1"/>
            </a:solidFill>
            <a:round/>
          </a:ln>
          <a:effectLst/>
        </c:spPr>
        <c:marker>
          <c:symbol val="none"/>
        </c:marker>
      </c:pivotFmt>
      <c:pivotFmt>
        <c:idx val="111"/>
        <c:spPr>
          <a:solidFill>
            <a:schemeClr val="accent1"/>
          </a:solidFill>
          <a:ln w="28575" cap="rnd">
            <a:solidFill>
              <a:schemeClr val="accent1"/>
            </a:solidFill>
            <a:round/>
          </a:ln>
          <a:effectLst/>
        </c:spPr>
        <c:marker>
          <c:symbol val="none"/>
        </c:marker>
      </c:pivotFmt>
      <c:pivotFmt>
        <c:idx val="112"/>
        <c:spPr>
          <a:solidFill>
            <a:schemeClr val="accent1"/>
          </a:solidFill>
          <a:ln w="28575" cap="rnd">
            <a:solidFill>
              <a:schemeClr val="accent1"/>
            </a:solidFill>
            <a:round/>
          </a:ln>
          <a:effectLst/>
        </c:spPr>
        <c:marker>
          <c:symbol val="none"/>
        </c:marker>
      </c:pivotFmt>
      <c:pivotFmt>
        <c:idx val="113"/>
        <c:spPr>
          <a:solidFill>
            <a:schemeClr val="accent1"/>
          </a:solidFill>
          <a:ln w="28575" cap="rnd">
            <a:solidFill>
              <a:schemeClr val="accent1"/>
            </a:solidFill>
            <a:round/>
          </a:ln>
          <a:effectLst/>
        </c:spPr>
        <c:marker>
          <c:symbol val="none"/>
        </c:marker>
      </c:pivotFmt>
      <c:pivotFmt>
        <c:idx val="114"/>
        <c:spPr>
          <a:solidFill>
            <a:schemeClr val="accent1"/>
          </a:solidFill>
          <a:ln w="28575" cap="rnd">
            <a:solidFill>
              <a:schemeClr val="accent1"/>
            </a:solidFill>
            <a:round/>
          </a:ln>
          <a:effectLst/>
        </c:spPr>
        <c:marker>
          <c:symbol val="none"/>
        </c:marker>
      </c:pivotFmt>
      <c:pivotFmt>
        <c:idx val="115"/>
        <c:spPr>
          <a:solidFill>
            <a:schemeClr val="accent1"/>
          </a:solidFill>
          <a:ln w="28575" cap="rnd">
            <a:solidFill>
              <a:schemeClr val="accent1"/>
            </a:solidFill>
            <a:round/>
          </a:ln>
          <a:effectLst/>
        </c:spPr>
        <c:marker>
          <c:symbol val="none"/>
        </c:marker>
      </c:pivotFmt>
      <c:pivotFmt>
        <c:idx val="116"/>
        <c:spPr>
          <a:solidFill>
            <a:schemeClr val="accent1"/>
          </a:solidFill>
          <a:ln w="28575" cap="rnd">
            <a:solidFill>
              <a:schemeClr val="accent1"/>
            </a:solidFill>
            <a:round/>
          </a:ln>
          <a:effectLst/>
        </c:spPr>
        <c:marker>
          <c:symbol val="none"/>
        </c:marker>
      </c:pivotFmt>
      <c:pivotFmt>
        <c:idx val="117"/>
        <c:spPr>
          <a:solidFill>
            <a:schemeClr val="accent1"/>
          </a:solidFill>
          <a:ln w="28575" cap="rnd">
            <a:solidFill>
              <a:schemeClr val="accent1"/>
            </a:solidFill>
            <a:round/>
          </a:ln>
          <a:effectLst/>
        </c:spPr>
        <c:marker>
          <c:symbol val="none"/>
        </c:marker>
      </c:pivotFmt>
      <c:pivotFmt>
        <c:idx val="118"/>
        <c:spPr>
          <a:solidFill>
            <a:schemeClr val="accent1"/>
          </a:solidFill>
          <a:ln w="28575" cap="rnd">
            <a:solidFill>
              <a:schemeClr val="accent1"/>
            </a:solidFill>
            <a:round/>
          </a:ln>
          <a:effectLst/>
        </c:spPr>
        <c:marker>
          <c:symbol val="none"/>
        </c:marker>
      </c:pivotFmt>
      <c:pivotFmt>
        <c:idx val="119"/>
        <c:spPr>
          <a:solidFill>
            <a:schemeClr val="accent1"/>
          </a:solidFill>
          <a:ln w="28575" cap="rnd">
            <a:solidFill>
              <a:schemeClr val="accent1"/>
            </a:solidFill>
            <a:round/>
          </a:ln>
          <a:effectLst/>
        </c:spPr>
        <c:marker>
          <c:symbol val="none"/>
        </c:marker>
      </c:pivotFmt>
      <c:pivotFmt>
        <c:idx val="120"/>
        <c:spPr>
          <a:solidFill>
            <a:schemeClr val="accent1"/>
          </a:solidFill>
          <a:ln w="28575" cap="rnd">
            <a:solidFill>
              <a:schemeClr val="accent1"/>
            </a:solidFill>
            <a:round/>
          </a:ln>
          <a:effectLst/>
        </c:spPr>
        <c:marker>
          <c:symbol val="none"/>
        </c:marker>
      </c:pivotFmt>
      <c:pivotFmt>
        <c:idx val="121"/>
        <c:spPr>
          <a:solidFill>
            <a:schemeClr val="accent1"/>
          </a:solidFill>
          <a:ln w="28575" cap="rnd">
            <a:solidFill>
              <a:schemeClr val="accent1"/>
            </a:solidFill>
            <a:round/>
          </a:ln>
          <a:effectLst/>
        </c:spPr>
        <c:marker>
          <c:symbol val="none"/>
        </c:marker>
      </c:pivotFmt>
      <c:pivotFmt>
        <c:idx val="122"/>
        <c:spPr>
          <a:solidFill>
            <a:schemeClr val="accent1"/>
          </a:solidFill>
          <a:ln w="28575" cap="rnd">
            <a:solidFill>
              <a:schemeClr val="accent1"/>
            </a:solidFill>
            <a:round/>
          </a:ln>
          <a:effectLst/>
        </c:spPr>
        <c:marker>
          <c:symbol val="none"/>
        </c:marker>
      </c:pivotFmt>
      <c:pivotFmt>
        <c:idx val="123"/>
        <c:spPr>
          <a:solidFill>
            <a:schemeClr val="accent1"/>
          </a:solidFill>
          <a:ln w="28575" cap="rnd">
            <a:solidFill>
              <a:schemeClr val="accent1"/>
            </a:solidFill>
            <a:round/>
          </a:ln>
          <a:effectLst/>
        </c:spPr>
        <c:marker>
          <c:symbol val="none"/>
        </c:marker>
      </c:pivotFmt>
      <c:pivotFmt>
        <c:idx val="124"/>
        <c:spPr>
          <a:solidFill>
            <a:schemeClr val="accent1"/>
          </a:solidFill>
          <a:ln w="28575" cap="rnd">
            <a:solidFill>
              <a:schemeClr val="accent1"/>
            </a:solidFill>
            <a:round/>
          </a:ln>
          <a:effectLst/>
        </c:spPr>
        <c:marker>
          <c:symbol val="none"/>
        </c:marker>
      </c:pivotFmt>
      <c:pivotFmt>
        <c:idx val="125"/>
        <c:spPr>
          <a:solidFill>
            <a:schemeClr val="accent1"/>
          </a:solidFill>
          <a:ln w="28575" cap="rnd">
            <a:solidFill>
              <a:schemeClr val="accent1"/>
            </a:solidFill>
            <a:round/>
          </a:ln>
          <a:effectLst/>
        </c:spPr>
        <c:marker>
          <c:symbol val="none"/>
        </c:marker>
      </c:pivotFmt>
      <c:pivotFmt>
        <c:idx val="126"/>
        <c:spPr>
          <a:solidFill>
            <a:schemeClr val="accent1"/>
          </a:solidFill>
          <a:ln w="28575" cap="rnd">
            <a:solidFill>
              <a:schemeClr val="accent1"/>
            </a:solidFill>
            <a:round/>
          </a:ln>
          <a:effectLst/>
        </c:spPr>
        <c:marker>
          <c:symbol val="none"/>
        </c:marker>
      </c:pivotFmt>
      <c:pivotFmt>
        <c:idx val="127"/>
        <c:spPr>
          <a:solidFill>
            <a:schemeClr val="accent1"/>
          </a:solidFill>
          <a:ln w="28575" cap="rnd">
            <a:solidFill>
              <a:schemeClr val="accent1"/>
            </a:solidFill>
            <a:round/>
          </a:ln>
          <a:effectLst/>
        </c:spPr>
        <c:marker>
          <c:symbol val="none"/>
        </c:marker>
      </c:pivotFmt>
      <c:pivotFmt>
        <c:idx val="128"/>
        <c:spPr>
          <a:solidFill>
            <a:schemeClr val="accent1"/>
          </a:solidFill>
          <a:ln w="28575" cap="rnd">
            <a:solidFill>
              <a:schemeClr val="accent1"/>
            </a:solidFill>
            <a:round/>
          </a:ln>
          <a:effectLst/>
        </c:spPr>
        <c:marker>
          <c:symbol val="none"/>
        </c:marker>
      </c:pivotFmt>
      <c:pivotFmt>
        <c:idx val="129"/>
        <c:spPr>
          <a:solidFill>
            <a:schemeClr val="accent1"/>
          </a:solidFill>
          <a:ln w="28575" cap="rnd">
            <a:solidFill>
              <a:schemeClr val="accent1"/>
            </a:solidFill>
            <a:round/>
          </a:ln>
          <a:effectLst/>
        </c:spPr>
        <c:marker>
          <c:symbol val="none"/>
        </c:marker>
      </c:pivotFmt>
      <c:pivotFmt>
        <c:idx val="130"/>
        <c:spPr>
          <a:solidFill>
            <a:schemeClr val="accent1"/>
          </a:solidFill>
          <a:ln w="28575" cap="rnd">
            <a:solidFill>
              <a:schemeClr val="accent1"/>
            </a:solidFill>
            <a:round/>
          </a:ln>
          <a:effectLst/>
        </c:spPr>
        <c:marker>
          <c:symbol val="none"/>
        </c:marker>
      </c:pivotFmt>
      <c:pivotFmt>
        <c:idx val="131"/>
        <c:spPr>
          <a:solidFill>
            <a:schemeClr val="accent1"/>
          </a:solidFill>
          <a:ln w="28575" cap="rnd">
            <a:solidFill>
              <a:schemeClr val="accent1"/>
            </a:solidFill>
            <a:round/>
          </a:ln>
          <a:effectLst/>
        </c:spPr>
        <c:marker>
          <c:symbol val="none"/>
        </c:marker>
      </c:pivotFmt>
      <c:pivotFmt>
        <c:idx val="132"/>
        <c:spPr>
          <a:solidFill>
            <a:schemeClr val="accent1"/>
          </a:solidFill>
          <a:ln w="28575" cap="rnd">
            <a:solidFill>
              <a:schemeClr val="accent1"/>
            </a:solidFill>
            <a:round/>
          </a:ln>
          <a:effectLst/>
        </c:spPr>
        <c:marker>
          <c:symbol val="none"/>
        </c:marker>
      </c:pivotFmt>
      <c:pivotFmt>
        <c:idx val="133"/>
        <c:spPr>
          <a:solidFill>
            <a:schemeClr val="accent1"/>
          </a:solidFill>
          <a:ln w="28575" cap="rnd">
            <a:solidFill>
              <a:schemeClr val="accent1"/>
            </a:solidFill>
            <a:round/>
          </a:ln>
          <a:effectLst/>
        </c:spPr>
        <c:marker>
          <c:symbol val="none"/>
        </c:marker>
      </c:pivotFmt>
      <c:pivotFmt>
        <c:idx val="134"/>
        <c:spPr>
          <a:solidFill>
            <a:schemeClr val="accent1"/>
          </a:solidFill>
          <a:ln w="28575" cap="rnd">
            <a:solidFill>
              <a:schemeClr val="accent1"/>
            </a:solidFill>
            <a:round/>
          </a:ln>
          <a:effectLst/>
        </c:spPr>
        <c:marker>
          <c:symbol val="none"/>
        </c:marker>
      </c:pivotFmt>
      <c:pivotFmt>
        <c:idx val="135"/>
        <c:spPr>
          <a:solidFill>
            <a:schemeClr val="accent1"/>
          </a:solidFill>
          <a:ln w="28575" cap="rnd">
            <a:solidFill>
              <a:schemeClr val="accent1"/>
            </a:solidFill>
            <a:round/>
          </a:ln>
          <a:effectLst/>
        </c:spPr>
        <c:marker>
          <c:symbol val="none"/>
        </c:marker>
      </c:pivotFmt>
      <c:pivotFmt>
        <c:idx val="136"/>
        <c:spPr>
          <a:solidFill>
            <a:schemeClr val="accent1"/>
          </a:solidFill>
          <a:ln w="28575" cap="rnd">
            <a:solidFill>
              <a:schemeClr val="accent1"/>
            </a:solidFill>
            <a:round/>
          </a:ln>
          <a:effectLst/>
        </c:spPr>
        <c:marker>
          <c:symbol val="none"/>
        </c:marker>
      </c:pivotFmt>
      <c:pivotFmt>
        <c:idx val="137"/>
        <c:spPr>
          <a:solidFill>
            <a:schemeClr val="accent1"/>
          </a:solidFill>
          <a:ln w="28575" cap="rnd">
            <a:solidFill>
              <a:schemeClr val="accent1"/>
            </a:solidFill>
            <a:round/>
          </a:ln>
          <a:effectLst/>
        </c:spPr>
        <c:marker>
          <c:symbol val="none"/>
        </c:marker>
      </c:pivotFmt>
      <c:pivotFmt>
        <c:idx val="138"/>
        <c:spPr>
          <a:solidFill>
            <a:schemeClr val="accent1"/>
          </a:solidFill>
          <a:ln w="28575" cap="rnd">
            <a:solidFill>
              <a:schemeClr val="accent1"/>
            </a:solidFill>
            <a:round/>
          </a:ln>
          <a:effectLst/>
        </c:spPr>
        <c:marker>
          <c:symbol val="none"/>
        </c:marker>
      </c:pivotFmt>
      <c:pivotFmt>
        <c:idx val="139"/>
        <c:spPr>
          <a:solidFill>
            <a:schemeClr val="accent1"/>
          </a:solidFill>
          <a:ln w="28575" cap="rnd">
            <a:solidFill>
              <a:schemeClr val="accent1"/>
            </a:solidFill>
            <a:round/>
          </a:ln>
          <a:effectLst/>
        </c:spPr>
        <c:marker>
          <c:symbol val="none"/>
        </c:marker>
      </c:pivotFmt>
      <c:pivotFmt>
        <c:idx val="140"/>
        <c:spPr>
          <a:solidFill>
            <a:schemeClr val="accent1"/>
          </a:solidFill>
          <a:ln w="28575" cap="rnd">
            <a:solidFill>
              <a:schemeClr val="accent1"/>
            </a:solidFill>
            <a:round/>
          </a:ln>
          <a:effectLst/>
        </c:spPr>
        <c:marker>
          <c:symbol val="none"/>
        </c:marker>
      </c:pivotFmt>
      <c:pivotFmt>
        <c:idx val="141"/>
        <c:spPr>
          <a:solidFill>
            <a:schemeClr val="accent1"/>
          </a:solidFill>
          <a:ln w="28575" cap="rnd">
            <a:solidFill>
              <a:schemeClr val="accent1"/>
            </a:solidFill>
            <a:round/>
          </a:ln>
          <a:effectLst/>
        </c:spPr>
        <c:marker>
          <c:symbol val="none"/>
        </c:marker>
      </c:pivotFmt>
      <c:pivotFmt>
        <c:idx val="142"/>
        <c:spPr>
          <a:solidFill>
            <a:schemeClr val="accent1"/>
          </a:solidFill>
          <a:ln w="28575" cap="rnd">
            <a:solidFill>
              <a:schemeClr val="accent1"/>
            </a:solidFill>
            <a:round/>
          </a:ln>
          <a:effectLst/>
        </c:spPr>
        <c:marker>
          <c:symbol val="none"/>
        </c:marker>
      </c:pivotFmt>
      <c:pivotFmt>
        <c:idx val="143"/>
        <c:spPr>
          <a:solidFill>
            <a:schemeClr val="accent1"/>
          </a:solidFill>
          <a:ln w="28575" cap="rnd">
            <a:solidFill>
              <a:schemeClr val="accent1"/>
            </a:solidFill>
            <a:round/>
          </a:ln>
          <a:effectLst/>
        </c:spPr>
        <c:marker>
          <c:symbol val="none"/>
        </c:marker>
      </c:pivotFmt>
      <c:pivotFmt>
        <c:idx val="144"/>
        <c:spPr>
          <a:solidFill>
            <a:schemeClr val="accent1"/>
          </a:solidFill>
          <a:ln w="28575" cap="rnd">
            <a:solidFill>
              <a:schemeClr val="accent1"/>
            </a:solidFill>
            <a:round/>
          </a:ln>
          <a:effectLst/>
        </c:spPr>
        <c:marker>
          <c:symbol val="none"/>
        </c:marker>
      </c:pivotFmt>
      <c:pivotFmt>
        <c:idx val="145"/>
        <c:spPr>
          <a:solidFill>
            <a:schemeClr val="accent1"/>
          </a:solidFill>
          <a:ln w="28575" cap="rnd">
            <a:solidFill>
              <a:schemeClr val="accent1"/>
            </a:solidFill>
            <a:round/>
          </a:ln>
          <a:effectLst/>
        </c:spPr>
        <c:marker>
          <c:symbol val="none"/>
        </c:marker>
      </c:pivotFmt>
      <c:pivotFmt>
        <c:idx val="146"/>
        <c:spPr>
          <a:solidFill>
            <a:schemeClr val="accent1"/>
          </a:solidFill>
          <a:ln w="28575" cap="rnd">
            <a:solidFill>
              <a:schemeClr val="accent1"/>
            </a:solidFill>
            <a:round/>
          </a:ln>
          <a:effectLst/>
        </c:spPr>
        <c:marker>
          <c:symbol val="none"/>
        </c:marker>
      </c:pivotFmt>
      <c:pivotFmt>
        <c:idx val="147"/>
        <c:spPr>
          <a:solidFill>
            <a:schemeClr val="accent1"/>
          </a:solidFill>
          <a:ln w="28575" cap="rnd">
            <a:solidFill>
              <a:schemeClr val="accent1"/>
            </a:solidFill>
            <a:round/>
          </a:ln>
          <a:effectLst/>
        </c:spPr>
        <c:marker>
          <c:symbol val="none"/>
        </c:marker>
      </c:pivotFmt>
      <c:pivotFmt>
        <c:idx val="148"/>
        <c:spPr>
          <a:solidFill>
            <a:schemeClr val="accent1"/>
          </a:solidFill>
          <a:ln w="28575" cap="rnd">
            <a:solidFill>
              <a:schemeClr val="accent1"/>
            </a:solidFill>
            <a:round/>
          </a:ln>
          <a:effectLst/>
        </c:spPr>
        <c:marker>
          <c:symbol val="none"/>
        </c:marker>
      </c:pivotFmt>
      <c:pivotFmt>
        <c:idx val="149"/>
        <c:spPr>
          <a:solidFill>
            <a:schemeClr val="accent1"/>
          </a:solidFill>
          <a:ln w="28575" cap="rnd">
            <a:solidFill>
              <a:schemeClr val="accent1"/>
            </a:solidFill>
            <a:round/>
          </a:ln>
          <a:effectLst/>
        </c:spPr>
        <c:marker>
          <c:symbol val="none"/>
        </c:marker>
      </c:pivotFmt>
      <c:pivotFmt>
        <c:idx val="150"/>
        <c:spPr>
          <a:solidFill>
            <a:schemeClr val="accent1"/>
          </a:solidFill>
          <a:ln w="28575" cap="rnd">
            <a:solidFill>
              <a:schemeClr val="accent1"/>
            </a:solidFill>
            <a:round/>
          </a:ln>
          <a:effectLst/>
        </c:spPr>
        <c:marker>
          <c:symbol val="none"/>
        </c:marker>
      </c:pivotFmt>
      <c:pivotFmt>
        <c:idx val="151"/>
        <c:spPr>
          <a:solidFill>
            <a:schemeClr val="accent1"/>
          </a:solidFill>
          <a:ln w="28575" cap="rnd">
            <a:solidFill>
              <a:schemeClr val="accent1"/>
            </a:solidFill>
            <a:round/>
          </a:ln>
          <a:effectLst/>
        </c:spPr>
        <c:marker>
          <c:symbol val="none"/>
        </c:marker>
      </c:pivotFmt>
      <c:pivotFmt>
        <c:idx val="152"/>
        <c:spPr>
          <a:solidFill>
            <a:schemeClr val="accent1"/>
          </a:solidFill>
          <a:ln w="28575" cap="rnd">
            <a:solidFill>
              <a:schemeClr val="accent1"/>
            </a:solidFill>
            <a:round/>
          </a:ln>
          <a:effectLst/>
        </c:spPr>
        <c:marker>
          <c:symbol val="none"/>
        </c:marker>
      </c:pivotFmt>
      <c:pivotFmt>
        <c:idx val="153"/>
        <c:spPr>
          <a:solidFill>
            <a:schemeClr val="accent1"/>
          </a:solidFill>
          <a:ln w="28575" cap="rnd">
            <a:solidFill>
              <a:schemeClr val="accent1"/>
            </a:solidFill>
            <a:round/>
          </a:ln>
          <a:effectLst/>
        </c:spPr>
        <c:marker>
          <c:symbol val="none"/>
        </c:marker>
      </c:pivotFmt>
      <c:pivotFmt>
        <c:idx val="154"/>
        <c:spPr>
          <a:solidFill>
            <a:schemeClr val="accent1"/>
          </a:solidFill>
          <a:ln w="28575" cap="rnd">
            <a:solidFill>
              <a:schemeClr val="accent1"/>
            </a:solidFill>
            <a:round/>
          </a:ln>
          <a:effectLst/>
        </c:spPr>
        <c:marker>
          <c:symbol val="none"/>
        </c:marker>
      </c:pivotFmt>
      <c:pivotFmt>
        <c:idx val="155"/>
        <c:spPr>
          <a:solidFill>
            <a:schemeClr val="accent1"/>
          </a:solidFill>
          <a:ln w="28575" cap="rnd">
            <a:solidFill>
              <a:schemeClr val="accent1"/>
            </a:solidFill>
            <a:round/>
          </a:ln>
          <a:effectLst/>
        </c:spPr>
        <c:marker>
          <c:symbol val="none"/>
        </c:marker>
      </c:pivotFmt>
      <c:pivotFmt>
        <c:idx val="156"/>
        <c:spPr>
          <a:solidFill>
            <a:schemeClr val="accent1"/>
          </a:solidFill>
          <a:ln w="28575" cap="rnd">
            <a:solidFill>
              <a:schemeClr val="accent1"/>
            </a:solidFill>
            <a:round/>
          </a:ln>
          <a:effectLst/>
        </c:spPr>
        <c:marker>
          <c:symbol val="none"/>
        </c:marker>
      </c:pivotFmt>
      <c:pivotFmt>
        <c:idx val="157"/>
        <c:spPr>
          <a:solidFill>
            <a:schemeClr val="accent1"/>
          </a:solidFill>
          <a:ln w="28575" cap="rnd">
            <a:solidFill>
              <a:schemeClr val="accent1"/>
            </a:solidFill>
            <a:round/>
          </a:ln>
          <a:effectLst/>
        </c:spPr>
        <c:marker>
          <c:symbol val="none"/>
        </c:marker>
      </c:pivotFmt>
      <c:pivotFmt>
        <c:idx val="158"/>
        <c:spPr>
          <a:solidFill>
            <a:schemeClr val="accent1"/>
          </a:solidFill>
          <a:ln w="28575" cap="rnd">
            <a:solidFill>
              <a:schemeClr val="accent1"/>
            </a:solidFill>
            <a:round/>
          </a:ln>
          <a:effectLst/>
        </c:spPr>
        <c:marker>
          <c:symbol val="none"/>
        </c:marker>
      </c:pivotFmt>
      <c:pivotFmt>
        <c:idx val="159"/>
        <c:spPr>
          <a:solidFill>
            <a:schemeClr val="accent1"/>
          </a:solidFill>
          <a:ln w="28575" cap="rnd">
            <a:solidFill>
              <a:schemeClr val="accent1"/>
            </a:solidFill>
            <a:round/>
          </a:ln>
          <a:effectLst/>
        </c:spPr>
        <c:marker>
          <c:symbol val="none"/>
        </c:marker>
      </c:pivotFmt>
      <c:pivotFmt>
        <c:idx val="160"/>
        <c:spPr>
          <a:solidFill>
            <a:schemeClr val="accent1"/>
          </a:solidFill>
          <a:ln w="28575" cap="rnd">
            <a:solidFill>
              <a:schemeClr val="accent1"/>
            </a:solidFill>
            <a:round/>
          </a:ln>
          <a:effectLst/>
        </c:spPr>
        <c:marker>
          <c:symbol val="none"/>
        </c:marker>
      </c:pivotFmt>
      <c:pivotFmt>
        <c:idx val="161"/>
        <c:spPr>
          <a:solidFill>
            <a:schemeClr val="accent1"/>
          </a:solidFill>
          <a:ln w="28575" cap="rnd">
            <a:solidFill>
              <a:schemeClr val="accent1"/>
            </a:solidFill>
            <a:round/>
          </a:ln>
          <a:effectLst/>
        </c:spPr>
        <c:marker>
          <c:symbol val="none"/>
        </c:marker>
      </c:pivotFmt>
      <c:pivotFmt>
        <c:idx val="162"/>
        <c:spPr>
          <a:solidFill>
            <a:schemeClr val="accent1"/>
          </a:solidFill>
          <a:ln w="28575" cap="rnd">
            <a:solidFill>
              <a:schemeClr val="accent1"/>
            </a:solidFill>
            <a:round/>
          </a:ln>
          <a:effectLst/>
        </c:spPr>
        <c:marker>
          <c:symbol val="none"/>
        </c:marker>
      </c:pivotFmt>
      <c:pivotFmt>
        <c:idx val="163"/>
        <c:spPr>
          <a:solidFill>
            <a:schemeClr val="accent1"/>
          </a:solidFill>
          <a:ln w="28575" cap="rnd">
            <a:solidFill>
              <a:schemeClr val="accent1"/>
            </a:solidFill>
            <a:round/>
          </a:ln>
          <a:effectLst/>
        </c:spPr>
        <c:marker>
          <c:symbol val="none"/>
        </c:marker>
      </c:pivotFmt>
      <c:pivotFmt>
        <c:idx val="164"/>
        <c:spPr>
          <a:solidFill>
            <a:schemeClr val="accent1"/>
          </a:solidFill>
          <a:ln w="28575" cap="rnd">
            <a:solidFill>
              <a:schemeClr val="accent1"/>
            </a:solidFill>
            <a:round/>
          </a:ln>
          <a:effectLst/>
        </c:spPr>
        <c:marker>
          <c:symbol val="none"/>
        </c:marker>
      </c:pivotFmt>
      <c:pivotFmt>
        <c:idx val="165"/>
        <c:spPr>
          <a:solidFill>
            <a:schemeClr val="accent1"/>
          </a:solidFill>
          <a:ln w="28575" cap="rnd">
            <a:solidFill>
              <a:schemeClr val="accent1"/>
            </a:solidFill>
            <a:round/>
          </a:ln>
          <a:effectLst/>
        </c:spPr>
        <c:marker>
          <c:symbol val="none"/>
        </c:marker>
      </c:pivotFmt>
      <c:pivotFmt>
        <c:idx val="166"/>
        <c:spPr>
          <a:solidFill>
            <a:schemeClr val="accent1"/>
          </a:solidFill>
          <a:ln w="28575" cap="rnd">
            <a:solidFill>
              <a:schemeClr val="accent1"/>
            </a:solidFill>
            <a:round/>
          </a:ln>
          <a:effectLst/>
        </c:spPr>
        <c:marker>
          <c:symbol val="none"/>
        </c:marker>
      </c:pivotFmt>
      <c:pivotFmt>
        <c:idx val="167"/>
        <c:spPr>
          <a:solidFill>
            <a:schemeClr val="accent1"/>
          </a:solidFill>
          <a:ln w="28575" cap="rnd">
            <a:solidFill>
              <a:schemeClr val="accent1"/>
            </a:solidFill>
            <a:round/>
          </a:ln>
          <a:effectLst/>
        </c:spPr>
        <c:marker>
          <c:symbol val="none"/>
        </c:marker>
      </c:pivotFmt>
      <c:pivotFmt>
        <c:idx val="168"/>
        <c:spPr>
          <a:solidFill>
            <a:schemeClr val="accent1"/>
          </a:solidFill>
          <a:ln w="28575" cap="rnd">
            <a:solidFill>
              <a:schemeClr val="accent1"/>
            </a:solidFill>
            <a:round/>
          </a:ln>
          <a:effectLst/>
        </c:spPr>
        <c:marker>
          <c:symbol val="none"/>
        </c:marker>
      </c:pivotFmt>
      <c:pivotFmt>
        <c:idx val="169"/>
        <c:spPr>
          <a:solidFill>
            <a:schemeClr val="accent1"/>
          </a:solidFill>
          <a:ln w="28575" cap="rnd">
            <a:solidFill>
              <a:schemeClr val="accent1"/>
            </a:solidFill>
            <a:round/>
          </a:ln>
          <a:effectLst/>
        </c:spPr>
        <c:marker>
          <c:symbol val="none"/>
        </c:marker>
      </c:pivotFmt>
      <c:pivotFmt>
        <c:idx val="170"/>
        <c:spPr>
          <a:solidFill>
            <a:schemeClr val="accent1"/>
          </a:solidFill>
          <a:ln w="28575" cap="rnd">
            <a:solidFill>
              <a:schemeClr val="accent1"/>
            </a:solidFill>
            <a:round/>
          </a:ln>
          <a:effectLst/>
        </c:spPr>
        <c:marker>
          <c:symbol val="none"/>
        </c:marker>
      </c:pivotFmt>
      <c:pivotFmt>
        <c:idx val="171"/>
        <c:spPr>
          <a:solidFill>
            <a:schemeClr val="accent1"/>
          </a:solidFill>
          <a:ln w="28575" cap="rnd">
            <a:solidFill>
              <a:schemeClr val="accent1"/>
            </a:solidFill>
            <a:round/>
          </a:ln>
          <a:effectLst/>
        </c:spPr>
        <c:marker>
          <c:symbol val="none"/>
        </c:marker>
      </c:pivotFmt>
      <c:pivotFmt>
        <c:idx val="172"/>
        <c:spPr>
          <a:solidFill>
            <a:schemeClr val="accent1"/>
          </a:solidFill>
          <a:ln w="28575" cap="rnd">
            <a:solidFill>
              <a:schemeClr val="accent1"/>
            </a:solidFill>
            <a:round/>
          </a:ln>
          <a:effectLst/>
        </c:spPr>
        <c:marker>
          <c:symbol val="none"/>
        </c:marker>
      </c:pivotFmt>
      <c:pivotFmt>
        <c:idx val="173"/>
        <c:spPr>
          <a:solidFill>
            <a:schemeClr val="accent1"/>
          </a:solidFill>
          <a:ln w="28575" cap="rnd">
            <a:solidFill>
              <a:schemeClr val="accent1"/>
            </a:solidFill>
            <a:round/>
          </a:ln>
          <a:effectLst/>
        </c:spPr>
        <c:marker>
          <c:symbol val="none"/>
        </c:marker>
      </c:pivotFmt>
      <c:pivotFmt>
        <c:idx val="174"/>
        <c:spPr>
          <a:solidFill>
            <a:schemeClr val="accent1"/>
          </a:solidFill>
          <a:ln w="28575" cap="rnd">
            <a:solidFill>
              <a:schemeClr val="accent1"/>
            </a:solidFill>
            <a:round/>
          </a:ln>
          <a:effectLst/>
        </c:spPr>
        <c:marker>
          <c:symbol val="none"/>
        </c:marker>
      </c:pivotFmt>
      <c:pivotFmt>
        <c:idx val="175"/>
        <c:spPr>
          <a:solidFill>
            <a:schemeClr val="accent1"/>
          </a:solidFill>
          <a:ln w="28575" cap="rnd">
            <a:solidFill>
              <a:schemeClr val="accent1"/>
            </a:solidFill>
            <a:round/>
          </a:ln>
          <a:effectLst/>
        </c:spPr>
        <c:marker>
          <c:symbol val="none"/>
        </c:marker>
      </c:pivotFmt>
      <c:pivotFmt>
        <c:idx val="176"/>
        <c:spPr>
          <a:solidFill>
            <a:schemeClr val="accent1"/>
          </a:solidFill>
          <a:ln w="28575" cap="rnd">
            <a:solidFill>
              <a:schemeClr val="accent1"/>
            </a:solidFill>
            <a:round/>
          </a:ln>
          <a:effectLst/>
        </c:spPr>
        <c:marker>
          <c:symbol val="none"/>
        </c:marker>
      </c:pivotFmt>
      <c:pivotFmt>
        <c:idx val="177"/>
        <c:spPr>
          <a:solidFill>
            <a:schemeClr val="accent1"/>
          </a:solidFill>
          <a:ln w="28575" cap="rnd">
            <a:solidFill>
              <a:schemeClr val="accent1"/>
            </a:solidFill>
            <a:round/>
          </a:ln>
          <a:effectLst/>
        </c:spPr>
        <c:marker>
          <c:symbol val="none"/>
        </c:marker>
      </c:pivotFmt>
      <c:pivotFmt>
        <c:idx val="178"/>
        <c:spPr>
          <a:solidFill>
            <a:schemeClr val="accent1"/>
          </a:solidFill>
          <a:ln w="28575" cap="rnd">
            <a:solidFill>
              <a:schemeClr val="accent1"/>
            </a:solidFill>
            <a:round/>
          </a:ln>
          <a:effectLst/>
        </c:spPr>
        <c:marker>
          <c:symbol val="none"/>
        </c:marker>
      </c:pivotFmt>
      <c:pivotFmt>
        <c:idx val="179"/>
        <c:spPr>
          <a:solidFill>
            <a:schemeClr val="accent1"/>
          </a:solidFill>
          <a:ln w="28575" cap="rnd">
            <a:solidFill>
              <a:schemeClr val="accent1"/>
            </a:solidFill>
            <a:round/>
          </a:ln>
          <a:effectLst/>
        </c:spPr>
        <c:marker>
          <c:symbol val="none"/>
        </c:marker>
      </c:pivotFmt>
      <c:pivotFmt>
        <c:idx val="180"/>
        <c:spPr>
          <a:solidFill>
            <a:schemeClr val="accent1"/>
          </a:solidFill>
          <a:ln w="28575" cap="rnd">
            <a:solidFill>
              <a:schemeClr val="accent1"/>
            </a:solidFill>
            <a:round/>
          </a:ln>
          <a:effectLst/>
        </c:spPr>
        <c:marker>
          <c:symbol val="none"/>
        </c:marker>
      </c:pivotFmt>
      <c:pivotFmt>
        <c:idx val="181"/>
        <c:spPr>
          <a:solidFill>
            <a:schemeClr val="accent1"/>
          </a:solidFill>
          <a:ln w="28575" cap="rnd">
            <a:solidFill>
              <a:schemeClr val="accent1"/>
            </a:solidFill>
            <a:round/>
          </a:ln>
          <a:effectLst/>
        </c:spPr>
        <c:marker>
          <c:symbol val="none"/>
        </c:marker>
      </c:pivotFmt>
      <c:pivotFmt>
        <c:idx val="182"/>
        <c:spPr>
          <a:solidFill>
            <a:schemeClr val="accent1"/>
          </a:solidFill>
          <a:ln w="28575" cap="rnd">
            <a:solidFill>
              <a:schemeClr val="accent1"/>
            </a:solidFill>
            <a:round/>
          </a:ln>
          <a:effectLst/>
        </c:spPr>
        <c:marker>
          <c:symbol val="none"/>
        </c:marker>
      </c:pivotFmt>
      <c:pivotFmt>
        <c:idx val="183"/>
        <c:spPr>
          <a:solidFill>
            <a:schemeClr val="accent1"/>
          </a:solidFill>
          <a:ln w="28575" cap="rnd">
            <a:solidFill>
              <a:schemeClr val="accent1"/>
            </a:solidFill>
            <a:round/>
          </a:ln>
          <a:effectLst/>
        </c:spPr>
        <c:marker>
          <c:symbol val="none"/>
        </c:marker>
      </c:pivotFmt>
      <c:pivotFmt>
        <c:idx val="184"/>
        <c:spPr>
          <a:solidFill>
            <a:schemeClr val="accent1"/>
          </a:solidFill>
          <a:ln w="28575" cap="rnd">
            <a:solidFill>
              <a:schemeClr val="accent1"/>
            </a:solidFill>
            <a:round/>
          </a:ln>
          <a:effectLst/>
        </c:spPr>
        <c:marker>
          <c:symbol val="none"/>
        </c:marker>
      </c:pivotFmt>
      <c:pivotFmt>
        <c:idx val="185"/>
        <c:spPr>
          <a:solidFill>
            <a:schemeClr val="accent1"/>
          </a:solidFill>
          <a:ln w="28575" cap="rnd">
            <a:solidFill>
              <a:schemeClr val="accent1"/>
            </a:solidFill>
            <a:round/>
          </a:ln>
          <a:effectLst/>
        </c:spPr>
        <c:marker>
          <c:symbol val="none"/>
        </c:marker>
      </c:pivotFmt>
      <c:pivotFmt>
        <c:idx val="186"/>
        <c:spPr>
          <a:solidFill>
            <a:schemeClr val="accent1"/>
          </a:solidFill>
          <a:ln w="28575" cap="rnd">
            <a:solidFill>
              <a:schemeClr val="accent1"/>
            </a:solidFill>
            <a:round/>
          </a:ln>
          <a:effectLst/>
        </c:spPr>
        <c:marker>
          <c:symbol val="none"/>
        </c:marker>
      </c:pivotFmt>
      <c:pivotFmt>
        <c:idx val="187"/>
        <c:spPr>
          <a:solidFill>
            <a:schemeClr val="accent1"/>
          </a:solidFill>
          <a:ln w="28575" cap="rnd">
            <a:solidFill>
              <a:schemeClr val="accent1"/>
            </a:solidFill>
            <a:round/>
          </a:ln>
          <a:effectLst/>
        </c:spPr>
        <c:marker>
          <c:symbol val="none"/>
        </c:marker>
      </c:pivotFmt>
      <c:pivotFmt>
        <c:idx val="188"/>
        <c:spPr>
          <a:solidFill>
            <a:schemeClr val="accent1"/>
          </a:solidFill>
          <a:ln w="28575" cap="rnd">
            <a:solidFill>
              <a:schemeClr val="accent1"/>
            </a:solidFill>
            <a:round/>
          </a:ln>
          <a:effectLst/>
        </c:spPr>
        <c:marker>
          <c:symbol val="none"/>
        </c:marker>
      </c:pivotFmt>
      <c:pivotFmt>
        <c:idx val="189"/>
        <c:spPr>
          <a:solidFill>
            <a:schemeClr val="accent1"/>
          </a:solidFill>
          <a:ln w="28575" cap="rnd">
            <a:solidFill>
              <a:schemeClr val="accent1"/>
            </a:solidFill>
            <a:round/>
          </a:ln>
          <a:effectLst/>
        </c:spPr>
        <c:marker>
          <c:symbol val="none"/>
        </c:marker>
      </c:pivotFmt>
      <c:pivotFmt>
        <c:idx val="190"/>
        <c:spPr>
          <a:solidFill>
            <a:schemeClr val="accent1"/>
          </a:solidFill>
          <a:ln w="28575" cap="rnd">
            <a:solidFill>
              <a:schemeClr val="accent1"/>
            </a:solidFill>
            <a:round/>
          </a:ln>
          <a:effectLst/>
        </c:spPr>
        <c:marker>
          <c:symbol val="none"/>
        </c:marker>
      </c:pivotFmt>
      <c:pivotFmt>
        <c:idx val="191"/>
        <c:spPr>
          <a:solidFill>
            <a:schemeClr val="accent1"/>
          </a:solidFill>
          <a:ln w="28575" cap="rnd">
            <a:solidFill>
              <a:schemeClr val="accent1"/>
            </a:solidFill>
            <a:round/>
          </a:ln>
          <a:effectLst/>
        </c:spPr>
        <c:marker>
          <c:symbol val="none"/>
        </c:marker>
      </c:pivotFmt>
      <c:pivotFmt>
        <c:idx val="192"/>
        <c:spPr>
          <a:solidFill>
            <a:schemeClr val="accent1"/>
          </a:solidFill>
          <a:ln w="28575" cap="rnd">
            <a:solidFill>
              <a:schemeClr val="accent1"/>
            </a:solidFill>
            <a:round/>
          </a:ln>
          <a:effectLst/>
        </c:spPr>
        <c:marker>
          <c:symbol val="none"/>
        </c:marker>
      </c:pivotFmt>
      <c:pivotFmt>
        <c:idx val="193"/>
        <c:spPr>
          <a:solidFill>
            <a:schemeClr val="accent1"/>
          </a:solidFill>
          <a:ln w="28575" cap="rnd">
            <a:solidFill>
              <a:schemeClr val="accent1"/>
            </a:solidFill>
            <a:round/>
          </a:ln>
          <a:effectLst/>
        </c:spPr>
        <c:marker>
          <c:symbol val="none"/>
        </c:marker>
      </c:pivotFmt>
      <c:pivotFmt>
        <c:idx val="194"/>
        <c:spPr>
          <a:solidFill>
            <a:schemeClr val="accent1"/>
          </a:solidFill>
          <a:ln w="28575" cap="rnd">
            <a:solidFill>
              <a:schemeClr val="accent1"/>
            </a:solidFill>
            <a:round/>
          </a:ln>
          <a:effectLst/>
        </c:spPr>
        <c:marker>
          <c:symbol val="none"/>
        </c:marker>
      </c:pivotFmt>
      <c:pivotFmt>
        <c:idx val="195"/>
        <c:spPr>
          <a:solidFill>
            <a:schemeClr val="accent1"/>
          </a:solidFill>
          <a:ln w="28575" cap="rnd">
            <a:solidFill>
              <a:schemeClr val="accent1"/>
            </a:solidFill>
            <a:round/>
          </a:ln>
          <a:effectLst/>
        </c:spPr>
        <c:marker>
          <c:symbol val="none"/>
        </c:marker>
      </c:pivotFmt>
      <c:pivotFmt>
        <c:idx val="196"/>
        <c:spPr>
          <a:solidFill>
            <a:schemeClr val="accent1"/>
          </a:solidFill>
          <a:ln w="28575" cap="rnd">
            <a:solidFill>
              <a:schemeClr val="accent1"/>
            </a:solidFill>
            <a:round/>
          </a:ln>
          <a:effectLst/>
        </c:spPr>
        <c:marker>
          <c:symbol val="none"/>
        </c:marker>
      </c:pivotFmt>
      <c:pivotFmt>
        <c:idx val="197"/>
        <c:spPr>
          <a:solidFill>
            <a:schemeClr val="accent1"/>
          </a:solidFill>
          <a:ln w="28575" cap="rnd">
            <a:solidFill>
              <a:schemeClr val="accent1"/>
            </a:solidFill>
            <a:round/>
          </a:ln>
          <a:effectLst/>
        </c:spPr>
        <c:marker>
          <c:symbol val="none"/>
        </c:marker>
      </c:pivotFmt>
      <c:pivotFmt>
        <c:idx val="198"/>
        <c:spPr>
          <a:solidFill>
            <a:schemeClr val="accent1"/>
          </a:solidFill>
          <a:ln w="28575" cap="rnd">
            <a:solidFill>
              <a:schemeClr val="accent1"/>
            </a:solidFill>
            <a:round/>
          </a:ln>
          <a:effectLst/>
        </c:spPr>
        <c:marker>
          <c:symbol val="none"/>
        </c:marker>
      </c:pivotFmt>
      <c:pivotFmt>
        <c:idx val="199"/>
        <c:spPr>
          <a:solidFill>
            <a:schemeClr val="accent1"/>
          </a:solidFill>
          <a:ln w="28575" cap="rnd">
            <a:solidFill>
              <a:schemeClr val="accent1"/>
            </a:solidFill>
            <a:round/>
          </a:ln>
          <a:effectLst/>
        </c:spPr>
        <c:marker>
          <c:symbol val="none"/>
        </c:marker>
      </c:pivotFmt>
      <c:pivotFmt>
        <c:idx val="200"/>
        <c:spPr>
          <a:solidFill>
            <a:schemeClr val="accent1"/>
          </a:solidFill>
          <a:ln w="28575" cap="rnd">
            <a:solidFill>
              <a:schemeClr val="accent1"/>
            </a:solidFill>
            <a:round/>
          </a:ln>
          <a:effectLst/>
        </c:spPr>
        <c:marker>
          <c:symbol val="none"/>
        </c:marker>
      </c:pivotFmt>
      <c:pivotFmt>
        <c:idx val="201"/>
        <c:spPr>
          <a:solidFill>
            <a:schemeClr val="accent1"/>
          </a:solidFill>
          <a:ln w="28575" cap="rnd">
            <a:solidFill>
              <a:schemeClr val="accent1"/>
            </a:solidFill>
            <a:round/>
          </a:ln>
          <a:effectLst/>
        </c:spPr>
        <c:marker>
          <c:symbol val="none"/>
        </c:marker>
      </c:pivotFmt>
      <c:pivotFmt>
        <c:idx val="202"/>
        <c:spPr>
          <a:solidFill>
            <a:schemeClr val="accent1"/>
          </a:solidFill>
          <a:ln w="28575" cap="rnd">
            <a:solidFill>
              <a:schemeClr val="accent1"/>
            </a:solidFill>
            <a:round/>
          </a:ln>
          <a:effectLst/>
        </c:spPr>
        <c:marker>
          <c:symbol val="none"/>
        </c:marker>
      </c:pivotFmt>
      <c:pivotFmt>
        <c:idx val="203"/>
        <c:spPr>
          <a:solidFill>
            <a:schemeClr val="accent1"/>
          </a:solidFill>
          <a:ln w="28575" cap="rnd">
            <a:solidFill>
              <a:schemeClr val="accent1"/>
            </a:solidFill>
            <a:round/>
          </a:ln>
          <a:effectLst/>
        </c:spPr>
        <c:marker>
          <c:symbol val="none"/>
        </c:marker>
      </c:pivotFmt>
      <c:pivotFmt>
        <c:idx val="204"/>
        <c:spPr>
          <a:solidFill>
            <a:schemeClr val="accent1"/>
          </a:solidFill>
          <a:ln w="28575" cap="rnd">
            <a:solidFill>
              <a:schemeClr val="accent1"/>
            </a:solidFill>
            <a:round/>
          </a:ln>
          <a:effectLst/>
        </c:spPr>
        <c:marker>
          <c:symbol val="none"/>
        </c:marker>
      </c:pivotFmt>
      <c:pivotFmt>
        <c:idx val="205"/>
        <c:spPr>
          <a:solidFill>
            <a:schemeClr val="accent1"/>
          </a:solidFill>
          <a:ln w="28575" cap="rnd">
            <a:solidFill>
              <a:schemeClr val="accent1"/>
            </a:solidFill>
            <a:round/>
          </a:ln>
          <a:effectLst/>
        </c:spPr>
        <c:marker>
          <c:symbol val="none"/>
        </c:marker>
      </c:pivotFmt>
      <c:pivotFmt>
        <c:idx val="206"/>
        <c:spPr>
          <a:solidFill>
            <a:schemeClr val="accent1"/>
          </a:solidFill>
          <a:ln w="28575" cap="rnd">
            <a:solidFill>
              <a:schemeClr val="accent1"/>
            </a:solidFill>
            <a:round/>
          </a:ln>
          <a:effectLst/>
        </c:spPr>
        <c:marker>
          <c:symbol val="none"/>
        </c:marker>
      </c:pivotFmt>
      <c:pivotFmt>
        <c:idx val="207"/>
        <c:spPr>
          <a:solidFill>
            <a:schemeClr val="accent1"/>
          </a:solidFill>
          <a:ln w="28575" cap="rnd">
            <a:solidFill>
              <a:schemeClr val="accent1"/>
            </a:solidFill>
            <a:round/>
          </a:ln>
          <a:effectLst/>
        </c:spPr>
        <c:marker>
          <c:symbol val="none"/>
        </c:marker>
      </c:pivotFmt>
      <c:pivotFmt>
        <c:idx val="208"/>
        <c:spPr>
          <a:solidFill>
            <a:schemeClr val="accent1"/>
          </a:solidFill>
          <a:ln w="28575" cap="rnd">
            <a:solidFill>
              <a:schemeClr val="accent1"/>
            </a:solidFill>
            <a:round/>
          </a:ln>
          <a:effectLst/>
        </c:spPr>
        <c:marker>
          <c:symbol val="none"/>
        </c:marker>
      </c:pivotFmt>
      <c:pivotFmt>
        <c:idx val="209"/>
        <c:spPr>
          <a:solidFill>
            <a:schemeClr val="accent1"/>
          </a:solidFill>
          <a:ln w="28575" cap="rnd">
            <a:solidFill>
              <a:schemeClr val="accent1"/>
            </a:solidFill>
            <a:round/>
          </a:ln>
          <a:effectLst/>
        </c:spPr>
        <c:marker>
          <c:symbol val="none"/>
        </c:marker>
      </c:pivotFmt>
      <c:pivotFmt>
        <c:idx val="210"/>
        <c:spPr>
          <a:solidFill>
            <a:schemeClr val="accent1"/>
          </a:solidFill>
          <a:ln w="28575" cap="rnd">
            <a:solidFill>
              <a:schemeClr val="accent1"/>
            </a:solidFill>
            <a:round/>
          </a:ln>
          <a:effectLst/>
        </c:spPr>
        <c:marker>
          <c:symbol val="none"/>
        </c:marker>
      </c:pivotFmt>
      <c:pivotFmt>
        <c:idx val="211"/>
        <c:spPr>
          <a:solidFill>
            <a:schemeClr val="accent1"/>
          </a:solidFill>
          <a:ln w="28575" cap="rnd">
            <a:solidFill>
              <a:schemeClr val="accent1"/>
            </a:solidFill>
            <a:round/>
          </a:ln>
          <a:effectLst/>
        </c:spPr>
        <c:marker>
          <c:symbol val="none"/>
        </c:marker>
      </c:pivotFmt>
      <c:pivotFmt>
        <c:idx val="212"/>
        <c:spPr>
          <a:solidFill>
            <a:schemeClr val="accent1"/>
          </a:solidFill>
          <a:ln w="28575" cap="rnd">
            <a:solidFill>
              <a:schemeClr val="accent1"/>
            </a:solidFill>
            <a:round/>
          </a:ln>
          <a:effectLst/>
        </c:spPr>
        <c:marker>
          <c:symbol val="none"/>
        </c:marker>
      </c:pivotFmt>
      <c:pivotFmt>
        <c:idx val="213"/>
        <c:spPr>
          <a:solidFill>
            <a:schemeClr val="accent1"/>
          </a:solidFill>
          <a:ln w="28575" cap="rnd">
            <a:solidFill>
              <a:schemeClr val="accent1"/>
            </a:solidFill>
            <a:round/>
          </a:ln>
          <a:effectLst/>
        </c:spPr>
        <c:marker>
          <c:symbol val="none"/>
        </c:marker>
      </c:pivotFmt>
      <c:pivotFmt>
        <c:idx val="214"/>
        <c:spPr>
          <a:solidFill>
            <a:schemeClr val="accent1"/>
          </a:solidFill>
          <a:ln w="28575" cap="rnd">
            <a:solidFill>
              <a:schemeClr val="accent1"/>
            </a:solidFill>
            <a:round/>
          </a:ln>
          <a:effectLst/>
        </c:spPr>
        <c:marker>
          <c:symbol val="none"/>
        </c:marker>
      </c:pivotFmt>
      <c:pivotFmt>
        <c:idx val="215"/>
        <c:spPr>
          <a:solidFill>
            <a:schemeClr val="accent1"/>
          </a:solidFill>
          <a:ln w="28575" cap="rnd">
            <a:solidFill>
              <a:schemeClr val="accent1"/>
            </a:solidFill>
            <a:round/>
          </a:ln>
          <a:effectLst/>
        </c:spPr>
        <c:marker>
          <c:symbol val="none"/>
        </c:marker>
      </c:pivotFmt>
      <c:pivotFmt>
        <c:idx val="216"/>
        <c:spPr>
          <a:solidFill>
            <a:schemeClr val="accent1"/>
          </a:solidFill>
          <a:ln w="28575" cap="rnd">
            <a:solidFill>
              <a:schemeClr val="accent1"/>
            </a:solidFill>
            <a:round/>
          </a:ln>
          <a:effectLst/>
        </c:spPr>
        <c:marker>
          <c:symbol val="none"/>
        </c:marker>
      </c:pivotFmt>
      <c:pivotFmt>
        <c:idx val="217"/>
        <c:spPr>
          <a:solidFill>
            <a:schemeClr val="accent1"/>
          </a:solidFill>
          <a:ln w="28575" cap="rnd">
            <a:solidFill>
              <a:schemeClr val="accent1"/>
            </a:solidFill>
            <a:round/>
          </a:ln>
          <a:effectLst/>
        </c:spPr>
        <c:marker>
          <c:symbol val="none"/>
        </c:marker>
      </c:pivotFmt>
      <c:pivotFmt>
        <c:idx val="218"/>
        <c:spPr>
          <a:solidFill>
            <a:schemeClr val="accent1"/>
          </a:solidFill>
          <a:ln w="28575" cap="rnd">
            <a:solidFill>
              <a:schemeClr val="accent1"/>
            </a:solidFill>
            <a:round/>
          </a:ln>
          <a:effectLst/>
        </c:spPr>
        <c:marker>
          <c:symbol val="none"/>
        </c:marker>
      </c:pivotFmt>
      <c:pivotFmt>
        <c:idx val="219"/>
        <c:spPr>
          <a:solidFill>
            <a:schemeClr val="accent1"/>
          </a:solidFill>
          <a:ln w="28575" cap="rnd">
            <a:solidFill>
              <a:schemeClr val="accent1"/>
            </a:solidFill>
            <a:round/>
          </a:ln>
          <a:effectLst/>
        </c:spPr>
        <c:marker>
          <c:symbol val="none"/>
        </c:marker>
      </c:pivotFmt>
      <c:pivotFmt>
        <c:idx val="220"/>
        <c:spPr>
          <a:solidFill>
            <a:schemeClr val="accent1"/>
          </a:solidFill>
          <a:ln w="28575" cap="rnd">
            <a:solidFill>
              <a:schemeClr val="accent1"/>
            </a:solidFill>
            <a:round/>
          </a:ln>
          <a:effectLst/>
        </c:spPr>
        <c:marker>
          <c:symbol val="none"/>
        </c:marker>
      </c:pivotFmt>
      <c:pivotFmt>
        <c:idx val="221"/>
        <c:spPr>
          <a:solidFill>
            <a:schemeClr val="accent1"/>
          </a:solidFill>
          <a:ln w="28575" cap="rnd">
            <a:solidFill>
              <a:schemeClr val="accent1"/>
            </a:solidFill>
            <a:round/>
          </a:ln>
          <a:effectLst/>
        </c:spPr>
        <c:marker>
          <c:symbol val="none"/>
        </c:marker>
      </c:pivotFmt>
      <c:pivotFmt>
        <c:idx val="222"/>
        <c:spPr>
          <a:solidFill>
            <a:schemeClr val="accent1"/>
          </a:solidFill>
          <a:ln w="28575" cap="rnd">
            <a:solidFill>
              <a:schemeClr val="accent1"/>
            </a:solidFill>
            <a:round/>
          </a:ln>
          <a:effectLst/>
        </c:spPr>
        <c:marker>
          <c:symbol val="none"/>
        </c:marker>
      </c:pivotFmt>
      <c:pivotFmt>
        <c:idx val="223"/>
        <c:spPr>
          <a:solidFill>
            <a:schemeClr val="accent1"/>
          </a:solidFill>
          <a:ln w="28575" cap="rnd">
            <a:solidFill>
              <a:schemeClr val="accent1"/>
            </a:solidFill>
            <a:round/>
          </a:ln>
          <a:effectLst/>
        </c:spPr>
        <c:marker>
          <c:symbol val="none"/>
        </c:marker>
      </c:pivotFmt>
      <c:pivotFmt>
        <c:idx val="224"/>
        <c:spPr>
          <a:solidFill>
            <a:schemeClr val="accent1"/>
          </a:solidFill>
          <a:ln w="28575" cap="rnd">
            <a:solidFill>
              <a:schemeClr val="accent1"/>
            </a:solidFill>
            <a:round/>
          </a:ln>
          <a:effectLst/>
        </c:spPr>
        <c:marker>
          <c:symbol val="none"/>
        </c:marker>
      </c:pivotFmt>
      <c:pivotFmt>
        <c:idx val="225"/>
        <c:spPr>
          <a:solidFill>
            <a:schemeClr val="accent1"/>
          </a:solidFill>
          <a:ln w="28575" cap="rnd">
            <a:solidFill>
              <a:schemeClr val="accent1"/>
            </a:solidFill>
            <a:round/>
          </a:ln>
          <a:effectLst/>
        </c:spPr>
        <c:marker>
          <c:symbol val="none"/>
        </c:marker>
      </c:pivotFmt>
      <c:pivotFmt>
        <c:idx val="226"/>
        <c:spPr>
          <a:solidFill>
            <a:schemeClr val="accent1"/>
          </a:solidFill>
          <a:ln w="28575" cap="rnd">
            <a:solidFill>
              <a:schemeClr val="accent1"/>
            </a:solidFill>
            <a:round/>
          </a:ln>
          <a:effectLst/>
        </c:spPr>
        <c:marker>
          <c:symbol val="none"/>
        </c:marker>
      </c:pivotFmt>
      <c:pivotFmt>
        <c:idx val="227"/>
        <c:spPr>
          <a:solidFill>
            <a:schemeClr val="accent1"/>
          </a:solidFill>
          <a:ln w="28575" cap="rnd">
            <a:solidFill>
              <a:schemeClr val="accent1"/>
            </a:solidFill>
            <a:round/>
          </a:ln>
          <a:effectLst/>
        </c:spPr>
        <c:marker>
          <c:symbol val="none"/>
        </c:marker>
      </c:pivotFmt>
      <c:pivotFmt>
        <c:idx val="228"/>
        <c:spPr>
          <a:solidFill>
            <a:schemeClr val="accent1"/>
          </a:solidFill>
          <a:ln w="28575" cap="rnd">
            <a:solidFill>
              <a:schemeClr val="accent1"/>
            </a:solidFill>
            <a:round/>
          </a:ln>
          <a:effectLst/>
        </c:spPr>
        <c:marker>
          <c:symbol val="none"/>
        </c:marker>
      </c:pivotFmt>
      <c:pivotFmt>
        <c:idx val="229"/>
        <c:spPr>
          <a:solidFill>
            <a:schemeClr val="accent1"/>
          </a:solidFill>
          <a:ln w="28575" cap="rnd">
            <a:solidFill>
              <a:schemeClr val="accent1"/>
            </a:solidFill>
            <a:round/>
          </a:ln>
          <a:effectLst/>
        </c:spPr>
        <c:marker>
          <c:symbol val="none"/>
        </c:marker>
      </c:pivotFmt>
      <c:pivotFmt>
        <c:idx val="230"/>
        <c:spPr>
          <a:solidFill>
            <a:schemeClr val="accent1"/>
          </a:solidFill>
          <a:ln w="28575" cap="rnd">
            <a:solidFill>
              <a:schemeClr val="accent1"/>
            </a:solidFill>
            <a:round/>
          </a:ln>
          <a:effectLst/>
        </c:spPr>
        <c:marker>
          <c:symbol val="none"/>
        </c:marker>
      </c:pivotFmt>
      <c:pivotFmt>
        <c:idx val="231"/>
        <c:spPr>
          <a:solidFill>
            <a:schemeClr val="accent1"/>
          </a:solidFill>
          <a:ln w="28575" cap="rnd">
            <a:solidFill>
              <a:schemeClr val="accent1"/>
            </a:solidFill>
            <a:round/>
          </a:ln>
          <a:effectLst/>
        </c:spPr>
        <c:marker>
          <c:symbol val="none"/>
        </c:marker>
      </c:pivotFmt>
      <c:pivotFmt>
        <c:idx val="232"/>
        <c:spPr>
          <a:solidFill>
            <a:schemeClr val="accent1"/>
          </a:solidFill>
          <a:ln w="28575" cap="rnd">
            <a:solidFill>
              <a:schemeClr val="accent1"/>
            </a:solidFill>
            <a:round/>
          </a:ln>
          <a:effectLst/>
        </c:spPr>
        <c:marker>
          <c:symbol val="none"/>
        </c:marker>
      </c:pivotFmt>
      <c:pivotFmt>
        <c:idx val="233"/>
        <c:spPr>
          <a:solidFill>
            <a:schemeClr val="accent1"/>
          </a:solidFill>
          <a:ln w="28575" cap="rnd">
            <a:solidFill>
              <a:schemeClr val="accent1"/>
            </a:solidFill>
            <a:round/>
          </a:ln>
          <a:effectLst/>
        </c:spPr>
        <c:marker>
          <c:symbol val="none"/>
        </c:marker>
      </c:pivotFmt>
      <c:pivotFmt>
        <c:idx val="234"/>
        <c:spPr>
          <a:solidFill>
            <a:schemeClr val="accent1"/>
          </a:solidFill>
          <a:ln w="28575" cap="rnd">
            <a:solidFill>
              <a:schemeClr val="accent1"/>
            </a:solidFill>
            <a:round/>
          </a:ln>
          <a:effectLst/>
        </c:spPr>
        <c:marker>
          <c:symbol val="none"/>
        </c:marker>
      </c:pivotFmt>
      <c:pivotFmt>
        <c:idx val="235"/>
        <c:spPr>
          <a:solidFill>
            <a:schemeClr val="accent1"/>
          </a:solidFill>
          <a:ln w="28575" cap="rnd">
            <a:solidFill>
              <a:schemeClr val="accent1"/>
            </a:solidFill>
            <a:round/>
          </a:ln>
          <a:effectLst/>
        </c:spPr>
        <c:marker>
          <c:symbol val="none"/>
        </c:marker>
      </c:pivotFmt>
      <c:pivotFmt>
        <c:idx val="236"/>
        <c:spPr>
          <a:solidFill>
            <a:schemeClr val="accent1"/>
          </a:solidFill>
          <a:ln w="28575" cap="rnd">
            <a:solidFill>
              <a:schemeClr val="accent1"/>
            </a:solidFill>
            <a:round/>
          </a:ln>
          <a:effectLst/>
        </c:spPr>
        <c:marker>
          <c:symbol val="none"/>
        </c:marker>
      </c:pivotFmt>
      <c:pivotFmt>
        <c:idx val="237"/>
        <c:spPr>
          <a:solidFill>
            <a:schemeClr val="accent1"/>
          </a:solidFill>
          <a:ln w="28575" cap="rnd">
            <a:solidFill>
              <a:schemeClr val="accent1"/>
            </a:solidFill>
            <a:round/>
          </a:ln>
          <a:effectLst/>
        </c:spPr>
        <c:marker>
          <c:symbol val="none"/>
        </c:marker>
      </c:pivotFmt>
      <c:pivotFmt>
        <c:idx val="238"/>
        <c:spPr>
          <a:solidFill>
            <a:schemeClr val="accent1"/>
          </a:solidFill>
          <a:ln w="28575" cap="rnd">
            <a:solidFill>
              <a:schemeClr val="accent1"/>
            </a:solidFill>
            <a:round/>
          </a:ln>
          <a:effectLst/>
        </c:spPr>
        <c:marker>
          <c:symbol val="none"/>
        </c:marker>
      </c:pivotFmt>
      <c:pivotFmt>
        <c:idx val="239"/>
        <c:spPr>
          <a:solidFill>
            <a:schemeClr val="accent1"/>
          </a:solidFill>
          <a:ln w="28575" cap="rnd">
            <a:solidFill>
              <a:schemeClr val="accent1"/>
            </a:solidFill>
            <a:round/>
          </a:ln>
          <a:effectLst/>
        </c:spPr>
        <c:marker>
          <c:symbol val="none"/>
        </c:marker>
      </c:pivotFmt>
      <c:pivotFmt>
        <c:idx val="240"/>
        <c:spPr>
          <a:solidFill>
            <a:schemeClr val="accent1"/>
          </a:solidFill>
          <a:ln w="28575" cap="rnd">
            <a:solidFill>
              <a:schemeClr val="accent1"/>
            </a:solidFill>
            <a:round/>
          </a:ln>
          <a:effectLst/>
        </c:spPr>
        <c:marker>
          <c:symbol val="none"/>
        </c:marker>
      </c:pivotFmt>
      <c:pivotFmt>
        <c:idx val="241"/>
        <c:spPr>
          <a:solidFill>
            <a:schemeClr val="accent1"/>
          </a:solidFill>
          <a:ln w="28575" cap="rnd">
            <a:solidFill>
              <a:schemeClr val="accent1"/>
            </a:solidFill>
            <a:round/>
          </a:ln>
          <a:effectLst/>
        </c:spPr>
        <c:marker>
          <c:symbol val="none"/>
        </c:marker>
      </c:pivotFmt>
      <c:pivotFmt>
        <c:idx val="242"/>
        <c:spPr>
          <a:solidFill>
            <a:schemeClr val="accent1"/>
          </a:solidFill>
          <a:ln w="28575" cap="rnd">
            <a:solidFill>
              <a:schemeClr val="accent1"/>
            </a:solidFill>
            <a:round/>
          </a:ln>
          <a:effectLst/>
        </c:spPr>
        <c:marker>
          <c:symbol val="none"/>
        </c:marker>
      </c:pivotFmt>
      <c:pivotFmt>
        <c:idx val="243"/>
        <c:spPr>
          <a:solidFill>
            <a:schemeClr val="accent1"/>
          </a:solidFill>
          <a:ln w="28575" cap="rnd">
            <a:solidFill>
              <a:schemeClr val="accent1"/>
            </a:solidFill>
            <a:round/>
          </a:ln>
          <a:effectLst/>
        </c:spPr>
        <c:marker>
          <c:symbol val="none"/>
        </c:marker>
      </c:pivotFmt>
      <c:pivotFmt>
        <c:idx val="244"/>
        <c:spPr>
          <a:solidFill>
            <a:schemeClr val="accent1"/>
          </a:solidFill>
          <a:ln w="28575" cap="rnd">
            <a:solidFill>
              <a:schemeClr val="accent1"/>
            </a:solidFill>
            <a:round/>
          </a:ln>
          <a:effectLst/>
        </c:spPr>
        <c:marker>
          <c:symbol val="none"/>
        </c:marker>
      </c:pivotFmt>
      <c:pivotFmt>
        <c:idx val="245"/>
        <c:spPr>
          <a:solidFill>
            <a:schemeClr val="accent1"/>
          </a:solidFill>
          <a:ln w="28575" cap="rnd">
            <a:solidFill>
              <a:schemeClr val="accent1"/>
            </a:solidFill>
            <a:round/>
          </a:ln>
          <a:effectLst/>
        </c:spPr>
        <c:marker>
          <c:symbol val="none"/>
        </c:marker>
      </c:pivotFmt>
      <c:pivotFmt>
        <c:idx val="246"/>
        <c:spPr>
          <a:solidFill>
            <a:schemeClr val="accent1"/>
          </a:solidFill>
          <a:ln w="28575" cap="rnd">
            <a:solidFill>
              <a:schemeClr val="accent1"/>
            </a:solidFill>
            <a:round/>
          </a:ln>
          <a:effectLst/>
        </c:spPr>
        <c:marker>
          <c:symbol val="none"/>
        </c:marker>
      </c:pivotFmt>
      <c:pivotFmt>
        <c:idx val="247"/>
        <c:spPr>
          <a:solidFill>
            <a:schemeClr val="accent1"/>
          </a:solidFill>
          <a:ln w="28575" cap="rnd">
            <a:solidFill>
              <a:schemeClr val="accent1"/>
            </a:solidFill>
            <a:round/>
          </a:ln>
          <a:effectLst/>
        </c:spPr>
        <c:marker>
          <c:symbol val="none"/>
        </c:marker>
      </c:pivotFmt>
      <c:pivotFmt>
        <c:idx val="248"/>
        <c:spPr>
          <a:solidFill>
            <a:schemeClr val="accent1"/>
          </a:solidFill>
          <a:ln w="28575" cap="rnd">
            <a:solidFill>
              <a:schemeClr val="accent1"/>
            </a:solidFill>
            <a:round/>
          </a:ln>
          <a:effectLst/>
        </c:spPr>
        <c:marker>
          <c:symbol val="none"/>
        </c:marker>
      </c:pivotFmt>
      <c:pivotFmt>
        <c:idx val="249"/>
        <c:spPr>
          <a:solidFill>
            <a:schemeClr val="accent1"/>
          </a:solidFill>
          <a:ln w="28575" cap="rnd">
            <a:solidFill>
              <a:schemeClr val="accent1"/>
            </a:solidFill>
            <a:round/>
          </a:ln>
          <a:effectLst/>
        </c:spPr>
        <c:marker>
          <c:symbol val="none"/>
        </c:marker>
      </c:pivotFmt>
      <c:pivotFmt>
        <c:idx val="250"/>
        <c:spPr>
          <a:solidFill>
            <a:schemeClr val="accent1"/>
          </a:solidFill>
          <a:ln w="28575" cap="rnd">
            <a:solidFill>
              <a:schemeClr val="accent1"/>
            </a:solidFill>
            <a:round/>
          </a:ln>
          <a:effectLst/>
        </c:spPr>
        <c:marker>
          <c:symbol val="none"/>
        </c:marker>
      </c:pivotFmt>
      <c:pivotFmt>
        <c:idx val="251"/>
        <c:spPr>
          <a:solidFill>
            <a:schemeClr val="accent1"/>
          </a:solidFill>
          <a:ln w="28575" cap="rnd">
            <a:solidFill>
              <a:schemeClr val="accent1"/>
            </a:solidFill>
            <a:round/>
          </a:ln>
          <a:effectLst/>
        </c:spPr>
        <c:marker>
          <c:symbol val="none"/>
        </c:marker>
      </c:pivotFmt>
      <c:pivotFmt>
        <c:idx val="252"/>
        <c:spPr>
          <a:solidFill>
            <a:schemeClr val="accent1"/>
          </a:solidFill>
          <a:ln w="28575" cap="rnd">
            <a:solidFill>
              <a:schemeClr val="accent1"/>
            </a:solidFill>
            <a:round/>
          </a:ln>
          <a:effectLst/>
        </c:spPr>
        <c:marker>
          <c:symbol val="none"/>
        </c:marker>
      </c:pivotFmt>
      <c:pivotFmt>
        <c:idx val="253"/>
        <c:spPr>
          <a:solidFill>
            <a:schemeClr val="accent1"/>
          </a:solidFill>
          <a:ln w="28575" cap="rnd">
            <a:solidFill>
              <a:schemeClr val="accent1"/>
            </a:solidFill>
            <a:round/>
          </a:ln>
          <a:effectLst/>
        </c:spPr>
        <c:marker>
          <c:symbol val="none"/>
        </c:marker>
      </c:pivotFmt>
      <c:pivotFmt>
        <c:idx val="254"/>
        <c:spPr>
          <a:solidFill>
            <a:schemeClr val="accent1"/>
          </a:solidFill>
          <a:ln w="28575" cap="rnd">
            <a:solidFill>
              <a:schemeClr val="accent1"/>
            </a:solidFill>
            <a:round/>
          </a:ln>
          <a:effectLst/>
        </c:spPr>
        <c:marker>
          <c:symbol val="none"/>
        </c:marker>
      </c:pivotFmt>
      <c:pivotFmt>
        <c:idx val="255"/>
        <c:spPr>
          <a:solidFill>
            <a:schemeClr val="accent1"/>
          </a:solidFill>
          <a:ln w="28575" cap="rnd">
            <a:solidFill>
              <a:schemeClr val="accent1"/>
            </a:solidFill>
            <a:round/>
          </a:ln>
          <a:effectLst/>
        </c:spPr>
        <c:marker>
          <c:symbol val="none"/>
        </c:marker>
      </c:pivotFmt>
      <c:pivotFmt>
        <c:idx val="256"/>
        <c:spPr>
          <a:solidFill>
            <a:schemeClr val="accent1"/>
          </a:solidFill>
          <a:ln w="28575" cap="rnd">
            <a:solidFill>
              <a:schemeClr val="accent1"/>
            </a:solidFill>
            <a:round/>
          </a:ln>
          <a:effectLst/>
        </c:spPr>
        <c:marker>
          <c:symbol val="none"/>
        </c:marker>
      </c:pivotFmt>
      <c:pivotFmt>
        <c:idx val="257"/>
        <c:spPr>
          <a:solidFill>
            <a:schemeClr val="accent1"/>
          </a:solidFill>
          <a:ln w="28575" cap="rnd">
            <a:solidFill>
              <a:schemeClr val="accent1"/>
            </a:solidFill>
            <a:round/>
          </a:ln>
          <a:effectLst/>
        </c:spPr>
        <c:marker>
          <c:symbol val="none"/>
        </c:marker>
      </c:pivotFmt>
      <c:pivotFmt>
        <c:idx val="258"/>
        <c:spPr>
          <a:solidFill>
            <a:schemeClr val="accent1"/>
          </a:solidFill>
          <a:ln w="28575" cap="rnd">
            <a:solidFill>
              <a:schemeClr val="accent1"/>
            </a:solidFill>
            <a:round/>
          </a:ln>
          <a:effectLst/>
        </c:spPr>
        <c:marker>
          <c:symbol val="none"/>
        </c:marker>
      </c:pivotFmt>
      <c:pivotFmt>
        <c:idx val="259"/>
        <c:spPr>
          <a:solidFill>
            <a:schemeClr val="accent1"/>
          </a:solidFill>
          <a:ln w="28575" cap="rnd">
            <a:solidFill>
              <a:schemeClr val="accent1"/>
            </a:solidFill>
            <a:round/>
          </a:ln>
          <a:effectLst/>
        </c:spPr>
        <c:marker>
          <c:symbol val="none"/>
        </c:marker>
      </c:pivotFmt>
      <c:pivotFmt>
        <c:idx val="260"/>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261"/>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262"/>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263"/>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264"/>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265"/>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266"/>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267"/>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268"/>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269"/>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270"/>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271"/>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272"/>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273"/>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274"/>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275"/>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276"/>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277"/>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278"/>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279"/>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3.7454545752697743E-2"/>
          <c:y val="9.8328447364395E-2"/>
          <c:w val="0.71516447980663034"/>
          <c:h val="0.77896446363457861"/>
        </c:manualLayout>
      </c:layout>
      <c:lineChart>
        <c:grouping val="standard"/>
        <c:varyColors val="0"/>
        <c:ser>
          <c:idx val="0"/>
          <c:order val="0"/>
          <c:tx>
            <c:strRef>
              <c:f>Dureza!$B$52:$B$53</c:f>
              <c:strCache>
                <c:ptCount val="1"/>
                <c:pt idx="0">
                  <c:v>CONV</c:v>
                </c:pt>
              </c:strCache>
            </c:strRef>
          </c:tx>
          <c:spPr>
            <a:ln w="28575" cap="rnd">
              <a:solidFill>
                <a:schemeClr val="accent1"/>
              </a:solidFill>
              <a:round/>
            </a:ln>
            <a:effectLst/>
          </c:spPr>
          <c:marker>
            <c:symbol val="none"/>
          </c:marker>
          <c:cat>
            <c:strRef>
              <c:f>Dureza!$A$54:$A$66</c:f>
              <c:strCache>
                <c:ptCount val="12"/>
                <c:pt idx="0">
                  <c:v>ene-19</c:v>
                </c:pt>
                <c:pt idx="1">
                  <c:v>feb-19</c:v>
                </c:pt>
                <c:pt idx="2">
                  <c:v>mar-19</c:v>
                </c:pt>
                <c:pt idx="3">
                  <c:v>abr-19</c:v>
                </c:pt>
                <c:pt idx="4">
                  <c:v>may-19</c:v>
                </c:pt>
                <c:pt idx="5">
                  <c:v>jun-19</c:v>
                </c:pt>
                <c:pt idx="6">
                  <c:v>jul-19</c:v>
                </c:pt>
                <c:pt idx="7">
                  <c:v>ago-19</c:v>
                </c:pt>
                <c:pt idx="8">
                  <c:v>sep-19</c:v>
                </c:pt>
                <c:pt idx="9">
                  <c:v>oct-19</c:v>
                </c:pt>
                <c:pt idx="10">
                  <c:v>nov-19</c:v>
                </c:pt>
                <c:pt idx="11">
                  <c:v>dic-19</c:v>
                </c:pt>
              </c:strCache>
            </c:strRef>
          </c:cat>
          <c:val>
            <c:numRef>
              <c:f>Dureza!$B$54:$B$66</c:f>
              <c:numCache>
                <c:formatCode>General</c:formatCode>
                <c:ptCount val="12"/>
                <c:pt idx="3">
                  <c:v>50</c:v>
                </c:pt>
                <c:pt idx="5">
                  <c:v>40</c:v>
                </c:pt>
                <c:pt idx="6">
                  <c:v>40</c:v>
                </c:pt>
                <c:pt idx="7">
                  <c:v>50</c:v>
                </c:pt>
                <c:pt idx="10">
                  <c:v>40</c:v>
                </c:pt>
              </c:numCache>
            </c:numRef>
          </c:val>
          <c:smooth val="0"/>
          <c:extLst>
            <c:ext xmlns:c16="http://schemas.microsoft.com/office/drawing/2014/chart" uri="{C3380CC4-5D6E-409C-BE32-E72D297353CC}">
              <c16:uniqueId val="{00000000-6B1C-450F-877A-C79E43E138F0}"/>
            </c:ext>
          </c:extLst>
        </c:ser>
        <c:ser>
          <c:idx val="1"/>
          <c:order val="1"/>
          <c:tx>
            <c:strRef>
              <c:f>Dureza!$C$52:$C$53</c:f>
              <c:strCache>
                <c:ptCount val="1"/>
                <c:pt idx="0">
                  <c:v>HARG1</c:v>
                </c:pt>
              </c:strCache>
            </c:strRef>
          </c:tx>
          <c:spPr>
            <a:ln w="28575" cap="rnd">
              <a:solidFill>
                <a:schemeClr val="accent2"/>
              </a:solidFill>
              <a:round/>
            </a:ln>
            <a:effectLst/>
          </c:spPr>
          <c:marker>
            <c:symbol val="none"/>
          </c:marker>
          <c:cat>
            <c:strRef>
              <c:f>Dureza!$A$54:$A$66</c:f>
              <c:strCache>
                <c:ptCount val="12"/>
                <c:pt idx="0">
                  <c:v>ene-19</c:v>
                </c:pt>
                <c:pt idx="1">
                  <c:v>feb-19</c:v>
                </c:pt>
                <c:pt idx="2">
                  <c:v>mar-19</c:v>
                </c:pt>
                <c:pt idx="3">
                  <c:v>abr-19</c:v>
                </c:pt>
                <c:pt idx="4">
                  <c:v>may-19</c:v>
                </c:pt>
                <c:pt idx="5">
                  <c:v>jun-19</c:v>
                </c:pt>
                <c:pt idx="6">
                  <c:v>jul-19</c:v>
                </c:pt>
                <c:pt idx="7">
                  <c:v>ago-19</c:v>
                </c:pt>
                <c:pt idx="8">
                  <c:v>sep-19</c:v>
                </c:pt>
                <c:pt idx="9">
                  <c:v>oct-19</c:v>
                </c:pt>
                <c:pt idx="10">
                  <c:v>nov-19</c:v>
                </c:pt>
                <c:pt idx="11">
                  <c:v>dic-19</c:v>
                </c:pt>
              </c:strCache>
            </c:strRef>
          </c:cat>
          <c:val>
            <c:numRef>
              <c:f>Dureza!$C$54:$C$66</c:f>
              <c:numCache>
                <c:formatCode>General</c:formatCode>
                <c:ptCount val="12"/>
                <c:pt idx="0">
                  <c:v>30</c:v>
                </c:pt>
                <c:pt idx="1">
                  <c:v>30</c:v>
                </c:pt>
                <c:pt idx="2">
                  <c:v>20</c:v>
                </c:pt>
                <c:pt idx="3">
                  <c:v>30</c:v>
                </c:pt>
                <c:pt idx="4">
                  <c:v>40</c:v>
                </c:pt>
                <c:pt idx="5">
                  <c:v>50</c:v>
                </c:pt>
                <c:pt idx="6">
                  <c:v>40</c:v>
                </c:pt>
                <c:pt idx="7">
                  <c:v>50</c:v>
                </c:pt>
                <c:pt idx="8">
                  <c:v>40</c:v>
                </c:pt>
                <c:pt idx="9">
                  <c:v>30</c:v>
                </c:pt>
                <c:pt idx="10">
                  <c:v>30</c:v>
                </c:pt>
                <c:pt idx="11">
                  <c:v>30</c:v>
                </c:pt>
              </c:numCache>
            </c:numRef>
          </c:val>
          <c:smooth val="0"/>
          <c:extLst>
            <c:ext xmlns:c16="http://schemas.microsoft.com/office/drawing/2014/chart" uri="{C3380CC4-5D6E-409C-BE32-E72D297353CC}">
              <c16:uniqueId val="{00000001-6B1C-450F-877A-C79E43E138F0}"/>
            </c:ext>
          </c:extLst>
        </c:ser>
        <c:ser>
          <c:idx val="2"/>
          <c:order val="2"/>
          <c:tx>
            <c:strRef>
              <c:f>Dureza!$D$52:$D$53</c:f>
              <c:strCache>
                <c:ptCount val="1"/>
                <c:pt idx="0">
                  <c:v>HARG2</c:v>
                </c:pt>
              </c:strCache>
            </c:strRef>
          </c:tx>
          <c:spPr>
            <a:ln w="28575" cap="rnd">
              <a:solidFill>
                <a:schemeClr val="accent3"/>
              </a:solidFill>
              <a:round/>
            </a:ln>
            <a:effectLst/>
          </c:spPr>
          <c:marker>
            <c:symbol val="none"/>
          </c:marker>
          <c:cat>
            <c:strRef>
              <c:f>Dureza!$A$54:$A$66</c:f>
              <c:strCache>
                <c:ptCount val="12"/>
                <c:pt idx="0">
                  <c:v>ene-19</c:v>
                </c:pt>
                <c:pt idx="1">
                  <c:v>feb-19</c:v>
                </c:pt>
                <c:pt idx="2">
                  <c:v>mar-19</c:v>
                </c:pt>
                <c:pt idx="3">
                  <c:v>abr-19</c:v>
                </c:pt>
                <c:pt idx="4">
                  <c:v>may-19</c:v>
                </c:pt>
                <c:pt idx="5">
                  <c:v>jun-19</c:v>
                </c:pt>
                <c:pt idx="6">
                  <c:v>jul-19</c:v>
                </c:pt>
                <c:pt idx="7">
                  <c:v>ago-19</c:v>
                </c:pt>
                <c:pt idx="8">
                  <c:v>sep-19</c:v>
                </c:pt>
                <c:pt idx="9">
                  <c:v>oct-19</c:v>
                </c:pt>
                <c:pt idx="10">
                  <c:v>nov-19</c:v>
                </c:pt>
                <c:pt idx="11">
                  <c:v>dic-19</c:v>
                </c:pt>
              </c:strCache>
            </c:strRef>
          </c:cat>
          <c:val>
            <c:numRef>
              <c:f>Dureza!$D$54:$D$66</c:f>
              <c:numCache>
                <c:formatCode>General</c:formatCode>
                <c:ptCount val="12"/>
                <c:pt idx="0">
                  <c:v>30</c:v>
                </c:pt>
                <c:pt idx="1">
                  <c:v>30</c:v>
                </c:pt>
                <c:pt idx="2">
                  <c:v>40</c:v>
                </c:pt>
                <c:pt idx="3">
                  <c:v>30</c:v>
                </c:pt>
                <c:pt idx="4">
                  <c:v>30</c:v>
                </c:pt>
                <c:pt idx="5">
                  <c:v>30</c:v>
                </c:pt>
                <c:pt idx="6">
                  <c:v>30</c:v>
                </c:pt>
                <c:pt idx="7">
                  <c:v>30</c:v>
                </c:pt>
                <c:pt idx="8">
                  <c:v>30</c:v>
                </c:pt>
                <c:pt idx="9">
                  <c:v>40</c:v>
                </c:pt>
                <c:pt idx="10">
                  <c:v>30</c:v>
                </c:pt>
                <c:pt idx="11">
                  <c:v>30</c:v>
                </c:pt>
              </c:numCache>
            </c:numRef>
          </c:val>
          <c:smooth val="0"/>
          <c:extLst>
            <c:ext xmlns:c16="http://schemas.microsoft.com/office/drawing/2014/chart" uri="{C3380CC4-5D6E-409C-BE32-E72D297353CC}">
              <c16:uniqueId val="{00000002-6B1C-450F-877A-C79E43E138F0}"/>
            </c:ext>
          </c:extLst>
        </c:ser>
        <c:ser>
          <c:idx val="3"/>
          <c:order val="3"/>
          <c:tx>
            <c:strRef>
              <c:f>Dureza!$E$52:$E$53</c:f>
              <c:strCache>
                <c:ptCount val="1"/>
                <c:pt idx="0">
                  <c:v>HASL1</c:v>
                </c:pt>
              </c:strCache>
            </c:strRef>
          </c:tx>
          <c:spPr>
            <a:ln w="28575" cap="rnd">
              <a:solidFill>
                <a:schemeClr val="accent4"/>
              </a:solidFill>
              <a:round/>
            </a:ln>
            <a:effectLst/>
          </c:spPr>
          <c:marker>
            <c:symbol val="none"/>
          </c:marker>
          <c:cat>
            <c:strRef>
              <c:f>Dureza!$A$54:$A$66</c:f>
              <c:strCache>
                <c:ptCount val="12"/>
                <c:pt idx="0">
                  <c:v>ene-19</c:v>
                </c:pt>
                <c:pt idx="1">
                  <c:v>feb-19</c:v>
                </c:pt>
                <c:pt idx="2">
                  <c:v>mar-19</c:v>
                </c:pt>
                <c:pt idx="3">
                  <c:v>abr-19</c:v>
                </c:pt>
                <c:pt idx="4">
                  <c:v>may-19</c:v>
                </c:pt>
                <c:pt idx="5">
                  <c:v>jun-19</c:v>
                </c:pt>
                <c:pt idx="6">
                  <c:v>jul-19</c:v>
                </c:pt>
                <c:pt idx="7">
                  <c:v>ago-19</c:v>
                </c:pt>
                <c:pt idx="8">
                  <c:v>sep-19</c:v>
                </c:pt>
                <c:pt idx="9">
                  <c:v>oct-19</c:v>
                </c:pt>
                <c:pt idx="10">
                  <c:v>nov-19</c:v>
                </c:pt>
                <c:pt idx="11">
                  <c:v>dic-19</c:v>
                </c:pt>
              </c:strCache>
            </c:strRef>
          </c:cat>
          <c:val>
            <c:numRef>
              <c:f>Dureza!$E$54:$E$66</c:f>
              <c:numCache>
                <c:formatCode>General</c:formatCode>
                <c:ptCount val="12"/>
                <c:pt idx="0">
                  <c:v>30</c:v>
                </c:pt>
                <c:pt idx="1">
                  <c:v>30</c:v>
                </c:pt>
                <c:pt idx="2">
                  <c:v>40</c:v>
                </c:pt>
                <c:pt idx="3">
                  <c:v>50</c:v>
                </c:pt>
                <c:pt idx="4">
                  <c:v>30</c:v>
                </c:pt>
                <c:pt idx="5">
                  <c:v>30</c:v>
                </c:pt>
                <c:pt idx="6">
                  <c:v>40</c:v>
                </c:pt>
                <c:pt idx="7">
                  <c:v>40</c:v>
                </c:pt>
                <c:pt idx="8">
                  <c:v>30</c:v>
                </c:pt>
                <c:pt idx="10">
                  <c:v>40</c:v>
                </c:pt>
                <c:pt idx="11">
                  <c:v>40</c:v>
                </c:pt>
              </c:numCache>
            </c:numRef>
          </c:val>
          <c:smooth val="0"/>
          <c:extLst>
            <c:ext xmlns:c16="http://schemas.microsoft.com/office/drawing/2014/chart" uri="{C3380CC4-5D6E-409C-BE32-E72D297353CC}">
              <c16:uniqueId val="{00000003-6B1C-450F-877A-C79E43E138F0}"/>
            </c:ext>
          </c:extLst>
        </c:ser>
        <c:ser>
          <c:idx val="4"/>
          <c:order val="4"/>
          <c:tx>
            <c:strRef>
              <c:f>Dureza!$F$52:$F$53</c:f>
              <c:strCache>
                <c:ptCount val="1"/>
                <c:pt idx="0">
                  <c:v>HASL2</c:v>
                </c:pt>
              </c:strCache>
            </c:strRef>
          </c:tx>
          <c:spPr>
            <a:ln w="28575" cap="rnd">
              <a:solidFill>
                <a:schemeClr val="accent5"/>
              </a:solidFill>
              <a:round/>
            </a:ln>
            <a:effectLst/>
          </c:spPr>
          <c:marker>
            <c:symbol val="none"/>
          </c:marker>
          <c:cat>
            <c:strRef>
              <c:f>Dureza!$A$54:$A$66</c:f>
              <c:strCache>
                <c:ptCount val="12"/>
                <c:pt idx="0">
                  <c:v>ene-19</c:v>
                </c:pt>
                <c:pt idx="1">
                  <c:v>feb-19</c:v>
                </c:pt>
                <c:pt idx="2">
                  <c:v>mar-19</c:v>
                </c:pt>
                <c:pt idx="3">
                  <c:v>abr-19</c:v>
                </c:pt>
                <c:pt idx="4">
                  <c:v>may-19</c:v>
                </c:pt>
                <c:pt idx="5">
                  <c:v>jun-19</c:v>
                </c:pt>
                <c:pt idx="6">
                  <c:v>jul-19</c:v>
                </c:pt>
                <c:pt idx="7">
                  <c:v>ago-19</c:v>
                </c:pt>
                <c:pt idx="8">
                  <c:v>sep-19</c:v>
                </c:pt>
                <c:pt idx="9">
                  <c:v>oct-19</c:v>
                </c:pt>
                <c:pt idx="10">
                  <c:v>nov-19</c:v>
                </c:pt>
                <c:pt idx="11">
                  <c:v>dic-19</c:v>
                </c:pt>
              </c:strCache>
            </c:strRef>
          </c:cat>
          <c:val>
            <c:numRef>
              <c:f>Dureza!$F$54:$F$66</c:f>
              <c:numCache>
                <c:formatCode>General</c:formatCode>
                <c:ptCount val="12"/>
                <c:pt idx="0">
                  <c:v>30</c:v>
                </c:pt>
                <c:pt idx="1">
                  <c:v>30</c:v>
                </c:pt>
                <c:pt idx="2">
                  <c:v>40</c:v>
                </c:pt>
                <c:pt idx="3">
                  <c:v>30</c:v>
                </c:pt>
                <c:pt idx="4">
                  <c:v>30</c:v>
                </c:pt>
                <c:pt idx="5">
                  <c:v>30</c:v>
                </c:pt>
                <c:pt idx="6">
                  <c:v>50</c:v>
                </c:pt>
                <c:pt idx="7">
                  <c:v>30</c:v>
                </c:pt>
                <c:pt idx="8">
                  <c:v>40</c:v>
                </c:pt>
                <c:pt idx="9">
                  <c:v>30</c:v>
                </c:pt>
                <c:pt idx="10">
                  <c:v>40</c:v>
                </c:pt>
                <c:pt idx="11">
                  <c:v>40</c:v>
                </c:pt>
              </c:numCache>
            </c:numRef>
          </c:val>
          <c:smooth val="0"/>
          <c:extLst>
            <c:ext xmlns:c16="http://schemas.microsoft.com/office/drawing/2014/chart" uri="{C3380CC4-5D6E-409C-BE32-E72D297353CC}">
              <c16:uniqueId val="{00000004-6B1C-450F-877A-C79E43E138F0}"/>
            </c:ext>
          </c:extLst>
        </c:ser>
        <c:ser>
          <c:idx val="5"/>
          <c:order val="5"/>
          <c:tx>
            <c:strRef>
              <c:f>Dureza!$G$52:$G$53</c:f>
              <c:strCache>
                <c:ptCount val="1"/>
                <c:pt idx="0">
                  <c:v>HASL3</c:v>
                </c:pt>
              </c:strCache>
            </c:strRef>
          </c:tx>
          <c:spPr>
            <a:ln w="28575" cap="rnd">
              <a:solidFill>
                <a:schemeClr val="accent6"/>
              </a:solidFill>
              <a:round/>
            </a:ln>
            <a:effectLst/>
          </c:spPr>
          <c:marker>
            <c:symbol val="none"/>
          </c:marker>
          <c:cat>
            <c:strRef>
              <c:f>Dureza!$A$54:$A$66</c:f>
              <c:strCache>
                <c:ptCount val="12"/>
                <c:pt idx="0">
                  <c:v>ene-19</c:v>
                </c:pt>
                <c:pt idx="1">
                  <c:v>feb-19</c:v>
                </c:pt>
                <c:pt idx="2">
                  <c:v>mar-19</c:v>
                </c:pt>
                <c:pt idx="3">
                  <c:v>abr-19</c:v>
                </c:pt>
                <c:pt idx="4">
                  <c:v>may-19</c:v>
                </c:pt>
                <c:pt idx="5">
                  <c:v>jun-19</c:v>
                </c:pt>
                <c:pt idx="6">
                  <c:v>jul-19</c:v>
                </c:pt>
                <c:pt idx="7">
                  <c:v>ago-19</c:v>
                </c:pt>
                <c:pt idx="8">
                  <c:v>sep-19</c:v>
                </c:pt>
                <c:pt idx="9">
                  <c:v>oct-19</c:v>
                </c:pt>
                <c:pt idx="10">
                  <c:v>nov-19</c:v>
                </c:pt>
                <c:pt idx="11">
                  <c:v>dic-19</c:v>
                </c:pt>
              </c:strCache>
            </c:strRef>
          </c:cat>
          <c:val>
            <c:numRef>
              <c:f>Dureza!$G$54:$G$66</c:f>
              <c:numCache>
                <c:formatCode>General</c:formatCode>
                <c:ptCount val="12"/>
                <c:pt idx="4">
                  <c:v>20</c:v>
                </c:pt>
                <c:pt idx="5">
                  <c:v>30</c:v>
                </c:pt>
                <c:pt idx="6">
                  <c:v>40</c:v>
                </c:pt>
                <c:pt idx="7">
                  <c:v>40</c:v>
                </c:pt>
                <c:pt idx="8">
                  <c:v>30</c:v>
                </c:pt>
                <c:pt idx="9">
                  <c:v>30</c:v>
                </c:pt>
                <c:pt idx="10">
                  <c:v>40</c:v>
                </c:pt>
                <c:pt idx="11">
                  <c:v>40</c:v>
                </c:pt>
              </c:numCache>
            </c:numRef>
          </c:val>
          <c:smooth val="0"/>
          <c:extLst>
            <c:ext xmlns:c16="http://schemas.microsoft.com/office/drawing/2014/chart" uri="{C3380CC4-5D6E-409C-BE32-E72D297353CC}">
              <c16:uniqueId val="{00000005-6B1C-450F-877A-C79E43E138F0}"/>
            </c:ext>
          </c:extLst>
        </c:ser>
        <c:ser>
          <c:idx val="6"/>
          <c:order val="6"/>
          <c:tx>
            <c:strRef>
              <c:f>Dureza!$H$52:$H$53</c:f>
              <c:strCache>
                <c:ptCount val="1"/>
                <c:pt idx="0">
                  <c:v>HOSP1</c:v>
                </c:pt>
              </c:strCache>
            </c:strRef>
          </c:tx>
          <c:spPr>
            <a:ln w="28575" cap="rnd">
              <a:solidFill>
                <a:schemeClr val="accent1">
                  <a:lumMod val="60000"/>
                </a:schemeClr>
              </a:solidFill>
              <a:round/>
            </a:ln>
            <a:effectLst/>
          </c:spPr>
          <c:marker>
            <c:symbol val="none"/>
          </c:marker>
          <c:cat>
            <c:strRef>
              <c:f>Dureza!$A$54:$A$66</c:f>
              <c:strCache>
                <c:ptCount val="12"/>
                <c:pt idx="0">
                  <c:v>ene-19</c:v>
                </c:pt>
                <c:pt idx="1">
                  <c:v>feb-19</c:v>
                </c:pt>
                <c:pt idx="2">
                  <c:v>mar-19</c:v>
                </c:pt>
                <c:pt idx="3">
                  <c:v>abr-19</c:v>
                </c:pt>
                <c:pt idx="4">
                  <c:v>may-19</c:v>
                </c:pt>
                <c:pt idx="5">
                  <c:v>jun-19</c:v>
                </c:pt>
                <c:pt idx="6">
                  <c:v>jul-19</c:v>
                </c:pt>
                <c:pt idx="7">
                  <c:v>ago-19</c:v>
                </c:pt>
                <c:pt idx="8">
                  <c:v>sep-19</c:v>
                </c:pt>
                <c:pt idx="9">
                  <c:v>oct-19</c:v>
                </c:pt>
                <c:pt idx="10">
                  <c:v>nov-19</c:v>
                </c:pt>
                <c:pt idx="11">
                  <c:v>dic-19</c:v>
                </c:pt>
              </c:strCache>
            </c:strRef>
          </c:cat>
          <c:val>
            <c:numRef>
              <c:f>Dureza!$H$54:$H$66</c:f>
              <c:numCache>
                <c:formatCode>General</c:formatCode>
                <c:ptCount val="12"/>
                <c:pt idx="0">
                  <c:v>40</c:v>
                </c:pt>
                <c:pt idx="1">
                  <c:v>40</c:v>
                </c:pt>
                <c:pt idx="2">
                  <c:v>30</c:v>
                </c:pt>
                <c:pt idx="3">
                  <c:v>40</c:v>
                </c:pt>
                <c:pt idx="4">
                  <c:v>30</c:v>
                </c:pt>
                <c:pt idx="5">
                  <c:v>50</c:v>
                </c:pt>
                <c:pt idx="6">
                  <c:v>40</c:v>
                </c:pt>
                <c:pt idx="7">
                  <c:v>30</c:v>
                </c:pt>
                <c:pt idx="8">
                  <c:v>20</c:v>
                </c:pt>
                <c:pt idx="9">
                  <c:v>30</c:v>
                </c:pt>
                <c:pt idx="10">
                  <c:v>60</c:v>
                </c:pt>
                <c:pt idx="11">
                  <c:v>30</c:v>
                </c:pt>
              </c:numCache>
            </c:numRef>
          </c:val>
          <c:smooth val="0"/>
          <c:extLst>
            <c:ext xmlns:c16="http://schemas.microsoft.com/office/drawing/2014/chart" uri="{C3380CC4-5D6E-409C-BE32-E72D297353CC}">
              <c16:uniqueId val="{00000006-6B1C-450F-877A-C79E43E138F0}"/>
            </c:ext>
          </c:extLst>
        </c:ser>
        <c:ser>
          <c:idx val="7"/>
          <c:order val="7"/>
          <c:tx>
            <c:strRef>
              <c:f>Dureza!$I$52:$I$53</c:f>
              <c:strCache>
                <c:ptCount val="1"/>
                <c:pt idx="0">
                  <c:v>MAAB1</c:v>
                </c:pt>
              </c:strCache>
            </c:strRef>
          </c:tx>
          <c:spPr>
            <a:ln w="28575" cap="rnd">
              <a:solidFill>
                <a:schemeClr val="accent2">
                  <a:lumMod val="60000"/>
                </a:schemeClr>
              </a:solidFill>
              <a:round/>
            </a:ln>
            <a:effectLst/>
          </c:spPr>
          <c:marker>
            <c:symbol val="none"/>
          </c:marker>
          <c:cat>
            <c:strRef>
              <c:f>Dureza!$A$54:$A$66</c:f>
              <c:strCache>
                <c:ptCount val="12"/>
                <c:pt idx="0">
                  <c:v>ene-19</c:v>
                </c:pt>
                <c:pt idx="1">
                  <c:v>feb-19</c:v>
                </c:pt>
                <c:pt idx="2">
                  <c:v>mar-19</c:v>
                </c:pt>
                <c:pt idx="3">
                  <c:v>abr-19</c:v>
                </c:pt>
                <c:pt idx="4">
                  <c:v>may-19</c:v>
                </c:pt>
                <c:pt idx="5">
                  <c:v>jun-19</c:v>
                </c:pt>
                <c:pt idx="6">
                  <c:v>jul-19</c:v>
                </c:pt>
                <c:pt idx="7">
                  <c:v>ago-19</c:v>
                </c:pt>
                <c:pt idx="8">
                  <c:v>sep-19</c:v>
                </c:pt>
                <c:pt idx="9">
                  <c:v>oct-19</c:v>
                </c:pt>
                <c:pt idx="10">
                  <c:v>nov-19</c:v>
                </c:pt>
                <c:pt idx="11">
                  <c:v>dic-19</c:v>
                </c:pt>
              </c:strCache>
            </c:strRef>
          </c:cat>
          <c:val>
            <c:numRef>
              <c:f>Dureza!$I$54:$I$66</c:f>
              <c:numCache>
                <c:formatCode>General</c:formatCode>
                <c:ptCount val="12"/>
                <c:pt idx="0">
                  <c:v>30</c:v>
                </c:pt>
                <c:pt idx="1">
                  <c:v>30</c:v>
                </c:pt>
                <c:pt idx="2">
                  <c:v>50</c:v>
                </c:pt>
                <c:pt idx="3">
                  <c:v>30</c:v>
                </c:pt>
                <c:pt idx="4">
                  <c:v>30</c:v>
                </c:pt>
                <c:pt idx="5">
                  <c:v>40</c:v>
                </c:pt>
                <c:pt idx="6">
                  <c:v>30</c:v>
                </c:pt>
                <c:pt idx="8">
                  <c:v>30</c:v>
                </c:pt>
                <c:pt idx="9">
                  <c:v>20</c:v>
                </c:pt>
                <c:pt idx="10">
                  <c:v>30</c:v>
                </c:pt>
                <c:pt idx="11">
                  <c:v>30</c:v>
                </c:pt>
              </c:numCache>
            </c:numRef>
          </c:val>
          <c:smooth val="0"/>
          <c:extLst>
            <c:ext xmlns:c16="http://schemas.microsoft.com/office/drawing/2014/chart" uri="{C3380CC4-5D6E-409C-BE32-E72D297353CC}">
              <c16:uniqueId val="{00000007-6B1C-450F-877A-C79E43E138F0}"/>
            </c:ext>
          </c:extLst>
        </c:ser>
        <c:ser>
          <c:idx val="8"/>
          <c:order val="8"/>
          <c:tx>
            <c:strRef>
              <c:f>Dureza!$J$52:$J$53</c:f>
              <c:strCache>
                <c:ptCount val="1"/>
                <c:pt idx="0">
                  <c:v>MAAB2</c:v>
                </c:pt>
              </c:strCache>
            </c:strRef>
          </c:tx>
          <c:spPr>
            <a:ln w="28575" cap="rnd">
              <a:solidFill>
                <a:schemeClr val="accent3">
                  <a:lumMod val="60000"/>
                </a:schemeClr>
              </a:solidFill>
              <a:round/>
            </a:ln>
            <a:effectLst/>
          </c:spPr>
          <c:marker>
            <c:symbol val="none"/>
          </c:marker>
          <c:cat>
            <c:strRef>
              <c:f>Dureza!$A$54:$A$66</c:f>
              <c:strCache>
                <c:ptCount val="12"/>
                <c:pt idx="0">
                  <c:v>ene-19</c:v>
                </c:pt>
                <c:pt idx="1">
                  <c:v>feb-19</c:v>
                </c:pt>
                <c:pt idx="2">
                  <c:v>mar-19</c:v>
                </c:pt>
                <c:pt idx="3">
                  <c:v>abr-19</c:v>
                </c:pt>
                <c:pt idx="4">
                  <c:v>may-19</c:v>
                </c:pt>
                <c:pt idx="5">
                  <c:v>jun-19</c:v>
                </c:pt>
                <c:pt idx="6">
                  <c:v>jul-19</c:v>
                </c:pt>
                <c:pt idx="7">
                  <c:v>ago-19</c:v>
                </c:pt>
                <c:pt idx="8">
                  <c:v>sep-19</c:v>
                </c:pt>
                <c:pt idx="9">
                  <c:v>oct-19</c:v>
                </c:pt>
                <c:pt idx="10">
                  <c:v>nov-19</c:v>
                </c:pt>
                <c:pt idx="11">
                  <c:v>dic-19</c:v>
                </c:pt>
              </c:strCache>
            </c:strRef>
          </c:cat>
          <c:val>
            <c:numRef>
              <c:f>Dureza!$J$54:$J$66</c:f>
              <c:numCache>
                <c:formatCode>General</c:formatCode>
                <c:ptCount val="12"/>
                <c:pt idx="0">
                  <c:v>30</c:v>
                </c:pt>
                <c:pt idx="1">
                  <c:v>30</c:v>
                </c:pt>
                <c:pt idx="2">
                  <c:v>50</c:v>
                </c:pt>
                <c:pt idx="3">
                  <c:v>30</c:v>
                </c:pt>
                <c:pt idx="4">
                  <c:v>40</c:v>
                </c:pt>
                <c:pt idx="5">
                  <c:v>60</c:v>
                </c:pt>
                <c:pt idx="6">
                  <c:v>30</c:v>
                </c:pt>
                <c:pt idx="7">
                  <c:v>40</c:v>
                </c:pt>
                <c:pt idx="8">
                  <c:v>30</c:v>
                </c:pt>
                <c:pt idx="9">
                  <c:v>20</c:v>
                </c:pt>
                <c:pt idx="10">
                  <c:v>40</c:v>
                </c:pt>
                <c:pt idx="11">
                  <c:v>30</c:v>
                </c:pt>
              </c:numCache>
            </c:numRef>
          </c:val>
          <c:smooth val="0"/>
          <c:extLst>
            <c:ext xmlns:c16="http://schemas.microsoft.com/office/drawing/2014/chart" uri="{C3380CC4-5D6E-409C-BE32-E72D297353CC}">
              <c16:uniqueId val="{00000008-6B1C-450F-877A-C79E43E138F0}"/>
            </c:ext>
          </c:extLst>
        </c:ser>
        <c:ser>
          <c:idx val="9"/>
          <c:order val="9"/>
          <c:tx>
            <c:strRef>
              <c:f>Dureza!$K$52:$K$53</c:f>
              <c:strCache>
                <c:ptCount val="1"/>
                <c:pt idx="0">
                  <c:v>MACA1</c:v>
                </c:pt>
              </c:strCache>
            </c:strRef>
          </c:tx>
          <c:spPr>
            <a:ln w="28575" cap="rnd">
              <a:solidFill>
                <a:schemeClr val="accent4">
                  <a:lumMod val="60000"/>
                </a:schemeClr>
              </a:solidFill>
              <a:round/>
            </a:ln>
            <a:effectLst/>
          </c:spPr>
          <c:marker>
            <c:symbol val="none"/>
          </c:marker>
          <c:cat>
            <c:strRef>
              <c:f>Dureza!$A$54:$A$66</c:f>
              <c:strCache>
                <c:ptCount val="12"/>
                <c:pt idx="0">
                  <c:v>ene-19</c:v>
                </c:pt>
                <c:pt idx="1">
                  <c:v>feb-19</c:v>
                </c:pt>
                <c:pt idx="2">
                  <c:v>mar-19</c:v>
                </c:pt>
                <c:pt idx="3">
                  <c:v>abr-19</c:v>
                </c:pt>
                <c:pt idx="4">
                  <c:v>may-19</c:v>
                </c:pt>
                <c:pt idx="5">
                  <c:v>jun-19</c:v>
                </c:pt>
                <c:pt idx="6">
                  <c:v>jul-19</c:v>
                </c:pt>
                <c:pt idx="7">
                  <c:v>ago-19</c:v>
                </c:pt>
                <c:pt idx="8">
                  <c:v>sep-19</c:v>
                </c:pt>
                <c:pt idx="9">
                  <c:v>oct-19</c:v>
                </c:pt>
                <c:pt idx="10">
                  <c:v>nov-19</c:v>
                </c:pt>
                <c:pt idx="11">
                  <c:v>dic-19</c:v>
                </c:pt>
              </c:strCache>
            </c:strRef>
          </c:cat>
          <c:val>
            <c:numRef>
              <c:f>Dureza!$K$54:$K$66</c:f>
              <c:numCache>
                <c:formatCode>General</c:formatCode>
                <c:ptCount val="12"/>
                <c:pt idx="0">
                  <c:v>30</c:v>
                </c:pt>
                <c:pt idx="1">
                  <c:v>30</c:v>
                </c:pt>
                <c:pt idx="2">
                  <c:v>30</c:v>
                </c:pt>
                <c:pt idx="3">
                  <c:v>30</c:v>
                </c:pt>
                <c:pt idx="4">
                  <c:v>40</c:v>
                </c:pt>
                <c:pt idx="5">
                  <c:v>30</c:v>
                </c:pt>
                <c:pt idx="6">
                  <c:v>50</c:v>
                </c:pt>
                <c:pt idx="7">
                  <c:v>40</c:v>
                </c:pt>
                <c:pt idx="8">
                  <c:v>30</c:v>
                </c:pt>
                <c:pt idx="9">
                  <c:v>30</c:v>
                </c:pt>
                <c:pt idx="10">
                  <c:v>30</c:v>
                </c:pt>
                <c:pt idx="11">
                  <c:v>30</c:v>
                </c:pt>
              </c:numCache>
            </c:numRef>
          </c:val>
          <c:smooth val="0"/>
          <c:extLst>
            <c:ext xmlns:c16="http://schemas.microsoft.com/office/drawing/2014/chart" uri="{C3380CC4-5D6E-409C-BE32-E72D297353CC}">
              <c16:uniqueId val="{00000009-6B1C-450F-877A-C79E43E138F0}"/>
            </c:ext>
          </c:extLst>
        </c:ser>
        <c:ser>
          <c:idx val="10"/>
          <c:order val="10"/>
          <c:tx>
            <c:strRef>
              <c:f>Dureza!$L$52:$L$53</c:f>
              <c:strCache>
                <c:ptCount val="1"/>
                <c:pt idx="0">
                  <c:v>MACA2</c:v>
                </c:pt>
              </c:strCache>
            </c:strRef>
          </c:tx>
          <c:spPr>
            <a:ln w="28575" cap="rnd">
              <a:solidFill>
                <a:schemeClr val="accent5">
                  <a:lumMod val="60000"/>
                </a:schemeClr>
              </a:solidFill>
              <a:round/>
            </a:ln>
            <a:effectLst/>
          </c:spPr>
          <c:marker>
            <c:symbol val="none"/>
          </c:marker>
          <c:cat>
            <c:strRef>
              <c:f>Dureza!$A$54:$A$66</c:f>
              <c:strCache>
                <c:ptCount val="12"/>
                <c:pt idx="0">
                  <c:v>ene-19</c:v>
                </c:pt>
                <c:pt idx="1">
                  <c:v>feb-19</c:v>
                </c:pt>
                <c:pt idx="2">
                  <c:v>mar-19</c:v>
                </c:pt>
                <c:pt idx="3">
                  <c:v>abr-19</c:v>
                </c:pt>
                <c:pt idx="4">
                  <c:v>may-19</c:v>
                </c:pt>
                <c:pt idx="5">
                  <c:v>jun-19</c:v>
                </c:pt>
                <c:pt idx="6">
                  <c:v>jul-19</c:v>
                </c:pt>
                <c:pt idx="7">
                  <c:v>ago-19</c:v>
                </c:pt>
                <c:pt idx="8">
                  <c:v>sep-19</c:v>
                </c:pt>
                <c:pt idx="9">
                  <c:v>oct-19</c:v>
                </c:pt>
                <c:pt idx="10">
                  <c:v>nov-19</c:v>
                </c:pt>
                <c:pt idx="11">
                  <c:v>dic-19</c:v>
                </c:pt>
              </c:strCache>
            </c:strRef>
          </c:cat>
          <c:val>
            <c:numRef>
              <c:f>Dureza!$L$54:$L$66</c:f>
              <c:numCache>
                <c:formatCode>General</c:formatCode>
                <c:ptCount val="12"/>
                <c:pt idx="0">
                  <c:v>30</c:v>
                </c:pt>
                <c:pt idx="1">
                  <c:v>30</c:v>
                </c:pt>
                <c:pt idx="2">
                  <c:v>30</c:v>
                </c:pt>
                <c:pt idx="3">
                  <c:v>30</c:v>
                </c:pt>
                <c:pt idx="4">
                  <c:v>50</c:v>
                </c:pt>
                <c:pt idx="5">
                  <c:v>40</c:v>
                </c:pt>
                <c:pt idx="6">
                  <c:v>40</c:v>
                </c:pt>
                <c:pt idx="7">
                  <c:v>40</c:v>
                </c:pt>
                <c:pt idx="8">
                  <c:v>30</c:v>
                </c:pt>
                <c:pt idx="9">
                  <c:v>40</c:v>
                </c:pt>
                <c:pt idx="10">
                  <c:v>50</c:v>
                </c:pt>
                <c:pt idx="11">
                  <c:v>30</c:v>
                </c:pt>
              </c:numCache>
            </c:numRef>
          </c:val>
          <c:smooth val="0"/>
          <c:extLst>
            <c:ext xmlns:c16="http://schemas.microsoft.com/office/drawing/2014/chart" uri="{C3380CC4-5D6E-409C-BE32-E72D297353CC}">
              <c16:uniqueId val="{0000000A-6B1C-450F-877A-C79E43E138F0}"/>
            </c:ext>
          </c:extLst>
        </c:ser>
        <c:ser>
          <c:idx val="11"/>
          <c:order val="11"/>
          <c:tx>
            <c:strRef>
              <c:f>Dureza!$M$52:$M$53</c:f>
              <c:strCache>
                <c:ptCount val="1"/>
                <c:pt idx="0">
                  <c:v>PAPO1</c:v>
                </c:pt>
              </c:strCache>
            </c:strRef>
          </c:tx>
          <c:spPr>
            <a:ln w="28575" cap="rnd">
              <a:solidFill>
                <a:schemeClr val="accent6">
                  <a:lumMod val="60000"/>
                </a:schemeClr>
              </a:solidFill>
              <a:round/>
            </a:ln>
            <a:effectLst/>
          </c:spPr>
          <c:marker>
            <c:symbol val="none"/>
          </c:marker>
          <c:cat>
            <c:strRef>
              <c:f>Dureza!$A$54:$A$66</c:f>
              <c:strCache>
                <c:ptCount val="12"/>
                <c:pt idx="0">
                  <c:v>ene-19</c:v>
                </c:pt>
                <c:pt idx="1">
                  <c:v>feb-19</c:v>
                </c:pt>
                <c:pt idx="2">
                  <c:v>mar-19</c:v>
                </c:pt>
                <c:pt idx="3">
                  <c:v>abr-19</c:v>
                </c:pt>
                <c:pt idx="4">
                  <c:v>may-19</c:v>
                </c:pt>
                <c:pt idx="5">
                  <c:v>jun-19</c:v>
                </c:pt>
                <c:pt idx="6">
                  <c:v>jul-19</c:v>
                </c:pt>
                <c:pt idx="7">
                  <c:v>ago-19</c:v>
                </c:pt>
                <c:pt idx="8">
                  <c:v>sep-19</c:v>
                </c:pt>
                <c:pt idx="9">
                  <c:v>oct-19</c:v>
                </c:pt>
                <c:pt idx="10">
                  <c:v>nov-19</c:v>
                </c:pt>
                <c:pt idx="11">
                  <c:v>dic-19</c:v>
                </c:pt>
              </c:strCache>
            </c:strRef>
          </c:cat>
          <c:val>
            <c:numRef>
              <c:f>Dureza!$M$54:$M$66</c:f>
              <c:numCache>
                <c:formatCode>General</c:formatCode>
                <c:ptCount val="12"/>
                <c:pt idx="0">
                  <c:v>30</c:v>
                </c:pt>
                <c:pt idx="1">
                  <c:v>30</c:v>
                </c:pt>
                <c:pt idx="2">
                  <c:v>40</c:v>
                </c:pt>
                <c:pt idx="3">
                  <c:v>40</c:v>
                </c:pt>
                <c:pt idx="4">
                  <c:v>30</c:v>
                </c:pt>
                <c:pt idx="5">
                  <c:v>60</c:v>
                </c:pt>
                <c:pt idx="6">
                  <c:v>40</c:v>
                </c:pt>
                <c:pt idx="7">
                  <c:v>40</c:v>
                </c:pt>
                <c:pt idx="8">
                  <c:v>40</c:v>
                </c:pt>
                <c:pt idx="9">
                  <c:v>50</c:v>
                </c:pt>
                <c:pt idx="10">
                  <c:v>40</c:v>
                </c:pt>
                <c:pt idx="11">
                  <c:v>30</c:v>
                </c:pt>
              </c:numCache>
            </c:numRef>
          </c:val>
          <c:smooth val="0"/>
          <c:extLst>
            <c:ext xmlns:c16="http://schemas.microsoft.com/office/drawing/2014/chart" uri="{C3380CC4-5D6E-409C-BE32-E72D297353CC}">
              <c16:uniqueId val="{0000000B-6B1C-450F-877A-C79E43E138F0}"/>
            </c:ext>
          </c:extLst>
        </c:ser>
        <c:ser>
          <c:idx val="12"/>
          <c:order val="12"/>
          <c:tx>
            <c:strRef>
              <c:f>Dureza!$N$52:$N$53</c:f>
              <c:strCache>
                <c:ptCount val="1"/>
                <c:pt idx="0">
                  <c:v>PAPO2</c:v>
                </c:pt>
              </c:strCache>
            </c:strRef>
          </c:tx>
          <c:spPr>
            <a:ln w="28575" cap="rnd">
              <a:solidFill>
                <a:schemeClr val="accent1">
                  <a:lumMod val="80000"/>
                  <a:lumOff val="20000"/>
                </a:schemeClr>
              </a:solidFill>
              <a:round/>
            </a:ln>
            <a:effectLst/>
          </c:spPr>
          <c:marker>
            <c:symbol val="none"/>
          </c:marker>
          <c:cat>
            <c:strRef>
              <c:f>Dureza!$A$54:$A$66</c:f>
              <c:strCache>
                <c:ptCount val="12"/>
                <c:pt idx="0">
                  <c:v>ene-19</c:v>
                </c:pt>
                <c:pt idx="1">
                  <c:v>feb-19</c:v>
                </c:pt>
                <c:pt idx="2">
                  <c:v>mar-19</c:v>
                </c:pt>
                <c:pt idx="3">
                  <c:v>abr-19</c:v>
                </c:pt>
                <c:pt idx="4">
                  <c:v>may-19</c:v>
                </c:pt>
                <c:pt idx="5">
                  <c:v>jun-19</c:v>
                </c:pt>
                <c:pt idx="6">
                  <c:v>jul-19</c:v>
                </c:pt>
                <c:pt idx="7">
                  <c:v>ago-19</c:v>
                </c:pt>
                <c:pt idx="8">
                  <c:v>sep-19</c:v>
                </c:pt>
                <c:pt idx="9">
                  <c:v>oct-19</c:v>
                </c:pt>
                <c:pt idx="10">
                  <c:v>nov-19</c:v>
                </c:pt>
                <c:pt idx="11">
                  <c:v>dic-19</c:v>
                </c:pt>
              </c:strCache>
            </c:strRef>
          </c:cat>
          <c:val>
            <c:numRef>
              <c:f>Dureza!$N$54:$N$66</c:f>
              <c:numCache>
                <c:formatCode>General</c:formatCode>
                <c:ptCount val="12"/>
                <c:pt idx="0">
                  <c:v>40</c:v>
                </c:pt>
                <c:pt idx="1">
                  <c:v>40</c:v>
                </c:pt>
                <c:pt idx="2">
                  <c:v>30</c:v>
                </c:pt>
                <c:pt idx="3">
                  <c:v>50</c:v>
                </c:pt>
                <c:pt idx="4">
                  <c:v>30</c:v>
                </c:pt>
                <c:pt idx="5">
                  <c:v>50</c:v>
                </c:pt>
                <c:pt idx="6">
                  <c:v>40</c:v>
                </c:pt>
                <c:pt idx="7">
                  <c:v>50</c:v>
                </c:pt>
                <c:pt idx="8">
                  <c:v>60</c:v>
                </c:pt>
                <c:pt idx="9">
                  <c:v>30</c:v>
                </c:pt>
                <c:pt idx="10">
                  <c:v>50</c:v>
                </c:pt>
                <c:pt idx="11">
                  <c:v>40</c:v>
                </c:pt>
              </c:numCache>
            </c:numRef>
          </c:val>
          <c:smooth val="0"/>
          <c:extLst>
            <c:ext xmlns:c16="http://schemas.microsoft.com/office/drawing/2014/chart" uri="{C3380CC4-5D6E-409C-BE32-E72D297353CC}">
              <c16:uniqueId val="{0000000C-6B1C-450F-877A-C79E43E138F0}"/>
            </c:ext>
          </c:extLst>
        </c:ser>
        <c:ser>
          <c:idx val="13"/>
          <c:order val="13"/>
          <c:tx>
            <c:strRef>
              <c:f>Dureza!$O$52:$O$53</c:f>
              <c:strCache>
                <c:ptCount val="1"/>
                <c:pt idx="0">
                  <c:v>PAPR1</c:v>
                </c:pt>
              </c:strCache>
            </c:strRef>
          </c:tx>
          <c:spPr>
            <a:ln w="28575" cap="rnd">
              <a:solidFill>
                <a:schemeClr val="accent2">
                  <a:lumMod val="80000"/>
                  <a:lumOff val="20000"/>
                </a:schemeClr>
              </a:solidFill>
              <a:round/>
            </a:ln>
            <a:effectLst/>
          </c:spPr>
          <c:marker>
            <c:symbol val="none"/>
          </c:marker>
          <c:cat>
            <c:strRef>
              <c:f>Dureza!$A$54:$A$66</c:f>
              <c:strCache>
                <c:ptCount val="12"/>
                <c:pt idx="0">
                  <c:v>ene-19</c:v>
                </c:pt>
                <c:pt idx="1">
                  <c:v>feb-19</c:v>
                </c:pt>
                <c:pt idx="2">
                  <c:v>mar-19</c:v>
                </c:pt>
                <c:pt idx="3">
                  <c:v>abr-19</c:v>
                </c:pt>
                <c:pt idx="4">
                  <c:v>may-19</c:v>
                </c:pt>
                <c:pt idx="5">
                  <c:v>jun-19</c:v>
                </c:pt>
                <c:pt idx="6">
                  <c:v>jul-19</c:v>
                </c:pt>
                <c:pt idx="7">
                  <c:v>ago-19</c:v>
                </c:pt>
                <c:pt idx="8">
                  <c:v>sep-19</c:v>
                </c:pt>
                <c:pt idx="9">
                  <c:v>oct-19</c:v>
                </c:pt>
                <c:pt idx="10">
                  <c:v>nov-19</c:v>
                </c:pt>
                <c:pt idx="11">
                  <c:v>dic-19</c:v>
                </c:pt>
              </c:strCache>
            </c:strRef>
          </c:cat>
          <c:val>
            <c:numRef>
              <c:f>Dureza!$O$54:$O$66</c:f>
              <c:numCache>
                <c:formatCode>General</c:formatCode>
                <c:ptCount val="12"/>
                <c:pt idx="0">
                  <c:v>30</c:v>
                </c:pt>
                <c:pt idx="1">
                  <c:v>20</c:v>
                </c:pt>
                <c:pt idx="2">
                  <c:v>30</c:v>
                </c:pt>
                <c:pt idx="3">
                  <c:v>30</c:v>
                </c:pt>
                <c:pt idx="4">
                  <c:v>30</c:v>
                </c:pt>
                <c:pt idx="5">
                  <c:v>30</c:v>
                </c:pt>
                <c:pt idx="6">
                  <c:v>20</c:v>
                </c:pt>
                <c:pt idx="7">
                  <c:v>50</c:v>
                </c:pt>
                <c:pt idx="8">
                  <c:v>20</c:v>
                </c:pt>
                <c:pt idx="9">
                  <c:v>30</c:v>
                </c:pt>
                <c:pt idx="10">
                  <c:v>30</c:v>
                </c:pt>
                <c:pt idx="11">
                  <c:v>40</c:v>
                </c:pt>
              </c:numCache>
            </c:numRef>
          </c:val>
          <c:smooth val="0"/>
          <c:extLst>
            <c:ext xmlns:c16="http://schemas.microsoft.com/office/drawing/2014/chart" uri="{C3380CC4-5D6E-409C-BE32-E72D297353CC}">
              <c16:uniqueId val="{0000000D-6B1C-450F-877A-C79E43E138F0}"/>
            </c:ext>
          </c:extLst>
        </c:ser>
        <c:ser>
          <c:idx val="14"/>
          <c:order val="14"/>
          <c:tx>
            <c:strRef>
              <c:f>Dureza!$P$52:$P$53</c:f>
              <c:strCache>
                <c:ptCount val="1"/>
                <c:pt idx="0">
                  <c:v>PAPR2</c:v>
                </c:pt>
              </c:strCache>
            </c:strRef>
          </c:tx>
          <c:spPr>
            <a:ln w="28575" cap="rnd">
              <a:solidFill>
                <a:schemeClr val="accent3">
                  <a:lumMod val="80000"/>
                  <a:lumOff val="20000"/>
                </a:schemeClr>
              </a:solidFill>
              <a:round/>
            </a:ln>
            <a:effectLst/>
          </c:spPr>
          <c:marker>
            <c:symbol val="none"/>
          </c:marker>
          <c:cat>
            <c:strRef>
              <c:f>Dureza!$A$54:$A$66</c:f>
              <c:strCache>
                <c:ptCount val="12"/>
                <c:pt idx="0">
                  <c:v>ene-19</c:v>
                </c:pt>
                <c:pt idx="1">
                  <c:v>feb-19</c:v>
                </c:pt>
                <c:pt idx="2">
                  <c:v>mar-19</c:v>
                </c:pt>
                <c:pt idx="3">
                  <c:v>abr-19</c:v>
                </c:pt>
                <c:pt idx="4">
                  <c:v>may-19</c:v>
                </c:pt>
                <c:pt idx="5">
                  <c:v>jun-19</c:v>
                </c:pt>
                <c:pt idx="6">
                  <c:v>jul-19</c:v>
                </c:pt>
                <c:pt idx="7">
                  <c:v>ago-19</c:v>
                </c:pt>
                <c:pt idx="8">
                  <c:v>sep-19</c:v>
                </c:pt>
                <c:pt idx="9">
                  <c:v>oct-19</c:v>
                </c:pt>
                <c:pt idx="10">
                  <c:v>nov-19</c:v>
                </c:pt>
                <c:pt idx="11">
                  <c:v>dic-19</c:v>
                </c:pt>
              </c:strCache>
            </c:strRef>
          </c:cat>
          <c:val>
            <c:numRef>
              <c:f>Dureza!$P$54:$P$66</c:f>
              <c:numCache>
                <c:formatCode>General</c:formatCode>
                <c:ptCount val="12"/>
                <c:pt idx="0">
                  <c:v>30</c:v>
                </c:pt>
                <c:pt idx="1">
                  <c:v>30</c:v>
                </c:pt>
                <c:pt idx="2">
                  <c:v>30</c:v>
                </c:pt>
                <c:pt idx="3">
                  <c:v>40</c:v>
                </c:pt>
                <c:pt idx="4">
                  <c:v>30</c:v>
                </c:pt>
                <c:pt idx="5">
                  <c:v>30</c:v>
                </c:pt>
                <c:pt idx="6">
                  <c:v>50</c:v>
                </c:pt>
                <c:pt idx="7">
                  <c:v>40</c:v>
                </c:pt>
                <c:pt idx="8">
                  <c:v>30</c:v>
                </c:pt>
                <c:pt idx="9">
                  <c:v>40</c:v>
                </c:pt>
                <c:pt idx="10">
                  <c:v>40</c:v>
                </c:pt>
                <c:pt idx="11">
                  <c:v>30</c:v>
                </c:pt>
              </c:numCache>
            </c:numRef>
          </c:val>
          <c:smooth val="0"/>
          <c:extLst>
            <c:ext xmlns:c16="http://schemas.microsoft.com/office/drawing/2014/chart" uri="{C3380CC4-5D6E-409C-BE32-E72D297353CC}">
              <c16:uniqueId val="{0000000E-6B1C-450F-877A-C79E43E138F0}"/>
            </c:ext>
          </c:extLst>
        </c:ser>
        <c:ser>
          <c:idx val="15"/>
          <c:order val="15"/>
          <c:tx>
            <c:strRef>
              <c:f>Dureza!$Q$52:$Q$53</c:f>
              <c:strCache>
                <c:ptCount val="1"/>
                <c:pt idx="0">
                  <c:v>PAPR3</c:v>
                </c:pt>
              </c:strCache>
            </c:strRef>
          </c:tx>
          <c:spPr>
            <a:ln w="28575" cap="rnd">
              <a:solidFill>
                <a:schemeClr val="accent4">
                  <a:lumMod val="80000"/>
                  <a:lumOff val="20000"/>
                </a:schemeClr>
              </a:solidFill>
              <a:round/>
            </a:ln>
            <a:effectLst/>
          </c:spPr>
          <c:marker>
            <c:symbol val="none"/>
          </c:marker>
          <c:cat>
            <c:strRef>
              <c:f>Dureza!$A$54:$A$66</c:f>
              <c:strCache>
                <c:ptCount val="12"/>
                <c:pt idx="0">
                  <c:v>ene-19</c:v>
                </c:pt>
                <c:pt idx="1">
                  <c:v>feb-19</c:v>
                </c:pt>
                <c:pt idx="2">
                  <c:v>mar-19</c:v>
                </c:pt>
                <c:pt idx="3">
                  <c:v>abr-19</c:v>
                </c:pt>
                <c:pt idx="4">
                  <c:v>may-19</c:v>
                </c:pt>
                <c:pt idx="5">
                  <c:v>jun-19</c:v>
                </c:pt>
                <c:pt idx="6">
                  <c:v>jul-19</c:v>
                </c:pt>
                <c:pt idx="7">
                  <c:v>ago-19</c:v>
                </c:pt>
                <c:pt idx="8">
                  <c:v>sep-19</c:v>
                </c:pt>
                <c:pt idx="9">
                  <c:v>oct-19</c:v>
                </c:pt>
                <c:pt idx="10">
                  <c:v>nov-19</c:v>
                </c:pt>
                <c:pt idx="11">
                  <c:v>dic-19</c:v>
                </c:pt>
              </c:strCache>
            </c:strRef>
          </c:cat>
          <c:val>
            <c:numRef>
              <c:f>Dureza!$Q$54:$Q$66</c:f>
              <c:numCache>
                <c:formatCode>General</c:formatCode>
                <c:ptCount val="12"/>
                <c:pt idx="5">
                  <c:v>30</c:v>
                </c:pt>
              </c:numCache>
            </c:numRef>
          </c:val>
          <c:smooth val="0"/>
          <c:extLst>
            <c:ext xmlns:c16="http://schemas.microsoft.com/office/drawing/2014/chart" uri="{C3380CC4-5D6E-409C-BE32-E72D297353CC}">
              <c16:uniqueId val="{0000000F-6B1C-450F-877A-C79E43E138F0}"/>
            </c:ext>
          </c:extLst>
        </c:ser>
        <c:ser>
          <c:idx val="16"/>
          <c:order val="16"/>
          <c:tx>
            <c:strRef>
              <c:f>Dureza!$R$52:$R$53</c:f>
              <c:strCache>
                <c:ptCount val="1"/>
                <c:pt idx="0">
                  <c:v>PLTR1</c:v>
                </c:pt>
              </c:strCache>
            </c:strRef>
          </c:tx>
          <c:spPr>
            <a:ln w="28575" cap="rnd">
              <a:solidFill>
                <a:schemeClr val="accent5">
                  <a:lumMod val="80000"/>
                  <a:lumOff val="20000"/>
                </a:schemeClr>
              </a:solidFill>
              <a:round/>
            </a:ln>
            <a:effectLst/>
          </c:spPr>
          <c:marker>
            <c:symbol val="none"/>
          </c:marker>
          <c:cat>
            <c:strRef>
              <c:f>Dureza!$A$54:$A$66</c:f>
              <c:strCache>
                <c:ptCount val="12"/>
                <c:pt idx="0">
                  <c:v>ene-19</c:v>
                </c:pt>
                <c:pt idx="1">
                  <c:v>feb-19</c:v>
                </c:pt>
                <c:pt idx="2">
                  <c:v>mar-19</c:v>
                </c:pt>
                <c:pt idx="3">
                  <c:v>abr-19</c:v>
                </c:pt>
                <c:pt idx="4">
                  <c:v>may-19</c:v>
                </c:pt>
                <c:pt idx="5">
                  <c:v>jun-19</c:v>
                </c:pt>
                <c:pt idx="6">
                  <c:v>jul-19</c:v>
                </c:pt>
                <c:pt idx="7">
                  <c:v>ago-19</c:v>
                </c:pt>
                <c:pt idx="8">
                  <c:v>sep-19</c:v>
                </c:pt>
                <c:pt idx="9">
                  <c:v>oct-19</c:v>
                </c:pt>
                <c:pt idx="10">
                  <c:v>nov-19</c:v>
                </c:pt>
                <c:pt idx="11">
                  <c:v>dic-19</c:v>
                </c:pt>
              </c:strCache>
            </c:strRef>
          </c:cat>
          <c:val>
            <c:numRef>
              <c:f>Dureza!$R$54:$R$66</c:f>
              <c:numCache>
                <c:formatCode>General</c:formatCode>
                <c:ptCount val="12"/>
                <c:pt idx="0">
                  <c:v>30</c:v>
                </c:pt>
                <c:pt idx="2">
                  <c:v>30</c:v>
                </c:pt>
                <c:pt idx="3">
                  <c:v>45</c:v>
                </c:pt>
                <c:pt idx="4">
                  <c:v>30</c:v>
                </c:pt>
                <c:pt idx="5">
                  <c:v>40</c:v>
                </c:pt>
                <c:pt idx="6">
                  <c:v>35</c:v>
                </c:pt>
                <c:pt idx="7">
                  <c:v>35</c:v>
                </c:pt>
                <c:pt idx="8">
                  <c:v>30</c:v>
                </c:pt>
                <c:pt idx="9">
                  <c:v>30</c:v>
                </c:pt>
                <c:pt idx="10">
                  <c:v>45</c:v>
                </c:pt>
                <c:pt idx="11">
                  <c:v>30</c:v>
                </c:pt>
              </c:numCache>
            </c:numRef>
          </c:val>
          <c:smooth val="0"/>
          <c:extLst>
            <c:ext xmlns:c16="http://schemas.microsoft.com/office/drawing/2014/chart" uri="{C3380CC4-5D6E-409C-BE32-E72D297353CC}">
              <c16:uniqueId val="{00000010-6B1C-450F-877A-C79E43E138F0}"/>
            </c:ext>
          </c:extLst>
        </c:ser>
        <c:ser>
          <c:idx val="17"/>
          <c:order val="17"/>
          <c:tx>
            <c:strRef>
              <c:f>Dureza!$S$52:$S$53</c:f>
              <c:strCache>
                <c:ptCount val="1"/>
                <c:pt idx="0">
                  <c:v>PLTR2</c:v>
                </c:pt>
              </c:strCache>
            </c:strRef>
          </c:tx>
          <c:spPr>
            <a:ln w="28575" cap="rnd">
              <a:solidFill>
                <a:schemeClr val="accent6">
                  <a:lumMod val="80000"/>
                  <a:lumOff val="20000"/>
                </a:schemeClr>
              </a:solidFill>
              <a:round/>
            </a:ln>
            <a:effectLst/>
          </c:spPr>
          <c:marker>
            <c:symbol val="none"/>
          </c:marker>
          <c:cat>
            <c:strRef>
              <c:f>Dureza!$A$54:$A$66</c:f>
              <c:strCache>
                <c:ptCount val="12"/>
                <c:pt idx="0">
                  <c:v>ene-19</c:v>
                </c:pt>
                <c:pt idx="1">
                  <c:v>feb-19</c:v>
                </c:pt>
                <c:pt idx="2">
                  <c:v>mar-19</c:v>
                </c:pt>
                <c:pt idx="3">
                  <c:v>abr-19</c:v>
                </c:pt>
                <c:pt idx="4">
                  <c:v>may-19</c:v>
                </c:pt>
                <c:pt idx="5">
                  <c:v>jun-19</c:v>
                </c:pt>
                <c:pt idx="6">
                  <c:v>jul-19</c:v>
                </c:pt>
                <c:pt idx="7">
                  <c:v>ago-19</c:v>
                </c:pt>
                <c:pt idx="8">
                  <c:v>sep-19</c:v>
                </c:pt>
                <c:pt idx="9">
                  <c:v>oct-19</c:v>
                </c:pt>
                <c:pt idx="10">
                  <c:v>nov-19</c:v>
                </c:pt>
                <c:pt idx="11">
                  <c:v>dic-19</c:v>
                </c:pt>
              </c:strCache>
            </c:strRef>
          </c:cat>
          <c:val>
            <c:numRef>
              <c:f>Dureza!$S$54:$S$66</c:f>
              <c:numCache>
                <c:formatCode>General</c:formatCode>
                <c:ptCount val="12"/>
                <c:pt idx="0">
                  <c:v>30</c:v>
                </c:pt>
                <c:pt idx="1">
                  <c:v>30</c:v>
                </c:pt>
                <c:pt idx="2">
                  <c:v>40</c:v>
                </c:pt>
                <c:pt idx="3">
                  <c:v>45</c:v>
                </c:pt>
                <c:pt idx="4">
                  <c:v>30</c:v>
                </c:pt>
                <c:pt idx="5">
                  <c:v>50</c:v>
                </c:pt>
                <c:pt idx="6">
                  <c:v>30</c:v>
                </c:pt>
                <c:pt idx="7">
                  <c:v>35</c:v>
                </c:pt>
                <c:pt idx="8">
                  <c:v>40</c:v>
                </c:pt>
                <c:pt idx="9">
                  <c:v>30</c:v>
                </c:pt>
                <c:pt idx="10">
                  <c:v>40</c:v>
                </c:pt>
                <c:pt idx="11">
                  <c:v>30</c:v>
                </c:pt>
              </c:numCache>
            </c:numRef>
          </c:val>
          <c:smooth val="0"/>
          <c:extLst>
            <c:ext xmlns:c16="http://schemas.microsoft.com/office/drawing/2014/chart" uri="{C3380CC4-5D6E-409C-BE32-E72D297353CC}">
              <c16:uniqueId val="{00000011-6B1C-450F-877A-C79E43E138F0}"/>
            </c:ext>
          </c:extLst>
        </c:ser>
        <c:ser>
          <c:idx val="18"/>
          <c:order val="18"/>
          <c:tx>
            <c:strRef>
              <c:f>Dureza!$T$52:$T$53</c:f>
              <c:strCache>
                <c:ptCount val="1"/>
                <c:pt idx="0">
                  <c:v>RECO</c:v>
                </c:pt>
              </c:strCache>
            </c:strRef>
          </c:tx>
          <c:spPr>
            <a:ln w="28575" cap="rnd">
              <a:solidFill>
                <a:schemeClr val="accent1">
                  <a:lumMod val="80000"/>
                </a:schemeClr>
              </a:solidFill>
              <a:round/>
            </a:ln>
            <a:effectLst/>
          </c:spPr>
          <c:marker>
            <c:symbol val="none"/>
          </c:marker>
          <c:cat>
            <c:strRef>
              <c:f>Dureza!$A$54:$A$66</c:f>
              <c:strCache>
                <c:ptCount val="12"/>
                <c:pt idx="0">
                  <c:v>ene-19</c:v>
                </c:pt>
                <c:pt idx="1">
                  <c:v>feb-19</c:v>
                </c:pt>
                <c:pt idx="2">
                  <c:v>mar-19</c:v>
                </c:pt>
                <c:pt idx="3">
                  <c:v>abr-19</c:v>
                </c:pt>
                <c:pt idx="4">
                  <c:v>may-19</c:v>
                </c:pt>
                <c:pt idx="5">
                  <c:v>jun-19</c:v>
                </c:pt>
                <c:pt idx="6">
                  <c:v>jul-19</c:v>
                </c:pt>
                <c:pt idx="7">
                  <c:v>ago-19</c:v>
                </c:pt>
                <c:pt idx="8">
                  <c:v>sep-19</c:v>
                </c:pt>
                <c:pt idx="9">
                  <c:v>oct-19</c:v>
                </c:pt>
                <c:pt idx="10">
                  <c:v>nov-19</c:v>
                </c:pt>
                <c:pt idx="11">
                  <c:v>dic-19</c:v>
                </c:pt>
              </c:strCache>
            </c:strRef>
          </c:cat>
          <c:val>
            <c:numRef>
              <c:f>Dureza!$T$54:$T$66</c:f>
              <c:numCache>
                <c:formatCode>General</c:formatCode>
                <c:ptCount val="12"/>
                <c:pt idx="0">
                  <c:v>30</c:v>
                </c:pt>
                <c:pt idx="1">
                  <c:v>30</c:v>
                </c:pt>
                <c:pt idx="2">
                  <c:v>40</c:v>
                </c:pt>
                <c:pt idx="3">
                  <c:v>40</c:v>
                </c:pt>
                <c:pt idx="4">
                  <c:v>30</c:v>
                </c:pt>
                <c:pt idx="5">
                  <c:v>50</c:v>
                </c:pt>
                <c:pt idx="6">
                  <c:v>30</c:v>
                </c:pt>
                <c:pt idx="7">
                  <c:v>30</c:v>
                </c:pt>
                <c:pt idx="8">
                  <c:v>30</c:v>
                </c:pt>
                <c:pt idx="9">
                  <c:v>30</c:v>
                </c:pt>
                <c:pt idx="10">
                  <c:v>40</c:v>
                </c:pt>
                <c:pt idx="11">
                  <c:v>30</c:v>
                </c:pt>
              </c:numCache>
            </c:numRef>
          </c:val>
          <c:smooth val="0"/>
          <c:extLst>
            <c:ext xmlns:c16="http://schemas.microsoft.com/office/drawing/2014/chart" uri="{C3380CC4-5D6E-409C-BE32-E72D297353CC}">
              <c16:uniqueId val="{00000012-6B1C-450F-877A-C79E43E138F0}"/>
            </c:ext>
          </c:extLst>
        </c:ser>
        <c:ser>
          <c:idx val="19"/>
          <c:order val="19"/>
          <c:tx>
            <c:strRef>
              <c:f>Dureza!$U$52:$U$53</c:f>
              <c:strCache>
                <c:ptCount val="1"/>
                <c:pt idx="0">
                  <c:v>SALT</c:v>
                </c:pt>
              </c:strCache>
            </c:strRef>
          </c:tx>
          <c:spPr>
            <a:ln w="28575" cap="rnd">
              <a:solidFill>
                <a:schemeClr val="accent2">
                  <a:lumMod val="80000"/>
                </a:schemeClr>
              </a:solidFill>
              <a:round/>
            </a:ln>
            <a:effectLst/>
          </c:spPr>
          <c:marker>
            <c:symbol val="none"/>
          </c:marker>
          <c:cat>
            <c:strRef>
              <c:f>Dureza!$A$54:$A$66</c:f>
              <c:strCache>
                <c:ptCount val="12"/>
                <c:pt idx="0">
                  <c:v>ene-19</c:v>
                </c:pt>
                <c:pt idx="1">
                  <c:v>feb-19</c:v>
                </c:pt>
                <c:pt idx="2">
                  <c:v>mar-19</c:v>
                </c:pt>
                <c:pt idx="3">
                  <c:v>abr-19</c:v>
                </c:pt>
                <c:pt idx="4">
                  <c:v>may-19</c:v>
                </c:pt>
                <c:pt idx="5">
                  <c:v>jun-19</c:v>
                </c:pt>
                <c:pt idx="6">
                  <c:v>jul-19</c:v>
                </c:pt>
                <c:pt idx="7">
                  <c:v>ago-19</c:v>
                </c:pt>
                <c:pt idx="8">
                  <c:v>sep-19</c:v>
                </c:pt>
                <c:pt idx="9">
                  <c:v>oct-19</c:v>
                </c:pt>
                <c:pt idx="10">
                  <c:v>nov-19</c:v>
                </c:pt>
                <c:pt idx="11">
                  <c:v>dic-19</c:v>
                </c:pt>
              </c:strCache>
            </c:strRef>
          </c:cat>
          <c:val>
            <c:numRef>
              <c:f>Dureza!$U$54:$U$66</c:f>
              <c:numCache>
                <c:formatCode>General</c:formatCode>
                <c:ptCount val="12"/>
                <c:pt idx="0">
                  <c:v>30</c:v>
                </c:pt>
                <c:pt idx="3">
                  <c:v>40</c:v>
                </c:pt>
                <c:pt idx="5">
                  <c:v>40</c:v>
                </c:pt>
                <c:pt idx="6">
                  <c:v>50</c:v>
                </c:pt>
                <c:pt idx="10">
                  <c:v>40</c:v>
                </c:pt>
              </c:numCache>
            </c:numRef>
          </c:val>
          <c:smooth val="0"/>
          <c:extLst>
            <c:ext xmlns:c16="http://schemas.microsoft.com/office/drawing/2014/chart" uri="{C3380CC4-5D6E-409C-BE32-E72D297353CC}">
              <c16:uniqueId val="{00000013-6B1C-450F-877A-C79E43E138F0}"/>
            </c:ext>
          </c:extLst>
        </c:ser>
        <c:dLbls>
          <c:showLegendKey val="0"/>
          <c:showVal val="0"/>
          <c:showCatName val="0"/>
          <c:showSerName val="0"/>
          <c:showPercent val="0"/>
          <c:showBubbleSize val="0"/>
        </c:dLbls>
        <c:smooth val="0"/>
        <c:axId val="991096480"/>
        <c:axId val="991077784"/>
      </c:lineChart>
      <c:catAx>
        <c:axId val="991096480"/>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Mes del muestreo</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MX"/>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991077784"/>
        <c:crosses val="autoZero"/>
        <c:auto val="1"/>
        <c:lblAlgn val="ctr"/>
        <c:lblOffset val="100"/>
        <c:noMultiLvlLbl val="0"/>
      </c:catAx>
      <c:valAx>
        <c:axId val="991077784"/>
        <c:scaling>
          <c:orientation val="minMax"/>
          <c:min val="5"/>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991096480"/>
        <c:crosses val="autoZero"/>
        <c:crossBetween val="between"/>
      </c:valAx>
      <c:spPr>
        <a:noFill/>
        <a:ln>
          <a:noFill/>
        </a:ln>
        <a:effectLst/>
      </c:spPr>
    </c:plotArea>
    <c:legend>
      <c:legendPos val="r"/>
      <c:layout>
        <c:manualLayout>
          <c:xMode val="edge"/>
          <c:yMode val="edge"/>
          <c:x val="0.78281663418421776"/>
          <c:y val="6.8580917653719112E-2"/>
          <c:w val="0.21093558472097754"/>
          <c:h val="0.862838164692561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legend>
    <c:plotVisOnly val="1"/>
    <c:dispBlanksAs val="gap"/>
    <c:showDLblsOverMax val="0"/>
  </c:chart>
  <c:spPr>
    <a:solidFill>
      <a:schemeClr val="bg1"/>
    </a:solidFill>
    <a:ln w="9525" cap="flat" cmpd="sng" algn="ctr">
      <a:noFill/>
      <a:round/>
    </a:ln>
    <a:effectLst/>
  </c:spPr>
  <c:txPr>
    <a:bodyPr/>
    <a:lstStyle/>
    <a:p>
      <a:pPr>
        <a:defRPr/>
      </a:pPr>
      <a:endParaRPr lang="es-MX"/>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r>
              <a:rPr lang="en-US" sz="1200" b="1"/>
              <a:t>Dureza</a:t>
            </a:r>
          </a:p>
        </c:rich>
      </c:tx>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es-MX"/>
        </a:p>
      </c:txPr>
    </c:title>
    <c:autoTitleDeleted val="0"/>
    <c:plotArea>
      <c:layout/>
      <c:stockChart>
        <c:ser>
          <c:idx val="0"/>
          <c:order val="0"/>
          <c:tx>
            <c:strRef>
              <c:f>Dureza!$A$117</c:f>
              <c:strCache>
                <c:ptCount val="1"/>
                <c:pt idx="0">
                  <c:v>PROMEDIO</c:v>
                </c:pt>
              </c:strCache>
            </c:strRef>
          </c:tx>
          <c:spPr>
            <a:ln w="28575" cap="rnd">
              <a:noFill/>
              <a:round/>
            </a:ln>
            <a:effectLst/>
          </c:spPr>
          <c:marker>
            <c:symbol val="circle"/>
            <c:size val="5"/>
            <c:spPr>
              <a:solidFill>
                <a:schemeClr val="accent1"/>
              </a:solidFill>
              <a:ln w="9525">
                <a:solidFill>
                  <a:schemeClr val="accent1"/>
                </a:solidFill>
              </a:ln>
              <a:effectLst/>
            </c:spPr>
          </c:marker>
          <c:dPt>
            <c:idx val="0"/>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0-1211-48ED-BB94-65FB627A0C1B}"/>
              </c:ext>
            </c:extLst>
          </c:dPt>
          <c:dPt>
            <c:idx val="1"/>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1-1211-48ED-BB94-65FB627A0C1B}"/>
              </c:ext>
            </c:extLst>
          </c:dPt>
          <c:dPt>
            <c:idx val="2"/>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2-1211-48ED-BB94-65FB627A0C1B}"/>
              </c:ext>
            </c:extLst>
          </c:dPt>
          <c:dPt>
            <c:idx val="3"/>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3-1211-48ED-BB94-65FB627A0C1B}"/>
              </c:ext>
            </c:extLst>
          </c:dPt>
          <c:dPt>
            <c:idx val="4"/>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4-1211-48ED-BB94-65FB627A0C1B}"/>
              </c:ext>
            </c:extLst>
          </c:dPt>
          <c:dPt>
            <c:idx val="5"/>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5-1211-48ED-BB94-65FB627A0C1B}"/>
              </c:ext>
            </c:extLst>
          </c:dPt>
          <c:dPt>
            <c:idx val="6"/>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6-1211-48ED-BB94-65FB627A0C1B}"/>
              </c:ext>
            </c:extLst>
          </c:dPt>
          <c:dPt>
            <c:idx val="7"/>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7-1211-48ED-BB94-65FB627A0C1B}"/>
              </c:ext>
            </c:extLst>
          </c:dPt>
          <c:dPt>
            <c:idx val="8"/>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8-1211-48ED-BB94-65FB627A0C1B}"/>
              </c:ext>
            </c:extLst>
          </c:dPt>
          <c:dPt>
            <c:idx val="9"/>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9-1211-48ED-BB94-65FB627A0C1B}"/>
              </c:ext>
            </c:extLst>
          </c:dPt>
          <c:dPt>
            <c:idx val="10"/>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A-1211-48ED-BB94-65FB627A0C1B}"/>
              </c:ext>
            </c:extLst>
          </c:dPt>
          <c:dPt>
            <c:idx val="11"/>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B-1211-48ED-BB94-65FB627A0C1B}"/>
              </c:ext>
            </c:extLst>
          </c:dPt>
          <c:dPt>
            <c:idx val="12"/>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C-1211-48ED-BB94-65FB627A0C1B}"/>
              </c:ext>
            </c:extLst>
          </c:dPt>
          <c:dPt>
            <c:idx val="13"/>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D-1211-48ED-BB94-65FB627A0C1B}"/>
              </c:ext>
            </c:extLst>
          </c:dPt>
          <c:dPt>
            <c:idx val="14"/>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E-1211-48ED-BB94-65FB627A0C1B}"/>
              </c:ext>
            </c:extLst>
          </c:dPt>
          <c:dPt>
            <c:idx val="15"/>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F-1211-48ED-BB94-65FB627A0C1B}"/>
              </c:ext>
            </c:extLst>
          </c:dPt>
          <c:dPt>
            <c:idx val="16"/>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10-1211-48ED-BB94-65FB627A0C1B}"/>
              </c:ext>
            </c:extLst>
          </c:dPt>
          <c:dPt>
            <c:idx val="17"/>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11-1211-48ED-BB94-65FB627A0C1B}"/>
              </c:ext>
            </c:extLst>
          </c:dPt>
          <c:dPt>
            <c:idx val="18"/>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12-1211-48ED-BB94-65FB627A0C1B}"/>
              </c:ext>
            </c:extLst>
          </c:dPt>
          <c:dPt>
            <c:idx val="19"/>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13-1211-48ED-BB94-65FB627A0C1B}"/>
              </c:ext>
            </c:extLst>
          </c:dPt>
          <c:dPt>
            <c:idx val="20"/>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14-1211-48ED-BB94-65FB627A0C1B}"/>
              </c:ext>
            </c:extLst>
          </c:dPt>
          <c:cat>
            <c:strRef>
              <c:f>Dureza!$B$116:$O$116</c:f>
              <c:strCache>
                <c:ptCount val="14"/>
                <c:pt idx="0">
                  <c:v>HARG2</c:v>
                </c:pt>
                <c:pt idx="1">
                  <c:v>HASL2</c:v>
                </c:pt>
                <c:pt idx="2">
                  <c:v>HOSP1</c:v>
                </c:pt>
                <c:pt idx="3">
                  <c:v>HOSP2</c:v>
                </c:pt>
                <c:pt idx="4">
                  <c:v>HUMH</c:v>
                </c:pt>
                <c:pt idx="5">
                  <c:v>MAAB2</c:v>
                </c:pt>
                <c:pt idx="6">
                  <c:v>MACA2</c:v>
                </c:pt>
                <c:pt idx="7">
                  <c:v>MSP</c:v>
                </c:pt>
                <c:pt idx="8">
                  <c:v>PAPO2</c:v>
                </c:pt>
                <c:pt idx="9">
                  <c:v>PAPR2</c:v>
                </c:pt>
                <c:pt idx="10">
                  <c:v>PLTR1</c:v>
                </c:pt>
                <c:pt idx="11">
                  <c:v>PLTR2</c:v>
                </c:pt>
                <c:pt idx="12">
                  <c:v>RECO</c:v>
                </c:pt>
                <c:pt idx="13">
                  <c:v>Total general</c:v>
                </c:pt>
              </c:strCache>
            </c:strRef>
          </c:cat>
          <c:val>
            <c:numRef>
              <c:f>Dureza!$B$117:$O$117</c:f>
              <c:numCache>
                <c:formatCode>0.00</c:formatCode>
                <c:ptCount val="14"/>
                <c:pt idx="0">
                  <c:v>45.454545454545453</c:v>
                </c:pt>
                <c:pt idx="1">
                  <c:v>27.545454545454547</c:v>
                </c:pt>
                <c:pt idx="2">
                  <c:v>80</c:v>
                </c:pt>
                <c:pt idx="3">
                  <c:v>32</c:v>
                </c:pt>
                <c:pt idx="4">
                  <c:v>73.333333333333329</c:v>
                </c:pt>
                <c:pt idx="5">
                  <c:v>45.454545454545453</c:v>
                </c:pt>
                <c:pt idx="6">
                  <c:v>39.545454545454547</c:v>
                </c:pt>
                <c:pt idx="7">
                  <c:v>30</c:v>
                </c:pt>
                <c:pt idx="8">
                  <c:v>39</c:v>
                </c:pt>
                <c:pt idx="9">
                  <c:v>65.454545454545453</c:v>
                </c:pt>
                <c:pt idx="10">
                  <c:v>30</c:v>
                </c:pt>
                <c:pt idx="11">
                  <c:v>34.545454545454547</c:v>
                </c:pt>
                <c:pt idx="12">
                  <c:v>30</c:v>
                </c:pt>
                <c:pt idx="13">
                  <c:v>42.77318640955005</c:v>
                </c:pt>
              </c:numCache>
            </c:numRef>
          </c:val>
          <c:smooth val="0"/>
          <c:extLst>
            <c:ext xmlns:c16="http://schemas.microsoft.com/office/drawing/2014/chart" uri="{C3380CC4-5D6E-409C-BE32-E72D297353CC}">
              <c16:uniqueId val="{00000015-1211-48ED-BB94-65FB627A0C1B}"/>
            </c:ext>
          </c:extLst>
        </c:ser>
        <c:ser>
          <c:idx val="1"/>
          <c:order val="1"/>
          <c:tx>
            <c:strRef>
              <c:f>Dureza!$A$118</c:f>
              <c:strCache>
                <c:ptCount val="1"/>
                <c:pt idx="0">
                  <c:v>MIN</c:v>
                </c:pt>
              </c:strCache>
            </c:strRef>
          </c:tx>
          <c:spPr>
            <a:ln w="28575" cap="rnd">
              <a:noFill/>
              <a:round/>
            </a:ln>
            <a:effectLst/>
          </c:spPr>
          <c:marker>
            <c:symbol val="none"/>
          </c:marker>
          <c:dPt>
            <c:idx val="9"/>
            <c:marker>
              <c:symbol val="none"/>
            </c:marker>
            <c:bubble3D val="0"/>
            <c:extLst>
              <c:ext xmlns:c16="http://schemas.microsoft.com/office/drawing/2014/chart" uri="{C3380CC4-5D6E-409C-BE32-E72D297353CC}">
                <c16:uniqueId val="{00000016-1211-48ED-BB94-65FB627A0C1B}"/>
              </c:ext>
            </c:extLst>
          </c:dPt>
          <c:cat>
            <c:strRef>
              <c:f>Dureza!$B$116:$O$116</c:f>
              <c:strCache>
                <c:ptCount val="14"/>
                <c:pt idx="0">
                  <c:v>HARG2</c:v>
                </c:pt>
                <c:pt idx="1">
                  <c:v>HASL2</c:v>
                </c:pt>
                <c:pt idx="2">
                  <c:v>HOSP1</c:v>
                </c:pt>
                <c:pt idx="3">
                  <c:v>HOSP2</c:v>
                </c:pt>
                <c:pt idx="4">
                  <c:v>HUMH</c:v>
                </c:pt>
                <c:pt idx="5">
                  <c:v>MAAB2</c:v>
                </c:pt>
                <c:pt idx="6">
                  <c:v>MACA2</c:v>
                </c:pt>
                <c:pt idx="7">
                  <c:v>MSP</c:v>
                </c:pt>
                <c:pt idx="8">
                  <c:v>PAPO2</c:v>
                </c:pt>
                <c:pt idx="9">
                  <c:v>PAPR2</c:v>
                </c:pt>
                <c:pt idx="10">
                  <c:v>PLTR1</c:v>
                </c:pt>
                <c:pt idx="11">
                  <c:v>PLTR2</c:v>
                </c:pt>
                <c:pt idx="12">
                  <c:v>RECO</c:v>
                </c:pt>
                <c:pt idx="13">
                  <c:v>Total general</c:v>
                </c:pt>
              </c:strCache>
            </c:strRef>
          </c:cat>
          <c:val>
            <c:numRef>
              <c:f>Dureza!$B$118:$O$118</c:f>
              <c:numCache>
                <c:formatCode>0.00</c:formatCode>
                <c:ptCount val="14"/>
                <c:pt idx="0">
                  <c:v>30</c:v>
                </c:pt>
                <c:pt idx="1">
                  <c:v>3</c:v>
                </c:pt>
                <c:pt idx="2">
                  <c:v>80</c:v>
                </c:pt>
                <c:pt idx="3">
                  <c:v>30</c:v>
                </c:pt>
                <c:pt idx="4">
                  <c:v>50</c:v>
                </c:pt>
                <c:pt idx="5">
                  <c:v>30</c:v>
                </c:pt>
                <c:pt idx="6">
                  <c:v>30</c:v>
                </c:pt>
                <c:pt idx="7">
                  <c:v>30</c:v>
                </c:pt>
                <c:pt idx="8">
                  <c:v>30</c:v>
                </c:pt>
                <c:pt idx="9">
                  <c:v>10</c:v>
                </c:pt>
                <c:pt idx="10">
                  <c:v>30</c:v>
                </c:pt>
                <c:pt idx="11">
                  <c:v>30</c:v>
                </c:pt>
                <c:pt idx="12">
                  <c:v>30</c:v>
                </c:pt>
                <c:pt idx="13">
                  <c:v>34.444444444444443</c:v>
                </c:pt>
              </c:numCache>
            </c:numRef>
          </c:val>
          <c:smooth val="0"/>
          <c:extLst>
            <c:ext xmlns:c16="http://schemas.microsoft.com/office/drawing/2014/chart" uri="{C3380CC4-5D6E-409C-BE32-E72D297353CC}">
              <c16:uniqueId val="{00000017-1211-48ED-BB94-65FB627A0C1B}"/>
            </c:ext>
          </c:extLst>
        </c:ser>
        <c:ser>
          <c:idx val="2"/>
          <c:order val="2"/>
          <c:tx>
            <c:strRef>
              <c:f>Dureza!$A$119</c:f>
              <c:strCache>
                <c:ptCount val="1"/>
                <c:pt idx="0">
                  <c:v>MAX</c:v>
                </c:pt>
              </c:strCache>
            </c:strRef>
          </c:tx>
          <c:spPr>
            <a:ln w="28575" cap="rnd">
              <a:noFill/>
              <a:round/>
            </a:ln>
            <a:effectLst/>
          </c:spPr>
          <c:marker>
            <c:symbol val="none"/>
          </c:marker>
          <c:cat>
            <c:strRef>
              <c:f>Dureza!$B$116:$O$116</c:f>
              <c:strCache>
                <c:ptCount val="14"/>
                <c:pt idx="0">
                  <c:v>HARG2</c:v>
                </c:pt>
                <c:pt idx="1">
                  <c:v>HASL2</c:v>
                </c:pt>
                <c:pt idx="2">
                  <c:v>HOSP1</c:v>
                </c:pt>
                <c:pt idx="3">
                  <c:v>HOSP2</c:v>
                </c:pt>
                <c:pt idx="4">
                  <c:v>HUMH</c:v>
                </c:pt>
                <c:pt idx="5">
                  <c:v>MAAB2</c:v>
                </c:pt>
                <c:pt idx="6">
                  <c:v>MACA2</c:v>
                </c:pt>
                <c:pt idx="7">
                  <c:v>MSP</c:v>
                </c:pt>
                <c:pt idx="8">
                  <c:v>PAPO2</c:v>
                </c:pt>
                <c:pt idx="9">
                  <c:v>PAPR2</c:v>
                </c:pt>
                <c:pt idx="10">
                  <c:v>PLTR1</c:v>
                </c:pt>
                <c:pt idx="11">
                  <c:v>PLTR2</c:v>
                </c:pt>
                <c:pt idx="12">
                  <c:v>RECO</c:v>
                </c:pt>
                <c:pt idx="13">
                  <c:v>Total general</c:v>
                </c:pt>
              </c:strCache>
            </c:strRef>
          </c:cat>
          <c:val>
            <c:numRef>
              <c:f>Dureza!$B$119:$O$119</c:f>
              <c:numCache>
                <c:formatCode>0.00</c:formatCode>
                <c:ptCount val="14"/>
                <c:pt idx="0">
                  <c:v>80</c:v>
                </c:pt>
                <c:pt idx="1">
                  <c:v>30</c:v>
                </c:pt>
                <c:pt idx="2">
                  <c:v>80</c:v>
                </c:pt>
                <c:pt idx="3">
                  <c:v>40</c:v>
                </c:pt>
                <c:pt idx="4">
                  <c:v>150</c:v>
                </c:pt>
                <c:pt idx="5">
                  <c:v>60</c:v>
                </c:pt>
                <c:pt idx="6">
                  <c:v>70</c:v>
                </c:pt>
                <c:pt idx="7">
                  <c:v>30</c:v>
                </c:pt>
                <c:pt idx="8">
                  <c:v>50</c:v>
                </c:pt>
                <c:pt idx="9">
                  <c:v>170</c:v>
                </c:pt>
                <c:pt idx="10">
                  <c:v>30</c:v>
                </c:pt>
                <c:pt idx="11">
                  <c:v>50</c:v>
                </c:pt>
                <c:pt idx="12">
                  <c:v>30</c:v>
                </c:pt>
                <c:pt idx="13">
                  <c:v>53</c:v>
                </c:pt>
              </c:numCache>
            </c:numRef>
          </c:val>
          <c:smooth val="0"/>
          <c:extLst>
            <c:ext xmlns:c16="http://schemas.microsoft.com/office/drawing/2014/chart" uri="{C3380CC4-5D6E-409C-BE32-E72D297353CC}">
              <c16:uniqueId val="{00000018-1211-48ED-BB94-65FB627A0C1B}"/>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axId val="949124304"/>
        <c:axId val="949129552"/>
      </c:stockChart>
      <c:catAx>
        <c:axId val="9491243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s-MX"/>
          </a:p>
        </c:txPr>
        <c:crossAx val="949129552"/>
        <c:crosses val="autoZero"/>
        <c:auto val="1"/>
        <c:lblAlgn val="ctr"/>
        <c:lblOffset val="100"/>
        <c:noMultiLvlLbl val="0"/>
      </c:catAx>
      <c:valAx>
        <c:axId val="949129552"/>
        <c:scaling>
          <c:orientation val="minMax"/>
          <c:min val="5"/>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9491243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legend>
    <c:plotVisOnly val="1"/>
    <c:dispBlanksAs val="gap"/>
    <c:showDLblsOverMax val="0"/>
  </c:chart>
  <c:spPr>
    <a:solidFill>
      <a:schemeClr val="bg1"/>
    </a:solidFill>
    <a:ln w="9525" cap="flat" cmpd="sng" algn="ctr">
      <a:noFill/>
      <a:round/>
    </a:ln>
    <a:effectLst/>
  </c:spPr>
  <c:txPr>
    <a:bodyPr/>
    <a:lstStyle/>
    <a:p>
      <a:pPr>
        <a:defRPr/>
      </a:pPr>
      <a:endParaRPr lang="es-MX"/>
    </a:p>
  </c:tx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[BANCO DE DATOS DEL MONITOREO ABRIL 2023.xlsx]Dureza!TablaDinámica7</c:name>
    <c:fmtId val="18"/>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Dureza</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MX"/>
        </a:p>
      </c:txPr>
    </c:title>
    <c:autoTitleDeleted val="0"/>
    <c:pivotFmts>
      <c:pivotFmt>
        <c:idx val="0"/>
        <c:spPr>
          <a:solidFill>
            <a:schemeClr val="accent1"/>
          </a:solidFill>
          <a:ln w="28575" cap="rnd">
            <a:solidFill>
              <a:schemeClr val="accent1"/>
            </a:solidFill>
            <a:round/>
          </a:ln>
          <a:effectLst/>
        </c:spPr>
        <c:marker>
          <c:symbol val="none"/>
        </c:marker>
      </c:pivotFmt>
      <c:pivotFmt>
        <c:idx val="1"/>
        <c:spPr>
          <a:solidFill>
            <a:schemeClr val="accent1"/>
          </a:solidFill>
          <a:ln w="28575" cap="rnd">
            <a:solidFill>
              <a:schemeClr val="accent1"/>
            </a:solidFill>
            <a:round/>
          </a:ln>
          <a:effectLst/>
        </c:spPr>
        <c:marker>
          <c:symbol val="none"/>
        </c:marker>
      </c:pivotFmt>
      <c:pivotFmt>
        <c:idx val="2"/>
        <c:spPr>
          <a:solidFill>
            <a:schemeClr val="accent1"/>
          </a:solidFill>
          <a:ln w="28575" cap="rnd">
            <a:solidFill>
              <a:schemeClr val="accent1"/>
            </a:solidFill>
            <a:round/>
          </a:ln>
          <a:effectLst/>
        </c:spPr>
        <c:marker>
          <c:symbol val="none"/>
        </c:marker>
      </c:pivotFmt>
      <c:pivotFmt>
        <c:idx val="3"/>
        <c:spPr>
          <a:solidFill>
            <a:schemeClr val="accent1"/>
          </a:solidFill>
          <a:ln w="28575" cap="rnd">
            <a:solidFill>
              <a:schemeClr val="accent1"/>
            </a:solidFill>
            <a:round/>
          </a:ln>
          <a:effectLst/>
        </c:spPr>
        <c:marker>
          <c:symbol val="none"/>
        </c:marker>
      </c:pivotFmt>
      <c:pivotFmt>
        <c:idx val="4"/>
        <c:spPr>
          <a:solidFill>
            <a:schemeClr val="accent1"/>
          </a:solidFill>
          <a:ln w="28575" cap="rnd">
            <a:solidFill>
              <a:schemeClr val="accent1"/>
            </a:solidFill>
            <a:round/>
          </a:ln>
          <a:effectLst/>
        </c:spPr>
        <c:marker>
          <c:symbol val="none"/>
        </c:marker>
      </c:pivotFmt>
      <c:pivotFmt>
        <c:idx val="5"/>
        <c:spPr>
          <a:solidFill>
            <a:schemeClr val="accent1"/>
          </a:solidFill>
          <a:ln w="28575" cap="rnd">
            <a:solidFill>
              <a:schemeClr val="accent1"/>
            </a:solidFill>
            <a:round/>
          </a:ln>
          <a:effectLst/>
        </c:spPr>
        <c:marker>
          <c:symbol val="none"/>
        </c:marker>
      </c:pivotFmt>
      <c:pivotFmt>
        <c:idx val="6"/>
        <c:spPr>
          <a:solidFill>
            <a:schemeClr val="accent1"/>
          </a:solidFill>
          <a:ln w="28575" cap="rnd">
            <a:solidFill>
              <a:schemeClr val="accent1"/>
            </a:solidFill>
            <a:round/>
          </a:ln>
          <a:effectLst/>
        </c:spPr>
        <c:marker>
          <c:symbol val="none"/>
        </c:marker>
      </c:pivotFmt>
      <c:pivotFmt>
        <c:idx val="7"/>
        <c:spPr>
          <a:solidFill>
            <a:schemeClr val="accent1"/>
          </a:solidFill>
          <a:ln w="28575" cap="rnd">
            <a:solidFill>
              <a:schemeClr val="accent1"/>
            </a:solidFill>
            <a:round/>
          </a:ln>
          <a:effectLst/>
        </c:spPr>
        <c:marker>
          <c:symbol val="none"/>
        </c:marker>
      </c:pivotFmt>
      <c:pivotFmt>
        <c:idx val="8"/>
        <c:spPr>
          <a:solidFill>
            <a:schemeClr val="accent1"/>
          </a:solidFill>
          <a:ln w="28575" cap="rnd">
            <a:solidFill>
              <a:schemeClr val="accent1"/>
            </a:solidFill>
            <a:round/>
          </a:ln>
          <a:effectLst/>
        </c:spPr>
        <c:marker>
          <c:symbol val="none"/>
        </c:marker>
      </c:pivotFmt>
      <c:pivotFmt>
        <c:idx val="9"/>
        <c:spPr>
          <a:solidFill>
            <a:schemeClr val="accent1"/>
          </a:solidFill>
          <a:ln w="28575" cap="rnd">
            <a:solidFill>
              <a:schemeClr val="accent1"/>
            </a:solidFill>
            <a:round/>
          </a:ln>
          <a:effectLst/>
        </c:spPr>
        <c:marker>
          <c:symbol val="none"/>
        </c:marker>
      </c:pivotFmt>
      <c:pivotFmt>
        <c:idx val="10"/>
        <c:spPr>
          <a:solidFill>
            <a:schemeClr val="accent1"/>
          </a:solidFill>
          <a:ln w="28575" cap="rnd">
            <a:solidFill>
              <a:schemeClr val="accent1"/>
            </a:solidFill>
            <a:round/>
          </a:ln>
          <a:effectLst/>
        </c:spPr>
        <c:marker>
          <c:symbol val="none"/>
        </c:marker>
      </c:pivotFmt>
      <c:pivotFmt>
        <c:idx val="11"/>
        <c:spPr>
          <a:solidFill>
            <a:schemeClr val="accent1"/>
          </a:solidFill>
          <a:ln w="28575" cap="rnd">
            <a:solidFill>
              <a:schemeClr val="accent1"/>
            </a:solidFill>
            <a:round/>
          </a:ln>
          <a:effectLst/>
        </c:spPr>
        <c:marker>
          <c:symbol val="none"/>
        </c:marker>
      </c:pivotFmt>
      <c:pivotFmt>
        <c:idx val="12"/>
        <c:spPr>
          <a:solidFill>
            <a:schemeClr val="accent1"/>
          </a:solidFill>
          <a:ln w="28575" cap="rnd">
            <a:solidFill>
              <a:schemeClr val="accent1"/>
            </a:solidFill>
            <a:round/>
          </a:ln>
          <a:effectLst/>
        </c:spPr>
        <c:marker>
          <c:symbol val="none"/>
        </c:marker>
      </c:pivotFmt>
      <c:pivotFmt>
        <c:idx val="13"/>
        <c:spPr>
          <a:solidFill>
            <a:schemeClr val="accent1"/>
          </a:solidFill>
          <a:ln w="28575" cap="rnd">
            <a:solidFill>
              <a:schemeClr val="accent1"/>
            </a:solidFill>
            <a:round/>
          </a:ln>
          <a:effectLst/>
        </c:spPr>
        <c:marker>
          <c:symbol val="none"/>
        </c:marker>
      </c:pivotFmt>
      <c:pivotFmt>
        <c:idx val="14"/>
        <c:spPr>
          <a:solidFill>
            <a:schemeClr val="accent1"/>
          </a:solidFill>
          <a:ln w="28575" cap="rnd">
            <a:solidFill>
              <a:schemeClr val="accent1"/>
            </a:solidFill>
            <a:round/>
          </a:ln>
          <a:effectLst/>
        </c:spPr>
        <c:marker>
          <c:symbol val="none"/>
        </c:marker>
      </c:pivotFmt>
      <c:pivotFmt>
        <c:idx val="15"/>
        <c:spPr>
          <a:solidFill>
            <a:schemeClr val="accent1"/>
          </a:solidFill>
          <a:ln w="28575" cap="rnd">
            <a:solidFill>
              <a:schemeClr val="accent1"/>
            </a:solidFill>
            <a:round/>
          </a:ln>
          <a:effectLst/>
        </c:spPr>
        <c:marker>
          <c:symbol val="none"/>
        </c:marker>
      </c:pivotFmt>
      <c:pivotFmt>
        <c:idx val="16"/>
        <c:spPr>
          <a:solidFill>
            <a:schemeClr val="accent1"/>
          </a:solidFill>
          <a:ln w="28575" cap="rnd">
            <a:solidFill>
              <a:schemeClr val="accent1"/>
            </a:solidFill>
            <a:round/>
          </a:ln>
          <a:effectLst/>
        </c:spPr>
        <c:marker>
          <c:symbol val="none"/>
        </c:marker>
      </c:pivotFmt>
      <c:pivotFmt>
        <c:idx val="17"/>
        <c:spPr>
          <a:solidFill>
            <a:schemeClr val="accent1"/>
          </a:solidFill>
          <a:ln w="28575" cap="rnd">
            <a:solidFill>
              <a:schemeClr val="accent1"/>
            </a:solidFill>
            <a:round/>
          </a:ln>
          <a:effectLst/>
        </c:spPr>
        <c:marker>
          <c:symbol val="none"/>
        </c:marker>
      </c:pivotFmt>
      <c:pivotFmt>
        <c:idx val="18"/>
        <c:spPr>
          <a:solidFill>
            <a:schemeClr val="accent1"/>
          </a:solidFill>
          <a:ln w="28575" cap="rnd">
            <a:solidFill>
              <a:schemeClr val="accent1"/>
            </a:solidFill>
            <a:round/>
          </a:ln>
          <a:effectLst/>
        </c:spPr>
        <c:marker>
          <c:symbol val="none"/>
        </c:marker>
      </c:pivotFmt>
      <c:pivotFmt>
        <c:idx val="19"/>
        <c:spPr>
          <a:solidFill>
            <a:schemeClr val="accent1"/>
          </a:solidFill>
          <a:ln w="28575" cap="rnd">
            <a:solidFill>
              <a:schemeClr val="accent1"/>
            </a:solidFill>
            <a:round/>
          </a:ln>
          <a:effectLst/>
        </c:spPr>
        <c:marker>
          <c:symbol val="none"/>
        </c:marker>
      </c:pivotFmt>
      <c:pivotFmt>
        <c:idx val="20"/>
        <c:spPr>
          <a:solidFill>
            <a:schemeClr val="accent1"/>
          </a:solidFill>
          <a:ln w="28575" cap="rnd">
            <a:solidFill>
              <a:schemeClr val="accent1"/>
            </a:solidFill>
            <a:round/>
          </a:ln>
          <a:effectLst/>
        </c:spPr>
        <c:marker>
          <c:symbol val="none"/>
        </c:marker>
      </c:pivotFmt>
      <c:pivotFmt>
        <c:idx val="21"/>
        <c:spPr>
          <a:solidFill>
            <a:schemeClr val="accent1"/>
          </a:solidFill>
          <a:ln w="28575" cap="rnd">
            <a:solidFill>
              <a:schemeClr val="accent1"/>
            </a:solidFill>
            <a:round/>
          </a:ln>
          <a:effectLst/>
        </c:spPr>
        <c:marker>
          <c:symbol val="none"/>
        </c:marker>
      </c:pivotFmt>
      <c:pivotFmt>
        <c:idx val="22"/>
        <c:spPr>
          <a:solidFill>
            <a:schemeClr val="accent1"/>
          </a:solidFill>
          <a:ln w="28575" cap="rnd">
            <a:solidFill>
              <a:schemeClr val="accent1"/>
            </a:solidFill>
            <a:round/>
          </a:ln>
          <a:effectLst/>
        </c:spPr>
        <c:marker>
          <c:symbol val="none"/>
        </c:marker>
      </c:pivotFmt>
      <c:pivotFmt>
        <c:idx val="23"/>
        <c:spPr>
          <a:solidFill>
            <a:schemeClr val="accent1"/>
          </a:solidFill>
          <a:ln w="28575" cap="rnd">
            <a:solidFill>
              <a:schemeClr val="accent1"/>
            </a:solidFill>
            <a:round/>
          </a:ln>
          <a:effectLst/>
        </c:spPr>
        <c:marker>
          <c:symbol val="none"/>
        </c:marker>
      </c:pivotFmt>
      <c:pivotFmt>
        <c:idx val="24"/>
        <c:spPr>
          <a:solidFill>
            <a:schemeClr val="accent1"/>
          </a:solidFill>
          <a:ln w="28575" cap="rnd">
            <a:solidFill>
              <a:schemeClr val="accent1"/>
            </a:solidFill>
            <a:round/>
          </a:ln>
          <a:effectLst/>
        </c:spPr>
        <c:marker>
          <c:symbol val="none"/>
        </c:marker>
      </c:pivotFmt>
      <c:pivotFmt>
        <c:idx val="25"/>
        <c:spPr>
          <a:solidFill>
            <a:schemeClr val="accent1"/>
          </a:solidFill>
          <a:ln w="28575" cap="rnd">
            <a:solidFill>
              <a:schemeClr val="accent1"/>
            </a:solidFill>
            <a:round/>
          </a:ln>
          <a:effectLst/>
        </c:spPr>
        <c:marker>
          <c:symbol val="none"/>
        </c:marker>
      </c:pivotFmt>
      <c:pivotFmt>
        <c:idx val="26"/>
        <c:spPr>
          <a:solidFill>
            <a:schemeClr val="accent1"/>
          </a:solidFill>
          <a:ln w="28575" cap="rnd">
            <a:solidFill>
              <a:schemeClr val="accent1"/>
            </a:solidFill>
            <a:round/>
          </a:ln>
          <a:effectLst/>
        </c:spPr>
        <c:marker>
          <c:symbol val="none"/>
        </c:marker>
      </c:pivotFmt>
      <c:pivotFmt>
        <c:idx val="27"/>
        <c:spPr>
          <a:solidFill>
            <a:schemeClr val="accent1"/>
          </a:solidFill>
          <a:ln w="28575" cap="rnd">
            <a:solidFill>
              <a:schemeClr val="accent1"/>
            </a:solidFill>
            <a:round/>
          </a:ln>
          <a:effectLst/>
        </c:spPr>
        <c:marker>
          <c:symbol val="none"/>
        </c:marker>
      </c:pivotFmt>
      <c:pivotFmt>
        <c:idx val="28"/>
        <c:spPr>
          <a:solidFill>
            <a:schemeClr val="accent1"/>
          </a:solidFill>
          <a:ln w="28575" cap="rnd">
            <a:solidFill>
              <a:schemeClr val="accent1"/>
            </a:solidFill>
            <a:round/>
          </a:ln>
          <a:effectLst/>
        </c:spPr>
        <c:marker>
          <c:symbol val="none"/>
        </c:marker>
      </c:pivotFmt>
      <c:pivotFmt>
        <c:idx val="29"/>
        <c:spPr>
          <a:solidFill>
            <a:schemeClr val="accent1"/>
          </a:solidFill>
          <a:ln w="28575" cap="rnd">
            <a:solidFill>
              <a:schemeClr val="accent1"/>
            </a:solidFill>
            <a:round/>
          </a:ln>
          <a:effectLst/>
        </c:spPr>
        <c:marker>
          <c:symbol val="none"/>
        </c:marker>
      </c:pivotFmt>
      <c:pivotFmt>
        <c:idx val="30"/>
        <c:spPr>
          <a:solidFill>
            <a:schemeClr val="accent1"/>
          </a:solidFill>
          <a:ln w="28575" cap="rnd">
            <a:solidFill>
              <a:schemeClr val="accent1"/>
            </a:solidFill>
            <a:round/>
          </a:ln>
          <a:effectLst/>
        </c:spPr>
        <c:marker>
          <c:symbol val="none"/>
        </c:marker>
      </c:pivotFmt>
      <c:pivotFmt>
        <c:idx val="31"/>
        <c:spPr>
          <a:solidFill>
            <a:schemeClr val="accent1"/>
          </a:solidFill>
          <a:ln w="28575" cap="rnd">
            <a:solidFill>
              <a:schemeClr val="accent1"/>
            </a:solidFill>
            <a:round/>
          </a:ln>
          <a:effectLst/>
        </c:spPr>
        <c:marker>
          <c:symbol val="none"/>
        </c:marker>
      </c:pivotFmt>
      <c:pivotFmt>
        <c:idx val="32"/>
        <c:spPr>
          <a:solidFill>
            <a:schemeClr val="accent1"/>
          </a:solidFill>
          <a:ln w="28575" cap="rnd">
            <a:solidFill>
              <a:schemeClr val="accent1"/>
            </a:solidFill>
            <a:round/>
          </a:ln>
          <a:effectLst/>
        </c:spPr>
        <c:marker>
          <c:symbol val="none"/>
        </c:marker>
      </c:pivotFmt>
      <c:pivotFmt>
        <c:idx val="33"/>
        <c:spPr>
          <a:solidFill>
            <a:schemeClr val="accent1"/>
          </a:solidFill>
          <a:ln w="28575" cap="rnd">
            <a:solidFill>
              <a:schemeClr val="accent1"/>
            </a:solidFill>
            <a:round/>
          </a:ln>
          <a:effectLst/>
        </c:spPr>
        <c:marker>
          <c:symbol val="none"/>
        </c:marker>
      </c:pivotFmt>
      <c:pivotFmt>
        <c:idx val="34"/>
        <c:spPr>
          <a:solidFill>
            <a:schemeClr val="accent1"/>
          </a:solidFill>
          <a:ln w="28575" cap="rnd">
            <a:solidFill>
              <a:schemeClr val="accent1"/>
            </a:solidFill>
            <a:round/>
          </a:ln>
          <a:effectLst/>
        </c:spPr>
        <c:marker>
          <c:symbol val="none"/>
        </c:marker>
      </c:pivotFmt>
      <c:pivotFmt>
        <c:idx val="35"/>
        <c:spPr>
          <a:solidFill>
            <a:schemeClr val="accent1"/>
          </a:solidFill>
          <a:ln w="28575" cap="rnd">
            <a:solidFill>
              <a:schemeClr val="accent1"/>
            </a:solidFill>
            <a:round/>
          </a:ln>
          <a:effectLst/>
        </c:spPr>
        <c:marker>
          <c:symbol val="none"/>
        </c:marker>
      </c:pivotFmt>
      <c:pivotFmt>
        <c:idx val="36"/>
        <c:spPr>
          <a:solidFill>
            <a:schemeClr val="accent1"/>
          </a:solidFill>
          <a:ln w="28575" cap="rnd">
            <a:solidFill>
              <a:schemeClr val="accent1"/>
            </a:solidFill>
            <a:round/>
          </a:ln>
          <a:effectLst/>
        </c:spPr>
        <c:marker>
          <c:symbol val="none"/>
        </c:marker>
      </c:pivotFmt>
      <c:pivotFmt>
        <c:idx val="37"/>
        <c:spPr>
          <a:solidFill>
            <a:schemeClr val="accent1"/>
          </a:solidFill>
          <a:ln w="28575" cap="rnd">
            <a:solidFill>
              <a:schemeClr val="accent1"/>
            </a:solidFill>
            <a:round/>
          </a:ln>
          <a:effectLst/>
        </c:spPr>
        <c:marker>
          <c:symbol val="none"/>
        </c:marker>
      </c:pivotFmt>
      <c:pivotFmt>
        <c:idx val="38"/>
        <c:spPr>
          <a:solidFill>
            <a:schemeClr val="accent1"/>
          </a:solidFill>
          <a:ln w="28575" cap="rnd">
            <a:solidFill>
              <a:schemeClr val="accent1"/>
            </a:solidFill>
            <a:round/>
          </a:ln>
          <a:effectLst/>
        </c:spPr>
        <c:marker>
          <c:symbol val="none"/>
        </c:marker>
      </c:pivotFmt>
      <c:pivotFmt>
        <c:idx val="39"/>
        <c:spPr>
          <a:solidFill>
            <a:schemeClr val="accent1"/>
          </a:solidFill>
          <a:ln w="28575" cap="rnd">
            <a:solidFill>
              <a:schemeClr val="accent1"/>
            </a:solidFill>
            <a:round/>
          </a:ln>
          <a:effectLst/>
        </c:spPr>
        <c:marker>
          <c:symbol val="none"/>
        </c:marker>
      </c:pivotFmt>
      <c:pivotFmt>
        <c:idx val="40"/>
        <c:spPr>
          <a:solidFill>
            <a:schemeClr val="accent1"/>
          </a:solidFill>
          <a:ln w="28575" cap="rnd">
            <a:solidFill>
              <a:schemeClr val="accent1"/>
            </a:solidFill>
            <a:round/>
          </a:ln>
          <a:effectLst/>
        </c:spPr>
        <c:marker>
          <c:symbol val="none"/>
        </c:marker>
      </c:pivotFmt>
      <c:pivotFmt>
        <c:idx val="41"/>
        <c:spPr>
          <a:solidFill>
            <a:schemeClr val="accent1"/>
          </a:solidFill>
          <a:ln w="28575" cap="rnd">
            <a:solidFill>
              <a:schemeClr val="accent1"/>
            </a:solidFill>
            <a:round/>
          </a:ln>
          <a:effectLst/>
        </c:spPr>
        <c:marker>
          <c:symbol val="none"/>
        </c:marker>
      </c:pivotFmt>
      <c:pivotFmt>
        <c:idx val="42"/>
        <c:spPr>
          <a:solidFill>
            <a:schemeClr val="accent1"/>
          </a:solidFill>
          <a:ln w="28575" cap="rnd">
            <a:solidFill>
              <a:schemeClr val="accent1"/>
            </a:solidFill>
            <a:round/>
          </a:ln>
          <a:effectLst/>
        </c:spPr>
        <c:marker>
          <c:symbol val="none"/>
        </c:marker>
      </c:pivotFmt>
      <c:pivotFmt>
        <c:idx val="43"/>
        <c:spPr>
          <a:solidFill>
            <a:schemeClr val="accent1"/>
          </a:solidFill>
          <a:ln w="28575" cap="rnd">
            <a:solidFill>
              <a:schemeClr val="accent1"/>
            </a:solidFill>
            <a:round/>
          </a:ln>
          <a:effectLst/>
        </c:spPr>
        <c:marker>
          <c:symbol val="none"/>
        </c:marker>
      </c:pivotFmt>
      <c:pivotFmt>
        <c:idx val="44"/>
        <c:spPr>
          <a:solidFill>
            <a:schemeClr val="accent1"/>
          </a:solidFill>
          <a:ln w="28575" cap="rnd">
            <a:solidFill>
              <a:schemeClr val="accent1"/>
            </a:solidFill>
            <a:round/>
          </a:ln>
          <a:effectLst/>
        </c:spPr>
        <c:marker>
          <c:symbol val="none"/>
        </c:marker>
      </c:pivotFmt>
      <c:pivotFmt>
        <c:idx val="45"/>
        <c:spPr>
          <a:solidFill>
            <a:schemeClr val="accent1"/>
          </a:solidFill>
          <a:ln w="28575" cap="rnd">
            <a:solidFill>
              <a:schemeClr val="accent1"/>
            </a:solidFill>
            <a:round/>
          </a:ln>
          <a:effectLst/>
        </c:spPr>
        <c:marker>
          <c:symbol val="none"/>
        </c:marker>
      </c:pivotFmt>
      <c:pivotFmt>
        <c:idx val="46"/>
        <c:spPr>
          <a:solidFill>
            <a:schemeClr val="accent1"/>
          </a:solidFill>
          <a:ln w="28575" cap="rnd">
            <a:solidFill>
              <a:schemeClr val="accent1"/>
            </a:solidFill>
            <a:round/>
          </a:ln>
          <a:effectLst/>
        </c:spPr>
        <c:marker>
          <c:symbol val="none"/>
        </c:marker>
      </c:pivotFmt>
      <c:pivotFmt>
        <c:idx val="47"/>
        <c:spPr>
          <a:solidFill>
            <a:schemeClr val="accent1"/>
          </a:solidFill>
          <a:ln w="28575" cap="rnd">
            <a:solidFill>
              <a:schemeClr val="accent1"/>
            </a:solidFill>
            <a:round/>
          </a:ln>
          <a:effectLst/>
        </c:spPr>
        <c:marker>
          <c:symbol val="none"/>
        </c:marker>
      </c:pivotFmt>
      <c:pivotFmt>
        <c:idx val="48"/>
        <c:spPr>
          <a:solidFill>
            <a:schemeClr val="accent1"/>
          </a:solidFill>
          <a:ln w="28575" cap="rnd">
            <a:solidFill>
              <a:schemeClr val="accent1"/>
            </a:solidFill>
            <a:round/>
          </a:ln>
          <a:effectLst/>
        </c:spPr>
        <c:marker>
          <c:symbol val="none"/>
        </c:marker>
      </c:pivotFmt>
      <c:pivotFmt>
        <c:idx val="49"/>
        <c:spPr>
          <a:solidFill>
            <a:schemeClr val="accent1"/>
          </a:solidFill>
          <a:ln w="28575" cap="rnd">
            <a:solidFill>
              <a:schemeClr val="accent1"/>
            </a:solidFill>
            <a:round/>
          </a:ln>
          <a:effectLst/>
        </c:spPr>
        <c:marker>
          <c:symbol val="none"/>
        </c:marker>
      </c:pivotFmt>
      <c:pivotFmt>
        <c:idx val="50"/>
        <c:spPr>
          <a:solidFill>
            <a:schemeClr val="accent1"/>
          </a:solidFill>
          <a:ln w="28575" cap="rnd">
            <a:solidFill>
              <a:schemeClr val="accent1"/>
            </a:solidFill>
            <a:round/>
          </a:ln>
          <a:effectLst/>
        </c:spPr>
        <c:marker>
          <c:symbol val="none"/>
        </c:marker>
      </c:pivotFmt>
      <c:pivotFmt>
        <c:idx val="51"/>
        <c:spPr>
          <a:solidFill>
            <a:schemeClr val="accent1"/>
          </a:solidFill>
          <a:ln w="28575" cap="rnd">
            <a:solidFill>
              <a:schemeClr val="accent1"/>
            </a:solidFill>
            <a:round/>
          </a:ln>
          <a:effectLst/>
        </c:spPr>
        <c:marker>
          <c:symbol val="none"/>
        </c:marker>
      </c:pivotFmt>
      <c:pivotFmt>
        <c:idx val="52"/>
        <c:spPr>
          <a:solidFill>
            <a:schemeClr val="accent1"/>
          </a:solidFill>
          <a:ln w="28575" cap="rnd">
            <a:solidFill>
              <a:schemeClr val="accent1"/>
            </a:solidFill>
            <a:round/>
          </a:ln>
          <a:effectLst/>
        </c:spPr>
        <c:marker>
          <c:symbol val="none"/>
        </c:marker>
      </c:pivotFmt>
      <c:pivotFmt>
        <c:idx val="53"/>
        <c:spPr>
          <a:solidFill>
            <a:schemeClr val="accent1"/>
          </a:solidFill>
          <a:ln w="28575" cap="rnd">
            <a:solidFill>
              <a:schemeClr val="accent1"/>
            </a:solidFill>
            <a:round/>
          </a:ln>
          <a:effectLst/>
        </c:spPr>
        <c:marker>
          <c:symbol val="none"/>
        </c:marker>
      </c:pivotFmt>
      <c:pivotFmt>
        <c:idx val="54"/>
        <c:spPr>
          <a:solidFill>
            <a:schemeClr val="accent1"/>
          </a:solidFill>
          <a:ln w="28575" cap="rnd">
            <a:solidFill>
              <a:schemeClr val="accent1"/>
            </a:solidFill>
            <a:round/>
          </a:ln>
          <a:effectLst/>
        </c:spPr>
        <c:marker>
          <c:symbol val="none"/>
        </c:marker>
      </c:pivotFmt>
      <c:pivotFmt>
        <c:idx val="55"/>
        <c:spPr>
          <a:solidFill>
            <a:schemeClr val="accent1"/>
          </a:solidFill>
          <a:ln w="28575" cap="rnd">
            <a:solidFill>
              <a:schemeClr val="accent1"/>
            </a:solidFill>
            <a:round/>
          </a:ln>
          <a:effectLst/>
        </c:spPr>
        <c:marker>
          <c:symbol val="none"/>
        </c:marker>
      </c:pivotFmt>
      <c:pivotFmt>
        <c:idx val="56"/>
        <c:spPr>
          <a:solidFill>
            <a:schemeClr val="accent1"/>
          </a:solidFill>
          <a:ln w="28575" cap="rnd">
            <a:solidFill>
              <a:schemeClr val="accent1"/>
            </a:solidFill>
            <a:round/>
          </a:ln>
          <a:effectLst/>
        </c:spPr>
        <c:marker>
          <c:symbol val="none"/>
        </c:marker>
      </c:pivotFmt>
      <c:pivotFmt>
        <c:idx val="57"/>
        <c:spPr>
          <a:solidFill>
            <a:schemeClr val="accent1"/>
          </a:solidFill>
          <a:ln w="28575" cap="rnd">
            <a:solidFill>
              <a:schemeClr val="accent1"/>
            </a:solidFill>
            <a:round/>
          </a:ln>
          <a:effectLst/>
        </c:spPr>
        <c:marker>
          <c:symbol val="none"/>
        </c:marker>
      </c:pivotFmt>
      <c:pivotFmt>
        <c:idx val="58"/>
        <c:spPr>
          <a:solidFill>
            <a:schemeClr val="accent1"/>
          </a:solidFill>
          <a:ln w="28575" cap="rnd">
            <a:solidFill>
              <a:schemeClr val="accent1"/>
            </a:solidFill>
            <a:round/>
          </a:ln>
          <a:effectLst/>
        </c:spPr>
        <c:marker>
          <c:symbol val="none"/>
        </c:marker>
      </c:pivotFmt>
      <c:pivotFmt>
        <c:idx val="59"/>
        <c:spPr>
          <a:solidFill>
            <a:schemeClr val="accent1"/>
          </a:solidFill>
          <a:ln w="28575" cap="rnd">
            <a:solidFill>
              <a:schemeClr val="accent1"/>
            </a:solidFill>
            <a:round/>
          </a:ln>
          <a:effectLst/>
        </c:spPr>
        <c:marker>
          <c:symbol val="none"/>
        </c:marker>
      </c:pivotFmt>
      <c:pivotFmt>
        <c:idx val="60"/>
        <c:spPr>
          <a:solidFill>
            <a:schemeClr val="accent1"/>
          </a:solidFill>
          <a:ln w="28575" cap="rnd">
            <a:solidFill>
              <a:schemeClr val="accent1"/>
            </a:solidFill>
            <a:round/>
          </a:ln>
          <a:effectLst/>
        </c:spPr>
        <c:marker>
          <c:symbol val="none"/>
        </c:marker>
      </c:pivotFmt>
      <c:pivotFmt>
        <c:idx val="61"/>
        <c:spPr>
          <a:solidFill>
            <a:schemeClr val="accent1"/>
          </a:solidFill>
          <a:ln w="28575" cap="rnd">
            <a:solidFill>
              <a:schemeClr val="accent1"/>
            </a:solidFill>
            <a:round/>
          </a:ln>
          <a:effectLst/>
        </c:spPr>
        <c:marker>
          <c:symbol val="none"/>
        </c:marker>
      </c:pivotFmt>
      <c:pivotFmt>
        <c:idx val="62"/>
        <c:spPr>
          <a:solidFill>
            <a:schemeClr val="accent1"/>
          </a:solidFill>
          <a:ln w="28575" cap="rnd">
            <a:solidFill>
              <a:schemeClr val="accent1"/>
            </a:solidFill>
            <a:round/>
          </a:ln>
          <a:effectLst/>
        </c:spPr>
        <c:marker>
          <c:symbol val="none"/>
        </c:marker>
      </c:pivotFmt>
      <c:pivotFmt>
        <c:idx val="63"/>
        <c:spPr>
          <a:solidFill>
            <a:schemeClr val="accent1"/>
          </a:solidFill>
          <a:ln w="28575" cap="rnd">
            <a:solidFill>
              <a:schemeClr val="accent1"/>
            </a:solidFill>
            <a:round/>
          </a:ln>
          <a:effectLst/>
        </c:spPr>
        <c:marker>
          <c:symbol val="none"/>
        </c:marker>
      </c:pivotFmt>
      <c:pivotFmt>
        <c:idx val="64"/>
        <c:spPr>
          <a:solidFill>
            <a:schemeClr val="accent1"/>
          </a:solidFill>
          <a:ln w="28575" cap="rnd">
            <a:solidFill>
              <a:schemeClr val="accent1"/>
            </a:solidFill>
            <a:round/>
          </a:ln>
          <a:effectLst/>
        </c:spPr>
        <c:marker>
          <c:symbol val="none"/>
        </c:marker>
      </c:pivotFmt>
      <c:pivotFmt>
        <c:idx val="65"/>
        <c:spPr>
          <a:solidFill>
            <a:schemeClr val="accent1"/>
          </a:solidFill>
          <a:ln w="28575" cap="rnd">
            <a:solidFill>
              <a:schemeClr val="accent1"/>
            </a:solidFill>
            <a:round/>
          </a:ln>
          <a:effectLst/>
        </c:spPr>
        <c:marker>
          <c:symbol val="none"/>
        </c:marker>
      </c:pivotFmt>
      <c:pivotFmt>
        <c:idx val="66"/>
        <c:spPr>
          <a:solidFill>
            <a:schemeClr val="accent1"/>
          </a:solidFill>
          <a:ln w="28575" cap="rnd">
            <a:solidFill>
              <a:schemeClr val="accent1"/>
            </a:solidFill>
            <a:round/>
          </a:ln>
          <a:effectLst/>
        </c:spPr>
        <c:marker>
          <c:symbol val="none"/>
        </c:marker>
      </c:pivotFmt>
      <c:pivotFmt>
        <c:idx val="67"/>
        <c:spPr>
          <a:solidFill>
            <a:schemeClr val="accent1"/>
          </a:solidFill>
          <a:ln w="28575" cap="rnd">
            <a:solidFill>
              <a:schemeClr val="accent1"/>
            </a:solidFill>
            <a:round/>
          </a:ln>
          <a:effectLst/>
        </c:spPr>
        <c:marker>
          <c:symbol val="none"/>
        </c:marker>
      </c:pivotFmt>
      <c:pivotFmt>
        <c:idx val="68"/>
        <c:spPr>
          <a:solidFill>
            <a:schemeClr val="accent1"/>
          </a:solidFill>
          <a:ln w="28575" cap="rnd">
            <a:solidFill>
              <a:schemeClr val="accent1"/>
            </a:solidFill>
            <a:round/>
          </a:ln>
          <a:effectLst/>
        </c:spPr>
        <c:marker>
          <c:symbol val="none"/>
        </c:marker>
      </c:pivotFmt>
      <c:pivotFmt>
        <c:idx val="69"/>
        <c:spPr>
          <a:solidFill>
            <a:schemeClr val="accent1"/>
          </a:solidFill>
          <a:ln w="28575" cap="rnd">
            <a:solidFill>
              <a:schemeClr val="accent1"/>
            </a:solidFill>
            <a:round/>
          </a:ln>
          <a:effectLst/>
        </c:spPr>
        <c:marker>
          <c:symbol val="none"/>
        </c:marker>
      </c:pivotFmt>
      <c:pivotFmt>
        <c:idx val="70"/>
        <c:spPr>
          <a:solidFill>
            <a:schemeClr val="accent1"/>
          </a:solidFill>
          <a:ln w="28575" cap="rnd">
            <a:solidFill>
              <a:schemeClr val="accent1"/>
            </a:solidFill>
            <a:round/>
          </a:ln>
          <a:effectLst/>
        </c:spPr>
        <c:marker>
          <c:symbol val="none"/>
        </c:marker>
      </c:pivotFmt>
      <c:pivotFmt>
        <c:idx val="71"/>
        <c:spPr>
          <a:solidFill>
            <a:schemeClr val="accent1"/>
          </a:solidFill>
          <a:ln w="28575" cap="rnd">
            <a:solidFill>
              <a:schemeClr val="accent1"/>
            </a:solidFill>
            <a:round/>
          </a:ln>
          <a:effectLst/>
        </c:spPr>
        <c:marker>
          <c:symbol val="none"/>
        </c:marker>
      </c:pivotFmt>
      <c:pivotFmt>
        <c:idx val="72"/>
        <c:spPr>
          <a:solidFill>
            <a:schemeClr val="accent1"/>
          </a:solidFill>
          <a:ln w="28575" cap="rnd">
            <a:solidFill>
              <a:schemeClr val="accent1"/>
            </a:solidFill>
            <a:round/>
          </a:ln>
          <a:effectLst/>
        </c:spPr>
        <c:marker>
          <c:symbol val="none"/>
        </c:marker>
      </c:pivotFmt>
      <c:pivotFmt>
        <c:idx val="73"/>
        <c:spPr>
          <a:solidFill>
            <a:schemeClr val="accent1"/>
          </a:solidFill>
          <a:ln w="28575" cap="rnd">
            <a:solidFill>
              <a:schemeClr val="accent1"/>
            </a:solidFill>
            <a:round/>
          </a:ln>
          <a:effectLst/>
        </c:spPr>
        <c:marker>
          <c:symbol val="none"/>
        </c:marker>
      </c:pivotFmt>
      <c:pivotFmt>
        <c:idx val="74"/>
        <c:spPr>
          <a:solidFill>
            <a:schemeClr val="accent1"/>
          </a:solidFill>
          <a:ln w="28575" cap="rnd">
            <a:solidFill>
              <a:schemeClr val="accent1"/>
            </a:solidFill>
            <a:round/>
          </a:ln>
          <a:effectLst/>
        </c:spPr>
        <c:marker>
          <c:symbol val="none"/>
        </c:marker>
      </c:pivotFmt>
      <c:pivotFmt>
        <c:idx val="75"/>
        <c:spPr>
          <a:solidFill>
            <a:schemeClr val="accent1"/>
          </a:solidFill>
          <a:ln w="28575" cap="rnd">
            <a:solidFill>
              <a:schemeClr val="accent1"/>
            </a:solidFill>
            <a:round/>
          </a:ln>
          <a:effectLst/>
        </c:spPr>
        <c:marker>
          <c:symbol val="none"/>
        </c:marker>
      </c:pivotFmt>
      <c:pivotFmt>
        <c:idx val="76"/>
        <c:spPr>
          <a:solidFill>
            <a:schemeClr val="accent1"/>
          </a:solidFill>
          <a:ln w="28575" cap="rnd">
            <a:solidFill>
              <a:schemeClr val="accent1"/>
            </a:solidFill>
            <a:round/>
          </a:ln>
          <a:effectLst/>
        </c:spPr>
        <c:marker>
          <c:symbol val="none"/>
        </c:marker>
      </c:pivotFmt>
      <c:pivotFmt>
        <c:idx val="77"/>
        <c:spPr>
          <a:solidFill>
            <a:schemeClr val="accent1"/>
          </a:solidFill>
          <a:ln w="28575" cap="rnd">
            <a:solidFill>
              <a:schemeClr val="accent1"/>
            </a:solidFill>
            <a:round/>
          </a:ln>
          <a:effectLst/>
        </c:spPr>
        <c:marker>
          <c:symbol val="none"/>
        </c:marker>
      </c:pivotFmt>
      <c:pivotFmt>
        <c:idx val="78"/>
        <c:spPr>
          <a:solidFill>
            <a:schemeClr val="accent1"/>
          </a:solidFill>
          <a:ln w="28575" cap="rnd">
            <a:solidFill>
              <a:schemeClr val="accent1"/>
            </a:solidFill>
            <a:round/>
          </a:ln>
          <a:effectLst/>
        </c:spPr>
        <c:marker>
          <c:symbol val="none"/>
        </c:marker>
      </c:pivotFmt>
      <c:pivotFmt>
        <c:idx val="79"/>
        <c:spPr>
          <a:solidFill>
            <a:schemeClr val="accent1"/>
          </a:solidFill>
          <a:ln w="28575" cap="rnd">
            <a:solidFill>
              <a:schemeClr val="accent1"/>
            </a:solidFill>
            <a:round/>
          </a:ln>
          <a:effectLst/>
        </c:spPr>
        <c:marker>
          <c:symbol val="none"/>
        </c:marker>
      </c:pivotFmt>
      <c:pivotFmt>
        <c:idx val="80"/>
        <c:spPr>
          <a:solidFill>
            <a:schemeClr val="accent1"/>
          </a:solidFill>
          <a:ln w="28575" cap="rnd">
            <a:solidFill>
              <a:schemeClr val="accent1"/>
            </a:solidFill>
            <a:round/>
          </a:ln>
          <a:effectLst/>
        </c:spPr>
        <c:marker>
          <c:symbol val="none"/>
        </c:marker>
      </c:pivotFmt>
      <c:pivotFmt>
        <c:idx val="81"/>
        <c:spPr>
          <a:solidFill>
            <a:schemeClr val="accent1"/>
          </a:solidFill>
          <a:ln w="28575" cap="rnd">
            <a:solidFill>
              <a:schemeClr val="accent1"/>
            </a:solidFill>
            <a:round/>
          </a:ln>
          <a:effectLst/>
        </c:spPr>
        <c:marker>
          <c:symbol val="none"/>
        </c:marker>
      </c:pivotFmt>
      <c:pivotFmt>
        <c:idx val="82"/>
        <c:spPr>
          <a:solidFill>
            <a:schemeClr val="accent1"/>
          </a:solidFill>
          <a:ln w="28575" cap="rnd">
            <a:solidFill>
              <a:schemeClr val="accent1"/>
            </a:solidFill>
            <a:round/>
          </a:ln>
          <a:effectLst/>
        </c:spPr>
        <c:marker>
          <c:symbol val="none"/>
        </c:marker>
      </c:pivotFmt>
      <c:pivotFmt>
        <c:idx val="83"/>
        <c:spPr>
          <a:solidFill>
            <a:schemeClr val="accent1"/>
          </a:solidFill>
          <a:ln w="28575" cap="rnd">
            <a:solidFill>
              <a:schemeClr val="accent1"/>
            </a:solidFill>
            <a:round/>
          </a:ln>
          <a:effectLst/>
        </c:spPr>
        <c:marker>
          <c:symbol val="none"/>
        </c:marker>
      </c:pivotFmt>
      <c:pivotFmt>
        <c:idx val="84"/>
        <c:spPr>
          <a:solidFill>
            <a:schemeClr val="accent1"/>
          </a:solidFill>
          <a:ln w="28575" cap="rnd">
            <a:solidFill>
              <a:schemeClr val="accent1"/>
            </a:solidFill>
            <a:round/>
          </a:ln>
          <a:effectLst/>
        </c:spPr>
        <c:marker>
          <c:symbol val="none"/>
        </c:marker>
      </c:pivotFmt>
      <c:pivotFmt>
        <c:idx val="85"/>
        <c:spPr>
          <a:solidFill>
            <a:schemeClr val="accent1"/>
          </a:solidFill>
          <a:ln w="28575" cap="rnd">
            <a:solidFill>
              <a:schemeClr val="accent1"/>
            </a:solidFill>
            <a:round/>
          </a:ln>
          <a:effectLst/>
        </c:spPr>
        <c:marker>
          <c:symbol val="none"/>
        </c:marker>
      </c:pivotFmt>
      <c:pivotFmt>
        <c:idx val="86"/>
        <c:spPr>
          <a:solidFill>
            <a:schemeClr val="accent1"/>
          </a:solidFill>
          <a:ln w="28575" cap="rnd">
            <a:solidFill>
              <a:schemeClr val="accent1"/>
            </a:solidFill>
            <a:round/>
          </a:ln>
          <a:effectLst/>
        </c:spPr>
        <c:marker>
          <c:symbol val="none"/>
        </c:marker>
      </c:pivotFmt>
      <c:pivotFmt>
        <c:idx val="87"/>
        <c:spPr>
          <a:solidFill>
            <a:schemeClr val="accent1"/>
          </a:solidFill>
          <a:ln w="28575" cap="rnd">
            <a:solidFill>
              <a:schemeClr val="accent1"/>
            </a:solidFill>
            <a:round/>
          </a:ln>
          <a:effectLst/>
        </c:spPr>
        <c:marker>
          <c:symbol val="none"/>
        </c:marker>
      </c:pivotFmt>
      <c:pivotFmt>
        <c:idx val="88"/>
        <c:spPr>
          <a:solidFill>
            <a:schemeClr val="accent1"/>
          </a:solidFill>
          <a:ln w="28575" cap="rnd">
            <a:solidFill>
              <a:schemeClr val="accent1"/>
            </a:solidFill>
            <a:round/>
          </a:ln>
          <a:effectLst/>
        </c:spPr>
        <c:marker>
          <c:symbol val="none"/>
        </c:marker>
      </c:pivotFmt>
      <c:pivotFmt>
        <c:idx val="89"/>
        <c:spPr>
          <a:solidFill>
            <a:schemeClr val="accent1"/>
          </a:solidFill>
          <a:ln w="28575" cap="rnd">
            <a:solidFill>
              <a:schemeClr val="accent1"/>
            </a:solidFill>
            <a:round/>
          </a:ln>
          <a:effectLst/>
        </c:spPr>
        <c:marker>
          <c:symbol val="none"/>
        </c:marker>
      </c:pivotFmt>
      <c:pivotFmt>
        <c:idx val="90"/>
        <c:spPr>
          <a:solidFill>
            <a:schemeClr val="accent1"/>
          </a:solidFill>
          <a:ln w="28575" cap="rnd">
            <a:solidFill>
              <a:schemeClr val="accent1"/>
            </a:solidFill>
            <a:round/>
          </a:ln>
          <a:effectLst/>
        </c:spPr>
        <c:marker>
          <c:symbol val="none"/>
        </c:marker>
      </c:pivotFmt>
      <c:pivotFmt>
        <c:idx val="91"/>
        <c:spPr>
          <a:solidFill>
            <a:schemeClr val="accent1"/>
          </a:solidFill>
          <a:ln w="28575" cap="rnd">
            <a:solidFill>
              <a:schemeClr val="accent1"/>
            </a:solidFill>
            <a:round/>
          </a:ln>
          <a:effectLst/>
        </c:spPr>
        <c:marker>
          <c:symbol val="none"/>
        </c:marker>
      </c:pivotFmt>
      <c:pivotFmt>
        <c:idx val="92"/>
        <c:spPr>
          <a:solidFill>
            <a:schemeClr val="accent1"/>
          </a:solidFill>
          <a:ln w="28575" cap="rnd">
            <a:solidFill>
              <a:schemeClr val="accent1"/>
            </a:solidFill>
            <a:round/>
          </a:ln>
          <a:effectLst/>
        </c:spPr>
        <c:marker>
          <c:symbol val="none"/>
        </c:marker>
      </c:pivotFmt>
      <c:pivotFmt>
        <c:idx val="93"/>
        <c:spPr>
          <a:solidFill>
            <a:schemeClr val="accent1"/>
          </a:solidFill>
          <a:ln w="28575" cap="rnd">
            <a:solidFill>
              <a:schemeClr val="accent1"/>
            </a:solidFill>
            <a:round/>
          </a:ln>
          <a:effectLst/>
        </c:spPr>
        <c:marker>
          <c:symbol val="none"/>
        </c:marker>
      </c:pivotFmt>
      <c:pivotFmt>
        <c:idx val="94"/>
        <c:spPr>
          <a:solidFill>
            <a:schemeClr val="accent1"/>
          </a:solidFill>
          <a:ln w="28575" cap="rnd">
            <a:solidFill>
              <a:schemeClr val="accent1"/>
            </a:solidFill>
            <a:round/>
          </a:ln>
          <a:effectLst/>
        </c:spPr>
        <c:marker>
          <c:symbol val="none"/>
        </c:marker>
      </c:pivotFmt>
      <c:pivotFmt>
        <c:idx val="95"/>
        <c:spPr>
          <a:solidFill>
            <a:schemeClr val="accent1"/>
          </a:solidFill>
          <a:ln w="28575" cap="rnd">
            <a:solidFill>
              <a:schemeClr val="accent1"/>
            </a:solidFill>
            <a:round/>
          </a:ln>
          <a:effectLst/>
        </c:spPr>
        <c:marker>
          <c:symbol val="none"/>
        </c:marker>
      </c:pivotFmt>
      <c:pivotFmt>
        <c:idx val="96"/>
        <c:spPr>
          <a:solidFill>
            <a:schemeClr val="accent1"/>
          </a:solidFill>
          <a:ln w="28575" cap="rnd">
            <a:solidFill>
              <a:schemeClr val="accent1"/>
            </a:solidFill>
            <a:round/>
          </a:ln>
          <a:effectLst/>
        </c:spPr>
        <c:marker>
          <c:symbol val="none"/>
        </c:marker>
      </c:pivotFmt>
      <c:pivotFmt>
        <c:idx val="97"/>
        <c:spPr>
          <a:solidFill>
            <a:schemeClr val="accent1"/>
          </a:solidFill>
          <a:ln w="28575" cap="rnd">
            <a:solidFill>
              <a:schemeClr val="accent1"/>
            </a:solidFill>
            <a:round/>
          </a:ln>
          <a:effectLst/>
        </c:spPr>
        <c:marker>
          <c:symbol val="none"/>
        </c:marker>
      </c:pivotFmt>
      <c:pivotFmt>
        <c:idx val="98"/>
        <c:spPr>
          <a:solidFill>
            <a:schemeClr val="accent1"/>
          </a:solidFill>
          <a:ln w="28575" cap="rnd">
            <a:solidFill>
              <a:schemeClr val="accent1"/>
            </a:solidFill>
            <a:round/>
          </a:ln>
          <a:effectLst/>
        </c:spPr>
        <c:marker>
          <c:symbol val="none"/>
        </c:marker>
      </c:pivotFmt>
      <c:pivotFmt>
        <c:idx val="99"/>
        <c:spPr>
          <a:solidFill>
            <a:schemeClr val="accent1"/>
          </a:solidFill>
          <a:ln w="28575" cap="rnd">
            <a:solidFill>
              <a:schemeClr val="accent1"/>
            </a:solidFill>
            <a:round/>
          </a:ln>
          <a:effectLst/>
        </c:spPr>
        <c:marker>
          <c:symbol val="none"/>
        </c:marker>
      </c:pivotFmt>
      <c:pivotFmt>
        <c:idx val="100"/>
        <c:spPr>
          <a:solidFill>
            <a:schemeClr val="accent1"/>
          </a:solidFill>
          <a:ln w="28575" cap="rnd">
            <a:solidFill>
              <a:schemeClr val="accent1"/>
            </a:solidFill>
            <a:round/>
          </a:ln>
          <a:effectLst/>
        </c:spPr>
        <c:marker>
          <c:symbol val="none"/>
        </c:marker>
      </c:pivotFmt>
      <c:pivotFmt>
        <c:idx val="101"/>
        <c:spPr>
          <a:solidFill>
            <a:schemeClr val="accent1"/>
          </a:solidFill>
          <a:ln w="28575" cap="rnd">
            <a:solidFill>
              <a:schemeClr val="accent1"/>
            </a:solidFill>
            <a:round/>
          </a:ln>
          <a:effectLst/>
        </c:spPr>
        <c:marker>
          <c:symbol val="none"/>
        </c:marker>
      </c:pivotFmt>
      <c:pivotFmt>
        <c:idx val="102"/>
        <c:spPr>
          <a:solidFill>
            <a:schemeClr val="accent1"/>
          </a:solidFill>
          <a:ln w="28575" cap="rnd">
            <a:solidFill>
              <a:schemeClr val="accent1"/>
            </a:solidFill>
            <a:round/>
          </a:ln>
          <a:effectLst/>
        </c:spPr>
        <c:marker>
          <c:symbol val="none"/>
        </c:marker>
      </c:pivotFmt>
      <c:pivotFmt>
        <c:idx val="103"/>
        <c:spPr>
          <a:solidFill>
            <a:schemeClr val="accent1"/>
          </a:solidFill>
          <a:ln w="28575" cap="rnd">
            <a:solidFill>
              <a:schemeClr val="accent1"/>
            </a:solidFill>
            <a:round/>
          </a:ln>
          <a:effectLst/>
        </c:spPr>
        <c:marker>
          <c:symbol val="none"/>
        </c:marker>
      </c:pivotFmt>
      <c:pivotFmt>
        <c:idx val="104"/>
        <c:spPr>
          <a:solidFill>
            <a:schemeClr val="accent1"/>
          </a:solidFill>
          <a:ln w="28575" cap="rnd">
            <a:solidFill>
              <a:schemeClr val="accent1"/>
            </a:solidFill>
            <a:round/>
          </a:ln>
          <a:effectLst/>
        </c:spPr>
        <c:marker>
          <c:symbol val="none"/>
        </c:marker>
      </c:pivotFmt>
      <c:pivotFmt>
        <c:idx val="105"/>
        <c:spPr>
          <a:solidFill>
            <a:schemeClr val="accent1"/>
          </a:solidFill>
          <a:ln w="28575" cap="rnd">
            <a:solidFill>
              <a:schemeClr val="accent1"/>
            </a:solidFill>
            <a:round/>
          </a:ln>
          <a:effectLst/>
        </c:spPr>
        <c:marker>
          <c:symbol val="none"/>
        </c:marker>
      </c:pivotFmt>
      <c:pivotFmt>
        <c:idx val="106"/>
        <c:spPr>
          <a:solidFill>
            <a:schemeClr val="accent1"/>
          </a:solidFill>
          <a:ln w="28575" cap="rnd">
            <a:solidFill>
              <a:schemeClr val="accent1"/>
            </a:solidFill>
            <a:round/>
          </a:ln>
          <a:effectLst/>
        </c:spPr>
        <c:marker>
          <c:symbol val="none"/>
        </c:marker>
      </c:pivotFmt>
      <c:pivotFmt>
        <c:idx val="107"/>
        <c:spPr>
          <a:solidFill>
            <a:schemeClr val="accent1"/>
          </a:solidFill>
          <a:ln w="28575" cap="rnd">
            <a:solidFill>
              <a:schemeClr val="accent1"/>
            </a:solidFill>
            <a:round/>
          </a:ln>
          <a:effectLst/>
        </c:spPr>
        <c:marker>
          <c:symbol val="none"/>
        </c:marker>
      </c:pivotFmt>
      <c:pivotFmt>
        <c:idx val="108"/>
        <c:spPr>
          <a:solidFill>
            <a:schemeClr val="accent1"/>
          </a:solidFill>
          <a:ln w="28575" cap="rnd">
            <a:solidFill>
              <a:schemeClr val="accent1"/>
            </a:solidFill>
            <a:round/>
          </a:ln>
          <a:effectLst/>
        </c:spPr>
        <c:marker>
          <c:symbol val="none"/>
        </c:marker>
      </c:pivotFmt>
      <c:pivotFmt>
        <c:idx val="109"/>
        <c:spPr>
          <a:solidFill>
            <a:schemeClr val="accent1"/>
          </a:solidFill>
          <a:ln w="28575" cap="rnd">
            <a:solidFill>
              <a:schemeClr val="accent1"/>
            </a:solidFill>
            <a:round/>
          </a:ln>
          <a:effectLst/>
        </c:spPr>
        <c:marker>
          <c:symbol val="none"/>
        </c:marker>
      </c:pivotFmt>
      <c:pivotFmt>
        <c:idx val="110"/>
        <c:spPr>
          <a:solidFill>
            <a:schemeClr val="accent1"/>
          </a:solidFill>
          <a:ln w="28575" cap="rnd">
            <a:solidFill>
              <a:schemeClr val="accent1"/>
            </a:solidFill>
            <a:round/>
          </a:ln>
          <a:effectLst/>
        </c:spPr>
        <c:marker>
          <c:symbol val="none"/>
        </c:marker>
      </c:pivotFmt>
      <c:pivotFmt>
        <c:idx val="111"/>
        <c:spPr>
          <a:solidFill>
            <a:schemeClr val="accent1"/>
          </a:solidFill>
          <a:ln w="28575" cap="rnd">
            <a:solidFill>
              <a:schemeClr val="accent1"/>
            </a:solidFill>
            <a:round/>
          </a:ln>
          <a:effectLst/>
        </c:spPr>
        <c:marker>
          <c:symbol val="none"/>
        </c:marker>
      </c:pivotFmt>
      <c:pivotFmt>
        <c:idx val="112"/>
        <c:spPr>
          <a:solidFill>
            <a:schemeClr val="accent1"/>
          </a:solidFill>
          <a:ln w="28575" cap="rnd">
            <a:solidFill>
              <a:schemeClr val="accent1"/>
            </a:solidFill>
            <a:round/>
          </a:ln>
          <a:effectLst/>
        </c:spPr>
        <c:marker>
          <c:symbol val="none"/>
        </c:marker>
      </c:pivotFmt>
      <c:pivotFmt>
        <c:idx val="113"/>
        <c:spPr>
          <a:solidFill>
            <a:schemeClr val="accent1"/>
          </a:solidFill>
          <a:ln w="28575" cap="rnd">
            <a:solidFill>
              <a:schemeClr val="accent1"/>
            </a:solidFill>
            <a:round/>
          </a:ln>
          <a:effectLst/>
        </c:spPr>
        <c:marker>
          <c:symbol val="none"/>
        </c:marker>
      </c:pivotFmt>
      <c:pivotFmt>
        <c:idx val="114"/>
        <c:spPr>
          <a:solidFill>
            <a:schemeClr val="accent1"/>
          </a:solidFill>
          <a:ln w="28575" cap="rnd">
            <a:solidFill>
              <a:schemeClr val="accent1"/>
            </a:solidFill>
            <a:round/>
          </a:ln>
          <a:effectLst/>
        </c:spPr>
        <c:marker>
          <c:symbol val="none"/>
        </c:marker>
      </c:pivotFmt>
      <c:pivotFmt>
        <c:idx val="115"/>
        <c:spPr>
          <a:solidFill>
            <a:schemeClr val="accent1"/>
          </a:solidFill>
          <a:ln w="28575" cap="rnd">
            <a:solidFill>
              <a:schemeClr val="accent1"/>
            </a:solidFill>
            <a:round/>
          </a:ln>
          <a:effectLst/>
        </c:spPr>
        <c:marker>
          <c:symbol val="none"/>
        </c:marker>
      </c:pivotFmt>
      <c:pivotFmt>
        <c:idx val="116"/>
        <c:spPr>
          <a:solidFill>
            <a:schemeClr val="accent1"/>
          </a:solidFill>
          <a:ln w="28575" cap="rnd">
            <a:solidFill>
              <a:schemeClr val="accent1"/>
            </a:solidFill>
            <a:round/>
          </a:ln>
          <a:effectLst/>
        </c:spPr>
        <c:marker>
          <c:symbol val="none"/>
        </c:marker>
      </c:pivotFmt>
      <c:pivotFmt>
        <c:idx val="117"/>
        <c:spPr>
          <a:solidFill>
            <a:schemeClr val="accent1"/>
          </a:solidFill>
          <a:ln w="28575" cap="rnd">
            <a:solidFill>
              <a:schemeClr val="accent1"/>
            </a:solidFill>
            <a:round/>
          </a:ln>
          <a:effectLst/>
        </c:spPr>
        <c:marker>
          <c:symbol val="none"/>
        </c:marker>
      </c:pivotFmt>
      <c:pivotFmt>
        <c:idx val="118"/>
        <c:spPr>
          <a:solidFill>
            <a:schemeClr val="accent1"/>
          </a:solidFill>
          <a:ln w="28575" cap="rnd">
            <a:solidFill>
              <a:schemeClr val="accent1"/>
            </a:solidFill>
            <a:round/>
          </a:ln>
          <a:effectLst/>
        </c:spPr>
        <c:marker>
          <c:symbol val="none"/>
        </c:marker>
      </c:pivotFmt>
      <c:pivotFmt>
        <c:idx val="119"/>
        <c:spPr>
          <a:solidFill>
            <a:schemeClr val="accent1"/>
          </a:solidFill>
          <a:ln w="28575" cap="rnd">
            <a:solidFill>
              <a:schemeClr val="accent1"/>
            </a:solidFill>
            <a:round/>
          </a:ln>
          <a:effectLst/>
        </c:spPr>
        <c:marker>
          <c:symbol val="none"/>
        </c:marker>
      </c:pivotFmt>
      <c:pivotFmt>
        <c:idx val="120"/>
        <c:spPr>
          <a:solidFill>
            <a:schemeClr val="accent1"/>
          </a:solidFill>
          <a:ln w="28575" cap="rnd">
            <a:solidFill>
              <a:schemeClr val="accent1"/>
            </a:solidFill>
            <a:round/>
          </a:ln>
          <a:effectLst/>
        </c:spPr>
        <c:marker>
          <c:symbol val="none"/>
        </c:marker>
      </c:pivotFmt>
      <c:pivotFmt>
        <c:idx val="121"/>
        <c:spPr>
          <a:solidFill>
            <a:schemeClr val="accent1"/>
          </a:solidFill>
          <a:ln w="28575" cap="rnd">
            <a:solidFill>
              <a:schemeClr val="accent1"/>
            </a:solidFill>
            <a:round/>
          </a:ln>
          <a:effectLst/>
        </c:spPr>
        <c:marker>
          <c:symbol val="none"/>
        </c:marker>
      </c:pivotFmt>
      <c:pivotFmt>
        <c:idx val="122"/>
        <c:spPr>
          <a:solidFill>
            <a:schemeClr val="accent1"/>
          </a:solidFill>
          <a:ln w="28575" cap="rnd">
            <a:solidFill>
              <a:schemeClr val="accent1"/>
            </a:solidFill>
            <a:round/>
          </a:ln>
          <a:effectLst/>
        </c:spPr>
        <c:marker>
          <c:symbol val="none"/>
        </c:marker>
      </c:pivotFmt>
      <c:pivotFmt>
        <c:idx val="123"/>
        <c:spPr>
          <a:solidFill>
            <a:schemeClr val="accent1"/>
          </a:solidFill>
          <a:ln w="28575" cap="rnd">
            <a:solidFill>
              <a:schemeClr val="accent1"/>
            </a:solidFill>
            <a:round/>
          </a:ln>
          <a:effectLst/>
        </c:spPr>
        <c:marker>
          <c:symbol val="none"/>
        </c:marker>
      </c:pivotFmt>
      <c:pivotFmt>
        <c:idx val="124"/>
        <c:spPr>
          <a:solidFill>
            <a:schemeClr val="accent1"/>
          </a:solidFill>
          <a:ln w="28575" cap="rnd">
            <a:solidFill>
              <a:schemeClr val="accent1"/>
            </a:solidFill>
            <a:round/>
          </a:ln>
          <a:effectLst/>
        </c:spPr>
        <c:marker>
          <c:symbol val="none"/>
        </c:marker>
      </c:pivotFmt>
      <c:pivotFmt>
        <c:idx val="125"/>
        <c:spPr>
          <a:solidFill>
            <a:schemeClr val="accent1"/>
          </a:solidFill>
          <a:ln w="28575" cap="rnd">
            <a:solidFill>
              <a:schemeClr val="accent1"/>
            </a:solidFill>
            <a:round/>
          </a:ln>
          <a:effectLst/>
        </c:spPr>
        <c:marker>
          <c:symbol val="none"/>
        </c:marker>
      </c:pivotFmt>
      <c:pivotFmt>
        <c:idx val="126"/>
        <c:spPr>
          <a:solidFill>
            <a:schemeClr val="accent1"/>
          </a:solidFill>
          <a:ln w="28575" cap="rnd">
            <a:solidFill>
              <a:schemeClr val="accent1"/>
            </a:solidFill>
            <a:round/>
          </a:ln>
          <a:effectLst/>
        </c:spPr>
        <c:marker>
          <c:symbol val="none"/>
        </c:marker>
      </c:pivotFmt>
      <c:pivotFmt>
        <c:idx val="127"/>
        <c:spPr>
          <a:solidFill>
            <a:schemeClr val="accent1"/>
          </a:solidFill>
          <a:ln w="28575" cap="rnd">
            <a:solidFill>
              <a:schemeClr val="accent1"/>
            </a:solidFill>
            <a:round/>
          </a:ln>
          <a:effectLst/>
        </c:spPr>
        <c:marker>
          <c:symbol val="none"/>
        </c:marker>
      </c:pivotFmt>
      <c:pivotFmt>
        <c:idx val="128"/>
        <c:spPr>
          <a:solidFill>
            <a:schemeClr val="accent1"/>
          </a:solidFill>
          <a:ln w="28575" cap="rnd">
            <a:solidFill>
              <a:schemeClr val="accent1"/>
            </a:solidFill>
            <a:round/>
          </a:ln>
          <a:effectLst/>
        </c:spPr>
        <c:marker>
          <c:symbol val="none"/>
        </c:marker>
      </c:pivotFmt>
      <c:pivotFmt>
        <c:idx val="129"/>
        <c:spPr>
          <a:solidFill>
            <a:schemeClr val="accent1"/>
          </a:solidFill>
          <a:ln w="28575" cap="rnd">
            <a:solidFill>
              <a:schemeClr val="accent1"/>
            </a:solidFill>
            <a:round/>
          </a:ln>
          <a:effectLst/>
        </c:spPr>
        <c:marker>
          <c:symbol val="none"/>
        </c:marker>
      </c:pivotFmt>
      <c:pivotFmt>
        <c:idx val="130"/>
        <c:spPr>
          <a:solidFill>
            <a:schemeClr val="accent1"/>
          </a:solidFill>
          <a:ln w="28575" cap="rnd">
            <a:solidFill>
              <a:schemeClr val="accent1"/>
            </a:solidFill>
            <a:round/>
          </a:ln>
          <a:effectLst/>
        </c:spPr>
        <c:marker>
          <c:symbol val="none"/>
        </c:marker>
      </c:pivotFmt>
      <c:pivotFmt>
        <c:idx val="131"/>
        <c:spPr>
          <a:solidFill>
            <a:schemeClr val="accent1"/>
          </a:solidFill>
          <a:ln w="28575" cap="rnd">
            <a:solidFill>
              <a:schemeClr val="accent1"/>
            </a:solidFill>
            <a:round/>
          </a:ln>
          <a:effectLst/>
        </c:spPr>
        <c:marker>
          <c:symbol val="none"/>
        </c:marker>
      </c:pivotFmt>
      <c:pivotFmt>
        <c:idx val="132"/>
        <c:spPr>
          <a:solidFill>
            <a:schemeClr val="accent1"/>
          </a:solidFill>
          <a:ln w="28575" cap="rnd">
            <a:solidFill>
              <a:schemeClr val="accent1"/>
            </a:solidFill>
            <a:round/>
          </a:ln>
          <a:effectLst/>
        </c:spPr>
        <c:marker>
          <c:symbol val="none"/>
        </c:marker>
      </c:pivotFmt>
      <c:pivotFmt>
        <c:idx val="133"/>
        <c:spPr>
          <a:solidFill>
            <a:schemeClr val="accent1"/>
          </a:solidFill>
          <a:ln w="28575" cap="rnd">
            <a:solidFill>
              <a:schemeClr val="accent1"/>
            </a:solidFill>
            <a:round/>
          </a:ln>
          <a:effectLst/>
        </c:spPr>
        <c:marker>
          <c:symbol val="none"/>
        </c:marker>
      </c:pivotFmt>
      <c:pivotFmt>
        <c:idx val="134"/>
        <c:spPr>
          <a:solidFill>
            <a:schemeClr val="accent1"/>
          </a:solidFill>
          <a:ln w="28575" cap="rnd">
            <a:solidFill>
              <a:schemeClr val="accent1"/>
            </a:solidFill>
            <a:round/>
          </a:ln>
          <a:effectLst/>
        </c:spPr>
        <c:marker>
          <c:symbol val="none"/>
        </c:marker>
      </c:pivotFmt>
      <c:pivotFmt>
        <c:idx val="135"/>
        <c:spPr>
          <a:solidFill>
            <a:schemeClr val="accent1"/>
          </a:solidFill>
          <a:ln w="28575" cap="rnd">
            <a:solidFill>
              <a:schemeClr val="accent1"/>
            </a:solidFill>
            <a:round/>
          </a:ln>
          <a:effectLst/>
        </c:spPr>
        <c:marker>
          <c:symbol val="none"/>
        </c:marker>
      </c:pivotFmt>
      <c:pivotFmt>
        <c:idx val="136"/>
        <c:spPr>
          <a:solidFill>
            <a:schemeClr val="accent1"/>
          </a:solidFill>
          <a:ln w="28575" cap="rnd">
            <a:solidFill>
              <a:schemeClr val="accent1"/>
            </a:solidFill>
            <a:round/>
          </a:ln>
          <a:effectLst/>
        </c:spPr>
        <c:marker>
          <c:symbol val="none"/>
        </c:marker>
      </c:pivotFmt>
      <c:pivotFmt>
        <c:idx val="137"/>
        <c:spPr>
          <a:solidFill>
            <a:schemeClr val="accent1"/>
          </a:solidFill>
          <a:ln w="28575" cap="rnd">
            <a:solidFill>
              <a:schemeClr val="accent1"/>
            </a:solidFill>
            <a:round/>
          </a:ln>
          <a:effectLst/>
        </c:spPr>
        <c:marker>
          <c:symbol val="none"/>
        </c:marker>
      </c:pivotFmt>
      <c:pivotFmt>
        <c:idx val="138"/>
        <c:spPr>
          <a:solidFill>
            <a:schemeClr val="accent1"/>
          </a:solidFill>
          <a:ln w="28575" cap="rnd">
            <a:solidFill>
              <a:schemeClr val="accent1"/>
            </a:solidFill>
            <a:round/>
          </a:ln>
          <a:effectLst/>
        </c:spPr>
        <c:marker>
          <c:symbol val="none"/>
        </c:marker>
      </c:pivotFmt>
      <c:pivotFmt>
        <c:idx val="139"/>
        <c:spPr>
          <a:solidFill>
            <a:schemeClr val="accent1"/>
          </a:solidFill>
          <a:ln w="28575" cap="rnd">
            <a:solidFill>
              <a:schemeClr val="accent1"/>
            </a:solidFill>
            <a:round/>
          </a:ln>
          <a:effectLst/>
        </c:spPr>
        <c:marker>
          <c:symbol val="none"/>
        </c:marker>
      </c:pivotFmt>
      <c:pivotFmt>
        <c:idx val="140"/>
        <c:spPr>
          <a:solidFill>
            <a:schemeClr val="accent1"/>
          </a:solidFill>
          <a:ln w="28575" cap="rnd">
            <a:solidFill>
              <a:schemeClr val="accent1"/>
            </a:solidFill>
            <a:round/>
          </a:ln>
          <a:effectLst/>
        </c:spPr>
        <c:marker>
          <c:symbol val="none"/>
        </c:marker>
      </c:pivotFmt>
      <c:pivotFmt>
        <c:idx val="141"/>
        <c:spPr>
          <a:solidFill>
            <a:schemeClr val="accent1"/>
          </a:solidFill>
          <a:ln w="28575" cap="rnd">
            <a:solidFill>
              <a:schemeClr val="accent1"/>
            </a:solidFill>
            <a:round/>
          </a:ln>
          <a:effectLst/>
        </c:spPr>
        <c:marker>
          <c:symbol val="none"/>
        </c:marker>
      </c:pivotFmt>
      <c:pivotFmt>
        <c:idx val="142"/>
        <c:spPr>
          <a:solidFill>
            <a:schemeClr val="accent1"/>
          </a:solidFill>
          <a:ln w="28575" cap="rnd">
            <a:solidFill>
              <a:schemeClr val="accent1"/>
            </a:solidFill>
            <a:round/>
          </a:ln>
          <a:effectLst/>
        </c:spPr>
        <c:marker>
          <c:symbol val="none"/>
        </c:marker>
      </c:pivotFmt>
      <c:pivotFmt>
        <c:idx val="143"/>
        <c:spPr>
          <a:solidFill>
            <a:schemeClr val="accent1"/>
          </a:solidFill>
          <a:ln w="28575" cap="rnd">
            <a:solidFill>
              <a:schemeClr val="accent1"/>
            </a:solidFill>
            <a:round/>
          </a:ln>
          <a:effectLst/>
        </c:spPr>
        <c:marker>
          <c:symbol val="none"/>
        </c:marker>
      </c:pivotFmt>
      <c:pivotFmt>
        <c:idx val="144"/>
        <c:spPr>
          <a:solidFill>
            <a:schemeClr val="accent1"/>
          </a:solidFill>
          <a:ln w="28575" cap="rnd">
            <a:solidFill>
              <a:schemeClr val="accent1"/>
            </a:solidFill>
            <a:round/>
          </a:ln>
          <a:effectLst/>
        </c:spPr>
        <c:marker>
          <c:symbol val="none"/>
        </c:marker>
      </c:pivotFmt>
      <c:pivotFmt>
        <c:idx val="145"/>
        <c:spPr>
          <a:solidFill>
            <a:schemeClr val="accent1"/>
          </a:solidFill>
          <a:ln w="28575" cap="rnd">
            <a:solidFill>
              <a:schemeClr val="accent1"/>
            </a:solidFill>
            <a:round/>
          </a:ln>
          <a:effectLst/>
        </c:spPr>
        <c:marker>
          <c:symbol val="none"/>
        </c:marker>
      </c:pivotFmt>
      <c:pivotFmt>
        <c:idx val="146"/>
        <c:spPr>
          <a:solidFill>
            <a:schemeClr val="accent1"/>
          </a:solidFill>
          <a:ln w="28575" cap="rnd">
            <a:solidFill>
              <a:schemeClr val="accent1"/>
            </a:solidFill>
            <a:round/>
          </a:ln>
          <a:effectLst/>
        </c:spPr>
        <c:marker>
          <c:symbol val="none"/>
        </c:marker>
      </c:pivotFmt>
      <c:pivotFmt>
        <c:idx val="147"/>
        <c:spPr>
          <a:solidFill>
            <a:schemeClr val="accent1"/>
          </a:solidFill>
          <a:ln w="28575" cap="rnd">
            <a:solidFill>
              <a:schemeClr val="accent1"/>
            </a:solidFill>
            <a:round/>
          </a:ln>
          <a:effectLst/>
        </c:spPr>
        <c:marker>
          <c:symbol val="none"/>
        </c:marker>
      </c:pivotFmt>
      <c:pivotFmt>
        <c:idx val="148"/>
        <c:spPr>
          <a:solidFill>
            <a:schemeClr val="accent1"/>
          </a:solidFill>
          <a:ln w="28575" cap="rnd">
            <a:solidFill>
              <a:schemeClr val="accent1"/>
            </a:solidFill>
            <a:round/>
          </a:ln>
          <a:effectLst/>
        </c:spPr>
        <c:marker>
          <c:symbol val="none"/>
        </c:marker>
      </c:pivotFmt>
      <c:pivotFmt>
        <c:idx val="149"/>
        <c:spPr>
          <a:solidFill>
            <a:schemeClr val="accent1"/>
          </a:solidFill>
          <a:ln w="28575" cap="rnd">
            <a:solidFill>
              <a:schemeClr val="accent1"/>
            </a:solidFill>
            <a:round/>
          </a:ln>
          <a:effectLst/>
        </c:spPr>
        <c:marker>
          <c:symbol val="none"/>
        </c:marker>
      </c:pivotFmt>
      <c:pivotFmt>
        <c:idx val="150"/>
        <c:spPr>
          <a:solidFill>
            <a:schemeClr val="accent1"/>
          </a:solidFill>
          <a:ln w="28575" cap="rnd">
            <a:solidFill>
              <a:schemeClr val="accent1"/>
            </a:solidFill>
            <a:round/>
          </a:ln>
          <a:effectLst/>
        </c:spPr>
        <c:marker>
          <c:symbol val="none"/>
        </c:marker>
      </c:pivotFmt>
      <c:pivotFmt>
        <c:idx val="151"/>
        <c:spPr>
          <a:solidFill>
            <a:schemeClr val="accent1"/>
          </a:solidFill>
          <a:ln w="28575" cap="rnd">
            <a:solidFill>
              <a:schemeClr val="accent1"/>
            </a:solidFill>
            <a:round/>
          </a:ln>
          <a:effectLst/>
        </c:spPr>
        <c:marker>
          <c:symbol val="none"/>
        </c:marker>
      </c:pivotFmt>
      <c:pivotFmt>
        <c:idx val="152"/>
        <c:spPr>
          <a:solidFill>
            <a:schemeClr val="accent1"/>
          </a:solidFill>
          <a:ln w="28575" cap="rnd">
            <a:solidFill>
              <a:schemeClr val="accent1"/>
            </a:solidFill>
            <a:round/>
          </a:ln>
          <a:effectLst/>
        </c:spPr>
        <c:marker>
          <c:symbol val="none"/>
        </c:marker>
      </c:pivotFmt>
      <c:pivotFmt>
        <c:idx val="153"/>
        <c:spPr>
          <a:solidFill>
            <a:schemeClr val="accent1"/>
          </a:solidFill>
          <a:ln w="28575" cap="rnd">
            <a:solidFill>
              <a:schemeClr val="accent1"/>
            </a:solidFill>
            <a:round/>
          </a:ln>
          <a:effectLst/>
        </c:spPr>
        <c:marker>
          <c:symbol val="none"/>
        </c:marker>
      </c:pivotFmt>
      <c:pivotFmt>
        <c:idx val="154"/>
        <c:spPr>
          <a:solidFill>
            <a:schemeClr val="accent1"/>
          </a:solidFill>
          <a:ln w="28575" cap="rnd">
            <a:solidFill>
              <a:schemeClr val="accent1"/>
            </a:solidFill>
            <a:round/>
          </a:ln>
          <a:effectLst/>
        </c:spPr>
        <c:marker>
          <c:symbol val="none"/>
        </c:marker>
      </c:pivotFmt>
      <c:pivotFmt>
        <c:idx val="155"/>
        <c:spPr>
          <a:solidFill>
            <a:schemeClr val="accent1"/>
          </a:solidFill>
          <a:ln w="28575" cap="rnd">
            <a:solidFill>
              <a:schemeClr val="accent1"/>
            </a:solidFill>
            <a:round/>
          </a:ln>
          <a:effectLst/>
        </c:spPr>
        <c:marker>
          <c:symbol val="none"/>
        </c:marker>
      </c:pivotFmt>
      <c:pivotFmt>
        <c:idx val="156"/>
        <c:spPr>
          <a:solidFill>
            <a:schemeClr val="accent1"/>
          </a:solidFill>
          <a:ln w="28575" cap="rnd">
            <a:solidFill>
              <a:schemeClr val="accent1"/>
            </a:solidFill>
            <a:round/>
          </a:ln>
          <a:effectLst/>
        </c:spPr>
        <c:marker>
          <c:symbol val="none"/>
        </c:marker>
      </c:pivotFmt>
      <c:pivotFmt>
        <c:idx val="157"/>
        <c:spPr>
          <a:solidFill>
            <a:schemeClr val="accent1"/>
          </a:solidFill>
          <a:ln w="28575" cap="rnd">
            <a:solidFill>
              <a:schemeClr val="accent1"/>
            </a:solidFill>
            <a:round/>
          </a:ln>
          <a:effectLst/>
        </c:spPr>
        <c:marker>
          <c:symbol val="none"/>
        </c:marker>
      </c:pivotFmt>
      <c:pivotFmt>
        <c:idx val="158"/>
        <c:spPr>
          <a:solidFill>
            <a:schemeClr val="accent1"/>
          </a:solidFill>
          <a:ln w="28575" cap="rnd">
            <a:solidFill>
              <a:schemeClr val="accent1"/>
            </a:solidFill>
            <a:round/>
          </a:ln>
          <a:effectLst/>
        </c:spPr>
        <c:marker>
          <c:symbol val="none"/>
        </c:marker>
      </c:pivotFmt>
      <c:pivotFmt>
        <c:idx val="159"/>
        <c:spPr>
          <a:solidFill>
            <a:schemeClr val="accent1"/>
          </a:solidFill>
          <a:ln w="28575" cap="rnd">
            <a:solidFill>
              <a:schemeClr val="accent1"/>
            </a:solidFill>
            <a:round/>
          </a:ln>
          <a:effectLst/>
        </c:spPr>
        <c:marker>
          <c:symbol val="none"/>
        </c:marker>
      </c:pivotFmt>
      <c:pivotFmt>
        <c:idx val="160"/>
        <c:spPr>
          <a:solidFill>
            <a:schemeClr val="accent1"/>
          </a:solidFill>
          <a:ln w="28575" cap="rnd">
            <a:solidFill>
              <a:schemeClr val="accent1"/>
            </a:solidFill>
            <a:round/>
          </a:ln>
          <a:effectLst/>
        </c:spPr>
        <c:marker>
          <c:symbol val="none"/>
        </c:marker>
      </c:pivotFmt>
      <c:pivotFmt>
        <c:idx val="161"/>
        <c:spPr>
          <a:solidFill>
            <a:schemeClr val="accent1"/>
          </a:solidFill>
          <a:ln w="28575" cap="rnd">
            <a:solidFill>
              <a:schemeClr val="accent1"/>
            </a:solidFill>
            <a:round/>
          </a:ln>
          <a:effectLst/>
        </c:spPr>
        <c:marker>
          <c:symbol val="none"/>
        </c:marker>
      </c:pivotFmt>
      <c:pivotFmt>
        <c:idx val="162"/>
        <c:spPr>
          <a:solidFill>
            <a:schemeClr val="accent1"/>
          </a:solidFill>
          <a:ln w="28575" cap="rnd">
            <a:solidFill>
              <a:schemeClr val="accent1"/>
            </a:solidFill>
            <a:round/>
          </a:ln>
          <a:effectLst/>
        </c:spPr>
        <c:marker>
          <c:symbol val="none"/>
        </c:marker>
      </c:pivotFmt>
      <c:pivotFmt>
        <c:idx val="163"/>
        <c:spPr>
          <a:solidFill>
            <a:schemeClr val="accent1"/>
          </a:solidFill>
          <a:ln w="28575" cap="rnd">
            <a:solidFill>
              <a:schemeClr val="accent1"/>
            </a:solidFill>
            <a:round/>
          </a:ln>
          <a:effectLst/>
        </c:spPr>
        <c:marker>
          <c:symbol val="none"/>
        </c:marker>
      </c:pivotFmt>
      <c:pivotFmt>
        <c:idx val="164"/>
        <c:spPr>
          <a:solidFill>
            <a:schemeClr val="accent1"/>
          </a:solidFill>
          <a:ln w="28575" cap="rnd">
            <a:solidFill>
              <a:schemeClr val="accent1"/>
            </a:solidFill>
            <a:round/>
          </a:ln>
          <a:effectLst/>
        </c:spPr>
        <c:marker>
          <c:symbol val="none"/>
        </c:marker>
      </c:pivotFmt>
      <c:pivotFmt>
        <c:idx val="165"/>
        <c:spPr>
          <a:solidFill>
            <a:schemeClr val="accent1"/>
          </a:solidFill>
          <a:ln w="28575" cap="rnd">
            <a:solidFill>
              <a:schemeClr val="accent1"/>
            </a:solidFill>
            <a:round/>
          </a:ln>
          <a:effectLst/>
        </c:spPr>
        <c:marker>
          <c:symbol val="none"/>
        </c:marker>
      </c:pivotFmt>
      <c:pivotFmt>
        <c:idx val="166"/>
        <c:spPr>
          <a:solidFill>
            <a:schemeClr val="accent1"/>
          </a:solidFill>
          <a:ln w="28575" cap="rnd">
            <a:solidFill>
              <a:schemeClr val="accent1"/>
            </a:solidFill>
            <a:round/>
          </a:ln>
          <a:effectLst/>
        </c:spPr>
        <c:marker>
          <c:symbol val="none"/>
        </c:marker>
      </c:pivotFmt>
      <c:pivotFmt>
        <c:idx val="167"/>
        <c:spPr>
          <a:solidFill>
            <a:schemeClr val="accent1"/>
          </a:solidFill>
          <a:ln w="28575" cap="rnd">
            <a:solidFill>
              <a:schemeClr val="accent1"/>
            </a:solidFill>
            <a:round/>
          </a:ln>
          <a:effectLst/>
        </c:spPr>
        <c:marker>
          <c:symbol val="none"/>
        </c:marker>
      </c:pivotFmt>
      <c:pivotFmt>
        <c:idx val="168"/>
        <c:spPr>
          <a:solidFill>
            <a:schemeClr val="accent1"/>
          </a:solidFill>
          <a:ln w="28575" cap="rnd">
            <a:solidFill>
              <a:schemeClr val="accent1"/>
            </a:solidFill>
            <a:round/>
          </a:ln>
          <a:effectLst/>
        </c:spPr>
        <c:marker>
          <c:symbol val="none"/>
        </c:marker>
      </c:pivotFmt>
      <c:pivotFmt>
        <c:idx val="169"/>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170"/>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171"/>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172"/>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173"/>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174"/>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175"/>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176"/>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177"/>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178"/>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179"/>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180"/>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181"/>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5.7380099653456251E-2"/>
          <c:y val="0.14991205007814765"/>
          <c:w val="0.74247485785045264"/>
          <c:h val="0.67061664241028929"/>
        </c:manualLayout>
      </c:layout>
      <c:lineChart>
        <c:grouping val="standard"/>
        <c:varyColors val="0"/>
        <c:ser>
          <c:idx val="0"/>
          <c:order val="0"/>
          <c:tx>
            <c:strRef>
              <c:f>Dureza!$B$100:$B$101</c:f>
              <c:strCache>
                <c:ptCount val="1"/>
                <c:pt idx="0">
                  <c:v>HARG2</c:v>
                </c:pt>
              </c:strCache>
            </c:strRef>
          </c:tx>
          <c:spPr>
            <a:ln w="28575" cap="rnd">
              <a:solidFill>
                <a:schemeClr val="accent1"/>
              </a:solidFill>
              <a:round/>
            </a:ln>
            <a:effectLst/>
          </c:spPr>
          <c:marker>
            <c:symbol val="none"/>
          </c:marker>
          <c:cat>
            <c:strRef>
              <c:f>Dureza!$A$102:$A$114</c:f>
              <c:strCache>
                <c:ptCount val="12"/>
                <c:pt idx="0">
                  <c:v>ene-20</c:v>
                </c:pt>
                <c:pt idx="1">
                  <c:v>feb-20</c:v>
                </c:pt>
                <c:pt idx="2">
                  <c:v>mar-20</c:v>
                </c:pt>
                <c:pt idx="3">
                  <c:v>abr-20</c:v>
                </c:pt>
                <c:pt idx="4">
                  <c:v>may-20</c:v>
                </c:pt>
                <c:pt idx="5">
                  <c:v>jun-20</c:v>
                </c:pt>
                <c:pt idx="6">
                  <c:v>jul-20</c:v>
                </c:pt>
                <c:pt idx="7">
                  <c:v>ago-20</c:v>
                </c:pt>
                <c:pt idx="8">
                  <c:v>sep-20</c:v>
                </c:pt>
                <c:pt idx="9">
                  <c:v>oct-20</c:v>
                </c:pt>
                <c:pt idx="10">
                  <c:v>nov-20</c:v>
                </c:pt>
                <c:pt idx="11">
                  <c:v>dic-20</c:v>
                </c:pt>
              </c:strCache>
            </c:strRef>
          </c:cat>
          <c:val>
            <c:numRef>
              <c:f>Dureza!$B$102:$B$114</c:f>
              <c:numCache>
                <c:formatCode>General</c:formatCode>
                <c:ptCount val="12"/>
                <c:pt idx="0">
                  <c:v>40</c:v>
                </c:pt>
                <c:pt idx="1">
                  <c:v>40</c:v>
                </c:pt>
                <c:pt idx="2">
                  <c:v>40</c:v>
                </c:pt>
                <c:pt idx="3">
                  <c:v>50</c:v>
                </c:pt>
                <c:pt idx="4">
                  <c:v>40</c:v>
                </c:pt>
                <c:pt idx="5">
                  <c:v>40</c:v>
                </c:pt>
                <c:pt idx="6">
                  <c:v>50</c:v>
                </c:pt>
                <c:pt idx="7">
                  <c:v>30</c:v>
                </c:pt>
                <c:pt idx="8">
                  <c:v>40</c:v>
                </c:pt>
                <c:pt idx="9">
                  <c:v>50</c:v>
                </c:pt>
                <c:pt idx="10">
                  <c:v>80</c:v>
                </c:pt>
                <c:pt idx="11">
                  <c:v>30</c:v>
                </c:pt>
              </c:numCache>
            </c:numRef>
          </c:val>
          <c:smooth val="0"/>
          <c:extLst>
            <c:ext xmlns:c16="http://schemas.microsoft.com/office/drawing/2014/chart" uri="{C3380CC4-5D6E-409C-BE32-E72D297353CC}">
              <c16:uniqueId val="{00000000-3117-4C6C-B8EE-F82ECEA94B1E}"/>
            </c:ext>
          </c:extLst>
        </c:ser>
        <c:ser>
          <c:idx val="1"/>
          <c:order val="1"/>
          <c:tx>
            <c:strRef>
              <c:f>Dureza!$C$100:$C$101</c:f>
              <c:strCache>
                <c:ptCount val="1"/>
                <c:pt idx="0">
                  <c:v>HASL2</c:v>
                </c:pt>
              </c:strCache>
            </c:strRef>
          </c:tx>
          <c:spPr>
            <a:ln w="28575" cap="rnd">
              <a:solidFill>
                <a:schemeClr val="accent2"/>
              </a:solidFill>
              <a:round/>
            </a:ln>
            <a:effectLst/>
          </c:spPr>
          <c:marker>
            <c:symbol val="none"/>
          </c:marker>
          <c:cat>
            <c:strRef>
              <c:f>Dureza!$A$102:$A$114</c:f>
              <c:strCache>
                <c:ptCount val="12"/>
                <c:pt idx="0">
                  <c:v>ene-20</c:v>
                </c:pt>
                <c:pt idx="1">
                  <c:v>feb-20</c:v>
                </c:pt>
                <c:pt idx="2">
                  <c:v>mar-20</c:v>
                </c:pt>
                <c:pt idx="3">
                  <c:v>abr-20</c:v>
                </c:pt>
                <c:pt idx="4">
                  <c:v>may-20</c:v>
                </c:pt>
                <c:pt idx="5">
                  <c:v>jun-20</c:v>
                </c:pt>
                <c:pt idx="6">
                  <c:v>jul-20</c:v>
                </c:pt>
                <c:pt idx="7">
                  <c:v>ago-20</c:v>
                </c:pt>
                <c:pt idx="8">
                  <c:v>sep-20</c:v>
                </c:pt>
                <c:pt idx="9">
                  <c:v>oct-20</c:v>
                </c:pt>
                <c:pt idx="10">
                  <c:v>nov-20</c:v>
                </c:pt>
                <c:pt idx="11">
                  <c:v>dic-20</c:v>
                </c:pt>
              </c:strCache>
            </c:strRef>
          </c:cat>
          <c:val>
            <c:numRef>
              <c:f>Dureza!$C$102:$C$114</c:f>
              <c:numCache>
                <c:formatCode>General</c:formatCode>
                <c:ptCount val="12"/>
                <c:pt idx="0">
                  <c:v>30</c:v>
                </c:pt>
                <c:pt idx="1">
                  <c:v>30</c:v>
                </c:pt>
                <c:pt idx="2">
                  <c:v>30</c:v>
                </c:pt>
                <c:pt idx="3">
                  <c:v>30</c:v>
                </c:pt>
                <c:pt idx="4">
                  <c:v>30</c:v>
                </c:pt>
                <c:pt idx="5">
                  <c:v>30</c:v>
                </c:pt>
                <c:pt idx="6">
                  <c:v>30</c:v>
                </c:pt>
                <c:pt idx="7">
                  <c:v>30</c:v>
                </c:pt>
                <c:pt idx="8">
                  <c:v>30</c:v>
                </c:pt>
                <c:pt idx="9">
                  <c:v>30</c:v>
                </c:pt>
                <c:pt idx="10">
                  <c:v>3</c:v>
                </c:pt>
                <c:pt idx="11">
                  <c:v>30</c:v>
                </c:pt>
              </c:numCache>
            </c:numRef>
          </c:val>
          <c:smooth val="0"/>
          <c:extLst>
            <c:ext xmlns:c16="http://schemas.microsoft.com/office/drawing/2014/chart" uri="{C3380CC4-5D6E-409C-BE32-E72D297353CC}">
              <c16:uniqueId val="{00000001-3117-4C6C-B8EE-F82ECEA94B1E}"/>
            </c:ext>
          </c:extLst>
        </c:ser>
        <c:ser>
          <c:idx val="2"/>
          <c:order val="2"/>
          <c:tx>
            <c:strRef>
              <c:f>Dureza!$D$100:$D$101</c:f>
              <c:strCache>
                <c:ptCount val="1"/>
                <c:pt idx="0">
                  <c:v>HOSP1</c:v>
                </c:pt>
              </c:strCache>
            </c:strRef>
          </c:tx>
          <c:spPr>
            <a:ln w="28575" cap="rnd">
              <a:solidFill>
                <a:schemeClr val="accent3"/>
              </a:solidFill>
              <a:round/>
            </a:ln>
            <a:effectLst/>
          </c:spPr>
          <c:marker>
            <c:symbol val="none"/>
          </c:marker>
          <c:cat>
            <c:strRef>
              <c:f>Dureza!$A$102:$A$114</c:f>
              <c:strCache>
                <c:ptCount val="12"/>
                <c:pt idx="0">
                  <c:v>ene-20</c:v>
                </c:pt>
                <c:pt idx="1">
                  <c:v>feb-20</c:v>
                </c:pt>
                <c:pt idx="2">
                  <c:v>mar-20</c:v>
                </c:pt>
                <c:pt idx="3">
                  <c:v>abr-20</c:v>
                </c:pt>
                <c:pt idx="4">
                  <c:v>may-20</c:v>
                </c:pt>
                <c:pt idx="5">
                  <c:v>jun-20</c:v>
                </c:pt>
                <c:pt idx="6">
                  <c:v>jul-20</c:v>
                </c:pt>
                <c:pt idx="7">
                  <c:v>ago-20</c:v>
                </c:pt>
                <c:pt idx="8">
                  <c:v>sep-20</c:v>
                </c:pt>
                <c:pt idx="9">
                  <c:v>oct-20</c:v>
                </c:pt>
                <c:pt idx="10">
                  <c:v>nov-20</c:v>
                </c:pt>
                <c:pt idx="11">
                  <c:v>dic-20</c:v>
                </c:pt>
              </c:strCache>
            </c:strRef>
          </c:cat>
          <c:val>
            <c:numRef>
              <c:f>Dureza!$D$102:$D$114</c:f>
              <c:numCache>
                <c:formatCode>General</c:formatCode>
                <c:ptCount val="12"/>
                <c:pt idx="2">
                  <c:v>80</c:v>
                </c:pt>
              </c:numCache>
            </c:numRef>
          </c:val>
          <c:smooth val="0"/>
          <c:extLst>
            <c:ext xmlns:c16="http://schemas.microsoft.com/office/drawing/2014/chart" uri="{C3380CC4-5D6E-409C-BE32-E72D297353CC}">
              <c16:uniqueId val="{00000002-3117-4C6C-B8EE-F82ECEA94B1E}"/>
            </c:ext>
          </c:extLst>
        </c:ser>
        <c:ser>
          <c:idx val="3"/>
          <c:order val="3"/>
          <c:tx>
            <c:strRef>
              <c:f>Dureza!$E$100:$E$101</c:f>
              <c:strCache>
                <c:ptCount val="1"/>
                <c:pt idx="0">
                  <c:v>HOSP2</c:v>
                </c:pt>
              </c:strCache>
            </c:strRef>
          </c:tx>
          <c:spPr>
            <a:ln w="28575" cap="rnd">
              <a:solidFill>
                <a:schemeClr val="accent4"/>
              </a:solidFill>
              <a:round/>
            </a:ln>
            <a:effectLst/>
          </c:spPr>
          <c:marker>
            <c:symbol val="none"/>
          </c:marker>
          <c:cat>
            <c:strRef>
              <c:f>Dureza!$A$102:$A$114</c:f>
              <c:strCache>
                <c:ptCount val="12"/>
                <c:pt idx="0">
                  <c:v>ene-20</c:v>
                </c:pt>
                <c:pt idx="1">
                  <c:v>feb-20</c:v>
                </c:pt>
                <c:pt idx="2">
                  <c:v>mar-20</c:v>
                </c:pt>
                <c:pt idx="3">
                  <c:v>abr-20</c:v>
                </c:pt>
                <c:pt idx="4">
                  <c:v>may-20</c:v>
                </c:pt>
                <c:pt idx="5">
                  <c:v>jun-20</c:v>
                </c:pt>
                <c:pt idx="6">
                  <c:v>jul-20</c:v>
                </c:pt>
                <c:pt idx="7">
                  <c:v>ago-20</c:v>
                </c:pt>
                <c:pt idx="8">
                  <c:v>sep-20</c:v>
                </c:pt>
                <c:pt idx="9">
                  <c:v>oct-20</c:v>
                </c:pt>
                <c:pt idx="10">
                  <c:v>nov-20</c:v>
                </c:pt>
                <c:pt idx="11">
                  <c:v>dic-20</c:v>
                </c:pt>
              </c:strCache>
            </c:strRef>
          </c:cat>
          <c:val>
            <c:numRef>
              <c:f>Dureza!$E$102:$E$114</c:f>
              <c:numCache>
                <c:formatCode>General</c:formatCode>
                <c:ptCount val="12"/>
                <c:pt idx="1">
                  <c:v>30</c:v>
                </c:pt>
                <c:pt idx="2">
                  <c:v>30</c:v>
                </c:pt>
                <c:pt idx="3">
                  <c:v>40</c:v>
                </c:pt>
                <c:pt idx="6">
                  <c:v>30</c:v>
                </c:pt>
                <c:pt idx="7">
                  <c:v>30</c:v>
                </c:pt>
              </c:numCache>
            </c:numRef>
          </c:val>
          <c:smooth val="0"/>
          <c:extLst>
            <c:ext xmlns:c16="http://schemas.microsoft.com/office/drawing/2014/chart" uri="{C3380CC4-5D6E-409C-BE32-E72D297353CC}">
              <c16:uniqueId val="{00000003-3117-4C6C-B8EE-F82ECEA94B1E}"/>
            </c:ext>
          </c:extLst>
        </c:ser>
        <c:ser>
          <c:idx val="4"/>
          <c:order val="4"/>
          <c:tx>
            <c:strRef>
              <c:f>Dureza!$F$100:$F$101</c:f>
              <c:strCache>
                <c:ptCount val="1"/>
                <c:pt idx="0">
                  <c:v>HUMH</c:v>
                </c:pt>
              </c:strCache>
            </c:strRef>
          </c:tx>
          <c:spPr>
            <a:ln w="28575" cap="rnd">
              <a:solidFill>
                <a:schemeClr val="accent5"/>
              </a:solidFill>
              <a:round/>
            </a:ln>
            <a:effectLst/>
          </c:spPr>
          <c:marker>
            <c:symbol val="none"/>
          </c:marker>
          <c:cat>
            <c:strRef>
              <c:f>Dureza!$A$102:$A$114</c:f>
              <c:strCache>
                <c:ptCount val="12"/>
                <c:pt idx="0">
                  <c:v>ene-20</c:v>
                </c:pt>
                <c:pt idx="1">
                  <c:v>feb-20</c:v>
                </c:pt>
                <c:pt idx="2">
                  <c:v>mar-20</c:v>
                </c:pt>
                <c:pt idx="3">
                  <c:v>abr-20</c:v>
                </c:pt>
                <c:pt idx="4">
                  <c:v>may-20</c:v>
                </c:pt>
                <c:pt idx="5">
                  <c:v>jun-20</c:v>
                </c:pt>
                <c:pt idx="6">
                  <c:v>jul-20</c:v>
                </c:pt>
                <c:pt idx="7">
                  <c:v>ago-20</c:v>
                </c:pt>
                <c:pt idx="8">
                  <c:v>sep-20</c:v>
                </c:pt>
                <c:pt idx="9">
                  <c:v>oct-20</c:v>
                </c:pt>
                <c:pt idx="10">
                  <c:v>nov-20</c:v>
                </c:pt>
                <c:pt idx="11">
                  <c:v>dic-20</c:v>
                </c:pt>
              </c:strCache>
            </c:strRef>
          </c:cat>
          <c:val>
            <c:numRef>
              <c:f>Dureza!$F$102:$F$114</c:f>
              <c:numCache>
                <c:formatCode>General</c:formatCode>
                <c:ptCount val="12"/>
                <c:pt idx="0">
                  <c:v>60</c:v>
                </c:pt>
                <c:pt idx="1">
                  <c:v>70</c:v>
                </c:pt>
                <c:pt idx="2">
                  <c:v>50</c:v>
                </c:pt>
                <c:pt idx="3">
                  <c:v>80</c:v>
                </c:pt>
                <c:pt idx="4">
                  <c:v>50</c:v>
                </c:pt>
                <c:pt idx="5">
                  <c:v>60</c:v>
                </c:pt>
                <c:pt idx="8">
                  <c:v>150</c:v>
                </c:pt>
                <c:pt idx="9">
                  <c:v>60</c:v>
                </c:pt>
                <c:pt idx="10">
                  <c:v>80</c:v>
                </c:pt>
                <c:pt idx="11">
                  <c:v>140</c:v>
                </c:pt>
              </c:numCache>
            </c:numRef>
          </c:val>
          <c:smooth val="0"/>
          <c:extLst>
            <c:ext xmlns:c16="http://schemas.microsoft.com/office/drawing/2014/chart" uri="{C3380CC4-5D6E-409C-BE32-E72D297353CC}">
              <c16:uniqueId val="{00000004-3117-4C6C-B8EE-F82ECEA94B1E}"/>
            </c:ext>
          </c:extLst>
        </c:ser>
        <c:ser>
          <c:idx val="5"/>
          <c:order val="5"/>
          <c:tx>
            <c:strRef>
              <c:f>Dureza!$G$100:$G$101</c:f>
              <c:strCache>
                <c:ptCount val="1"/>
                <c:pt idx="0">
                  <c:v>MAAB2</c:v>
                </c:pt>
              </c:strCache>
            </c:strRef>
          </c:tx>
          <c:spPr>
            <a:ln w="28575" cap="rnd">
              <a:solidFill>
                <a:schemeClr val="accent6"/>
              </a:solidFill>
              <a:round/>
            </a:ln>
            <a:effectLst/>
          </c:spPr>
          <c:marker>
            <c:symbol val="none"/>
          </c:marker>
          <c:cat>
            <c:strRef>
              <c:f>Dureza!$A$102:$A$114</c:f>
              <c:strCache>
                <c:ptCount val="12"/>
                <c:pt idx="0">
                  <c:v>ene-20</c:v>
                </c:pt>
                <c:pt idx="1">
                  <c:v>feb-20</c:v>
                </c:pt>
                <c:pt idx="2">
                  <c:v>mar-20</c:v>
                </c:pt>
                <c:pt idx="3">
                  <c:v>abr-20</c:v>
                </c:pt>
                <c:pt idx="4">
                  <c:v>may-20</c:v>
                </c:pt>
                <c:pt idx="5">
                  <c:v>jun-20</c:v>
                </c:pt>
                <c:pt idx="6">
                  <c:v>jul-20</c:v>
                </c:pt>
                <c:pt idx="7">
                  <c:v>ago-20</c:v>
                </c:pt>
                <c:pt idx="8">
                  <c:v>sep-20</c:v>
                </c:pt>
                <c:pt idx="9">
                  <c:v>oct-20</c:v>
                </c:pt>
                <c:pt idx="10">
                  <c:v>nov-20</c:v>
                </c:pt>
                <c:pt idx="11">
                  <c:v>dic-20</c:v>
                </c:pt>
              </c:strCache>
            </c:strRef>
          </c:cat>
          <c:val>
            <c:numRef>
              <c:f>Dureza!$G$102:$G$114</c:f>
              <c:numCache>
                <c:formatCode>General</c:formatCode>
                <c:ptCount val="12"/>
                <c:pt idx="0">
                  <c:v>40</c:v>
                </c:pt>
                <c:pt idx="1">
                  <c:v>40</c:v>
                </c:pt>
                <c:pt idx="2">
                  <c:v>40</c:v>
                </c:pt>
                <c:pt idx="3">
                  <c:v>40</c:v>
                </c:pt>
                <c:pt idx="4">
                  <c:v>30</c:v>
                </c:pt>
                <c:pt idx="5">
                  <c:v>60</c:v>
                </c:pt>
                <c:pt idx="6">
                  <c:v>40</c:v>
                </c:pt>
                <c:pt idx="7">
                  <c:v>60</c:v>
                </c:pt>
                <c:pt idx="8">
                  <c:v>60</c:v>
                </c:pt>
                <c:pt idx="9">
                  <c:v>40</c:v>
                </c:pt>
                <c:pt idx="10">
                  <c:v>50</c:v>
                </c:pt>
                <c:pt idx="11">
                  <c:v>40</c:v>
                </c:pt>
              </c:numCache>
            </c:numRef>
          </c:val>
          <c:smooth val="0"/>
          <c:extLst>
            <c:ext xmlns:c16="http://schemas.microsoft.com/office/drawing/2014/chart" uri="{C3380CC4-5D6E-409C-BE32-E72D297353CC}">
              <c16:uniqueId val="{00000005-3117-4C6C-B8EE-F82ECEA94B1E}"/>
            </c:ext>
          </c:extLst>
        </c:ser>
        <c:ser>
          <c:idx val="6"/>
          <c:order val="6"/>
          <c:tx>
            <c:strRef>
              <c:f>Dureza!$H$100:$H$101</c:f>
              <c:strCache>
                <c:ptCount val="1"/>
                <c:pt idx="0">
                  <c:v>MACA2</c:v>
                </c:pt>
              </c:strCache>
            </c:strRef>
          </c:tx>
          <c:spPr>
            <a:ln w="28575" cap="rnd">
              <a:solidFill>
                <a:schemeClr val="accent1">
                  <a:lumMod val="60000"/>
                </a:schemeClr>
              </a:solidFill>
              <a:round/>
            </a:ln>
            <a:effectLst/>
          </c:spPr>
          <c:marker>
            <c:symbol val="none"/>
          </c:marker>
          <c:cat>
            <c:strRef>
              <c:f>Dureza!$A$102:$A$114</c:f>
              <c:strCache>
                <c:ptCount val="12"/>
                <c:pt idx="0">
                  <c:v>ene-20</c:v>
                </c:pt>
                <c:pt idx="1">
                  <c:v>feb-20</c:v>
                </c:pt>
                <c:pt idx="2">
                  <c:v>mar-20</c:v>
                </c:pt>
                <c:pt idx="3">
                  <c:v>abr-20</c:v>
                </c:pt>
                <c:pt idx="4">
                  <c:v>may-20</c:v>
                </c:pt>
                <c:pt idx="5">
                  <c:v>jun-20</c:v>
                </c:pt>
                <c:pt idx="6">
                  <c:v>jul-20</c:v>
                </c:pt>
                <c:pt idx="7">
                  <c:v>ago-20</c:v>
                </c:pt>
                <c:pt idx="8">
                  <c:v>sep-20</c:v>
                </c:pt>
                <c:pt idx="9">
                  <c:v>oct-20</c:v>
                </c:pt>
                <c:pt idx="10">
                  <c:v>nov-20</c:v>
                </c:pt>
                <c:pt idx="11">
                  <c:v>dic-20</c:v>
                </c:pt>
              </c:strCache>
            </c:strRef>
          </c:cat>
          <c:val>
            <c:numRef>
              <c:f>Dureza!$H$102:$H$114</c:f>
              <c:numCache>
                <c:formatCode>General</c:formatCode>
                <c:ptCount val="12"/>
                <c:pt idx="0">
                  <c:v>40</c:v>
                </c:pt>
                <c:pt idx="1">
                  <c:v>40</c:v>
                </c:pt>
                <c:pt idx="2">
                  <c:v>40</c:v>
                </c:pt>
                <c:pt idx="3">
                  <c:v>30</c:v>
                </c:pt>
                <c:pt idx="4">
                  <c:v>30</c:v>
                </c:pt>
                <c:pt idx="5">
                  <c:v>30</c:v>
                </c:pt>
                <c:pt idx="6">
                  <c:v>30</c:v>
                </c:pt>
                <c:pt idx="7">
                  <c:v>40</c:v>
                </c:pt>
                <c:pt idx="8">
                  <c:v>55</c:v>
                </c:pt>
                <c:pt idx="9">
                  <c:v>30</c:v>
                </c:pt>
                <c:pt idx="10">
                  <c:v>70</c:v>
                </c:pt>
                <c:pt idx="11">
                  <c:v>40</c:v>
                </c:pt>
              </c:numCache>
            </c:numRef>
          </c:val>
          <c:smooth val="0"/>
          <c:extLst>
            <c:ext xmlns:c16="http://schemas.microsoft.com/office/drawing/2014/chart" uri="{C3380CC4-5D6E-409C-BE32-E72D297353CC}">
              <c16:uniqueId val="{00000006-3117-4C6C-B8EE-F82ECEA94B1E}"/>
            </c:ext>
          </c:extLst>
        </c:ser>
        <c:ser>
          <c:idx val="7"/>
          <c:order val="7"/>
          <c:tx>
            <c:strRef>
              <c:f>Dureza!$I$100:$I$101</c:f>
              <c:strCache>
                <c:ptCount val="1"/>
                <c:pt idx="0">
                  <c:v>MSP</c:v>
                </c:pt>
              </c:strCache>
            </c:strRef>
          </c:tx>
          <c:spPr>
            <a:ln w="28575" cap="rnd">
              <a:solidFill>
                <a:schemeClr val="accent2">
                  <a:lumMod val="60000"/>
                </a:schemeClr>
              </a:solidFill>
              <a:round/>
            </a:ln>
            <a:effectLst/>
          </c:spPr>
          <c:marker>
            <c:symbol val="none"/>
          </c:marker>
          <c:cat>
            <c:strRef>
              <c:f>Dureza!$A$102:$A$114</c:f>
              <c:strCache>
                <c:ptCount val="12"/>
                <c:pt idx="0">
                  <c:v>ene-20</c:v>
                </c:pt>
                <c:pt idx="1">
                  <c:v>feb-20</c:v>
                </c:pt>
                <c:pt idx="2">
                  <c:v>mar-20</c:v>
                </c:pt>
                <c:pt idx="3">
                  <c:v>abr-20</c:v>
                </c:pt>
                <c:pt idx="4">
                  <c:v>may-20</c:v>
                </c:pt>
                <c:pt idx="5">
                  <c:v>jun-20</c:v>
                </c:pt>
                <c:pt idx="6">
                  <c:v>jul-20</c:v>
                </c:pt>
                <c:pt idx="7">
                  <c:v>ago-20</c:v>
                </c:pt>
                <c:pt idx="8">
                  <c:v>sep-20</c:v>
                </c:pt>
                <c:pt idx="9">
                  <c:v>oct-20</c:v>
                </c:pt>
                <c:pt idx="10">
                  <c:v>nov-20</c:v>
                </c:pt>
                <c:pt idx="11">
                  <c:v>dic-20</c:v>
                </c:pt>
              </c:strCache>
            </c:strRef>
          </c:cat>
          <c:val>
            <c:numRef>
              <c:f>Dureza!$I$102:$I$114</c:f>
              <c:numCache>
                <c:formatCode>General</c:formatCode>
                <c:ptCount val="12"/>
                <c:pt idx="10">
                  <c:v>30</c:v>
                </c:pt>
                <c:pt idx="11">
                  <c:v>80</c:v>
                </c:pt>
              </c:numCache>
            </c:numRef>
          </c:val>
          <c:smooth val="0"/>
          <c:extLst>
            <c:ext xmlns:c16="http://schemas.microsoft.com/office/drawing/2014/chart" uri="{C3380CC4-5D6E-409C-BE32-E72D297353CC}">
              <c16:uniqueId val="{00000007-3117-4C6C-B8EE-F82ECEA94B1E}"/>
            </c:ext>
          </c:extLst>
        </c:ser>
        <c:ser>
          <c:idx val="8"/>
          <c:order val="8"/>
          <c:tx>
            <c:strRef>
              <c:f>Dureza!$J$100:$J$101</c:f>
              <c:strCache>
                <c:ptCount val="1"/>
                <c:pt idx="0">
                  <c:v>PAPO2</c:v>
                </c:pt>
              </c:strCache>
            </c:strRef>
          </c:tx>
          <c:spPr>
            <a:ln w="28575" cap="rnd">
              <a:solidFill>
                <a:schemeClr val="accent3">
                  <a:lumMod val="60000"/>
                </a:schemeClr>
              </a:solidFill>
              <a:round/>
            </a:ln>
            <a:effectLst/>
          </c:spPr>
          <c:marker>
            <c:symbol val="none"/>
          </c:marker>
          <c:cat>
            <c:strRef>
              <c:f>Dureza!$A$102:$A$114</c:f>
              <c:strCache>
                <c:ptCount val="12"/>
                <c:pt idx="0">
                  <c:v>ene-20</c:v>
                </c:pt>
                <c:pt idx="1">
                  <c:v>feb-20</c:v>
                </c:pt>
                <c:pt idx="2">
                  <c:v>mar-20</c:v>
                </c:pt>
                <c:pt idx="3">
                  <c:v>abr-20</c:v>
                </c:pt>
                <c:pt idx="4">
                  <c:v>may-20</c:v>
                </c:pt>
                <c:pt idx="5">
                  <c:v>jun-20</c:v>
                </c:pt>
                <c:pt idx="6">
                  <c:v>jul-20</c:v>
                </c:pt>
                <c:pt idx="7">
                  <c:v>ago-20</c:v>
                </c:pt>
                <c:pt idx="8">
                  <c:v>sep-20</c:v>
                </c:pt>
                <c:pt idx="9">
                  <c:v>oct-20</c:v>
                </c:pt>
                <c:pt idx="10">
                  <c:v>nov-20</c:v>
                </c:pt>
                <c:pt idx="11">
                  <c:v>dic-20</c:v>
                </c:pt>
              </c:strCache>
            </c:strRef>
          </c:cat>
          <c:val>
            <c:numRef>
              <c:f>Dureza!$J$102:$J$114</c:f>
              <c:numCache>
                <c:formatCode>General</c:formatCode>
                <c:ptCount val="12"/>
                <c:pt idx="0">
                  <c:v>40</c:v>
                </c:pt>
                <c:pt idx="2">
                  <c:v>40</c:v>
                </c:pt>
                <c:pt idx="3">
                  <c:v>50</c:v>
                </c:pt>
                <c:pt idx="4">
                  <c:v>30</c:v>
                </c:pt>
                <c:pt idx="5">
                  <c:v>40</c:v>
                </c:pt>
                <c:pt idx="6">
                  <c:v>40</c:v>
                </c:pt>
                <c:pt idx="7">
                  <c:v>30</c:v>
                </c:pt>
                <c:pt idx="8">
                  <c:v>40</c:v>
                </c:pt>
                <c:pt idx="9">
                  <c:v>30</c:v>
                </c:pt>
                <c:pt idx="10">
                  <c:v>50</c:v>
                </c:pt>
                <c:pt idx="11">
                  <c:v>40</c:v>
                </c:pt>
              </c:numCache>
            </c:numRef>
          </c:val>
          <c:smooth val="0"/>
          <c:extLst>
            <c:ext xmlns:c16="http://schemas.microsoft.com/office/drawing/2014/chart" uri="{C3380CC4-5D6E-409C-BE32-E72D297353CC}">
              <c16:uniqueId val="{00000008-3117-4C6C-B8EE-F82ECEA94B1E}"/>
            </c:ext>
          </c:extLst>
        </c:ser>
        <c:ser>
          <c:idx val="9"/>
          <c:order val="9"/>
          <c:tx>
            <c:strRef>
              <c:f>Dureza!$K$100:$K$101</c:f>
              <c:strCache>
                <c:ptCount val="1"/>
                <c:pt idx="0">
                  <c:v>PAPR2</c:v>
                </c:pt>
              </c:strCache>
            </c:strRef>
          </c:tx>
          <c:spPr>
            <a:ln w="28575" cap="rnd">
              <a:solidFill>
                <a:schemeClr val="accent4">
                  <a:lumMod val="60000"/>
                </a:schemeClr>
              </a:solidFill>
              <a:round/>
            </a:ln>
            <a:effectLst/>
          </c:spPr>
          <c:marker>
            <c:symbol val="none"/>
          </c:marker>
          <c:cat>
            <c:strRef>
              <c:f>Dureza!$A$102:$A$114</c:f>
              <c:strCache>
                <c:ptCount val="12"/>
                <c:pt idx="0">
                  <c:v>ene-20</c:v>
                </c:pt>
                <c:pt idx="1">
                  <c:v>feb-20</c:v>
                </c:pt>
                <c:pt idx="2">
                  <c:v>mar-20</c:v>
                </c:pt>
                <c:pt idx="3">
                  <c:v>abr-20</c:v>
                </c:pt>
                <c:pt idx="4">
                  <c:v>may-20</c:v>
                </c:pt>
                <c:pt idx="5">
                  <c:v>jun-20</c:v>
                </c:pt>
                <c:pt idx="6">
                  <c:v>jul-20</c:v>
                </c:pt>
                <c:pt idx="7">
                  <c:v>ago-20</c:v>
                </c:pt>
                <c:pt idx="8">
                  <c:v>sep-20</c:v>
                </c:pt>
                <c:pt idx="9">
                  <c:v>oct-20</c:v>
                </c:pt>
                <c:pt idx="10">
                  <c:v>nov-20</c:v>
                </c:pt>
                <c:pt idx="11">
                  <c:v>dic-20</c:v>
                </c:pt>
              </c:strCache>
            </c:strRef>
          </c:cat>
          <c:val>
            <c:numRef>
              <c:f>Dureza!$K$102:$K$114</c:f>
              <c:numCache>
                <c:formatCode>General</c:formatCode>
                <c:ptCount val="12"/>
                <c:pt idx="0">
                  <c:v>100</c:v>
                </c:pt>
                <c:pt idx="1">
                  <c:v>120</c:v>
                </c:pt>
                <c:pt idx="2">
                  <c:v>40</c:v>
                </c:pt>
                <c:pt idx="3">
                  <c:v>40</c:v>
                </c:pt>
                <c:pt idx="4">
                  <c:v>50</c:v>
                </c:pt>
                <c:pt idx="5">
                  <c:v>170</c:v>
                </c:pt>
                <c:pt idx="6">
                  <c:v>40</c:v>
                </c:pt>
                <c:pt idx="7">
                  <c:v>30</c:v>
                </c:pt>
                <c:pt idx="8">
                  <c:v>10</c:v>
                </c:pt>
                <c:pt idx="9">
                  <c:v>70</c:v>
                </c:pt>
                <c:pt idx="10">
                  <c:v>50</c:v>
                </c:pt>
                <c:pt idx="11">
                  <c:v>40</c:v>
                </c:pt>
              </c:numCache>
            </c:numRef>
          </c:val>
          <c:smooth val="0"/>
          <c:extLst>
            <c:ext xmlns:c16="http://schemas.microsoft.com/office/drawing/2014/chart" uri="{C3380CC4-5D6E-409C-BE32-E72D297353CC}">
              <c16:uniqueId val="{00000009-3117-4C6C-B8EE-F82ECEA94B1E}"/>
            </c:ext>
          </c:extLst>
        </c:ser>
        <c:ser>
          <c:idx val="10"/>
          <c:order val="10"/>
          <c:tx>
            <c:strRef>
              <c:f>Dureza!$L$100:$L$101</c:f>
              <c:strCache>
                <c:ptCount val="1"/>
                <c:pt idx="0">
                  <c:v>PLTR1</c:v>
                </c:pt>
              </c:strCache>
            </c:strRef>
          </c:tx>
          <c:spPr>
            <a:ln w="28575" cap="rnd">
              <a:solidFill>
                <a:schemeClr val="accent5">
                  <a:lumMod val="60000"/>
                </a:schemeClr>
              </a:solidFill>
              <a:round/>
            </a:ln>
            <a:effectLst/>
          </c:spPr>
          <c:marker>
            <c:symbol val="none"/>
          </c:marker>
          <c:cat>
            <c:strRef>
              <c:f>Dureza!$A$102:$A$114</c:f>
              <c:strCache>
                <c:ptCount val="12"/>
                <c:pt idx="0">
                  <c:v>ene-20</c:v>
                </c:pt>
                <c:pt idx="1">
                  <c:v>feb-20</c:v>
                </c:pt>
                <c:pt idx="2">
                  <c:v>mar-20</c:v>
                </c:pt>
                <c:pt idx="3">
                  <c:v>abr-20</c:v>
                </c:pt>
                <c:pt idx="4">
                  <c:v>may-20</c:v>
                </c:pt>
                <c:pt idx="5">
                  <c:v>jun-20</c:v>
                </c:pt>
                <c:pt idx="6">
                  <c:v>jul-20</c:v>
                </c:pt>
                <c:pt idx="7">
                  <c:v>ago-20</c:v>
                </c:pt>
                <c:pt idx="8">
                  <c:v>sep-20</c:v>
                </c:pt>
                <c:pt idx="9">
                  <c:v>oct-20</c:v>
                </c:pt>
                <c:pt idx="10">
                  <c:v>nov-20</c:v>
                </c:pt>
                <c:pt idx="11">
                  <c:v>dic-20</c:v>
                </c:pt>
              </c:strCache>
            </c:strRef>
          </c:cat>
          <c:val>
            <c:numRef>
              <c:f>Dureza!$L$102:$L$114</c:f>
              <c:numCache>
                <c:formatCode>General</c:formatCode>
                <c:ptCount val="12"/>
                <c:pt idx="0">
                  <c:v>30</c:v>
                </c:pt>
                <c:pt idx="1">
                  <c:v>30</c:v>
                </c:pt>
                <c:pt idx="2">
                  <c:v>30</c:v>
                </c:pt>
                <c:pt idx="3">
                  <c:v>30</c:v>
                </c:pt>
                <c:pt idx="4">
                  <c:v>30</c:v>
                </c:pt>
                <c:pt idx="5">
                  <c:v>30</c:v>
                </c:pt>
                <c:pt idx="6">
                  <c:v>30</c:v>
                </c:pt>
                <c:pt idx="7">
                  <c:v>30</c:v>
                </c:pt>
                <c:pt idx="8">
                  <c:v>30</c:v>
                </c:pt>
                <c:pt idx="9">
                  <c:v>30</c:v>
                </c:pt>
                <c:pt idx="10">
                  <c:v>30</c:v>
                </c:pt>
                <c:pt idx="11">
                  <c:v>30</c:v>
                </c:pt>
              </c:numCache>
            </c:numRef>
          </c:val>
          <c:smooth val="0"/>
          <c:extLst>
            <c:ext xmlns:c16="http://schemas.microsoft.com/office/drawing/2014/chart" uri="{C3380CC4-5D6E-409C-BE32-E72D297353CC}">
              <c16:uniqueId val="{0000000A-3117-4C6C-B8EE-F82ECEA94B1E}"/>
            </c:ext>
          </c:extLst>
        </c:ser>
        <c:ser>
          <c:idx val="11"/>
          <c:order val="11"/>
          <c:tx>
            <c:strRef>
              <c:f>Dureza!$M$100:$M$101</c:f>
              <c:strCache>
                <c:ptCount val="1"/>
                <c:pt idx="0">
                  <c:v>PLTR2</c:v>
                </c:pt>
              </c:strCache>
            </c:strRef>
          </c:tx>
          <c:spPr>
            <a:ln w="28575" cap="rnd">
              <a:solidFill>
                <a:schemeClr val="accent6">
                  <a:lumMod val="60000"/>
                </a:schemeClr>
              </a:solidFill>
              <a:round/>
            </a:ln>
            <a:effectLst/>
          </c:spPr>
          <c:marker>
            <c:symbol val="none"/>
          </c:marker>
          <c:cat>
            <c:strRef>
              <c:f>Dureza!$A$102:$A$114</c:f>
              <c:strCache>
                <c:ptCount val="12"/>
                <c:pt idx="0">
                  <c:v>ene-20</c:v>
                </c:pt>
                <c:pt idx="1">
                  <c:v>feb-20</c:v>
                </c:pt>
                <c:pt idx="2">
                  <c:v>mar-20</c:v>
                </c:pt>
                <c:pt idx="3">
                  <c:v>abr-20</c:v>
                </c:pt>
                <c:pt idx="4">
                  <c:v>may-20</c:v>
                </c:pt>
                <c:pt idx="5">
                  <c:v>jun-20</c:v>
                </c:pt>
                <c:pt idx="6">
                  <c:v>jul-20</c:v>
                </c:pt>
                <c:pt idx="7">
                  <c:v>ago-20</c:v>
                </c:pt>
                <c:pt idx="8">
                  <c:v>sep-20</c:v>
                </c:pt>
                <c:pt idx="9">
                  <c:v>oct-20</c:v>
                </c:pt>
                <c:pt idx="10">
                  <c:v>nov-20</c:v>
                </c:pt>
                <c:pt idx="11">
                  <c:v>dic-20</c:v>
                </c:pt>
              </c:strCache>
            </c:strRef>
          </c:cat>
          <c:val>
            <c:numRef>
              <c:f>Dureza!$M$102:$M$114</c:f>
              <c:numCache>
                <c:formatCode>General</c:formatCode>
                <c:ptCount val="12"/>
                <c:pt idx="0">
                  <c:v>30</c:v>
                </c:pt>
                <c:pt idx="1">
                  <c:v>30</c:v>
                </c:pt>
                <c:pt idx="2">
                  <c:v>30</c:v>
                </c:pt>
                <c:pt idx="3">
                  <c:v>40</c:v>
                </c:pt>
                <c:pt idx="4">
                  <c:v>30</c:v>
                </c:pt>
                <c:pt idx="5">
                  <c:v>40</c:v>
                </c:pt>
                <c:pt idx="6">
                  <c:v>30</c:v>
                </c:pt>
                <c:pt idx="7">
                  <c:v>30</c:v>
                </c:pt>
                <c:pt idx="8">
                  <c:v>40</c:v>
                </c:pt>
                <c:pt idx="9">
                  <c:v>50</c:v>
                </c:pt>
                <c:pt idx="10">
                  <c:v>30</c:v>
                </c:pt>
                <c:pt idx="11">
                  <c:v>40</c:v>
                </c:pt>
              </c:numCache>
            </c:numRef>
          </c:val>
          <c:smooth val="0"/>
          <c:extLst>
            <c:ext xmlns:c16="http://schemas.microsoft.com/office/drawing/2014/chart" uri="{C3380CC4-5D6E-409C-BE32-E72D297353CC}">
              <c16:uniqueId val="{0000000B-3117-4C6C-B8EE-F82ECEA94B1E}"/>
            </c:ext>
          </c:extLst>
        </c:ser>
        <c:ser>
          <c:idx val="12"/>
          <c:order val="12"/>
          <c:tx>
            <c:strRef>
              <c:f>Dureza!$N$100:$N$101</c:f>
              <c:strCache>
                <c:ptCount val="1"/>
                <c:pt idx="0">
                  <c:v>RECO</c:v>
                </c:pt>
              </c:strCache>
            </c:strRef>
          </c:tx>
          <c:spPr>
            <a:ln w="28575" cap="rnd">
              <a:solidFill>
                <a:schemeClr val="accent1">
                  <a:lumMod val="80000"/>
                  <a:lumOff val="20000"/>
                </a:schemeClr>
              </a:solidFill>
              <a:round/>
            </a:ln>
            <a:effectLst/>
          </c:spPr>
          <c:marker>
            <c:symbol val="none"/>
          </c:marker>
          <c:cat>
            <c:strRef>
              <c:f>Dureza!$A$102:$A$114</c:f>
              <c:strCache>
                <c:ptCount val="12"/>
                <c:pt idx="0">
                  <c:v>ene-20</c:v>
                </c:pt>
                <c:pt idx="1">
                  <c:v>feb-20</c:v>
                </c:pt>
                <c:pt idx="2">
                  <c:v>mar-20</c:v>
                </c:pt>
                <c:pt idx="3">
                  <c:v>abr-20</c:v>
                </c:pt>
                <c:pt idx="4">
                  <c:v>may-20</c:v>
                </c:pt>
                <c:pt idx="5">
                  <c:v>jun-20</c:v>
                </c:pt>
                <c:pt idx="6">
                  <c:v>jul-20</c:v>
                </c:pt>
                <c:pt idx="7">
                  <c:v>ago-20</c:v>
                </c:pt>
                <c:pt idx="8">
                  <c:v>sep-20</c:v>
                </c:pt>
                <c:pt idx="9">
                  <c:v>oct-20</c:v>
                </c:pt>
                <c:pt idx="10">
                  <c:v>nov-20</c:v>
                </c:pt>
                <c:pt idx="11">
                  <c:v>dic-20</c:v>
                </c:pt>
              </c:strCache>
            </c:strRef>
          </c:cat>
          <c:val>
            <c:numRef>
              <c:f>Dureza!$N$102:$N$114</c:f>
              <c:numCache>
                <c:formatCode>General</c:formatCode>
                <c:ptCount val="12"/>
                <c:pt idx="0">
                  <c:v>30</c:v>
                </c:pt>
                <c:pt idx="4">
                  <c:v>30</c:v>
                </c:pt>
                <c:pt idx="5">
                  <c:v>30</c:v>
                </c:pt>
                <c:pt idx="8">
                  <c:v>30</c:v>
                </c:pt>
                <c:pt idx="9">
                  <c:v>30</c:v>
                </c:pt>
                <c:pt idx="10">
                  <c:v>30</c:v>
                </c:pt>
                <c:pt idx="11">
                  <c:v>30</c:v>
                </c:pt>
              </c:numCache>
            </c:numRef>
          </c:val>
          <c:smooth val="0"/>
          <c:extLst>
            <c:ext xmlns:c16="http://schemas.microsoft.com/office/drawing/2014/chart" uri="{C3380CC4-5D6E-409C-BE32-E72D297353CC}">
              <c16:uniqueId val="{0000000C-3117-4C6C-B8EE-F82ECEA94B1E}"/>
            </c:ext>
          </c:extLst>
        </c:ser>
        <c:dLbls>
          <c:showLegendKey val="0"/>
          <c:showVal val="0"/>
          <c:showCatName val="0"/>
          <c:showSerName val="0"/>
          <c:showPercent val="0"/>
          <c:showBubbleSize val="0"/>
        </c:dLbls>
        <c:smooth val="0"/>
        <c:axId val="960665008"/>
        <c:axId val="960661072"/>
      </c:lineChart>
      <c:catAx>
        <c:axId val="960665008"/>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Mes del muestreo</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MX"/>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960661072"/>
        <c:crosses val="autoZero"/>
        <c:auto val="1"/>
        <c:lblAlgn val="ctr"/>
        <c:lblOffset val="100"/>
        <c:noMultiLvlLbl val="0"/>
      </c:catAx>
      <c:valAx>
        <c:axId val="960661072"/>
        <c:scaling>
          <c:orientation val="minMax"/>
          <c:min val="5"/>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960665008"/>
        <c:crosses val="autoZero"/>
        <c:crossBetween val="between"/>
      </c:valAx>
      <c:spPr>
        <a:noFill/>
        <a:ln>
          <a:noFill/>
        </a:ln>
        <a:effectLst/>
      </c:spPr>
    </c:plotArea>
    <c:legend>
      <c:legendPos val="r"/>
      <c:layout>
        <c:manualLayout>
          <c:xMode val="edge"/>
          <c:yMode val="edge"/>
          <c:x val="0.8227185036399145"/>
          <c:y val="6.0375942553599793E-2"/>
          <c:w val="0.1696603143147502"/>
          <c:h val="0.867486344449893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r>
              <a:rPr lang="en-US" sz="1200" b="1"/>
              <a:t>Dureza</a:t>
            </a:r>
          </a:p>
        </c:rich>
      </c:tx>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es-MX"/>
        </a:p>
      </c:txPr>
    </c:title>
    <c:autoTitleDeleted val="0"/>
    <c:plotArea>
      <c:layout/>
      <c:stockChart>
        <c:ser>
          <c:idx val="0"/>
          <c:order val="0"/>
          <c:tx>
            <c:strRef>
              <c:f>Dureza!$A$241</c:f>
              <c:strCache>
                <c:ptCount val="1"/>
                <c:pt idx="0">
                  <c:v>PROMEDIO</c:v>
                </c:pt>
              </c:strCache>
            </c:strRef>
          </c:tx>
          <c:spPr>
            <a:ln w="28575" cap="rnd">
              <a:noFill/>
              <a:round/>
            </a:ln>
            <a:effectLst/>
          </c:spPr>
          <c:marker>
            <c:symbol val="circle"/>
            <c:size val="5"/>
            <c:spPr>
              <a:solidFill>
                <a:schemeClr val="accent1"/>
              </a:solidFill>
              <a:ln w="9525">
                <a:solidFill>
                  <a:schemeClr val="accent1"/>
                </a:solidFill>
              </a:ln>
              <a:effectLst/>
            </c:spPr>
          </c:marker>
          <c:dPt>
            <c:idx val="0"/>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0-ABF3-4704-94CC-84302D70102E}"/>
              </c:ext>
            </c:extLst>
          </c:dPt>
          <c:dPt>
            <c:idx val="1"/>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1-ABF3-4704-94CC-84302D70102E}"/>
              </c:ext>
            </c:extLst>
          </c:dPt>
          <c:dPt>
            <c:idx val="2"/>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2-ABF3-4704-94CC-84302D70102E}"/>
              </c:ext>
            </c:extLst>
          </c:dPt>
          <c:dPt>
            <c:idx val="3"/>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3-ABF3-4704-94CC-84302D70102E}"/>
              </c:ext>
            </c:extLst>
          </c:dPt>
          <c:dPt>
            <c:idx val="4"/>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4-ABF3-4704-94CC-84302D70102E}"/>
              </c:ext>
            </c:extLst>
          </c:dPt>
          <c:dPt>
            <c:idx val="5"/>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5-ABF3-4704-94CC-84302D70102E}"/>
              </c:ext>
            </c:extLst>
          </c:dPt>
          <c:dPt>
            <c:idx val="6"/>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6-ABF3-4704-94CC-84302D70102E}"/>
              </c:ext>
            </c:extLst>
          </c:dPt>
          <c:dPt>
            <c:idx val="7"/>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7-ABF3-4704-94CC-84302D70102E}"/>
              </c:ext>
            </c:extLst>
          </c:dPt>
          <c:dPt>
            <c:idx val="8"/>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8-ABF3-4704-94CC-84302D70102E}"/>
              </c:ext>
            </c:extLst>
          </c:dPt>
          <c:dPt>
            <c:idx val="9"/>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9-ABF3-4704-94CC-84302D70102E}"/>
              </c:ext>
            </c:extLst>
          </c:dPt>
          <c:dPt>
            <c:idx val="10"/>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A-ABF3-4704-94CC-84302D70102E}"/>
              </c:ext>
            </c:extLst>
          </c:dPt>
          <c:dPt>
            <c:idx val="11"/>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B-ABF3-4704-94CC-84302D70102E}"/>
              </c:ext>
            </c:extLst>
          </c:dPt>
          <c:dPt>
            <c:idx val="12"/>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C-ABF3-4704-94CC-84302D70102E}"/>
              </c:ext>
            </c:extLst>
          </c:dPt>
          <c:dPt>
            <c:idx val="13"/>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D-ABF3-4704-94CC-84302D70102E}"/>
              </c:ext>
            </c:extLst>
          </c:dPt>
          <c:dPt>
            <c:idx val="14"/>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E-ABF3-4704-94CC-84302D70102E}"/>
              </c:ext>
            </c:extLst>
          </c:dPt>
          <c:dPt>
            <c:idx val="15"/>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F-ABF3-4704-94CC-84302D70102E}"/>
              </c:ext>
            </c:extLst>
          </c:dPt>
          <c:dPt>
            <c:idx val="16"/>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10-ABF3-4704-94CC-84302D70102E}"/>
              </c:ext>
            </c:extLst>
          </c:dPt>
          <c:dPt>
            <c:idx val="17"/>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11-ABF3-4704-94CC-84302D70102E}"/>
              </c:ext>
            </c:extLst>
          </c:dPt>
          <c:dPt>
            <c:idx val="18"/>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12-ABF3-4704-94CC-84302D70102E}"/>
              </c:ext>
            </c:extLst>
          </c:dPt>
          <c:dPt>
            <c:idx val="19"/>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13-ABF3-4704-94CC-84302D70102E}"/>
              </c:ext>
            </c:extLst>
          </c:dPt>
          <c:dPt>
            <c:idx val="20"/>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14-ABF3-4704-94CC-84302D70102E}"/>
              </c:ext>
            </c:extLst>
          </c:dPt>
          <c:cat>
            <c:strRef>
              <c:f>Dureza!$B$240:$Z$240</c:f>
              <c:strCache>
                <c:ptCount val="25"/>
                <c:pt idx="0">
                  <c:v>CONV</c:v>
                </c:pt>
                <c:pt idx="1">
                  <c:v>HARG1</c:v>
                </c:pt>
                <c:pt idx="2">
                  <c:v>HARG2</c:v>
                </c:pt>
                <c:pt idx="3">
                  <c:v>HASL1</c:v>
                </c:pt>
                <c:pt idx="4">
                  <c:v>HASL2</c:v>
                </c:pt>
                <c:pt idx="5">
                  <c:v>HASL3</c:v>
                </c:pt>
                <c:pt idx="6">
                  <c:v>HOSP1</c:v>
                </c:pt>
                <c:pt idx="7">
                  <c:v>HOSP2</c:v>
                </c:pt>
                <c:pt idx="8">
                  <c:v>HUMH</c:v>
                </c:pt>
                <c:pt idx="9">
                  <c:v>MAAB1</c:v>
                </c:pt>
                <c:pt idx="10">
                  <c:v>MAAB2</c:v>
                </c:pt>
                <c:pt idx="11">
                  <c:v>MACA1</c:v>
                </c:pt>
                <c:pt idx="12">
                  <c:v>MACA2</c:v>
                </c:pt>
                <c:pt idx="13">
                  <c:v>MAKI</c:v>
                </c:pt>
                <c:pt idx="14">
                  <c:v>MSP</c:v>
                </c:pt>
                <c:pt idx="15">
                  <c:v>PAPO1</c:v>
                </c:pt>
                <c:pt idx="16">
                  <c:v>PAPO2</c:v>
                </c:pt>
                <c:pt idx="17">
                  <c:v>PAPR1</c:v>
                </c:pt>
                <c:pt idx="18">
                  <c:v>PAPR2</c:v>
                </c:pt>
                <c:pt idx="19">
                  <c:v>PAPR3</c:v>
                </c:pt>
                <c:pt idx="20">
                  <c:v>PLTR1</c:v>
                </c:pt>
                <c:pt idx="21">
                  <c:v>PLTR2</c:v>
                </c:pt>
                <c:pt idx="22">
                  <c:v>RECO</c:v>
                </c:pt>
                <c:pt idx="23">
                  <c:v>SALT</c:v>
                </c:pt>
                <c:pt idx="24">
                  <c:v>Total general</c:v>
                </c:pt>
              </c:strCache>
            </c:strRef>
          </c:cat>
          <c:val>
            <c:numRef>
              <c:f>Dureza!$B$241:$Z$241</c:f>
              <c:numCache>
                <c:formatCode>0.00</c:formatCode>
                <c:ptCount val="25"/>
                <c:pt idx="0">
                  <c:v>46.25</c:v>
                </c:pt>
                <c:pt idx="1">
                  <c:v>0</c:v>
                </c:pt>
                <c:pt idx="2">
                  <c:v>0</c:v>
                </c:pt>
                <c:pt idx="3">
                  <c:v>0</c:v>
                </c:pt>
                <c:pt idx="4">
                  <c:v>0</c:v>
                </c:pt>
                <c:pt idx="5">
                  <c:v>33.75</c:v>
                </c:pt>
                <c:pt idx="6">
                  <c:v>40</c:v>
                </c:pt>
                <c:pt idx="7">
                  <c:v>32</c:v>
                </c:pt>
                <c:pt idx="8">
                  <c:v>81.538461538461533</c:v>
                </c:pt>
                <c:pt idx="9">
                  <c:v>0</c:v>
                </c:pt>
                <c:pt idx="10">
                  <c:v>0</c:v>
                </c:pt>
                <c:pt idx="11">
                  <c:v>0</c:v>
                </c:pt>
                <c:pt idx="12">
                  <c:v>0</c:v>
                </c:pt>
                <c:pt idx="13">
                  <c:v>60</c:v>
                </c:pt>
                <c:pt idx="14">
                  <c:v>34</c:v>
                </c:pt>
                <c:pt idx="15">
                  <c:v>0</c:v>
                </c:pt>
                <c:pt idx="16">
                  <c:v>0</c:v>
                </c:pt>
                <c:pt idx="17">
                  <c:v>0</c:v>
                </c:pt>
                <c:pt idx="18">
                  <c:v>0</c:v>
                </c:pt>
                <c:pt idx="19">
                  <c:v>30</c:v>
                </c:pt>
                <c:pt idx="20">
                  <c:v>0</c:v>
                </c:pt>
                <c:pt idx="21">
                  <c:v>0</c:v>
                </c:pt>
                <c:pt idx="22">
                  <c:v>0</c:v>
                </c:pt>
                <c:pt idx="23">
                  <c:v>0</c:v>
                </c:pt>
                <c:pt idx="24">
                  <c:v>0</c:v>
                </c:pt>
              </c:numCache>
            </c:numRef>
          </c:val>
          <c:smooth val="0"/>
          <c:extLst>
            <c:ext xmlns:c16="http://schemas.microsoft.com/office/drawing/2014/chart" uri="{C3380CC4-5D6E-409C-BE32-E72D297353CC}">
              <c16:uniqueId val="{00000015-ABF3-4704-94CC-84302D70102E}"/>
            </c:ext>
          </c:extLst>
        </c:ser>
        <c:ser>
          <c:idx val="1"/>
          <c:order val="1"/>
          <c:tx>
            <c:strRef>
              <c:f>Dureza!$A$242</c:f>
              <c:strCache>
                <c:ptCount val="1"/>
                <c:pt idx="0">
                  <c:v>MIN</c:v>
                </c:pt>
              </c:strCache>
            </c:strRef>
          </c:tx>
          <c:spPr>
            <a:ln w="28575" cap="rnd">
              <a:noFill/>
              <a:round/>
            </a:ln>
            <a:effectLst/>
          </c:spPr>
          <c:marker>
            <c:symbol val="none"/>
          </c:marker>
          <c:dPt>
            <c:idx val="9"/>
            <c:marker>
              <c:symbol val="none"/>
            </c:marker>
            <c:bubble3D val="0"/>
            <c:extLst>
              <c:ext xmlns:c16="http://schemas.microsoft.com/office/drawing/2014/chart" uri="{C3380CC4-5D6E-409C-BE32-E72D297353CC}">
                <c16:uniqueId val="{00000016-ABF3-4704-94CC-84302D70102E}"/>
              </c:ext>
            </c:extLst>
          </c:dPt>
          <c:cat>
            <c:strRef>
              <c:f>Dureza!$B$240:$Z$240</c:f>
              <c:strCache>
                <c:ptCount val="25"/>
                <c:pt idx="0">
                  <c:v>CONV</c:v>
                </c:pt>
                <c:pt idx="1">
                  <c:v>HARG1</c:v>
                </c:pt>
                <c:pt idx="2">
                  <c:v>HARG2</c:v>
                </c:pt>
                <c:pt idx="3">
                  <c:v>HASL1</c:v>
                </c:pt>
                <c:pt idx="4">
                  <c:v>HASL2</c:v>
                </c:pt>
                <c:pt idx="5">
                  <c:v>HASL3</c:v>
                </c:pt>
                <c:pt idx="6">
                  <c:v>HOSP1</c:v>
                </c:pt>
                <c:pt idx="7">
                  <c:v>HOSP2</c:v>
                </c:pt>
                <c:pt idx="8">
                  <c:v>HUMH</c:v>
                </c:pt>
                <c:pt idx="9">
                  <c:v>MAAB1</c:v>
                </c:pt>
                <c:pt idx="10">
                  <c:v>MAAB2</c:v>
                </c:pt>
                <c:pt idx="11">
                  <c:v>MACA1</c:v>
                </c:pt>
                <c:pt idx="12">
                  <c:v>MACA2</c:v>
                </c:pt>
                <c:pt idx="13">
                  <c:v>MAKI</c:v>
                </c:pt>
                <c:pt idx="14">
                  <c:v>MSP</c:v>
                </c:pt>
                <c:pt idx="15">
                  <c:v>PAPO1</c:v>
                </c:pt>
                <c:pt idx="16">
                  <c:v>PAPO2</c:v>
                </c:pt>
                <c:pt idx="17">
                  <c:v>PAPR1</c:v>
                </c:pt>
                <c:pt idx="18">
                  <c:v>PAPR2</c:v>
                </c:pt>
                <c:pt idx="19">
                  <c:v>PAPR3</c:v>
                </c:pt>
                <c:pt idx="20">
                  <c:v>PLTR1</c:v>
                </c:pt>
                <c:pt idx="21">
                  <c:v>PLTR2</c:v>
                </c:pt>
                <c:pt idx="22">
                  <c:v>RECO</c:v>
                </c:pt>
                <c:pt idx="23">
                  <c:v>SALT</c:v>
                </c:pt>
                <c:pt idx="24">
                  <c:v>Total general</c:v>
                </c:pt>
              </c:strCache>
            </c:strRef>
          </c:cat>
          <c:val>
            <c:numRef>
              <c:f>Dureza!$B$242:$Z$242</c:f>
              <c:numCache>
                <c:formatCode>0.00</c:formatCode>
                <c:ptCount val="25"/>
                <c:pt idx="0">
                  <c:v>40</c:v>
                </c:pt>
                <c:pt idx="1">
                  <c:v>0</c:v>
                </c:pt>
                <c:pt idx="2">
                  <c:v>0</c:v>
                </c:pt>
                <c:pt idx="3">
                  <c:v>0</c:v>
                </c:pt>
                <c:pt idx="4">
                  <c:v>0</c:v>
                </c:pt>
                <c:pt idx="5">
                  <c:v>20</c:v>
                </c:pt>
                <c:pt idx="6">
                  <c:v>20</c:v>
                </c:pt>
                <c:pt idx="7">
                  <c:v>30</c:v>
                </c:pt>
                <c:pt idx="8">
                  <c:v>50</c:v>
                </c:pt>
                <c:pt idx="9">
                  <c:v>0</c:v>
                </c:pt>
                <c:pt idx="10">
                  <c:v>0</c:v>
                </c:pt>
                <c:pt idx="11">
                  <c:v>0</c:v>
                </c:pt>
                <c:pt idx="12">
                  <c:v>0</c:v>
                </c:pt>
                <c:pt idx="13">
                  <c:v>50</c:v>
                </c:pt>
                <c:pt idx="14">
                  <c:v>20</c:v>
                </c:pt>
                <c:pt idx="15">
                  <c:v>0</c:v>
                </c:pt>
                <c:pt idx="16">
                  <c:v>0</c:v>
                </c:pt>
                <c:pt idx="17">
                  <c:v>0</c:v>
                </c:pt>
                <c:pt idx="18">
                  <c:v>0</c:v>
                </c:pt>
                <c:pt idx="19">
                  <c:v>30</c:v>
                </c:pt>
                <c:pt idx="20">
                  <c:v>0</c:v>
                </c:pt>
                <c:pt idx="21">
                  <c:v>0</c:v>
                </c:pt>
                <c:pt idx="22">
                  <c:v>0</c:v>
                </c:pt>
                <c:pt idx="23">
                  <c:v>0</c:v>
                </c:pt>
                <c:pt idx="24">
                  <c:v>0</c:v>
                </c:pt>
              </c:numCache>
            </c:numRef>
          </c:val>
          <c:smooth val="0"/>
          <c:extLst>
            <c:ext xmlns:c16="http://schemas.microsoft.com/office/drawing/2014/chart" uri="{C3380CC4-5D6E-409C-BE32-E72D297353CC}">
              <c16:uniqueId val="{00000017-ABF3-4704-94CC-84302D70102E}"/>
            </c:ext>
          </c:extLst>
        </c:ser>
        <c:ser>
          <c:idx val="2"/>
          <c:order val="2"/>
          <c:tx>
            <c:strRef>
              <c:f>Dureza!$A$243</c:f>
              <c:strCache>
                <c:ptCount val="1"/>
                <c:pt idx="0">
                  <c:v>MAX</c:v>
                </c:pt>
              </c:strCache>
            </c:strRef>
          </c:tx>
          <c:spPr>
            <a:ln w="28575" cap="rnd">
              <a:noFill/>
              <a:round/>
            </a:ln>
            <a:effectLst/>
          </c:spPr>
          <c:marker>
            <c:symbol val="none"/>
          </c:marker>
          <c:cat>
            <c:strRef>
              <c:f>Dureza!$B$240:$Z$240</c:f>
              <c:strCache>
                <c:ptCount val="25"/>
                <c:pt idx="0">
                  <c:v>CONV</c:v>
                </c:pt>
                <c:pt idx="1">
                  <c:v>HARG1</c:v>
                </c:pt>
                <c:pt idx="2">
                  <c:v>HARG2</c:v>
                </c:pt>
                <c:pt idx="3">
                  <c:v>HASL1</c:v>
                </c:pt>
                <c:pt idx="4">
                  <c:v>HASL2</c:v>
                </c:pt>
                <c:pt idx="5">
                  <c:v>HASL3</c:v>
                </c:pt>
                <c:pt idx="6">
                  <c:v>HOSP1</c:v>
                </c:pt>
                <c:pt idx="7">
                  <c:v>HOSP2</c:v>
                </c:pt>
                <c:pt idx="8">
                  <c:v>HUMH</c:v>
                </c:pt>
                <c:pt idx="9">
                  <c:v>MAAB1</c:v>
                </c:pt>
                <c:pt idx="10">
                  <c:v>MAAB2</c:v>
                </c:pt>
                <c:pt idx="11">
                  <c:v>MACA1</c:v>
                </c:pt>
                <c:pt idx="12">
                  <c:v>MACA2</c:v>
                </c:pt>
                <c:pt idx="13">
                  <c:v>MAKI</c:v>
                </c:pt>
                <c:pt idx="14">
                  <c:v>MSP</c:v>
                </c:pt>
                <c:pt idx="15">
                  <c:v>PAPO1</c:v>
                </c:pt>
                <c:pt idx="16">
                  <c:v>PAPO2</c:v>
                </c:pt>
                <c:pt idx="17">
                  <c:v>PAPR1</c:v>
                </c:pt>
                <c:pt idx="18">
                  <c:v>PAPR2</c:v>
                </c:pt>
                <c:pt idx="19">
                  <c:v>PAPR3</c:v>
                </c:pt>
                <c:pt idx="20">
                  <c:v>PLTR1</c:v>
                </c:pt>
                <c:pt idx="21">
                  <c:v>PLTR2</c:v>
                </c:pt>
                <c:pt idx="22">
                  <c:v>RECO</c:v>
                </c:pt>
                <c:pt idx="23">
                  <c:v>SALT</c:v>
                </c:pt>
                <c:pt idx="24">
                  <c:v>Total general</c:v>
                </c:pt>
              </c:strCache>
            </c:strRef>
          </c:cat>
          <c:val>
            <c:numRef>
              <c:f>Dureza!$B$243:$Z$243</c:f>
              <c:numCache>
                <c:formatCode>0.00</c:formatCode>
                <c:ptCount val="25"/>
                <c:pt idx="0">
                  <c:v>60</c:v>
                </c:pt>
                <c:pt idx="1">
                  <c:v>0</c:v>
                </c:pt>
                <c:pt idx="2">
                  <c:v>0</c:v>
                </c:pt>
                <c:pt idx="3">
                  <c:v>0</c:v>
                </c:pt>
                <c:pt idx="4">
                  <c:v>0</c:v>
                </c:pt>
                <c:pt idx="5">
                  <c:v>40</c:v>
                </c:pt>
                <c:pt idx="6">
                  <c:v>80</c:v>
                </c:pt>
                <c:pt idx="7">
                  <c:v>40</c:v>
                </c:pt>
                <c:pt idx="8">
                  <c:v>150</c:v>
                </c:pt>
                <c:pt idx="9">
                  <c:v>0</c:v>
                </c:pt>
                <c:pt idx="10">
                  <c:v>0</c:v>
                </c:pt>
                <c:pt idx="11">
                  <c:v>0</c:v>
                </c:pt>
                <c:pt idx="12">
                  <c:v>0</c:v>
                </c:pt>
                <c:pt idx="13">
                  <c:v>70</c:v>
                </c:pt>
                <c:pt idx="14">
                  <c:v>80</c:v>
                </c:pt>
                <c:pt idx="15">
                  <c:v>0</c:v>
                </c:pt>
                <c:pt idx="16">
                  <c:v>0</c:v>
                </c:pt>
                <c:pt idx="17">
                  <c:v>0</c:v>
                </c:pt>
                <c:pt idx="18">
                  <c:v>0</c:v>
                </c:pt>
                <c:pt idx="19">
                  <c:v>30</c:v>
                </c:pt>
                <c:pt idx="20">
                  <c:v>0</c:v>
                </c:pt>
                <c:pt idx="21">
                  <c:v>0</c:v>
                </c:pt>
                <c:pt idx="22">
                  <c:v>0</c:v>
                </c:pt>
                <c:pt idx="23">
                  <c:v>0</c:v>
                </c:pt>
                <c:pt idx="24">
                  <c:v>0</c:v>
                </c:pt>
              </c:numCache>
            </c:numRef>
          </c:val>
          <c:smooth val="0"/>
          <c:extLst>
            <c:ext xmlns:c16="http://schemas.microsoft.com/office/drawing/2014/chart" uri="{C3380CC4-5D6E-409C-BE32-E72D297353CC}">
              <c16:uniqueId val="{00000018-ABF3-4704-94CC-84302D70102E}"/>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axId val="949124304"/>
        <c:axId val="949129552"/>
      </c:stockChart>
      <c:catAx>
        <c:axId val="9491243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s-MX"/>
          </a:p>
        </c:txPr>
        <c:crossAx val="949129552"/>
        <c:crosses val="autoZero"/>
        <c:auto val="1"/>
        <c:lblAlgn val="ctr"/>
        <c:lblOffset val="100"/>
        <c:noMultiLvlLbl val="0"/>
      </c:catAx>
      <c:valAx>
        <c:axId val="949129552"/>
        <c:scaling>
          <c:orientation val="minMax"/>
          <c:min val="5"/>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9491243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legend>
    <c:plotVisOnly val="1"/>
    <c:dispBlanksAs val="gap"/>
    <c:showDLblsOverMax val="0"/>
  </c:chart>
  <c:spPr>
    <a:solidFill>
      <a:schemeClr val="bg1"/>
    </a:solidFill>
    <a:ln w="9525" cap="flat" cmpd="sng" algn="ctr">
      <a:noFill/>
      <a:round/>
    </a:ln>
    <a:effectLst/>
  </c:spPr>
  <c:txPr>
    <a:bodyPr/>
    <a:lstStyle/>
    <a:p>
      <a:pPr>
        <a:defRPr/>
      </a:pPr>
      <a:endParaRPr lang="es-MX"/>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r>
              <a:rPr lang="es-MX" sz="1200" b="1"/>
              <a:t>Temperatura</a:t>
            </a:r>
            <a:r>
              <a:rPr lang="es-MX" sz="1200" b="1" baseline="0"/>
              <a:t> del agua</a:t>
            </a:r>
            <a:endParaRPr lang="es-MX" sz="1200" b="1"/>
          </a:p>
        </c:rich>
      </c:tx>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es-MX"/>
        </a:p>
      </c:txPr>
    </c:title>
    <c:autoTitleDeleted val="0"/>
    <c:plotArea>
      <c:layout/>
      <c:stockChart>
        <c:ser>
          <c:idx val="0"/>
          <c:order val="0"/>
          <c:tx>
            <c:strRef>
              <c:f>'Temp. agua'!$A$117</c:f>
              <c:strCache>
                <c:ptCount val="1"/>
                <c:pt idx="0">
                  <c:v>PROMEDIO</c:v>
                </c:pt>
              </c:strCache>
            </c:strRef>
          </c:tx>
          <c:spPr>
            <a:ln w="28575" cap="rnd">
              <a:noFill/>
              <a:round/>
            </a:ln>
            <a:effectLst/>
          </c:spPr>
          <c:marker>
            <c:symbol val="circle"/>
            <c:size val="5"/>
            <c:spPr>
              <a:solidFill>
                <a:schemeClr val="accent1"/>
              </a:solidFill>
              <a:ln w="9525">
                <a:solidFill>
                  <a:schemeClr val="accent1"/>
                </a:solidFill>
              </a:ln>
              <a:effectLst/>
            </c:spPr>
          </c:marker>
          <c:dPt>
            <c:idx val="0"/>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0-2FCF-4404-B516-3684EB30B53C}"/>
              </c:ext>
            </c:extLst>
          </c:dPt>
          <c:dPt>
            <c:idx val="1"/>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1-2FCF-4404-B516-3684EB30B53C}"/>
              </c:ext>
            </c:extLst>
          </c:dPt>
          <c:dPt>
            <c:idx val="2"/>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2-2FCF-4404-B516-3684EB30B53C}"/>
              </c:ext>
            </c:extLst>
          </c:dPt>
          <c:dPt>
            <c:idx val="3"/>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3-2FCF-4404-B516-3684EB30B53C}"/>
              </c:ext>
            </c:extLst>
          </c:dPt>
          <c:dPt>
            <c:idx val="4"/>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4-2FCF-4404-B516-3684EB30B53C}"/>
              </c:ext>
            </c:extLst>
          </c:dPt>
          <c:dPt>
            <c:idx val="5"/>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5-2FCF-4404-B516-3684EB30B53C}"/>
              </c:ext>
            </c:extLst>
          </c:dPt>
          <c:dPt>
            <c:idx val="6"/>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6-2FCF-4404-B516-3684EB30B53C}"/>
              </c:ext>
            </c:extLst>
          </c:dPt>
          <c:dPt>
            <c:idx val="7"/>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7-2FCF-4404-B516-3684EB30B53C}"/>
              </c:ext>
            </c:extLst>
          </c:dPt>
          <c:dPt>
            <c:idx val="8"/>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8-2FCF-4404-B516-3684EB30B53C}"/>
              </c:ext>
            </c:extLst>
          </c:dPt>
          <c:dPt>
            <c:idx val="9"/>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9-2FCF-4404-B516-3684EB30B53C}"/>
              </c:ext>
            </c:extLst>
          </c:dPt>
          <c:dPt>
            <c:idx val="10"/>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A-2FCF-4404-B516-3684EB30B53C}"/>
              </c:ext>
            </c:extLst>
          </c:dPt>
          <c:dPt>
            <c:idx val="11"/>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B-2FCF-4404-B516-3684EB30B53C}"/>
              </c:ext>
            </c:extLst>
          </c:dPt>
          <c:dPt>
            <c:idx val="12"/>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C-2FCF-4404-B516-3684EB30B53C}"/>
              </c:ext>
            </c:extLst>
          </c:dPt>
          <c:dPt>
            <c:idx val="13"/>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D-2FCF-4404-B516-3684EB30B53C}"/>
              </c:ext>
            </c:extLst>
          </c:dPt>
          <c:dPt>
            <c:idx val="14"/>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E-2FCF-4404-B516-3684EB30B53C}"/>
              </c:ext>
            </c:extLst>
          </c:dPt>
          <c:dPt>
            <c:idx val="15"/>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F-2FCF-4404-B516-3684EB30B53C}"/>
              </c:ext>
            </c:extLst>
          </c:dPt>
          <c:dPt>
            <c:idx val="16"/>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10-2FCF-4404-B516-3684EB30B53C}"/>
              </c:ext>
            </c:extLst>
          </c:dPt>
          <c:dPt>
            <c:idx val="17"/>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11-2FCF-4404-B516-3684EB30B53C}"/>
              </c:ext>
            </c:extLst>
          </c:dPt>
          <c:dPt>
            <c:idx val="18"/>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12-2FCF-4404-B516-3684EB30B53C}"/>
              </c:ext>
            </c:extLst>
          </c:dPt>
          <c:dPt>
            <c:idx val="19"/>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13-2FCF-4404-B516-3684EB30B53C}"/>
              </c:ext>
            </c:extLst>
          </c:dPt>
          <c:dPt>
            <c:idx val="20"/>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14-2FCF-4404-B516-3684EB30B53C}"/>
              </c:ext>
            </c:extLst>
          </c:dPt>
          <c:cat>
            <c:strRef>
              <c:f>'Temp. agua'!$B$116:$O$116</c:f>
              <c:strCache>
                <c:ptCount val="14"/>
                <c:pt idx="0">
                  <c:v>HARG2</c:v>
                </c:pt>
                <c:pt idx="1">
                  <c:v>HASL2</c:v>
                </c:pt>
                <c:pt idx="2">
                  <c:v>HOSP1</c:v>
                </c:pt>
                <c:pt idx="3">
                  <c:v>HOSP2</c:v>
                </c:pt>
                <c:pt idx="4">
                  <c:v>HUMH</c:v>
                </c:pt>
                <c:pt idx="5">
                  <c:v>MAAB2</c:v>
                </c:pt>
                <c:pt idx="6">
                  <c:v>MACA2</c:v>
                </c:pt>
                <c:pt idx="7">
                  <c:v>MSP</c:v>
                </c:pt>
                <c:pt idx="8">
                  <c:v>PAPO2</c:v>
                </c:pt>
                <c:pt idx="9">
                  <c:v>PAPR2</c:v>
                </c:pt>
                <c:pt idx="10">
                  <c:v>PLTR1</c:v>
                </c:pt>
                <c:pt idx="11">
                  <c:v>PLTR2</c:v>
                </c:pt>
                <c:pt idx="12">
                  <c:v>RECO</c:v>
                </c:pt>
                <c:pt idx="13">
                  <c:v>Total general</c:v>
                </c:pt>
              </c:strCache>
            </c:strRef>
          </c:cat>
          <c:val>
            <c:numRef>
              <c:f>'Temp. agua'!$B$117:$O$117</c:f>
              <c:numCache>
                <c:formatCode>0.00</c:formatCode>
                <c:ptCount val="14"/>
                <c:pt idx="0">
                  <c:v>13.454545454545455</c:v>
                </c:pt>
                <c:pt idx="1">
                  <c:v>13.545454545454545</c:v>
                </c:pt>
                <c:pt idx="2">
                  <c:v>17</c:v>
                </c:pt>
                <c:pt idx="3">
                  <c:v>13.4</c:v>
                </c:pt>
                <c:pt idx="4">
                  <c:v>14.6</c:v>
                </c:pt>
                <c:pt idx="5">
                  <c:v>12.454545454545455</c:v>
                </c:pt>
                <c:pt idx="6">
                  <c:v>13.454545454545455</c:v>
                </c:pt>
                <c:pt idx="7">
                  <c:v>13</c:v>
                </c:pt>
                <c:pt idx="8">
                  <c:v>12.181818181818182</c:v>
                </c:pt>
                <c:pt idx="9">
                  <c:v>14.363636363636363</c:v>
                </c:pt>
                <c:pt idx="10">
                  <c:v>13.272727272727273</c:v>
                </c:pt>
                <c:pt idx="11">
                  <c:v>14</c:v>
                </c:pt>
                <c:pt idx="12">
                  <c:v>13.666666666666666</c:v>
                </c:pt>
                <c:pt idx="13">
                  <c:v>13.515886134067953</c:v>
                </c:pt>
              </c:numCache>
            </c:numRef>
          </c:val>
          <c:smooth val="0"/>
          <c:extLst>
            <c:ext xmlns:c16="http://schemas.microsoft.com/office/drawing/2014/chart" uri="{C3380CC4-5D6E-409C-BE32-E72D297353CC}">
              <c16:uniqueId val="{00000015-2FCF-4404-B516-3684EB30B53C}"/>
            </c:ext>
          </c:extLst>
        </c:ser>
        <c:ser>
          <c:idx val="1"/>
          <c:order val="1"/>
          <c:tx>
            <c:strRef>
              <c:f>'Temp. agua'!$A$118</c:f>
              <c:strCache>
                <c:ptCount val="1"/>
                <c:pt idx="0">
                  <c:v>MIN</c:v>
                </c:pt>
              </c:strCache>
            </c:strRef>
          </c:tx>
          <c:spPr>
            <a:ln w="28575" cap="rnd">
              <a:noFill/>
              <a:round/>
            </a:ln>
            <a:effectLst/>
          </c:spPr>
          <c:marker>
            <c:symbol val="none"/>
          </c:marker>
          <c:dPt>
            <c:idx val="9"/>
            <c:marker>
              <c:symbol val="none"/>
            </c:marker>
            <c:bubble3D val="0"/>
            <c:extLst>
              <c:ext xmlns:c16="http://schemas.microsoft.com/office/drawing/2014/chart" uri="{C3380CC4-5D6E-409C-BE32-E72D297353CC}">
                <c16:uniqueId val="{00000016-2FCF-4404-B516-3684EB30B53C}"/>
              </c:ext>
            </c:extLst>
          </c:dPt>
          <c:cat>
            <c:strRef>
              <c:f>'Temp. agua'!$B$116:$O$116</c:f>
              <c:strCache>
                <c:ptCount val="14"/>
                <c:pt idx="0">
                  <c:v>HARG2</c:v>
                </c:pt>
                <c:pt idx="1">
                  <c:v>HASL2</c:v>
                </c:pt>
                <c:pt idx="2">
                  <c:v>HOSP1</c:v>
                </c:pt>
                <c:pt idx="3">
                  <c:v>HOSP2</c:v>
                </c:pt>
                <c:pt idx="4">
                  <c:v>HUMH</c:v>
                </c:pt>
                <c:pt idx="5">
                  <c:v>MAAB2</c:v>
                </c:pt>
                <c:pt idx="6">
                  <c:v>MACA2</c:v>
                </c:pt>
                <c:pt idx="7">
                  <c:v>MSP</c:v>
                </c:pt>
                <c:pt idx="8">
                  <c:v>PAPO2</c:v>
                </c:pt>
                <c:pt idx="9">
                  <c:v>PAPR2</c:v>
                </c:pt>
                <c:pt idx="10">
                  <c:v>PLTR1</c:v>
                </c:pt>
                <c:pt idx="11">
                  <c:v>PLTR2</c:v>
                </c:pt>
                <c:pt idx="12">
                  <c:v>RECO</c:v>
                </c:pt>
                <c:pt idx="13">
                  <c:v>Total general</c:v>
                </c:pt>
              </c:strCache>
            </c:strRef>
          </c:cat>
          <c:val>
            <c:numRef>
              <c:f>'Temp. agua'!$B$118:$O$118</c:f>
              <c:numCache>
                <c:formatCode>0.00</c:formatCode>
                <c:ptCount val="14"/>
                <c:pt idx="0">
                  <c:v>11</c:v>
                </c:pt>
                <c:pt idx="1">
                  <c:v>11</c:v>
                </c:pt>
                <c:pt idx="2">
                  <c:v>17</c:v>
                </c:pt>
                <c:pt idx="3">
                  <c:v>11</c:v>
                </c:pt>
                <c:pt idx="4">
                  <c:v>10</c:v>
                </c:pt>
                <c:pt idx="5">
                  <c:v>9</c:v>
                </c:pt>
                <c:pt idx="6">
                  <c:v>10</c:v>
                </c:pt>
                <c:pt idx="7">
                  <c:v>13</c:v>
                </c:pt>
                <c:pt idx="8">
                  <c:v>9</c:v>
                </c:pt>
                <c:pt idx="9">
                  <c:v>9</c:v>
                </c:pt>
                <c:pt idx="10">
                  <c:v>10</c:v>
                </c:pt>
                <c:pt idx="11">
                  <c:v>11</c:v>
                </c:pt>
                <c:pt idx="12">
                  <c:v>10</c:v>
                </c:pt>
                <c:pt idx="13">
                  <c:v>10.6</c:v>
                </c:pt>
              </c:numCache>
            </c:numRef>
          </c:val>
          <c:smooth val="0"/>
          <c:extLst>
            <c:ext xmlns:c16="http://schemas.microsoft.com/office/drawing/2014/chart" uri="{C3380CC4-5D6E-409C-BE32-E72D297353CC}">
              <c16:uniqueId val="{00000017-2FCF-4404-B516-3684EB30B53C}"/>
            </c:ext>
          </c:extLst>
        </c:ser>
        <c:ser>
          <c:idx val="2"/>
          <c:order val="2"/>
          <c:tx>
            <c:strRef>
              <c:f>'Temp. agua'!$A$119</c:f>
              <c:strCache>
                <c:ptCount val="1"/>
                <c:pt idx="0">
                  <c:v>MAX</c:v>
                </c:pt>
              </c:strCache>
            </c:strRef>
          </c:tx>
          <c:spPr>
            <a:ln w="28575" cap="rnd">
              <a:noFill/>
              <a:round/>
            </a:ln>
            <a:effectLst/>
          </c:spPr>
          <c:marker>
            <c:symbol val="none"/>
          </c:marker>
          <c:cat>
            <c:strRef>
              <c:f>'Temp. agua'!$B$116:$O$116</c:f>
              <c:strCache>
                <c:ptCount val="14"/>
                <c:pt idx="0">
                  <c:v>HARG2</c:v>
                </c:pt>
                <c:pt idx="1">
                  <c:v>HASL2</c:v>
                </c:pt>
                <c:pt idx="2">
                  <c:v>HOSP1</c:v>
                </c:pt>
                <c:pt idx="3">
                  <c:v>HOSP2</c:v>
                </c:pt>
                <c:pt idx="4">
                  <c:v>HUMH</c:v>
                </c:pt>
                <c:pt idx="5">
                  <c:v>MAAB2</c:v>
                </c:pt>
                <c:pt idx="6">
                  <c:v>MACA2</c:v>
                </c:pt>
                <c:pt idx="7">
                  <c:v>MSP</c:v>
                </c:pt>
                <c:pt idx="8">
                  <c:v>PAPO2</c:v>
                </c:pt>
                <c:pt idx="9">
                  <c:v>PAPR2</c:v>
                </c:pt>
                <c:pt idx="10">
                  <c:v>PLTR1</c:v>
                </c:pt>
                <c:pt idx="11">
                  <c:v>PLTR2</c:v>
                </c:pt>
                <c:pt idx="12">
                  <c:v>RECO</c:v>
                </c:pt>
                <c:pt idx="13">
                  <c:v>Total general</c:v>
                </c:pt>
              </c:strCache>
            </c:strRef>
          </c:cat>
          <c:val>
            <c:numRef>
              <c:f>'Temp. agua'!$B$119:$O$119</c:f>
              <c:numCache>
                <c:formatCode>0.00</c:formatCode>
                <c:ptCount val="14"/>
                <c:pt idx="0">
                  <c:v>16</c:v>
                </c:pt>
                <c:pt idx="1">
                  <c:v>16</c:v>
                </c:pt>
                <c:pt idx="2">
                  <c:v>17</c:v>
                </c:pt>
                <c:pt idx="3">
                  <c:v>15</c:v>
                </c:pt>
                <c:pt idx="4">
                  <c:v>18</c:v>
                </c:pt>
                <c:pt idx="5">
                  <c:v>16</c:v>
                </c:pt>
                <c:pt idx="6">
                  <c:v>16</c:v>
                </c:pt>
                <c:pt idx="7">
                  <c:v>13</c:v>
                </c:pt>
                <c:pt idx="8">
                  <c:v>15</c:v>
                </c:pt>
                <c:pt idx="9">
                  <c:v>20</c:v>
                </c:pt>
                <c:pt idx="10">
                  <c:v>15</c:v>
                </c:pt>
                <c:pt idx="11">
                  <c:v>16</c:v>
                </c:pt>
                <c:pt idx="12">
                  <c:v>16</c:v>
                </c:pt>
                <c:pt idx="13">
                  <c:v>16</c:v>
                </c:pt>
              </c:numCache>
            </c:numRef>
          </c:val>
          <c:smooth val="0"/>
          <c:extLst>
            <c:ext xmlns:c16="http://schemas.microsoft.com/office/drawing/2014/chart" uri="{C3380CC4-5D6E-409C-BE32-E72D297353CC}">
              <c16:uniqueId val="{00000018-2FCF-4404-B516-3684EB30B53C}"/>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axId val="949124304"/>
        <c:axId val="949129552"/>
      </c:stockChart>
      <c:catAx>
        <c:axId val="9491243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s-MX"/>
          </a:p>
        </c:txPr>
        <c:crossAx val="949129552"/>
        <c:crosses val="autoZero"/>
        <c:auto val="1"/>
        <c:lblAlgn val="ctr"/>
        <c:lblOffset val="100"/>
        <c:noMultiLvlLbl val="0"/>
      </c:catAx>
      <c:valAx>
        <c:axId val="94912955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r>
                  <a:rPr lang="es-MX" sz="900"/>
                  <a:t>°C</a:t>
                </a:r>
              </a:p>
            </c:rich>
          </c:tx>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9491243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legend>
    <c:plotVisOnly val="1"/>
    <c:dispBlanksAs val="gap"/>
    <c:showDLblsOverMax val="0"/>
  </c:chart>
  <c:spPr>
    <a:solidFill>
      <a:schemeClr val="bg1"/>
    </a:solidFill>
    <a:ln w="9525" cap="flat" cmpd="sng" algn="ctr">
      <a:noFill/>
      <a:round/>
    </a:ln>
    <a:effectLst/>
  </c:spPr>
  <c:txPr>
    <a:bodyPr/>
    <a:lstStyle/>
    <a:p>
      <a:pPr>
        <a:defRPr/>
      </a:pPr>
      <a:endParaRPr lang="es-MX"/>
    </a:p>
  </c:txPr>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[BANCO DE DATOS DEL MONITOREO ABRIL 2023.xlsx]Dureza!TablaDinámica8</c:name>
    <c:fmtId val="19"/>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Dureza</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s-MX"/>
        </a:p>
      </c:txPr>
    </c:title>
    <c:autoTitleDeleted val="0"/>
    <c:pivotFmts>
      <c:pivotFmt>
        <c:idx val="0"/>
        <c:spPr>
          <a:solidFill>
            <a:schemeClr val="accent1"/>
          </a:solidFill>
          <a:ln w="28575" cap="rnd">
            <a:solidFill>
              <a:schemeClr val="accent1"/>
            </a:solidFill>
            <a:round/>
          </a:ln>
          <a:effectLst/>
        </c:spPr>
        <c:marker>
          <c:symbol val="none"/>
        </c:marker>
      </c:pivotFmt>
      <c:pivotFmt>
        <c:idx val="1"/>
        <c:spPr>
          <a:solidFill>
            <a:schemeClr val="accent1"/>
          </a:solidFill>
          <a:ln w="28575" cap="rnd">
            <a:solidFill>
              <a:schemeClr val="accent1"/>
            </a:solidFill>
            <a:round/>
          </a:ln>
          <a:effectLst/>
        </c:spPr>
        <c:marker>
          <c:symbol val="none"/>
        </c:marker>
      </c:pivotFmt>
      <c:pivotFmt>
        <c:idx val="2"/>
        <c:spPr>
          <a:solidFill>
            <a:schemeClr val="accent1"/>
          </a:solidFill>
          <a:ln w="28575" cap="rnd">
            <a:solidFill>
              <a:schemeClr val="accent1"/>
            </a:solidFill>
            <a:round/>
          </a:ln>
          <a:effectLst/>
        </c:spPr>
        <c:marker>
          <c:symbol val="none"/>
        </c:marker>
      </c:pivotFmt>
      <c:pivotFmt>
        <c:idx val="3"/>
        <c:spPr>
          <a:solidFill>
            <a:schemeClr val="accent1"/>
          </a:solidFill>
          <a:ln w="28575" cap="rnd">
            <a:solidFill>
              <a:schemeClr val="accent1"/>
            </a:solidFill>
            <a:round/>
          </a:ln>
          <a:effectLst/>
        </c:spPr>
        <c:marker>
          <c:symbol val="none"/>
        </c:marker>
      </c:pivotFmt>
      <c:pivotFmt>
        <c:idx val="4"/>
        <c:spPr>
          <a:solidFill>
            <a:schemeClr val="accent1"/>
          </a:solidFill>
          <a:ln w="28575" cap="rnd">
            <a:solidFill>
              <a:schemeClr val="accent1"/>
            </a:solidFill>
            <a:round/>
          </a:ln>
          <a:effectLst/>
        </c:spPr>
        <c:marker>
          <c:symbol val="none"/>
        </c:marker>
      </c:pivotFmt>
      <c:pivotFmt>
        <c:idx val="5"/>
        <c:spPr>
          <a:solidFill>
            <a:schemeClr val="accent1"/>
          </a:solidFill>
          <a:ln w="28575" cap="rnd">
            <a:solidFill>
              <a:schemeClr val="accent1"/>
            </a:solidFill>
            <a:round/>
          </a:ln>
          <a:effectLst/>
        </c:spPr>
        <c:marker>
          <c:symbol val="none"/>
        </c:marker>
      </c:pivotFmt>
      <c:pivotFmt>
        <c:idx val="6"/>
        <c:spPr>
          <a:solidFill>
            <a:schemeClr val="accent1"/>
          </a:solidFill>
          <a:ln w="28575" cap="rnd">
            <a:solidFill>
              <a:schemeClr val="accent1"/>
            </a:solidFill>
            <a:round/>
          </a:ln>
          <a:effectLst/>
        </c:spPr>
        <c:marker>
          <c:symbol val="none"/>
        </c:marker>
      </c:pivotFmt>
      <c:pivotFmt>
        <c:idx val="7"/>
        <c:spPr>
          <a:solidFill>
            <a:schemeClr val="accent1"/>
          </a:solidFill>
          <a:ln w="28575" cap="rnd">
            <a:solidFill>
              <a:schemeClr val="accent1"/>
            </a:solidFill>
            <a:round/>
          </a:ln>
          <a:effectLst/>
        </c:spPr>
        <c:marker>
          <c:symbol val="none"/>
        </c:marker>
      </c:pivotFmt>
      <c:pivotFmt>
        <c:idx val="8"/>
        <c:spPr>
          <a:solidFill>
            <a:schemeClr val="accent1"/>
          </a:solidFill>
          <a:ln w="28575" cap="rnd">
            <a:solidFill>
              <a:schemeClr val="accent1"/>
            </a:solidFill>
            <a:round/>
          </a:ln>
          <a:effectLst/>
        </c:spPr>
        <c:marker>
          <c:symbol val="none"/>
        </c:marker>
      </c:pivotFmt>
      <c:pivotFmt>
        <c:idx val="9"/>
        <c:spPr>
          <a:solidFill>
            <a:schemeClr val="accent1"/>
          </a:solidFill>
          <a:ln w="28575" cap="rnd">
            <a:solidFill>
              <a:schemeClr val="accent1"/>
            </a:solidFill>
            <a:round/>
          </a:ln>
          <a:effectLst/>
        </c:spPr>
        <c:marker>
          <c:symbol val="none"/>
        </c:marker>
      </c:pivotFmt>
      <c:pivotFmt>
        <c:idx val="10"/>
        <c:spPr>
          <a:solidFill>
            <a:schemeClr val="accent1"/>
          </a:solidFill>
          <a:ln w="28575" cap="rnd">
            <a:solidFill>
              <a:schemeClr val="accent1"/>
            </a:solidFill>
            <a:round/>
          </a:ln>
          <a:effectLst/>
        </c:spPr>
        <c:marker>
          <c:symbol val="none"/>
        </c:marker>
      </c:pivotFmt>
      <c:pivotFmt>
        <c:idx val="11"/>
        <c:spPr>
          <a:solidFill>
            <a:schemeClr val="accent1"/>
          </a:solidFill>
          <a:ln w="28575" cap="rnd">
            <a:solidFill>
              <a:schemeClr val="accent1"/>
            </a:solidFill>
            <a:round/>
          </a:ln>
          <a:effectLst/>
        </c:spPr>
        <c:marker>
          <c:symbol val="none"/>
        </c:marker>
      </c:pivotFmt>
      <c:pivotFmt>
        <c:idx val="12"/>
        <c:spPr>
          <a:solidFill>
            <a:schemeClr val="accent1"/>
          </a:solidFill>
          <a:ln w="28575" cap="rnd">
            <a:solidFill>
              <a:schemeClr val="accent1"/>
            </a:solidFill>
            <a:round/>
          </a:ln>
          <a:effectLst/>
        </c:spPr>
        <c:marker>
          <c:symbol val="none"/>
        </c:marker>
      </c:pivotFmt>
      <c:pivotFmt>
        <c:idx val="13"/>
        <c:spPr>
          <a:solidFill>
            <a:schemeClr val="accent1"/>
          </a:solidFill>
          <a:ln w="28575" cap="rnd">
            <a:solidFill>
              <a:schemeClr val="accent1"/>
            </a:solidFill>
            <a:round/>
          </a:ln>
          <a:effectLst/>
        </c:spPr>
        <c:marker>
          <c:symbol val="none"/>
        </c:marker>
      </c:pivotFmt>
      <c:pivotFmt>
        <c:idx val="14"/>
        <c:spPr>
          <a:solidFill>
            <a:schemeClr val="accent1"/>
          </a:solidFill>
          <a:ln w="28575" cap="rnd">
            <a:solidFill>
              <a:schemeClr val="accent1"/>
            </a:solidFill>
            <a:round/>
          </a:ln>
          <a:effectLst/>
        </c:spPr>
        <c:marker>
          <c:symbol val="none"/>
        </c:marker>
      </c:pivotFmt>
      <c:pivotFmt>
        <c:idx val="15"/>
        <c:spPr>
          <a:solidFill>
            <a:schemeClr val="accent1"/>
          </a:solidFill>
          <a:ln w="28575" cap="rnd">
            <a:solidFill>
              <a:schemeClr val="accent1"/>
            </a:solidFill>
            <a:round/>
          </a:ln>
          <a:effectLst/>
        </c:spPr>
        <c:marker>
          <c:symbol val="none"/>
        </c:marker>
      </c:pivotFmt>
      <c:pivotFmt>
        <c:idx val="16"/>
        <c:spPr>
          <a:solidFill>
            <a:schemeClr val="accent1"/>
          </a:solidFill>
          <a:ln w="28575" cap="rnd">
            <a:solidFill>
              <a:schemeClr val="accent1"/>
            </a:solidFill>
            <a:round/>
          </a:ln>
          <a:effectLst/>
        </c:spPr>
        <c:marker>
          <c:symbol val="none"/>
        </c:marker>
      </c:pivotFmt>
      <c:pivotFmt>
        <c:idx val="17"/>
        <c:spPr>
          <a:solidFill>
            <a:schemeClr val="accent1"/>
          </a:solidFill>
          <a:ln w="28575" cap="rnd">
            <a:solidFill>
              <a:schemeClr val="accent1"/>
            </a:solidFill>
            <a:round/>
          </a:ln>
          <a:effectLst/>
        </c:spPr>
        <c:marker>
          <c:symbol val="none"/>
        </c:marker>
      </c:pivotFmt>
      <c:pivotFmt>
        <c:idx val="18"/>
        <c:spPr>
          <a:solidFill>
            <a:schemeClr val="accent1"/>
          </a:solidFill>
          <a:ln w="28575" cap="rnd">
            <a:solidFill>
              <a:schemeClr val="accent1"/>
            </a:solidFill>
            <a:round/>
          </a:ln>
          <a:effectLst/>
        </c:spPr>
        <c:marker>
          <c:symbol val="none"/>
        </c:marker>
      </c:pivotFmt>
      <c:pivotFmt>
        <c:idx val="19"/>
        <c:spPr>
          <a:solidFill>
            <a:schemeClr val="accent1"/>
          </a:solidFill>
          <a:ln w="28575" cap="rnd">
            <a:solidFill>
              <a:schemeClr val="accent1"/>
            </a:solidFill>
            <a:round/>
          </a:ln>
          <a:effectLst/>
        </c:spPr>
        <c:marker>
          <c:symbol val="none"/>
        </c:marker>
      </c:pivotFmt>
      <c:pivotFmt>
        <c:idx val="20"/>
        <c:spPr>
          <a:solidFill>
            <a:schemeClr val="accent1"/>
          </a:solidFill>
          <a:ln w="28575" cap="rnd">
            <a:solidFill>
              <a:schemeClr val="accent1"/>
            </a:solidFill>
            <a:round/>
          </a:ln>
          <a:effectLst/>
        </c:spPr>
        <c:marker>
          <c:symbol val="none"/>
        </c:marker>
      </c:pivotFmt>
      <c:pivotFmt>
        <c:idx val="21"/>
        <c:spPr>
          <a:solidFill>
            <a:schemeClr val="accent1"/>
          </a:solidFill>
          <a:ln w="28575" cap="rnd">
            <a:solidFill>
              <a:schemeClr val="accent1"/>
            </a:solidFill>
            <a:round/>
          </a:ln>
          <a:effectLst/>
        </c:spPr>
        <c:marker>
          <c:symbol val="none"/>
        </c:marker>
      </c:pivotFmt>
      <c:pivotFmt>
        <c:idx val="22"/>
        <c:spPr>
          <a:solidFill>
            <a:schemeClr val="accent1"/>
          </a:solidFill>
          <a:ln w="28575" cap="rnd">
            <a:solidFill>
              <a:schemeClr val="accent1"/>
            </a:solidFill>
            <a:round/>
          </a:ln>
          <a:effectLst/>
        </c:spPr>
        <c:marker>
          <c:symbol val="none"/>
        </c:marker>
      </c:pivotFmt>
      <c:pivotFmt>
        <c:idx val="23"/>
        <c:spPr>
          <a:solidFill>
            <a:schemeClr val="accent1"/>
          </a:solidFill>
          <a:ln w="28575" cap="rnd">
            <a:solidFill>
              <a:schemeClr val="accent1"/>
            </a:solidFill>
            <a:round/>
          </a:ln>
          <a:effectLst/>
        </c:spPr>
        <c:marker>
          <c:symbol val="none"/>
        </c:marker>
      </c:pivotFmt>
      <c:pivotFmt>
        <c:idx val="24"/>
        <c:spPr>
          <a:solidFill>
            <a:schemeClr val="accent1"/>
          </a:solidFill>
          <a:ln w="28575" cap="rnd">
            <a:solidFill>
              <a:schemeClr val="accent1"/>
            </a:solidFill>
            <a:round/>
          </a:ln>
          <a:effectLst/>
        </c:spPr>
        <c:marker>
          <c:symbol val="none"/>
        </c:marker>
      </c:pivotFmt>
      <c:pivotFmt>
        <c:idx val="25"/>
        <c:spPr>
          <a:solidFill>
            <a:schemeClr val="accent1"/>
          </a:solidFill>
          <a:ln w="28575" cap="rnd">
            <a:solidFill>
              <a:schemeClr val="accent1"/>
            </a:solidFill>
            <a:round/>
          </a:ln>
          <a:effectLst/>
        </c:spPr>
        <c:marker>
          <c:symbol val="none"/>
        </c:marker>
      </c:pivotFmt>
      <c:pivotFmt>
        <c:idx val="26"/>
        <c:spPr>
          <a:solidFill>
            <a:schemeClr val="accent1"/>
          </a:solidFill>
          <a:ln w="28575" cap="rnd">
            <a:solidFill>
              <a:schemeClr val="accent1"/>
            </a:solidFill>
            <a:round/>
          </a:ln>
          <a:effectLst/>
        </c:spPr>
        <c:marker>
          <c:symbol val="none"/>
        </c:marker>
      </c:pivotFmt>
      <c:pivotFmt>
        <c:idx val="27"/>
        <c:spPr>
          <a:solidFill>
            <a:schemeClr val="accent1"/>
          </a:solidFill>
          <a:ln w="28575" cap="rnd">
            <a:solidFill>
              <a:schemeClr val="accent1"/>
            </a:solidFill>
            <a:round/>
          </a:ln>
          <a:effectLst/>
        </c:spPr>
        <c:marker>
          <c:symbol val="none"/>
        </c:marker>
      </c:pivotFmt>
      <c:pivotFmt>
        <c:idx val="28"/>
        <c:spPr>
          <a:solidFill>
            <a:schemeClr val="accent1"/>
          </a:solidFill>
          <a:ln w="28575" cap="rnd">
            <a:solidFill>
              <a:schemeClr val="accent1"/>
            </a:solidFill>
            <a:round/>
          </a:ln>
          <a:effectLst/>
        </c:spPr>
        <c:marker>
          <c:symbol val="none"/>
        </c:marker>
      </c:pivotFmt>
      <c:pivotFmt>
        <c:idx val="29"/>
        <c:spPr>
          <a:solidFill>
            <a:schemeClr val="accent1"/>
          </a:solidFill>
          <a:ln w="28575" cap="rnd">
            <a:solidFill>
              <a:schemeClr val="accent1"/>
            </a:solidFill>
            <a:round/>
          </a:ln>
          <a:effectLst/>
        </c:spPr>
        <c:marker>
          <c:symbol val="none"/>
        </c:marker>
      </c:pivotFmt>
      <c:pivotFmt>
        <c:idx val="30"/>
        <c:spPr>
          <a:solidFill>
            <a:schemeClr val="accent1"/>
          </a:solidFill>
          <a:ln w="28575" cap="rnd">
            <a:solidFill>
              <a:schemeClr val="accent1"/>
            </a:solidFill>
            <a:round/>
          </a:ln>
          <a:effectLst/>
        </c:spPr>
        <c:marker>
          <c:symbol val="none"/>
        </c:marker>
      </c:pivotFmt>
      <c:pivotFmt>
        <c:idx val="31"/>
        <c:spPr>
          <a:solidFill>
            <a:schemeClr val="accent1"/>
          </a:solidFill>
          <a:ln w="28575" cap="rnd">
            <a:solidFill>
              <a:schemeClr val="accent1"/>
            </a:solidFill>
            <a:round/>
          </a:ln>
          <a:effectLst/>
        </c:spPr>
        <c:marker>
          <c:symbol val="none"/>
        </c:marker>
      </c:pivotFmt>
      <c:pivotFmt>
        <c:idx val="32"/>
        <c:spPr>
          <a:solidFill>
            <a:schemeClr val="accent1"/>
          </a:solidFill>
          <a:ln w="28575" cap="rnd">
            <a:solidFill>
              <a:schemeClr val="accent1"/>
            </a:solidFill>
            <a:round/>
          </a:ln>
          <a:effectLst/>
        </c:spPr>
        <c:marker>
          <c:symbol val="none"/>
        </c:marker>
      </c:pivotFmt>
      <c:pivotFmt>
        <c:idx val="33"/>
        <c:spPr>
          <a:solidFill>
            <a:schemeClr val="accent1"/>
          </a:solidFill>
          <a:ln w="28575" cap="rnd">
            <a:solidFill>
              <a:schemeClr val="accent1"/>
            </a:solidFill>
            <a:round/>
          </a:ln>
          <a:effectLst/>
        </c:spPr>
        <c:marker>
          <c:symbol val="none"/>
        </c:marker>
      </c:pivotFmt>
      <c:pivotFmt>
        <c:idx val="34"/>
        <c:spPr>
          <a:solidFill>
            <a:schemeClr val="accent1"/>
          </a:solidFill>
          <a:ln w="28575" cap="rnd">
            <a:solidFill>
              <a:schemeClr val="accent1"/>
            </a:solidFill>
            <a:round/>
          </a:ln>
          <a:effectLst/>
        </c:spPr>
        <c:marker>
          <c:symbol val="none"/>
        </c:marker>
      </c:pivotFmt>
      <c:pivotFmt>
        <c:idx val="35"/>
        <c:spPr>
          <a:solidFill>
            <a:schemeClr val="accent1"/>
          </a:solidFill>
          <a:ln w="28575" cap="rnd">
            <a:solidFill>
              <a:schemeClr val="accent1"/>
            </a:solidFill>
            <a:round/>
          </a:ln>
          <a:effectLst/>
        </c:spPr>
        <c:marker>
          <c:symbol val="none"/>
        </c:marker>
      </c:pivotFmt>
      <c:pivotFmt>
        <c:idx val="36"/>
        <c:spPr>
          <a:solidFill>
            <a:schemeClr val="accent1"/>
          </a:solidFill>
          <a:ln w="28575" cap="rnd">
            <a:solidFill>
              <a:schemeClr val="accent1"/>
            </a:solidFill>
            <a:round/>
          </a:ln>
          <a:effectLst/>
        </c:spPr>
        <c:marker>
          <c:symbol val="none"/>
        </c:marker>
      </c:pivotFmt>
      <c:pivotFmt>
        <c:idx val="37"/>
        <c:spPr>
          <a:solidFill>
            <a:schemeClr val="accent1"/>
          </a:solidFill>
          <a:ln w="28575" cap="rnd">
            <a:solidFill>
              <a:schemeClr val="accent1"/>
            </a:solidFill>
            <a:round/>
          </a:ln>
          <a:effectLst/>
        </c:spPr>
        <c:marker>
          <c:symbol val="none"/>
        </c:marker>
      </c:pivotFmt>
      <c:pivotFmt>
        <c:idx val="38"/>
        <c:spPr>
          <a:solidFill>
            <a:schemeClr val="accent1"/>
          </a:solidFill>
          <a:ln w="28575" cap="rnd">
            <a:solidFill>
              <a:schemeClr val="accent1"/>
            </a:solidFill>
            <a:round/>
          </a:ln>
          <a:effectLst/>
        </c:spPr>
        <c:marker>
          <c:symbol val="none"/>
        </c:marker>
      </c:pivotFmt>
      <c:pivotFmt>
        <c:idx val="39"/>
        <c:spPr>
          <a:solidFill>
            <a:schemeClr val="accent1"/>
          </a:solidFill>
          <a:ln w="28575" cap="rnd">
            <a:solidFill>
              <a:schemeClr val="accent1"/>
            </a:solidFill>
            <a:round/>
          </a:ln>
          <a:effectLst/>
        </c:spPr>
        <c:marker>
          <c:symbol val="none"/>
        </c:marker>
      </c:pivotFmt>
      <c:pivotFmt>
        <c:idx val="40"/>
        <c:spPr>
          <a:solidFill>
            <a:schemeClr val="accent1"/>
          </a:solidFill>
          <a:ln w="28575" cap="rnd">
            <a:solidFill>
              <a:schemeClr val="accent1"/>
            </a:solidFill>
            <a:round/>
          </a:ln>
          <a:effectLst/>
        </c:spPr>
        <c:marker>
          <c:symbol val="none"/>
        </c:marker>
      </c:pivotFmt>
      <c:pivotFmt>
        <c:idx val="41"/>
        <c:spPr>
          <a:solidFill>
            <a:schemeClr val="accent1"/>
          </a:solidFill>
          <a:ln w="28575" cap="rnd">
            <a:solidFill>
              <a:schemeClr val="accent1"/>
            </a:solidFill>
            <a:round/>
          </a:ln>
          <a:effectLst/>
        </c:spPr>
        <c:marker>
          <c:symbol val="none"/>
        </c:marker>
      </c:pivotFmt>
      <c:pivotFmt>
        <c:idx val="42"/>
        <c:spPr>
          <a:solidFill>
            <a:schemeClr val="accent1"/>
          </a:solidFill>
          <a:ln w="28575" cap="rnd">
            <a:solidFill>
              <a:schemeClr val="accent1"/>
            </a:solidFill>
            <a:round/>
          </a:ln>
          <a:effectLst/>
        </c:spPr>
        <c:marker>
          <c:symbol val="none"/>
        </c:marker>
      </c:pivotFmt>
      <c:pivotFmt>
        <c:idx val="43"/>
        <c:spPr>
          <a:solidFill>
            <a:schemeClr val="accent1"/>
          </a:solidFill>
          <a:ln w="28575" cap="rnd">
            <a:solidFill>
              <a:schemeClr val="accent1"/>
            </a:solidFill>
            <a:round/>
          </a:ln>
          <a:effectLst/>
        </c:spPr>
        <c:marker>
          <c:symbol val="none"/>
        </c:marker>
      </c:pivotFmt>
      <c:pivotFmt>
        <c:idx val="44"/>
        <c:spPr>
          <a:solidFill>
            <a:schemeClr val="accent1"/>
          </a:solidFill>
          <a:ln w="28575" cap="rnd">
            <a:solidFill>
              <a:schemeClr val="accent1"/>
            </a:solidFill>
            <a:round/>
          </a:ln>
          <a:effectLst/>
        </c:spPr>
        <c:marker>
          <c:symbol val="none"/>
        </c:marker>
      </c:pivotFmt>
      <c:pivotFmt>
        <c:idx val="45"/>
        <c:spPr>
          <a:solidFill>
            <a:schemeClr val="accent1"/>
          </a:solidFill>
          <a:ln w="28575" cap="rnd">
            <a:solidFill>
              <a:schemeClr val="accent1"/>
            </a:solidFill>
            <a:round/>
          </a:ln>
          <a:effectLst/>
        </c:spPr>
        <c:marker>
          <c:symbol val="none"/>
        </c:marker>
      </c:pivotFmt>
      <c:pivotFmt>
        <c:idx val="46"/>
        <c:spPr>
          <a:solidFill>
            <a:schemeClr val="accent1"/>
          </a:solidFill>
          <a:ln w="28575" cap="rnd">
            <a:solidFill>
              <a:schemeClr val="accent1"/>
            </a:solidFill>
            <a:round/>
          </a:ln>
          <a:effectLst/>
        </c:spPr>
        <c:marker>
          <c:symbol val="none"/>
        </c:marker>
      </c:pivotFmt>
      <c:pivotFmt>
        <c:idx val="47"/>
        <c:spPr>
          <a:solidFill>
            <a:schemeClr val="accent1"/>
          </a:solidFill>
          <a:ln w="28575" cap="rnd">
            <a:solidFill>
              <a:schemeClr val="accent1"/>
            </a:solidFill>
            <a:round/>
          </a:ln>
          <a:effectLst/>
        </c:spPr>
        <c:marker>
          <c:symbol val="none"/>
        </c:marker>
      </c:pivotFmt>
      <c:pivotFmt>
        <c:idx val="48"/>
        <c:spPr>
          <a:solidFill>
            <a:schemeClr val="accent1"/>
          </a:solidFill>
          <a:ln w="28575" cap="rnd">
            <a:solidFill>
              <a:schemeClr val="accent1"/>
            </a:solidFill>
            <a:round/>
          </a:ln>
          <a:effectLst/>
        </c:spPr>
        <c:marker>
          <c:symbol val="none"/>
        </c:marker>
      </c:pivotFmt>
      <c:pivotFmt>
        <c:idx val="49"/>
        <c:spPr>
          <a:solidFill>
            <a:schemeClr val="accent1"/>
          </a:solidFill>
          <a:ln w="28575" cap="rnd">
            <a:solidFill>
              <a:schemeClr val="accent1"/>
            </a:solidFill>
            <a:round/>
          </a:ln>
          <a:effectLst/>
        </c:spPr>
        <c:marker>
          <c:symbol val="none"/>
        </c:marker>
      </c:pivotFmt>
      <c:pivotFmt>
        <c:idx val="50"/>
        <c:spPr>
          <a:solidFill>
            <a:schemeClr val="accent1"/>
          </a:solidFill>
          <a:ln w="28575" cap="rnd">
            <a:solidFill>
              <a:schemeClr val="accent1"/>
            </a:solidFill>
            <a:round/>
          </a:ln>
          <a:effectLst/>
        </c:spPr>
        <c:marker>
          <c:symbol val="none"/>
        </c:marker>
      </c:pivotFmt>
      <c:pivotFmt>
        <c:idx val="51"/>
        <c:spPr>
          <a:solidFill>
            <a:schemeClr val="accent1"/>
          </a:solidFill>
          <a:ln w="28575" cap="rnd">
            <a:solidFill>
              <a:schemeClr val="accent1"/>
            </a:solidFill>
            <a:round/>
          </a:ln>
          <a:effectLst/>
        </c:spPr>
        <c:marker>
          <c:symbol val="none"/>
        </c:marker>
      </c:pivotFmt>
      <c:pivotFmt>
        <c:idx val="52"/>
        <c:spPr>
          <a:solidFill>
            <a:schemeClr val="accent1"/>
          </a:solidFill>
          <a:ln w="28575" cap="rnd">
            <a:solidFill>
              <a:schemeClr val="accent1"/>
            </a:solidFill>
            <a:round/>
          </a:ln>
          <a:effectLst/>
        </c:spPr>
        <c:marker>
          <c:symbol val="none"/>
        </c:marker>
      </c:pivotFmt>
      <c:pivotFmt>
        <c:idx val="53"/>
        <c:spPr>
          <a:solidFill>
            <a:schemeClr val="accent1"/>
          </a:solidFill>
          <a:ln w="28575" cap="rnd">
            <a:solidFill>
              <a:schemeClr val="accent1"/>
            </a:solidFill>
            <a:round/>
          </a:ln>
          <a:effectLst/>
        </c:spPr>
        <c:marker>
          <c:symbol val="none"/>
        </c:marker>
      </c:pivotFmt>
      <c:pivotFmt>
        <c:idx val="54"/>
        <c:spPr>
          <a:solidFill>
            <a:schemeClr val="accent1"/>
          </a:solidFill>
          <a:ln w="28575" cap="rnd">
            <a:solidFill>
              <a:schemeClr val="accent1"/>
            </a:solidFill>
            <a:round/>
          </a:ln>
          <a:effectLst/>
        </c:spPr>
        <c:marker>
          <c:symbol val="none"/>
        </c:marker>
      </c:pivotFmt>
      <c:pivotFmt>
        <c:idx val="55"/>
        <c:spPr>
          <a:solidFill>
            <a:schemeClr val="accent1"/>
          </a:solidFill>
          <a:ln w="28575" cap="rnd">
            <a:solidFill>
              <a:schemeClr val="accent1"/>
            </a:solidFill>
            <a:round/>
          </a:ln>
          <a:effectLst/>
        </c:spPr>
        <c:marker>
          <c:symbol val="none"/>
        </c:marker>
      </c:pivotFmt>
      <c:pivotFmt>
        <c:idx val="56"/>
        <c:spPr>
          <a:solidFill>
            <a:schemeClr val="accent1"/>
          </a:solidFill>
          <a:ln w="28575" cap="rnd">
            <a:solidFill>
              <a:schemeClr val="accent1"/>
            </a:solidFill>
            <a:round/>
          </a:ln>
          <a:effectLst/>
        </c:spPr>
        <c:marker>
          <c:symbol val="none"/>
        </c:marker>
      </c:pivotFmt>
      <c:pivotFmt>
        <c:idx val="57"/>
        <c:spPr>
          <a:solidFill>
            <a:schemeClr val="accent1"/>
          </a:solidFill>
          <a:ln w="28575" cap="rnd">
            <a:solidFill>
              <a:schemeClr val="accent1"/>
            </a:solidFill>
            <a:round/>
          </a:ln>
          <a:effectLst/>
        </c:spPr>
        <c:marker>
          <c:symbol val="none"/>
        </c:marker>
      </c:pivotFmt>
      <c:pivotFmt>
        <c:idx val="58"/>
        <c:spPr>
          <a:solidFill>
            <a:schemeClr val="accent1"/>
          </a:solidFill>
          <a:ln w="28575" cap="rnd">
            <a:solidFill>
              <a:schemeClr val="accent1"/>
            </a:solidFill>
            <a:round/>
          </a:ln>
          <a:effectLst/>
        </c:spPr>
        <c:marker>
          <c:symbol val="none"/>
        </c:marker>
      </c:pivotFmt>
      <c:pivotFmt>
        <c:idx val="59"/>
        <c:spPr>
          <a:solidFill>
            <a:schemeClr val="accent1"/>
          </a:solidFill>
          <a:ln w="28575" cap="rnd">
            <a:solidFill>
              <a:schemeClr val="accent1"/>
            </a:solidFill>
            <a:round/>
          </a:ln>
          <a:effectLst/>
        </c:spPr>
        <c:marker>
          <c:symbol val="none"/>
        </c:marker>
      </c:pivotFmt>
      <c:pivotFmt>
        <c:idx val="60"/>
        <c:spPr>
          <a:solidFill>
            <a:schemeClr val="accent1"/>
          </a:solidFill>
          <a:ln w="28575" cap="rnd">
            <a:solidFill>
              <a:schemeClr val="accent1"/>
            </a:solidFill>
            <a:round/>
          </a:ln>
          <a:effectLst/>
        </c:spPr>
        <c:marker>
          <c:symbol val="none"/>
        </c:marker>
      </c:pivotFmt>
      <c:pivotFmt>
        <c:idx val="61"/>
        <c:spPr>
          <a:solidFill>
            <a:schemeClr val="accent1"/>
          </a:solidFill>
          <a:ln w="28575" cap="rnd">
            <a:solidFill>
              <a:schemeClr val="accent1"/>
            </a:solidFill>
            <a:round/>
          </a:ln>
          <a:effectLst/>
        </c:spPr>
        <c:marker>
          <c:symbol val="none"/>
        </c:marker>
      </c:pivotFmt>
      <c:pivotFmt>
        <c:idx val="62"/>
        <c:spPr>
          <a:solidFill>
            <a:schemeClr val="accent1"/>
          </a:solidFill>
          <a:ln w="28575" cap="rnd">
            <a:solidFill>
              <a:schemeClr val="accent1"/>
            </a:solidFill>
            <a:round/>
          </a:ln>
          <a:effectLst/>
        </c:spPr>
        <c:marker>
          <c:symbol val="none"/>
        </c:marker>
      </c:pivotFmt>
      <c:pivotFmt>
        <c:idx val="63"/>
        <c:spPr>
          <a:solidFill>
            <a:schemeClr val="accent1"/>
          </a:solidFill>
          <a:ln w="28575" cap="rnd">
            <a:solidFill>
              <a:schemeClr val="accent1"/>
            </a:solidFill>
            <a:round/>
          </a:ln>
          <a:effectLst/>
        </c:spPr>
        <c:marker>
          <c:symbol val="none"/>
        </c:marker>
      </c:pivotFmt>
      <c:pivotFmt>
        <c:idx val="64"/>
        <c:spPr>
          <a:solidFill>
            <a:schemeClr val="accent1"/>
          </a:solidFill>
          <a:ln w="28575" cap="rnd">
            <a:solidFill>
              <a:schemeClr val="accent1"/>
            </a:solidFill>
            <a:round/>
          </a:ln>
          <a:effectLst/>
        </c:spPr>
        <c:marker>
          <c:symbol val="none"/>
        </c:marker>
      </c:pivotFmt>
      <c:pivotFmt>
        <c:idx val="65"/>
        <c:spPr>
          <a:solidFill>
            <a:schemeClr val="accent1"/>
          </a:solidFill>
          <a:ln w="28575" cap="rnd">
            <a:solidFill>
              <a:schemeClr val="accent1"/>
            </a:solidFill>
            <a:round/>
          </a:ln>
          <a:effectLst/>
        </c:spPr>
        <c:marker>
          <c:symbol val="none"/>
        </c:marker>
      </c:pivotFmt>
      <c:pivotFmt>
        <c:idx val="66"/>
        <c:spPr>
          <a:solidFill>
            <a:schemeClr val="accent1"/>
          </a:solidFill>
          <a:ln w="28575" cap="rnd">
            <a:solidFill>
              <a:schemeClr val="accent1"/>
            </a:solidFill>
            <a:round/>
          </a:ln>
          <a:effectLst/>
        </c:spPr>
        <c:marker>
          <c:symbol val="none"/>
        </c:marker>
      </c:pivotFmt>
      <c:pivotFmt>
        <c:idx val="67"/>
        <c:spPr>
          <a:solidFill>
            <a:schemeClr val="accent1"/>
          </a:solidFill>
          <a:ln w="28575" cap="rnd">
            <a:solidFill>
              <a:schemeClr val="accent1"/>
            </a:solidFill>
            <a:round/>
          </a:ln>
          <a:effectLst/>
        </c:spPr>
        <c:marker>
          <c:symbol val="none"/>
        </c:marker>
      </c:pivotFmt>
      <c:pivotFmt>
        <c:idx val="68"/>
        <c:spPr>
          <a:solidFill>
            <a:schemeClr val="accent1"/>
          </a:solidFill>
          <a:ln w="28575" cap="rnd">
            <a:solidFill>
              <a:schemeClr val="accent1"/>
            </a:solidFill>
            <a:round/>
          </a:ln>
          <a:effectLst/>
        </c:spPr>
        <c:marker>
          <c:symbol val="none"/>
        </c:marker>
      </c:pivotFmt>
      <c:pivotFmt>
        <c:idx val="69"/>
        <c:spPr>
          <a:solidFill>
            <a:schemeClr val="accent1"/>
          </a:solidFill>
          <a:ln w="28575" cap="rnd">
            <a:solidFill>
              <a:schemeClr val="accent1"/>
            </a:solidFill>
            <a:round/>
          </a:ln>
          <a:effectLst/>
        </c:spPr>
        <c:marker>
          <c:symbol val="none"/>
        </c:marker>
      </c:pivotFmt>
      <c:pivotFmt>
        <c:idx val="70"/>
        <c:spPr>
          <a:solidFill>
            <a:schemeClr val="accent1"/>
          </a:solidFill>
          <a:ln w="28575" cap="rnd">
            <a:solidFill>
              <a:schemeClr val="accent1"/>
            </a:solidFill>
            <a:round/>
          </a:ln>
          <a:effectLst/>
        </c:spPr>
        <c:marker>
          <c:symbol val="none"/>
        </c:marker>
      </c:pivotFmt>
      <c:pivotFmt>
        <c:idx val="71"/>
        <c:spPr>
          <a:solidFill>
            <a:schemeClr val="accent1"/>
          </a:solidFill>
          <a:ln w="28575" cap="rnd">
            <a:solidFill>
              <a:schemeClr val="accent1"/>
            </a:solidFill>
            <a:round/>
          </a:ln>
          <a:effectLst/>
        </c:spPr>
        <c:marker>
          <c:symbol val="none"/>
        </c:marker>
      </c:pivotFmt>
      <c:pivotFmt>
        <c:idx val="72"/>
        <c:spPr>
          <a:solidFill>
            <a:schemeClr val="accent1"/>
          </a:solidFill>
          <a:ln w="28575" cap="rnd">
            <a:solidFill>
              <a:schemeClr val="accent1"/>
            </a:solidFill>
            <a:round/>
          </a:ln>
          <a:effectLst/>
        </c:spPr>
        <c:marker>
          <c:symbol val="none"/>
        </c:marker>
      </c:pivotFmt>
      <c:pivotFmt>
        <c:idx val="73"/>
        <c:spPr>
          <a:solidFill>
            <a:schemeClr val="accent1"/>
          </a:solidFill>
          <a:ln w="28575" cap="rnd">
            <a:solidFill>
              <a:schemeClr val="accent1"/>
            </a:solidFill>
            <a:round/>
          </a:ln>
          <a:effectLst/>
        </c:spPr>
        <c:marker>
          <c:symbol val="none"/>
        </c:marker>
      </c:pivotFmt>
      <c:pivotFmt>
        <c:idx val="74"/>
        <c:spPr>
          <a:solidFill>
            <a:schemeClr val="accent1"/>
          </a:solidFill>
          <a:ln w="28575" cap="rnd">
            <a:solidFill>
              <a:schemeClr val="accent1"/>
            </a:solidFill>
            <a:round/>
          </a:ln>
          <a:effectLst/>
        </c:spPr>
        <c:marker>
          <c:symbol val="none"/>
        </c:marker>
      </c:pivotFmt>
      <c:pivotFmt>
        <c:idx val="75"/>
        <c:spPr>
          <a:solidFill>
            <a:schemeClr val="accent1"/>
          </a:solidFill>
          <a:ln w="28575" cap="rnd">
            <a:solidFill>
              <a:schemeClr val="accent1"/>
            </a:solidFill>
            <a:round/>
          </a:ln>
          <a:effectLst/>
        </c:spPr>
        <c:marker>
          <c:symbol val="none"/>
        </c:marker>
      </c:pivotFmt>
      <c:pivotFmt>
        <c:idx val="76"/>
        <c:spPr>
          <a:solidFill>
            <a:schemeClr val="accent1"/>
          </a:solidFill>
          <a:ln w="28575" cap="rnd">
            <a:solidFill>
              <a:schemeClr val="accent1"/>
            </a:solidFill>
            <a:round/>
          </a:ln>
          <a:effectLst/>
        </c:spPr>
        <c:marker>
          <c:symbol val="none"/>
        </c:marker>
      </c:pivotFmt>
      <c:pivotFmt>
        <c:idx val="77"/>
        <c:spPr>
          <a:solidFill>
            <a:schemeClr val="accent1"/>
          </a:solidFill>
          <a:ln w="28575" cap="rnd">
            <a:solidFill>
              <a:schemeClr val="accent1"/>
            </a:solidFill>
            <a:round/>
          </a:ln>
          <a:effectLst/>
        </c:spPr>
        <c:marker>
          <c:symbol val="none"/>
        </c:marker>
      </c:pivotFmt>
      <c:pivotFmt>
        <c:idx val="78"/>
        <c:spPr>
          <a:solidFill>
            <a:schemeClr val="accent1"/>
          </a:solidFill>
          <a:ln w="28575" cap="rnd">
            <a:solidFill>
              <a:schemeClr val="accent1"/>
            </a:solidFill>
            <a:round/>
          </a:ln>
          <a:effectLst/>
        </c:spPr>
        <c:marker>
          <c:symbol val="none"/>
        </c:marker>
      </c:pivotFmt>
      <c:pivotFmt>
        <c:idx val="79"/>
        <c:spPr>
          <a:solidFill>
            <a:schemeClr val="accent1"/>
          </a:solidFill>
          <a:ln w="28575" cap="rnd">
            <a:solidFill>
              <a:schemeClr val="accent1"/>
            </a:solidFill>
            <a:round/>
          </a:ln>
          <a:effectLst/>
        </c:spPr>
        <c:marker>
          <c:symbol val="none"/>
        </c:marker>
      </c:pivotFmt>
      <c:pivotFmt>
        <c:idx val="80"/>
        <c:spPr>
          <a:solidFill>
            <a:schemeClr val="accent1"/>
          </a:solidFill>
          <a:ln w="28575" cap="rnd">
            <a:solidFill>
              <a:schemeClr val="accent1"/>
            </a:solidFill>
            <a:round/>
          </a:ln>
          <a:effectLst/>
        </c:spPr>
        <c:marker>
          <c:symbol val="none"/>
        </c:marker>
      </c:pivotFmt>
      <c:pivotFmt>
        <c:idx val="81"/>
        <c:spPr>
          <a:solidFill>
            <a:schemeClr val="accent1"/>
          </a:solidFill>
          <a:ln w="28575" cap="rnd">
            <a:solidFill>
              <a:schemeClr val="accent1"/>
            </a:solidFill>
            <a:round/>
          </a:ln>
          <a:effectLst/>
        </c:spPr>
        <c:marker>
          <c:symbol val="none"/>
        </c:marker>
      </c:pivotFmt>
      <c:pivotFmt>
        <c:idx val="82"/>
        <c:spPr>
          <a:solidFill>
            <a:schemeClr val="accent1"/>
          </a:solidFill>
          <a:ln w="28575" cap="rnd">
            <a:solidFill>
              <a:schemeClr val="accent1"/>
            </a:solidFill>
            <a:round/>
          </a:ln>
          <a:effectLst/>
        </c:spPr>
        <c:marker>
          <c:symbol val="none"/>
        </c:marker>
      </c:pivotFmt>
      <c:pivotFmt>
        <c:idx val="83"/>
        <c:spPr>
          <a:solidFill>
            <a:schemeClr val="accent1"/>
          </a:solidFill>
          <a:ln w="28575" cap="rnd">
            <a:solidFill>
              <a:schemeClr val="accent1"/>
            </a:solidFill>
            <a:round/>
          </a:ln>
          <a:effectLst/>
        </c:spPr>
        <c:marker>
          <c:symbol val="none"/>
        </c:marker>
      </c:pivotFmt>
      <c:pivotFmt>
        <c:idx val="84"/>
        <c:spPr>
          <a:solidFill>
            <a:schemeClr val="accent1"/>
          </a:solidFill>
          <a:ln w="28575" cap="rnd">
            <a:solidFill>
              <a:schemeClr val="accent1"/>
            </a:solidFill>
            <a:round/>
          </a:ln>
          <a:effectLst/>
        </c:spPr>
        <c:marker>
          <c:symbol val="none"/>
        </c:marker>
      </c:pivotFmt>
      <c:pivotFmt>
        <c:idx val="85"/>
        <c:spPr>
          <a:solidFill>
            <a:schemeClr val="accent1"/>
          </a:solidFill>
          <a:ln w="28575" cap="rnd">
            <a:solidFill>
              <a:schemeClr val="accent1"/>
            </a:solidFill>
            <a:round/>
          </a:ln>
          <a:effectLst/>
        </c:spPr>
        <c:marker>
          <c:symbol val="none"/>
        </c:marker>
      </c:pivotFmt>
      <c:pivotFmt>
        <c:idx val="86"/>
        <c:spPr>
          <a:solidFill>
            <a:schemeClr val="accent1"/>
          </a:solidFill>
          <a:ln w="28575" cap="rnd">
            <a:solidFill>
              <a:schemeClr val="accent1"/>
            </a:solidFill>
            <a:round/>
          </a:ln>
          <a:effectLst/>
        </c:spPr>
        <c:marker>
          <c:symbol val="none"/>
        </c:marker>
      </c:pivotFmt>
      <c:pivotFmt>
        <c:idx val="87"/>
        <c:spPr>
          <a:solidFill>
            <a:schemeClr val="accent1"/>
          </a:solidFill>
          <a:ln w="28575" cap="rnd">
            <a:solidFill>
              <a:schemeClr val="accent1"/>
            </a:solidFill>
            <a:round/>
          </a:ln>
          <a:effectLst/>
        </c:spPr>
        <c:marker>
          <c:symbol val="none"/>
        </c:marker>
      </c:pivotFmt>
      <c:pivotFmt>
        <c:idx val="88"/>
        <c:spPr>
          <a:solidFill>
            <a:schemeClr val="accent1"/>
          </a:solidFill>
          <a:ln w="28575" cap="rnd">
            <a:solidFill>
              <a:schemeClr val="accent1"/>
            </a:solidFill>
            <a:round/>
          </a:ln>
          <a:effectLst/>
        </c:spPr>
        <c:marker>
          <c:symbol val="none"/>
        </c:marker>
      </c:pivotFmt>
      <c:pivotFmt>
        <c:idx val="89"/>
        <c:spPr>
          <a:solidFill>
            <a:schemeClr val="accent1"/>
          </a:solidFill>
          <a:ln w="28575" cap="rnd">
            <a:solidFill>
              <a:schemeClr val="accent1"/>
            </a:solidFill>
            <a:round/>
          </a:ln>
          <a:effectLst/>
        </c:spPr>
        <c:marker>
          <c:symbol val="none"/>
        </c:marker>
      </c:pivotFmt>
      <c:pivotFmt>
        <c:idx val="90"/>
        <c:spPr>
          <a:solidFill>
            <a:schemeClr val="accent1"/>
          </a:solidFill>
          <a:ln w="28575" cap="rnd">
            <a:solidFill>
              <a:schemeClr val="accent1"/>
            </a:solidFill>
            <a:round/>
          </a:ln>
          <a:effectLst/>
        </c:spPr>
        <c:marker>
          <c:symbol val="none"/>
        </c:marker>
      </c:pivotFmt>
      <c:pivotFmt>
        <c:idx val="91"/>
        <c:spPr>
          <a:solidFill>
            <a:schemeClr val="accent1"/>
          </a:solidFill>
          <a:ln w="28575" cap="rnd">
            <a:solidFill>
              <a:schemeClr val="accent1"/>
            </a:solidFill>
            <a:round/>
          </a:ln>
          <a:effectLst/>
        </c:spPr>
        <c:marker>
          <c:symbol val="none"/>
        </c:marker>
      </c:pivotFmt>
      <c:pivotFmt>
        <c:idx val="92"/>
        <c:spPr>
          <a:solidFill>
            <a:schemeClr val="accent1"/>
          </a:solidFill>
          <a:ln w="28575" cap="rnd">
            <a:solidFill>
              <a:schemeClr val="accent1"/>
            </a:solidFill>
            <a:round/>
          </a:ln>
          <a:effectLst/>
        </c:spPr>
        <c:marker>
          <c:symbol val="none"/>
        </c:marker>
      </c:pivotFmt>
      <c:pivotFmt>
        <c:idx val="93"/>
        <c:spPr>
          <a:solidFill>
            <a:schemeClr val="accent1"/>
          </a:solidFill>
          <a:ln w="28575" cap="rnd">
            <a:solidFill>
              <a:schemeClr val="accent1"/>
            </a:solidFill>
            <a:round/>
          </a:ln>
          <a:effectLst/>
        </c:spPr>
        <c:marker>
          <c:symbol val="none"/>
        </c:marker>
      </c:pivotFmt>
      <c:pivotFmt>
        <c:idx val="94"/>
        <c:spPr>
          <a:solidFill>
            <a:schemeClr val="accent1"/>
          </a:solidFill>
          <a:ln w="28575" cap="rnd">
            <a:solidFill>
              <a:schemeClr val="accent1"/>
            </a:solidFill>
            <a:round/>
          </a:ln>
          <a:effectLst/>
        </c:spPr>
        <c:marker>
          <c:symbol val="none"/>
        </c:marker>
      </c:pivotFmt>
      <c:pivotFmt>
        <c:idx val="95"/>
        <c:spPr>
          <a:solidFill>
            <a:schemeClr val="accent1"/>
          </a:solidFill>
          <a:ln w="28575" cap="rnd">
            <a:solidFill>
              <a:schemeClr val="accent1"/>
            </a:solidFill>
            <a:round/>
          </a:ln>
          <a:effectLst/>
        </c:spPr>
        <c:marker>
          <c:symbol val="none"/>
        </c:marker>
      </c:pivotFmt>
      <c:pivotFmt>
        <c:idx val="96"/>
        <c:spPr>
          <a:solidFill>
            <a:schemeClr val="accent1"/>
          </a:solidFill>
          <a:ln w="28575" cap="rnd">
            <a:solidFill>
              <a:schemeClr val="accent1"/>
            </a:solidFill>
            <a:round/>
          </a:ln>
          <a:effectLst/>
        </c:spPr>
        <c:marker>
          <c:symbol val="none"/>
        </c:marker>
      </c:pivotFmt>
      <c:pivotFmt>
        <c:idx val="97"/>
        <c:spPr>
          <a:solidFill>
            <a:schemeClr val="accent1"/>
          </a:solidFill>
          <a:ln w="28575" cap="rnd">
            <a:solidFill>
              <a:schemeClr val="accent1"/>
            </a:solidFill>
            <a:round/>
          </a:ln>
          <a:effectLst/>
        </c:spPr>
        <c:marker>
          <c:symbol val="none"/>
        </c:marker>
      </c:pivotFmt>
      <c:pivotFmt>
        <c:idx val="98"/>
        <c:spPr>
          <a:solidFill>
            <a:schemeClr val="accent1"/>
          </a:solidFill>
          <a:ln w="28575" cap="rnd">
            <a:solidFill>
              <a:schemeClr val="accent1"/>
            </a:solidFill>
            <a:round/>
          </a:ln>
          <a:effectLst/>
        </c:spPr>
        <c:marker>
          <c:symbol val="none"/>
        </c:marker>
      </c:pivotFmt>
      <c:pivotFmt>
        <c:idx val="99"/>
        <c:spPr>
          <a:solidFill>
            <a:schemeClr val="accent1"/>
          </a:solidFill>
          <a:ln w="28575" cap="rnd">
            <a:solidFill>
              <a:schemeClr val="accent1"/>
            </a:solidFill>
            <a:round/>
          </a:ln>
          <a:effectLst/>
        </c:spPr>
        <c:marker>
          <c:symbol val="none"/>
        </c:marker>
      </c:pivotFmt>
      <c:pivotFmt>
        <c:idx val="100"/>
        <c:spPr>
          <a:solidFill>
            <a:schemeClr val="accent1"/>
          </a:solidFill>
          <a:ln w="28575" cap="rnd">
            <a:solidFill>
              <a:schemeClr val="accent1"/>
            </a:solidFill>
            <a:round/>
          </a:ln>
          <a:effectLst/>
        </c:spPr>
        <c:marker>
          <c:symbol val="none"/>
        </c:marker>
      </c:pivotFmt>
      <c:pivotFmt>
        <c:idx val="101"/>
        <c:spPr>
          <a:solidFill>
            <a:schemeClr val="accent1"/>
          </a:solidFill>
          <a:ln w="28575" cap="rnd">
            <a:solidFill>
              <a:schemeClr val="accent1"/>
            </a:solidFill>
            <a:round/>
          </a:ln>
          <a:effectLst/>
        </c:spPr>
        <c:marker>
          <c:symbol val="none"/>
        </c:marker>
      </c:pivotFmt>
      <c:pivotFmt>
        <c:idx val="102"/>
        <c:spPr>
          <a:solidFill>
            <a:schemeClr val="accent1"/>
          </a:solidFill>
          <a:ln w="28575" cap="rnd">
            <a:solidFill>
              <a:schemeClr val="accent1"/>
            </a:solidFill>
            <a:round/>
          </a:ln>
          <a:effectLst/>
        </c:spPr>
        <c:marker>
          <c:symbol val="none"/>
        </c:marker>
      </c:pivotFmt>
      <c:pivotFmt>
        <c:idx val="103"/>
        <c:spPr>
          <a:solidFill>
            <a:schemeClr val="accent1"/>
          </a:solidFill>
          <a:ln w="28575" cap="rnd">
            <a:solidFill>
              <a:schemeClr val="accent1"/>
            </a:solidFill>
            <a:round/>
          </a:ln>
          <a:effectLst/>
        </c:spPr>
        <c:marker>
          <c:symbol val="none"/>
        </c:marker>
      </c:pivotFmt>
      <c:pivotFmt>
        <c:idx val="104"/>
        <c:spPr>
          <a:solidFill>
            <a:schemeClr val="accent1"/>
          </a:solidFill>
          <a:ln w="28575" cap="rnd">
            <a:solidFill>
              <a:schemeClr val="accent1"/>
            </a:solidFill>
            <a:round/>
          </a:ln>
          <a:effectLst/>
        </c:spPr>
        <c:marker>
          <c:symbol val="none"/>
        </c:marker>
      </c:pivotFmt>
      <c:pivotFmt>
        <c:idx val="105"/>
        <c:spPr>
          <a:solidFill>
            <a:schemeClr val="accent1"/>
          </a:solidFill>
          <a:ln w="28575" cap="rnd">
            <a:solidFill>
              <a:schemeClr val="accent1"/>
            </a:solidFill>
            <a:round/>
          </a:ln>
          <a:effectLst/>
        </c:spPr>
        <c:marker>
          <c:symbol val="none"/>
        </c:marker>
      </c:pivotFmt>
      <c:pivotFmt>
        <c:idx val="106"/>
        <c:spPr>
          <a:solidFill>
            <a:schemeClr val="accent1"/>
          </a:solidFill>
          <a:ln w="28575" cap="rnd">
            <a:solidFill>
              <a:schemeClr val="accent1"/>
            </a:solidFill>
            <a:round/>
          </a:ln>
          <a:effectLst/>
        </c:spPr>
        <c:marker>
          <c:symbol val="none"/>
        </c:marker>
      </c:pivotFmt>
      <c:pivotFmt>
        <c:idx val="107"/>
        <c:spPr>
          <a:solidFill>
            <a:schemeClr val="accent1"/>
          </a:solidFill>
          <a:ln w="28575" cap="rnd">
            <a:solidFill>
              <a:schemeClr val="accent1"/>
            </a:solidFill>
            <a:round/>
          </a:ln>
          <a:effectLst/>
        </c:spPr>
        <c:marker>
          <c:symbol val="none"/>
        </c:marker>
      </c:pivotFmt>
      <c:pivotFmt>
        <c:idx val="108"/>
        <c:spPr>
          <a:solidFill>
            <a:schemeClr val="accent1"/>
          </a:solidFill>
          <a:ln w="28575" cap="rnd">
            <a:solidFill>
              <a:schemeClr val="accent1"/>
            </a:solidFill>
            <a:round/>
          </a:ln>
          <a:effectLst/>
        </c:spPr>
        <c:marker>
          <c:symbol val="none"/>
        </c:marker>
      </c:pivotFmt>
      <c:pivotFmt>
        <c:idx val="109"/>
        <c:spPr>
          <a:solidFill>
            <a:schemeClr val="accent1"/>
          </a:solidFill>
          <a:ln w="28575" cap="rnd">
            <a:solidFill>
              <a:schemeClr val="accent1"/>
            </a:solidFill>
            <a:round/>
          </a:ln>
          <a:effectLst/>
        </c:spPr>
        <c:marker>
          <c:symbol val="none"/>
        </c:marker>
      </c:pivotFmt>
      <c:pivotFmt>
        <c:idx val="110"/>
        <c:spPr>
          <a:solidFill>
            <a:schemeClr val="accent1"/>
          </a:solidFill>
          <a:ln w="28575" cap="rnd">
            <a:solidFill>
              <a:schemeClr val="accent1"/>
            </a:solidFill>
            <a:round/>
          </a:ln>
          <a:effectLst/>
        </c:spPr>
        <c:marker>
          <c:symbol val="none"/>
        </c:marker>
      </c:pivotFmt>
      <c:pivotFmt>
        <c:idx val="111"/>
        <c:spPr>
          <a:solidFill>
            <a:schemeClr val="accent1"/>
          </a:solidFill>
          <a:ln w="28575" cap="rnd">
            <a:solidFill>
              <a:schemeClr val="accent1"/>
            </a:solidFill>
            <a:round/>
          </a:ln>
          <a:effectLst/>
        </c:spPr>
        <c:marker>
          <c:symbol val="none"/>
        </c:marker>
      </c:pivotFmt>
      <c:pivotFmt>
        <c:idx val="112"/>
        <c:spPr>
          <a:solidFill>
            <a:schemeClr val="accent1"/>
          </a:solidFill>
          <a:ln w="28575" cap="rnd">
            <a:solidFill>
              <a:schemeClr val="accent1"/>
            </a:solidFill>
            <a:round/>
          </a:ln>
          <a:effectLst/>
        </c:spPr>
        <c:marker>
          <c:symbol val="none"/>
        </c:marker>
      </c:pivotFmt>
      <c:pivotFmt>
        <c:idx val="113"/>
        <c:spPr>
          <a:solidFill>
            <a:schemeClr val="accent1"/>
          </a:solidFill>
          <a:ln w="28575" cap="rnd">
            <a:solidFill>
              <a:schemeClr val="accent1"/>
            </a:solidFill>
            <a:round/>
          </a:ln>
          <a:effectLst/>
        </c:spPr>
        <c:marker>
          <c:symbol val="none"/>
        </c:marker>
      </c:pivotFmt>
      <c:pivotFmt>
        <c:idx val="114"/>
        <c:spPr>
          <a:solidFill>
            <a:schemeClr val="accent1"/>
          </a:solidFill>
          <a:ln w="28575" cap="rnd">
            <a:solidFill>
              <a:schemeClr val="accent1"/>
            </a:solidFill>
            <a:round/>
          </a:ln>
          <a:effectLst/>
        </c:spPr>
        <c:marker>
          <c:symbol val="none"/>
        </c:marker>
      </c:pivotFmt>
      <c:pivotFmt>
        <c:idx val="115"/>
        <c:spPr>
          <a:solidFill>
            <a:schemeClr val="accent1"/>
          </a:solidFill>
          <a:ln w="28575" cap="rnd">
            <a:solidFill>
              <a:schemeClr val="accent1"/>
            </a:solidFill>
            <a:round/>
          </a:ln>
          <a:effectLst/>
        </c:spPr>
        <c:marker>
          <c:symbol val="none"/>
        </c:marker>
      </c:pivotFmt>
      <c:pivotFmt>
        <c:idx val="116"/>
        <c:spPr>
          <a:solidFill>
            <a:schemeClr val="accent1"/>
          </a:solidFill>
          <a:ln w="28575" cap="rnd">
            <a:solidFill>
              <a:schemeClr val="accent1"/>
            </a:solidFill>
            <a:round/>
          </a:ln>
          <a:effectLst/>
        </c:spPr>
        <c:marker>
          <c:symbol val="none"/>
        </c:marker>
      </c:pivotFmt>
      <c:pivotFmt>
        <c:idx val="117"/>
        <c:spPr>
          <a:solidFill>
            <a:schemeClr val="accent1"/>
          </a:solidFill>
          <a:ln w="28575" cap="rnd">
            <a:solidFill>
              <a:schemeClr val="accent1"/>
            </a:solidFill>
            <a:round/>
          </a:ln>
          <a:effectLst/>
        </c:spPr>
        <c:marker>
          <c:symbol val="none"/>
        </c:marker>
      </c:pivotFmt>
      <c:pivotFmt>
        <c:idx val="118"/>
        <c:spPr>
          <a:solidFill>
            <a:schemeClr val="accent1"/>
          </a:solidFill>
          <a:ln w="28575" cap="rnd">
            <a:solidFill>
              <a:schemeClr val="accent1"/>
            </a:solidFill>
            <a:round/>
          </a:ln>
          <a:effectLst/>
        </c:spPr>
        <c:marker>
          <c:symbol val="none"/>
        </c:marker>
      </c:pivotFmt>
      <c:pivotFmt>
        <c:idx val="119"/>
        <c:spPr>
          <a:solidFill>
            <a:schemeClr val="accent1"/>
          </a:solidFill>
          <a:ln w="28575" cap="rnd">
            <a:solidFill>
              <a:schemeClr val="accent1"/>
            </a:solidFill>
            <a:round/>
          </a:ln>
          <a:effectLst/>
        </c:spPr>
        <c:marker>
          <c:symbol val="none"/>
        </c:marker>
      </c:pivotFmt>
      <c:pivotFmt>
        <c:idx val="120"/>
        <c:spPr>
          <a:solidFill>
            <a:schemeClr val="accent1"/>
          </a:solidFill>
          <a:ln w="28575" cap="rnd">
            <a:solidFill>
              <a:schemeClr val="accent1"/>
            </a:solidFill>
            <a:round/>
          </a:ln>
          <a:effectLst/>
        </c:spPr>
        <c:marker>
          <c:symbol val="none"/>
        </c:marker>
      </c:pivotFmt>
      <c:pivotFmt>
        <c:idx val="121"/>
        <c:spPr>
          <a:solidFill>
            <a:schemeClr val="accent1"/>
          </a:solidFill>
          <a:ln w="28575" cap="rnd">
            <a:solidFill>
              <a:schemeClr val="accent1"/>
            </a:solidFill>
            <a:round/>
          </a:ln>
          <a:effectLst/>
        </c:spPr>
        <c:marker>
          <c:symbol val="none"/>
        </c:marker>
      </c:pivotFmt>
      <c:pivotFmt>
        <c:idx val="122"/>
        <c:spPr>
          <a:solidFill>
            <a:schemeClr val="accent1"/>
          </a:solidFill>
          <a:ln w="28575" cap="rnd">
            <a:solidFill>
              <a:schemeClr val="accent1"/>
            </a:solidFill>
            <a:round/>
          </a:ln>
          <a:effectLst/>
        </c:spPr>
        <c:marker>
          <c:symbol val="none"/>
        </c:marker>
      </c:pivotFmt>
      <c:pivotFmt>
        <c:idx val="123"/>
        <c:spPr>
          <a:solidFill>
            <a:schemeClr val="accent1"/>
          </a:solidFill>
          <a:ln w="28575" cap="rnd">
            <a:solidFill>
              <a:schemeClr val="accent1"/>
            </a:solidFill>
            <a:round/>
          </a:ln>
          <a:effectLst/>
        </c:spPr>
        <c:marker>
          <c:symbol val="none"/>
        </c:marker>
      </c:pivotFmt>
      <c:pivotFmt>
        <c:idx val="124"/>
        <c:spPr>
          <a:solidFill>
            <a:schemeClr val="accent1"/>
          </a:solidFill>
          <a:ln w="28575" cap="rnd">
            <a:solidFill>
              <a:schemeClr val="accent1"/>
            </a:solidFill>
            <a:round/>
          </a:ln>
          <a:effectLst/>
        </c:spPr>
        <c:marker>
          <c:symbol val="none"/>
        </c:marker>
      </c:pivotFmt>
      <c:pivotFmt>
        <c:idx val="125"/>
        <c:spPr>
          <a:solidFill>
            <a:schemeClr val="accent1"/>
          </a:solidFill>
          <a:ln w="28575" cap="rnd">
            <a:solidFill>
              <a:schemeClr val="accent1"/>
            </a:solidFill>
            <a:round/>
          </a:ln>
          <a:effectLst/>
        </c:spPr>
        <c:marker>
          <c:symbol val="none"/>
        </c:marker>
      </c:pivotFmt>
      <c:pivotFmt>
        <c:idx val="126"/>
        <c:spPr>
          <a:solidFill>
            <a:schemeClr val="accent1"/>
          </a:solidFill>
          <a:ln w="28575" cap="rnd">
            <a:solidFill>
              <a:schemeClr val="accent1"/>
            </a:solidFill>
            <a:round/>
          </a:ln>
          <a:effectLst/>
        </c:spPr>
        <c:marker>
          <c:symbol val="none"/>
        </c:marker>
      </c:pivotFmt>
      <c:pivotFmt>
        <c:idx val="127"/>
        <c:spPr>
          <a:solidFill>
            <a:schemeClr val="accent1"/>
          </a:solidFill>
          <a:ln w="28575" cap="rnd">
            <a:solidFill>
              <a:schemeClr val="accent1"/>
            </a:solidFill>
            <a:round/>
          </a:ln>
          <a:effectLst/>
        </c:spPr>
        <c:marker>
          <c:symbol val="none"/>
        </c:marker>
      </c:pivotFmt>
      <c:pivotFmt>
        <c:idx val="128"/>
        <c:spPr>
          <a:solidFill>
            <a:schemeClr val="accent1"/>
          </a:solidFill>
          <a:ln w="28575" cap="rnd">
            <a:solidFill>
              <a:schemeClr val="accent1"/>
            </a:solidFill>
            <a:round/>
          </a:ln>
          <a:effectLst/>
        </c:spPr>
        <c:marker>
          <c:symbol val="none"/>
        </c:marker>
      </c:pivotFmt>
      <c:pivotFmt>
        <c:idx val="129"/>
        <c:spPr>
          <a:solidFill>
            <a:schemeClr val="accent1"/>
          </a:solidFill>
          <a:ln w="28575" cap="rnd">
            <a:solidFill>
              <a:schemeClr val="accent1"/>
            </a:solidFill>
            <a:round/>
          </a:ln>
          <a:effectLst/>
        </c:spPr>
        <c:marker>
          <c:symbol val="none"/>
        </c:marker>
      </c:pivotFmt>
      <c:pivotFmt>
        <c:idx val="130"/>
        <c:spPr>
          <a:solidFill>
            <a:schemeClr val="accent1"/>
          </a:solidFill>
          <a:ln w="28575" cap="rnd">
            <a:solidFill>
              <a:schemeClr val="accent1"/>
            </a:solidFill>
            <a:round/>
          </a:ln>
          <a:effectLst/>
        </c:spPr>
        <c:marker>
          <c:symbol val="none"/>
        </c:marker>
      </c:pivotFmt>
      <c:pivotFmt>
        <c:idx val="131"/>
        <c:spPr>
          <a:solidFill>
            <a:schemeClr val="accent1"/>
          </a:solidFill>
          <a:ln w="28575" cap="rnd">
            <a:solidFill>
              <a:schemeClr val="accent1"/>
            </a:solidFill>
            <a:round/>
          </a:ln>
          <a:effectLst/>
        </c:spPr>
        <c:marker>
          <c:symbol val="none"/>
        </c:marker>
      </c:pivotFmt>
      <c:pivotFmt>
        <c:idx val="132"/>
        <c:spPr>
          <a:solidFill>
            <a:schemeClr val="accent1"/>
          </a:solidFill>
          <a:ln w="28575" cap="rnd">
            <a:solidFill>
              <a:schemeClr val="accent1"/>
            </a:solidFill>
            <a:round/>
          </a:ln>
          <a:effectLst/>
        </c:spPr>
        <c:marker>
          <c:symbol val="none"/>
        </c:marker>
      </c:pivotFmt>
      <c:pivotFmt>
        <c:idx val="133"/>
        <c:spPr>
          <a:solidFill>
            <a:schemeClr val="accent1"/>
          </a:solidFill>
          <a:ln w="28575" cap="rnd">
            <a:solidFill>
              <a:schemeClr val="accent1"/>
            </a:solidFill>
            <a:round/>
          </a:ln>
          <a:effectLst/>
        </c:spPr>
        <c:marker>
          <c:symbol val="none"/>
        </c:marker>
      </c:pivotFmt>
      <c:pivotFmt>
        <c:idx val="134"/>
        <c:spPr>
          <a:solidFill>
            <a:schemeClr val="accent1"/>
          </a:solidFill>
          <a:ln w="28575" cap="rnd">
            <a:solidFill>
              <a:schemeClr val="accent1"/>
            </a:solidFill>
            <a:round/>
          </a:ln>
          <a:effectLst/>
        </c:spPr>
        <c:marker>
          <c:symbol val="none"/>
        </c:marker>
      </c:pivotFmt>
      <c:pivotFmt>
        <c:idx val="135"/>
        <c:spPr>
          <a:solidFill>
            <a:schemeClr val="accent1"/>
          </a:solidFill>
          <a:ln w="28575" cap="rnd">
            <a:solidFill>
              <a:schemeClr val="accent1"/>
            </a:solidFill>
            <a:round/>
          </a:ln>
          <a:effectLst/>
        </c:spPr>
        <c:marker>
          <c:symbol val="none"/>
        </c:marker>
      </c:pivotFmt>
      <c:pivotFmt>
        <c:idx val="136"/>
        <c:spPr>
          <a:solidFill>
            <a:schemeClr val="accent1"/>
          </a:solidFill>
          <a:ln w="28575" cap="rnd">
            <a:solidFill>
              <a:schemeClr val="accent1"/>
            </a:solidFill>
            <a:round/>
          </a:ln>
          <a:effectLst/>
        </c:spPr>
        <c:marker>
          <c:symbol val="none"/>
        </c:marker>
      </c:pivotFmt>
      <c:pivotFmt>
        <c:idx val="137"/>
        <c:spPr>
          <a:solidFill>
            <a:schemeClr val="accent1"/>
          </a:solidFill>
          <a:ln w="28575" cap="rnd">
            <a:solidFill>
              <a:schemeClr val="accent1"/>
            </a:solidFill>
            <a:round/>
          </a:ln>
          <a:effectLst/>
        </c:spPr>
        <c:marker>
          <c:symbol val="none"/>
        </c:marker>
      </c:pivotFmt>
      <c:pivotFmt>
        <c:idx val="138"/>
        <c:spPr>
          <a:solidFill>
            <a:schemeClr val="accent1"/>
          </a:solidFill>
          <a:ln w="28575" cap="rnd">
            <a:solidFill>
              <a:schemeClr val="accent1"/>
            </a:solidFill>
            <a:round/>
          </a:ln>
          <a:effectLst/>
        </c:spPr>
        <c:marker>
          <c:symbol val="none"/>
        </c:marker>
      </c:pivotFmt>
      <c:pivotFmt>
        <c:idx val="139"/>
        <c:spPr>
          <a:solidFill>
            <a:schemeClr val="accent1"/>
          </a:solidFill>
          <a:ln w="28575" cap="rnd">
            <a:solidFill>
              <a:schemeClr val="accent1"/>
            </a:solidFill>
            <a:round/>
          </a:ln>
          <a:effectLst/>
        </c:spPr>
        <c:marker>
          <c:symbol val="none"/>
        </c:marker>
      </c:pivotFmt>
      <c:pivotFmt>
        <c:idx val="140"/>
        <c:spPr>
          <a:solidFill>
            <a:schemeClr val="accent1"/>
          </a:solidFill>
          <a:ln w="28575" cap="rnd">
            <a:solidFill>
              <a:schemeClr val="accent1"/>
            </a:solidFill>
            <a:round/>
          </a:ln>
          <a:effectLst/>
        </c:spPr>
        <c:marker>
          <c:symbol val="none"/>
        </c:marker>
      </c:pivotFmt>
      <c:pivotFmt>
        <c:idx val="141"/>
        <c:spPr>
          <a:solidFill>
            <a:schemeClr val="accent1"/>
          </a:solidFill>
          <a:ln w="28575" cap="rnd">
            <a:solidFill>
              <a:schemeClr val="accent1"/>
            </a:solidFill>
            <a:round/>
          </a:ln>
          <a:effectLst/>
        </c:spPr>
        <c:marker>
          <c:symbol val="none"/>
        </c:marker>
      </c:pivotFmt>
      <c:pivotFmt>
        <c:idx val="142"/>
        <c:spPr>
          <a:solidFill>
            <a:schemeClr val="accent1"/>
          </a:solidFill>
          <a:ln w="28575" cap="rnd">
            <a:solidFill>
              <a:schemeClr val="accent1"/>
            </a:solidFill>
            <a:round/>
          </a:ln>
          <a:effectLst/>
        </c:spPr>
        <c:marker>
          <c:symbol val="none"/>
        </c:marker>
      </c:pivotFmt>
      <c:pivotFmt>
        <c:idx val="143"/>
        <c:spPr>
          <a:solidFill>
            <a:schemeClr val="accent1"/>
          </a:solidFill>
          <a:ln w="28575" cap="rnd">
            <a:solidFill>
              <a:schemeClr val="accent1"/>
            </a:solidFill>
            <a:round/>
          </a:ln>
          <a:effectLst/>
        </c:spPr>
        <c:marker>
          <c:symbol val="none"/>
        </c:marker>
      </c:pivotFmt>
      <c:pivotFmt>
        <c:idx val="144"/>
        <c:spPr>
          <a:solidFill>
            <a:schemeClr val="accent1"/>
          </a:solidFill>
          <a:ln w="28575" cap="rnd">
            <a:solidFill>
              <a:schemeClr val="accent1"/>
            </a:solidFill>
            <a:round/>
          </a:ln>
          <a:effectLst/>
        </c:spPr>
        <c:marker>
          <c:symbol val="none"/>
        </c:marker>
      </c:pivotFmt>
      <c:pivotFmt>
        <c:idx val="145"/>
        <c:spPr>
          <a:solidFill>
            <a:schemeClr val="accent1"/>
          </a:solidFill>
          <a:ln w="28575" cap="rnd">
            <a:solidFill>
              <a:schemeClr val="accent1"/>
            </a:solidFill>
            <a:round/>
          </a:ln>
          <a:effectLst/>
        </c:spPr>
        <c:marker>
          <c:symbol val="none"/>
        </c:marker>
      </c:pivotFmt>
      <c:pivotFmt>
        <c:idx val="146"/>
        <c:spPr>
          <a:solidFill>
            <a:schemeClr val="accent1"/>
          </a:solidFill>
          <a:ln w="28575" cap="rnd">
            <a:solidFill>
              <a:schemeClr val="accent1"/>
            </a:solidFill>
            <a:round/>
          </a:ln>
          <a:effectLst/>
        </c:spPr>
        <c:marker>
          <c:symbol val="none"/>
        </c:marker>
      </c:pivotFmt>
      <c:pivotFmt>
        <c:idx val="147"/>
        <c:spPr>
          <a:solidFill>
            <a:schemeClr val="accent1"/>
          </a:solidFill>
          <a:ln w="28575" cap="rnd">
            <a:solidFill>
              <a:schemeClr val="accent1"/>
            </a:solidFill>
            <a:round/>
          </a:ln>
          <a:effectLst/>
        </c:spPr>
        <c:marker>
          <c:symbol val="none"/>
        </c:marker>
      </c:pivotFmt>
      <c:pivotFmt>
        <c:idx val="148"/>
        <c:spPr>
          <a:solidFill>
            <a:schemeClr val="accent1"/>
          </a:solidFill>
          <a:ln w="28575" cap="rnd">
            <a:solidFill>
              <a:schemeClr val="accent1"/>
            </a:solidFill>
            <a:round/>
          </a:ln>
          <a:effectLst/>
        </c:spPr>
        <c:marker>
          <c:symbol val="none"/>
        </c:marker>
      </c:pivotFmt>
      <c:pivotFmt>
        <c:idx val="149"/>
        <c:spPr>
          <a:solidFill>
            <a:schemeClr val="accent1"/>
          </a:solidFill>
          <a:ln w="28575" cap="rnd">
            <a:solidFill>
              <a:schemeClr val="accent1"/>
            </a:solidFill>
            <a:round/>
          </a:ln>
          <a:effectLst/>
        </c:spPr>
        <c:marker>
          <c:symbol val="none"/>
        </c:marker>
      </c:pivotFmt>
      <c:pivotFmt>
        <c:idx val="150"/>
        <c:spPr>
          <a:solidFill>
            <a:schemeClr val="accent1"/>
          </a:solidFill>
          <a:ln w="28575" cap="rnd">
            <a:solidFill>
              <a:schemeClr val="accent1"/>
            </a:solidFill>
            <a:round/>
          </a:ln>
          <a:effectLst/>
        </c:spPr>
        <c:marker>
          <c:symbol val="none"/>
        </c:marker>
      </c:pivotFmt>
      <c:pivotFmt>
        <c:idx val="151"/>
        <c:spPr>
          <a:solidFill>
            <a:schemeClr val="accent1"/>
          </a:solidFill>
          <a:ln w="28575" cap="rnd">
            <a:solidFill>
              <a:schemeClr val="accent1"/>
            </a:solidFill>
            <a:round/>
          </a:ln>
          <a:effectLst/>
        </c:spPr>
        <c:marker>
          <c:symbol val="none"/>
        </c:marker>
      </c:pivotFmt>
      <c:pivotFmt>
        <c:idx val="152"/>
        <c:spPr>
          <a:solidFill>
            <a:schemeClr val="accent1"/>
          </a:solidFill>
          <a:ln w="28575" cap="rnd">
            <a:solidFill>
              <a:schemeClr val="accent1"/>
            </a:solidFill>
            <a:round/>
          </a:ln>
          <a:effectLst/>
        </c:spPr>
        <c:marker>
          <c:symbol val="none"/>
        </c:marker>
      </c:pivotFmt>
      <c:pivotFmt>
        <c:idx val="153"/>
        <c:spPr>
          <a:solidFill>
            <a:schemeClr val="accent1"/>
          </a:solidFill>
          <a:ln w="28575" cap="rnd">
            <a:solidFill>
              <a:schemeClr val="accent1"/>
            </a:solidFill>
            <a:round/>
          </a:ln>
          <a:effectLst/>
        </c:spPr>
        <c:marker>
          <c:symbol val="none"/>
        </c:marker>
      </c:pivotFmt>
      <c:pivotFmt>
        <c:idx val="154"/>
        <c:spPr>
          <a:solidFill>
            <a:schemeClr val="accent1"/>
          </a:solidFill>
          <a:ln w="28575" cap="rnd">
            <a:solidFill>
              <a:schemeClr val="accent1"/>
            </a:solidFill>
            <a:round/>
          </a:ln>
          <a:effectLst/>
        </c:spPr>
        <c:marker>
          <c:symbol val="none"/>
        </c:marker>
      </c:pivotFmt>
      <c:pivotFmt>
        <c:idx val="155"/>
        <c:spPr>
          <a:solidFill>
            <a:schemeClr val="accent1"/>
          </a:solidFill>
          <a:ln w="28575" cap="rnd">
            <a:solidFill>
              <a:schemeClr val="accent1"/>
            </a:solidFill>
            <a:round/>
          </a:ln>
          <a:effectLst/>
        </c:spPr>
        <c:marker>
          <c:symbol val="none"/>
        </c:marker>
      </c:pivotFmt>
      <c:pivotFmt>
        <c:idx val="156"/>
        <c:spPr>
          <a:solidFill>
            <a:schemeClr val="accent1"/>
          </a:solidFill>
          <a:ln w="28575" cap="rnd">
            <a:solidFill>
              <a:schemeClr val="accent1"/>
            </a:solidFill>
            <a:round/>
          </a:ln>
          <a:effectLst/>
        </c:spPr>
        <c:marker>
          <c:symbol val="none"/>
        </c:marker>
      </c:pivotFmt>
      <c:pivotFmt>
        <c:idx val="157"/>
        <c:spPr>
          <a:solidFill>
            <a:schemeClr val="accent1"/>
          </a:solidFill>
          <a:ln w="28575" cap="rnd">
            <a:solidFill>
              <a:schemeClr val="accent1"/>
            </a:solidFill>
            <a:round/>
          </a:ln>
          <a:effectLst/>
        </c:spPr>
        <c:marker>
          <c:symbol val="none"/>
        </c:marker>
      </c:pivotFmt>
      <c:pivotFmt>
        <c:idx val="158"/>
        <c:spPr>
          <a:solidFill>
            <a:schemeClr val="accent1"/>
          </a:solidFill>
          <a:ln w="28575" cap="rnd">
            <a:solidFill>
              <a:schemeClr val="accent1"/>
            </a:solidFill>
            <a:round/>
          </a:ln>
          <a:effectLst/>
        </c:spPr>
        <c:marker>
          <c:symbol val="none"/>
        </c:marker>
      </c:pivotFmt>
      <c:pivotFmt>
        <c:idx val="159"/>
        <c:spPr>
          <a:solidFill>
            <a:schemeClr val="accent1"/>
          </a:solidFill>
          <a:ln w="28575" cap="rnd">
            <a:solidFill>
              <a:schemeClr val="accent1"/>
            </a:solidFill>
            <a:round/>
          </a:ln>
          <a:effectLst/>
        </c:spPr>
        <c:marker>
          <c:symbol val="none"/>
        </c:marker>
      </c:pivotFmt>
      <c:pivotFmt>
        <c:idx val="160"/>
        <c:spPr>
          <a:solidFill>
            <a:schemeClr val="accent1"/>
          </a:solidFill>
          <a:ln w="28575" cap="rnd">
            <a:solidFill>
              <a:schemeClr val="accent1"/>
            </a:solidFill>
            <a:round/>
          </a:ln>
          <a:effectLst/>
        </c:spPr>
        <c:marker>
          <c:symbol val="none"/>
        </c:marker>
      </c:pivotFmt>
      <c:pivotFmt>
        <c:idx val="161"/>
        <c:spPr>
          <a:solidFill>
            <a:schemeClr val="accent1"/>
          </a:solidFill>
          <a:ln w="28575" cap="rnd">
            <a:solidFill>
              <a:schemeClr val="accent1"/>
            </a:solidFill>
            <a:round/>
          </a:ln>
          <a:effectLst/>
        </c:spPr>
        <c:marker>
          <c:symbol val="none"/>
        </c:marker>
      </c:pivotFmt>
      <c:pivotFmt>
        <c:idx val="162"/>
        <c:spPr>
          <a:solidFill>
            <a:schemeClr val="accent1"/>
          </a:solidFill>
          <a:ln w="28575" cap="rnd">
            <a:solidFill>
              <a:schemeClr val="accent1"/>
            </a:solidFill>
            <a:round/>
          </a:ln>
          <a:effectLst/>
        </c:spPr>
        <c:marker>
          <c:symbol val="none"/>
        </c:marker>
      </c:pivotFmt>
      <c:pivotFmt>
        <c:idx val="163"/>
        <c:spPr>
          <a:solidFill>
            <a:schemeClr val="accent1"/>
          </a:solidFill>
          <a:ln w="28575" cap="rnd">
            <a:solidFill>
              <a:schemeClr val="accent1"/>
            </a:solidFill>
            <a:round/>
          </a:ln>
          <a:effectLst/>
        </c:spPr>
        <c:marker>
          <c:symbol val="none"/>
        </c:marker>
      </c:pivotFmt>
      <c:pivotFmt>
        <c:idx val="164"/>
        <c:spPr>
          <a:solidFill>
            <a:schemeClr val="accent1"/>
          </a:solidFill>
          <a:ln w="28575" cap="rnd">
            <a:solidFill>
              <a:schemeClr val="accent1"/>
            </a:solidFill>
            <a:round/>
          </a:ln>
          <a:effectLst/>
        </c:spPr>
        <c:marker>
          <c:symbol val="none"/>
        </c:marker>
      </c:pivotFmt>
      <c:pivotFmt>
        <c:idx val="165"/>
        <c:spPr>
          <a:solidFill>
            <a:schemeClr val="accent1"/>
          </a:solidFill>
          <a:ln w="28575" cap="rnd">
            <a:solidFill>
              <a:schemeClr val="accent1"/>
            </a:solidFill>
            <a:round/>
          </a:ln>
          <a:effectLst/>
        </c:spPr>
        <c:marker>
          <c:symbol val="none"/>
        </c:marker>
      </c:pivotFmt>
      <c:pivotFmt>
        <c:idx val="166"/>
        <c:spPr>
          <a:solidFill>
            <a:schemeClr val="accent1"/>
          </a:solidFill>
          <a:ln w="28575" cap="rnd">
            <a:solidFill>
              <a:schemeClr val="accent1"/>
            </a:solidFill>
            <a:round/>
          </a:ln>
          <a:effectLst/>
        </c:spPr>
        <c:marker>
          <c:symbol val="none"/>
        </c:marker>
      </c:pivotFmt>
      <c:pivotFmt>
        <c:idx val="167"/>
        <c:spPr>
          <a:solidFill>
            <a:schemeClr val="accent1"/>
          </a:solidFill>
          <a:ln w="28575" cap="rnd">
            <a:solidFill>
              <a:schemeClr val="accent1"/>
            </a:solidFill>
            <a:round/>
          </a:ln>
          <a:effectLst/>
        </c:spPr>
        <c:marker>
          <c:symbol val="none"/>
        </c:marker>
      </c:pivotFmt>
      <c:pivotFmt>
        <c:idx val="168"/>
        <c:spPr>
          <a:solidFill>
            <a:schemeClr val="accent1"/>
          </a:solidFill>
          <a:ln w="28575" cap="rnd">
            <a:solidFill>
              <a:schemeClr val="accent1"/>
            </a:solidFill>
            <a:round/>
          </a:ln>
          <a:effectLst/>
        </c:spPr>
        <c:marker>
          <c:symbol val="none"/>
        </c:marker>
      </c:pivotFmt>
      <c:pivotFmt>
        <c:idx val="169"/>
        <c:spPr>
          <a:solidFill>
            <a:schemeClr val="accent1"/>
          </a:solidFill>
          <a:ln w="28575" cap="rnd">
            <a:solidFill>
              <a:schemeClr val="accent1"/>
            </a:solidFill>
            <a:round/>
          </a:ln>
          <a:effectLst/>
        </c:spPr>
        <c:marker>
          <c:symbol val="none"/>
        </c:marker>
      </c:pivotFmt>
      <c:pivotFmt>
        <c:idx val="170"/>
        <c:spPr>
          <a:solidFill>
            <a:schemeClr val="accent1"/>
          </a:solidFill>
          <a:ln w="28575" cap="rnd">
            <a:solidFill>
              <a:schemeClr val="accent1"/>
            </a:solidFill>
            <a:round/>
          </a:ln>
          <a:effectLst/>
        </c:spPr>
        <c:marker>
          <c:symbol val="none"/>
        </c:marker>
      </c:pivotFmt>
      <c:pivotFmt>
        <c:idx val="171"/>
        <c:spPr>
          <a:solidFill>
            <a:schemeClr val="accent1"/>
          </a:solidFill>
          <a:ln w="28575" cap="rnd">
            <a:solidFill>
              <a:schemeClr val="accent1"/>
            </a:solidFill>
            <a:round/>
          </a:ln>
          <a:effectLst/>
        </c:spPr>
        <c:marker>
          <c:symbol val="none"/>
        </c:marker>
      </c:pivotFmt>
      <c:pivotFmt>
        <c:idx val="172"/>
        <c:spPr>
          <a:solidFill>
            <a:schemeClr val="accent1"/>
          </a:solidFill>
          <a:ln w="28575" cap="rnd">
            <a:solidFill>
              <a:schemeClr val="accent1"/>
            </a:solidFill>
            <a:round/>
          </a:ln>
          <a:effectLst/>
        </c:spPr>
        <c:marker>
          <c:symbol val="none"/>
        </c:marker>
      </c:pivotFmt>
      <c:pivotFmt>
        <c:idx val="173"/>
        <c:spPr>
          <a:solidFill>
            <a:schemeClr val="accent1"/>
          </a:solidFill>
          <a:ln w="28575" cap="rnd">
            <a:solidFill>
              <a:schemeClr val="accent1"/>
            </a:solidFill>
            <a:round/>
          </a:ln>
          <a:effectLst/>
        </c:spPr>
        <c:marker>
          <c:symbol val="none"/>
        </c:marker>
      </c:pivotFmt>
      <c:pivotFmt>
        <c:idx val="174"/>
        <c:spPr>
          <a:solidFill>
            <a:schemeClr val="accent1"/>
          </a:solidFill>
          <a:ln w="28575" cap="rnd">
            <a:solidFill>
              <a:schemeClr val="accent1"/>
            </a:solidFill>
            <a:round/>
          </a:ln>
          <a:effectLst/>
        </c:spPr>
        <c:marker>
          <c:symbol val="none"/>
        </c:marker>
      </c:pivotFmt>
      <c:pivotFmt>
        <c:idx val="175"/>
        <c:spPr>
          <a:solidFill>
            <a:schemeClr val="accent1"/>
          </a:solidFill>
          <a:ln w="28575" cap="rnd">
            <a:solidFill>
              <a:schemeClr val="accent1"/>
            </a:solidFill>
            <a:round/>
          </a:ln>
          <a:effectLst/>
        </c:spPr>
        <c:marker>
          <c:symbol val="none"/>
        </c:marker>
      </c:pivotFmt>
      <c:pivotFmt>
        <c:idx val="176"/>
        <c:spPr>
          <a:solidFill>
            <a:schemeClr val="accent1"/>
          </a:solidFill>
          <a:ln w="28575" cap="rnd">
            <a:solidFill>
              <a:schemeClr val="accent1"/>
            </a:solidFill>
            <a:round/>
          </a:ln>
          <a:effectLst/>
        </c:spPr>
        <c:marker>
          <c:symbol val="none"/>
        </c:marker>
      </c:pivotFmt>
      <c:pivotFmt>
        <c:idx val="177"/>
        <c:spPr>
          <a:solidFill>
            <a:schemeClr val="accent1"/>
          </a:solidFill>
          <a:ln w="28575" cap="rnd">
            <a:solidFill>
              <a:schemeClr val="accent1"/>
            </a:solidFill>
            <a:round/>
          </a:ln>
          <a:effectLst/>
        </c:spPr>
        <c:marker>
          <c:symbol val="none"/>
        </c:marker>
      </c:pivotFmt>
      <c:pivotFmt>
        <c:idx val="178"/>
        <c:spPr>
          <a:solidFill>
            <a:schemeClr val="accent1"/>
          </a:solidFill>
          <a:ln w="28575" cap="rnd">
            <a:solidFill>
              <a:schemeClr val="accent1"/>
            </a:solidFill>
            <a:round/>
          </a:ln>
          <a:effectLst/>
        </c:spPr>
        <c:marker>
          <c:symbol val="none"/>
        </c:marker>
      </c:pivotFmt>
      <c:pivotFmt>
        <c:idx val="179"/>
        <c:spPr>
          <a:solidFill>
            <a:schemeClr val="accent1"/>
          </a:solidFill>
          <a:ln w="28575" cap="rnd">
            <a:solidFill>
              <a:schemeClr val="accent1"/>
            </a:solidFill>
            <a:round/>
          </a:ln>
          <a:effectLst/>
        </c:spPr>
        <c:marker>
          <c:symbol val="none"/>
        </c:marker>
      </c:pivotFmt>
      <c:pivotFmt>
        <c:idx val="180"/>
        <c:spPr>
          <a:solidFill>
            <a:schemeClr val="accent1"/>
          </a:solidFill>
          <a:ln w="28575" cap="rnd">
            <a:solidFill>
              <a:schemeClr val="accent1"/>
            </a:solidFill>
            <a:round/>
          </a:ln>
          <a:effectLst/>
        </c:spPr>
        <c:marker>
          <c:symbol val="none"/>
        </c:marker>
      </c:pivotFmt>
      <c:pivotFmt>
        <c:idx val="181"/>
        <c:spPr>
          <a:solidFill>
            <a:schemeClr val="accent1"/>
          </a:solidFill>
          <a:ln w="28575" cap="rnd">
            <a:solidFill>
              <a:schemeClr val="accent1"/>
            </a:solidFill>
            <a:round/>
          </a:ln>
          <a:effectLst/>
        </c:spPr>
        <c:marker>
          <c:symbol val="none"/>
        </c:marker>
      </c:pivotFmt>
      <c:pivotFmt>
        <c:idx val="182"/>
        <c:spPr>
          <a:solidFill>
            <a:schemeClr val="accent1"/>
          </a:solidFill>
          <a:ln w="28575" cap="rnd">
            <a:solidFill>
              <a:schemeClr val="accent1"/>
            </a:solidFill>
            <a:round/>
          </a:ln>
          <a:effectLst/>
        </c:spPr>
        <c:marker>
          <c:symbol val="none"/>
        </c:marker>
      </c:pivotFmt>
      <c:pivotFmt>
        <c:idx val="183"/>
        <c:spPr>
          <a:solidFill>
            <a:schemeClr val="accent1"/>
          </a:solidFill>
          <a:ln w="28575" cap="rnd">
            <a:solidFill>
              <a:schemeClr val="accent1"/>
            </a:solidFill>
            <a:round/>
          </a:ln>
          <a:effectLst/>
        </c:spPr>
        <c:marker>
          <c:symbol val="none"/>
        </c:marker>
      </c:pivotFmt>
      <c:pivotFmt>
        <c:idx val="184"/>
        <c:spPr>
          <a:solidFill>
            <a:schemeClr val="accent1"/>
          </a:solidFill>
          <a:ln w="28575" cap="rnd">
            <a:solidFill>
              <a:schemeClr val="accent1"/>
            </a:solidFill>
            <a:round/>
          </a:ln>
          <a:effectLst/>
        </c:spPr>
        <c:marker>
          <c:symbol val="none"/>
        </c:marker>
      </c:pivotFmt>
      <c:pivotFmt>
        <c:idx val="185"/>
        <c:spPr>
          <a:solidFill>
            <a:schemeClr val="accent1"/>
          </a:solidFill>
          <a:ln w="28575" cap="rnd">
            <a:solidFill>
              <a:schemeClr val="accent1"/>
            </a:solidFill>
            <a:round/>
          </a:ln>
          <a:effectLst/>
        </c:spPr>
        <c:marker>
          <c:symbol val="none"/>
        </c:marker>
      </c:pivotFmt>
      <c:pivotFmt>
        <c:idx val="186"/>
        <c:spPr>
          <a:solidFill>
            <a:schemeClr val="accent1"/>
          </a:solidFill>
          <a:ln w="28575" cap="rnd">
            <a:solidFill>
              <a:schemeClr val="accent1"/>
            </a:solidFill>
            <a:round/>
          </a:ln>
          <a:effectLst/>
        </c:spPr>
        <c:marker>
          <c:symbol val="none"/>
        </c:marker>
      </c:pivotFmt>
      <c:pivotFmt>
        <c:idx val="187"/>
        <c:spPr>
          <a:solidFill>
            <a:schemeClr val="accent1"/>
          </a:solidFill>
          <a:ln w="28575" cap="rnd">
            <a:solidFill>
              <a:schemeClr val="accent1"/>
            </a:solidFill>
            <a:round/>
          </a:ln>
          <a:effectLst/>
        </c:spPr>
        <c:marker>
          <c:symbol val="none"/>
        </c:marker>
      </c:pivotFmt>
      <c:pivotFmt>
        <c:idx val="188"/>
        <c:spPr>
          <a:solidFill>
            <a:schemeClr val="accent1"/>
          </a:solidFill>
          <a:ln w="28575" cap="rnd">
            <a:solidFill>
              <a:schemeClr val="accent1"/>
            </a:solidFill>
            <a:round/>
          </a:ln>
          <a:effectLst/>
        </c:spPr>
        <c:marker>
          <c:symbol val="none"/>
        </c:marker>
      </c:pivotFmt>
      <c:pivotFmt>
        <c:idx val="189"/>
        <c:spPr>
          <a:solidFill>
            <a:schemeClr val="accent1"/>
          </a:solidFill>
          <a:ln w="28575" cap="rnd">
            <a:solidFill>
              <a:schemeClr val="accent1"/>
            </a:solidFill>
            <a:round/>
          </a:ln>
          <a:effectLst/>
        </c:spPr>
        <c:marker>
          <c:symbol val="none"/>
        </c:marker>
      </c:pivotFmt>
      <c:pivotFmt>
        <c:idx val="190"/>
        <c:spPr>
          <a:solidFill>
            <a:schemeClr val="accent1"/>
          </a:solidFill>
          <a:ln w="28575" cap="rnd">
            <a:solidFill>
              <a:schemeClr val="accent1"/>
            </a:solidFill>
            <a:round/>
          </a:ln>
          <a:effectLst/>
        </c:spPr>
        <c:marker>
          <c:symbol val="none"/>
        </c:marker>
      </c:pivotFmt>
      <c:pivotFmt>
        <c:idx val="191"/>
        <c:spPr>
          <a:solidFill>
            <a:schemeClr val="accent1"/>
          </a:solidFill>
          <a:ln w="28575" cap="rnd">
            <a:solidFill>
              <a:schemeClr val="accent1"/>
            </a:solidFill>
            <a:round/>
          </a:ln>
          <a:effectLst/>
        </c:spPr>
        <c:marker>
          <c:symbol val="none"/>
        </c:marker>
      </c:pivotFmt>
      <c:pivotFmt>
        <c:idx val="192"/>
        <c:spPr>
          <a:solidFill>
            <a:schemeClr val="accent1"/>
          </a:solidFill>
          <a:ln w="28575" cap="rnd">
            <a:solidFill>
              <a:schemeClr val="accent1"/>
            </a:solidFill>
            <a:round/>
          </a:ln>
          <a:effectLst/>
        </c:spPr>
        <c:marker>
          <c:symbol val="none"/>
        </c:marker>
      </c:pivotFmt>
      <c:pivotFmt>
        <c:idx val="193"/>
        <c:spPr>
          <a:solidFill>
            <a:schemeClr val="accent1"/>
          </a:solidFill>
          <a:ln w="28575" cap="rnd">
            <a:solidFill>
              <a:schemeClr val="accent1"/>
            </a:solidFill>
            <a:round/>
          </a:ln>
          <a:effectLst/>
        </c:spPr>
        <c:marker>
          <c:symbol val="none"/>
        </c:marker>
      </c:pivotFmt>
      <c:pivotFmt>
        <c:idx val="194"/>
        <c:spPr>
          <a:solidFill>
            <a:schemeClr val="accent1"/>
          </a:solidFill>
          <a:ln w="28575" cap="rnd">
            <a:solidFill>
              <a:schemeClr val="accent1"/>
            </a:solidFill>
            <a:round/>
          </a:ln>
          <a:effectLst/>
        </c:spPr>
        <c:marker>
          <c:symbol val="none"/>
        </c:marker>
      </c:pivotFmt>
      <c:pivotFmt>
        <c:idx val="195"/>
        <c:spPr>
          <a:solidFill>
            <a:schemeClr val="accent1"/>
          </a:solidFill>
          <a:ln w="28575" cap="rnd">
            <a:solidFill>
              <a:schemeClr val="accent1"/>
            </a:solidFill>
            <a:round/>
          </a:ln>
          <a:effectLst/>
        </c:spPr>
        <c:marker>
          <c:symbol val="none"/>
        </c:marker>
      </c:pivotFmt>
      <c:pivotFmt>
        <c:idx val="196"/>
        <c:spPr>
          <a:solidFill>
            <a:schemeClr val="accent1"/>
          </a:solidFill>
          <a:ln w="28575" cap="rnd">
            <a:solidFill>
              <a:schemeClr val="accent1"/>
            </a:solidFill>
            <a:round/>
          </a:ln>
          <a:effectLst/>
        </c:spPr>
        <c:marker>
          <c:symbol val="none"/>
        </c:marker>
      </c:pivotFmt>
      <c:pivotFmt>
        <c:idx val="197"/>
        <c:spPr>
          <a:solidFill>
            <a:schemeClr val="accent1"/>
          </a:solidFill>
          <a:ln w="28575" cap="rnd">
            <a:solidFill>
              <a:schemeClr val="accent1"/>
            </a:solidFill>
            <a:round/>
          </a:ln>
          <a:effectLst/>
        </c:spPr>
        <c:marker>
          <c:symbol val="none"/>
        </c:marker>
      </c:pivotFmt>
      <c:pivotFmt>
        <c:idx val="198"/>
        <c:spPr>
          <a:solidFill>
            <a:schemeClr val="accent1"/>
          </a:solidFill>
          <a:ln w="28575" cap="rnd">
            <a:solidFill>
              <a:schemeClr val="accent1"/>
            </a:solidFill>
            <a:round/>
          </a:ln>
          <a:effectLst/>
        </c:spPr>
        <c:marker>
          <c:symbol val="none"/>
        </c:marker>
      </c:pivotFmt>
      <c:pivotFmt>
        <c:idx val="199"/>
        <c:spPr>
          <a:solidFill>
            <a:schemeClr val="accent1"/>
          </a:solidFill>
          <a:ln w="28575" cap="rnd">
            <a:solidFill>
              <a:schemeClr val="accent1"/>
            </a:solidFill>
            <a:round/>
          </a:ln>
          <a:effectLst/>
        </c:spPr>
        <c:marker>
          <c:symbol val="none"/>
        </c:marker>
      </c:pivotFmt>
      <c:pivotFmt>
        <c:idx val="200"/>
        <c:spPr>
          <a:solidFill>
            <a:schemeClr val="accent1"/>
          </a:solidFill>
          <a:ln w="28575" cap="rnd">
            <a:solidFill>
              <a:schemeClr val="accent1"/>
            </a:solidFill>
            <a:round/>
          </a:ln>
          <a:effectLst/>
        </c:spPr>
        <c:marker>
          <c:symbol val="none"/>
        </c:marker>
      </c:pivotFmt>
      <c:pivotFmt>
        <c:idx val="201"/>
        <c:spPr>
          <a:solidFill>
            <a:schemeClr val="accent1"/>
          </a:solidFill>
          <a:ln w="28575" cap="rnd">
            <a:solidFill>
              <a:schemeClr val="accent1"/>
            </a:solidFill>
            <a:round/>
          </a:ln>
          <a:effectLst/>
        </c:spPr>
        <c:marker>
          <c:symbol val="none"/>
        </c:marker>
      </c:pivotFmt>
      <c:pivotFmt>
        <c:idx val="202"/>
        <c:spPr>
          <a:solidFill>
            <a:schemeClr val="accent1"/>
          </a:solidFill>
          <a:ln w="28575" cap="rnd">
            <a:solidFill>
              <a:schemeClr val="accent1"/>
            </a:solidFill>
            <a:round/>
          </a:ln>
          <a:effectLst/>
        </c:spPr>
        <c:marker>
          <c:symbol val="none"/>
        </c:marker>
      </c:pivotFmt>
      <c:pivotFmt>
        <c:idx val="203"/>
        <c:spPr>
          <a:solidFill>
            <a:schemeClr val="accent1"/>
          </a:solidFill>
          <a:ln w="28575" cap="rnd">
            <a:solidFill>
              <a:schemeClr val="accent1"/>
            </a:solidFill>
            <a:round/>
          </a:ln>
          <a:effectLst/>
        </c:spPr>
        <c:marker>
          <c:symbol val="none"/>
        </c:marker>
      </c:pivotFmt>
      <c:pivotFmt>
        <c:idx val="204"/>
        <c:spPr>
          <a:solidFill>
            <a:schemeClr val="accent1"/>
          </a:solidFill>
          <a:ln w="28575" cap="rnd">
            <a:solidFill>
              <a:schemeClr val="accent1"/>
            </a:solidFill>
            <a:round/>
          </a:ln>
          <a:effectLst/>
        </c:spPr>
        <c:marker>
          <c:symbol val="none"/>
        </c:marker>
      </c:pivotFmt>
      <c:pivotFmt>
        <c:idx val="205"/>
        <c:spPr>
          <a:solidFill>
            <a:schemeClr val="accent1"/>
          </a:solidFill>
          <a:ln w="28575" cap="rnd">
            <a:solidFill>
              <a:schemeClr val="accent1"/>
            </a:solidFill>
            <a:round/>
          </a:ln>
          <a:effectLst/>
        </c:spPr>
        <c:marker>
          <c:symbol val="none"/>
        </c:marker>
      </c:pivotFmt>
      <c:pivotFmt>
        <c:idx val="206"/>
        <c:spPr>
          <a:solidFill>
            <a:schemeClr val="accent1"/>
          </a:solidFill>
          <a:ln w="28575" cap="rnd">
            <a:solidFill>
              <a:schemeClr val="accent1"/>
            </a:solidFill>
            <a:round/>
          </a:ln>
          <a:effectLst/>
        </c:spPr>
        <c:marker>
          <c:symbol val="none"/>
        </c:marker>
      </c:pivotFmt>
      <c:pivotFmt>
        <c:idx val="207"/>
        <c:spPr>
          <a:solidFill>
            <a:schemeClr val="accent1"/>
          </a:solidFill>
          <a:ln w="28575" cap="rnd">
            <a:solidFill>
              <a:schemeClr val="accent1"/>
            </a:solidFill>
            <a:round/>
          </a:ln>
          <a:effectLst/>
        </c:spPr>
        <c:marker>
          <c:symbol val="none"/>
        </c:marker>
      </c:pivotFmt>
      <c:pivotFmt>
        <c:idx val="208"/>
        <c:spPr>
          <a:solidFill>
            <a:schemeClr val="accent1"/>
          </a:solidFill>
          <a:ln w="28575" cap="rnd">
            <a:solidFill>
              <a:schemeClr val="accent1"/>
            </a:solidFill>
            <a:round/>
          </a:ln>
          <a:effectLst/>
        </c:spPr>
        <c:marker>
          <c:symbol val="none"/>
        </c:marker>
      </c:pivotFmt>
      <c:pivotFmt>
        <c:idx val="209"/>
        <c:spPr>
          <a:solidFill>
            <a:schemeClr val="accent1"/>
          </a:solidFill>
          <a:ln w="28575" cap="rnd">
            <a:solidFill>
              <a:schemeClr val="accent1"/>
            </a:solidFill>
            <a:round/>
          </a:ln>
          <a:effectLst/>
        </c:spPr>
        <c:marker>
          <c:symbol val="none"/>
        </c:marker>
      </c:pivotFmt>
      <c:pivotFmt>
        <c:idx val="210"/>
        <c:spPr>
          <a:solidFill>
            <a:schemeClr val="accent1"/>
          </a:solidFill>
          <a:ln w="28575" cap="rnd">
            <a:solidFill>
              <a:schemeClr val="accent1"/>
            </a:solidFill>
            <a:round/>
          </a:ln>
          <a:effectLst/>
        </c:spPr>
        <c:marker>
          <c:symbol val="none"/>
        </c:marker>
      </c:pivotFmt>
      <c:pivotFmt>
        <c:idx val="211"/>
        <c:spPr>
          <a:solidFill>
            <a:schemeClr val="accent1"/>
          </a:solidFill>
          <a:ln w="28575" cap="rnd">
            <a:solidFill>
              <a:schemeClr val="accent1"/>
            </a:solidFill>
            <a:round/>
          </a:ln>
          <a:effectLst/>
        </c:spPr>
        <c:marker>
          <c:symbol val="none"/>
        </c:marker>
      </c:pivotFmt>
      <c:pivotFmt>
        <c:idx val="212"/>
        <c:spPr>
          <a:solidFill>
            <a:schemeClr val="accent1"/>
          </a:solidFill>
          <a:ln w="28575" cap="rnd">
            <a:solidFill>
              <a:schemeClr val="accent1"/>
            </a:solidFill>
            <a:round/>
          </a:ln>
          <a:effectLst/>
        </c:spPr>
        <c:marker>
          <c:symbol val="none"/>
        </c:marker>
      </c:pivotFmt>
      <c:pivotFmt>
        <c:idx val="213"/>
        <c:spPr>
          <a:solidFill>
            <a:schemeClr val="accent1"/>
          </a:solidFill>
          <a:ln w="28575" cap="rnd">
            <a:solidFill>
              <a:schemeClr val="accent1"/>
            </a:solidFill>
            <a:round/>
          </a:ln>
          <a:effectLst/>
        </c:spPr>
        <c:marker>
          <c:symbol val="none"/>
        </c:marker>
      </c:pivotFmt>
      <c:pivotFmt>
        <c:idx val="214"/>
        <c:spPr>
          <a:solidFill>
            <a:schemeClr val="accent1"/>
          </a:solidFill>
          <a:ln w="28575" cap="rnd">
            <a:solidFill>
              <a:schemeClr val="accent1"/>
            </a:solidFill>
            <a:round/>
          </a:ln>
          <a:effectLst/>
        </c:spPr>
        <c:marker>
          <c:symbol val="none"/>
        </c:marker>
      </c:pivotFmt>
      <c:pivotFmt>
        <c:idx val="215"/>
        <c:spPr>
          <a:solidFill>
            <a:schemeClr val="accent1"/>
          </a:solidFill>
          <a:ln w="28575" cap="rnd">
            <a:solidFill>
              <a:schemeClr val="accent1"/>
            </a:solidFill>
            <a:round/>
          </a:ln>
          <a:effectLst/>
        </c:spPr>
        <c:marker>
          <c:symbol val="none"/>
        </c:marker>
      </c:pivotFmt>
      <c:pivotFmt>
        <c:idx val="216"/>
        <c:spPr>
          <a:solidFill>
            <a:schemeClr val="accent1"/>
          </a:solidFill>
          <a:ln w="28575" cap="rnd">
            <a:solidFill>
              <a:schemeClr val="accent1"/>
            </a:solidFill>
            <a:round/>
          </a:ln>
          <a:effectLst/>
        </c:spPr>
        <c:marker>
          <c:symbol val="none"/>
        </c:marker>
      </c:pivotFmt>
      <c:pivotFmt>
        <c:idx val="217"/>
        <c:spPr>
          <a:solidFill>
            <a:schemeClr val="accent1"/>
          </a:solidFill>
          <a:ln w="28575" cap="rnd">
            <a:solidFill>
              <a:schemeClr val="accent1"/>
            </a:solidFill>
            <a:round/>
          </a:ln>
          <a:effectLst/>
        </c:spPr>
        <c:marker>
          <c:symbol val="none"/>
        </c:marker>
      </c:pivotFmt>
      <c:pivotFmt>
        <c:idx val="218"/>
        <c:spPr>
          <a:solidFill>
            <a:schemeClr val="accent1"/>
          </a:solidFill>
          <a:ln w="28575" cap="rnd">
            <a:solidFill>
              <a:schemeClr val="accent1"/>
            </a:solidFill>
            <a:round/>
          </a:ln>
          <a:effectLst/>
        </c:spPr>
        <c:marker>
          <c:symbol val="none"/>
        </c:marker>
      </c:pivotFmt>
      <c:pivotFmt>
        <c:idx val="219"/>
        <c:spPr>
          <a:solidFill>
            <a:schemeClr val="accent1"/>
          </a:solidFill>
          <a:ln w="28575" cap="rnd">
            <a:solidFill>
              <a:schemeClr val="accent1"/>
            </a:solidFill>
            <a:round/>
          </a:ln>
          <a:effectLst/>
        </c:spPr>
        <c:marker>
          <c:symbol val="none"/>
        </c:marker>
      </c:pivotFmt>
      <c:pivotFmt>
        <c:idx val="220"/>
        <c:spPr>
          <a:solidFill>
            <a:schemeClr val="accent1"/>
          </a:solidFill>
          <a:ln w="28575" cap="rnd">
            <a:solidFill>
              <a:schemeClr val="accent1"/>
            </a:solidFill>
            <a:round/>
          </a:ln>
          <a:effectLst/>
        </c:spPr>
        <c:marker>
          <c:symbol val="none"/>
        </c:marker>
      </c:pivotFmt>
      <c:pivotFmt>
        <c:idx val="221"/>
        <c:spPr>
          <a:solidFill>
            <a:schemeClr val="accent1"/>
          </a:solidFill>
          <a:ln w="28575" cap="rnd">
            <a:solidFill>
              <a:schemeClr val="accent1"/>
            </a:solidFill>
            <a:round/>
          </a:ln>
          <a:effectLst/>
        </c:spPr>
        <c:marker>
          <c:symbol val="none"/>
        </c:marker>
      </c:pivotFmt>
      <c:pivotFmt>
        <c:idx val="222"/>
        <c:spPr>
          <a:solidFill>
            <a:schemeClr val="accent1"/>
          </a:solidFill>
          <a:ln w="28575" cap="rnd">
            <a:solidFill>
              <a:schemeClr val="accent1"/>
            </a:solidFill>
            <a:round/>
          </a:ln>
          <a:effectLst/>
        </c:spPr>
        <c:marker>
          <c:symbol val="none"/>
        </c:marker>
      </c:pivotFmt>
      <c:pivotFmt>
        <c:idx val="223"/>
        <c:spPr>
          <a:solidFill>
            <a:schemeClr val="accent1"/>
          </a:solidFill>
          <a:ln w="28575" cap="rnd">
            <a:solidFill>
              <a:schemeClr val="accent1"/>
            </a:solidFill>
            <a:round/>
          </a:ln>
          <a:effectLst/>
        </c:spPr>
        <c:marker>
          <c:symbol val="none"/>
        </c:marker>
      </c:pivotFmt>
      <c:pivotFmt>
        <c:idx val="224"/>
        <c:spPr>
          <a:solidFill>
            <a:schemeClr val="accent1"/>
          </a:solidFill>
          <a:ln w="28575" cap="rnd">
            <a:solidFill>
              <a:schemeClr val="accent1"/>
            </a:solidFill>
            <a:round/>
          </a:ln>
          <a:effectLst/>
        </c:spPr>
        <c:marker>
          <c:symbol val="none"/>
        </c:marker>
      </c:pivotFmt>
      <c:pivotFmt>
        <c:idx val="225"/>
        <c:spPr>
          <a:solidFill>
            <a:schemeClr val="accent1"/>
          </a:solidFill>
          <a:ln w="28575" cap="rnd">
            <a:solidFill>
              <a:schemeClr val="accent1"/>
            </a:solidFill>
            <a:round/>
          </a:ln>
          <a:effectLst/>
        </c:spPr>
        <c:marker>
          <c:symbol val="none"/>
        </c:marker>
      </c:pivotFmt>
      <c:pivotFmt>
        <c:idx val="226"/>
        <c:spPr>
          <a:solidFill>
            <a:schemeClr val="accent1"/>
          </a:solidFill>
          <a:ln w="28575" cap="rnd">
            <a:solidFill>
              <a:schemeClr val="accent1"/>
            </a:solidFill>
            <a:round/>
          </a:ln>
          <a:effectLst/>
        </c:spPr>
        <c:marker>
          <c:symbol val="none"/>
        </c:marker>
      </c:pivotFmt>
      <c:pivotFmt>
        <c:idx val="227"/>
        <c:spPr>
          <a:solidFill>
            <a:schemeClr val="accent1"/>
          </a:solidFill>
          <a:ln w="28575" cap="rnd">
            <a:solidFill>
              <a:schemeClr val="accent1"/>
            </a:solidFill>
            <a:round/>
          </a:ln>
          <a:effectLst/>
        </c:spPr>
        <c:marker>
          <c:symbol val="none"/>
        </c:marker>
      </c:pivotFmt>
      <c:pivotFmt>
        <c:idx val="228"/>
        <c:spPr>
          <a:solidFill>
            <a:schemeClr val="accent1"/>
          </a:solidFill>
          <a:ln w="28575" cap="rnd">
            <a:solidFill>
              <a:schemeClr val="accent1"/>
            </a:solidFill>
            <a:round/>
          </a:ln>
          <a:effectLst/>
        </c:spPr>
        <c:marker>
          <c:symbol val="none"/>
        </c:marker>
      </c:pivotFmt>
      <c:pivotFmt>
        <c:idx val="229"/>
        <c:spPr>
          <a:solidFill>
            <a:schemeClr val="accent1"/>
          </a:solidFill>
          <a:ln w="28575" cap="rnd">
            <a:solidFill>
              <a:schemeClr val="accent1"/>
            </a:solidFill>
            <a:round/>
          </a:ln>
          <a:effectLst/>
        </c:spPr>
        <c:marker>
          <c:symbol val="none"/>
        </c:marker>
      </c:pivotFmt>
      <c:pivotFmt>
        <c:idx val="230"/>
        <c:spPr>
          <a:solidFill>
            <a:schemeClr val="accent1"/>
          </a:solidFill>
          <a:ln w="28575" cap="rnd">
            <a:solidFill>
              <a:schemeClr val="accent1"/>
            </a:solidFill>
            <a:round/>
          </a:ln>
          <a:effectLst/>
        </c:spPr>
        <c:marker>
          <c:symbol val="none"/>
        </c:marker>
      </c:pivotFmt>
      <c:pivotFmt>
        <c:idx val="231"/>
        <c:spPr>
          <a:solidFill>
            <a:schemeClr val="accent1"/>
          </a:solidFill>
          <a:ln w="28575" cap="rnd">
            <a:solidFill>
              <a:schemeClr val="accent1"/>
            </a:solidFill>
            <a:round/>
          </a:ln>
          <a:effectLst/>
        </c:spPr>
        <c:marker>
          <c:symbol val="none"/>
        </c:marker>
      </c:pivotFmt>
      <c:pivotFmt>
        <c:idx val="232"/>
        <c:spPr>
          <a:solidFill>
            <a:schemeClr val="accent1"/>
          </a:solidFill>
          <a:ln w="28575" cap="rnd">
            <a:solidFill>
              <a:schemeClr val="accent1"/>
            </a:solidFill>
            <a:round/>
          </a:ln>
          <a:effectLst/>
        </c:spPr>
        <c:marker>
          <c:symbol val="none"/>
        </c:marker>
      </c:pivotFmt>
      <c:pivotFmt>
        <c:idx val="233"/>
        <c:spPr>
          <a:solidFill>
            <a:schemeClr val="accent1"/>
          </a:solidFill>
          <a:ln w="28575" cap="rnd">
            <a:solidFill>
              <a:schemeClr val="accent1"/>
            </a:solidFill>
            <a:round/>
          </a:ln>
          <a:effectLst/>
        </c:spPr>
        <c:marker>
          <c:symbol val="none"/>
        </c:marker>
      </c:pivotFmt>
      <c:pivotFmt>
        <c:idx val="234"/>
        <c:spPr>
          <a:solidFill>
            <a:schemeClr val="accent1"/>
          </a:solidFill>
          <a:ln w="28575" cap="rnd">
            <a:solidFill>
              <a:schemeClr val="accent1"/>
            </a:solidFill>
            <a:round/>
          </a:ln>
          <a:effectLst/>
        </c:spPr>
        <c:marker>
          <c:symbol val="none"/>
        </c:marker>
      </c:pivotFmt>
      <c:pivotFmt>
        <c:idx val="235"/>
        <c:spPr>
          <a:solidFill>
            <a:schemeClr val="accent1"/>
          </a:solidFill>
          <a:ln w="28575" cap="rnd">
            <a:solidFill>
              <a:schemeClr val="accent1"/>
            </a:solidFill>
            <a:round/>
          </a:ln>
          <a:effectLst/>
        </c:spPr>
        <c:marker>
          <c:symbol val="none"/>
        </c:marker>
      </c:pivotFmt>
      <c:pivotFmt>
        <c:idx val="236"/>
        <c:spPr>
          <a:solidFill>
            <a:schemeClr val="accent1"/>
          </a:solidFill>
          <a:ln w="28575" cap="rnd">
            <a:solidFill>
              <a:schemeClr val="accent1"/>
            </a:solidFill>
            <a:round/>
          </a:ln>
          <a:effectLst/>
        </c:spPr>
        <c:marker>
          <c:symbol val="none"/>
        </c:marker>
      </c:pivotFmt>
      <c:pivotFmt>
        <c:idx val="237"/>
        <c:spPr>
          <a:solidFill>
            <a:schemeClr val="accent1"/>
          </a:solidFill>
          <a:ln w="28575" cap="rnd">
            <a:solidFill>
              <a:schemeClr val="accent1"/>
            </a:solidFill>
            <a:round/>
          </a:ln>
          <a:effectLst/>
        </c:spPr>
        <c:marker>
          <c:symbol val="none"/>
        </c:marker>
      </c:pivotFmt>
      <c:pivotFmt>
        <c:idx val="238"/>
        <c:spPr>
          <a:solidFill>
            <a:schemeClr val="accent1"/>
          </a:solidFill>
          <a:ln w="28575" cap="rnd">
            <a:solidFill>
              <a:schemeClr val="accent1"/>
            </a:solidFill>
            <a:round/>
          </a:ln>
          <a:effectLst/>
        </c:spPr>
        <c:marker>
          <c:symbol val="none"/>
        </c:marker>
      </c:pivotFmt>
      <c:pivotFmt>
        <c:idx val="239"/>
        <c:spPr>
          <a:solidFill>
            <a:schemeClr val="accent1"/>
          </a:solidFill>
          <a:ln w="28575" cap="rnd">
            <a:solidFill>
              <a:schemeClr val="accent1"/>
            </a:solidFill>
            <a:round/>
          </a:ln>
          <a:effectLst/>
        </c:spPr>
        <c:marker>
          <c:symbol val="none"/>
        </c:marker>
      </c:pivotFmt>
      <c:pivotFmt>
        <c:idx val="240"/>
        <c:spPr>
          <a:solidFill>
            <a:schemeClr val="accent1"/>
          </a:solidFill>
          <a:ln w="28575" cap="rnd">
            <a:solidFill>
              <a:schemeClr val="accent1"/>
            </a:solidFill>
            <a:round/>
          </a:ln>
          <a:effectLst/>
        </c:spPr>
        <c:marker>
          <c:symbol val="none"/>
        </c:marker>
      </c:pivotFmt>
      <c:pivotFmt>
        <c:idx val="241"/>
        <c:spPr>
          <a:solidFill>
            <a:schemeClr val="accent1"/>
          </a:solidFill>
          <a:ln w="28575" cap="rnd">
            <a:solidFill>
              <a:schemeClr val="accent1"/>
            </a:solidFill>
            <a:round/>
          </a:ln>
          <a:effectLst/>
        </c:spPr>
        <c:marker>
          <c:symbol val="none"/>
        </c:marker>
      </c:pivotFmt>
      <c:pivotFmt>
        <c:idx val="242"/>
        <c:spPr>
          <a:solidFill>
            <a:schemeClr val="accent1"/>
          </a:solidFill>
          <a:ln w="28575" cap="rnd">
            <a:solidFill>
              <a:schemeClr val="accent1"/>
            </a:solidFill>
            <a:round/>
          </a:ln>
          <a:effectLst/>
        </c:spPr>
        <c:marker>
          <c:symbol val="none"/>
        </c:marker>
      </c:pivotFmt>
      <c:pivotFmt>
        <c:idx val="243"/>
        <c:spPr>
          <a:solidFill>
            <a:schemeClr val="accent1"/>
          </a:solidFill>
          <a:ln w="28575" cap="rnd">
            <a:solidFill>
              <a:schemeClr val="accent1"/>
            </a:solidFill>
            <a:round/>
          </a:ln>
          <a:effectLst/>
        </c:spPr>
        <c:marker>
          <c:symbol val="none"/>
        </c:marker>
      </c:pivotFmt>
      <c:pivotFmt>
        <c:idx val="244"/>
        <c:spPr>
          <a:solidFill>
            <a:schemeClr val="accent1"/>
          </a:solidFill>
          <a:ln w="28575" cap="rnd">
            <a:solidFill>
              <a:schemeClr val="accent1"/>
            </a:solidFill>
            <a:round/>
          </a:ln>
          <a:effectLst/>
        </c:spPr>
        <c:marker>
          <c:symbol val="none"/>
        </c:marker>
      </c:pivotFmt>
      <c:pivotFmt>
        <c:idx val="245"/>
        <c:spPr>
          <a:solidFill>
            <a:schemeClr val="accent1"/>
          </a:solidFill>
          <a:ln w="28575" cap="rnd">
            <a:solidFill>
              <a:schemeClr val="accent1"/>
            </a:solidFill>
            <a:round/>
          </a:ln>
          <a:effectLst/>
        </c:spPr>
        <c:marker>
          <c:symbol val="none"/>
        </c:marker>
      </c:pivotFmt>
      <c:pivotFmt>
        <c:idx val="246"/>
        <c:spPr>
          <a:solidFill>
            <a:schemeClr val="accent1"/>
          </a:solidFill>
          <a:ln w="28575" cap="rnd">
            <a:solidFill>
              <a:schemeClr val="accent1"/>
            </a:solidFill>
            <a:round/>
          </a:ln>
          <a:effectLst/>
        </c:spPr>
        <c:marker>
          <c:symbol val="none"/>
        </c:marker>
      </c:pivotFmt>
      <c:pivotFmt>
        <c:idx val="247"/>
        <c:spPr>
          <a:solidFill>
            <a:schemeClr val="accent1"/>
          </a:solidFill>
          <a:ln w="28575" cap="rnd">
            <a:solidFill>
              <a:schemeClr val="accent1"/>
            </a:solidFill>
            <a:round/>
          </a:ln>
          <a:effectLst/>
        </c:spPr>
        <c:marker>
          <c:symbol val="none"/>
        </c:marker>
      </c:pivotFmt>
      <c:pivotFmt>
        <c:idx val="248"/>
        <c:spPr>
          <a:solidFill>
            <a:schemeClr val="accent1"/>
          </a:solidFill>
          <a:ln w="28575" cap="rnd">
            <a:solidFill>
              <a:schemeClr val="accent1"/>
            </a:solidFill>
            <a:round/>
          </a:ln>
          <a:effectLst/>
        </c:spPr>
        <c:marker>
          <c:symbol val="none"/>
        </c:marker>
      </c:pivotFmt>
      <c:pivotFmt>
        <c:idx val="249"/>
        <c:spPr>
          <a:solidFill>
            <a:schemeClr val="accent1"/>
          </a:solidFill>
          <a:ln w="28575" cap="rnd">
            <a:solidFill>
              <a:schemeClr val="accent1"/>
            </a:solidFill>
            <a:round/>
          </a:ln>
          <a:effectLst/>
        </c:spPr>
        <c:marker>
          <c:symbol val="none"/>
        </c:marker>
      </c:pivotFmt>
      <c:pivotFmt>
        <c:idx val="250"/>
        <c:spPr>
          <a:solidFill>
            <a:schemeClr val="accent1"/>
          </a:solidFill>
          <a:ln w="28575" cap="rnd">
            <a:solidFill>
              <a:schemeClr val="accent1"/>
            </a:solidFill>
            <a:round/>
          </a:ln>
          <a:effectLst/>
        </c:spPr>
        <c:marker>
          <c:symbol val="none"/>
        </c:marker>
      </c:pivotFmt>
      <c:pivotFmt>
        <c:idx val="251"/>
        <c:spPr>
          <a:solidFill>
            <a:schemeClr val="accent1"/>
          </a:solidFill>
          <a:ln w="28575" cap="rnd">
            <a:solidFill>
              <a:schemeClr val="accent1"/>
            </a:solidFill>
            <a:round/>
          </a:ln>
          <a:effectLst/>
        </c:spPr>
        <c:marker>
          <c:symbol val="none"/>
        </c:marker>
      </c:pivotFmt>
      <c:pivotFmt>
        <c:idx val="252"/>
        <c:spPr>
          <a:solidFill>
            <a:schemeClr val="accent1"/>
          </a:solidFill>
          <a:ln w="28575" cap="rnd">
            <a:solidFill>
              <a:schemeClr val="accent1"/>
            </a:solidFill>
            <a:round/>
          </a:ln>
          <a:effectLst/>
        </c:spPr>
        <c:marker>
          <c:symbol val="none"/>
        </c:marker>
      </c:pivotFmt>
      <c:pivotFmt>
        <c:idx val="253"/>
        <c:spPr>
          <a:solidFill>
            <a:schemeClr val="accent1"/>
          </a:solidFill>
          <a:ln w="28575" cap="rnd">
            <a:solidFill>
              <a:schemeClr val="accent1"/>
            </a:solidFill>
            <a:round/>
          </a:ln>
          <a:effectLst/>
        </c:spPr>
        <c:marker>
          <c:symbol val="none"/>
        </c:marker>
      </c:pivotFmt>
      <c:pivotFmt>
        <c:idx val="254"/>
        <c:spPr>
          <a:solidFill>
            <a:schemeClr val="accent1"/>
          </a:solidFill>
          <a:ln w="28575" cap="rnd">
            <a:solidFill>
              <a:schemeClr val="accent1"/>
            </a:solidFill>
            <a:round/>
          </a:ln>
          <a:effectLst/>
        </c:spPr>
        <c:marker>
          <c:symbol val="none"/>
        </c:marker>
      </c:pivotFmt>
      <c:pivotFmt>
        <c:idx val="255"/>
        <c:spPr>
          <a:solidFill>
            <a:schemeClr val="accent1"/>
          </a:solidFill>
          <a:ln w="28575" cap="rnd">
            <a:solidFill>
              <a:schemeClr val="accent1"/>
            </a:solidFill>
            <a:round/>
          </a:ln>
          <a:effectLst/>
        </c:spPr>
        <c:marker>
          <c:symbol val="none"/>
        </c:marker>
      </c:pivotFmt>
      <c:pivotFmt>
        <c:idx val="256"/>
        <c:spPr>
          <a:solidFill>
            <a:schemeClr val="accent1"/>
          </a:solidFill>
          <a:ln w="28575" cap="rnd">
            <a:solidFill>
              <a:schemeClr val="accent1"/>
            </a:solidFill>
            <a:round/>
          </a:ln>
          <a:effectLst/>
        </c:spPr>
        <c:marker>
          <c:symbol val="none"/>
        </c:marker>
      </c:pivotFmt>
      <c:pivotFmt>
        <c:idx val="257"/>
        <c:spPr>
          <a:solidFill>
            <a:schemeClr val="accent1"/>
          </a:solidFill>
          <a:ln w="28575" cap="rnd">
            <a:solidFill>
              <a:schemeClr val="accent1"/>
            </a:solidFill>
            <a:round/>
          </a:ln>
          <a:effectLst/>
        </c:spPr>
        <c:marker>
          <c:symbol val="none"/>
        </c:marker>
      </c:pivotFmt>
      <c:pivotFmt>
        <c:idx val="258"/>
        <c:spPr>
          <a:solidFill>
            <a:schemeClr val="accent1"/>
          </a:solidFill>
          <a:ln w="28575" cap="rnd">
            <a:solidFill>
              <a:schemeClr val="accent1"/>
            </a:solidFill>
            <a:round/>
          </a:ln>
          <a:effectLst/>
        </c:spPr>
        <c:marker>
          <c:symbol val="none"/>
        </c:marker>
      </c:pivotFmt>
      <c:pivotFmt>
        <c:idx val="259"/>
        <c:spPr>
          <a:solidFill>
            <a:schemeClr val="accent1"/>
          </a:solidFill>
          <a:ln w="28575" cap="rnd">
            <a:solidFill>
              <a:schemeClr val="accent1"/>
            </a:solidFill>
            <a:round/>
          </a:ln>
          <a:effectLst/>
        </c:spPr>
        <c:marker>
          <c:symbol val="none"/>
        </c:marker>
      </c:pivotFmt>
      <c:pivotFmt>
        <c:idx val="260"/>
        <c:spPr>
          <a:solidFill>
            <a:schemeClr val="accent1"/>
          </a:solidFill>
          <a:ln w="28575" cap="rnd">
            <a:solidFill>
              <a:schemeClr val="accent1"/>
            </a:solidFill>
            <a:round/>
          </a:ln>
          <a:effectLst/>
        </c:spPr>
        <c:marker>
          <c:symbol val="none"/>
        </c:marker>
      </c:pivotFmt>
      <c:pivotFmt>
        <c:idx val="261"/>
        <c:spPr>
          <a:solidFill>
            <a:schemeClr val="accent1"/>
          </a:solidFill>
          <a:ln w="28575" cap="rnd">
            <a:solidFill>
              <a:schemeClr val="accent1"/>
            </a:solidFill>
            <a:round/>
          </a:ln>
          <a:effectLst/>
        </c:spPr>
        <c:marker>
          <c:symbol val="none"/>
        </c:marker>
      </c:pivotFmt>
      <c:pivotFmt>
        <c:idx val="262"/>
        <c:spPr>
          <a:solidFill>
            <a:schemeClr val="accent1"/>
          </a:solidFill>
          <a:ln w="28575" cap="rnd">
            <a:solidFill>
              <a:schemeClr val="accent1"/>
            </a:solidFill>
            <a:round/>
          </a:ln>
          <a:effectLst/>
        </c:spPr>
        <c:marker>
          <c:symbol val="none"/>
        </c:marker>
      </c:pivotFmt>
      <c:pivotFmt>
        <c:idx val="263"/>
        <c:spPr>
          <a:solidFill>
            <a:schemeClr val="accent1"/>
          </a:solidFill>
          <a:ln w="28575" cap="rnd">
            <a:solidFill>
              <a:schemeClr val="accent1"/>
            </a:solidFill>
            <a:round/>
          </a:ln>
          <a:effectLst/>
        </c:spPr>
        <c:marker>
          <c:symbol val="none"/>
        </c:marker>
      </c:pivotFmt>
      <c:pivotFmt>
        <c:idx val="264"/>
        <c:spPr>
          <a:solidFill>
            <a:schemeClr val="accent1"/>
          </a:solidFill>
          <a:ln w="28575" cap="rnd">
            <a:solidFill>
              <a:schemeClr val="accent1"/>
            </a:solidFill>
            <a:round/>
          </a:ln>
          <a:effectLst/>
        </c:spPr>
        <c:marker>
          <c:symbol val="none"/>
        </c:marker>
      </c:pivotFmt>
      <c:pivotFmt>
        <c:idx val="265"/>
        <c:spPr>
          <a:solidFill>
            <a:schemeClr val="accent1"/>
          </a:solidFill>
          <a:ln w="28575" cap="rnd">
            <a:solidFill>
              <a:schemeClr val="accent1"/>
            </a:solidFill>
            <a:round/>
          </a:ln>
          <a:effectLst/>
        </c:spPr>
        <c:marker>
          <c:symbol val="none"/>
        </c:marker>
      </c:pivotFmt>
      <c:pivotFmt>
        <c:idx val="266"/>
        <c:spPr>
          <a:solidFill>
            <a:schemeClr val="accent1"/>
          </a:solidFill>
          <a:ln w="28575" cap="rnd">
            <a:solidFill>
              <a:schemeClr val="accent1"/>
            </a:solidFill>
            <a:round/>
          </a:ln>
          <a:effectLst/>
        </c:spPr>
        <c:marker>
          <c:symbol val="none"/>
        </c:marker>
      </c:pivotFmt>
      <c:pivotFmt>
        <c:idx val="267"/>
        <c:spPr>
          <a:solidFill>
            <a:schemeClr val="accent1"/>
          </a:solidFill>
          <a:ln w="28575" cap="rnd">
            <a:solidFill>
              <a:schemeClr val="accent1"/>
            </a:solidFill>
            <a:round/>
          </a:ln>
          <a:effectLst/>
        </c:spPr>
        <c:marker>
          <c:symbol val="none"/>
        </c:marker>
      </c:pivotFmt>
      <c:pivotFmt>
        <c:idx val="268"/>
        <c:spPr>
          <a:solidFill>
            <a:schemeClr val="accent1"/>
          </a:solidFill>
          <a:ln w="28575" cap="rnd">
            <a:solidFill>
              <a:schemeClr val="accent1"/>
            </a:solidFill>
            <a:round/>
          </a:ln>
          <a:effectLst/>
        </c:spPr>
        <c:marker>
          <c:symbol val="none"/>
        </c:marker>
      </c:pivotFmt>
      <c:pivotFmt>
        <c:idx val="269"/>
        <c:spPr>
          <a:solidFill>
            <a:schemeClr val="accent1"/>
          </a:solidFill>
          <a:ln w="28575" cap="rnd">
            <a:solidFill>
              <a:schemeClr val="accent1"/>
            </a:solidFill>
            <a:round/>
          </a:ln>
          <a:effectLst/>
        </c:spPr>
        <c:marker>
          <c:symbol val="none"/>
        </c:marker>
      </c:pivotFmt>
      <c:pivotFmt>
        <c:idx val="270"/>
        <c:spPr>
          <a:solidFill>
            <a:schemeClr val="accent1"/>
          </a:solidFill>
          <a:ln w="28575" cap="rnd">
            <a:solidFill>
              <a:schemeClr val="accent1"/>
            </a:solidFill>
            <a:round/>
          </a:ln>
          <a:effectLst/>
        </c:spPr>
        <c:marker>
          <c:symbol val="none"/>
        </c:marker>
      </c:pivotFmt>
      <c:pivotFmt>
        <c:idx val="271"/>
        <c:spPr>
          <a:solidFill>
            <a:schemeClr val="accent1"/>
          </a:solidFill>
          <a:ln w="28575" cap="rnd">
            <a:solidFill>
              <a:schemeClr val="accent1"/>
            </a:solidFill>
            <a:round/>
          </a:ln>
          <a:effectLst/>
        </c:spPr>
        <c:marker>
          <c:symbol val="none"/>
        </c:marker>
      </c:pivotFmt>
      <c:pivotFmt>
        <c:idx val="272"/>
        <c:spPr>
          <a:solidFill>
            <a:schemeClr val="accent1"/>
          </a:solidFill>
          <a:ln w="28575" cap="rnd">
            <a:solidFill>
              <a:schemeClr val="accent1"/>
            </a:solidFill>
            <a:round/>
          </a:ln>
          <a:effectLst/>
        </c:spPr>
        <c:marker>
          <c:symbol val="none"/>
        </c:marker>
      </c:pivotFmt>
      <c:pivotFmt>
        <c:idx val="273"/>
        <c:spPr>
          <a:solidFill>
            <a:schemeClr val="accent1"/>
          </a:solidFill>
          <a:ln w="28575" cap="rnd">
            <a:solidFill>
              <a:schemeClr val="accent1"/>
            </a:solidFill>
            <a:round/>
          </a:ln>
          <a:effectLst/>
        </c:spPr>
        <c:marker>
          <c:symbol val="none"/>
        </c:marker>
      </c:pivotFmt>
      <c:pivotFmt>
        <c:idx val="274"/>
        <c:spPr>
          <a:solidFill>
            <a:schemeClr val="accent1"/>
          </a:solidFill>
          <a:ln w="28575" cap="rnd">
            <a:solidFill>
              <a:schemeClr val="accent1"/>
            </a:solidFill>
            <a:round/>
          </a:ln>
          <a:effectLst/>
        </c:spPr>
        <c:marker>
          <c:symbol val="none"/>
        </c:marker>
      </c:pivotFmt>
      <c:pivotFmt>
        <c:idx val="275"/>
        <c:spPr>
          <a:solidFill>
            <a:schemeClr val="accent1"/>
          </a:solidFill>
          <a:ln w="28575" cap="rnd">
            <a:solidFill>
              <a:schemeClr val="accent1"/>
            </a:solidFill>
            <a:round/>
          </a:ln>
          <a:effectLst/>
        </c:spPr>
        <c:marker>
          <c:symbol val="none"/>
        </c:marker>
      </c:pivotFmt>
      <c:pivotFmt>
        <c:idx val="276"/>
        <c:spPr>
          <a:solidFill>
            <a:schemeClr val="accent1"/>
          </a:solidFill>
          <a:ln w="28575" cap="rnd">
            <a:solidFill>
              <a:schemeClr val="accent1"/>
            </a:solidFill>
            <a:round/>
          </a:ln>
          <a:effectLst/>
        </c:spPr>
        <c:marker>
          <c:symbol val="none"/>
        </c:marker>
      </c:pivotFmt>
      <c:pivotFmt>
        <c:idx val="277"/>
        <c:spPr>
          <a:solidFill>
            <a:schemeClr val="accent1"/>
          </a:solidFill>
          <a:ln w="28575" cap="rnd">
            <a:solidFill>
              <a:schemeClr val="accent1"/>
            </a:solidFill>
            <a:round/>
          </a:ln>
          <a:effectLst/>
        </c:spPr>
        <c:marker>
          <c:symbol val="none"/>
        </c:marker>
      </c:pivotFmt>
      <c:pivotFmt>
        <c:idx val="278"/>
        <c:spPr>
          <a:solidFill>
            <a:schemeClr val="accent1"/>
          </a:solidFill>
          <a:ln w="28575" cap="rnd">
            <a:solidFill>
              <a:schemeClr val="accent1"/>
            </a:solidFill>
            <a:round/>
          </a:ln>
          <a:effectLst/>
        </c:spPr>
        <c:marker>
          <c:symbol val="none"/>
        </c:marker>
      </c:pivotFmt>
      <c:pivotFmt>
        <c:idx val="279"/>
        <c:spPr>
          <a:solidFill>
            <a:schemeClr val="accent1"/>
          </a:solidFill>
          <a:ln w="28575" cap="rnd">
            <a:solidFill>
              <a:schemeClr val="accent1"/>
            </a:solidFill>
            <a:round/>
          </a:ln>
          <a:effectLst/>
        </c:spPr>
        <c:marker>
          <c:symbol val="none"/>
        </c:marker>
      </c:pivotFmt>
      <c:pivotFmt>
        <c:idx val="280"/>
        <c:spPr>
          <a:solidFill>
            <a:schemeClr val="accent1"/>
          </a:solidFill>
          <a:ln w="28575" cap="rnd">
            <a:solidFill>
              <a:schemeClr val="accent1"/>
            </a:solidFill>
            <a:round/>
          </a:ln>
          <a:effectLst/>
        </c:spPr>
        <c:marker>
          <c:symbol val="none"/>
        </c:marker>
      </c:pivotFmt>
      <c:pivotFmt>
        <c:idx val="281"/>
        <c:spPr>
          <a:solidFill>
            <a:schemeClr val="accent1"/>
          </a:solidFill>
          <a:ln w="28575" cap="rnd">
            <a:solidFill>
              <a:schemeClr val="accent1"/>
            </a:solidFill>
            <a:round/>
          </a:ln>
          <a:effectLst/>
        </c:spPr>
        <c:marker>
          <c:symbol val="none"/>
        </c:marker>
      </c:pivotFmt>
      <c:pivotFmt>
        <c:idx val="282"/>
        <c:spPr>
          <a:solidFill>
            <a:schemeClr val="accent1"/>
          </a:solidFill>
          <a:ln w="28575" cap="rnd">
            <a:solidFill>
              <a:schemeClr val="accent1"/>
            </a:solidFill>
            <a:round/>
          </a:ln>
          <a:effectLst/>
        </c:spPr>
        <c:marker>
          <c:symbol val="none"/>
        </c:marker>
      </c:pivotFmt>
      <c:pivotFmt>
        <c:idx val="283"/>
        <c:spPr>
          <a:solidFill>
            <a:schemeClr val="accent1"/>
          </a:solidFill>
          <a:ln w="28575" cap="rnd">
            <a:solidFill>
              <a:schemeClr val="accent1"/>
            </a:solidFill>
            <a:round/>
          </a:ln>
          <a:effectLst/>
        </c:spPr>
        <c:marker>
          <c:symbol val="none"/>
        </c:marker>
      </c:pivotFmt>
      <c:pivotFmt>
        <c:idx val="284"/>
        <c:spPr>
          <a:solidFill>
            <a:schemeClr val="accent1"/>
          </a:solidFill>
          <a:ln w="28575" cap="rnd">
            <a:solidFill>
              <a:schemeClr val="accent1"/>
            </a:solidFill>
            <a:round/>
          </a:ln>
          <a:effectLst/>
        </c:spPr>
        <c:marker>
          <c:symbol val="none"/>
        </c:marker>
      </c:pivotFmt>
      <c:pivotFmt>
        <c:idx val="285"/>
        <c:spPr>
          <a:solidFill>
            <a:schemeClr val="accent1"/>
          </a:solidFill>
          <a:ln w="28575" cap="rnd">
            <a:solidFill>
              <a:schemeClr val="accent1"/>
            </a:solidFill>
            <a:round/>
          </a:ln>
          <a:effectLst/>
        </c:spPr>
        <c:marker>
          <c:symbol val="none"/>
        </c:marker>
      </c:pivotFmt>
      <c:pivotFmt>
        <c:idx val="286"/>
        <c:spPr>
          <a:solidFill>
            <a:schemeClr val="accent1"/>
          </a:solidFill>
          <a:ln w="28575" cap="rnd">
            <a:solidFill>
              <a:schemeClr val="accent1"/>
            </a:solidFill>
            <a:round/>
          </a:ln>
          <a:effectLst/>
        </c:spPr>
        <c:marker>
          <c:symbol val="none"/>
        </c:marker>
      </c:pivotFmt>
      <c:pivotFmt>
        <c:idx val="287"/>
        <c:spPr>
          <a:solidFill>
            <a:schemeClr val="accent1"/>
          </a:solidFill>
          <a:ln w="28575" cap="rnd">
            <a:solidFill>
              <a:schemeClr val="accent1"/>
            </a:solidFill>
            <a:round/>
          </a:ln>
          <a:effectLst/>
        </c:spPr>
        <c:marker>
          <c:symbol val="none"/>
        </c:marker>
      </c:pivotFmt>
      <c:pivotFmt>
        <c:idx val="288"/>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289"/>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290"/>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291"/>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292"/>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293"/>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294"/>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295"/>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296"/>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297"/>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298"/>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299"/>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300"/>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301"/>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302"/>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303"/>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304"/>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305"/>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306"/>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307"/>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308"/>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309"/>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310"/>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311"/>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4.5336090898501907E-2"/>
          <c:y val="0.14375964604784042"/>
          <c:w val="0.78649320936933653"/>
          <c:h val="0.62137226961720393"/>
        </c:manualLayout>
      </c:layout>
      <c:lineChart>
        <c:grouping val="standard"/>
        <c:varyColors val="0"/>
        <c:ser>
          <c:idx val="0"/>
          <c:order val="0"/>
          <c:tx>
            <c:strRef>
              <c:f>Dureza!$B$191:$B$192</c:f>
              <c:strCache>
                <c:ptCount val="1"/>
                <c:pt idx="0">
                  <c:v>CONV</c:v>
                </c:pt>
              </c:strCache>
            </c:strRef>
          </c:tx>
          <c:spPr>
            <a:ln w="28575" cap="rnd">
              <a:solidFill>
                <a:schemeClr val="accent1"/>
              </a:solidFill>
              <a:round/>
            </a:ln>
            <a:effectLst/>
          </c:spPr>
          <c:marker>
            <c:symbol val="none"/>
          </c:marker>
          <c:cat>
            <c:strRef>
              <c:f>Dureza!$A$193:$A$230</c:f>
              <c:strCache>
                <c:ptCount val="37"/>
                <c:pt idx="0">
                  <c:v>abr-18</c:v>
                </c:pt>
                <c:pt idx="1">
                  <c:v>may-18</c:v>
                </c:pt>
                <c:pt idx="2">
                  <c:v>jun-18</c:v>
                </c:pt>
                <c:pt idx="3">
                  <c:v>jul-18</c:v>
                </c:pt>
                <c:pt idx="4">
                  <c:v>ago-18</c:v>
                </c:pt>
                <c:pt idx="5">
                  <c:v>sep-18</c:v>
                </c:pt>
                <c:pt idx="6">
                  <c:v>oct-18</c:v>
                </c:pt>
                <c:pt idx="7">
                  <c:v>nov-18</c:v>
                </c:pt>
                <c:pt idx="8">
                  <c:v>dic-18</c:v>
                </c:pt>
                <c:pt idx="9">
                  <c:v>ene-19</c:v>
                </c:pt>
                <c:pt idx="10">
                  <c:v>feb-19</c:v>
                </c:pt>
                <c:pt idx="11">
                  <c:v>mar-19</c:v>
                </c:pt>
                <c:pt idx="12">
                  <c:v>abr-19</c:v>
                </c:pt>
                <c:pt idx="13">
                  <c:v>may-19</c:v>
                </c:pt>
                <c:pt idx="14">
                  <c:v>jun-19</c:v>
                </c:pt>
                <c:pt idx="15">
                  <c:v>jul-19</c:v>
                </c:pt>
                <c:pt idx="16">
                  <c:v>ago-19</c:v>
                </c:pt>
                <c:pt idx="17">
                  <c:v>sep-19</c:v>
                </c:pt>
                <c:pt idx="18">
                  <c:v>oct-19</c:v>
                </c:pt>
                <c:pt idx="19">
                  <c:v>nov-19</c:v>
                </c:pt>
                <c:pt idx="20">
                  <c:v>dic-19</c:v>
                </c:pt>
                <c:pt idx="21">
                  <c:v>ene-20</c:v>
                </c:pt>
                <c:pt idx="22">
                  <c:v>feb-20</c:v>
                </c:pt>
                <c:pt idx="23">
                  <c:v>mar-20</c:v>
                </c:pt>
                <c:pt idx="24">
                  <c:v>abr-20</c:v>
                </c:pt>
                <c:pt idx="25">
                  <c:v>may-20</c:v>
                </c:pt>
                <c:pt idx="26">
                  <c:v>jun-20</c:v>
                </c:pt>
                <c:pt idx="27">
                  <c:v>jul-20</c:v>
                </c:pt>
                <c:pt idx="28">
                  <c:v>ago-20</c:v>
                </c:pt>
                <c:pt idx="29">
                  <c:v>sep-20</c:v>
                </c:pt>
                <c:pt idx="30">
                  <c:v>oct-20</c:v>
                </c:pt>
                <c:pt idx="31">
                  <c:v>nov-20</c:v>
                </c:pt>
                <c:pt idx="32">
                  <c:v>dic-20</c:v>
                </c:pt>
                <c:pt idx="33">
                  <c:v>ene-21</c:v>
                </c:pt>
                <c:pt idx="34">
                  <c:v>feb-21</c:v>
                </c:pt>
                <c:pt idx="35">
                  <c:v>mar-21</c:v>
                </c:pt>
                <c:pt idx="36">
                  <c:v>abr-21</c:v>
                </c:pt>
              </c:strCache>
            </c:strRef>
          </c:cat>
          <c:val>
            <c:numRef>
              <c:f>Dureza!$B$193:$B$230</c:f>
              <c:numCache>
                <c:formatCode>General</c:formatCode>
                <c:ptCount val="37"/>
                <c:pt idx="3">
                  <c:v>50</c:v>
                </c:pt>
                <c:pt idx="4">
                  <c:v>60</c:v>
                </c:pt>
                <c:pt idx="5">
                  <c:v>40</c:v>
                </c:pt>
                <c:pt idx="12">
                  <c:v>50</c:v>
                </c:pt>
                <c:pt idx="14">
                  <c:v>40</c:v>
                </c:pt>
                <c:pt idx="15">
                  <c:v>40</c:v>
                </c:pt>
                <c:pt idx="16">
                  <c:v>50</c:v>
                </c:pt>
                <c:pt idx="19">
                  <c:v>40</c:v>
                </c:pt>
              </c:numCache>
            </c:numRef>
          </c:val>
          <c:smooth val="0"/>
          <c:extLst>
            <c:ext xmlns:c16="http://schemas.microsoft.com/office/drawing/2014/chart" uri="{C3380CC4-5D6E-409C-BE32-E72D297353CC}">
              <c16:uniqueId val="{00000000-ED9C-45AA-98FD-68076CBF5C66}"/>
            </c:ext>
          </c:extLst>
        </c:ser>
        <c:ser>
          <c:idx val="1"/>
          <c:order val="1"/>
          <c:tx>
            <c:strRef>
              <c:f>Dureza!$C$191:$C$192</c:f>
              <c:strCache>
                <c:ptCount val="1"/>
                <c:pt idx="0">
                  <c:v>HARG1</c:v>
                </c:pt>
              </c:strCache>
            </c:strRef>
          </c:tx>
          <c:spPr>
            <a:ln w="28575" cap="rnd">
              <a:solidFill>
                <a:schemeClr val="accent2"/>
              </a:solidFill>
              <a:round/>
            </a:ln>
            <a:effectLst/>
          </c:spPr>
          <c:marker>
            <c:symbol val="none"/>
          </c:marker>
          <c:cat>
            <c:strRef>
              <c:f>Dureza!$A$193:$A$230</c:f>
              <c:strCache>
                <c:ptCount val="37"/>
                <c:pt idx="0">
                  <c:v>abr-18</c:v>
                </c:pt>
                <c:pt idx="1">
                  <c:v>may-18</c:v>
                </c:pt>
                <c:pt idx="2">
                  <c:v>jun-18</c:v>
                </c:pt>
                <c:pt idx="3">
                  <c:v>jul-18</c:v>
                </c:pt>
                <c:pt idx="4">
                  <c:v>ago-18</c:v>
                </c:pt>
                <c:pt idx="5">
                  <c:v>sep-18</c:v>
                </c:pt>
                <c:pt idx="6">
                  <c:v>oct-18</c:v>
                </c:pt>
                <c:pt idx="7">
                  <c:v>nov-18</c:v>
                </c:pt>
                <c:pt idx="8">
                  <c:v>dic-18</c:v>
                </c:pt>
                <c:pt idx="9">
                  <c:v>ene-19</c:v>
                </c:pt>
                <c:pt idx="10">
                  <c:v>feb-19</c:v>
                </c:pt>
                <c:pt idx="11">
                  <c:v>mar-19</c:v>
                </c:pt>
                <c:pt idx="12">
                  <c:v>abr-19</c:v>
                </c:pt>
                <c:pt idx="13">
                  <c:v>may-19</c:v>
                </c:pt>
                <c:pt idx="14">
                  <c:v>jun-19</c:v>
                </c:pt>
                <c:pt idx="15">
                  <c:v>jul-19</c:v>
                </c:pt>
                <c:pt idx="16">
                  <c:v>ago-19</c:v>
                </c:pt>
                <c:pt idx="17">
                  <c:v>sep-19</c:v>
                </c:pt>
                <c:pt idx="18">
                  <c:v>oct-19</c:v>
                </c:pt>
                <c:pt idx="19">
                  <c:v>nov-19</c:v>
                </c:pt>
                <c:pt idx="20">
                  <c:v>dic-19</c:v>
                </c:pt>
                <c:pt idx="21">
                  <c:v>ene-20</c:v>
                </c:pt>
                <c:pt idx="22">
                  <c:v>feb-20</c:v>
                </c:pt>
                <c:pt idx="23">
                  <c:v>mar-20</c:v>
                </c:pt>
                <c:pt idx="24">
                  <c:v>abr-20</c:v>
                </c:pt>
                <c:pt idx="25">
                  <c:v>may-20</c:v>
                </c:pt>
                <c:pt idx="26">
                  <c:v>jun-20</c:v>
                </c:pt>
                <c:pt idx="27">
                  <c:v>jul-20</c:v>
                </c:pt>
                <c:pt idx="28">
                  <c:v>ago-20</c:v>
                </c:pt>
                <c:pt idx="29">
                  <c:v>sep-20</c:v>
                </c:pt>
                <c:pt idx="30">
                  <c:v>oct-20</c:v>
                </c:pt>
                <c:pt idx="31">
                  <c:v>nov-20</c:v>
                </c:pt>
                <c:pt idx="32">
                  <c:v>dic-20</c:v>
                </c:pt>
                <c:pt idx="33">
                  <c:v>ene-21</c:v>
                </c:pt>
                <c:pt idx="34">
                  <c:v>feb-21</c:v>
                </c:pt>
                <c:pt idx="35">
                  <c:v>mar-21</c:v>
                </c:pt>
                <c:pt idx="36">
                  <c:v>abr-21</c:v>
                </c:pt>
              </c:strCache>
            </c:strRef>
          </c:cat>
          <c:val>
            <c:numRef>
              <c:f>Dureza!$C$193:$C$230</c:f>
              <c:numCache>
                <c:formatCode>General</c:formatCode>
                <c:ptCount val="37"/>
                <c:pt idx="0">
                  <c:v>#N/A</c:v>
                </c:pt>
                <c:pt idx="1">
                  <c:v>#N/A</c:v>
                </c:pt>
                <c:pt idx="4">
                  <c:v>30</c:v>
                </c:pt>
                <c:pt idx="5">
                  <c:v>20</c:v>
                </c:pt>
                <c:pt idx="6">
                  <c:v>20</c:v>
                </c:pt>
                <c:pt idx="8">
                  <c:v>50</c:v>
                </c:pt>
                <c:pt idx="9">
                  <c:v>30</c:v>
                </c:pt>
                <c:pt idx="10">
                  <c:v>30</c:v>
                </c:pt>
                <c:pt idx="11">
                  <c:v>20</c:v>
                </c:pt>
                <c:pt idx="12">
                  <c:v>30</c:v>
                </c:pt>
                <c:pt idx="13">
                  <c:v>40</c:v>
                </c:pt>
                <c:pt idx="14">
                  <c:v>50</c:v>
                </c:pt>
                <c:pt idx="15">
                  <c:v>40</c:v>
                </c:pt>
                <c:pt idx="16">
                  <c:v>50</c:v>
                </c:pt>
                <c:pt idx="17">
                  <c:v>40</c:v>
                </c:pt>
                <c:pt idx="18">
                  <c:v>30</c:v>
                </c:pt>
                <c:pt idx="19">
                  <c:v>30</c:v>
                </c:pt>
                <c:pt idx="20">
                  <c:v>30</c:v>
                </c:pt>
              </c:numCache>
            </c:numRef>
          </c:val>
          <c:smooth val="0"/>
          <c:extLst>
            <c:ext xmlns:c16="http://schemas.microsoft.com/office/drawing/2014/chart" uri="{C3380CC4-5D6E-409C-BE32-E72D297353CC}">
              <c16:uniqueId val="{00000001-ED9C-45AA-98FD-68076CBF5C66}"/>
            </c:ext>
          </c:extLst>
        </c:ser>
        <c:ser>
          <c:idx val="2"/>
          <c:order val="2"/>
          <c:tx>
            <c:strRef>
              <c:f>Dureza!$D$191:$D$192</c:f>
              <c:strCache>
                <c:ptCount val="1"/>
                <c:pt idx="0">
                  <c:v>HARG2</c:v>
                </c:pt>
              </c:strCache>
            </c:strRef>
          </c:tx>
          <c:spPr>
            <a:ln w="28575" cap="rnd">
              <a:solidFill>
                <a:schemeClr val="accent3"/>
              </a:solidFill>
              <a:round/>
            </a:ln>
            <a:effectLst/>
          </c:spPr>
          <c:marker>
            <c:symbol val="none"/>
          </c:marker>
          <c:cat>
            <c:strRef>
              <c:f>Dureza!$A$193:$A$230</c:f>
              <c:strCache>
                <c:ptCount val="37"/>
                <c:pt idx="0">
                  <c:v>abr-18</c:v>
                </c:pt>
                <c:pt idx="1">
                  <c:v>may-18</c:v>
                </c:pt>
                <c:pt idx="2">
                  <c:v>jun-18</c:v>
                </c:pt>
                <c:pt idx="3">
                  <c:v>jul-18</c:v>
                </c:pt>
                <c:pt idx="4">
                  <c:v>ago-18</c:v>
                </c:pt>
                <c:pt idx="5">
                  <c:v>sep-18</c:v>
                </c:pt>
                <c:pt idx="6">
                  <c:v>oct-18</c:v>
                </c:pt>
                <c:pt idx="7">
                  <c:v>nov-18</c:v>
                </c:pt>
                <c:pt idx="8">
                  <c:v>dic-18</c:v>
                </c:pt>
                <c:pt idx="9">
                  <c:v>ene-19</c:v>
                </c:pt>
                <c:pt idx="10">
                  <c:v>feb-19</c:v>
                </c:pt>
                <c:pt idx="11">
                  <c:v>mar-19</c:v>
                </c:pt>
                <c:pt idx="12">
                  <c:v>abr-19</c:v>
                </c:pt>
                <c:pt idx="13">
                  <c:v>may-19</c:v>
                </c:pt>
                <c:pt idx="14">
                  <c:v>jun-19</c:v>
                </c:pt>
                <c:pt idx="15">
                  <c:v>jul-19</c:v>
                </c:pt>
                <c:pt idx="16">
                  <c:v>ago-19</c:v>
                </c:pt>
                <c:pt idx="17">
                  <c:v>sep-19</c:v>
                </c:pt>
                <c:pt idx="18">
                  <c:v>oct-19</c:v>
                </c:pt>
                <c:pt idx="19">
                  <c:v>nov-19</c:v>
                </c:pt>
                <c:pt idx="20">
                  <c:v>dic-19</c:v>
                </c:pt>
                <c:pt idx="21">
                  <c:v>ene-20</c:v>
                </c:pt>
                <c:pt idx="22">
                  <c:v>feb-20</c:v>
                </c:pt>
                <c:pt idx="23">
                  <c:v>mar-20</c:v>
                </c:pt>
                <c:pt idx="24">
                  <c:v>abr-20</c:v>
                </c:pt>
                <c:pt idx="25">
                  <c:v>may-20</c:v>
                </c:pt>
                <c:pt idx="26">
                  <c:v>jun-20</c:v>
                </c:pt>
                <c:pt idx="27">
                  <c:v>jul-20</c:v>
                </c:pt>
                <c:pt idx="28">
                  <c:v>ago-20</c:v>
                </c:pt>
                <c:pt idx="29">
                  <c:v>sep-20</c:v>
                </c:pt>
                <c:pt idx="30">
                  <c:v>oct-20</c:v>
                </c:pt>
                <c:pt idx="31">
                  <c:v>nov-20</c:v>
                </c:pt>
                <c:pt idx="32">
                  <c:v>dic-20</c:v>
                </c:pt>
                <c:pt idx="33">
                  <c:v>ene-21</c:v>
                </c:pt>
                <c:pt idx="34">
                  <c:v>feb-21</c:v>
                </c:pt>
                <c:pt idx="35">
                  <c:v>mar-21</c:v>
                </c:pt>
                <c:pt idx="36">
                  <c:v>abr-21</c:v>
                </c:pt>
              </c:strCache>
            </c:strRef>
          </c:cat>
          <c:val>
            <c:numRef>
              <c:f>Dureza!$D$193:$D$230</c:f>
              <c:numCache>
                <c:formatCode>General</c:formatCode>
                <c:ptCount val="37"/>
                <c:pt idx="0">
                  <c:v>#N/A</c:v>
                </c:pt>
                <c:pt idx="1">
                  <c:v>#N/A</c:v>
                </c:pt>
                <c:pt idx="2">
                  <c:v>40</c:v>
                </c:pt>
                <c:pt idx="4">
                  <c:v>20</c:v>
                </c:pt>
                <c:pt idx="5">
                  <c:v>30</c:v>
                </c:pt>
                <c:pt idx="6">
                  <c:v>20</c:v>
                </c:pt>
                <c:pt idx="7">
                  <c:v>30</c:v>
                </c:pt>
                <c:pt idx="8">
                  <c:v>60</c:v>
                </c:pt>
                <c:pt idx="9">
                  <c:v>30</c:v>
                </c:pt>
                <c:pt idx="10">
                  <c:v>30</c:v>
                </c:pt>
                <c:pt idx="11">
                  <c:v>40</c:v>
                </c:pt>
                <c:pt idx="12">
                  <c:v>30</c:v>
                </c:pt>
                <c:pt idx="13">
                  <c:v>30</c:v>
                </c:pt>
                <c:pt idx="14">
                  <c:v>30</c:v>
                </c:pt>
                <c:pt idx="15">
                  <c:v>30</c:v>
                </c:pt>
                <c:pt idx="16">
                  <c:v>30</c:v>
                </c:pt>
                <c:pt idx="17">
                  <c:v>30</c:v>
                </c:pt>
                <c:pt idx="18">
                  <c:v>40</c:v>
                </c:pt>
                <c:pt idx="19">
                  <c:v>30</c:v>
                </c:pt>
                <c:pt idx="20">
                  <c:v>30</c:v>
                </c:pt>
                <c:pt idx="21">
                  <c:v>40</c:v>
                </c:pt>
                <c:pt idx="22">
                  <c:v>40</c:v>
                </c:pt>
                <c:pt idx="23">
                  <c:v>40</c:v>
                </c:pt>
                <c:pt idx="24">
                  <c:v>50</c:v>
                </c:pt>
                <c:pt idx="25">
                  <c:v>40</c:v>
                </c:pt>
                <c:pt idx="26">
                  <c:v>40</c:v>
                </c:pt>
                <c:pt idx="27">
                  <c:v>50</c:v>
                </c:pt>
                <c:pt idx="28">
                  <c:v>30</c:v>
                </c:pt>
                <c:pt idx="29">
                  <c:v>40</c:v>
                </c:pt>
                <c:pt idx="30">
                  <c:v>50</c:v>
                </c:pt>
                <c:pt idx="31">
                  <c:v>80</c:v>
                </c:pt>
                <c:pt idx="32">
                  <c:v>30</c:v>
                </c:pt>
                <c:pt idx="33">
                  <c:v>50</c:v>
                </c:pt>
                <c:pt idx="34">
                  <c:v>40</c:v>
                </c:pt>
                <c:pt idx="35">
                  <c:v>40</c:v>
                </c:pt>
                <c:pt idx="36">
                  <c:v>30</c:v>
                </c:pt>
              </c:numCache>
            </c:numRef>
          </c:val>
          <c:smooth val="0"/>
          <c:extLst>
            <c:ext xmlns:c16="http://schemas.microsoft.com/office/drawing/2014/chart" uri="{C3380CC4-5D6E-409C-BE32-E72D297353CC}">
              <c16:uniqueId val="{00000002-ED9C-45AA-98FD-68076CBF5C66}"/>
            </c:ext>
          </c:extLst>
        </c:ser>
        <c:ser>
          <c:idx val="3"/>
          <c:order val="3"/>
          <c:tx>
            <c:strRef>
              <c:f>Dureza!$E$191:$E$192</c:f>
              <c:strCache>
                <c:ptCount val="1"/>
                <c:pt idx="0">
                  <c:v>HASL1</c:v>
                </c:pt>
              </c:strCache>
            </c:strRef>
          </c:tx>
          <c:spPr>
            <a:ln w="28575" cap="rnd">
              <a:solidFill>
                <a:schemeClr val="accent4"/>
              </a:solidFill>
              <a:round/>
            </a:ln>
            <a:effectLst/>
          </c:spPr>
          <c:marker>
            <c:symbol val="none"/>
          </c:marker>
          <c:cat>
            <c:strRef>
              <c:f>Dureza!$A$193:$A$230</c:f>
              <c:strCache>
                <c:ptCount val="37"/>
                <c:pt idx="0">
                  <c:v>abr-18</c:v>
                </c:pt>
                <c:pt idx="1">
                  <c:v>may-18</c:v>
                </c:pt>
                <c:pt idx="2">
                  <c:v>jun-18</c:v>
                </c:pt>
                <c:pt idx="3">
                  <c:v>jul-18</c:v>
                </c:pt>
                <c:pt idx="4">
                  <c:v>ago-18</c:v>
                </c:pt>
                <c:pt idx="5">
                  <c:v>sep-18</c:v>
                </c:pt>
                <c:pt idx="6">
                  <c:v>oct-18</c:v>
                </c:pt>
                <c:pt idx="7">
                  <c:v>nov-18</c:v>
                </c:pt>
                <c:pt idx="8">
                  <c:v>dic-18</c:v>
                </c:pt>
                <c:pt idx="9">
                  <c:v>ene-19</c:v>
                </c:pt>
                <c:pt idx="10">
                  <c:v>feb-19</c:v>
                </c:pt>
                <c:pt idx="11">
                  <c:v>mar-19</c:v>
                </c:pt>
                <c:pt idx="12">
                  <c:v>abr-19</c:v>
                </c:pt>
                <c:pt idx="13">
                  <c:v>may-19</c:v>
                </c:pt>
                <c:pt idx="14">
                  <c:v>jun-19</c:v>
                </c:pt>
                <c:pt idx="15">
                  <c:v>jul-19</c:v>
                </c:pt>
                <c:pt idx="16">
                  <c:v>ago-19</c:v>
                </c:pt>
                <c:pt idx="17">
                  <c:v>sep-19</c:v>
                </c:pt>
                <c:pt idx="18">
                  <c:v>oct-19</c:v>
                </c:pt>
                <c:pt idx="19">
                  <c:v>nov-19</c:v>
                </c:pt>
                <c:pt idx="20">
                  <c:v>dic-19</c:v>
                </c:pt>
                <c:pt idx="21">
                  <c:v>ene-20</c:v>
                </c:pt>
                <c:pt idx="22">
                  <c:v>feb-20</c:v>
                </c:pt>
                <c:pt idx="23">
                  <c:v>mar-20</c:v>
                </c:pt>
                <c:pt idx="24">
                  <c:v>abr-20</c:v>
                </c:pt>
                <c:pt idx="25">
                  <c:v>may-20</c:v>
                </c:pt>
                <c:pt idx="26">
                  <c:v>jun-20</c:v>
                </c:pt>
                <c:pt idx="27">
                  <c:v>jul-20</c:v>
                </c:pt>
                <c:pt idx="28">
                  <c:v>ago-20</c:v>
                </c:pt>
                <c:pt idx="29">
                  <c:v>sep-20</c:v>
                </c:pt>
                <c:pt idx="30">
                  <c:v>oct-20</c:v>
                </c:pt>
                <c:pt idx="31">
                  <c:v>nov-20</c:v>
                </c:pt>
                <c:pt idx="32">
                  <c:v>dic-20</c:v>
                </c:pt>
                <c:pt idx="33">
                  <c:v>ene-21</c:v>
                </c:pt>
                <c:pt idx="34">
                  <c:v>feb-21</c:v>
                </c:pt>
                <c:pt idx="35">
                  <c:v>mar-21</c:v>
                </c:pt>
                <c:pt idx="36">
                  <c:v>abr-21</c:v>
                </c:pt>
              </c:strCache>
            </c:strRef>
          </c:cat>
          <c:val>
            <c:numRef>
              <c:f>Dureza!$E$193:$E$230</c:f>
              <c:numCache>
                <c:formatCode>General</c:formatCode>
                <c:ptCount val="37"/>
                <c:pt idx="0">
                  <c:v>#N/A</c:v>
                </c:pt>
                <c:pt idx="1">
                  <c:v>#N/A</c:v>
                </c:pt>
                <c:pt idx="4">
                  <c:v>30</c:v>
                </c:pt>
                <c:pt idx="5">
                  <c:v>40</c:v>
                </c:pt>
                <c:pt idx="6">
                  <c:v>30</c:v>
                </c:pt>
                <c:pt idx="7">
                  <c:v>20</c:v>
                </c:pt>
                <c:pt idx="8">
                  <c:v>30</c:v>
                </c:pt>
                <c:pt idx="9">
                  <c:v>30</c:v>
                </c:pt>
                <c:pt idx="10">
                  <c:v>30</c:v>
                </c:pt>
                <c:pt idx="11">
                  <c:v>40</c:v>
                </c:pt>
                <c:pt idx="12">
                  <c:v>50</c:v>
                </c:pt>
                <c:pt idx="13">
                  <c:v>30</c:v>
                </c:pt>
                <c:pt idx="14">
                  <c:v>30</c:v>
                </c:pt>
                <c:pt idx="15">
                  <c:v>40</c:v>
                </c:pt>
                <c:pt idx="16">
                  <c:v>40</c:v>
                </c:pt>
                <c:pt idx="17">
                  <c:v>30</c:v>
                </c:pt>
                <c:pt idx="19">
                  <c:v>40</c:v>
                </c:pt>
                <c:pt idx="20">
                  <c:v>40</c:v>
                </c:pt>
              </c:numCache>
            </c:numRef>
          </c:val>
          <c:smooth val="0"/>
          <c:extLst>
            <c:ext xmlns:c16="http://schemas.microsoft.com/office/drawing/2014/chart" uri="{C3380CC4-5D6E-409C-BE32-E72D297353CC}">
              <c16:uniqueId val="{00000003-ED9C-45AA-98FD-68076CBF5C66}"/>
            </c:ext>
          </c:extLst>
        </c:ser>
        <c:ser>
          <c:idx val="4"/>
          <c:order val="4"/>
          <c:tx>
            <c:strRef>
              <c:f>Dureza!$F$191:$F$192</c:f>
              <c:strCache>
                <c:ptCount val="1"/>
                <c:pt idx="0">
                  <c:v>HASL2</c:v>
                </c:pt>
              </c:strCache>
            </c:strRef>
          </c:tx>
          <c:spPr>
            <a:ln w="28575" cap="rnd">
              <a:solidFill>
                <a:schemeClr val="accent5"/>
              </a:solidFill>
              <a:round/>
            </a:ln>
            <a:effectLst/>
          </c:spPr>
          <c:marker>
            <c:symbol val="none"/>
          </c:marker>
          <c:cat>
            <c:strRef>
              <c:f>Dureza!$A$193:$A$230</c:f>
              <c:strCache>
                <c:ptCount val="37"/>
                <c:pt idx="0">
                  <c:v>abr-18</c:v>
                </c:pt>
                <c:pt idx="1">
                  <c:v>may-18</c:v>
                </c:pt>
                <c:pt idx="2">
                  <c:v>jun-18</c:v>
                </c:pt>
                <c:pt idx="3">
                  <c:v>jul-18</c:v>
                </c:pt>
                <c:pt idx="4">
                  <c:v>ago-18</c:v>
                </c:pt>
                <c:pt idx="5">
                  <c:v>sep-18</c:v>
                </c:pt>
                <c:pt idx="6">
                  <c:v>oct-18</c:v>
                </c:pt>
                <c:pt idx="7">
                  <c:v>nov-18</c:v>
                </c:pt>
                <c:pt idx="8">
                  <c:v>dic-18</c:v>
                </c:pt>
                <c:pt idx="9">
                  <c:v>ene-19</c:v>
                </c:pt>
                <c:pt idx="10">
                  <c:v>feb-19</c:v>
                </c:pt>
                <c:pt idx="11">
                  <c:v>mar-19</c:v>
                </c:pt>
                <c:pt idx="12">
                  <c:v>abr-19</c:v>
                </c:pt>
                <c:pt idx="13">
                  <c:v>may-19</c:v>
                </c:pt>
                <c:pt idx="14">
                  <c:v>jun-19</c:v>
                </c:pt>
                <c:pt idx="15">
                  <c:v>jul-19</c:v>
                </c:pt>
                <c:pt idx="16">
                  <c:v>ago-19</c:v>
                </c:pt>
                <c:pt idx="17">
                  <c:v>sep-19</c:v>
                </c:pt>
                <c:pt idx="18">
                  <c:v>oct-19</c:v>
                </c:pt>
                <c:pt idx="19">
                  <c:v>nov-19</c:v>
                </c:pt>
                <c:pt idx="20">
                  <c:v>dic-19</c:v>
                </c:pt>
                <c:pt idx="21">
                  <c:v>ene-20</c:v>
                </c:pt>
                <c:pt idx="22">
                  <c:v>feb-20</c:v>
                </c:pt>
                <c:pt idx="23">
                  <c:v>mar-20</c:v>
                </c:pt>
                <c:pt idx="24">
                  <c:v>abr-20</c:v>
                </c:pt>
                <c:pt idx="25">
                  <c:v>may-20</c:v>
                </c:pt>
                <c:pt idx="26">
                  <c:v>jun-20</c:v>
                </c:pt>
                <c:pt idx="27">
                  <c:v>jul-20</c:v>
                </c:pt>
                <c:pt idx="28">
                  <c:v>ago-20</c:v>
                </c:pt>
                <c:pt idx="29">
                  <c:v>sep-20</c:v>
                </c:pt>
                <c:pt idx="30">
                  <c:v>oct-20</c:v>
                </c:pt>
                <c:pt idx="31">
                  <c:v>nov-20</c:v>
                </c:pt>
                <c:pt idx="32">
                  <c:v>dic-20</c:v>
                </c:pt>
                <c:pt idx="33">
                  <c:v>ene-21</c:v>
                </c:pt>
                <c:pt idx="34">
                  <c:v>feb-21</c:v>
                </c:pt>
                <c:pt idx="35">
                  <c:v>mar-21</c:v>
                </c:pt>
                <c:pt idx="36">
                  <c:v>abr-21</c:v>
                </c:pt>
              </c:strCache>
            </c:strRef>
          </c:cat>
          <c:val>
            <c:numRef>
              <c:f>Dureza!$F$193:$F$230</c:f>
              <c:numCache>
                <c:formatCode>General</c:formatCode>
                <c:ptCount val="37"/>
                <c:pt idx="0">
                  <c:v>#N/A</c:v>
                </c:pt>
                <c:pt idx="1">
                  <c:v>#N/A</c:v>
                </c:pt>
                <c:pt idx="2">
                  <c:v>30</c:v>
                </c:pt>
                <c:pt idx="4">
                  <c:v>30</c:v>
                </c:pt>
                <c:pt idx="5">
                  <c:v>40</c:v>
                </c:pt>
                <c:pt idx="6">
                  <c:v>40</c:v>
                </c:pt>
                <c:pt idx="7">
                  <c:v>30</c:v>
                </c:pt>
                <c:pt idx="8">
                  <c:v>40</c:v>
                </c:pt>
                <c:pt idx="9">
                  <c:v>30</c:v>
                </c:pt>
                <c:pt idx="10">
                  <c:v>30</c:v>
                </c:pt>
                <c:pt idx="11">
                  <c:v>40</c:v>
                </c:pt>
                <c:pt idx="12">
                  <c:v>30</c:v>
                </c:pt>
                <c:pt idx="13">
                  <c:v>30</c:v>
                </c:pt>
                <c:pt idx="14">
                  <c:v>30</c:v>
                </c:pt>
                <c:pt idx="15">
                  <c:v>50</c:v>
                </c:pt>
                <c:pt idx="16">
                  <c:v>30</c:v>
                </c:pt>
                <c:pt idx="17">
                  <c:v>40</c:v>
                </c:pt>
                <c:pt idx="18">
                  <c:v>30</c:v>
                </c:pt>
                <c:pt idx="19">
                  <c:v>40</c:v>
                </c:pt>
                <c:pt idx="20">
                  <c:v>40</c:v>
                </c:pt>
                <c:pt idx="21">
                  <c:v>30</c:v>
                </c:pt>
                <c:pt idx="22">
                  <c:v>30</c:v>
                </c:pt>
                <c:pt idx="23">
                  <c:v>30</c:v>
                </c:pt>
                <c:pt idx="24">
                  <c:v>30</c:v>
                </c:pt>
                <c:pt idx="25">
                  <c:v>30</c:v>
                </c:pt>
                <c:pt idx="26">
                  <c:v>30</c:v>
                </c:pt>
                <c:pt idx="27">
                  <c:v>30</c:v>
                </c:pt>
                <c:pt idx="28">
                  <c:v>30</c:v>
                </c:pt>
                <c:pt idx="29">
                  <c:v>30</c:v>
                </c:pt>
                <c:pt idx="30">
                  <c:v>30</c:v>
                </c:pt>
                <c:pt idx="31">
                  <c:v>3</c:v>
                </c:pt>
                <c:pt idx="32">
                  <c:v>30</c:v>
                </c:pt>
                <c:pt idx="33">
                  <c:v>30</c:v>
                </c:pt>
                <c:pt idx="34">
                  <c:v>30</c:v>
                </c:pt>
                <c:pt idx="35">
                  <c:v>30</c:v>
                </c:pt>
                <c:pt idx="36">
                  <c:v>30</c:v>
                </c:pt>
              </c:numCache>
            </c:numRef>
          </c:val>
          <c:smooth val="0"/>
          <c:extLst>
            <c:ext xmlns:c16="http://schemas.microsoft.com/office/drawing/2014/chart" uri="{C3380CC4-5D6E-409C-BE32-E72D297353CC}">
              <c16:uniqueId val="{00000004-ED9C-45AA-98FD-68076CBF5C66}"/>
            </c:ext>
          </c:extLst>
        </c:ser>
        <c:ser>
          <c:idx val="5"/>
          <c:order val="5"/>
          <c:tx>
            <c:strRef>
              <c:f>Dureza!$G$191:$G$192</c:f>
              <c:strCache>
                <c:ptCount val="1"/>
                <c:pt idx="0">
                  <c:v>HASL3</c:v>
                </c:pt>
              </c:strCache>
            </c:strRef>
          </c:tx>
          <c:spPr>
            <a:ln w="28575" cap="rnd">
              <a:solidFill>
                <a:schemeClr val="accent6"/>
              </a:solidFill>
              <a:round/>
            </a:ln>
            <a:effectLst/>
          </c:spPr>
          <c:marker>
            <c:symbol val="none"/>
          </c:marker>
          <c:cat>
            <c:strRef>
              <c:f>Dureza!$A$193:$A$230</c:f>
              <c:strCache>
                <c:ptCount val="37"/>
                <c:pt idx="0">
                  <c:v>abr-18</c:v>
                </c:pt>
                <c:pt idx="1">
                  <c:v>may-18</c:v>
                </c:pt>
                <c:pt idx="2">
                  <c:v>jun-18</c:v>
                </c:pt>
                <c:pt idx="3">
                  <c:v>jul-18</c:v>
                </c:pt>
                <c:pt idx="4">
                  <c:v>ago-18</c:v>
                </c:pt>
                <c:pt idx="5">
                  <c:v>sep-18</c:v>
                </c:pt>
                <c:pt idx="6">
                  <c:v>oct-18</c:v>
                </c:pt>
                <c:pt idx="7">
                  <c:v>nov-18</c:v>
                </c:pt>
                <c:pt idx="8">
                  <c:v>dic-18</c:v>
                </c:pt>
                <c:pt idx="9">
                  <c:v>ene-19</c:v>
                </c:pt>
                <c:pt idx="10">
                  <c:v>feb-19</c:v>
                </c:pt>
                <c:pt idx="11">
                  <c:v>mar-19</c:v>
                </c:pt>
                <c:pt idx="12">
                  <c:v>abr-19</c:v>
                </c:pt>
                <c:pt idx="13">
                  <c:v>may-19</c:v>
                </c:pt>
                <c:pt idx="14">
                  <c:v>jun-19</c:v>
                </c:pt>
                <c:pt idx="15">
                  <c:v>jul-19</c:v>
                </c:pt>
                <c:pt idx="16">
                  <c:v>ago-19</c:v>
                </c:pt>
                <c:pt idx="17">
                  <c:v>sep-19</c:v>
                </c:pt>
                <c:pt idx="18">
                  <c:v>oct-19</c:v>
                </c:pt>
                <c:pt idx="19">
                  <c:v>nov-19</c:v>
                </c:pt>
                <c:pt idx="20">
                  <c:v>dic-19</c:v>
                </c:pt>
                <c:pt idx="21">
                  <c:v>ene-20</c:v>
                </c:pt>
                <c:pt idx="22">
                  <c:v>feb-20</c:v>
                </c:pt>
                <c:pt idx="23">
                  <c:v>mar-20</c:v>
                </c:pt>
                <c:pt idx="24">
                  <c:v>abr-20</c:v>
                </c:pt>
                <c:pt idx="25">
                  <c:v>may-20</c:v>
                </c:pt>
                <c:pt idx="26">
                  <c:v>jun-20</c:v>
                </c:pt>
                <c:pt idx="27">
                  <c:v>jul-20</c:v>
                </c:pt>
                <c:pt idx="28">
                  <c:v>ago-20</c:v>
                </c:pt>
                <c:pt idx="29">
                  <c:v>sep-20</c:v>
                </c:pt>
                <c:pt idx="30">
                  <c:v>oct-20</c:v>
                </c:pt>
                <c:pt idx="31">
                  <c:v>nov-20</c:v>
                </c:pt>
                <c:pt idx="32">
                  <c:v>dic-20</c:v>
                </c:pt>
                <c:pt idx="33">
                  <c:v>ene-21</c:v>
                </c:pt>
                <c:pt idx="34">
                  <c:v>feb-21</c:v>
                </c:pt>
                <c:pt idx="35">
                  <c:v>mar-21</c:v>
                </c:pt>
                <c:pt idx="36">
                  <c:v>abr-21</c:v>
                </c:pt>
              </c:strCache>
            </c:strRef>
          </c:cat>
          <c:val>
            <c:numRef>
              <c:f>Dureza!$G$193:$G$230</c:f>
              <c:numCache>
                <c:formatCode>General</c:formatCode>
                <c:ptCount val="37"/>
                <c:pt idx="13">
                  <c:v>20</c:v>
                </c:pt>
                <c:pt idx="14">
                  <c:v>30</c:v>
                </c:pt>
                <c:pt idx="15">
                  <c:v>40</c:v>
                </c:pt>
                <c:pt idx="16">
                  <c:v>40</c:v>
                </c:pt>
                <c:pt idx="17">
                  <c:v>30</c:v>
                </c:pt>
                <c:pt idx="18">
                  <c:v>30</c:v>
                </c:pt>
                <c:pt idx="19">
                  <c:v>40</c:v>
                </c:pt>
                <c:pt idx="20">
                  <c:v>40</c:v>
                </c:pt>
              </c:numCache>
            </c:numRef>
          </c:val>
          <c:smooth val="0"/>
          <c:extLst>
            <c:ext xmlns:c16="http://schemas.microsoft.com/office/drawing/2014/chart" uri="{C3380CC4-5D6E-409C-BE32-E72D297353CC}">
              <c16:uniqueId val="{00000005-ED9C-45AA-98FD-68076CBF5C66}"/>
            </c:ext>
          </c:extLst>
        </c:ser>
        <c:ser>
          <c:idx val="6"/>
          <c:order val="6"/>
          <c:tx>
            <c:strRef>
              <c:f>Dureza!$H$191:$H$192</c:f>
              <c:strCache>
                <c:ptCount val="1"/>
                <c:pt idx="0">
                  <c:v>HOSP1</c:v>
                </c:pt>
              </c:strCache>
            </c:strRef>
          </c:tx>
          <c:spPr>
            <a:ln w="28575" cap="rnd">
              <a:solidFill>
                <a:schemeClr val="accent1">
                  <a:lumMod val="60000"/>
                </a:schemeClr>
              </a:solidFill>
              <a:round/>
            </a:ln>
            <a:effectLst/>
          </c:spPr>
          <c:marker>
            <c:symbol val="none"/>
          </c:marker>
          <c:cat>
            <c:strRef>
              <c:f>Dureza!$A$193:$A$230</c:f>
              <c:strCache>
                <c:ptCount val="37"/>
                <c:pt idx="0">
                  <c:v>abr-18</c:v>
                </c:pt>
                <c:pt idx="1">
                  <c:v>may-18</c:v>
                </c:pt>
                <c:pt idx="2">
                  <c:v>jun-18</c:v>
                </c:pt>
                <c:pt idx="3">
                  <c:v>jul-18</c:v>
                </c:pt>
                <c:pt idx="4">
                  <c:v>ago-18</c:v>
                </c:pt>
                <c:pt idx="5">
                  <c:v>sep-18</c:v>
                </c:pt>
                <c:pt idx="6">
                  <c:v>oct-18</c:v>
                </c:pt>
                <c:pt idx="7">
                  <c:v>nov-18</c:v>
                </c:pt>
                <c:pt idx="8">
                  <c:v>dic-18</c:v>
                </c:pt>
                <c:pt idx="9">
                  <c:v>ene-19</c:v>
                </c:pt>
                <c:pt idx="10">
                  <c:v>feb-19</c:v>
                </c:pt>
                <c:pt idx="11">
                  <c:v>mar-19</c:v>
                </c:pt>
                <c:pt idx="12">
                  <c:v>abr-19</c:v>
                </c:pt>
                <c:pt idx="13">
                  <c:v>may-19</c:v>
                </c:pt>
                <c:pt idx="14">
                  <c:v>jun-19</c:v>
                </c:pt>
                <c:pt idx="15">
                  <c:v>jul-19</c:v>
                </c:pt>
                <c:pt idx="16">
                  <c:v>ago-19</c:v>
                </c:pt>
                <c:pt idx="17">
                  <c:v>sep-19</c:v>
                </c:pt>
                <c:pt idx="18">
                  <c:v>oct-19</c:v>
                </c:pt>
                <c:pt idx="19">
                  <c:v>nov-19</c:v>
                </c:pt>
                <c:pt idx="20">
                  <c:v>dic-19</c:v>
                </c:pt>
                <c:pt idx="21">
                  <c:v>ene-20</c:v>
                </c:pt>
                <c:pt idx="22">
                  <c:v>feb-20</c:v>
                </c:pt>
                <c:pt idx="23">
                  <c:v>mar-20</c:v>
                </c:pt>
                <c:pt idx="24">
                  <c:v>abr-20</c:v>
                </c:pt>
                <c:pt idx="25">
                  <c:v>may-20</c:v>
                </c:pt>
                <c:pt idx="26">
                  <c:v>jun-20</c:v>
                </c:pt>
                <c:pt idx="27">
                  <c:v>jul-20</c:v>
                </c:pt>
                <c:pt idx="28">
                  <c:v>ago-20</c:v>
                </c:pt>
                <c:pt idx="29">
                  <c:v>sep-20</c:v>
                </c:pt>
                <c:pt idx="30">
                  <c:v>oct-20</c:v>
                </c:pt>
                <c:pt idx="31">
                  <c:v>nov-20</c:v>
                </c:pt>
                <c:pt idx="32">
                  <c:v>dic-20</c:v>
                </c:pt>
                <c:pt idx="33">
                  <c:v>ene-21</c:v>
                </c:pt>
                <c:pt idx="34">
                  <c:v>feb-21</c:v>
                </c:pt>
                <c:pt idx="35">
                  <c:v>mar-21</c:v>
                </c:pt>
                <c:pt idx="36">
                  <c:v>abr-21</c:v>
                </c:pt>
              </c:strCache>
            </c:strRef>
          </c:cat>
          <c:val>
            <c:numRef>
              <c:f>Dureza!$H$193:$H$230</c:f>
              <c:numCache>
                <c:formatCode>General</c:formatCode>
                <c:ptCount val="37"/>
                <c:pt idx="9">
                  <c:v>40</c:v>
                </c:pt>
                <c:pt idx="10">
                  <c:v>40</c:v>
                </c:pt>
                <c:pt idx="11">
                  <c:v>30</c:v>
                </c:pt>
                <c:pt idx="12">
                  <c:v>40</c:v>
                </c:pt>
                <c:pt idx="13">
                  <c:v>30</c:v>
                </c:pt>
                <c:pt idx="14">
                  <c:v>50</c:v>
                </c:pt>
                <c:pt idx="15">
                  <c:v>40</c:v>
                </c:pt>
                <c:pt idx="16">
                  <c:v>30</c:v>
                </c:pt>
                <c:pt idx="17">
                  <c:v>20</c:v>
                </c:pt>
                <c:pt idx="18">
                  <c:v>30</c:v>
                </c:pt>
                <c:pt idx="19">
                  <c:v>60</c:v>
                </c:pt>
                <c:pt idx="20">
                  <c:v>30</c:v>
                </c:pt>
                <c:pt idx="23">
                  <c:v>80</c:v>
                </c:pt>
              </c:numCache>
            </c:numRef>
          </c:val>
          <c:smooth val="0"/>
          <c:extLst>
            <c:ext xmlns:c16="http://schemas.microsoft.com/office/drawing/2014/chart" uri="{C3380CC4-5D6E-409C-BE32-E72D297353CC}">
              <c16:uniqueId val="{00000006-ED9C-45AA-98FD-68076CBF5C66}"/>
            </c:ext>
          </c:extLst>
        </c:ser>
        <c:ser>
          <c:idx val="7"/>
          <c:order val="7"/>
          <c:tx>
            <c:strRef>
              <c:f>Dureza!$I$191:$I$192</c:f>
              <c:strCache>
                <c:ptCount val="1"/>
                <c:pt idx="0">
                  <c:v>HOSP2</c:v>
                </c:pt>
              </c:strCache>
            </c:strRef>
          </c:tx>
          <c:spPr>
            <a:ln w="28575" cap="rnd">
              <a:solidFill>
                <a:schemeClr val="accent2">
                  <a:lumMod val="60000"/>
                </a:schemeClr>
              </a:solidFill>
              <a:round/>
            </a:ln>
            <a:effectLst/>
          </c:spPr>
          <c:marker>
            <c:symbol val="none"/>
          </c:marker>
          <c:cat>
            <c:strRef>
              <c:f>Dureza!$A$193:$A$230</c:f>
              <c:strCache>
                <c:ptCount val="37"/>
                <c:pt idx="0">
                  <c:v>abr-18</c:v>
                </c:pt>
                <c:pt idx="1">
                  <c:v>may-18</c:v>
                </c:pt>
                <c:pt idx="2">
                  <c:v>jun-18</c:v>
                </c:pt>
                <c:pt idx="3">
                  <c:v>jul-18</c:v>
                </c:pt>
                <c:pt idx="4">
                  <c:v>ago-18</c:v>
                </c:pt>
                <c:pt idx="5">
                  <c:v>sep-18</c:v>
                </c:pt>
                <c:pt idx="6">
                  <c:v>oct-18</c:v>
                </c:pt>
                <c:pt idx="7">
                  <c:v>nov-18</c:v>
                </c:pt>
                <c:pt idx="8">
                  <c:v>dic-18</c:v>
                </c:pt>
                <c:pt idx="9">
                  <c:v>ene-19</c:v>
                </c:pt>
                <c:pt idx="10">
                  <c:v>feb-19</c:v>
                </c:pt>
                <c:pt idx="11">
                  <c:v>mar-19</c:v>
                </c:pt>
                <c:pt idx="12">
                  <c:v>abr-19</c:v>
                </c:pt>
                <c:pt idx="13">
                  <c:v>may-19</c:v>
                </c:pt>
                <c:pt idx="14">
                  <c:v>jun-19</c:v>
                </c:pt>
                <c:pt idx="15">
                  <c:v>jul-19</c:v>
                </c:pt>
                <c:pt idx="16">
                  <c:v>ago-19</c:v>
                </c:pt>
                <c:pt idx="17">
                  <c:v>sep-19</c:v>
                </c:pt>
                <c:pt idx="18">
                  <c:v>oct-19</c:v>
                </c:pt>
                <c:pt idx="19">
                  <c:v>nov-19</c:v>
                </c:pt>
                <c:pt idx="20">
                  <c:v>dic-19</c:v>
                </c:pt>
                <c:pt idx="21">
                  <c:v>ene-20</c:v>
                </c:pt>
                <c:pt idx="22">
                  <c:v>feb-20</c:v>
                </c:pt>
                <c:pt idx="23">
                  <c:v>mar-20</c:v>
                </c:pt>
                <c:pt idx="24">
                  <c:v>abr-20</c:v>
                </c:pt>
                <c:pt idx="25">
                  <c:v>may-20</c:v>
                </c:pt>
                <c:pt idx="26">
                  <c:v>jun-20</c:v>
                </c:pt>
                <c:pt idx="27">
                  <c:v>jul-20</c:v>
                </c:pt>
                <c:pt idx="28">
                  <c:v>ago-20</c:v>
                </c:pt>
                <c:pt idx="29">
                  <c:v>sep-20</c:v>
                </c:pt>
                <c:pt idx="30">
                  <c:v>oct-20</c:v>
                </c:pt>
                <c:pt idx="31">
                  <c:v>nov-20</c:v>
                </c:pt>
                <c:pt idx="32">
                  <c:v>dic-20</c:v>
                </c:pt>
                <c:pt idx="33">
                  <c:v>ene-21</c:v>
                </c:pt>
                <c:pt idx="34">
                  <c:v>feb-21</c:v>
                </c:pt>
                <c:pt idx="35">
                  <c:v>mar-21</c:v>
                </c:pt>
                <c:pt idx="36">
                  <c:v>abr-21</c:v>
                </c:pt>
              </c:strCache>
            </c:strRef>
          </c:cat>
          <c:val>
            <c:numRef>
              <c:f>Dureza!$I$193:$I$230</c:f>
              <c:numCache>
                <c:formatCode>General</c:formatCode>
                <c:ptCount val="37"/>
                <c:pt idx="22">
                  <c:v>30</c:v>
                </c:pt>
                <c:pt idx="23">
                  <c:v>30</c:v>
                </c:pt>
                <c:pt idx="24">
                  <c:v>40</c:v>
                </c:pt>
                <c:pt idx="27">
                  <c:v>30</c:v>
                </c:pt>
                <c:pt idx="28">
                  <c:v>30</c:v>
                </c:pt>
              </c:numCache>
            </c:numRef>
          </c:val>
          <c:smooth val="0"/>
          <c:extLst>
            <c:ext xmlns:c16="http://schemas.microsoft.com/office/drawing/2014/chart" uri="{C3380CC4-5D6E-409C-BE32-E72D297353CC}">
              <c16:uniqueId val="{00000007-ED9C-45AA-98FD-68076CBF5C66}"/>
            </c:ext>
          </c:extLst>
        </c:ser>
        <c:ser>
          <c:idx val="8"/>
          <c:order val="8"/>
          <c:tx>
            <c:strRef>
              <c:f>Dureza!$J$191:$J$192</c:f>
              <c:strCache>
                <c:ptCount val="1"/>
                <c:pt idx="0">
                  <c:v>HUMH</c:v>
                </c:pt>
              </c:strCache>
            </c:strRef>
          </c:tx>
          <c:spPr>
            <a:ln w="28575" cap="rnd">
              <a:solidFill>
                <a:schemeClr val="accent3">
                  <a:lumMod val="60000"/>
                </a:schemeClr>
              </a:solidFill>
              <a:round/>
            </a:ln>
            <a:effectLst/>
          </c:spPr>
          <c:marker>
            <c:symbol val="none"/>
          </c:marker>
          <c:cat>
            <c:strRef>
              <c:f>Dureza!$A$193:$A$230</c:f>
              <c:strCache>
                <c:ptCount val="37"/>
                <c:pt idx="0">
                  <c:v>abr-18</c:v>
                </c:pt>
                <c:pt idx="1">
                  <c:v>may-18</c:v>
                </c:pt>
                <c:pt idx="2">
                  <c:v>jun-18</c:v>
                </c:pt>
                <c:pt idx="3">
                  <c:v>jul-18</c:v>
                </c:pt>
                <c:pt idx="4">
                  <c:v>ago-18</c:v>
                </c:pt>
                <c:pt idx="5">
                  <c:v>sep-18</c:v>
                </c:pt>
                <c:pt idx="6">
                  <c:v>oct-18</c:v>
                </c:pt>
                <c:pt idx="7">
                  <c:v>nov-18</c:v>
                </c:pt>
                <c:pt idx="8">
                  <c:v>dic-18</c:v>
                </c:pt>
                <c:pt idx="9">
                  <c:v>ene-19</c:v>
                </c:pt>
                <c:pt idx="10">
                  <c:v>feb-19</c:v>
                </c:pt>
                <c:pt idx="11">
                  <c:v>mar-19</c:v>
                </c:pt>
                <c:pt idx="12">
                  <c:v>abr-19</c:v>
                </c:pt>
                <c:pt idx="13">
                  <c:v>may-19</c:v>
                </c:pt>
                <c:pt idx="14">
                  <c:v>jun-19</c:v>
                </c:pt>
                <c:pt idx="15">
                  <c:v>jul-19</c:v>
                </c:pt>
                <c:pt idx="16">
                  <c:v>ago-19</c:v>
                </c:pt>
                <c:pt idx="17">
                  <c:v>sep-19</c:v>
                </c:pt>
                <c:pt idx="18">
                  <c:v>oct-19</c:v>
                </c:pt>
                <c:pt idx="19">
                  <c:v>nov-19</c:v>
                </c:pt>
                <c:pt idx="20">
                  <c:v>dic-19</c:v>
                </c:pt>
                <c:pt idx="21">
                  <c:v>ene-20</c:v>
                </c:pt>
                <c:pt idx="22">
                  <c:v>feb-20</c:v>
                </c:pt>
                <c:pt idx="23">
                  <c:v>mar-20</c:v>
                </c:pt>
                <c:pt idx="24">
                  <c:v>abr-20</c:v>
                </c:pt>
                <c:pt idx="25">
                  <c:v>may-20</c:v>
                </c:pt>
                <c:pt idx="26">
                  <c:v>jun-20</c:v>
                </c:pt>
                <c:pt idx="27">
                  <c:v>jul-20</c:v>
                </c:pt>
                <c:pt idx="28">
                  <c:v>ago-20</c:v>
                </c:pt>
                <c:pt idx="29">
                  <c:v>sep-20</c:v>
                </c:pt>
                <c:pt idx="30">
                  <c:v>oct-20</c:v>
                </c:pt>
                <c:pt idx="31">
                  <c:v>nov-20</c:v>
                </c:pt>
                <c:pt idx="32">
                  <c:v>dic-20</c:v>
                </c:pt>
                <c:pt idx="33">
                  <c:v>ene-21</c:v>
                </c:pt>
                <c:pt idx="34">
                  <c:v>feb-21</c:v>
                </c:pt>
                <c:pt idx="35">
                  <c:v>mar-21</c:v>
                </c:pt>
                <c:pt idx="36">
                  <c:v>abr-21</c:v>
                </c:pt>
              </c:strCache>
            </c:strRef>
          </c:cat>
          <c:val>
            <c:numRef>
              <c:f>Dureza!$J$193:$J$230</c:f>
              <c:numCache>
                <c:formatCode>General</c:formatCode>
                <c:ptCount val="37"/>
                <c:pt idx="21">
                  <c:v>60</c:v>
                </c:pt>
                <c:pt idx="22">
                  <c:v>70</c:v>
                </c:pt>
                <c:pt idx="23">
                  <c:v>50</c:v>
                </c:pt>
                <c:pt idx="24">
                  <c:v>80</c:v>
                </c:pt>
                <c:pt idx="25">
                  <c:v>50</c:v>
                </c:pt>
                <c:pt idx="26">
                  <c:v>60</c:v>
                </c:pt>
                <c:pt idx="29">
                  <c:v>150</c:v>
                </c:pt>
                <c:pt idx="30">
                  <c:v>60</c:v>
                </c:pt>
                <c:pt idx="31">
                  <c:v>80</c:v>
                </c:pt>
                <c:pt idx="32">
                  <c:v>140</c:v>
                </c:pt>
                <c:pt idx="33">
                  <c:v>60</c:v>
                </c:pt>
                <c:pt idx="34">
                  <c:v>50</c:v>
                </c:pt>
                <c:pt idx="35">
                  <c:v>150</c:v>
                </c:pt>
                <c:pt idx="36">
                  <c:v>500</c:v>
                </c:pt>
              </c:numCache>
            </c:numRef>
          </c:val>
          <c:smooth val="0"/>
          <c:extLst>
            <c:ext xmlns:c16="http://schemas.microsoft.com/office/drawing/2014/chart" uri="{C3380CC4-5D6E-409C-BE32-E72D297353CC}">
              <c16:uniqueId val="{00000008-ED9C-45AA-98FD-68076CBF5C66}"/>
            </c:ext>
          </c:extLst>
        </c:ser>
        <c:ser>
          <c:idx val="9"/>
          <c:order val="9"/>
          <c:tx>
            <c:strRef>
              <c:f>Dureza!$K$191:$K$192</c:f>
              <c:strCache>
                <c:ptCount val="1"/>
                <c:pt idx="0">
                  <c:v>MAAB1</c:v>
                </c:pt>
              </c:strCache>
            </c:strRef>
          </c:tx>
          <c:spPr>
            <a:ln w="28575" cap="rnd">
              <a:solidFill>
                <a:schemeClr val="accent4">
                  <a:lumMod val="60000"/>
                </a:schemeClr>
              </a:solidFill>
              <a:round/>
            </a:ln>
            <a:effectLst/>
          </c:spPr>
          <c:marker>
            <c:symbol val="none"/>
          </c:marker>
          <c:cat>
            <c:strRef>
              <c:f>Dureza!$A$193:$A$230</c:f>
              <c:strCache>
                <c:ptCount val="37"/>
                <c:pt idx="0">
                  <c:v>abr-18</c:v>
                </c:pt>
                <c:pt idx="1">
                  <c:v>may-18</c:v>
                </c:pt>
                <c:pt idx="2">
                  <c:v>jun-18</c:v>
                </c:pt>
                <c:pt idx="3">
                  <c:v>jul-18</c:v>
                </c:pt>
                <c:pt idx="4">
                  <c:v>ago-18</c:v>
                </c:pt>
                <c:pt idx="5">
                  <c:v>sep-18</c:v>
                </c:pt>
                <c:pt idx="6">
                  <c:v>oct-18</c:v>
                </c:pt>
                <c:pt idx="7">
                  <c:v>nov-18</c:v>
                </c:pt>
                <c:pt idx="8">
                  <c:v>dic-18</c:v>
                </c:pt>
                <c:pt idx="9">
                  <c:v>ene-19</c:v>
                </c:pt>
                <c:pt idx="10">
                  <c:v>feb-19</c:v>
                </c:pt>
                <c:pt idx="11">
                  <c:v>mar-19</c:v>
                </c:pt>
                <c:pt idx="12">
                  <c:v>abr-19</c:v>
                </c:pt>
                <c:pt idx="13">
                  <c:v>may-19</c:v>
                </c:pt>
                <c:pt idx="14">
                  <c:v>jun-19</c:v>
                </c:pt>
                <c:pt idx="15">
                  <c:v>jul-19</c:v>
                </c:pt>
                <c:pt idx="16">
                  <c:v>ago-19</c:v>
                </c:pt>
                <c:pt idx="17">
                  <c:v>sep-19</c:v>
                </c:pt>
                <c:pt idx="18">
                  <c:v>oct-19</c:v>
                </c:pt>
                <c:pt idx="19">
                  <c:v>nov-19</c:v>
                </c:pt>
                <c:pt idx="20">
                  <c:v>dic-19</c:v>
                </c:pt>
                <c:pt idx="21">
                  <c:v>ene-20</c:v>
                </c:pt>
                <c:pt idx="22">
                  <c:v>feb-20</c:v>
                </c:pt>
                <c:pt idx="23">
                  <c:v>mar-20</c:v>
                </c:pt>
                <c:pt idx="24">
                  <c:v>abr-20</c:v>
                </c:pt>
                <c:pt idx="25">
                  <c:v>may-20</c:v>
                </c:pt>
                <c:pt idx="26">
                  <c:v>jun-20</c:v>
                </c:pt>
                <c:pt idx="27">
                  <c:v>jul-20</c:v>
                </c:pt>
                <c:pt idx="28">
                  <c:v>ago-20</c:v>
                </c:pt>
                <c:pt idx="29">
                  <c:v>sep-20</c:v>
                </c:pt>
                <c:pt idx="30">
                  <c:v>oct-20</c:v>
                </c:pt>
                <c:pt idx="31">
                  <c:v>nov-20</c:v>
                </c:pt>
                <c:pt idx="32">
                  <c:v>dic-20</c:v>
                </c:pt>
                <c:pt idx="33">
                  <c:v>ene-21</c:v>
                </c:pt>
                <c:pt idx="34">
                  <c:v>feb-21</c:v>
                </c:pt>
                <c:pt idx="35">
                  <c:v>mar-21</c:v>
                </c:pt>
                <c:pt idx="36">
                  <c:v>abr-21</c:v>
                </c:pt>
              </c:strCache>
            </c:strRef>
          </c:cat>
          <c:val>
            <c:numRef>
              <c:f>Dureza!$K$193:$K$230</c:f>
              <c:numCache>
                <c:formatCode>General</c:formatCode>
                <c:ptCount val="37"/>
                <c:pt idx="0">
                  <c:v>#N/A</c:v>
                </c:pt>
                <c:pt idx="1">
                  <c:v>#N/A</c:v>
                </c:pt>
                <c:pt idx="4">
                  <c:v>30</c:v>
                </c:pt>
                <c:pt idx="5">
                  <c:v>50</c:v>
                </c:pt>
                <c:pt idx="6">
                  <c:v>40</c:v>
                </c:pt>
                <c:pt idx="8">
                  <c:v>70</c:v>
                </c:pt>
                <c:pt idx="9">
                  <c:v>30</c:v>
                </c:pt>
                <c:pt idx="10">
                  <c:v>30</c:v>
                </c:pt>
                <c:pt idx="11">
                  <c:v>50</c:v>
                </c:pt>
                <c:pt idx="12">
                  <c:v>30</c:v>
                </c:pt>
                <c:pt idx="13">
                  <c:v>30</c:v>
                </c:pt>
                <c:pt idx="14">
                  <c:v>40</c:v>
                </c:pt>
                <c:pt idx="15">
                  <c:v>30</c:v>
                </c:pt>
                <c:pt idx="17">
                  <c:v>30</c:v>
                </c:pt>
                <c:pt idx="18">
                  <c:v>20</c:v>
                </c:pt>
                <c:pt idx="19">
                  <c:v>30</c:v>
                </c:pt>
                <c:pt idx="20">
                  <c:v>30</c:v>
                </c:pt>
              </c:numCache>
            </c:numRef>
          </c:val>
          <c:smooth val="0"/>
          <c:extLst>
            <c:ext xmlns:c16="http://schemas.microsoft.com/office/drawing/2014/chart" uri="{C3380CC4-5D6E-409C-BE32-E72D297353CC}">
              <c16:uniqueId val="{00000009-ED9C-45AA-98FD-68076CBF5C66}"/>
            </c:ext>
          </c:extLst>
        </c:ser>
        <c:ser>
          <c:idx val="10"/>
          <c:order val="10"/>
          <c:tx>
            <c:strRef>
              <c:f>Dureza!$L$191:$L$192</c:f>
              <c:strCache>
                <c:ptCount val="1"/>
                <c:pt idx="0">
                  <c:v>MAAB2</c:v>
                </c:pt>
              </c:strCache>
            </c:strRef>
          </c:tx>
          <c:spPr>
            <a:ln w="28575" cap="rnd">
              <a:solidFill>
                <a:schemeClr val="accent5">
                  <a:lumMod val="60000"/>
                </a:schemeClr>
              </a:solidFill>
              <a:round/>
            </a:ln>
            <a:effectLst/>
          </c:spPr>
          <c:marker>
            <c:symbol val="none"/>
          </c:marker>
          <c:cat>
            <c:strRef>
              <c:f>Dureza!$A$193:$A$230</c:f>
              <c:strCache>
                <c:ptCount val="37"/>
                <c:pt idx="0">
                  <c:v>abr-18</c:v>
                </c:pt>
                <c:pt idx="1">
                  <c:v>may-18</c:v>
                </c:pt>
                <c:pt idx="2">
                  <c:v>jun-18</c:v>
                </c:pt>
                <c:pt idx="3">
                  <c:v>jul-18</c:v>
                </c:pt>
                <c:pt idx="4">
                  <c:v>ago-18</c:v>
                </c:pt>
                <c:pt idx="5">
                  <c:v>sep-18</c:v>
                </c:pt>
                <c:pt idx="6">
                  <c:v>oct-18</c:v>
                </c:pt>
                <c:pt idx="7">
                  <c:v>nov-18</c:v>
                </c:pt>
                <c:pt idx="8">
                  <c:v>dic-18</c:v>
                </c:pt>
                <c:pt idx="9">
                  <c:v>ene-19</c:v>
                </c:pt>
                <c:pt idx="10">
                  <c:v>feb-19</c:v>
                </c:pt>
                <c:pt idx="11">
                  <c:v>mar-19</c:v>
                </c:pt>
                <c:pt idx="12">
                  <c:v>abr-19</c:v>
                </c:pt>
                <c:pt idx="13">
                  <c:v>may-19</c:v>
                </c:pt>
                <c:pt idx="14">
                  <c:v>jun-19</c:v>
                </c:pt>
                <c:pt idx="15">
                  <c:v>jul-19</c:v>
                </c:pt>
                <c:pt idx="16">
                  <c:v>ago-19</c:v>
                </c:pt>
                <c:pt idx="17">
                  <c:v>sep-19</c:v>
                </c:pt>
                <c:pt idx="18">
                  <c:v>oct-19</c:v>
                </c:pt>
                <c:pt idx="19">
                  <c:v>nov-19</c:v>
                </c:pt>
                <c:pt idx="20">
                  <c:v>dic-19</c:v>
                </c:pt>
                <c:pt idx="21">
                  <c:v>ene-20</c:v>
                </c:pt>
                <c:pt idx="22">
                  <c:v>feb-20</c:v>
                </c:pt>
                <c:pt idx="23">
                  <c:v>mar-20</c:v>
                </c:pt>
                <c:pt idx="24">
                  <c:v>abr-20</c:v>
                </c:pt>
                <c:pt idx="25">
                  <c:v>may-20</c:v>
                </c:pt>
                <c:pt idx="26">
                  <c:v>jun-20</c:v>
                </c:pt>
                <c:pt idx="27">
                  <c:v>jul-20</c:v>
                </c:pt>
                <c:pt idx="28">
                  <c:v>ago-20</c:v>
                </c:pt>
                <c:pt idx="29">
                  <c:v>sep-20</c:v>
                </c:pt>
                <c:pt idx="30">
                  <c:v>oct-20</c:v>
                </c:pt>
                <c:pt idx="31">
                  <c:v>nov-20</c:v>
                </c:pt>
                <c:pt idx="32">
                  <c:v>dic-20</c:v>
                </c:pt>
                <c:pt idx="33">
                  <c:v>ene-21</c:v>
                </c:pt>
                <c:pt idx="34">
                  <c:v>feb-21</c:v>
                </c:pt>
                <c:pt idx="35">
                  <c:v>mar-21</c:v>
                </c:pt>
                <c:pt idx="36">
                  <c:v>abr-21</c:v>
                </c:pt>
              </c:strCache>
            </c:strRef>
          </c:cat>
          <c:val>
            <c:numRef>
              <c:f>Dureza!$L$193:$L$230</c:f>
              <c:numCache>
                <c:formatCode>General</c:formatCode>
                <c:ptCount val="37"/>
                <c:pt idx="0">
                  <c:v>#N/A</c:v>
                </c:pt>
                <c:pt idx="1">
                  <c:v>#N/A</c:v>
                </c:pt>
                <c:pt idx="2">
                  <c:v>40</c:v>
                </c:pt>
                <c:pt idx="4">
                  <c:v>30</c:v>
                </c:pt>
                <c:pt idx="5">
                  <c:v>60</c:v>
                </c:pt>
                <c:pt idx="6">
                  <c:v>20</c:v>
                </c:pt>
                <c:pt idx="7">
                  <c:v>30</c:v>
                </c:pt>
                <c:pt idx="8">
                  <c:v>60</c:v>
                </c:pt>
                <c:pt idx="9">
                  <c:v>30</c:v>
                </c:pt>
                <c:pt idx="10">
                  <c:v>30</c:v>
                </c:pt>
                <c:pt idx="11">
                  <c:v>50</c:v>
                </c:pt>
                <c:pt idx="12">
                  <c:v>30</c:v>
                </c:pt>
                <c:pt idx="13">
                  <c:v>40</c:v>
                </c:pt>
                <c:pt idx="14">
                  <c:v>60</c:v>
                </c:pt>
                <c:pt idx="15">
                  <c:v>30</c:v>
                </c:pt>
                <c:pt idx="16">
                  <c:v>40</c:v>
                </c:pt>
                <c:pt idx="17">
                  <c:v>30</c:v>
                </c:pt>
                <c:pt idx="18">
                  <c:v>20</c:v>
                </c:pt>
                <c:pt idx="19">
                  <c:v>40</c:v>
                </c:pt>
                <c:pt idx="20">
                  <c:v>30</c:v>
                </c:pt>
                <c:pt idx="21">
                  <c:v>40</c:v>
                </c:pt>
                <c:pt idx="22">
                  <c:v>40</c:v>
                </c:pt>
                <c:pt idx="23">
                  <c:v>40</c:v>
                </c:pt>
                <c:pt idx="24">
                  <c:v>40</c:v>
                </c:pt>
                <c:pt idx="25">
                  <c:v>30</c:v>
                </c:pt>
                <c:pt idx="26">
                  <c:v>60</c:v>
                </c:pt>
                <c:pt idx="27">
                  <c:v>40</c:v>
                </c:pt>
                <c:pt idx="28">
                  <c:v>60</c:v>
                </c:pt>
                <c:pt idx="29">
                  <c:v>60</c:v>
                </c:pt>
                <c:pt idx="30">
                  <c:v>40</c:v>
                </c:pt>
                <c:pt idx="31">
                  <c:v>50</c:v>
                </c:pt>
                <c:pt idx="32">
                  <c:v>40</c:v>
                </c:pt>
                <c:pt idx="33">
                  <c:v>50</c:v>
                </c:pt>
                <c:pt idx="34">
                  <c:v>40</c:v>
                </c:pt>
                <c:pt idx="35">
                  <c:v>30</c:v>
                </c:pt>
                <c:pt idx="36">
                  <c:v>40</c:v>
                </c:pt>
              </c:numCache>
            </c:numRef>
          </c:val>
          <c:smooth val="0"/>
          <c:extLst>
            <c:ext xmlns:c16="http://schemas.microsoft.com/office/drawing/2014/chart" uri="{C3380CC4-5D6E-409C-BE32-E72D297353CC}">
              <c16:uniqueId val="{0000000A-ED9C-45AA-98FD-68076CBF5C66}"/>
            </c:ext>
          </c:extLst>
        </c:ser>
        <c:ser>
          <c:idx val="11"/>
          <c:order val="11"/>
          <c:tx>
            <c:strRef>
              <c:f>Dureza!$M$191:$M$192</c:f>
              <c:strCache>
                <c:ptCount val="1"/>
                <c:pt idx="0">
                  <c:v>MACA1</c:v>
                </c:pt>
              </c:strCache>
            </c:strRef>
          </c:tx>
          <c:spPr>
            <a:ln w="28575" cap="rnd">
              <a:solidFill>
                <a:schemeClr val="accent6">
                  <a:lumMod val="60000"/>
                </a:schemeClr>
              </a:solidFill>
              <a:round/>
            </a:ln>
            <a:effectLst/>
          </c:spPr>
          <c:marker>
            <c:symbol val="none"/>
          </c:marker>
          <c:cat>
            <c:strRef>
              <c:f>Dureza!$A$193:$A$230</c:f>
              <c:strCache>
                <c:ptCount val="37"/>
                <c:pt idx="0">
                  <c:v>abr-18</c:v>
                </c:pt>
                <c:pt idx="1">
                  <c:v>may-18</c:v>
                </c:pt>
                <c:pt idx="2">
                  <c:v>jun-18</c:v>
                </c:pt>
                <c:pt idx="3">
                  <c:v>jul-18</c:v>
                </c:pt>
                <c:pt idx="4">
                  <c:v>ago-18</c:v>
                </c:pt>
                <c:pt idx="5">
                  <c:v>sep-18</c:v>
                </c:pt>
                <c:pt idx="6">
                  <c:v>oct-18</c:v>
                </c:pt>
                <c:pt idx="7">
                  <c:v>nov-18</c:v>
                </c:pt>
                <c:pt idx="8">
                  <c:v>dic-18</c:v>
                </c:pt>
                <c:pt idx="9">
                  <c:v>ene-19</c:v>
                </c:pt>
                <c:pt idx="10">
                  <c:v>feb-19</c:v>
                </c:pt>
                <c:pt idx="11">
                  <c:v>mar-19</c:v>
                </c:pt>
                <c:pt idx="12">
                  <c:v>abr-19</c:v>
                </c:pt>
                <c:pt idx="13">
                  <c:v>may-19</c:v>
                </c:pt>
                <c:pt idx="14">
                  <c:v>jun-19</c:v>
                </c:pt>
                <c:pt idx="15">
                  <c:v>jul-19</c:v>
                </c:pt>
                <c:pt idx="16">
                  <c:v>ago-19</c:v>
                </c:pt>
                <c:pt idx="17">
                  <c:v>sep-19</c:v>
                </c:pt>
                <c:pt idx="18">
                  <c:v>oct-19</c:v>
                </c:pt>
                <c:pt idx="19">
                  <c:v>nov-19</c:v>
                </c:pt>
                <c:pt idx="20">
                  <c:v>dic-19</c:v>
                </c:pt>
                <c:pt idx="21">
                  <c:v>ene-20</c:v>
                </c:pt>
                <c:pt idx="22">
                  <c:v>feb-20</c:v>
                </c:pt>
                <c:pt idx="23">
                  <c:v>mar-20</c:v>
                </c:pt>
                <c:pt idx="24">
                  <c:v>abr-20</c:v>
                </c:pt>
                <c:pt idx="25">
                  <c:v>may-20</c:v>
                </c:pt>
                <c:pt idx="26">
                  <c:v>jun-20</c:v>
                </c:pt>
                <c:pt idx="27">
                  <c:v>jul-20</c:v>
                </c:pt>
                <c:pt idx="28">
                  <c:v>ago-20</c:v>
                </c:pt>
                <c:pt idx="29">
                  <c:v>sep-20</c:v>
                </c:pt>
                <c:pt idx="30">
                  <c:v>oct-20</c:v>
                </c:pt>
                <c:pt idx="31">
                  <c:v>nov-20</c:v>
                </c:pt>
                <c:pt idx="32">
                  <c:v>dic-20</c:v>
                </c:pt>
                <c:pt idx="33">
                  <c:v>ene-21</c:v>
                </c:pt>
                <c:pt idx="34">
                  <c:v>feb-21</c:v>
                </c:pt>
                <c:pt idx="35">
                  <c:v>mar-21</c:v>
                </c:pt>
                <c:pt idx="36">
                  <c:v>abr-21</c:v>
                </c:pt>
              </c:strCache>
            </c:strRef>
          </c:cat>
          <c:val>
            <c:numRef>
              <c:f>Dureza!$M$193:$M$230</c:f>
              <c:numCache>
                <c:formatCode>General</c:formatCode>
                <c:ptCount val="37"/>
                <c:pt idx="0">
                  <c:v>#N/A</c:v>
                </c:pt>
                <c:pt idx="1">
                  <c:v>#N/A</c:v>
                </c:pt>
                <c:pt idx="4">
                  <c:v>30</c:v>
                </c:pt>
                <c:pt idx="5">
                  <c:v>30</c:v>
                </c:pt>
                <c:pt idx="6">
                  <c:v>50</c:v>
                </c:pt>
                <c:pt idx="8">
                  <c:v>50</c:v>
                </c:pt>
                <c:pt idx="9">
                  <c:v>30</c:v>
                </c:pt>
                <c:pt idx="10">
                  <c:v>30</c:v>
                </c:pt>
                <c:pt idx="11">
                  <c:v>30</c:v>
                </c:pt>
                <c:pt idx="12">
                  <c:v>30</c:v>
                </c:pt>
                <c:pt idx="13">
                  <c:v>40</c:v>
                </c:pt>
                <c:pt idx="14">
                  <c:v>30</c:v>
                </c:pt>
                <c:pt idx="15">
                  <c:v>50</c:v>
                </c:pt>
                <c:pt idx="16">
                  <c:v>40</c:v>
                </c:pt>
                <c:pt idx="17">
                  <c:v>30</c:v>
                </c:pt>
                <c:pt idx="18">
                  <c:v>30</c:v>
                </c:pt>
                <c:pt idx="19">
                  <c:v>30</c:v>
                </c:pt>
                <c:pt idx="20">
                  <c:v>30</c:v>
                </c:pt>
              </c:numCache>
            </c:numRef>
          </c:val>
          <c:smooth val="0"/>
          <c:extLst>
            <c:ext xmlns:c16="http://schemas.microsoft.com/office/drawing/2014/chart" uri="{C3380CC4-5D6E-409C-BE32-E72D297353CC}">
              <c16:uniqueId val="{0000000B-ED9C-45AA-98FD-68076CBF5C66}"/>
            </c:ext>
          </c:extLst>
        </c:ser>
        <c:ser>
          <c:idx val="12"/>
          <c:order val="12"/>
          <c:tx>
            <c:strRef>
              <c:f>Dureza!$N$191:$N$192</c:f>
              <c:strCache>
                <c:ptCount val="1"/>
                <c:pt idx="0">
                  <c:v>MACA2</c:v>
                </c:pt>
              </c:strCache>
            </c:strRef>
          </c:tx>
          <c:spPr>
            <a:ln w="28575" cap="rnd">
              <a:solidFill>
                <a:schemeClr val="accent1">
                  <a:lumMod val="80000"/>
                  <a:lumOff val="20000"/>
                </a:schemeClr>
              </a:solidFill>
              <a:round/>
            </a:ln>
            <a:effectLst/>
          </c:spPr>
          <c:marker>
            <c:symbol val="none"/>
          </c:marker>
          <c:cat>
            <c:strRef>
              <c:f>Dureza!$A$193:$A$230</c:f>
              <c:strCache>
                <c:ptCount val="37"/>
                <c:pt idx="0">
                  <c:v>abr-18</c:v>
                </c:pt>
                <c:pt idx="1">
                  <c:v>may-18</c:v>
                </c:pt>
                <c:pt idx="2">
                  <c:v>jun-18</c:v>
                </c:pt>
                <c:pt idx="3">
                  <c:v>jul-18</c:v>
                </c:pt>
                <c:pt idx="4">
                  <c:v>ago-18</c:v>
                </c:pt>
                <c:pt idx="5">
                  <c:v>sep-18</c:v>
                </c:pt>
                <c:pt idx="6">
                  <c:v>oct-18</c:v>
                </c:pt>
                <c:pt idx="7">
                  <c:v>nov-18</c:v>
                </c:pt>
                <c:pt idx="8">
                  <c:v>dic-18</c:v>
                </c:pt>
                <c:pt idx="9">
                  <c:v>ene-19</c:v>
                </c:pt>
                <c:pt idx="10">
                  <c:v>feb-19</c:v>
                </c:pt>
                <c:pt idx="11">
                  <c:v>mar-19</c:v>
                </c:pt>
                <c:pt idx="12">
                  <c:v>abr-19</c:v>
                </c:pt>
                <c:pt idx="13">
                  <c:v>may-19</c:v>
                </c:pt>
                <c:pt idx="14">
                  <c:v>jun-19</c:v>
                </c:pt>
                <c:pt idx="15">
                  <c:v>jul-19</c:v>
                </c:pt>
                <c:pt idx="16">
                  <c:v>ago-19</c:v>
                </c:pt>
                <c:pt idx="17">
                  <c:v>sep-19</c:v>
                </c:pt>
                <c:pt idx="18">
                  <c:v>oct-19</c:v>
                </c:pt>
                <c:pt idx="19">
                  <c:v>nov-19</c:v>
                </c:pt>
                <c:pt idx="20">
                  <c:v>dic-19</c:v>
                </c:pt>
                <c:pt idx="21">
                  <c:v>ene-20</c:v>
                </c:pt>
                <c:pt idx="22">
                  <c:v>feb-20</c:v>
                </c:pt>
                <c:pt idx="23">
                  <c:v>mar-20</c:v>
                </c:pt>
                <c:pt idx="24">
                  <c:v>abr-20</c:v>
                </c:pt>
                <c:pt idx="25">
                  <c:v>may-20</c:v>
                </c:pt>
                <c:pt idx="26">
                  <c:v>jun-20</c:v>
                </c:pt>
                <c:pt idx="27">
                  <c:v>jul-20</c:v>
                </c:pt>
                <c:pt idx="28">
                  <c:v>ago-20</c:v>
                </c:pt>
                <c:pt idx="29">
                  <c:v>sep-20</c:v>
                </c:pt>
                <c:pt idx="30">
                  <c:v>oct-20</c:v>
                </c:pt>
                <c:pt idx="31">
                  <c:v>nov-20</c:v>
                </c:pt>
                <c:pt idx="32">
                  <c:v>dic-20</c:v>
                </c:pt>
                <c:pt idx="33">
                  <c:v>ene-21</c:v>
                </c:pt>
                <c:pt idx="34">
                  <c:v>feb-21</c:v>
                </c:pt>
                <c:pt idx="35">
                  <c:v>mar-21</c:v>
                </c:pt>
                <c:pt idx="36">
                  <c:v>abr-21</c:v>
                </c:pt>
              </c:strCache>
            </c:strRef>
          </c:cat>
          <c:val>
            <c:numRef>
              <c:f>Dureza!$N$193:$N$230</c:f>
              <c:numCache>
                <c:formatCode>General</c:formatCode>
                <c:ptCount val="37"/>
                <c:pt idx="0">
                  <c:v>#N/A</c:v>
                </c:pt>
                <c:pt idx="1">
                  <c:v>#N/A</c:v>
                </c:pt>
                <c:pt idx="2">
                  <c:v>40</c:v>
                </c:pt>
                <c:pt idx="3">
                  <c:v>30</c:v>
                </c:pt>
                <c:pt idx="4">
                  <c:v>30</c:v>
                </c:pt>
                <c:pt idx="5">
                  <c:v>30</c:v>
                </c:pt>
                <c:pt idx="6">
                  <c:v>40</c:v>
                </c:pt>
                <c:pt idx="7">
                  <c:v>50</c:v>
                </c:pt>
                <c:pt idx="8">
                  <c:v>30</c:v>
                </c:pt>
                <c:pt idx="9">
                  <c:v>30</c:v>
                </c:pt>
                <c:pt idx="10">
                  <c:v>30</c:v>
                </c:pt>
                <c:pt idx="11">
                  <c:v>30</c:v>
                </c:pt>
                <c:pt idx="12">
                  <c:v>30</c:v>
                </c:pt>
                <c:pt idx="13">
                  <c:v>50</c:v>
                </c:pt>
                <c:pt idx="14">
                  <c:v>40</c:v>
                </c:pt>
                <c:pt idx="15">
                  <c:v>40</c:v>
                </c:pt>
                <c:pt idx="16">
                  <c:v>40</c:v>
                </c:pt>
                <c:pt idx="17">
                  <c:v>30</c:v>
                </c:pt>
                <c:pt idx="18">
                  <c:v>40</c:v>
                </c:pt>
                <c:pt idx="19">
                  <c:v>50</c:v>
                </c:pt>
                <c:pt idx="20">
                  <c:v>30</c:v>
                </c:pt>
                <c:pt idx="21">
                  <c:v>40</c:v>
                </c:pt>
                <c:pt idx="22">
                  <c:v>40</c:v>
                </c:pt>
                <c:pt idx="23">
                  <c:v>40</c:v>
                </c:pt>
                <c:pt idx="24">
                  <c:v>30</c:v>
                </c:pt>
                <c:pt idx="25">
                  <c:v>30</c:v>
                </c:pt>
                <c:pt idx="26">
                  <c:v>30</c:v>
                </c:pt>
                <c:pt idx="27">
                  <c:v>30</c:v>
                </c:pt>
                <c:pt idx="28">
                  <c:v>40</c:v>
                </c:pt>
                <c:pt idx="29">
                  <c:v>55</c:v>
                </c:pt>
                <c:pt idx="30">
                  <c:v>30</c:v>
                </c:pt>
                <c:pt idx="31">
                  <c:v>70</c:v>
                </c:pt>
                <c:pt idx="32">
                  <c:v>40</c:v>
                </c:pt>
                <c:pt idx="33">
                  <c:v>30</c:v>
                </c:pt>
                <c:pt idx="34">
                  <c:v>20</c:v>
                </c:pt>
                <c:pt idx="35">
                  <c:v>50</c:v>
                </c:pt>
              </c:numCache>
            </c:numRef>
          </c:val>
          <c:smooth val="0"/>
          <c:extLst>
            <c:ext xmlns:c16="http://schemas.microsoft.com/office/drawing/2014/chart" uri="{C3380CC4-5D6E-409C-BE32-E72D297353CC}">
              <c16:uniqueId val="{0000000C-ED9C-45AA-98FD-68076CBF5C66}"/>
            </c:ext>
          </c:extLst>
        </c:ser>
        <c:ser>
          <c:idx val="13"/>
          <c:order val="13"/>
          <c:tx>
            <c:strRef>
              <c:f>Dureza!$O$191:$O$192</c:f>
              <c:strCache>
                <c:ptCount val="1"/>
                <c:pt idx="0">
                  <c:v>MAKI</c:v>
                </c:pt>
              </c:strCache>
            </c:strRef>
          </c:tx>
          <c:spPr>
            <a:ln w="28575" cap="rnd">
              <a:solidFill>
                <a:schemeClr val="accent2">
                  <a:lumMod val="80000"/>
                  <a:lumOff val="20000"/>
                </a:schemeClr>
              </a:solidFill>
              <a:round/>
            </a:ln>
            <a:effectLst/>
          </c:spPr>
          <c:marker>
            <c:symbol val="none"/>
          </c:marker>
          <c:cat>
            <c:strRef>
              <c:f>Dureza!$A$193:$A$230</c:f>
              <c:strCache>
                <c:ptCount val="37"/>
                <c:pt idx="0">
                  <c:v>abr-18</c:v>
                </c:pt>
                <c:pt idx="1">
                  <c:v>may-18</c:v>
                </c:pt>
                <c:pt idx="2">
                  <c:v>jun-18</c:v>
                </c:pt>
                <c:pt idx="3">
                  <c:v>jul-18</c:v>
                </c:pt>
                <c:pt idx="4">
                  <c:v>ago-18</c:v>
                </c:pt>
                <c:pt idx="5">
                  <c:v>sep-18</c:v>
                </c:pt>
                <c:pt idx="6">
                  <c:v>oct-18</c:v>
                </c:pt>
                <c:pt idx="7">
                  <c:v>nov-18</c:v>
                </c:pt>
                <c:pt idx="8">
                  <c:v>dic-18</c:v>
                </c:pt>
                <c:pt idx="9">
                  <c:v>ene-19</c:v>
                </c:pt>
                <c:pt idx="10">
                  <c:v>feb-19</c:v>
                </c:pt>
                <c:pt idx="11">
                  <c:v>mar-19</c:v>
                </c:pt>
                <c:pt idx="12">
                  <c:v>abr-19</c:v>
                </c:pt>
                <c:pt idx="13">
                  <c:v>may-19</c:v>
                </c:pt>
                <c:pt idx="14">
                  <c:v>jun-19</c:v>
                </c:pt>
                <c:pt idx="15">
                  <c:v>jul-19</c:v>
                </c:pt>
                <c:pt idx="16">
                  <c:v>ago-19</c:v>
                </c:pt>
                <c:pt idx="17">
                  <c:v>sep-19</c:v>
                </c:pt>
                <c:pt idx="18">
                  <c:v>oct-19</c:v>
                </c:pt>
                <c:pt idx="19">
                  <c:v>nov-19</c:v>
                </c:pt>
                <c:pt idx="20">
                  <c:v>dic-19</c:v>
                </c:pt>
                <c:pt idx="21">
                  <c:v>ene-20</c:v>
                </c:pt>
                <c:pt idx="22">
                  <c:v>feb-20</c:v>
                </c:pt>
                <c:pt idx="23">
                  <c:v>mar-20</c:v>
                </c:pt>
                <c:pt idx="24">
                  <c:v>abr-20</c:v>
                </c:pt>
                <c:pt idx="25">
                  <c:v>may-20</c:v>
                </c:pt>
                <c:pt idx="26">
                  <c:v>jun-20</c:v>
                </c:pt>
                <c:pt idx="27">
                  <c:v>jul-20</c:v>
                </c:pt>
                <c:pt idx="28">
                  <c:v>ago-20</c:v>
                </c:pt>
                <c:pt idx="29">
                  <c:v>sep-20</c:v>
                </c:pt>
                <c:pt idx="30">
                  <c:v>oct-20</c:v>
                </c:pt>
                <c:pt idx="31">
                  <c:v>nov-20</c:v>
                </c:pt>
                <c:pt idx="32">
                  <c:v>dic-20</c:v>
                </c:pt>
                <c:pt idx="33">
                  <c:v>ene-21</c:v>
                </c:pt>
                <c:pt idx="34">
                  <c:v>feb-21</c:v>
                </c:pt>
                <c:pt idx="35">
                  <c:v>mar-21</c:v>
                </c:pt>
                <c:pt idx="36">
                  <c:v>abr-21</c:v>
                </c:pt>
              </c:strCache>
            </c:strRef>
          </c:cat>
          <c:val>
            <c:numRef>
              <c:f>Dureza!$O$193:$O$230</c:f>
              <c:numCache>
                <c:formatCode>General</c:formatCode>
                <c:ptCount val="37"/>
                <c:pt idx="3">
                  <c:v>70</c:v>
                </c:pt>
                <c:pt idx="4">
                  <c:v>50</c:v>
                </c:pt>
                <c:pt idx="5">
                  <c:v>60</c:v>
                </c:pt>
              </c:numCache>
            </c:numRef>
          </c:val>
          <c:smooth val="0"/>
          <c:extLst>
            <c:ext xmlns:c16="http://schemas.microsoft.com/office/drawing/2014/chart" uri="{C3380CC4-5D6E-409C-BE32-E72D297353CC}">
              <c16:uniqueId val="{0000000D-ED9C-45AA-98FD-68076CBF5C66}"/>
            </c:ext>
          </c:extLst>
        </c:ser>
        <c:ser>
          <c:idx val="14"/>
          <c:order val="14"/>
          <c:tx>
            <c:strRef>
              <c:f>Dureza!$P$191:$P$192</c:f>
              <c:strCache>
                <c:ptCount val="1"/>
                <c:pt idx="0">
                  <c:v>MSP</c:v>
                </c:pt>
              </c:strCache>
            </c:strRef>
          </c:tx>
          <c:spPr>
            <a:ln w="28575" cap="rnd">
              <a:solidFill>
                <a:schemeClr val="accent3">
                  <a:lumMod val="80000"/>
                  <a:lumOff val="20000"/>
                </a:schemeClr>
              </a:solidFill>
              <a:round/>
            </a:ln>
            <a:effectLst/>
          </c:spPr>
          <c:marker>
            <c:symbol val="none"/>
          </c:marker>
          <c:cat>
            <c:strRef>
              <c:f>Dureza!$A$193:$A$230</c:f>
              <c:strCache>
                <c:ptCount val="37"/>
                <c:pt idx="0">
                  <c:v>abr-18</c:v>
                </c:pt>
                <c:pt idx="1">
                  <c:v>may-18</c:v>
                </c:pt>
                <c:pt idx="2">
                  <c:v>jun-18</c:v>
                </c:pt>
                <c:pt idx="3">
                  <c:v>jul-18</c:v>
                </c:pt>
                <c:pt idx="4">
                  <c:v>ago-18</c:v>
                </c:pt>
                <c:pt idx="5">
                  <c:v>sep-18</c:v>
                </c:pt>
                <c:pt idx="6">
                  <c:v>oct-18</c:v>
                </c:pt>
                <c:pt idx="7">
                  <c:v>nov-18</c:v>
                </c:pt>
                <c:pt idx="8">
                  <c:v>dic-18</c:v>
                </c:pt>
                <c:pt idx="9">
                  <c:v>ene-19</c:v>
                </c:pt>
                <c:pt idx="10">
                  <c:v>feb-19</c:v>
                </c:pt>
                <c:pt idx="11">
                  <c:v>mar-19</c:v>
                </c:pt>
                <c:pt idx="12">
                  <c:v>abr-19</c:v>
                </c:pt>
                <c:pt idx="13">
                  <c:v>may-19</c:v>
                </c:pt>
                <c:pt idx="14">
                  <c:v>jun-19</c:v>
                </c:pt>
                <c:pt idx="15">
                  <c:v>jul-19</c:v>
                </c:pt>
                <c:pt idx="16">
                  <c:v>ago-19</c:v>
                </c:pt>
                <c:pt idx="17">
                  <c:v>sep-19</c:v>
                </c:pt>
                <c:pt idx="18">
                  <c:v>oct-19</c:v>
                </c:pt>
                <c:pt idx="19">
                  <c:v>nov-19</c:v>
                </c:pt>
                <c:pt idx="20">
                  <c:v>dic-19</c:v>
                </c:pt>
                <c:pt idx="21">
                  <c:v>ene-20</c:v>
                </c:pt>
                <c:pt idx="22">
                  <c:v>feb-20</c:v>
                </c:pt>
                <c:pt idx="23">
                  <c:v>mar-20</c:v>
                </c:pt>
                <c:pt idx="24">
                  <c:v>abr-20</c:v>
                </c:pt>
                <c:pt idx="25">
                  <c:v>may-20</c:v>
                </c:pt>
                <c:pt idx="26">
                  <c:v>jun-20</c:v>
                </c:pt>
                <c:pt idx="27">
                  <c:v>jul-20</c:v>
                </c:pt>
                <c:pt idx="28">
                  <c:v>ago-20</c:v>
                </c:pt>
                <c:pt idx="29">
                  <c:v>sep-20</c:v>
                </c:pt>
                <c:pt idx="30">
                  <c:v>oct-20</c:v>
                </c:pt>
                <c:pt idx="31">
                  <c:v>nov-20</c:v>
                </c:pt>
                <c:pt idx="32">
                  <c:v>dic-20</c:v>
                </c:pt>
                <c:pt idx="33">
                  <c:v>ene-21</c:v>
                </c:pt>
                <c:pt idx="34">
                  <c:v>feb-21</c:v>
                </c:pt>
                <c:pt idx="35">
                  <c:v>mar-21</c:v>
                </c:pt>
                <c:pt idx="36">
                  <c:v>abr-21</c:v>
                </c:pt>
              </c:strCache>
            </c:strRef>
          </c:cat>
          <c:val>
            <c:numRef>
              <c:f>Dureza!$P$193:$P$230</c:f>
              <c:numCache>
                <c:formatCode>General</c:formatCode>
                <c:ptCount val="37"/>
                <c:pt idx="31">
                  <c:v>30</c:v>
                </c:pt>
                <c:pt idx="32">
                  <c:v>80</c:v>
                </c:pt>
                <c:pt idx="33">
                  <c:v>20</c:v>
                </c:pt>
                <c:pt idx="34">
                  <c:v>20</c:v>
                </c:pt>
                <c:pt idx="35">
                  <c:v>20</c:v>
                </c:pt>
                <c:pt idx="36">
                  <c:v>40</c:v>
                </c:pt>
              </c:numCache>
            </c:numRef>
          </c:val>
          <c:smooth val="0"/>
          <c:extLst>
            <c:ext xmlns:c16="http://schemas.microsoft.com/office/drawing/2014/chart" uri="{C3380CC4-5D6E-409C-BE32-E72D297353CC}">
              <c16:uniqueId val="{0000000E-ED9C-45AA-98FD-68076CBF5C66}"/>
            </c:ext>
          </c:extLst>
        </c:ser>
        <c:ser>
          <c:idx val="15"/>
          <c:order val="15"/>
          <c:tx>
            <c:strRef>
              <c:f>Dureza!$Q$191:$Q$192</c:f>
              <c:strCache>
                <c:ptCount val="1"/>
                <c:pt idx="0">
                  <c:v>PAPO1</c:v>
                </c:pt>
              </c:strCache>
            </c:strRef>
          </c:tx>
          <c:spPr>
            <a:ln w="28575" cap="rnd">
              <a:solidFill>
                <a:schemeClr val="accent4">
                  <a:lumMod val="80000"/>
                  <a:lumOff val="20000"/>
                </a:schemeClr>
              </a:solidFill>
              <a:round/>
            </a:ln>
            <a:effectLst/>
          </c:spPr>
          <c:marker>
            <c:symbol val="none"/>
          </c:marker>
          <c:cat>
            <c:strRef>
              <c:f>Dureza!$A$193:$A$230</c:f>
              <c:strCache>
                <c:ptCount val="37"/>
                <c:pt idx="0">
                  <c:v>abr-18</c:v>
                </c:pt>
                <c:pt idx="1">
                  <c:v>may-18</c:v>
                </c:pt>
                <c:pt idx="2">
                  <c:v>jun-18</c:v>
                </c:pt>
                <c:pt idx="3">
                  <c:v>jul-18</c:v>
                </c:pt>
                <c:pt idx="4">
                  <c:v>ago-18</c:v>
                </c:pt>
                <c:pt idx="5">
                  <c:v>sep-18</c:v>
                </c:pt>
                <c:pt idx="6">
                  <c:v>oct-18</c:v>
                </c:pt>
                <c:pt idx="7">
                  <c:v>nov-18</c:v>
                </c:pt>
                <c:pt idx="8">
                  <c:v>dic-18</c:v>
                </c:pt>
                <c:pt idx="9">
                  <c:v>ene-19</c:v>
                </c:pt>
                <c:pt idx="10">
                  <c:v>feb-19</c:v>
                </c:pt>
                <c:pt idx="11">
                  <c:v>mar-19</c:v>
                </c:pt>
                <c:pt idx="12">
                  <c:v>abr-19</c:v>
                </c:pt>
                <c:pt idx="13">
                  <c:v>may-19</c:v>
                </c:pt>
                <c:pt idx="14">
                  <c:v>jun-19</c:v>
                </c:pt>
                <c:pt idx="15">
                  <c:v>jul-19</c:v>
                </c:pt>
                <c:pt idx="16">
                  <c:v>ago-19</c:v>
                </c:pt>
                <c:pt idx="17">
                  <c:v>sep-19</c:v>
                </c:pt>
                <c:pt idx="18">
                  <c:v>oct-19</c:v>
                </c:pt>
                <c:pt idx="19">
                  <c:v>nov-19</c:v>
                </c:pt>
                <c:pt idx="20">
                  <c:v>dic-19</c:v>
                </c:pt>
                <c:pt idx="21">
                  <c:v>ene-20</c:v>
                </c:pt>
                <c:pt idx="22">
                  <c:v>feb-20</c:v>
                </c:pt>
                <c:pt idx="23">
                  <c:v>mar-20</c:v>
                </c:pt>
                <c:pt idx="24">
                  <c:v>abr-20</c:v>
                </c:pt>
                <c:pt idx="25">
                  <c:v>may-20</c:v>
                </c:pt>
                <c:pt idx="26">
                  <c:v>jun-20</c:v>
                </c:pt>
                <c:pt idx="27">
                  <c:v>jul-20</c:v>
                </c:pt>
                <c:pt idx="28">
                  <c:v>ago-20</c:v>
                </c:pt>
                <c:pt idx="29">
                  <c:v>sep-20</c:v>
                </c:pt>
                <c:pt idx="30">
                  <c:v>oct-20</c:v>
                </c:pt>
                <c:pt idx="31">
                  <c:v>nov-20</c:v>
                </c:pt>
                <c:pt idx="32">
                  <c:v>dic-20</c:v>
                </c:pt>
                <c:pt idx="33">
                  <c:v>ene-21</c:v>
                </c:pt>
                <c:pt idx="34">
                  <c:v>feb-21</c:v>
                </c:pt>
                <c:pt idx="35">
                  <c:v>mar-21</c:v>
                </c:pt>
                <c:pt idx="36">
                  <c:v>abr-21</c:v>
                </c:pt>
              </c:strCache>
            </c:strRef>
          </c:cat>
          <c:val>
            <c:numRef>
              <c:f>Dureza!$Q$193:$Q$230</c:f>
              <c:numCache>
                <c:formatCode>General</c:formatCode>
                <c:ptCount val="37"/>
                <c:pt idx="0">
                  <c:v>#N/A</c:v>
                </c:pt>
                <c:pt idx="1">
                  <c:v>#N/A</c:v>
                </c:pt>
                <c:pt idx="4">
                  <c:v>40</c:v>
                </c:pt>
                <c:pt idx="5">
                  <c:v>50</c:v>
                </c:pt>
                <c:pt idx="6">
                  <c:v>40</c:v>
                </c:pt>
                <c:pt idx="8">
                  <c:v>40</c:v>
                </c:pt>
                <c:pt idx="9">
                  <c:v>30</c:v>
                </c:pt>
                <c:pt idx="10">
                  <c:v>30</c:v>
                </c:pt>
                <c:pt idx="11">
                  <c:v>40</c:v>
                </c:pt>
                <c:pt idx="12">
                  <c:v>40</c:v>
                </c:pt>
                <c:pt idx="13">
                  <c:v>30</c:v>
                </c:pt>
                <c:pt idx="14">
                  <c:v>60</c:v>
                </c:pt>
                <c:pt idx="15">
                  <c:v>40</c:v>
                </c:pt>
                <c:pt idx="16">
                  <c:v>40</c:v>
                </c:pt>
                <c:pt idx="17">
                  <c:v>40</c:v>
                </c:pt>
                <c:pt idx="18">
                  <c:v>50</c:v>
                </c:pt>
                <c:pt idx="19">
                  <c:v>40</c:v>
                </c:pt>
                <c:pt idx="20">
                  <c:v>30</c:v>
                </c:pt>
              </c:numCache>
            </c:numRef>
          </c:val>
          <c:smooth val="0"/>
          <c:extLst>
            <c:ext xmlns:c16="http://schemas.microsoft.com/office/drawing/2014/chart" uri="{C3380CC4-5D6E-409C-BE32-E72D297353CC}">
              <c16:uniqueId val="{0000000F-ED9C-45AA-98FD-68076CBF5C66}"/>
            </c:ext>
          </c:extLst>
        </c:ser>
        <c:ser>
          <c:idx val="16"/>
          <c:order val="16"/>
          <c:tx>
            <c:strRef>
              <c:f>Dureza!$R$191:$R$192</c:f>
              <c:strCache>
                <c:ptCount val="1"/>
                <c:pt idx="0">
                  <c:v>PAPO2</c:v>
                </c:pt>
              </c:strCache>
            </c:strRef>
          </c:tx>
          <c:spPr>
            <a:ln w="28575" cap="rnd">
              <a:solidFill>
                <a:schemeClr val="accent5">
                  <a:lumMod val="80000"/>
                  <a:lumOff val="20000"/>
                </a:schemeClr>
              </a:solidFill>
              <a:round/>
            </a:ln>
            <a:effectLst/>
          </c:spPr>
          <c:marker>
            <c:symbol val="none"/>
          </c:marker>
          <c:cat>
            <c:strRef>
              <c:f>Dureza!$A$193:$A$230</c:f>
              <c:strCache>
                <c:ptCount val="37"/>
                <c:pt idx="0">
                  <c:v>abr-18</c:v>
                </c:pt>
                <c:pt idx="1">
                  <c:v>may-18</c:v>
                </c:pt>
                <c:pt idx="2">
                  <c:v>jun-18</c:v>
                </c:pt>
                <c:pt idx="3">
                  <c:v>jul-18</c:v>
                </c:pt>
                <c:pt idx="4">
                  <c:v>ago-18</c:v>
                </c:pt>
                <c:pt idx="5">
                  <c:v>sep-18</c:v>
                </c:pt>
                <c:pt idx="6">
                  <c:v>oct-18</c:v>
                </c:pt>
                <c:pt idx="7">
                  <c:v>nov-18</c:v>
                </c:pt>
                <c:pt idx="8">
                  <c:v>dic-18</c:v>
                </c:pt>
                <c:pt idx="9">
                  <c:v>ene-19</c:v>
                </c:pt>
                <c:pt idx="10">
                  <c:v>feb-19</c:v>
                </c:pt>
                <c:pt idx="11">
                  <c:v>mar-19</c:v>
                </c:pt>
                <c:pt idx="12">
                  <c:v>abr-19</c:v>
                </c:pt>
                <c:pt idx="13">
                  <c:v>may-19</c:v>
                </c:pt>
                <c:pt idx="14">
                  <c:v>jun-19</c:v>
                </c:pt>
                <c:pt idx="15">
                  <c:v>jul-19</c:v>
                </c:pt>
                <c:pt idx="16">
                  <c:v>ago-19</c:v>
                </c:pt>
                <c:pt idx="17">
                  <c:v>sep-19</c:v>
                </c:pt>
                <c:pt idx="18">
                  <c:v>oct-19</c:v>
                </c:pt>
                <c:pt idx="19">
                  <c:v>nov-19</c:v>
                </c:pt>
                <c:pt idx="20">
                  <c:v>dic-19</c:v>
                </c:pt>
                <c:pt idx="21">
                  <c:v>ene-20</c:v>
                </c:pt>
                <c:pt idx="22">
                  <c:v>feb-20</c:v>
                </c:pt>
                <c:pt idx="23">
                  <c:v>mar-20</c:v>
                </c:pt>
                <c:pt idx="24">
                  <c:v>abr-20</c:v>
                </c:pt>
                <c:pt idx="25">
                  <c:v>may-20</c:v>
                </c:pt>
                <c:pt idx="26">
                  <c:v>jun-20</c:v>
                </c:pt>
                <c:pt idx="27">
                  <c:v>jul-20</c:v>
                </c:pt>
                <c:pt idx="28">
                  <c:v>ago-20</c:v>
                </c:pt>
                <c:pt idx="29">
                  <c:v>sep-20</c:v>
                </c:pt>
                <c:pt idx="30">
                  <c:v>oct-20</c:v>
                </c:pt>
                <c:pt idx="31">
                  <c:v>nov-20</c:v>
                </c:pt>
                <c:pt idx="32">
                  <c:v>dic-20</c:v>
                </c:pt>
                <c:pt idx="33">
                  <c:v>ene-21</c:v>
                </c:pt>
                <c:pt idx="34">
                  <c:v>feb-21</c:v>
                </c:pt>
                <c:pt idx="35">
                  <c:v>mar-21</c:v>
                </c:pt>
                <c:pt idx="36">
                  <c:v>abr-21</c:v>
                </c:pt>
              </c:strCache>
            </c:strRef>
          </c:cat>
          <c:val>
            <c:numRef>
              <c:f>Dureza!$R$193:$R$230</c:f>
              <c:numCache>
                <c:formatCode>General</c:formatCode>
                <c:ptCount val="37"/>
                <c:pt idx="0">
                  <c:v>#N/A</c:v>
                </c:pt>
                <c:pt idx="1">
                  <c:v>#N/A</c:v>
                </c:pt>
                <c:pt idx="2">
                  <c:v>50</c:v>
                </c:pt>
                <c:pt idx="4">
                  <c:v>40</c:v>
                </c:pt>
                <c:pt idx="5">
                  <c:v>40</c:v>
                </c:pt>
                <c:pt idx="6">
                  <c:v>50</c:v>
                </c:pt>
                <c:pt idx="7">
                  <c:v>70</c:v>
                </c:pt>
                <c:pt idx="8">
                  <c:v>30</c:v>
                </c:pt>
                <c:pt idx="9">
                  <c:v>40</c:v>
                </c:pt>
                <c:pt idx="10">
                  <c:v>40</c:v>
                </c:pt>
                <c:pt idx="11">
                  <c:v>30</c:v>
                </c:pt>
                <c:pt idx="12">
                  <c:v>50</c:v>
                </c:pt>
                <c:pt idx="13">
                  <c:v>30</c:v>
                </c:pt>
                <c:pt idx="14">
                  <c:v>50</c:v>
                </c:pt>
                <c:pt idx="15">
                  <c:v>40</c:v>
                </c:pt>
                <c:pt idx="16">
                  <c:v>50</c:v>
                </c:pt>
                <c:pt idx="17">
                  <c:v>60</c:v>
                </c:pt>
                <c:pt idx="18">
                  <c:v>30</c:v>
                </c:pt>
                <c:pt idx="19">
                  <c:v>50</c:v>
                </c:pt>
                <c:pt idx="20">
                  <c:v>40</c:v>
                </c:pt>
                <c:pt idx="21">
                  <c:v>40</c:v>
                </c:pt>
                <c:pt idx="23">
                  <c:v>40</c:v>
                </c:pt>
                <c:pt idx="24">
                  <c:v>50</c:v>
                </c:pt>
                <c:pt idx="25">
                  <c:v>30</c:v>
                </c:pt>
                <c:pt idx="26">
                  <c:v>40</c:v>
                </c:pt>
                <c:pt idx="27">
                  <c:v>40</c:v>
                </c:pt>
                <c:pt idx="28">
                  <c:v>30</c:v>
                </c:pt>
                <c:pt idx="29">
                  <c:v>40</c:v>
                </c:pt>
                <c:pt idx="30">
                  <c:v>30</c:v>
                </c:pt>
                <c:pt idx="31">
                  <c:v>50</c:v>
                </c:pt>
                <c:pt idx="32">
                  <c:v>40</c:v>
                </c:pt>
                <c:pt idx="33">
                  <c:v>30</c:v>
                </c:pt>
                <c:pt idx="34">
                  <c:v>40</c:v>
                </c:pt>
                <c:pt idx="35">
                  <c:v>30</c:v>
                </c:pt>
                <c:pt idx="36">
                  <c:v>30</c:v>
                </c:pt>
              </c:numCache>
            </c:numRef>
          </c:val>
          <c:smooth val="0"/>
          <c:extLst>
            <c:ext xmlns:c16="http://schemas.microsoft.com/office/drawing/2014/chart" uri="{C3380CC4-5D6E-409C-BE32-E72D297353CC}">
              <c16:uniqueId val="{00000010-ED9C-45AA-98FD-68076CBF5C66}"/>
            </c:ext>
          </c:extLst>
        </c:ser>
        <c:ser>
          <c:idx val="17"/>
          <c:order val="17"/>
          <c:tx>
            <c:strRef>
              <c:f>Dureza!$S$191:$S$192</c:f>
              <c:strCache>
                <c:ptCount val="1"/>
                <c:pt idx="0">
                  <c:v>PAPR1</c:v>
                </c:pt>
              </c:strCache>
            </c:strRef>
          </c:tx>
          <c:spPr>
            <a:ln w="28575" cap="rnd">
              <a:solidFill>
                <a:schemeClr val="accent6">
                  <a:lumMod val="80000"/>
                  <a:lumOff val="20000"/>
                </a:schemeClr>
              </a:solidFill>
              <a:round/>
            </a:ln>
            <a:effectLst/>
          </c:spPr>
          <c:marker>
            <c:symbol val="none"/>
          </c:marker>
          <c:cat>
            <c:strRef>
              <c:f>Dureza!$A$193:$A$230</c:f>
              <c:strCache>
                <c:ptCount val="37"/>
                <c:pt idx="0">
                  <c:v>abr-18</c:v>
                </c:pt>
                <c:pt idx="1">
                  <c:v>may-18</c:v>
                </c:pt>
                <c:pt idx="2">
                  <c:v>jun-18</c:v>
                </c:pt>
                <c:pt idx="3">
                  <c:v>jul-18</c:v>
                </c:pt>
                <c:pt idx="4">
                  <c:v>ago-18</c:v>
                </c:pt>
                <c:pt idx="5">
                  <c:v>sep-18</c:v>
                </c:pt>
                <c:pt idx="6">
                  <c:v>oct-18</c:v>
                </c:pt>
                <c:pt idx="7">
                  <c:v>nov-18</c:v>
                </c:pt>
                <c:pt idx="8">
                  <c:v>dic-18</c:v>
                </c:pt>
                <c:pt idx="9">
                  <c:v>ene-19</c:v>
                </c:pt>
                <c:pt idx="10">
                  <c:v>feb-19</c:v>
                </c:pt>
                <c:pt idx="11">
                  <c:v>mar-19</c:v>
                </c:pt>
                <c:pt idx="12">
                  <c:v>abr-19</c:v>
                </c:pt>
                <c:pt idx="13">
                  <c:v>may-19</c:v>
                </c:pt>
                <c:pt idx="14">
                  <c:v>jun-19</c:v>
                </c:pt>
                <c:pt idx="15">
                  <c:v>jul-19</c:v>
                </c:pt>
                <c:pt idx="16">
                  <c:v>ago-19</c:v>
                </c:pt>
                <c:pt idx="17">
                  <c:v>sep-19</c:v>
                </c:pt>
                <c:pt idx="18">
                  <c:v>oct-19</c:v>
                </c:pt>
                <c:pt idx="19">
                  <c:v>nov-19</c:v>
                </c:pt>
                <c:pt idx="20">
                  <c:v>dic-19</c:v>
                </c:pt>
                <c:pt idx="21">
                  <c:v>ene-20</c:v>
                </c:pt>
                <c:pt idx="22">
                  <c:v>feb-20</c:v>
                </c:pt>
                <c:pt idx="23">
                  <c:v>mar-20</c:v>
                </c:pt>
                <c:pt idx="24">
                  <c:v>abr-20</c:v>
                </c:pt>
                <c:pt idx="25">
                  <c:v>may-20</c:v>
                </c:pt>
                <c:pt idx="26">
                  <c:v>jun-20</c:v>
                </c:pt>
                <c:pt idx="27">
                  <c:v>jul-20</c:v>
                </c:pt>
                <c:pt idx="28">
                  <c:v>ago-20</c:v>
                </c:pt>
                <c:pt idx="29">
                  <c:v>sep-20</c:v>
                </c:pt>
                <c:pt idx="30">
                  <c:v>oct-20</c:v>
                </c:pt>
                <c:pt idx="31">
                  <c:v>nov-20</c:v>
                </c:pt>
                <c:pt idx="32">
                  <c:v>dic-20</c:v>
                </c:pt>
                <c:pt idx="33">
                  <c:v>ene-21</c:v>
                </c:pt>
                <c:pt idx="34">
                  <c:v>feb-21</c:v>
                </c:pt>
                <c:pt idx="35">
                  <c:v>mar-21</c:v>
                </c:pt>
                <c:pt idx="36">
                  <c:v>abr-21</c:v>
                </c:pt>
              </c:strCache>
            </c:strRef>
          </c:cat>
          <c:val>
            <c:numRef>
              <c:f>Dureza!$S$193:$S$230</c:f>
              <c:numCache>
                <c:formatCode>General</c:formatCode>
                <c:ptCount val="37"/>
                <c:pt idx="0">
                  <c:v>#N/A</c:v>
                </c:pt>
                <c:pt idx="1">
                  <c:v>30</c:v>
                </c:pt>
                <c:pt idx="4">
                  <c:v>10</c:v>
                </c:pt>
                <c:pt idx="5">
                  <c:v>20</c:v>
                </c:pt>
                <c:pt idx="6">
                  <c:v>20</c:v>
                </c:pt>
                <c:pt idx="8">
                  <c:v>30</c:v>
                </c:pt>
                <c:pt idx="9">
                  <c:v>30</c:v>
                </c:pt>
                <c:pt idx="10">
                  <c:v>20</c:v>
                </c:pt>
                <c:pt idx="11">
                  <c:v>30</c:v>
                </c:pt>
                <c:pt idx="12">
                  <c:v>30</c:v>
                </c:pt>
                <c:pt idx="13">
                  <c:v>30</c:v>
                </c:pt>
                <c:pt idx="14">
                  <c:v>30</c:v>
                </c:pt>
                <c:pt idx="15">
                  <c:v>20</c:v>
                </c:pt>
                <c:pt idx="16">
                  <c:v>50</c:v>
                </c:pt>
                <c:pt idx="17">
                  <c:v>20</c:v>
                </c:pt>
                <c:pt idx="18">
                  <c:v>30</c:v>
                </c:pt>
                <c:pt idx="19">
                  <c:v>30</c:v>
                </c:pt>
                <c:pt idx="20">
                  <c:v>40</c:v>
                </c:pt>
              </c:numCache>
            </c:numRef>
          </c:val>
          <c:smooth val="0"/>
          <c:extLst>
            <c:ext xmlns:c16="http://schemas.microsoft.com/office/drawing/2014/chart" uri="{C3380CC4-5D6E-409C-BE32-E72D297353CC}">
              <c16:uniqueId val="{00000011-ED9C-45AA-98FD-68076CBF5C66}"/>
            </c:ext>
          </c:extLst>
        </c:ser>
        <c:ser>
          <c:idx val="18"/>
          <c:order val="18"/>
          <c:tx>
            <c:strRef>
              <c:f>Dureza!$T$191:$T$192</c:f>
              <c:strCache>
                <c:ptCount val="1"/>
                <c:pt idx="0">
                  <c:v>PAPR2</c:v>
                </c:pt>
              </c:strCache>
            </c:strRef>
          </c:tx>
          <c:spPr>
            <a:ln w="28575" cap="rnd">
              <a:solidFill>
                <a:schemeClr val="accent1">
                  <a:lumMod val="80000"/>
                </a:schemeClr>
              </a:solidFill>
              <a:round/>
            </a:ln>
            <a:effectLst/>
          </c:spPr>
          <c:marker>
            <c:symbol val="none"/>
          </c:marker>
          <c:cat>
            <c:strRef>
              <c:f>Dureza!$A$193:$A$230</c:f>
              <c:strCache>
                <c:ptCount val="37"/>
                <c:pt idx="0">
                  <c:v>abr-18</c:v>
                </c:pt>
                <c:pt idx="1">
                  <c:v>may-18</c:v>
                </c:pt>
                <c:pt idx="2">
                  <c:v>jun-18</c:v>
                </c:pt>
                <c:pt idx="3">
                  <c:v>jul-18</c:v>
                </c:pt>
                <c:pt idx="4">
                  <c:v>ago-18</c:v>
                </c:pt>
                <c:pt idx="5">
                  <c:v>sep-18</c:v>
                </c:pt>
                <c:pt idx="6">
                  <c:v>oct-18</c:v>
                </c:pt>
                <c:pt idx="7">
                  <c:v>nov-18</c:v>
                </c:pt>
                <c:pt idx="8">
                  <c:v>dic-18</c:v>
                </c:pt>
                <c:pt idx="9">
                  <c:v>ene-19</c:v>
                </c:pt>
                <c:pt idx="10">
                  <c:v>feb-19</c:v>
                </c:pt>
                <c:pt idx="11">
                  <c:v>mar-19</c:v>
                </c:pt>
                <c:pt idx="12">
                  <c:v>abr-19</c:v>
                </c:pt>
                <c:pt idx="13">
                  <c:v>may-19</c:v>
                </c:pt>
                <c:pt idx="14">
                  <c:v>jun-19</c:v>
                </c:pt>
                <c:pt idx="15">
                  <c:v>jul-19</c:v>
                </c:pt>
                <c:pt idx="16">
                  <c:v>ago-19</c:v>
                </c:pt>
                <c:pt idx="17">
                  <c:v>sep-19</c:v>
                </c:pt>
                <c:pt idx="18">
                  <c:v>oct-19</c:v>
                </c:pt>
                <c:pt idx="19">
                  <c:v>nov-19</c:v>
                </c:pt>
                <c:pt idx="20">
                  <c:v>dic-19</c:v>
                </c:pt>
                <c:pt idx="21">
                  <c:v>ene-20</c:v>
                </c:pt>
                <c:pt idx="22">
                  <c:v>feb-20</c:v>
                </c:pt>
                <c:pt idx="23">
                  <c:v>mar-20</c:v>
                </c:pt>
                <c:pt idx="24">
                  <c:v>abr-20</c:v>
                </c:pt>
                <c:pt idx="25">
                  <c:v>may-20</c:v>
                </c:pt>
                <c:pt idx="26">
                  <c:v>jun-20</c:v>
                </c:pt>
                <c:pt idx="27">
                  <c:v>jul-20</c:v>
                </c:pt>
                <c:pt idx="28">
                  <c:v>ago-20</c:v>
                </c:pt>
                <c:pt idx="29">
                  <c:v>sep-20</c:v>
                </c:pt>
                <c:pt idx="30">
                  <c:v>oct-20</c:v>
                </c:pt>
                <c:pt idx="31">
                  <c:v>nov-20</c:v>
                </c:pt>
                <c:pt idx="32">
                  <c:v>dic-20</c:v>
                </c:pt>
                <c:pt idx="33">
                  <c:v>ene-21</c:v>
                </c:pt>
                <c:pt idx="34">
                  <c:v>feb-21</c:v>
                </c:pt>
                <c:pt idx="35">
                  <c:v>mar-21</c:v>
                </c:pt>
                <c:pt idx="36">
                  <c:v>abr-21</c:v>
                </c:pt>
              </c:strCache>
            </c:strRef>
          </c:cat>
          <c:val>
            <c:numRef>
              <c:f>Dureza!$T$193:$T$230</c:f>
              <c:numCache>
                <c:formatCode>General</c:formatCode>
                <c:ptCount val="37"/>
                <c:pt idx="0">
                  <c:v>#N/A</c:v>
                </c:pt>
                <c:pt idx="1">
                  <c:v>40</c:v>
                </c:pt>
                <c:pt idx="2">
                  <c:v>60</c:v>
                </c:pt>
                <c:pt idx="4">
                  <c:v>20</c:v>
                </c:pt>
                <c:pt idx="5">
                  <c:v>20</c:v>
                </c:pt>
                <c:pt idx="6">
                  <c:v>30</c:v>
                </c:pt>
                <c:pt idx="7">
                  <c:v>60</c:v>
                </c:pt>
                <c:pt idx="8">
                  <c:v>30</c:v>
                </c:pt>
                <c:pt idx="9">
                  <c:v>30</c:v>
                </c:pt>
                <c:pt idx="10">
                  <c:v>30</c:v>
                </c:pt>
                <c:pt idx="11">
                  <c:v>30</c:v>
                </c:pt>
                <c:pt idx="12">
                  <c:v>40</c:v>
                </c:pt>
                <c:pt idx="13">
                  <c:v>30</c:v>
                </c:pt>
                <c:pt idx="14">
                  <c:v>30</c:v>
                </c:pt>
                <c:pt idx="15">
                  <c:v>50</c:v>
                </c:pt>
                <c:pt idx="16">
                  <c:v>40</c:v>
                </c:pt>
                <c:pt idx="17">
                  <c:v>30</c:v>
                </c:pt>
                <c:pt idx="18">
                  <c:v>40</c:v>
                </c:pt>
                <c:pt idx="19">
                  <c:v>40</c:v>
                </c:pt>
                <c:pt idx="20">
                  <c:v>30</c:v>
                </c:pt>
                <c:pt idx="21">
                  <c:v>100</c:v>
                </c:pt>
                <c:pt idx="22">
                  <c:v>120</c:v>
                </c:pt>
                <c:pt idx="23">
                  <c:v>40</c:v>
                </c:pt>
                <c:pt idx="24">
                  <c:v>40</c:v>
                </c:pt>
                <c:pt idx="25">
                  <c:v>50</c:v>
                </c:pt>
                <c:pt idx="26">
                  <c:v>170</c:v>
                </c:pt>
                <c:pt idx="27">
                  <c:v>40</c:v>
                </c:pt>
                <c:pt idx="28">
                  <c:v>30</c:v>
                </c:pt>
                <c:pt idx="29">
                  <c:v>10</c:v>
                </c:pt>
                <c:pt idx="30">
                  <c:v>70</c:v>
                </c:pt>
                <c:pt idx="31">
                  <c:v>50</c:v>
                </c:pt>
                <c:pt idx="32">
                  <c:v>40</c:v>
                </c:pt>
                <c:pt idx="33">
                  <c:v>80</c:v>
                </c:pt>
                <c:pt idx="34">
                  <c:v>40</c:v>
                </c:pt>
                <c:pt idx="35">
                  <c:v>0</c:v>
                </c:pt>
                <c:pt idx="36">
                  <c:v>100</c:v>
                </c:pt>
              </c:numCache>
            </c:numRef>
          </c:val>
          <c:smooth val="0"/>
          <c:extLst>
            <c:ext xmlns:c16="http://schemas.microsoft.com/office/drawing/2014/chart" uri="{C3380CC4-5D6E-409C-BE32-E72D297353CC}">
              <c16:uniqueId val="{00000012-ED9C-45AA-98FD-68076CBF5C66}"/>
            </c:ext>
          </c:extLst>
        </c:ser>
        <c:ser>
          <c:idx val="19"/>
          <c:order val="19"/>
          <c:tx>
            <c:strRef>
              <c:f>Dureza!$U$191:$U$192</c:f>
              <c:strCache>
                <c:ptCount val="1"/>
                <c:pt idx="0">
                  <c:v>PAPR3</c:v>
                </c:pt>
              </c:strCache>
            </c:strRef>
          </c:tx>
          <c:spPr>
            <a:ln w="28575" cap="rnd">
              <a:solidFill>
                <a:schemeClr val="accent2">
                  <a:lumMod val="80000"/>
                </a:schemeClr>
              </a:solidFill>
              <a:round/>
            </a:ln>
            <a:effectLst/>
          </c:spPr>
          <c:marker>
            <c:symbol val="none"/>
          </c:marker>
          <c:cat>
            <c:strRef>
              <c:f>Dureza!$A$193:$A$230</c:f>
              <c:strCache>
                <c:ptCount val="37"/>
                <c:pt idx="0">
                  <c:v>abr-18</c:v>
                </c:pt>
                <c:pt idx="1">
                  <c:v>may-18</c:v>
                </c:pt>
                <c:pt idx="2">
                  <c:v>jun-18</c:v>
                </c:pt>
                <c:pt idx="3">
                  <c:v>jul-18</c:v>
                </c:pt>
                <c:pt idx="4">
                  <c:v>ago-18</c:v>
                </c:pt>
                <c:pt idx="5">
                  <c:v>sep-18</c:v>
                </c:pt>
                <c:pt idx="6">
                  <c:v>oct-18</c:v>
                </c:pt>
                <c:pt idx="7">
                  <c:v>nov-18</c:v>
                </c:pt>
                <c:pt idx="8">
                  <c:v>dic-18</c:v>
                </c:pt>
                <c:pt idx="9">
                  <c:v>ene-19</c:v>
                </c:pt>
                <c:pt idx="10">
                  <c:v>feb-19</c:v>
                </c:pt>
                <c:pt idx="11">
                  <c:v>mar-19</c:v>
                </c:pt>
                <c:pt idx="12">
                  <c:v>abr-19</c:v>
                </c:pt>
                <c:pt idx="13">
                  <c:v>may-19</c:v>
                </c:pt>
                <c:pt idx="14">
                  <c:v>jun-19</c:v>
                </c:pt>
                <c:pt idx="15">
                  <c:v>jul-19</c:v>
                </c:pt>
                <c:pt idx="16">
                  <c:v>ago-19</c:v>
                </c:pt>
                <c:pt idx="17">
                  <c:v>sep-19</c:v>
                </c:pt>
                <c:pt idx="18">
                  <c:v>oct-19</c:v>
                </c:pt>
                <c:pt idx="19">
                  <c:v>nov-19</c:v>
                </c:pt>
                <c:pt idx="20">
                  <c:v>dic-19</c:v>
                </c:pt>
                <c:pt idx="21">
                  <c:v>ene-20</c:v>
                </c:pt>
                <c:pt idx="22">
                  <c:v>feb-20</c:v>
                </c:pt>
                <c:pt idx="23">
                  <c:v>mar-20</c:v>
                </c:pt>
                <c:pt idx="24">
                  <c:v>abr-20</c:v>
                </c:pt>
                <c:pt idx="25">
                  <c:v>may-20</c:v>
                </c:pt>
                <c:pt idx="26">
                  <c:v>jun-20</c:v>
                </c:pt>
                <c:pt idx="27">
                  <c:v>jul-20</c:v>
                </c:pt>
                <c:pt idx="28">
                  <c:v>ago-20</c:v>
                </c:pt>
                <c:pt idx="29">
                  <c:v>sep-20</c:v>
                </c:pt>
                <c:pt idx="30">
                  <c:v>oct-20</c:v>
                </c:pt>
                <c:pt idx="31">
                  <c:v>nov-20</c:v>
                </c:pt>
                <c:pt idx="32">
                  <c:v>dic-20</c:v>
                </c:pt>
                <c:pt idx="33">
                  <c:v>ene-21</c:v>
                </c:pt>
                <c:pt idx="34">
                  <c:v>feb-21</c:v>
                </c:pt>
                <c:pt idx="35">
                  <c:v>mar-21</c:v>
                </c:pt>
                <c:pt idx="36">
                  <c:v>abr-21</c:v>
                </c:pt>
              </c:strCache>
            </c:strRef>
          </c:cat>
          <c:val>
            <c:numRef>
              <c:f>Dureza!$U$193:$U$230</c:f>
              <c:numCache>
                <c:formatCode>General</c:formatCode>
                <c:ptCount val="37"/>
                <c:pt idx="14">
                  <c:v>30</c:v>
                </c:pt>
              </c:numCache>
            </c:numRef>
          </c:val>
          <c:smooth val="0"/>
          <c:extLst>
            <c:ext xmlns:c16="http://schemas.microsoft.com/office/drawing/2014/chart" uri="{C3380CC4-5D6E-409C-BE32-E72D297353CC}">
              <c16:uniqueId val="{00000013-ED9C-45AA-98FD-68076CBF5C66}"/>
            </c:ext>
          </c:extLst>
        </c:ser>
        <c:ser>
          <c:idx val="20"/>
          <c:order val="20"/>
          <c:tx>
            <c:strRef>
              <c:f>Dureza!$V$191:$V$192</c:f>
              <c:strCache>
                <c:ptCount val="1"/>
                <c:pt idx="0">
                  <c:v>PLTR1</c:v>
                </c:pt>
              </c:strCache>
            </c:strRef>
          </c:tx>
          <c:spPr>
            <a:ln w="28575" cap="rnd">
              <a:solidFill>
                <a:schemeClr val="accent3">
                  <a:lumMod val="80000"/>
                </a:schemeClr>
              </a:solidFill>
              <a:round/>
            </a:ln>
            <a:effectLst/>
          </c:spPr>
          <c:marker>
            <c:symbol val="none"/>
          </c:marker>
          <c:cat>
            <c:strRef>
              <c:f>Dureza!$A$193:$A$230</c:f>
              <c:strCache>
                <c:ptCount val="37"/>
                <c:pt idx="0">
                  <c:v>abr-18</c:v>
                </c:pt>
                <c:pt idx="1">
                  <c:v>may-18</c:v>
                </c:pt>
                <c:pt idx="2">
                  <c:v>jun-18</c:v>
                </c:pt>
                <c:pt idx="3">
                  <c:v>jul-18</c:v>
                </c:pt>
                <c:pt idx="4">
                  <c:v>ago-18</c:v>
                </c:pt>
                <c:pt idx="5">
                  <c:v>sep-18</c:v>
                </c:pt>
                <c:pt idx="6">
                  <c:v>oct-18</c:v>
                </c:pt>
                <c:pt idx="7">
                  <c:v>nov-18</c:v>
                </c:pt>
                <c:pt idx="8">
                  <c:v>dic-18</c:v>
                </c:pt>
                <c:pt idx="9">
                  <c:v>ene-19</c:v>
                </c:pt>
                <c:pt idx="10">
                  <c:v>feb-19</c:v>
                </c:pt>
                <c:pt idx="11">
                  <c:v>mar-19</c:v>
                </c:pt>
                <c:pt idx="12">
                  <c:v>abr-19</c:v>
                </c:pt>
                <c:pt idx="13">
                  <c:v>may-19</c:v>
                </c:pt>
                <c:pt idx="14">
                  <c:v>jun-19</c:v>
                </c:pt>
                <c:pt idx="15">
                  <c:v>jul-19</c:v>
                </c:pt>
                <c:pt idx="16">
                  <c:v>ago-19</c:v>
                </c:pt>
                <c:pt idx="17">
                  <c:v>sep-19</c:v>
                </c:pt>
                <c:pt idx="18">
                  <c:v>oct-19</c:v>
                </c:pt>
                <c:pt idx="19">
                  <c:v>nov-19</c:v>
                </c:pt>
                <c:pt idx="20">
                  <c:v>dic-19</c:v>
                </c:pt>
                <c:pt idx="21">
                  <c:v>ene-20</c:v>
                </c:pt>
                <c:pt idx="22">
                  <c:v>feb-20</c:v>
                </c:pt>
                <c:pt idx="23">
                  <c:v>mar-20</c:v>
                </c:pt>
                <c:pt idx="24">
                  <c:v>abr-20</c:v>
                </c:pt>
                <c:pt idx="25">
                  <c:v>may-20</c:v>
                </c:pt>
                <c:pt idx="26">
                  <c:v>jun-20</c:v>
                </c:pt>
                <c:pt idx="27">
                  <c:v>jul-20</c:v>
                </c:pt>
                <c:pt idx="28">
                  <c:v>ago-20</c:v>
                </c:pt>
                <c:pt idx="29">
                  <c:v>sep-20</c:v>
                </c:pt>
                <c:pt idx="30">
                  <c:v>oct-20</c:v>
                </c:pt>
                <c:pt idx="31">
                  <c:v>nov-20</c:v>
                </c:pt>
                <c:pt idx="32">
                  <c:v>dic-20</c:v>
                </c:pt>
                <c:pt idx="33">
                  <c:v>ene-21</c:v>
                </c:pt>
                <c:pt idx="34">
                  <c:v>feb-21</c:v>
                </c:pt>
                <c:pt idx="35">
                  <c:v>mar-21</c:v>
                </c:pt>
                <c:pt idx="36">
                  <c:v>abr-21</c:v>
                </c:pt>
              </c:strCache>
            </c:strRef>
          </c:cat>
          <c:val>
            <c:numRef>
              <c:f>Dureza!$V$193:$V$230</c:f>
              <c:numCache>
                <c:formatCode>General</c:formatCode>
                <c:ptCount val="37"/>
                <c:pt idx="0">
                  <c:v>#N/A</c:v>
                </c:pt>
                <c:pt idx="1">
                  <c:v>35</c:v>
                </c:pt>
                <c:pt idx="2">
                  <c:v>40</c:v>
                </c:pt>
                <c:pt idx="3">
                  <c:v>40</c:v>
                </c:pt>
                <c:pt idx="4">
                  <c:v>45</c:v>
                </c:pt>
                <c:pt idx="5">
                  <c:v>35</c:v>
                </c:pt>
                <c:pt idx="6">
                  <c:v>40</c:v>
                </c:pt>
                <c:pt idx="7">
                  <c:v>20</c:v>
                </c:pt>
                <c:pt idx="8">
                  <c:v>30</c:v>
                </c:pt>
                <c:pt idx="9">
                  <c:v>30</c:v>
                </c:pt>
                <c:pt idx="11">
                  <c:v>30</c:v>
                </c:pt>
                <c:pt idx="12">
                  <c:v>45</c:v>
                </c:pt>
                <c:pt idx="13">
                  <c:v>30</c:v>
                </c:pt>
                <c:pt idx="14">
                  <c:v>40</c:v>
                </c:pt>
                <c:pt idx="15">
                  <c:v>35</c:v>
                </c:pt>
                <c:pt idx="16">
                  <c:v>35</c:v>
                </c:pt>
                <c:pt idx="17">
                  <c:v>30</c:v>
                </c:pt>
                <c:pt idx="18">
                  <c:v>30</c:v>
                </c:pt>
                <c:pt idx="19">
                  <c:v>45</c:v>
                </c:pt>
                <c:pt idx="20">
                  <c:v>30</c:v>
                </c:pt>
                <c:pt idx="21">
                  <c:v>30</c:v>
                </c:pt>
                <c:pt idx="22">
                  <c:v>30</c:v>
                </c:pt>
                <c:pt idx="23">
                  <c:v>30</c:v>
                </c:pt>
                <c:pt idx="24">
                  <c:v>30</c:v>
                </c:pt>
                <c:pt idx="25">
                  <c:v>30</c:v>
                </c:pt>
                <c:pt idx="26">
                  <c:v>30</c:v>
                </c:pt>
                <c:pt idx="27">
                  <c:v>30</c:v>
                </c:pt>
                <c:pt idx="28">
                  <c:v>30</c:v>
                </c:pt>
                <c:pt idx="29">
                  <c:v>30</c:v>
                </c:pt>
                <c:pt idx="30">
                  <c:v>30</c:v>
                </c:pt>
                <c:pt idx="31">
                  <c:v>30</c:v>
                </c:pt>
                <c:pt idx="32">
                  <c:v>30</c:v>
                </c:pt>
                <c:pt idx="33">
                  <c:v>30</c:v>
                </c:pt>
                <c:pt idx="34">
                  <c:v>40</c:v>
                </c:pt>
                <c:pt idx="35">
                  <c:v>30</c:v>
                </c:pt>
                <c:pt idx="36">
                  <c:v>30</c:v>
                </c:pt>
              </c:numCache>
            </c:numRef>
          </c:val>
          <c:smooth val="0"/>
          <c:extLst>
            <c:ext xmlns:c16="http://schemas.microsoft.com/office/drawing/2014/chart" uri="{C3380CC4-5D6E-409C-BE32-E72D297353CC}">
              <c16:uniqueId val="{00000014-ED9C-45AA-98FD-68076CBF5C66}"/>
            </c:ext>
          </c:extLst>
        </c:ser>
        <c:ser>
          <c:idx val="21"/>
          <c:order val="21"/>
          <c:tx>
            <c:strRef>
              <c:f>Dureza!$W$191:$W$192</c:f>
              <c:strCache>
                <c:ptCount val="1"/>
                <c:pt idx="0">
                  <c:v>PLTR2</c:v>
                </c:pt>
              </c:strCache>
            </c:strRef>
          </c:tx>
          <c:spPr>
            <a:ln w="28575" cap="rnd">
              <a:solidFill>
                <a:schemeClr val="accent4">
                  <a:lumMod val="80000"/>
                </a:schemeClr>
              </a:solidFill>
              <a:round/>
            </a:ln>
            <a:effectLst/>
          </c:spPr>
          <c:marker>
            <c:symbol val="none"/>
          </c:marker>
          <c:cat>
            <c:strRef>
              <c:f>Dureza!$A$193:$A$230</c:f>
              <c:strCache>
                <c:ptCount val="37"/>
                <c:pt idx="0">
                  <c:v>abr-18</c:v>
                </c:pt>
                <c:pt idx="1">
                  <c:v>may-18</c:v>
                </c:pt>
                <c:pt idx="2">
                  <c:v>jun-18</c:v>
                </c:pt>
                <c:pt idx="3">
                  <c:v>jul-18</c:v>
                </c:pt>
                <c:pt idx="4">
                  <c:v>ago-18</c:v>
                </c:pt>
                <c:pt idx="5">
                  <c:v>sep-18</c:v>
                </c:pt>
                <c:pt idx="6">
                  <c:v>oct-18</c:v>
                </c:pt>
                <c:pt idx="7">
                  <c:v>nov-18</c:v>
                </c:pt>
                <c:pt idx="8">
                  <c:v>dic-18</c:v>
                </c:pt>
                <c:pt idx="9">
                  <c:v>ene-19</c:v>
                </c:pt>
                <c:pt idx="10">
                  <c:v>feb-19</c:v>
                </c:pt>
                <c:pt idx="11">
                  <c:v>mar-19</c:v>
                </c:pt>
                <c:pt idx="12">
                  <c:v>abr-19</c:v>
                </c:pt>
                <c:pt idx="13">
                  <c:v>may-19</c:v>
                </c:pt>
                <c:pt idx="14">
                  <c:v>jun-19</c:v>
                </c:pt>
                <c:pt idx="15">
                  <c:v>jul-19</c:v>
                </c:pt>
                <c:pt idx="16">
                  <c:v>ago-19</c:v>
                </c:pt>
                <c:pt idx="17">
                  <c:v>sep-19</c:v>
                </c:pt>
                <c:pt idx="18">
                  <c:v>oct-19</c:v>
                </c:pt>
                <c:pt idx="19">
                  <c:v>nov-19</c:v>
                </c:pt>
                <c:pt idx="20">
                  <c:v>dic-19</c:v>
                </c:pt>
                <c:pt idx="21">
                  <c:v>ene-20</c:v>
                </c:pt>
                <c:pt idx="22">
                  <c:v>feb-20</c:v>
                </c:pt>
                <c:pt idx="23">
                  <c:v>mar-20</c:v>
                </c:pt>
                <c:pt idx="24">
                  <c:v>abr-20</c:v>
                </c:pt>
                <c:pt idx="25">
                  <c:v>may-20</c:v>
                </c:pt>
                <c:pt idx="26">
                  <c:v>jun-20</c:v>
                </c:pt>
                <c:pt idx="27">
                  <c:v>jul-20</c:v>
                </c:pt>
                <c:pt idx="28">
                  <c:v>ago-20</c:v>
                </c:pt>
                <c:pt idx="29">
                  <c:v>sep-20</c:v>
                </c:pt>
                <c:pt idx="30">
                  <c:v>oct-20</c:v>
                </c:pt>
                <c:pt idx="31">
                  <c:v>nov-20</c:v>
                </c:pt>
                <c:pt idx="32">
                  <c:v>dic-20</c:v>
                </c:pt>
                <c:pt idx="33">
                  <c:v>ene-21</c:v>
                </c:pt>
                <c:pt idx="34">
                  <c:v>feb-21</c:v>
                </c:pt>
                <c:pt idx="35">
                  <c:v>mar-21</c:v>
                </c:pt>
                <c:pt idx="36">
                  <c:v>abr-21</c:v>
                </c:pt>
              </c:strCache>
            </c:strRef>
          </c:cat>
          <c:val>
            <c:numRef>
              <c:f>Dureza!$W$193:$W$230</c:f>
              <c:numCache>
                <c:formatCode>General</c:formatCode>
                <c:ptCount val="37"/>
                <c:pt idx="0">
                  <c:v>#N/A</c:v>
                </c:pt>
                <c:pt idx="1">
                  <c:v>40</c:v>
                </c:pt>
                <c:pt idx="2">
                  <c:v>30</c:v>
                </c:pt>
                <c:pt idx="3">
                  <c:v>45</c:v>
                </c:pt>
                <c:pt idx="4">
                  <c:v>40</c:v>
                </c:pt>
                <c:pt idx="5">
                  <c:v>35</c:v>
                </c:pt>
                <c:pt idx="6">
                  <c:v>40</c:v>
                </c:pt>
                <c:pt idx="7">
                  <c:v>40</c:v>
                </c:pt>
                <c:pt idx="8">
                  <c:v>40</c:v>
                </c:pt>
                <c:pt idx="9">
                  <c:v>30</c:v>
                </c:pt>
                <c:pt idx="10">
                  <c:v>30</c:v>
                </c:pt>
                <c:pt idx="11">
                  <c:v>40</c:v>
                </c:pt>
                <c:pt idx="12">
                  <c:v>45</c:v>
                </c:pt>
                <c:pt idx="13">
                  <c:v>30</c:v>
                </c:pt>
                <c:pt idx="14">
                  <c:v>50</c:v>
                </c:pt>
                <c:pt idx="15">
                  <c:v>30</c:v>
                </c:pt>
                <c:pt idx="16">
                  <c:v>35</c:v>
                </c:pt>
                <c:pt idx="17">
                  <c:v>40</c:v>
                </c:pt>
                <c:pt idx="18">
                  <c:v>30</c:v>
                </c:pt>
                <c:pt idx="19">
                  <c:v>40</c:v>
                </c:pt>
                <c:pt idx="20">
                  <c:v>30</c:v>
                </c:pt>
                <c:pt idx="21">
                  <c:v>30</c:v>
                </c:pt>
                <c:pt idx="22">
                  <c:v>30</c:v>
                </c:pt>
                <c:pt idx="23">
                  <c:v>30</c:v>
                </c:pt>
                <c:pt idx="24">
                  <c:v>40</c:v>
                </c:pt>
                <c:pt idx="25">
                  <c:v>30</c:v>
                </c:pt>
                <c:pt idx="26">
                  <c:v>40</c:v>
                </c:pt>
                <c:pt idx="27">
                  <c:v>30</c:v>
                </c:pt>
                <c:pt idx="28">
                  <c:v>30</c:v>
                </c:pt>
                <c:pt idx="29">
                  <c:v>40</c:v>
                </c:pt>
                <c:pt idx="30">
                  <c:v>50</c:v>
                </c:pt>
                <c:pt idx="31">
                  <c:v>30</c:v>
                </c:pt>
                <c:pt idx="32">
                  <c:v>40</c:v>
                </c:pt>
                <c:pt idx="33">
                  <c:v>40</c:v>
                </c:pt>
                <c:pt idx="34">
                  <c:v>40</c:v>
                </c:pt>
                <c:pt idx="35">
                  <c:v>30</c:v>
                </c:pt>
                <c:pt idx="36">
                  <c:v>40</c:v>
                </c:pt>
              </c:numCache>
            </c:numRef>
          </c:val>
          <c:smooth val="0"/>
          <c:extLst>
            <c:ext xmlns:c16="http://schemas.microsoft.com/office/drawing/2014/chart" uri="{C3380CC4-5D6E-409C-BE32-E72D297353CC}">
              <c16:uniqueId val="{00000015-ED9C-45AA-98FD-68076CBF5C66}"/>
            </c:ext>
          </c:extLst>
        </c:ser>
        <c:ser>
          <c:idx val="22"/>
          <c:order val="22"/>
          <c:tx>
            <c:strRef>
              <c:f>Dureza!$X$191:$X$192</c:f>
              <c:strCache>
                <c:ptCount val="1"/>
                <c:pt idx="0">
                  <c:v>RECO</c:v>
                </c:pt>
              </c:strCache>
            </c:strRef>
          </c:tx>
          <c:spPr>
            <a:ln w="28575" cap="rnd">
              <a:solidFill>
                <a:schemeClr val="accent5">
                  <a:lumMod val="80000"/>
                </a:schemeClr>
              </a:solidFill>
              <a:round/>
            </a:ln>
            <a:effectLst/>
          </c:spPr>
          <c:marker>
            <c:symbol val="none"/>
          </c:marker>
          <c:cat>
            <c:strRef>
              <c:f>Dureza!$A$193:$A$230</c:f>
              <c:strCache>
                <c:ptCount val="37"/>
                <c:pt idx="0">
                  <c:v>abr-18</c:v>
                </c:pt>
                <c:pt idx="1">
                  <c:v>may-18</c:v>
                </c:pt>
                <c:pt idx="2">
                  <c:v>jun-18</c:v>
                </c:pt>
                <c:pt idx="3">
                  <c:v>jul-18</c:v>
                </c:pt>
                <c:pt idx="4">
                  <c:v>ago-18</c:v>
                </c:pt>
                <c:pt idx="5">
                  <c:v>sep-18</c:v>
                </c:pt>
                <c:pt idx="6">
                  <c:v>oct-18</c:v>
                </c:pt>
                <c:pt idx="7">
                  <c:v>nov-18</c:v>
                </c:pt>
                <c:pt idx="8">
                  <c:v>dic-18</c:v>
                </c:pt>
                <c:pt idx="9">
                  <c:v>ene-19</c:v>
                </c:pt>
                <c:pt idx="10">
                  <c:v>feb-19</c:v>
                </c:pt>
                <c:pt idx="11">
                  <c:v>mar-19</c:v>
                </c:pt>
                <c:pt idx="12">
                  <c:v>abr-19</c:v>
                </c:pt>
                <c:pt idx="13">
                  <c:v>may-19</c:v>
                </c:pt>
                <c:pt idx="14">
                  <c:v>jun-19</c:v>
                </c:pt>
                <c:pt idx="15">
                  <c:v>jul-19</c:v>
                </c:pt>
                <c:pt idx="16">
                  <c:v>ago-19</c:v>
                </c:pt>
                <c:pt idx="17">
                  <c:v>sep-19</c:v>
                </c:pt>
                <c:pt idx="18">
                  <c:v>oct-19</c:v>
                </c:pt>
                <c:pt idx="19">
                  <c:v>nov-19</c:v>
                </c:pt>
                <c:pt idx="20">
                  <c:v>dic-19</c:v>
                </c:pt>
                <c:pt idx="21">
                  <c:v>ene-20</c:v>
                </c:pt>
                <c:pt idx="22">
                  <c:v>feb-20</c:v>
                </c:pt>
                <c:pt idx="23">
                  <c:v>mar-20</c:v>
                </c:pt>
                <c:pt idx="24">
                  <c:v>abr-20</c:v>
                </c:pt>
                <c:pt idx="25">
                  <c:v>may-20</c:v>
                </c:pt>
                <c:pt idx="26">
                  <c:v>jun-20</c:v>
                </c:pt>
                <c:pt idx="27">
                  <c:v>jul-20</c:v>
                </c:pt>
                <c:pt idx="28">
                  <c:v>ago-20</c:v>
                </c:pt>
                <c:pt idx="29">
                  <c:v>sep-20</c:v>
                </c:pt>
                <c:pt idx="30">
                  <c:v>oct-20</c:v>
                </c:pt>
                <c:pt idx="31">
                  <c:v>nov-20</c:v>
                </c:pt>
                <c:pt idx="32">
                  <c:v>dic-20</c:v>
                </c:pt>
                <c:pt idx="33">
                  <c:v>ene-21</c:v>
                </c:pt>
                <c:pt idx="34">
                  <c:v>feb-21</c:v>
                </c:pt>
                <c:pt idx="35">
                  <c:v>mar-21</c:v>
                </c:pt>
                <c:pt idx="36">
                  <c:v>abr-21</c:v>
                </c:pt>
              </c:strCache>
            </c:strRef>
          </c:cat>
          <c:val>
            <c:numRef>
              <c:f>Dureza!$X$193:$X$230</c:f>
              <c:numCache>
                <c:formatCode>General</c:formatCode>
                <c:ptCount val="37"/>
                <c:pt idx="0">
                  <c:v>#N/A</c:v>
                </c:pt>
                <c:pt idx="1">
                  <c:v>30</c:v>
                </c:pt>
                <c:pt idx="2">
                  <c:v>30</c:v>
                </c:pt>
                <c:pt idx="3">
                  <c:v>40</c:v>
                </c:pt>
                <c:pt idx="4">
                  <c:v>30</c:v>
                </c:pt>
                <c:pt idx="5">
                  <c:v>50</c:v>
                </c:pt>
                <c:pt idx="6">
                  <c:v>40</c:v>
                </c:pt>
                <c:pt idx="7">
                  <c:v>30</c:v>
                </c:pt>
                <c:pt idx="8">
                  <c:v>30</c:v>
                </c:pt>
                <c:pt idx="9">
                  <c:v>30</c:v>
                </c:pt>
                <c:pt idx="10">
                  <c:v>30</c:v>
                </c:pt>
                <c:pt idx="11">
                  <c:v>40</c:v>
                </c:pt>
                <c:pt idx="12">
                  <c:v>40</c:v>
                </c:pt>
                <c:pt idx="13">
                  <c:v>30</c:v>
                </c:pt>
                <c:pt idx="14">
                  <c:v>50</c:v>
                </c:pt>
                <c:pt idx="15">
                  <c:v>30</c:v>
                </c:pt>
                <c:pt idx="16">
                  <c:v>30</c:v>
                </c:pt>
                <c:pt idx="17">
                  <c:v>30</c:v>
                </c:pt>
                <c:pt idx="18">
                  <c:v>30</c:v>
                </c:pt>
                <c:pt idx="19">
                  <c:v>40</c:v>
                </c:pt>
                <c:pt idx="20">
                  <c:v>30</c:v>
                </c:pt>
                <c:pt idx="21">
                  <c:v>30</c:v>
                </c:pt>
                <c:pt idx="25">
                  <c:v>30</c:v>
                </c:pt>
                <c:pt idx="26">
                  <c:v>30</c:v>
                </c:pt>
                <c:pt idx="29">
                  <c:v>30</c:v>
                </c:pt>
                <c:pt idx="30">
                  <c:v>30</c:v>
                </c:pt>
                <c:pt idx="31">
                  <c:v>30</c:v>
                </c:pt>
                <c:pt idx="32">
                  <c:v>30</c:v>
                </c:pt>
                <c:pt idx="33">
                  <c:v>30</c:v>
                </c:pt>
                <c:pt idx="34">
                  <c:v>10</c:v>
                </c:pt>
                <c:pt idx="35">
                  <c:v>30</c:v>
                </c:pt>
                <c:pt idx="36">
                  <c:v>30</c:v>
                </c:pt>
              </c:numCache>
            </c:numRef>
          </c:val>
          <c:smooth val="0"/>
          <c:extLst>
            <c:ext xmlns:c16="http://schemas.microsoft.com/office/drawing/2014/chart" uri="{C3380CC4-5D6E-409C-BE32-E72D297353CC}">
              <c16:uniqueId val="{00000016-ED9C-45AA-98FD-68076CBF5C66}"/>
            </c:ext>
          </c:extLst>
        </c:ser>
        <c:ser>
          <c:idx val="23"/>
          <c:order val="23"/>
          <c:tx>
            <c:strRef>
              <c:f>Dureza!$Y$191:$Y$192</c:f>
              <c:strCache>
                <c:ptCount val="1"/>
                <c:pt idx="0">
                  <c:v>SALT</c:v>
                </c:pt>
              </c:strCache>
            </c:strRef>
          </c:tx>
          <c:spPr>
            <a:ln w="28575" cap="rnd">
              <a:solidFill>
                <a:schemeClr val="accent6">
                  <a:lumMod val="80000"/>
                </a:schemeClr>
              </a:solidFill>
              <a:round/>
            </a:ln>
            <a:effectLst/>
          </c:spPr>
          <c:marker>
            <c:symbol val="none"/>
          </c:marker>
          <c:cat>
            <c:strRef>
              <c:f>Dureza!$A$193:$A$230</c:f>
              <c:strCache>
                <c:ptCount val="37"/>
                <c:pt idx="0">
                  <c:v>abr-18</c:v>
                </c:pt>
                <c:pt idx="1">
                  <c:v>may-18</c:v>
                </c:pt>
                <c:pt idx="2">
                  <c:v>jun-18</c:v>
                </c:pt>
                <c:pt idx="3">
                  <c:v>jul-18</c:v>
                </c:pt>
                <c:pt idx="4">
                  <c:v>ago-18</c:v>
                </c:pt>
                <c:pt idx="5">
                  <c:v>sep-18</c:v>
                </c:pt>
                <c:pt idx="6">
                  <c:v>oct-18</c:v>
                </c:pt>
                <c:pt idx="7">
                  <c:v>nov-18</c:v>
                </c:pt>
                <c:pt idx="8">
                  <c:v>dic-18</c:v>
                </c:pt>
                <c:pt idx="9">
                  <c:v>ene-19</c:v>
                </c:pt>
                <c:pt idx="10">
                  <c:v>feb-19</c:v>
                </c:pt>
                <c:pt idx="11">
                  <c:v>mar-19</c:v>
                </c:pt>
                <c:pt idx="12">
                  <c:v>abr-19</c:v>
                </c:pt>
                <c:pt idx="13">
                  <c:v>may-19</c:v>
                </c:pt>
                <c:pt idx="14">
                  <c:v>jun-19</c:v>
                </c:pt>
                <c:pt idx="15">
                  <c:v>jul-19</c:v>
                </c:pt>
                <c:pt idx="16">
                  <c:v>ago-19</c:v>
                </c:pt>
                <c:pt idx="17">
                  <c:v>sep-19</c:v>
                </c:pt>
                <c:pt idx="18">
                  <c:v>oct-19</c:v>
                </c:pt>
                <c:pt idx="19">
                  <c:v>nov-19</c:v>
                </c:pt>
                <c:pt idx="20">
                  <c:v>dic-19</c:v>
                </c:pt>
                <c:pt idx="21">
                  <c:v>ene-20</c:v>
                </c:pt>
                <c:pt idx="22">
                  <c:v>feb-20</c:v>
                </c:pt>
                <c:pt idx="23">
                  <c:v>mar-20</c:v>
                </c:pt>
                <c:pt idx="24">
                  <c:v>abr-20</c:v>
                </c:pt>
                <c:pt idx="25">
                  <c:v>may-20</c:v>
                </c:pt>
                <c:pt idx="26">
                  <c:v>jun-20</c:v>
                </c:pt>
                <c:pt idx="27">
                  <c:v>jul-20</c:v>
                </c:pt>
                <c:pt idx="28">
                  <c:v>ago-20</c:v>
                </c:pt>
                <c:pt idx="29">
                  <c:v>sep-20</c:v>
                </c:pt>
                <c:pt idx="30">
                  <c:v>oct-20</c:v>
                </c:pt>
                <c:pt idx="31">
                  <c:v>nov-20</c:v>
                </c:pt>
                <c:pt idx="32">
                  <c:v>dic-20</c:v>
                </c:pt>
                <c:pt idx="33">
                  <c:v>ene-21</c:v>
                </c:pt>
                <c:pt idx="34">
                  <c:v>feb-21</c:v>
                </c:pt>
                <c:pt idx="35">
                  <c:v>mar-21</c:v>
                </c:pt>
                <c:pt idx="36">
                  <c:v>abr-21</c:v>
                </c:pt>
              </c:strCache>
            </c:strRef>
          </c:cat>
          <c:val>
            <c:numRef>
              <c:f>Dureza!$Y$193:$Y$230</c:f>
              <c:numCache>
                <c:formatCode>General</c:formatCode>
                <c:ptCount val="37"/>
                <c:pt idx="0">
                  <c:v>#N/A</c:v>
                </c:pt>
                <c:pt idx="1">
                  <c:v>30</c:v>
                </c:pt>
                <c:pt idx="2">
                  <c:v>40</c:v>
                </c:pt>
                <c:pt idx="3">
                  <c:v>50</c:v>
                </c:pt>
                <c:pt idx="4">
                  <c:v>40</c:v>
                </c:pt>
                <c:pt idx="5">
                  <c:v>40</c:v>
                </c:pt>
                <c:pt idx="6">
                  <c:v>30</c:v>
                </c:pt>
                <c:pt idx="7">
                  <c:v>40</c:v>
                </c:pt>
                <c:pt idx="8">
                  <c:v>40</c:v>
                </c:pt>
                <c:pt idx="9">
                  <c:v>30</c:v>
                </c:pt>
                <c:pt idx="12">
                  <c:v>40</c:v>
                </c:pt>
                <c:pt idx="14">
                  <c:v>40</c:v>
                </c:pt>
                <c:pt idx="15">
                  <c:v>50</c:v>
                </c:pt>
                <c:pt idx="19">
                  <c:v>40</c:v>
                </c:pt>
              </c:numCache>
            </c:numRef>
          </c:val>
          <c:smooth val="0"/>
          <c:extLst>
            <c:ext xmlns:c16="http://schemas.microsoft.com/office/drawing/2014/chart" uri="{C3380CC4-5D6E-409C-BE32-E72D297353CC}">
              <c16:uniqueId val="{00000017-ED9C-45AA-98FD-68076CBF5C66}"/>
            </c:ext>
          </c:extLst>
        </c:ser>
        <c:dLbls>
          <c:showLegendKey val="0"/>
          <c:showVal val="0"/>
          <c:showCatName val="0"/>
          <c:showSerName val="0"/>
          <c:showPercent val="0"/>
          <c:showBubbleSize val="0"/>
        </c:dLbls>
        <c:smooth val="0"/>
        <c:axId val="1109812472"/>
        <c:axId val="1109821000"/>
      </c:lineChart>
      <c:catAx>
        <c:axId val="110981247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Mes del muestreo</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MX"/>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1109821000"/>
        <c:crosses val="autoZero"/>
        <c:auto val="1"/>
        <c:lblAlgn val="ctr"/>
        <c:lblOffset val="100"/>
        <c:noMultiLvlLbl val="0"/>
      </c:catAx>
      <c:valAx>
        <c:axId val="1109821000"/>
        <c:scaling>
          <c:orientation val="minMax"/>
          <c:min val="5"/>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1109812472"/>
        <c:crosses val="autoZero"/>
        <c:crossBetween val="between"/>
      </c:valAx>
      <c:spPr>
        <a:noFill/>
        <a:ln>
          <a:noFill/>
        </a:ln>
        <a:effectLst/>
      </c:spPr>
    </c:plotArea>
    <c:legend>
      <c:legendPos val="r"/>
      <c:layout>
        <c:manualLayout>
          <c:xMode val="edge"/>
          <c:yMode val="edge"/>
          <c:x val="0.83985797464677392"/>
          <c:y val="5.3466381777946118E-2"/>
          <c:w val="0.15412051956902453"/>
          <c:h val="0.8895401057376226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legend>
    <c:plotVisOnly val="1"/>
    <c:dispBlanksAs val="gap"/>
    <c:showDLblsOverMax val="0"/>
  </c:chart>
  <c:spPr>
    <a:solidFill>
      <a:schemeClr val="bg1"/>
    </a:solidFill>
    <a:ln w="9525" cap="flat" cmpd="sng" algn="ctr">
      <a:noFill/>
      <a:round/>
    </a:ln>
    <a:effectLst/>
  </c:spPr>
  <c:txPr>
    <a:bodyPr/>
    <a:lstStyle/>
    <a:p>
      <a:pPr>
        <a:defRPr/>
      </a:pPr>
      <a:endParaRPr lang="es-MX"/>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r>
              <a:rPr lang="en-US" sz="1200" b="1"/>
              <a:t>Dureza</a:t>
            </a:r>
          </a:p>
        </c:rich>
      </c:tx>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es-MX"/>
        </a:p>
      </c:txPr>
    </c:title>
    <c:autoTitleDeleted val="0"/>
    <c:plotArea>
      <c:layout/>
      <c:stockChart>
        <c:ser>
          <c:idx val="0"/>
          <c:order val="0"/>
          <c:tx>
            <c:strRef>
              <c:f>Dureza!$A$162</c:f>
              <c:strCache>
                <c:ptCount val="1"/>
                <c:pt idx="0">
                  <c:v>PROMEDIO</c:v>
                </c:pt>
              </c:strCache>
            </c:strRef>
          </c:tx>
          <c:spPr>
            <a:ln w="28575" cap="rnd">
              <a:noFill/>
              <a:round/>
            </a:ln>
            <a:effectLst/>
          </c:spPr>
          <c:marker>
            <c:symbol val="circle"/>
            <c:size val="5"/>
            <c:spPr>
              <a:solidFill>
                <a:schemeClr val="accent1"/>
              </a:solidFill>
              <a:ln w="9525">
                <a:solidFill>
                  <a:schemeClr val="accent1"/>
                </a:solidFill>
              </a:ln>
              <a:effectLst/>
            </c:spPr>
          </c:marker>
          <c:dPt>
            <c:idx val="0"/>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0-4228-4D6E-85B5-3AB9645372FF}"/>
              </c:ext>
            </c:extLst>
          </c:dPt>
          <c:dPt>
            <c:idx val="1"/>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1-4228-4D6E-85B5-3AB9645372FF}"/>
              </c:ext>
            </c:extLst>
          </c:dPt>
          <c:dPt>
            <c:idx val="2"/>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2-4228-4D6E-85B5-3AB9645372FF}"/>
              </c:ext>
            </c:extLst>
          </c:dPt>
          <c:dPt>
            <c:idx val="3"/>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3-4228-4D6E-85B5-3AB9645372FF}"/>
              </c:ext>
            </c:extLst>
          </c:dPt>
          <c:dPt>
            <c:idx val="4"/>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4-4228-4D6E-85B5-3AB9645372FF}"/>
              </c:ext>
            </c:extLst>
          </c:dPt>
          <c:dPt>
            <c:idx val="5"/>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5-4228-4D6E-85B5-3AB9645372FF}"/>
              </c:ext>
            </c:extLst>
          </c:dPt>
          <c:dPt>
            <c:idx val="6"/>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6-4228-4D6E-85B5-3AB9645372FF}"/>
              </c:ext>
            </c:extLst>
          </c:dPt>
          <c:dPt>
            <c:idx val="7"/>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7-4228-4D6E-85B5-3AB9645372FF}"/>
              </c:ext>
            </c:extLst>
          </c:dPt>
          <c:dPt>
            <c:idx val="8"/>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8-4228-4D6E-85B5-3AB9645372FF}"/>
              </c:ext>
            </c:extLst>
          </c:dPt>
          <c:dPt>
            <c:idx val="9"/>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9-4228-4D6E-85B5-3AB9645372FF}"/>
              </c:ext>
            </c:extLst>
          </c:dPt>
          <c:dPt>
            <c:idx val="10"/>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A-4228-4D6E-85B5-3AB9645372FF}"/>
              </c:ext>
            </c:extLst>
          </c:dPt>
          <c:dPt>
            <c:idx val="11"/>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B-4228-4D6E-85B5-3AB9645372FF}"/>
              </c:ext>
            </c:extLst>
          </c:dPt>
          <c:dPt>
            <c:idx val="12"/>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C-4228-4D6E-85B5-3AB9645372FF}"/>
              </c:ext>
            </c:extLst>
          </c:dPt>
          <c:dPt>
            <c:idx val="13"/>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D-4228-4D6E-85B5-3AB9645372FF}"/>
              </c:ext>
            </c:extLst>
          </c:dPt>
          <c:dPt>
            <c:idx val="14"/>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E-4228-4D6E-85B5-3AB9645372FF}"/>
              </c:ext>
            </c:extLst>
          </c:dPt>
          <c:dPt>
            <c:idx val="15"/>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F-4228-4D6E-85B5-3AB9645372FF}"/>
              </c:ext>
            </c:extLst>
          </c:dPt>
          <c:dPt>
            <c:idx val="16"/>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10-4228-4D6E-85B5-3AB9645372FF}"/>
              </c:ext>
            </c:extLst>
          </c:dPt>
          <c:dPt>
            <c:idx val="17"/>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11-4228-4D6E-85B5-3AB9645372FF}"/>
              </c:ext>
            </c:extLst>
          </c:dPt>
          <c:dPt>
            <c:idx val="18"/>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12-4228-4D6E-85B5-3AB9645372FF}"/>
              </c:ext>
            </c:extLst>
          </c:dPt>
          <c:dPt>
            <c:idx val="19"/>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13-4228-4D6E-85B5-3AB9645372FF}"/>
              </c:ext>
            </c:extLst>
          </c:dPt>
          <c:dPt>
            <c:idx val="20"/>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14-4228-4D6E-85B5-3AB9645372FF}"/>
              </c:ext>
            </c:extLst>
          </c:dPt>
          <c:cat>
            <c:strRef>
              <c:f>Dureza!$B$161:$M$161</c:f>
              <c:strCache>
                <c:ptCount val="12"/>
                <c:pt idx="0">
                  <c:v>HARG2</c:v>
                </c:pt>
                <c:pt idx="1">
                  <c:v>HASL2</c:v>
                </c:pt>
                <c:pt idx="2">
                  <c:v>HUMH</c:v>
                </c:pt>
                <c:pt idx="3">
                  <c:v>MAAB2</c:v>
                </c:pt>
                <c:pt idx="4">
                  <c:v>MACA2</c:v>
                </c:pt>
                <c:pt idx="5">
                  <c:v>MSP</c:v>
                </c:pt>
                <c:pt idx="6">
                  <c:v>PAPO2</c:v>
                </c:pt>
                <c:pt idx="7">
                  <c:v>PAPR2</c:v>
                </c:pt>
                <c:pt idx="8">
                  <c:v>PLTR1</c:v>
                </c:pt>
                <c:pt idx="9">
                  <c:v>PLTR2</c:v>
                </c:pt>
                <c:pt idx="10">
                  <c:v>RECO</c:v>
                </c:pt>
                <c:pt idx="11">
                  <c:v>Total general</c:v>
                </c:pt>
              </c:strCache>
            </c:strRef>
          </c:cat>
          <c:val>
            <c:numRef>
              <c:f>Dureza!$B$162:$M$162</c:f>
              <c:numCache>
                <c:formatCode>0.00</c:formatCode>
                <c:ptCount val="12"/>
                <c:pt idx="0">
                  <c:v>43.333333333333336</c:v>
                </c:pt>
                <c:pt idx="1">
                  <c:v>30</c:v>
                </c:pt>
                <c:pt idx="2">
                  <c:v>86.666666666666671</c:v>
                </c:pt>
                <c:pt idx="3">
                  <c:v>40</c:v>
                </c:pt>
                <c:pt idx="4">
                  <c:v>33.333333333333336</c:v>
                </c:pt>
                <c:pt idx="5">
                  <c:v>20</c:v>
                </c:pt>
                <c:pt idx="6">
                  <c:v>33.333333333333336</c:v>
                </c:pt>
                <c:pt idx="7">
                  <c:v>40</c:v>
                </c:pt>
                <c:pt idx="8">
                  <c:v>33.333333333333336</c:v>
                </c:pt>
                <c:pt idx="9">
                  <c:v>36.666666666666664</c:v>
                </c:pt>
                <c:pt idx="10">
                  <c:v>23.333333333333332</c:v>
                </c:pt>
                <c:pt idx="11">
                  <c:v>38.18181818181818</c:v>
                </c:pt>
              </c:numCache>
            </c:numRef>
          </c:val>
          <c:smooth val="0"/>
          <c:extLst>
            <c:ext xmlns:c16="http://schemas.microsoft.com/office/drawing/2014/chart" uri="{C3380CC4-5D6E-409C-BE32-E72D297353CC}">
              <c16:uniqueId val="{00000015-4228-4D6E-85B5-3AB9645372FF}"/>
            </c:ext>
          </c:extLst>
        </c:ser>
        <c:ser>
          <c:idx val="1"/>
          <c:order val="1"/>
          <c:tx>
            <c:strRef>
              <c:f>Dureza!$A$163</c:f>
              <c:strCache>
                <c:ptCount val="1"/>
                <c:pt idx="0">
                  <c:v>MIN</c:v>
                </c:pt>
              </c:strCache>
            </c:strRef>
          </c:tx>
          <c:spPr>
            <a:ln w="28575" cap="rnd">
              <a:noFill/>
              <a:round/>
            </a:ln>
            <a:effectLst/>
          </c:spPr>
          <c:marker>
            <c:symbol val="none"/>
          </c:marker>
          <c:dPt>
            <c:idx val="9"/>
            <c:marker>
              <c:symbol val="none"/>
            </c:marker>
            <c:bubble3D val="0"/>
            <c:extLst>
              <c:ext xmlns:c16="http://schemas.microsoft.com/office/drawing/2014/chart" uri="{C3380CC4-5D6E-409C-BE32-E72D297353CC}">
                <c16:uniqueId val="{00000016-4228-4D6E-85B5-3AB9645372FF}"/>
              </c:ext>
            </c:extLst>
          </c:dPt>
          <c:cat>
            <c:strRef>
              <c:f>Dureza!$B$161:$M$161</c:f>
              <c:strCache>
                <c:ptCount val="12"/>
                <c:pt idx="0">
                  <c:v>HARG2</c:v>
                </c:pt>
                <c:pt idx="1">
                  <c:v>HASL2</c:v>
                </c:pt>
                <c:pt idx="2">
                  <c:v>HUMH</c:v>
                </c:pt>
                <c:pt idx="3">
                  <c:v>MAAB2</c:v>
                </c:pt>
                <c:pt idx="4">
                  <c:v>MACA2</c:v>
                </c:pt>
                <c:pt idx="5">
                  <c:v>MSP</c:v>
                </c:pt>
                <c:pt idx="6">
                  <c:v>PAPO2</c:v>
                </c:pt>
                <c:pt idx="7">
                  <c:v>PAPR2</c:v>
                </c:pt>
                <c:pt idx="8">
                  <c:v>PLTR1</c:v>
                </c:pt>
                <c:pt idx="9">
                  <c:v>PLTR2</c:v>
                </c:pt>
                <c:pt idx="10">
                  <c:v>RECO</c:v>
                </c:pt>
                <c:pt idx="11">
                  <c:v>Total general</c:v>
                </c:pt>
              </c:strCache>
            </c:strRef>
          </c:cat>
          <c:val>
            <c:numRef>
              <c:f>Dureza!$B$163:$M$163</c:f>
              <c:numCache>
                <c:formatCode>0.00</c:formatCode>
                <c:ptCount val="12"/>
                <c:pt idx="0">
                  <c:v>40</c:v>
                </c:pt>
                <c:pt idx="1">
                  <c:v>30</c:v>
                </c:pt>
                <c:pt idx="2">
                  <c:v>50</c:v>
                </c:pt>
                <c:pt idx="3">
                  <c:v>30</c:v>
                </c:pt>
                <c:pt idx="4">
                  <c:v>20</c:v>
                </c:pt>
                <c:pt idx="5">
                  <c:v>20</c:v>
                </c:pt>
                <c:pt idx="6">
                  <c:v>30</c:v>
                </c:pt>
                <c:pt idx="7">
                  <c:v>0</c:v>
                </c:pt>
                <c:pt idx="8">
                  <c:v>30</c:v>
                </c:pt>
                <c:pt idx="9">
                  <c:v>30</c:v>
                </c:pt>
                <c:pt idx="10">
                  <c:v>10</c:v>
                </c:pt>
                <c:pt idx="11">
                  <c:v>33.636363636363633</c:v>
                </c:pt>
              </c:numCache>
            </c:numRef>
          </c:val>
          <c:smooth val="0"/>
          <c:extLst>
            <c:ext xmlns:c16="http://schemas.microsoft.com/office/drawing/2014/chart" uri="{C3380CC4-5D6E-409C-BE32-E72D297353CC}">
              <c16:uniqueId val="{00000017-4228-4D6E-85B5-3AB9645372FF}"/>
            </c:ext>
          </c:extLst>
        </c:ser>
        <c:ser>
          <c:idx val="2"/>
          <c:order val="2"/>
          <c:tx>
            <c:strRef>
              <c:f>Dureza!$A$164</c:f>
              <c:strCache>
                <c:ptCount val="1"/>
                <c:pt idx="0">
                  <c:v>MAX</c:v>
                </c:pt>
              </c:strCache>
            </c:strRef>
          </c:tx>
          <c:spPr>
            <a:ln w="28575" cap="rnd">
              <a:noFill/>
              <a:round/>
            </a:ln>
            <a:effectLst/>
          </c:spPr>
          <c:marker>
            <c:symbol val="none"/>
          </c:marker>
          <c:cat>
            <c:strRef>
              <c:f>Dureza!$B$161:$M$161</c:f>
              <c:strCache>
                <c:ptCount val="12"/>
                <c:pt idx="0">
                  <c:v>HARG2</c:v>
                </c:pt>
                <c:pt idx="1">
                  <c:v>HASL2</c:v>
                </c:pt>
                <c:pt idx="2">
                  <c:v>HUMH</c:v>
                </c:pt>
                <c:pt idx="3">
                  <c:v>MAAB2</c:v>
                </c:pt>
                <c:pt idx="4">
                  <c:v>MACA2</c:v>
                </c:pt>
                <c:pt idx="5">
                  <c:v>MSP</c:v>
                </c:pt>
                <c:pt idx="6">
                  <c:v>PAPO2</c:v>
                </c:pt>
                <c:pt idx="7">
                  <c:v>PAPR2</c:v>
                </c:pt>
                <c:pt idx="8">
                  <c:v>PLTR1</c:v>
                </c:pt>
                <c:pt idx="9">
                  <c:v>PLTR2</c:v>
                </c:pt>
                <c:pt idx="10">
                  <c:v>RECO</c:v>
                </c:pt>
                <c:pt idx="11">
                  <c:v>Total general</c:v>
                </c:pt>
              </c:strCache>
            </c:strRef>
          </c:cat>
          <c:val>
            <c:numRef>
              <c:f>Dureza!$B$164:$M$164</c:f>
              <c:numCache>
                <c:formatCode>0.00</c:formatCode>
                <c:ptCount val="12"/>
                <c:pt idx="0">
                  <c:v>50</c:v>
                </c:pt>
                <c:pt idx="1">
                  <c:v>30</c:v>
                </c:pt>
                <c:pt idx="2">
                  <c:v>150</c:v>
                </c:pt>
                <c:pt idx="3">
                  <c:v>50</c:v>
                </c:pt>
                <c:pt idx="4">
                  <c:v>50</c:v>
                </c:pt>
                <c:pt idx="5">
                  <c:v>20</c:v>
                </c:pt>
                <c:pt idx="6">
                  <c:v>40</c:v>
                </c:pt>
                <c:pt idx="7">
                  <c:v>80</c:v>
                </c:pt>
                <c:pt idx="8">
                  <c:v>40</c:v>
                </c:pt>
                <c:pt idx="9">
                  <c:v>40</c:v>
                </c:pt>
                <c:pt idx="10">
                  <c:v>30</c:v>
                </c:pt>
                <c:pt idx="11">
                  <c:v>40.909090909090907</c:v>
                </c:pt>
              </c:numCache>
            </c:numRef>
          </c:val>
          <c:smooth val="0"/>
          <c:extLst>
            <c:ext xmlns:c16="http://schemas.microsoft.com/office/drawing/2014/chart" uri="{C3380CC4-5D6E-409C-BE32-E72D297353CC}">
              <c16:uniqueId val="{00000018-4228-4D6E-85B5-3AB9645372FF}"/>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axId val="949124304"/>
        <c:axId val="949129552"/>
      </c:stockChart>
      <c:catAx>
        <c:axId val="9491243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s-MX"/>
          </a:p>
        </c:txPr>
        <c:crossAx val="949129552"/>
        <c:crosses val="autoZero"/>
        <c:auto val="1"/>
        <c:lblAlgn val="ctr"/>
        <c:lblOffset val="100"/>
        <c:noMultiLvlLbl val="0"/>
      </c:catAx>
      <c:valAx>
        <c:axId val="949129552"/>
        <c:scaling>
          <c:orientation val="minMax"/>
          <c:min val="5"/>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9491243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legend>
    <c:plotVisOnly val="1"/>
    <c:dispBlanksAs val="gap"/>
    <c:showDLblsOverMax val="0"/>
  </c:chart>
  <c:spPr>
    <a:solidFill>
      <a:schemeClr val="bg1"/>
    </a:solidFill>
    <a:ln w="9525" cap="flat" cmpd="sng" algn="ctr">
      <a:noFill/>
      <a:round/>
    </a:ln>
    <a:effectLst/>
  </c:spPr>
  <c:txPr>
    <a:bodyPr/>
    <a:lstStyle/>
    <a:p>
      <a:pPr>
        <a:defRPr/>
      </a:pPr>
      <a:endParaRPr lang="es-MX"/>
    </a:p>
  </c:tx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[BANCO DE DATOS DEL MONITOREO ABRIL 2023.xlsx]Dureza!TablaDinámica12</c:name>
    <c:fmtId val="21"/>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s-MX" b="1"/>
              <a:t>Dureza</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s-MX"/>
        </a:p>
      </c:txPr>
    </c:title>
    <c:autoTitleDeleted val="0"/>
    <c:pivotFmts>
      <c:pivotFmt>
        <c:idx val="0"/>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1"/>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2"/>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3"/>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4"/>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5"/>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6"/>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7"/>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8"/>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9"/>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10"/>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Dureza!$B$145:$B$146</c:f>
              <c:strCache>
                <c:ptCount val="1"/>
                <c:pt idx="0">
                  <c:v>HARG2</c:v>
                </c:pt>
              </c:strCache>
            </c:strRef>
          </c:tx>
          <c:spPr>
            <a:ln w="28575" cap="rnd">
              <a:solidFill>
                <a:schemeClr val="accent1"/>
              </a:solidFill>
              <a:round/>
            </a:ln>
            <a:effectLst/>
          </c:spPr>
          <c:marker>
            <c:symbol val="none"/>
          </c:marker>
          <c:cat>
            <c:strRef>
              <c:f>Dureza!$A$147:$A$151</c:f>
              <c:strCache>
                <c:ptCount val="4"/>
                <c:pt idx="0">
                  <c:v>ene-21</c:v>
                </c:pt>
                <c:pt idx="1">
                  <c:v>feb-21</c:v>
                </c:pt>
                <c:pt idx="2">
                  <c:v>mar-21</c:v>
                </c:pt>
                <c:pt idx="3">
                  <c:v>abr-21</c:v>
                </c:pt>
              </c:strCache>
            </c:strRef>
          </c:cat>
          <c:val>
            <c:numRef>
              <c:f>Dureza!$B$147:$B$151</c:f>
              <c:numCache>
                <c:formatCode>General</c:formatCode>
                <c:ptCount val="4"/>
                <c:pt idx="0">
                  <c:v>50</c:v>
                </c:pt>
                <c:pt idx="1">
                  <c:v>40</c:v>
                </c:pt>
                <c:pt idx="2">
                  <c:v>40</c:v>
                </c:pt>
                <c:pt idx="3">
                  <c:v>30</c:v>
                </c:pt>
              </c:numCache>
            </c:numRef>
          </c:val>
          <c:smooth val="0"/>
          <c:extLst>
            <c:ext xmlns:c16="http://schemas.microsoft.com/office/drawing/2014/chart" uri="{C3380CC4-5D6E-409C-BE32-E72D297353CC}">
              <c16:uniqueId val="{00000000-7F91-4947-A3B6-A7654A400AA1}"/>
            </c:ext>
          </c:extLst>
        </c:ser>
        <c:ser>
          <c:idx val="1"/>
          <c:order val="1"/>
          <c:tx>
            <c:strRef>
              <c:f>Dureza!$C$145:$C$146</c:f>
              <c:strCache>
                <c:ptCount val="1"/>
                <c:pt idx="0">
                  <c:v>HASL2</c:v>
                </c:pt>
              </c:strCache>
            </c:strRef>
          </c:tx>
          <c:spPr>
            <a:ln w="28575" cap="rnd">
              <a:solidFill>
                <a:schemeClr val="accent2"/>
              </a:solidFill>
              <a:round/>
            </a:ln>
            <a:effectLst/>
          </c:spPr>
          <c:marker>
            <c:symbol val="none"/>
          </c:marker>
          <c:cat>
            <c:strRef>
              <c:f>Dureza!$A$147:$A$151</c:f>
              <c:strCache>
                <c:ptCount val="4"/>
                <c:pt idx="0">
                  <c:v>ene-21</c:v>
                </c:pt>
                <c:pt idx="1">
                  <c:v>feb-21</c:v>
                </c:pt>
                <c:pt idx="2">
                  <c:v>mar-21</c:v>
                </c:pt>
                <c:pt idx="3">
                  <c:v>abr-21</c:v>
                </c:pt>
              </c:strCache>
            </c:strRef>
          </c:cat>
          <c:val>
            <c:numRef>
              <c:f>Dureza!$C$147:$C$151</c:f>
              <c:numCache>
                <c:formatCode>General</c:formatCode>
                <c:ptCount val="4"/>
                <c:pt idx="0">
                  <c:v>30</c:v>
                </c:pt>
                <c:pt idx="1">
                  <c:v>30</c:v>
                </c:pt>
                <c:pt idx="2">
                  <c:v>30</c:v>
                </c:pt>
                <c:pt idx="3">
                  <c:v>30</c:v>
                </c:pt>
              </c:numCache>
            </c:numRef>
          </c:val>
          <c:smooth val="0"/>
          <c:extLst>
            <c:ext xmlns:c16="http://schemas.microsoft.com/office/drawing/2014/chart" uri="{C3380CC4-5D6E-409C-BE32-E72D297353CC}">
              <c16:uniqueId val="{00000001-7F91-4947-A3B6-A7654A400AA1}"/>
            </c:ext>
          </c:extLst>
        </c:ser>
        <c:ser>
          <c:idx val="2"/>
          <c:order val="2"/>
          <c:tx>
            <c:strRef>
              <c:f>Dureza!$D$145:$D$146</c:f>
              <c:strCache>
                <c:ptCount val="1"/>
                <c:pt idx="0">
                  <c:v>HUMH</c:v>
                </c:pt>
              </c:strCache>
            </c:strRef>
          </c:tx>
          <c:spPr>
            <a:ln w="28575" cap="rnd">
              <a:solidFill>
                <a:schemeClr val="accent3"/>
              </a:solidFill>
              <a:round/>
            </a:ln>
            <a:effectLst/>
          </c:spPr>
          <c:marker>
            <c:symbol val="none"/>
          </c:marker>
          <c:cat>
            <c:strRef>
              <c:f>Dureza!$A$147:$A$151</c:f>
              <c:strCache>
                <c:ptCount val="4"/>
                <c:pt idx="0">
                  <c:v>ene-21</c:v>
                </c:pt>
                <c:pt idx="1">
                  <c:v>feb-21</c:v>
                </c:pt>
                <c:pt idx="2">
                  <c:v>mar-21</c:v>
                </c:pt>
                <c:pt idx="3">
                  <c:v>abr-21</c:v>
                </c:pt>
              </c:strCache>
            </c:strRef>
          </c:cat>
          <c:val>
            <c:numRef>
              <c:f>Dureza!$D$147:$D$151</c:f>
              <c:numCache>
                <c:formatCode>General</c:formatCode>
                <c:ptCount val="4"/>
                <c:pt idx="0">
                  <c:v>60</c:v>
                </c:pt>
                <c:pt idx="1">
                  <c:v>50</c:v>
                </c:pt>
                <c:pt idx="2">
                  <c:v>150</c:v>
                </c:pt>
                <c:pt idx="3">
                  <c:v>500</c:v>
                </c:pt>
              </c:numCache>
            </c:numRef>
          </c:val>
          <c:smooth val="0"/>
          <c:extLst>
            <c:ext xmlns:c16="http://schemas.microsoft.com/office/drawing/2014/chart" uri="{C3380CC4-5D6E-409C-BE32-E72D297353CC}">
              <c16:uniqueId val="{00000002-7F91-4947-A3B6-A7654A400AA1}"/>
            </c:ext>
          </c:extLst>
        </c:ser>
        <c:ser>
          <c:idx val="3"/>
          <c:order val="3"/>
          <c:tx>
            <c:strRef>
              <c:f>Dureza!$E$145:$E$146</c:f>
              <c:strCache>
                <c:ptCount val="1"/>
                <c:pt idx="0">
                  <c:v>MAAB2</c:v>
                </c:pt>
              </c:strCache>
            </c:strRef>
          </c:tx>
          <c:spPr>
            <a:ln w="28575" cap="rnd">
              <a:solidFill>
                <a:schemeClr val="accent4"/>
              </a:solidFill>
              <a:round/>
            </a:ln>
            <a:effectLst/>
          </c:spPr>
          <c:marker>
            <c:symbol val="none"/>
          </c:marker>
          <c:cat>
            <c:strRef>
              <c:f>Dureza!$A$147:$A$151</c:f>
              <c:strCache>
                <c:ptCount val="4"/>
                <c:pt idx="0">
                  <c:v>ene-21</c:v>
                </c:pt>
                <c:pt idx="1">
                  <c:v>feb-21</c:v>
                </c:pt>
                <c:pt idx="2">
                  <c:v>mar-21</c:v>
                </c:pt>
                <c:pt idx="3">
                  <c:v>abr-21</c:v>
                </c:pt>
              </c:strCache>
            </c:strRef>
          </c:cat>
          <c:val>
            <c:numRef>
              <c:f>Dureza!$E$147:$E$151</c:f>
              <c:numCache>
                <c:formatCode>General</c:formatCode>
                <c:ptCount val="4"/>
                <c:pt idx="0">
                  <c:v>50</c:v>
                </c:pt>
                <c:pt idx="1">
                  <c:v>40</c:v>
                </c:pt>
                <c:pt idx="2">
                  <c:v>30</c:v>
                </c:pt>
                <c:pt idx="3">
                  <c:v>40</c:v>
                </c:pt>
              </c:numCache>
            </c:numRef>
          </c:val>
          <c:smooth val="0"/>
          <c:extLst>
            <c:ext xmlns:c16="http://schemas.microsoft.com/office/drawing/2014/chart" uri="{C3380CC4-5D6E-409C-BE32-E72D297353CC}">
              <c16:uniqueId val="{00000003-7F91-4947-A3B6-A7654A400AA1}"/>
            </c:ext>
          </c:extLst>
        </c:ser>
        <c:ser>
          <c:idx val="4"/>
          <c:order val="4"/>
          <c:tx>
            <c:strRef>
              <c:f>Dureza!$F$145:$F$146</c:f>
              <c:strCache>
                <c:ptCount val="1"/>
                <c:pt idx="0">
                  <c:v>MACA2</c:v>
                </c:pt>
              </c:strCache>
            </c:strRef>
          </c:tx>
          <c:spPr>
            <a:ln w="28575" cap="rnd">
              <a:solidFill>
                <a:schemeClr val="accent5"/>
              </a:solidFill>
              <a:round/>
            </a:ln>
            <a:effectLst/>
          </c:spPr>
          <c:marker>
            <c:symbol val="none"/>
          </c:marker>
          <c:cat>
            <c:strRef>
              <c:f>Dureza!$A$147:$A$151</c:f>
              <c:strCache>
                <c:ptCount val="4"/>
                <c:pt idx="0">
                  <c:v>ene-21</c:v>
                </c:pt>
                <c:pt idx="1">
                  <c:v>feb-21</c:v>
                </c:pt>
                <c:pt idx="2">
                  <c:v>mar-21</c:v>
                </c:pt>
                <c:pt idx="3">
                  <c:v>abr-21</c:v>
                </c:pt>
              </c:strCache>
            </c:strRef>
          </c:cat>
          <c:val>
            <c:numRef>
              <c:f>Dureza!$F$147:$F$151</c:f>
              <c:numCache>
                <c:formatCode>General</c:formatCode>
                <c:ptCount val="4"/>
                <c:pt idx="0">
                  <c:v>30</c:v>
                </c:pt>
                <c:pt idx="1">
                  <c:v>20</c:v>
                </c:pt>
                <c:pt idx="2">
                  <c:v>50</c:v>
                </c:pt>
              </c:numCache>
            </c:numRef>
          </c:val>
          <c:smooth val="0"/>
          <c:extLst>
            <c:ext xmlns:c16="http://schemas.microsoft.com/office/drawing/2014/chart" uri="{C3380CC4-5D6E-409C-BE32-E72D297353CC}">
              <c16:uniqueId val="{00000004-7F91-4947-A3B6-A7654A400AA1}"/>
            </c:ext>
          </c:extLst>
        </c:ser>
        <c:ser>
          <c:idx val="5"/>
          <c:order val="5"/>
          <c:tx>
            <c:strRef>
              <c:f>Dureza!$G$145:$G$146</c:f>
              <c:strCache>
                <c:ptCount val="1"/>
                <c:pt idx="0">
                  <c:v>MSP</c:v>
                </c:pt>
              </c:strCache>
            </c:strRef>
          </c:tx>
          <c:spPr>
            <a:ln w="28575" cap="rnd">
              <a:solidFill>
                <a:schemeClr val="accent6"/>
              </a:solidFill>
              <a:round/>
            </a:ln>
            <a:effectLst/>
          </c:spPr>
          <c:marker>
            <c:symbol val="none"/>
          </c:marker>
          <c:cat>
            <c:strRef>
              <c:f>Dureza!$A$147:$A$151</c:f>
              <c:strCache>
                <c:ptCount val="4"/>
                <c:pt idx="0">
                  <c:v>ene-21</c:v>
                </c:pt>
                <c:pt idx="1">
                  <c:v>feb-21</c:v>
                </c:pt>
                <c:pt idx="2">
                  <c:v>mar-21</c:v>
                </c:pt>
                <c:pt idx="3">
                  <c:v>abr-21</c:v>
                </c:pt>
              </c:strCache>
            </c:strRef>
          </c:cat>
          <c:val>
            <c:numRef>
              <c:f>Dureza!$G$147:$G$151</c:f>
              <c:numCache>
                <c:formatCode>General</c:formatCode>
                <c:ptCount val="4"/>
                <c:pt idx="0">
                  <c:v>20</c:v>
                </c:pt>
                <c:pt idx="1">
                  <c:v>20</c:v>
                </c:pt>
                <c:pt idx="2">
                  <c:v>20</c:v>
                </c:pt>
                <c:pt idx="3">
                  <c:v>40</c:v>
                </c:pt>
              </c:numCache>
            </c:numRef>
          </c:val>
          <c:smooth val="0"/>
          <c:extLst>
            <c:ext xmlns:c16="http://schemas.microsoft.com/office/drawing/2014/chart" uri="{C3380CC4-5D6E-409C-BE32-E72D297353CC}">
              <c16:uniqueId val="{00000005-7F91-4947-A3B6-A7654A400AA1}"/>
            </c:ext>
          </c:extLst>
        </c:ser>
        <c:ser>
          <c:idx val="6"/>
          <c:order val="6"/>
          <c:tx>
            <c:strRef>
              <c:f>Dureza!$H$145:$H$146</c:f>
              <c:strCache>
                <c:ptCount val="1"/>
                <c:pt idx="0">
                  <c:v>PAPO2</c:v>
                </c:pt>
              </c:strCache>
            </c:strRef>
          </c:tx>
          <c:spPr>
            <a:ln w="28575" cap="rnd">
              <a:solidFill>
                <a:schemeClr val="accent1">
                  <a:lumMod val="60000"/>
                </a:schemeClr>
              </a:solidFill>
              <a:round/>
            </a:ln>
            <a:effectLst/>
          </c:spPr>
          <c:marker>
            <c:symbol val="none"/>
          </c:marker>
          <c:cat>
            <c:strRef>
              <c:f>Dureza!$A$147:$A$151</c:f>
              <c:strCache>
                <c:ptCount val="4"/>
                <c:pt idx="0">
                  <c:v>ene-21</c:v>
                </c:pt>
                <c:pt idx="1">
                  <c:v>feb-21</c:v>
                </c:pt>
                <c:pt idx="2">
                  <c:v>mar-21</c:v>
                </c:pt>
                <c:pt idx="3">
                  <c:v>abr-21</c:v>
                </c:pt>
              </c:strCache>
            </c:strRef>
          </c:cat>
          <c:val>
            <c:numRef>
              <c:f>Dureza!$H$147:$H$151</c:f>
              <c:numCache>
                <c:formatCode>General</c:formatCode>
                <c:ptCount val="4"/>
                <c:pt idx="0">
                  <c:v>30</c:v>
                </c:pt>
                <c:pt idx="1">
                  <c:v>40</c:v>
                </c:pt>
                <c:pt idx="2">
                  <c:v>30</c:v>
                </c:pt>
                <c:pt idx="3">
                  <c:v>30</c:v>
                </c:pt>
              </c:numCache>
            </c:numRef>
          </c:val>
          <c:smooth val="0"/>
          <c:extLst>
            <c:ext xmlns:c16="http://schemas.microsoft.com/office/drawing/2014/chart" uri="{C3380CC4-5D6E-409C-BE32-E72D297353CC}">
              <c16:uniqueId val="{00000006-7F91-4947-A3B6-A7654A400AA1}"/>
            </c:ext>
          </c:extLst>
        </c:ser>
        <c:ser>
          <c:idx val="7"/>
          <c:order val="7"/>
          <c:tx>
            <c:strRef>
              <c:f>Dureza!$I$145:$I$146</c:f>
              <c:strCache>
                <c:ptCount val="1"/>
                <c:pt idx="0">
                  <c:v>PAPR2</c:v>
                </c:pt>
              </c:strCache>
            </c:strRef>
          </c:tx>
          <c:spPr>
            <a:ln w="28575" cap="rnd">
              <a:solidFill>
                <a:schemeClr val="accent2">
                  <a:lumMod val="60000"/>
                </a:schemeClr>
              </a:solidFill>
              <a:round/>
            </a:ln>
            <a:effectLst/>
          </c:spPr>
          <c:marker>
            <c:symbol val="none"/>
          </c:marker>
          <c:cat>
            <c:strRef>
              <c:f>Dureza!$A$147:$A$151</c:f>
              <c:strCache>
                <c:ptCount val="4"/>
                <c:pt idx="0">
                  <c:v>ene-21</c:v>
                </c:pt>
                <c:pt idx="1">
                  <c:v>feb-21</c:v>
                </c:pt>
                <c:pt idx="2">
                  <c:v>mar-21</c:v>
                </c:pt>
                <c:pt idx="3">
                  <c:v>abr-21</c:v>
                </c:pt>
              </c:strCache>
            </c:strRef>
          </c:cat>
          <c:val>
            <c:numRef>
              <c:f>Dureza!$I$147:$I$151</c:f>
              <c:numCache>
                <c:formatCode>General</c:formatCode>
                <c:ptCount val="4"/>
                <c:pt idx="0">
                  <c:v>80</c:v>
                </c:pt>
                <c:pt idx="1">
                  <c:v>40</c:v>
                </c:pt>
                <c:pt idx="2">
                  <c:v>0</c:v>
                </c:pt>
                <c:pt idx="3">
                  <c:v>100</c:v>
                </c:pt>
              </c:numCache>
            </c:numRef>
          </c:val>
          <c:smooth val="0"/>
          <c:extLst>
            <c:ext xmlns:c16="http://schemas.microsoft.com/office/drawing/2014/chart" uri="{C3380CC4-5D6E-409C-BE32-E72D297353CC}">
              <c16:uniqueId val="{00000007-7F91-4947-A3B6-A7654A400AA1}"/>
            </c:ext>
          </c:extLst>
        </c:ser>
        <c:ser>
          <c:idx val="8"/>
          <c:order val="8"/>
          <c:tx>
            <c:strRef>
              <c:f>Dureza!$J$145:$J$146</c:f>
              <c:strCache>
                <c:ptCount val="1"/>
                <c:pt idx="0">
                  <c:v>PLTR1</c:v>
                </c:pt>
              </c:strCache>
            </c:strRef>
          </c:tx>
          <c:spPr>
            <a:ln w="28575" cap="rnd">
              <a:solidFill>
                <a:schemeClr val="accent3">
                  <a:lumMod val="60000"/>
                </a:schemeClr>
              </a:solidFill>
              <a:round/>
            </a:ln>
            <a:effectLst/>
          </c:spPr>
          <c:marker>
            <c:symbol val="none"/>
          </c:marker>
          <c:cat>
            <c:strRef>
              <c:f>Dureza!$A$147:$A$151</c:f>
              <c:strCache>
                <c:ptCount val="4"/>
                <c:pt idx="0">
                  <c:v>ene-21</c:v>
                </c:pt>
                <c:pt idx="1">
                  <c:v>feb-21</c:v>
                </c:pt>
                <c:pt idx="2">
                  <c:v>mar-21</c:v>
                </c:pt>
                <c:pt idx="3">
                  <c:v>abr-21</c:v>
                </c:pt>
              </c:strCache>
            </c:strRef>
          </c:cat>
          <c:val>
            <c:numRef>
              <c:f>Dureza!$J$147:$J$151</c:f>
              <c:numCache>
                <c:formatCode>General</c:formatCode>
                <c:ptCount val="4"/>
                <c:pt idx="0">
                  <c:v>30</c:v>
                </c:pt>
                <c:pt idx="1">
                  <c:v>40</c:v>
                </c:pt>
                <c:pt idx="2">
                  <c:v>30</c:v>
                </c:pt>
                <c:pt idx="3">
                  <c:v>30</c:v>
                </c:pt>
              </c:numCache>
            </c:numRef>
          </c:val>
          <c:smooth val="0"/>
          <c:extLst>
            <c:ext xmlns:c16="http://schemas.microsoft.com/office/drawing/2014/chart" uri="{C3380CC4-5D6E-409C-BE32-E72D297353CC}">
              <c16:uniqueId val="{00000008-7F91-4947-A3B6-A7654A400AA1}"/>
            </c:ext>
          </c:extLst>
        </c:ser>
        <c:ser>
          <c:idx val="9"/>
          <c:order val="9"/>
          <c:tx>
            <c:strRef>
              <c:f>Dureza!$K$145:$K$146</c:f>
              <c:strCache>
                <c:ptCount val="1"/>
                <c:pt idx="0">
                  <c:v>PLTR2</c:v>
                </c:pt>
              </c:strCache>
            </c:strRef>
          </c:tx>
          <c:spPr>
            <a:ln w="28575" cap="rnd">
              <a:solidFill>
                <a:schemeClr val="accent4">
                  <a:lumMod val="60000"/>
                </a:schemeClr>
              </a:solidFill>
              <a:round/>
            </a:ln>
            <a:effectLst/>
          </c:spPr>
          <c:marker>
            <c:symbol val="none"/>
          </c:marker>
          <c:cat>
            <c:strRef>
              <c:f>Dureza!$A$147:$A$151</c:f>
              <c:strCache>
                <c:ptCount val="4"/>
                <c:pt idx="0">
                  <c:v>ene-21</c:v>
                </c:pt>
                <c:pt idx="1">
                  <c:v>feb-21</c:v>
                </c:pt>
                <c:pt idx="2">
                  <c:v>mar-21</c:v>
                </c:pt>
                <c:pt idx="3">
                  <c:v>abr-21</c:v>
                </c:pt>
              </c:strCache>
            </c:strRef>
          </c:cat>
          <c:val>
            <c:numRef>
              <c:f>Dureza!$K$147:$K$151</c:f>
              <c:numCache>
                <c:formatCode>General</c:formatCode>
                <c:ptCount val="4"/>
                <c:pt idx="0">
                  <c:v>40</c:v>
                </c:pt>
                <c:pt idx="1">
                  <c:v>40</c:v>
                </c:pt>
                <c:pt idx="2">
                  <c:v>30</c:v>
                </c:pt>
                <c:pt idx="3">
                  <c:v>40</c:v>
                </c:pt>
              </c:numCache>
            </c:numRef>
          </c:val>
          <c:smooth val="0"/>
          <c:extLst>
            <c:ext xmlns:c16="http://schemas.microsoft.com/office/drawing/2014/chart" uri="{C3380CC4-5D6E-409C-BE32-E72D297353CC}">
              <c16:uniqueId val="{00000009-7F91-4947-A3B6-A7654A400AA1}"/>
            </c:ext>
          </c:extLst>
        </c:ser>
        <c:ser>
          <c:idx val="10"/>
          <c:order val="10"/>
          <c:tx>
            <c:strRef>
              <c:f>Dureza!$L$145:$L$146</c:f>
              <c:strCache>
                <c:ptCount val="1"/>
                <c:pt idx="0">
                  <c:v>RECO</c:v>
                </c:pt>
              </c:strCache>
            </c:strRef>
          </c:tx>
          <c:spPr>
            <a:ln w="28575" cap="rnd">
              <a:solidFill>
                <a:schemeClr val="accent5">
                  <a:lumMod val="60000"/>
                </a:schemeClr>
              </a:solidFill>
              <a:round/>
            </a:ln>
            <a:effectLst/>
          </c:spPr>
          <c:marker>
            <c:symbol val="none"/>
          </c:marker>
          <c:cat>
            <c:strRef>
              <c:f>Dureza!$A$147:$A$151</c:f>
              <c:strCache>
                <c:ptCount val="4"/>
                <c:pt idx="0">
                  <c:v>ene-21</c:v>
                </c:pt>
                <c:pt idx="1">
                  <c:v>feb-21</c:v>
                </c:pt>
                <c:pt idx="2">
                  <c:v>mar-21</c:v>
                </c:pt>
                <c:pt idx="3">
                  <c:v>abr-21</c:v>
                </c:pt>
              </c:strCache>
            </c:strRef>
          </c:cat>
          <c:val>
            <c:numRef>
              <c:f>Dureza!$L$147:$L$151</c:f>
              <c:numCache>
                <c:formatCode>General</c:formatCode>
                <c:ptCount val="4"/>
                <c:pt idx="0">
                  <c:v>30</c:v>
                </c:pt>
                <c:pt idx="1">
                  <c:v>10</c:v>
                </c:pt>
                <c:pt idx="2">
                  <c:v>30</c:v>
                </c:pt>
                <c:pt idx="3">
                  <c:v>30</c:v>
                </c:pt>
              </c:numCache>
            </c:numRef>
          </c:val>
          <c:smooth val="0"/>
          <c:extLst>
            <c:ext xmlns:c16="http://schemas.microsoft.com/office/drawing/2014/chart" uri="{C3380CC4-5D6E-409C-BE32-E72D297353CC}">
              <c16:uniqueId val="{0000000A-7F91-4947-A3B6-A7654A400AA1}"/>
            </c:ext>
          </c:extLst>
        </c:ser>
        <c:dLbls>
          <c:showLegendKey val="0"/>
          <c:showVal val="0"/>
          <c:showCatName val="0"/>
          <c:showSerName val="0"/>
          <c:showPercent val="0"/>
          <c:showBubbleSize val="0"/>
        </c:dLbls>
        <c:smooth val="0"/>
        <c:axId val="1796081936"/>
        <c:axId val="1579317664"/>
      </c:lineChart>
      <c:catAx>
        <c:axId val="1796081936"/>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MX"/>
                  <a:t>Mes del</a:t>
                </a:r>
                <a:r>
                  <a:rPr lang="es-MX" baseline="0"/>
                  <a:t> muestreo</a:t>
                </a:r>
                <a:endParaRPr lang="es-MX"/>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MX"/>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1579317664"/>
        <c:crosses val="autoZero"/>
        <c:auto val="1"/>
        <c:lblAlgn val="ctr"/>
        <c:lblOffset val="100"/>
        <c:noMultiLvlLbl val="0"/>
      </c:catAx>
      <c:valAx>
        <c:axId val="157931766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MX"/>
                  <a:t>ppm</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MX"/>
            </a:p>
          </c:tx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179608193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MX"/>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[BANCO DE DATOS DEL MONITOREO ABRIL 2023.xlsx]Nitratos!TablaDinámica1</c:name>
    <c:fmtId val="15"/>
  </c:pivotSource>
  <c:chart>
    <c:title>
      <c:tx>
        <c:rich>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r>
              <a:rPr lang="en-US" sz="1100" b="1"/>
              <a:t>Nitratos</a:t>
            </a:r>
          </a:p>
        </c:rich>
      </c:tx>
      <c:overlay val="0"/>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s-MX"/>
        </a:p>
      </c:txPr>
    </c:title>
    <c:autoTitleDeleted val="0"/>
    <c:pivotFmts>
      <c:pivotFmt>
        <c:idx val="0"/>
        <c:spPr>
          <a:solidFill>
            <a:schemeClr val="accent1"/>
          </a:solidFill>
          <a:ln w="28575" cap="rnd">
            <a:solidFill>
              <a:schemeClr val="accent1"/>
            </a:solidFill>
            <a:round/>
          </a:ln>
          <a:effectLst/>
        </c:spPr>
        <c:marker>
          <c:symbol val="none"/>
        </c:marker>
      </c:pivotFmt>
      <c:pivotFmt>
        <c:idx val="1"/>
        <c:spPr>
          <a:solidFill>
            <a:schemeClr val="accent1"/>
          </a:solidFill>
          <a:ln w="28575" cap="rnd">
            <a:solidFill>
              <a:schemeClr val="accent1"/>
            </a:solidFill>
            <a:round/>
          </a:ln>
          <a:effectLst/>
        </c:spPr>
        <c:marker>
          <c:symbol val="none"/>
        </c:marker>
      </c:pivotFmt>
      <c:pivotFmt>
        <c:idx val="2"/>
        <c:spPr>
          <a:solidFill>
            <a:schemeClr val="accent1"/>
          </a:solidFill>
          <a:ln w="28575" cap="rnd">
            <a:solidFill>
              <a:schemeClr val="accent1"/>
            </a:solidFill>
            <a:round/>
          </a:ln>
          <a:effectLst/>
        </c:spPr>
        <c:marker>
          <c:symbol val="none"/>
        </c:marker>
      </c:pivotFmt>
      <c:pivotFmt>
        <c:idx val="3"/>
        <c:spPr>
          <a:solidFill>
            <a:schemeClr val="accent1"/>
          </a:solidFill>
          <a:ln w="28575" cap="rnd">
            <a:solidFill>
              <a:schemeClr val="accent1"/>
            </a:solidFill>
            <a:round/>
          </a:ln>
          <a:effectLst/>
        </c:spPr>
        <c:marker>
          <c:symbol val="none"/>
        </c:marker>
      </c:pivotFmt>
      <c:pivotFmt>
        <c:idx val="4"/>
        <c:spPr>
          <a:solidFill>
            <a:schemeClr val="accent1"/>
          </a:solidFill>
          <a:ln w="28575" cap="rnd">
            <a:solidFill>
              <a:schemeClr val="accent1"/>
            </a:solidFill>
            <a:round/>
          </a:ln>
          <a:effectLst/>
        </c:spPr>
        <c:marker>
          <c:symbol val="none"/>
        </c:marker>
      </c:pivotFmt>
      <c:pivotFmt>
        <c:idx val="5"/>
        <c:spPr>
          <a:solidFill>
            <a:schemeClr val="accent1"/>
          </a:solidFill>
          <a:ln w="28575" cap="rnd">
            <a:solidFill>
              <a:schemeClr val="accent1"/>
            </a:solidFill>
            <a:round/>
          </a:ln>
          <a:effectLst/>
        </c:spPr>
        <c:marker>
          <c:symbol val="none"/>
        </c:marker>
      </c:pivotFmt>
      <c:pivotFmt>
        <c:idx val="6"/>
        <c:spPr>
          <a:solidFill>
            <a:schemeClr val="accent1"/>
          </a:solidFill>
          <a:ln w="28575" cap="rnd">
            <a:solidFill>
              <a:schemeClr val="accent1"/>
            </a:solidFill>
            <a:round/>
          </a:ln>
          <a:effectLst/>
        </c:spPr>
        <c:marker>
          <c:symbol val="none"/>
        </c:marker>
      </c:pivotFmt>
      <c:pivotFmt>
        <c:idx val="7"/>
        <c:spPr>
          <a:solidFill>
            <a:schemeClr val="accent1"/>
          </a:solidFill>
          <a:ln w="28575" cap="rnd">
            <a:solidFill>
              <a:schemeClr val="accent1"/>
            </a:solidFill>
            <a:round/>
          </a:ln>
          <a:effectLst/>
        </c:spPr>
        <c:marker>
          <c:symbol val="none"/>
        </c:marker>
      </c:pivotFmt>
      <c:pivotFmt>
        <c:idx val="8"/>
        <c:spPr>
          <a:solidFill>
            <a:schemeClr val="accent1"/>
          </a:solidFill>
          <a:ln w="28575" cap="rnd">
            <a:solidFill>
              <a:schemeClr val="accent1"/>
            </a:solidFill>
            <a:round/>
          </a:ln>
          <a:effectLst/>
        </c:spPr>
        <c:marker>
          <c:symbol val="none"/>
        </c:marker>
      </c:pivotFmt>
      <c:pivotFmt>
        <c:idx val="9"/>
        <c:spPr>
          <a:solidFill>
            <a:schemeClr val="accent1"/>
          </a:solidFill>
          <a:ln w="28575" cap="rnd">
            <a:solidFill>
              <a:schemeClr val="accent1"/>
            </a:solidFill>
            <a:round/>
          </a:ln>
          <a:effectLst/>
        </c:spPr>
        <c:marker>
          <c:symbol val="none"/>
        </c:marker>
      </c:pivotFmt>
      <c:pivotFmt>
        <c:idx val="10"/>
        <c:spPr>
          <a:solidFill>
            <a:schemeClr val="accent1"/>
          </a:solidFill>
          <a:ln w="28575" cap="rnd">
            <a:solidFill>
              <a:schemeClr val="accent1"/>
            </a:solidFill>
            <a:round/>
          </a:ln>
          <a:effectLst/>
        </c:spPr>
        <c:marker>
          <c:symbol val="none"/>
        </c:marker>
      </c:pivotFmt>
      <c:pivotFmt>
        <c:idx val="11"/>
        <c:spPr>
          <a:solidFill>
            <a:schemeClr val="accent1"/>
          </a:solidFill>
          <a:ln w="28575" cap="rnd">
            <a:solidFill>
              <a:schemeClr val="accent1"/>
            </a:solidFill>
            <a:round/>
          </a:ln>
          <a:effectLst/>
        </c:spPr>
        <c:marker>
          <c:symbol val="none"/>
        </c:marker>
      </c:pivotFmt>
      <c:pivotFmt>
        <c:idx val="12"/>
        <c:spPr>
          <a:solidFill>
            <a:schemeClr val="accent1"/>
          </a:solidFill>
          <a:ln w="28575" cap="rnd">
            <a:solidFill>
              <a:schemeClr val="accent1"/>
            </a:solidFill>
            <a:round/>
          </a:ln>
          <a:effectLst/>
        </c:spPr>
        <c:marker>
          <c:symbol val="none"/>
        </c:marker>
      </c:pivotFmt>
      <c:pivotFmt>
        <c:idx val="13"/>
        <c:spPr>
          <a:solidFill>
            <a:schemeClr val="accent1"/>
          </a:solidFill>
          <a:ln w="28575" cap="rnd">
            <a:solidFill>
              <a:schemeClr val="accent1"/>
            </a:solidFill>
            <a:round/>
          </a:ln>
          <a:effectLst/>
        </c:spPr>
        <c:marker>
          <c:symbol val="none"/>
        </c:marker>
      </c:pivotFmt>
      <c:pivotFmt>
        <c:idx val="14"/>
        <c:spPr>
          <a:solidFill>
            <a:schemeClr val="accent1"/>
          </a:solidFill>
          <a:ln w="28575" cap="rnd">
            <a:solidFill>
              <a:schemeClr val="accent1"/>
            </a:solidFill>
            <a:round/>
          </a:ln>
          <a:effectLst/>
        </c:spPr>
        <c:marker>
          <c:symbol val="none"/>
        </c:marker>
      </c:pivotFmt>
      <c:pivotFmt>
        <c:idx val="15"/>
        <c:spPr>
          <a:solidFill>
            <a:schemeClr val="accent1"/>
          </a:solidFill>
          <a:ln w="28575" cap="rnd">
            <a:solidFill>
              <a:schemeClr val="accent1"/>
            </a:solidFill>
            <a:round/>
          </a:ln>
          <a:effectLst/>
        </c:spPr>
        <c:marker>
          <c:symbol val="none"/>
        </c:marker>
      </c:pivotFmt>
      <c:pivotFmt>
        <c:idx val="16"/>
        <c:spPr>
          <a:solidFill>
            <a:schemeClr val="accent1"/>
          </a:solidFill>
          <a:ln w="28575" cap="rnd">
            <a:solidFill>
              <a:schemeClr val="accent1"/>
            </a:solidFill>
            <a:round/>
          </a:ln>
          <a:effectLst/>
        </c:spPr>
        <c:marker>
          <c:symbol val="none"/>
        </c:marker>
      </c:pivotFmt>
      <c:pivotFmt>
        <c:idx val="17"/>
        <c:spPr>
          <a:solidFill>
            <a:schemeClr val="accent1"/>
          </a:solidFill>
          <a:ln w="28575" cap="rnd">
            <a:solidFill>
              <a:schemeClr val="accent1"/>
            </a:solidFill>
            <a:round/>
          </a:ln>
          <a:effectLst/>
        </c:spPr>
        <c:marker>
          <c:symbol val="none"/>
        </c:marker>
      </c:pivotFmt>
      <c:pivotFmt>
        <c:idx val="18"/>
        <c:spPr>
          <a:solidFill>
            <a:schemeClr val="accent1"/>
          </a:solidFill>
          <a:ln w="28575" cap="rnd">
            <a:solidFill>
              <a:schemeClr val="accent1"/>
            </a:solidFill>
            <a:round/>
          </a:ln>
          <a:effectLst/>
        </c:spPr>
        <c:marker>
          <c:symbol val="none"/>
        </c:marker>
      </c:pivotFmt>
      <c:pivotFmt>
        <c:idx val="19"/>
        <c:spPr>
          <a:solidFill>
            <a:schemeClr val="accent1"/>
          </a:solidFill>
          <a:ln w="28575" cap="rnd">
            <a:solidFill>
              <a:schemeClr val="accent1"/>
            </a:solidFill>
            <a:round/>
          </a:ln>
          <a:effectLst/>
        </c:spPr>
        <c:marker>
          <c:symbol val="none"/>
        </c:marker>
      </c:pivotFmt>
      <c:pivotFmt>
        <c:idx val="20"/>
        <c:spPr>
          <a:solidFill>
            <a:schemeClr val="accent1"/>
          </a:solidFill>
          <a:ln w="28575" cap="rnd">
            <a:solidFill>
              <a:schemeClr val="accent1"/>
            </a:solidFill>
            <a:round/>
          </a:ln>
          <a:effectLst/>
        </c:spPr>
        <c:marker>
          <c:symbol val="none"/>
        </c:marker>
      </c:pivotFmt>
      <c:pivotFmt>
        <c:idx val="21"/>
        <c:spPr>
          <a:solidFill>
            <a:schemeClr val="accent1"/>
          </a:solidFill>
          <a:ln w="28575" cap="rnd">
            <a:solidFill>
              <a:schemeClr val="accent1"/>
            </a:solidFill>
            <a:round/>
          </a:ln>
          <a:effectLst/>
        </c:spPr>
        <c:marker>
          <c:symbol val="none"/>
        </c:marker>
      </c:pivotFmt>
      <c:pivotFmt>
        <c:idx val="22"/>
        <c:spPr>
          <a:solidFill>
            <a:schemeClr val="accent1"/>
          </a:solidFill>
          <a:ln w="28575" cap="rnd">
            <a:solidFill>
              <a:schemeClr val="accent1"/>
            </a:solidFill>
            <a:round/>
          </a:ln>
          <a:effectLst/>
        </c:spPr>
        <c:marker>
          <c:symbol val="none"/>
        </c:marker>
      </c:pivotFmt>
      <c:pivotFmt>
        <c:idx val="23"/>
        <c:spPr>
          <a:solidFill>
            <a:schemeClr val="accent1"/>
          </a:solidFill>
          <a:ln w="28575" cap="rnd">
            <a:solidFill>
              <a:schemeClr val="accent1"/>
            </a:solidFill>
            <a:round/>
          </a:ln>
          <a:effectLst/>
        </c:spPr>
        <c:marker>
          <c:symbol val="none"/>
        </c:marker>
      </c:pivotFmt>
      <c:pivotFmt>
        <c:idx val="24"/>
        <c:spPr>
          <a:solidFill>
            <a:schemeClr val="accent1"/>
          </a:solidFill>
          <a:ln w="28575" cap="rnd">
            <a:solidFill>
              <a:schemeClr val="accent1"/>
            </a:solidFill>
            <a:round/>
          </a:ln>
          <a:effectLst/>
        </c:spPr>
        <c:marker>
          <c:symbol val="none"/>
        </c:marker>
      </c:pivotFmt>
      <c:pivotFmt>
        <c:idx val="25"/>
        <c:spPr>
          <a:solidFill>
            <a:schemeClr val="accent1"/>
          </a:solidFill>
          <a:ln w="28575" cap="rnd">
            <a:solidFill>
              <a:schemeClr val="accent1"/>
            </a:solidFill>
            <a:round/>
          </a:ln>
          <a:effectLst/>
        </c:spPr>
        <c:marker>
          <c:symbol val="none"/>
        </c:marker>
      </c:pivotFmt>
      <c:pivotFmt>
        <c:idx val="26"/>
        <c:spPr>
          <a:solidFill>
            <a:schemeClr val="accent1"/>
          </a:solidFill>
          <a:ln w="28575" cap="rnd">
            <a:solidFill>
              <a:schemeClr val="accent1"/>
            </a:solidFill>
            <a:round/>
          </a:ln>
          <a:effectLst/>
        </c:spPr>
        <c:marker>
          <c:symbol val="none"/>
        </c:marker>
      </c:pivotFmt>
      <c:pivotFmt>
        <c:idx val="27"/>
        <c:spPr>
          <a:solidFill>
            <a:schemeClr val="accent1"/>
          </a:solidFill>
          <a:ln w="28575" cap="rnd">
            <a:solidFill>
              <a:schemeClr val="accent1"/>
            </a:solidFill>
            <a:round/>
          </a:ln>
          <a:effectLst/>
        </c:spPr>
        <c:marker>
          <c:symbol val="none"/>
        </c:marker>
      </c:pivotFmt>
      <c:pivotFmt>
        <c:idx val="28"/>
        <c:spPr>
          <a:solidFill>
            <a:schemeClr val="accent1"/>
          </a:solidFill>
          <a:ln w="28575" cap="rnd">
            <a:solidFill>
              <a:schemeClr val="accent1"/>
            </a:solidFill>
            <a:round/>
          </a:ln>
          <a:effectLst/>
        </c:spPr>
        <c:marker>
          <c:symbol val="none"/>
        </c:marker>
      </c:pivotFmt>
      <c:pivotFmt>
        <c:idx val="29"/>
        <c:spPr>
          <a:solidFill>
            <a:schemeClr val="accent1"/>
          </a:solidFill>
          <a:ln w="28575" cap="rnd">
            <a:solidFill>
              <a:schemeClr val="accent1"/>
            </a:solidFill>
            <a:round/>
          </a:ln>
          <a:effectLst/>
        </c:spPr>
        <c:marker>
          <c:symbol val="none"/>
        </c:marker>
      </c:pivotFmt>
      <c:pivotFmt>
        <c:idx val="30"/>
        <c:spPr>
          <a:solidFill>
            <a:schemeClr val="accent1"/>
          </a:solidFill>
          <a:ln w="28575" cap="rnd">
            <a:solidFill>
              <a:schemeClr val="accent1"/>
            </a:solidFill>
            <a:round/>
          </a:ln>
          <a:effectLst/>
        </c:spPr>
        <c:marker>
          <c:symbol val="none"/>
        </c:marker>
      </c:pivotFmt>
      <c:pivotFmt>
        <c:idx val="31"/>
        <c:spPr>
          <a:solidFill>
            <a:schemeClr val="accent1"/>
          </a:solidFill>
          <a:ln w="28575" cap="rnd">
            <a:solidFill>
              <a:schemeClr val="accent1"/>
            </a:solidFill>
            <a:round/>
          </a:ln>
          <a:effectLst/>
        </c:spPr>
        <c:marker>
          <c:symbol val="none"/>
        </c:marker>
      </c:pivotFmt>
      <c:pivotFmt>
        <c:idx val="32"/>
        <c:spPr>
          <a:solidFill>
            <a:schemeClr val="accent1"/>
          </a:solidFill>
          <a:ln w="28575" cap="rnd">
            <a:solidFill>
              <a:schemeClr val="accent1"/>
            </a:solidFill>
            <a:round/>
          </a:ln>
          <a:effectLst/>
        </c:spPr>
        <c:marker>
          <c:symbol val="none"/>
        </c:marker>
      </c:pivotFmt>
      <c:pivotFmt>
        <c:idx val="33"/>
        <c:spPr>
          <a:solidFill>
            <a:schemeClr val="accent1"/>
          </a:solidFill>
          <a:ln w="28575" cap="rnd">
            <a:solidFill>
              <a:schemeClr val="accent1"/>
            </a:solidFill>
            <a:round/>
          </a:ln>
          <a:effectLst/>
        </c:spPr>
        <c:marker>
          <c:symbol val="none"/>
        </c:marker>
      </c:pivotFmt>
      <c:pivotFmt>
        <c:idx val="34"/>
        <c:spPr>
          <a:solidFill>
            <a:schemeClr val="accent1"/>
          </a:solidFill>
          <a:ln w="28575" cap="rnd">
            <a:solidFill>
              <a:schemeClr val="accent1"/>
            </a:solidFill>
            <a:round/>
          </a:ln>
          <a:effectLst/>
        </c:spPr>
        <c:marker>
          <c:symbol val="none"/>
        </c:marker>
      </c:pivotFmt>
      <c:pivotFmt>
        <c:idx val="35"/>
        <c:spPr>
          <a:solidFill>
            <a:schemeClr val="accent1"/>
          </a:solidFill>
          <a:ln w="28575" cap="rnd">
            <a:solidFill>
              <a:schemeClr val="accent1"/>
            </a:solidFill>
            <a:round/>
          </a:ln>
          <a:effectLst/>
        </c:spPr>
        <c:marker>
          <c:symbol val="none"/>
        </c:marker>
      </c:pivotFmt>
      <c:pivotFmt>
        <c:idx val="36"/>
        <c:spPr>
          <a:solidFill>
            <a:schemeClr val="accent1"/>
          </a:solidFill>
          <a:ln w="19050" cap="rnd">
            <a:solidFill>
              <a:schemeClr val="accent3"/>
            </a:solidFill>
            <a:round/>
          </a:ln>
          <a:effectLst/>
        </c:spPr>
        <c:marker>
          <c:symbol val="none"/>
        </c:marker>
      </c:pivotFmt>
      <c:pivotFmt>
        <c:idx val="37"/>
        <c:spPr>
          <a:solidFill>
            <a:schemeClr val="accent1"/>
          </a:solidFill>
          <a:ln w="19050" cap="rnd">
            <a:solidFill>
              <a:schemeClr val="accent4"/>
            </a:solidFill>
            <a:round/>
          </a:ln>
          <a:effectLst/>
        </c:spPr>
        <c:marker>
          <c:symbol val="none"/>
        </c:marker>
      </c:pivotFmt>
      <c:pivotFmt>
        <c:idx val="38"/>
        <c:spPr>
          <a:solidFill>
            <a:schemeClr val="accent1"/>
          </a:solidFill>
          <a:ln w="19050" cap="rnd">
            <a:solidFill>
              <a:schemeClr val="accent4"/>
            </a:solidFill>
            <a:round/>
          </a:ln>
          <a:effectLst/>
        </c:spPr>
        <c:marker>
          <c:symbol val="none"/>
        </c:marker>
      </c:pivotFmt>
      <c:pivotFmt>
        <c:idx val="39"/>
        <c:spPr>
          <a:solidFill>
            <a:schemeClr val="accent1"/>
          </a:solidFill>
          <a:ln w="19050" cap="rnd">
            <a:solidFill>
              <a:schemeClr val="accent4"/>
            </a:solidFill>
            <a:round/>
          </a:ln>
          <a:effectLst/>
        </c:spPr>
        <c:marker>
          <c:symbol val="none"/>
        </c:marker>
      </c:pivotFmt>
      <c:pivotFmt>
        <c:idx val="40"/>
        <c:spPr>
          <a:solidFill>
            <a:schemeClr val="accent1"/>
          </a:solidFill>
          <a:ln w="19050" cap="rnd">
            <a:solidFill>
              <a:schemeClr val="accent4"/>
            </a:solidFill>
            <a:round/>
          </a:ln>
          <a:effectLst/>
        </c:spPr>
        <c:marker>
          <c:symbol val="none"/>
        </c:marker>
      </c:pivotFmt>
      <c:pivotFmt>
        <c:idx val="41"/>
        <c:spPr>
          <a:solidFill>
            <a:schemeClr val="accent1"/>
          </a:solidFill>
          <a:ln w="19050" cap="rnd">
            <a:solidFill>
              <a:schemeClr val="accent6"/>
            </a:solidFill>
            <a:round/>
          </a:ln>
          <a:effectLst/>
        </c:spPr>
        <c:marker>
          <c:symbol val="none"/>
        </c:marker>
      </c:pivotFmt>
      <c:pivotFmt>
        <c:idx val="42"/>
        <c:spPr>
          <a:solidFill>
            <a:schemeClr val="accent1"/>
          </a:solidFill>
          <a:ln w="19050" cap="rnd">
            <a:solidFill>
              <a:schemeClr val="accent6"/>
            </a:solidFill>
            <a:round/>
          </a:ln>
          <a:effectLst/>
        </c:spPr>
        <c:marker>
          <c:symbol val="none"/>
        </c:marker>
      </c:pivotFmt>
      <c:pivotFmt>
        <c:idx val="43"/>
        <c:spPr>
          <a:solidFill>
            <a:schemeClr val="accent1"/>
          </a:solidFill>
          <a:ln w="19050" cap="rnd">
            <a:solidFill>
              <a:schemeClr val="accent6"/>
            </a:solidFill>
            <a:round/>
          </a:ln>
          <a:effectLst/>
        </c:spPr>
        <c:marker>
          <c:symbol val="none"/>
        </c:marker>
      </c:pivotFmt>
      <c:pivotFmt>
        <c:idx val="44"/>
        <c:spPr>
          <a:solidFill>
            <a:schemeClr val="accent1"/>
          </a:solidFill>
          <a:ln w="19050" cap="rnd">
            <a:solidFill>
              <a:schemeClr val="accent6"/>
            </a:solidFill>
            <a:round/>
          </a:ln>
          <a:effectLst/>
        </c:spPr>
        <c:marker>
          <c:symbol val="none"/>
        </c:marker>
      </c:pivotFmt>
      <c:pivotFmt>
        <c:idx val="45"/>
        <c:spPr>
          <a:solidFill>
            <a:schemeClr val="accent1"/>
          </a:solidFill>
          <a:ln w="19050" cap="rnd">
            <a:solidFill>
              <a:schemeClr val="accent3"/>
            </a:solidFill>
            <a:round/>
          </a:ln>
          <a:effectLst/>
        </c:spPr>
        <c:marker>
          <c:symbol val="none"/>
        </c:marker>
      </c:pivotFmt>
      <c:pivotFmt>
        <c:idx val="46"/>
        <c:spPr>
          <a:solidFill>
            <a:schemeClr val="accent1"/>
          </a:solidFill>
          <a:ln w="19050" cap="rnd">
            <a:solidFill>
              <a:schemeClr val="accent2"/>
            </a:solidFill>
            <a:round/>
          </a:ln>
          <a:effectLst/>
        </c:spPr>
        <c:marker>
          <c:symbol val="none"/>
        </c:marker>
      </c:pivotFmt>
      <c:pivotFmt>
        <c:idx val="47"/>
        <c:spPr>
          <a:solidFill>
            <a:schemeClr val="accent1"/>
          </a:solidFill>
          <a:ln w="19050" cap="rnd">
            <a:solidFill>
              <a:schemeClr val="accent2"/>
            </a:solidFill>
            <a:round/>
          </a:ln>
          <a:effectLst/>
        </c:spPr>
        <c:marker>
          <c:symbol val="none"/>
        </c:marker>
      </c:pivotFmt>
      <c:pivotFmt>
        <c:idx val="48"/>
        <c:spPr>
          <a:solidFill>
            <a:schemeClr val="accent1"/>
          </a:solidFill>
          <a:ln w="19050" cap="rnd">
            <a:solidFill>
              <a:schemeClr val="accent2"/>
            </a:solidFill>
            <a:round/>
          </a:ln>
          <a:effectLst/>
        </c:spPr>
        <c:marker>
          <c:symbol val="none"/>
        </c:marker>
      </c:pivotFmt>
      <c:pivotFmt>
        <c:idx val="49"/>
        <c:spPr>
          <a:solidFill>
            <a:schemeClr val="accent1"/>
          </a:solidFill>
          <a:ln w="19050" cap="rnd">
            <a:solidFill>
              <a:schemeClr val="accent2"/>
            </a:solidFill>
            <a:round/>
          </a:ln>
          <a:effectLst/>
        </c:spPr>
        <c:marker>
          <c:symbol val="none"/>
        </c:marker>
      </c:pivotFmt>
      <c:pivotFmt>
        <c:idx val="50"/>
        <c:spPr>
          <a:solidFill>
            <a:schemeClr val="accent1"/>
          </a:solidFill>
          <a:ln w="19050" cap="rnd">
            <a:solidFill>
              <a:schemeClr val="accent5"/>
            </a:solidFill>
            <a:round/>
          </a:ln>
          <a:effectLst/>
        </c:spPr>
        <c:marker>
          <c:symbol val="none"/>
        </c:marker>
      </c:pivotFmt>
      <c:pivotFmt>
        <c:idx val="51"/>
        <c:spPr>
          <a:solidFill>
            <a:schemeClr val="accent1"/>
          </a:solidFill>
          <a:ln w="19050" cap="rnd">
            <a:solidFill>
              <a:schemeClr val="accent5"/>
            </a:solidFill>
            <a:round/>
          </a:ln>
          <a:effectLst/>
        </c:spPr>
        <c:marker>
          <c:symbol val="none"/>
        </c:marker>
      </c:pivotFmt>
      <c:pivotFmt>
        <c:idx val="52"/>
        <c:spPr>
          <a:solidFill>
            <a:schemeClr val="accent1"/>
          </a:solidFill>
          <a:ln w="19050" cap="rnd">
            <a:solidFill>
              <a:schemeClr val="accent5"/>
            </a:solidFill>
            <a:round/>
          </a:ln>
          <a:effectLst/>
        </c:spPr>
        <c:marker>
          <c:symbol val="none"/>
        </c:marker>
      </c:pivotFmt>
      <c:pivotFmt>
        <c:idx val="53"/>
        <c:spPr>
          <a:solidFill>
            <a:schemeClr val="accent1"/>
          </a:solidFill>
          <a:ln w="19050" cap="rnd">
            <a:solidFill>
              <a:schemeClr val="accent3"/>
            </a:solidFill>
            <a:round/>
          </a:ln>
          <a:effectLst/>
        </c:spPr>
        <c:marker>
          <c:symbol val="none"/>
        </c:marker>
      </c:pivotFmt>
      <c:pivotFmt>
        <c:idx val="54"/>
        <c:spPr>
          <a:solidFill>
            <a:schemeClr val="accent1"/>
          </a:solidFill>
          <a:ln w="19050" cap="rnd">
            <a:solidFill>
              <a:schemeClr val="accent3"/>
            </a:solidFill>
            <a:round/>
          </a:ln>
          <a:effectLst/>
        </c:spPr>
        <c:marker>
          <c:symbol val="none"/>
        </c:marker>
      </c:pivotFmt>
      <c:pivotFmt>
        <c:idx val="55"/>
        <c:spPr>
          <a:solidFill>
            <a:schemeClr val="accent1"/>
          </a:solidFill>
          <a:ln w="19050" cap="rnd">
            <a:solidFill>
              <a:schemeClr val="accent4"/>
            </a:solidFill>
            <a:round/>
          </a:ln>
          <a:effectLst/>
        </c:spPr>
        <c:marker>
          <c:symbol val="none"/>
        </c:marker>
      </c:pivotFmt>
      <c:pivotFmt>
        <c:idx val="56"/>
        <c:spPr>
          <a:solidFill>
            <a:schemeClr val="accent1"/>
          </a:solidFill>
          <a:ln w="19050" cap="rnd">
            <a:solidFill>
              <a:schemeClr val="accent4"/>
            </a:solidFill>
            <a:round/>
          </a:ln>
          <a:effectLst/>
        </c:spPr>
        <c:marker>
          <c:symbol val="none"/>
        </c:marker>
      </c:pivotFmt>
      <c:pivotFmt>
        <c:idx val="57"/>
        <c:spPr>
          <a:solidFill>
            <a:schemeClr val="accent1"/>
          </a:solidFill>
          <a:ln w="19050" cap="rnd">
            <a:solidFill>
              <a:schemeClr val="accent1"/>
            </a:solidFill>
            <a:round/>
          </a:ln>
          <a:effectLst/>
        </c:spPr>
        <c:marker>
          <c:symbol val="none"/>
        </c:marker>
      </c:pivotFmt>
      <c:pivotFmt>
        <c:idx val="58"/>
        <c:spPr>
          <a:solidFill>
            <a:schemeClr val="accent1"/>
          </a:solidFill>
          <a:ln w="19050" cap="rnd">
            <a:solidFill>
              <a:schemeClr val="accent4"/>
            </a:solidFill>
            <a:round/>
          </a:ln>
          <a:effectLst/>
        </c:spPr>
        <c:marker>
          <c:symbol val="none"/>
        </c:marker>
      </c:pivotFmt>
      <c:pivotFmt>
        <c:idx val="59"/>
        <c:spPr>
          <a:solidFill>
            <a:schemeClr val="accent1"/>
          </a:solidFill>
          <a:ln w="19050" cap="rnd">
            <a:solidFill>
              <a:schemeClr val="accent1"/>
            </a:solidFill>
            <a:round/>
          </a:ln>
          <a:effectLst/>
        </c:spPr>
        <c:marker>
          <c:symbol val="none"/>
        </c:marker>
      </c:pivotFmt>
      <c:pivotFmt>
        <c:idx val="60"/>
        <c:spPr>
          <a:solidFill>
            <a:schemeClr val="accent1"/>
          </a:solidFill>
          <a:ln w="19050" cap="rnd">
            <a:solidFill>
              <a:schemeClr val="accent6"/>
            </a:solidFill>
            <a:round/>
          </a:ln>
          <a:effectLst/>
        </c:spPr>
        <c:marker>
          <c:symbol val="none"/>
        </c:marker>
      </c:pivotFmt>
      <c:pivotFmt>
        <c:idx val="61"/>
        <c:spPr>
          <a:solidFill>
            <a:schemeClr val="accent1"/>
          </a:solidFill>
          <a:ln w="19050" cap="rnd">
            <a:solidFill>
              <a:schemeClr val="accent6"/>
            </a:solidFill>
            <a:round/>
          </a:ln>
          <a:effectLst/>
        </c:spPr>
        <c:marker>
          <c:symbol val="none"/>
        </c:marker>
      </c:pivotFmt>
      <c:pivotFmt>
        <c:idx val="62"/>
        <c:spPr>
          <a:solidFill>
            <a:schemeClr val="accent1"/>
          </a:solidFill>
          <a:ln w="19050" cap="rnd">
            <a:solidFill>
              <a:schemeClr val="accent6"/>
            </a:solidFill>
            <a:round/>
          </a:ln>
          <a:effectLst/>
        </c:spPr>
        <c:marker>
          <c:symbol val="none"/>
        </c:marker>
      </c:pivotFmt>
      <c:pivotFmt>
        <c:idx val="63"/>
        <c:spPr>
          <a:solidFill>
            <a:schemeClr val="accent1"/>
          </a:solidFill>
          <a:ln w="19050" cap="rnd">
            <a:solidFill>
              <a:schemeClr val="accent3"/>
            </a:solidFill>
            <a:round/>
          </a:ln>
          <a:effectLst/>
        </c:spPr>
        <c:marker>
          <c:symbol val="none"/>
        </c:marker>
      </c:pivotFmt>
      <c:pivotFmt>
        <c:idx val="64"/>
        <c:spPr>
          <a:solidFill>
            <a:schemeClr val="accent1"/>
          </a:solidFill>
          <a:ln w="19050" cap="rnd">
            <a:solidFill>
              <a:schemeClr val="accent2"/>
            </a:solidFill>
            <a:round/>
          </a:ln>
          <a:effectLst/>
        </c:spPr>
        <c:marker>
          <c:symbol val="none"/>
        </c:marker>
      </c:pivotFmt>
      <c:pivotFmt>
        <c:idx val="65"/>
        <c:spPr>
          <a:solidFill>
            <a:schemeClr val="accent1"/>
          </a:solidFill>
          <a:ln w="19050" cap="rnd">
            <a:solidFill>
              <a:schemeClr val="accent2"/>
            </a:solidFill>
            <a:round/>
          </a:ln>
          <a:effectLst/>
        </c:spPr>
        <c:marker>
          <c:symbol val="none"/>
        </c:marker>
      </c:pivotFmt>
      <c:pivotFmt>
        <c:idx val="66"/>
        <c:spPr>
          <a:solidFill>
            <a:schemeClr val="accent1"/>
          </a:solidFill>
          <a:ln w="19050" cap="rnd">
            <a:solidFill>
              <a:schemeClr val="accent2"/>
            </a:solidFill>
            <a:round/>
          </a:ln>
          <a:effectLst/>
        </c:spPr>
        <c:marker>
          <c:symbol val="none"/>
        </c:marker>
      </c:pivotFmt>
      <c:pivotFmt>
        <c:idx val="67"/>
        <c:spPr>
          <a:solidFill>
            <a:schemeClr val="accent1"/>
          </a:solidFill>
          <a:ln w="19050" cap="rnd">
            <a:solidFill>
              <a:schemeClr val="accent2"/>
            </a:solidFill>
            <a:round/>
          </a:ln>
          <a:effectLst/>
        </c:spPr>
        <c:marker>
          <c:symbol val="none"/>
        </c:marker>
      </c:pivotFmt>
      <c:pivotFmt>
        <c:idx val="68"/>
        <c:spPr>
          <a:solidFill>
            <a:schemeClr val="accent1"/>
          </a:solidFill>
          <a:ln w="19050" cap="rnd">
            <a:solidFill>
              <a:schemeClr val="accent5"/>
            </a:solidFill>
            <a:round/>
          </a:ln>
          <a:effectLst/>
        </c:spPr>
        <c:marker>
          <c:symbol val="none"/>
        </c:marker>
      </c:pivotFmt>
      <c:pivotFmt>
        <c:idx val="69"/>
        <c:spPr>
          <a:solidFill>
            <a:schemeClr val="accent1"/>
          </a:solidFill>
          <a:ln w="19050" cap="rnd">
            <a:solidFill>
              <a:schemeClr val="accent5"/>
            </a:solidFill>
            <a:round/>
          </a:ln>
          <a:effectLst/>
        </c:spPr>
        <c:marker>
          <c:symbol val="none"/>
        </c:marker>
      </c:pivotFmt>
      <c:pivotFmt>
        <c:idx val="70"/>
        <c:spPr>
          <a:solidFill>
            <a:schemeClr val="accent1"/>
          </a:solidFill>
          <a:ln w="19050" cap="rnd">
            <a:solidFill>
              <a:schemeClr val="accent5"/>
            </a:solidFill>
            <a:round/>
          </a:ln>
          <a:effectLst/>
        </c:spPr>
        <c:marker>
          <c:symbol val="none"/>
        </c:marker>
      </c:pivotFmt>
      <c:pivotFmt>
        <c:idx val="71"/>
        <c:spPr>
          <a:solidFill>
            <a:schemeClr val="accent1"/>
          </a:solidFill>
          <a:ln w="19050" cap="rnd">
            <a:solidFill>
              <a:schemeClr val="accent3"/>
            </a:solidFill>
            <a:round/>
          </a:ln>
          <a:effectLst/>
        </c:spPr>
        <c:marker>
          <c:symbol val="none"/>
        </c:marker>
      </c:pivotFmt>
      <c:pivotFmt>
        <c:idx val="72"/>
        <c:spPr>
          <a:solidFill>
            <a:schemeClr val="accent1"/>
          </a:solidFill>
          <a:ln w="28575" cap="rnd">
            <a:solidFill>
              <a:schemeClr val="accent1"/>
            </a:solidFill>
            <a:round/>
          </a:ln>
          <a:effectLst/>
        </c:spPr>
        <c:marker>
          <c:symbol val="none"/>
        </c:marker>
      </c:pivotFmt>
      <c:pivotFmt>
        <c:idx val="73"/>
        <c:spPr>
          <a:solidFill>
            <a:schemeClr val="accent1"/>
          </a:solidFill>
          <a:ln w="28575" cap="rnd">
            <a:solidFill>
              <a:schemeClr val="accent1"/>
            </a:solidFill>
            <a:round/>
          </a:ln>
          <a:effectLst/>
        </c:spPr>
        <c:marker>
          <c:symbol val="none"/>
        </c:marker>
      </c:pivotFmt>
      <c:pivotFmt>
        <c:idx val="74"/>
        <c:spPr>
          <a:solidFill>
            <a:schemeClr val="accent1"/>
          </a:solidFill>
          <a:ln w="28575" cap="rnd">
            <a:solidFill>
              <a:schemeClr val="accent1"/>
            </a:solidFill>
            <a:round/>
          </a:ln>
          <a:effectLst/>
        </c:spPr>
        <c:marker>
          <c:symbol val="none"/>
        </c:marker>
      </c:pivotFmt>
      <c:pivotFmt>
        <c:idx val="75"/>
        <c:spPr>
          <a:solidFill>
            <a:schemeClr val="accent1"/>
          </a:solidFill>
          <a:ln w="28575" cap="rnd">
            <a:solidFill>
              <a:schemeClr val="accent1"/>
            </a:solidFill>
            <a:round/>
          </a:ln>
          <a:effectLst/>
        </c:spPr>
        <c:marker>
          <c:symbol val="none"/>
        </c:marker>
      </c:pivotFmt>
      <c:pivotFmt>
        <c:idx val="76"/>
        <c:spPr>
          <a:solidFill>
            <a:schemeClr val="accent1"/>
          </a:solidFill>
          <a:ln w="28575" cap="rnd">
            <a:solidFill>
              <a:schemeClr val="accent1"/>
            </a:solidFill>
            <a:round/>
          </a:ln>
          <a:effectLst/>
        </c:spPr>
        <c:marker>
          <c:symbol val="none"/>
        </c:marker>
      </c:pivotFmt>
      <c:pivotFmt>
        <c:idx val="77"/>
        <c:spPr>
          <a:solidFill>
            <a:schemeClr val="accent1"/>
          </a:solidFill>
          <a:ln w="28575" cap="rnd">
            <a:solidFill>
              <a:schemeClr val="accent1"/>
            </a:solidFill>
            <a:round/>
          </a:ln>
          <a:effectLst/>
        </c:spPr>
        <c:marker>
          <c:symbol val="none"/>
        </c:marker>
      </c:pivotFmt>
      <c:pivotFmt>
        <c:idx val="78"/>
        <c:spPr>
          <a:solidFill>
            <a:schemeClr val="accent1"/>
          </a:solidFill>
          <a:ln w="28575" cap="rnd">
            <a:solidFill>
              <a:schemeClr val="accent1"/>
            </a:solidFill>
            <a:round/>
          </a:ln>
          <a:effectLst/>
        </c:spPr>
        <c:marker>
          <c:symbol val="none"/>
        </c:marker>
      </c:pivotFmt>
      <c:pivotFmt>
        <c:idx val="79"/>
        <c:spPr>
          <a:solidFill>
            <a:schemeClr val="accent1"/>
          </a:solidFill>
          <a:ln w="28575" cap="rnd">
            <a:solidFill>
              <a:schemeClr val="accent1"/>
            </a:solidFill>
            <a:round/>
          </a:ln>
          <a:effectLst/>
        </c:spPr>
        <c:marker>
          <c:symbol val="none"/>
        </c:marker>
      </c:pivotFmt>
      <c:pivotFmt>
        <c:idx val="80"/>
        <c:spPr>
          <a:solidFill>
            <a:schemeClr val="accent1"/>
          </a:solidFill>
          <a:ln w="28575" cap="rnd">
            <a:solidFill>
              <a:schemeClr val="accent1"/>
            </a:solidFill>
            <a:round/>
          </a:ln>
          <a:effectLst/>
        </c:spPr>
        <c:marker>
          <c:symbol val="none"/>
        </c:marker>
      </c:pivotFmt>
      <c:pivotFmt>
        <c:idx val="81"/>
        <c:spPr>
          <a:solidFill>
            <a:schemeClr val="accent1"/>
          </a:solidFill>
          <a:ln w="28575" cap="rnd">
            <a:solidFill>
              <a:schemeClr val="accent1"/>
            </a:solidFill>
            <a:round/>
          </a:ln>
          <a:effectLst/>
        </c:spPr>
        <c:marker>
          <c:symbol val="none"/>
        </c:marker>
      </c:pivotFmt>
      <c:pivotFmt>
        <c:idx val="82"/>
        <c:spPr>
          <a:solidFill>
            <a:schemeClr val="accent1"/>
          </a:solidFill>
          <a:ln w="28575" cap="rnd">
            <a:solidFill>
              <a:schemeClr val="accent1"/>
            </a:solidFill>
            <a:round/>
          </a:ln>
          <a:effectLst/>
        </c:spPr>
        <c:marker>
          <c:symbol val="none"/>
        </c:marker>
      </c:pivotFmt>
      <c:pivotFmt>
        <c:idx val="83"/>
        <c:spPr>
          <a:solidFill>
            <a:schemeClr val="accent1"/>
          </a:solidFill>
          <a:ln w="28575" cap="rnd">
            <a:solidFill>
              <a:schemeClr val="accent1"/>
            </a:solidFill>
            <a:round/>
          </a:ln>
          <a:effectLst/>
        </c:spPr>
        <c:marker>
          <c:symbol val="none"/>
        </c:marker>
      </c:pivotFmt>
      <c:pivotFmt>
        <c:idx val="84"/>
        <c:spPr>
          <a:solidFill>
            <a:schemeClr val="accent1"/>
          </a:solidFill>
          <a:ln w="28575" cap="rnd">
            <a:solidFill>
              <a:schemeClr val="accent1"/>
            </a:solidFill>
            <a:round/>
          </a:ln>
          <a:effectLst/>
        </c:spPr>
        <c:marker>
          <c:symbol val="none"/>
        </c:marker>
      </c:pivotFmt>
      <c:pivotFmt>
        <c:idx val="85"/>
        <c:spPr>
          <a:solidFill>
            <a:schemeClr val="accent1"/>
          </a:solidFill>
          <a:ln w="28575" cap="rnd">
            <a:solidFill>
              <a:schemeClr val="accent1"/>
            </a:solidFill>
            <a:round/>
          </a:ln>
          <a:effectLst/>
        </c:spPr>
        <c:marker>
          <c:symbol val="none"/>
        </c:marker>
      </c:pivotFmt>
      <c:pivotFmt>
        <c:idx val="86"/>
        <c:spPr>
          <a:solidFill>
            <a:schemeClr val="accent1"/>
          </a:solidFill>
          <a:ln w="28575" cap="rnd">
            <a:solidFill>
              <a:schemeClr val="accent1"/>
            </a:solidFill>
            <a:round/>
          </a:ln>
          <a:effectLst/>
        </c:spPr>
        <c:marker>
          <c:symbol val="none"/>
        </c:marker>
      </c:pivotFmt>
      <c:pivotFmt>
        <c:idx val="87"/>
        <c:spPr>
          <a:solidFill>
            <a:schemeClr val="accent1"/>
          </a:solidFill>
          <a:ln w="28575" cap="rnd">
            <a:solidFill>
              <a:schemeClr val="accent1"/>
            </a:solidFill>
            <a:round/>
          </a:ln>
          <a:effectLst/>
        </c:spPr>
        <c:marker>
          <c:symbol val="none"/>
        </c:marker>
      </c:pivotFmt>
      <c:pivotFmt>
        <c:idx val="88"/>
        <c:spPr>
          <a:solidFill>
            <a:schemeClr val="accent1"/>
          </a:solidFill>
          <a:ln w="28575" cap="rnd">
            <a:solidFill>
              <a:schemeClr val="accent1"/>
            </a:solidFill>
            <a:round/>
          </a:ln>
          <a:effectLst/>
        </c:spPr>
        <c:marker>
          <c:symbol val="none"/>
        </c:marker>
      </c:pivotFmt>
      <c:pivotFmt>
        <c:idx val="89"/>
        <c:spPr>
          <a:solidFill>
            <a:schemeClr val="accent1"/>
          </a:solidFill>
          <a:ln w="28575" cap="rnd">
            <a:solidFill>
              <a:schemeClr val="accent1"/>
            </a:solidFill>
            <a:round/>
          </a:ln>
          <a:effectLst/>
        </c:spPr>
        <c:marker>
          <c:symbol val="none"/>
        </c:marker>
      </c:pivotFmt>
      <c:pivotFmt>
        <c:idx val="90"/>
        <c:spPr>
          <a:solidFill>
            <a:schemeClr val="accent1"/>
          </a:solidFill>
          <a:ln w="28575" cap="rnd">
            <a:solidFill>
              <a:schemeClr val="accent1"/>
            </a:solidFill>
            <a:round/>
          </a:ln>
          <a:effectLst/>
        </c:spPr>
        <c:marker>
          <c:symbol val="none"/>
        </c:marker>
      </c:pivotFmt>
      <c:pivotFmt>
        <c:idx val="91"/>
        <c:spPr>
          <a:solidFill>
            <a:schemeClr val="accent1"/>
          </a:solidFill>
          <a:ln w="28575" cap="rnd">
            <a:solidFill>
              <a:schemeClr val="accent1"/>
            </a:solidFill>
            <a:round/>
          </a:ln>
          <a:effectLst/>
        </c:spPr>
        <c:marker>
          <c:symbol val="none"/>
        </c:marker>
      </c:pivotFmt>
      <c:pivotFmt>
        <c:idx val="92"/>
        <c:spPr>
          <a:solidFill>
            <a:schemeClr val="accent1"/>
          </a:solidFill>
          <a:ln w="28575" cap="rnd">
            <a:solidFill>
              <a:schemeClr val="accent1"/>
            </a:solidFill>
            <a:round/>
          </a:ln>
          <a:effectLst/>
        </c:spPr>
        <c:marker>
          <c:symbol val="none"/>
        </c:marker>
      </c:pivotFmt>
      <c:pivotFmt>
        <c:idx val="93"/>
        <c:spPr>
          <a:solidFill>
            <a:schemeClr val="accent1"/>
          </a:solidFill>
          <a:ln w="28575" cap="rnd">
            <a:solidFill>
              <a:schemeClr val="accent1"/>
            </a:solidFill>
            <a:round/>
          </a:ln>
          <a:effectLst/>
        </c:spPr>
        <c:marker>
          <c:symbol val="none"/>
        </c:marker>
      </c:pivotFmt>
      <c:pivotFmt>
        <c:idx val="94"/>
        <c:spPr>
          <a:solidFill>
            <a:schemeClr val="accent1"/>
          </a:solidFill>
          <a:ln w="28575" cap="rnd">
            <a:solidFill>
              <a:schemeClr val="accent1"/>
            </a:solidFill>
            <a:round/>
          </a:ln>
          <a:effectLst/>
        </c:spPr>
        <c:marker>
          <c:symbol val="none"/>
        </c:marker>
      </c:pivotFmt>
      <c:pivotFmt>
        <c:idx val="95"/>
        <c:spPr>
          <a:solidFill>
            <a:schemeClr val="accent1"/>
          </a:solidFill>
          <a:ln w="28575" cap="rnd">
            <a:solidFill>
              <a:schemeClr val="accent1"/>
            </a:solidFill>
            <a:round/>
          </a:ln>
          <a:effectLst/>
        </c:spPr>
        <c:marker>
          <c:symbol val="none"/>
        </c:marker>
      </c:pivotFmt>
      <c:pivotFmt>
        <c:idx val="96"/>
        <c:spPr>
          <a:solidFill>
            <a:schemeClr val="accent1"/>
          </a:solidFill>
          <a:ln w="28575" cap="rnd">
            <a:solidFill>
              <a:schemeClr val="accent1"/>
            </a:solidFill>
            <a:round/>
          </a:ln>
          <a:effectLst/>
        </c:spPr>
        <c:marker>
          <c:symbol val="none"/>
        </c:marker>
      </c:pivotFmt>
      <c:pivotFmt>
        <c:idx val="97"/>
        <c:spPr>
          <a:solidFill>
            <a:schemeClr val="accent1"/>
          </a:solidFill>
          <a:ln w="28575" cap="rnd">
            <a:solidFill>
              <a:schemeClr val="accent1"/>
            </a:solidFill>
            <a:round/>
          </a:ln>
          <a:effectLst/>
        </c:spPr>
        <c:marker>
          <c:symbol val="none"/>
        </c:marker>
      </c:pivotFmt>
      <c:pivotFmt>
        <c:idx val="98"/>
        <c:spPr>
          <a:solidFill>
            <a:schemeClr val="accent1"/>
          </a:solidFill>
          <a:ln w="28575" cap="rnd">
            <a:solidFill>
              <a:schemeClr val="accent1"/>
            </a:solidFill>
            <a:round/>
          </a:ln>
          <a:effectLst/>
        </c:spPr>
        <c:marker>
          <c:symbol val="none"/>
        </c:marker>
      </c:pivotFmt>
      <c:pivotFmt>
        <c:idx val="99"/>
        <c:spPr>
          <a:solidFill>
            <a:schemeClr val="accent1"/>
          </a:solidFill>
          <a:ln w="28575" cap="rnd">
            <a:solidFill>
              <a:schemeClr val="accent1"/>
            </a:solidFill>
            <a:round/>
          </a:ln>
          <a:effectLst/>
        </c:spPr>
        <c:marker>
          <c:symbol val="none"/>
        </c:marker>
      </c:pivotFmt>
      <c:pivotFmt>
        <c:idx val="100"/>
        <c:spPr>
          <a:solidFill>
            <a:schemeClr val="accent1"/>
          </a:solidFill>
          <a:ln w="28575" cap="rnd">
            <a:solidFill>
              <a:schemeClr val="accent1"/>
            </a:solidFill>
            <a:round/>
          </a:ln>
          <a:effectLst/>
        </c:spPr>
        <c:marker>
          <c:symbol val="none"/>
        </c:marker>
      </c:pivotFmt>
      <c:pivotFmt>
        <c:idx val="101"/>
        <c:spPr>
          <a:solidFill>
            <a:schemeClr val="accent1"/>
          </a:solidFill>
          <a:ln w="28575" cap="rnd">
            <a:solidFill>
              <a:schemeClr val="accent1"/>
            </a:solidFill>
            <a:round/>
          </a:ln>
          <a:effectLst/>
        </c:spPr>
        <c:marker>
          <c:symbol val="none"/>
        </c:marker>
      </c:pivotFmt>
      <c:pivotFmt>
        <c:idx val="102"/>
        <c:spPr>
          <a:solidFill>
            <a:schemeClr val="accent1"/>
          </a:solidFill>
          <a:ln w="28575" cap="rnd">
            <a:solidFill>
              <a:schemeClr val="accent1"/>
            </a:solidFill>
            <a:round/>
          </a:ln>
          <a:effectLst/>
        </c:spPr>
        <c:marker>
          <c:symbol val="none"/>
        </c:marker>
      </c:pivotFmt>
      <c:pivotFmt>
        <c:idx val="103"/>
        <c:spPr>
          <a:solidFill>
            <a:schemeClr val="accent1"/>
          </a:solidFill>
          <a:ln w="28575" cap="rnd">
            <a:solidFill>
              <a:schemeClr val="accent1"/>
            </a:solidFill>
            <a:round/>
          </a:ln>
          <a:effectLst/>
        </c:spPr>
        <c:marker>
          <c:symbol val="none"/>
        </c:marker>
      </c:pivotFmt>
      <c:pivotFmt>
        <c:idx val="104"/>
        <c:spPr>
          <a:solidFill>
            <a:schemeClr val="accent1"/>
          </a:solidFill>
          <a:ln w="28575" cap="rnd">
            <a:solidFill>
              <a:schemeClr val="accent1"/>
            </a:solidFill>
            <a:round/>
          </a:ln>
          <a:effectLst/>
        </c:spPr>
        <c:marker>
          <c:symbol val="none"/>
        </c:marker>
      </c:pivotFmt>
      <c:pivotFmt>
        <c:idx val="105"/>
        <c:spPr>
          <a:solidFill>
            <a:schemeClr val="accent1"/>
          </a:solidFill>
          <a:ln w="28575" cap="rnd">
            <a:solidFill>
              <a:schemeClr val="accent1"/>
            </a:solidFill>
            <a:round/>
          </a:ln>
          <a:effectLst/>
        </c:spPr>
        <c:marker>
          <c:symbol val="none"/>
        </c:marker>
      </c:pivotFmt>
      <c:pivotFmt>
        <c:idx val="106"/>
        <c:spPr>
          <a:solidFill>
            <a:schemeClr val="accent1"/>
          </a:solidFill>
          <a:ln w="28575" cap="rnd">
            <a:solidFill>
              <a:schemeClr val="accent1"/>
            </a:solidFill>
            <a:round/>
          </a:ln>
          <a:effectLst/>
        </c:spPr>
        <c:marker>
          <c:symbol val="none"/>
        </c:marker>
      </c:pivotFmt>
      <c:pivotFmt>
        <c:idx val="107"/>
        <c:spPr>
          <a:solidFill>
            <a:schemeClr val="accent1"/>
          </a:solidFill>
          <a:ln w="28575" cap="rnd">
            <a:solidFill>
              <a:schemeClr val="accent1"/>
            </a:solidFill>
            <a:round/>
          </a:ln>
          <a:effectLst/>
        </c:spPr>
        <c:marker>
          <c:symbol val="none"/>
        </c:marker>
      </c:pivotFmt>
      <c:pivotFmt>
        <c:idx val="108"/>
        <c:spPr>
          <a:solidFill>
            <a:schemeClr val="accent1"/>
          </a:solidFill>
          <a:ln w="28575" cap="rnd">
            <a:solidFill>
              <a:schemeClr val="accent1"/>
            </a:solidFill>
            <a:round/>
          </a:ln>
          <a:effectLst/>
        </c:spPr>
        <c:marker>
          <c:symbol val="none"/>
        </c:marker>
      </c:pivotFmt>
      <c:pivotFmt>
        <c:idx val="109"/>
        <c:spPr>
          <a:solidFill>
            <a:schemeClr val="accent1"/>
          </a:solidFill>
          <a:ln w="28575" cap="rnd">
            <a:solidFill>
              <a:schemeClr val="accent1"/>
            </a:solidFill>
            <a:round/>
          </a:ln>
          <a:effectLst/>
        </c:spPr>
        <c:marker>
          <c:symbol val="none"/>
        </c:marker>
      </c:pivotFmt>
      <c:pivotFmt>
        <c:idx val="110"/>
        <c:spPr>
          <a:solidFill>
            <a:schemeClr val="accent1"/>
          </a:solidFill>
          <a:ln w="28575" cap="rnd">
            <a:solidFill>
              <a:schemeClr val="accent1"/>
            </a:solidFill>
            <a:round/>
          </a:ln>
          <a:effectLst/>
        </c:spPr>
        <c:marker>
          <c:symbol val="none"/>
        </c:marker>
      </c:pivotFmt>
      <c:pivotFmt>
        <c:idx val="111"/>
        <c:spPr>
          <a:solidFill>
            <a:schemeClr val="accent1"/>
          </a:solidFill>
          <a:ln w="28575" cap="rnd">
            <a:solidFill>
              <a:schemeClr val="accent1"/>
            </a:solidFill>
            <a:round/>
          </a:ln>
          <a:effectLst/>
        </c:spPr>
        <c:marker>
          <c:symbol val="none"/>
        </c:marker>
      </c:pivotFmt>
      <c:pivotFmt>
        <c:idx val="112"/>
        <c:spPr>
          <a:solidFill>
            <a:schemeClr val="accent1"/>
          </a:solidFill>
          <a:ln w="28575" cap="rnd">
            <a:solidFill>
              <a:schemeClr val="accent1"/>
            </a:solidFill>
            <a:round/>
          </a:ln>
          <a:effectLst/>
        </c:spPr>
        <c:marker>
          <c:symbol val="none"/>
        </c:marker>
      </c:pivotFmt>
      <c:pivotFmt>
        <c:idx val="113"/>
        <c:spPr>
          <a:solidFill>
            <a:schemeClr val="accent1"/>
          </a:solidFill>
          <a:ln w="28575" cap="rnd">
            <a:solidFill>
              <a:schemeClr val="accent1"/>
            </a:solidFill>
            <a:round/>
          </a:ln>
          <a:effectLst/>
        </c:spPr>
        <c:marker>
          <c:symbol val="none"/>
        </c:marker>
      </c:pivotFmt>
      <c:pivotFmt>
        <c:idx val="114"/>
        <c:spPr>
          <a:solidFill>
            <a:schemeClr val="accent1"/>
          </a:solidFill>
          <a:ln w="28575" cap="rnd">
            <a:solidFill>
              <a:schemeClr val="accent1"/>
            </a:solidFill>
            <a:round/>
          </a:ln>
          <a:effectLst/>
        </c:spPr>
        <c:marker>
          <c:symbol val="none"/>
        </c:marker>
      </c:pivotFmt>
      <c:pivotFmt>
        <c:idx val="115"/>
        <c:spPr>
          <a:solidFill>
            <a:schemeClr val="accent1"/>
          </a:solidFill>
          <a:ln w="28575" cap="rnd">
            <a:solidFill>
              <a:schemeClr val="accent1"/>
            </a:solidFill>
            <a:round/>
          </a:ln>
          <a:effectLst/>
        </c:spPr>
        <c:marker>
          <c:symbol val="none"/>
        </c:marker>
      </c:pivotFmt>
      <c:pivotFmt>
        <c:idx val="116"/>
        <c:spPr>
          <a:solidFill>
            <a:schemeClr val="accent1"/>
          </a:solidFill>
          <a:ln w="28575" cap="rnd">
            <a:solidFill>
              <a:schemeClr val="accent1"/>
            </a:solidFill>
            <a:round/>
          </a:ln>
          <a:effectLst/>
        </c:spPr>
        <c:marker>
          <c:symbol val="none"/>
        </c:marker>
      </c:pivotFmt>
      <c:pivotFmt>
        <c:idx val="117"/>
        <c:spPr>
          <a:solidFill>
            <a:schemeClr val="accent1"/>
          </a:solidFill>
          <a:ln w="28575" cap="rnd">
            <a:solidFill>
              <a:schemeClr val="accent1"/>
            </a:solidFill>
            <a:round/>
          </a:ln>
          <a:effectLst/>
        </c:spPr>
        <c:marker>
          <c:symbol val="none"/>
        </c:marker>
      </c:pivotFmt>
      <c:pivotFmt>
        <c:idx val="118"/>
        <c:spPr>
          <a:solidFill>
            <a:schemeClr val="accent1"/>
          </a:solidFill>
          <a:ln w="28575" cap="rnd">
            <a:solidFill>
              <a:schemeClr val="accent1"/>
            </a:solidFill>
            <a:round/>
          </a:ln>
          <a:effectLst/>
        </c:spPr>
        <c:marker>
          <c:symbol val="none"/>
        </c:marker>
      </c:pivotFmt>
      <c:pivotFmt>
        <c:idx val="119"/>
        <c:spPr>
          <a:solidFill>
            <a:schemeClr val="accent1"/>
          </a:solidFill>
          <a:ln w="28575" cap="rnd">
            <a:solidFill>
              <a:schemeClr val="accent1"/>
            </a:solidFill>
            <a:round/>
          </a:ln>
          <a:effectLst/>
        </c:spPr>
        <c:marker>
          <c:symbol val="none"/>
        </c:marker>
      </c:pivotFmt>
      <c:pivotFmt>
        <c:idx val="120"/>
        <c:spPr>
          <a:solidFill>
            <a:schemeClr val="accent1"/>
          </a:solidFill>
          <a:ln w="28575" cap="rnd">
            <a:solidFill>
              <a:schemeClr val="accent1"/>
            </a:solidFill>
            <a:round/>
          </a:ln>
          <a:effectLst/>
        </c:spPr>
        <c:marker>
          <c:symbol val="none"/>
        </c:marker>
      </c:pivotFmt>
      <c:pivotFmt>
        <c:idx val="121"/>
        <c:spPr>
          <a:solidFill>
            <a:schemeClr val="accent1"/>
          </a:solidFill>
          <a:ln w="28575" cap="rnd">
            <a:solidFill>
              <a:schemeClr val="accent1"/>
            </a:solidFill>
            <a:round/>
          </a:ln>
          <a:effectLst/>
        </c:spPr>
        <c:marker>
          <c:symbol val="none"/>
        </c:marker>
      </c:pivotFmt>
      <c:pivotFmt>
        <c:idx val="122"/>
        <c:spPr>
          <a:solidFill>
            <a:schemeClr val="accent1"/>
          </a:solidFill>
          <a:ln w="28575" cap="rnd">
            <a:solidFill>
              <a:schemeClr val="accent1"/>
            </a:solidFill>
            <a:round/>
          </a:ln>
          <a:effectLst/>
        </c:spPr>
        <c:marker>
          <c:symbol val="none"/>
        </c:marker>
      </c:pivotFmt>
      <c:pivotFmt>
        <c:idx val="123"/>
        <c:spPr>
          <a:solidFill>
            <a:schemeClr val="accent1"/>
          </a:solidFill>
          <a:ln w="28575" cap="rnd">
            <a:solidFill>
              <a:schemeClr val="accent1"/>
            </a:solidFill>
            <a:round/>
          </a:ln>
          <a:effectLst/>
        </c:spPr>
        <c:marker>
          <c:symbol val="none"/>
        </c:marker>
      </c:pivotFmt>
      <c:pivotFmt>
        <c:idx val="124"/>
        <c:spPr>
          <a:solidFill>
            <a:schemeClr val="accent1"/>
          </a:solidFill>
          <a:ln w="28575" cap="rnd">
            <a:solidFill>
              <a:schemeClr val="accent1"/>
            </a:solidFill>
            <a:round/>
          </a:ln>
          <a:effectLst/>
        </c:spPr>
        <c:marker>
          <c:symbol val="none"/>
        </c:marker>
      </c:pivotFmt>
      <c:pivotFmt>
        <c:idx val="125"/>
        <c:spPr>
          <a:solidFill>
            <a:schemeClr val="accent1"/>
          </a:solidFill>
          <a:ln w="28575" cap="rnd">
            <a:solidFill>
              <a:schemeClr val="accent1"/>
            </a:solidFill>
            <a:round/>
          </a:ln>
          <a:effectLst/>
        </c:spPr>
        <c:marker>
          <c:symbol val="none"/>
        </c:marker>
      </c:pivotFmt>
      <c:pivotFmt>
        <c:idx val="126"/>
        <c:spPr>
          <a:solidFill>
            <a:schemeClr val="accent1"/>
          </a:solidFill>
          <a:ln w="28575" cap="rnd">
            <a:solidFill>
              <a:schemeClr val="accent1"/>
            </a:solidFill>
            <a:round/>
          </a:ln>
          <a:effectLst/>
        </c:spPr>
        <c:marker>
          <c:symbol val="none"/>
        </c:marker>
      </c:pivotFmt>
      <c:pivotFmt>
        <c:idx val="127"/>
        <c:spPr>
          <a:solidFill>
            <a:schemeClr val="accent1"/>
          </a:solidFill>
          <a:ln w="28575" cap="rnd">
            <a:solidFill>
              <a:schemeClr val="accent1"/>
            </a:solidFill>
            <a:round/>
          </a:ln>
          <a:effectLst/>
        </c:spPr>
        <c:marker>
          <c:symbol val="none"/>
        </c:marker>
      </c:pivotFmt>
      <c:pivotFmt>
        <c:idx val="128"/>
        <c:spPr>
          <a:solidFill>
            <a:schemeClr val="accent1"/>
          </a:solidFill>
          <a:ln w="28575" cap="rnd">
            <a:solidFill>
              <a:schemeClr val="accent1"/>
            </a:solidFill>
            <a:round/>
          </a:ln>
          <a:effectLst/>
        </c:spPr>
        <c:marker>
          <c:symbol val="none"/>
        </c:marker>
      </c:pivotFmt>
      <c:pivotFmt>
        <c:idx val="129"/>
        <c:spPr>
          <a:solidFill>
            <a:schemeClr val="accent1"/>
          </a:solidFill>
          <a:ln w="28575" cap="rnd">
            <a:solidFill>
              <a:schemeClr val="accent1"/>
            </a:solidFill>
            <a:round/>
          </a:ln>
          <a:effectLst/>
        </c:spPr>
        <c:marker>
          <c:symbol val="none"/>
        </c:marker>
      </c:pivotFmt>
      <c:pivotFmt>
        <c:idx val="130"/>
        <c:spPr>
          <a:solidFill>
            <a:schemeClr val="accent1"/>
          </a:solidFill>
          <a:ln w="28575" cap="rnd">
            <a:solidFill>
              <a:schemeClr val="accent1"/>
            </a:solidFill>
            <a:round/>
          </a:ln>
          <a:effectLst/>
        </c:spPr>
        <c:marker>
          <c:symbol val="none"/>
        </c:marker>
      </c:pivotFmt>
      <c:pivotFmt>
        <c:idx val="131"/>
        <c:spPr>
          <a:solidFill>
            <a:schemeClr val="accent1"/>
          </a:solidFill>
          <a:ln w="28575" cap="rnd">
            <a:solidFill>
              <a:schemeClr val="accent1"/>
            </a:solidFill>
            <a:round/>
          </a:ln>
          <a:effectLst/>
        </c:spPr>
        <c:marker>
          <c:symbol val="none"/>
        </c:marker>
      </c:pivotFmt>
      <c:pivotFmt>
        <c:idx val="132"/>
        <c:spPr>
          <a:solidFill>
            <a:schemeClr val="accent1"/>
          </a:solidFill>
          <a:ln w="28575" cap="rnd">
            <a:solidFill>
              <a:schemeClr val="accent1"/>
            </a:solidFill>
            <a:round/>
          </a:ln>
          <a:effectLst/>
        </c:spPr>
        <c:marker>
          <c:symbol val="none"/>
        </c:marker>
      </c:pivotFmt>
      <c:pivotFmt>
        <c:idx val="133"/>
        <c:spPr>
          <a:solidFill>
            <a:schemeClr val="accent1"/>
          </a:solidFill>
          <a:ln w="28575" cap="rnd">
            <a:solidFill>
              <a:schemeClr val="accent1"/>
            </a:solidFill>
            <a:round/>
          </a:ln>
          <a:effectLst/>
        </c:spPr>
        <c:marker>
          <c:symbol val="none"/>
        </c:marker>
      </c:pivotFmt>
      <c:pivotFmt>
        <c:idx val="134"/>
        <c:spPr>
          <a:solidFill>
            <a:schemeClr val="accent1"/>
          </a:solidFill>
          <a:ln w="28575" cap="rnd">
            <a:solidFill>
              <a:schemeClr val="accent1"/>
            </a:solidFill>
            <a:round/>
          </a:ln>
          <a:effectLst/>
        </c:spPr>
        <c:marker>
          <c:symbol val="none"/>
        </c:marker>
      </c:pivotFmt>
      <c:pivotFmt>
        <c:idx val="135"/>
        <c:spPr>
          <a:solidFill>
            <a:schemeClr val="accent1"/>
          </a:solidFill>
          <a:ln w="28575" cap="rnd">
            <a:solidFill>
              <a:schemeClr val="accent1"/>
            </a:solidFill>
            <a:round/>
          </a:ln>
          <a:effectLst/>
        </c:spPr>
        <c:marker>
          <c:symbol val="none"/>
        </c:marker>
      </c:pivotFmt>
      <c:pivotFmt>
        <c:idx val="136"/>
        <c:spPr>
          <a:solidFill>
            <a:schemeClr val="accent1"/>
          </a:solidFill>
          <a:ln w="28575" cap="rnd">
            <a:solidFill>
              <a:schemeClr val="accent1"/>
            </a:solidFill>
            <a:round/>
          </a:ln>
          <a:effectLst/>
        </c:spPr>
        <c:marker>
          <c:symbol val="none"/>
        </c:marker>
      </c:pivotFmt>
      <c:pivotFmt>
        <c:idx val="137"/>
        <c:spPr>
          <a:solidFill>
            <a:schemeClr val="accent1"/>
          </a:solidFill>
          <a:ln w="28575" cap="rnd">
            <a:solidFill>
              <a:schemeClr val="accent1"/>
            </a:solidFill>
            <a:round/>
          </a:ln>
          <a:effectLst/>
        </c:spPr>
        <c:marker>
          <c:symbol val="none"/>
        </c:marker>
      </c:pivotFmt>
      <c:pivotFmt>
        <c:idx val="138"/>
        <c:spPr>
          <a:solidFill>
            <a:schemeClr val="accent1"/>
          </a:solidFill>
          <a:ln w="28575" cap="rnd">
            <a:solidFill>
              <a:schemeClr val="accent1"/>
            </a:solidFill>
            <a:round/>
          </a:ln>
          <a:effectLst/>
        </c:spPr>
        <c:marker>
          <c:symbol val="none"/>
        </c:marker>
      </c:pivotFmt>
      <c:pivotFmt>
        <c:idx val="139"/>
        <c:spPr>
          <a:solidFill>
            <a:schemeClr val="accent1"/>
          </a:solidFill>
          <a:ln w="28575" cap="rnd">
            <a:solidFill>
              <a:schemeClr val="accent1"/>
            </a:solidFill>
            <a:round/>
          </a:ln>
          <a:effectLst/>
        </c:spPr>
        <c:marker>
          <c:symbol val="none"/>
        </c:marker>
      </c:pivotFmt>
      <c:pivotFmt>
        <c:idx val="140"/>
        <c:spPr>
          <a:solidFill>
            <a:schemeClr val="accent1"/>
          </a:solidFill>
          <a:ln w="28575" cap="rnd">
            <a:solidFill>
              <a:schemeClr val="accent1"/>
            </a:solidFill>
            <a:round/>
          </a:ln>
          <a:effectLst/>
        </c:spPr>
        <c:marker>
          <c:symbol val="none"/>
        </c:marker>
      </c:pivotFmt>
      <c:pivotFmt>
        <c:idx val="141"/>
        <c:spPr>
          <a:solidFill>
            <a:schemeClr val="accent1"/>
          </a:solidFill>
          <a:ln w="28575" cap="rnd">
            <a:solidFill>
              <a:schemeClr val="accent1"/>
            </a:solidFill>
            <a:round/>
          </a:ln>
          <a:effectLst/>
        </c:spPr>
        <c:marker>
          <c:symbol val="none"/>
        </c:marker>
      </c:pivotFmt>
      <c:pivotFmt>
        <c:idx val="142"/>
        <c:spPr>
          <a:solidFill>
            <a:schemeClr val="accent1"/>
          </a:solidFill>
          <a:ln w="28575" cap="rnd">
            <a:solidFill>
              <a:schemeClr val="accent1"/>
            </a:solidFill>
            <a:round/>
          </a:ln>
          <a:effectLst/>
        </c:spPr>
        <c:marker>
          <c:symbol val="none"/>
        </c:marker>
      </c:pivotFmt>
      <c:pivotFmt>
        <c:idx val="143"/>
        <c:spPr>
          <a:solidFill>
            <a:schemeClr val="accent1"/>
          </a:solidFill>
          <a:ln w="28575" cap="rnd">
            <a:solidFill>
              <a:schemeClr val="accent1"/>
            </a:solidFill>
            <a:round/>
          </a:ln>
          <a:effectLst/>
        </c:spPr>
        <c:marker>
          <c:symbol val="none"/>
        </c:marker>
      </c:pivotFmt>
      <c:pivotFmt>
        <c:idx val="144"/>
        <c:spPr>
          <a:solidFill>
            <a:schemeClr val="accent1"/>
          </a:solidFill>
          <a:ln w="28575" cap="rnd">
            <a:solidFill>
              <a:schemeClr val="accent1"/>
            </a:solidFill>
            <a:round/>
          </a:ln>
          <a:effectLst/>
        </c:spPr>
        <c:marker>
          <c:symbol val="none"/>
        </c:marker>
      </c:pivotFmt>
      <c:pivotFmt>
        <c:idx val="145"/>
        <c:spPr>
          <a:solidFill>
            <a:schemeClr val="accent1"/>
          </a:solidFill>
          <a:ln w="28575" cap="rnd">
            <a:solidFill>
              <a:schemeClr val="accent1"/>
            </a:solidFill>
            <a:round/>
          </a:ln>
          <a:effectLst/>
        </c:spPr>
        <c:marker>
          <c:symbol val="none"/>
        </c:marker>
      </c:pivotFmt>
      <c:pivotFmt>
        <c:idx val="146"/>
        <c:spPr>
          <a:solidFill>
            <a:schemeClr val="accent1"/>
          </a:solidFill>
          <a:ln w="28575" cap="rnd">
            <a:solidFill>
              <a:schemeClr val="accent1"/>
            </a:solidFill>
            <a:round/>
          </a:ln>
          <a:effectLst/>
        </c:spPr>
        <c:marker>
          <c:symbol val="none"/>
        </c:marker>
      </c:pivotFmt>
      <c:pivotFmt>
        <c:idx val="147"/>
        <c:spPr>
          <a:solidFill>
            <a:schemeClr val="accent1"/>
          </a:solidFill>
          <a:ln w="28575" cap="rnd">
            <a:solidFill>
              <a:schemeClr val="accent1"/>
            </a:solidFill>
            <a:round/>
          </a:ln>
          <a:effectLst/>
        </c:spPr>
        <c:marker>
          <c:symbol val="none"/>
        </c:marker>
      </c:pivotFmt>
      <c:pivotFmt>
        <c:idx val="148"/>
        <c:spPr>
          <a:solidFill>
            <a:schemeClr val="accent1"/>
          </a:solidFill>
          <a:ln w="28575" cap="rnd">
            <a:solidFill>
              <a:schemeClr val="accent1"/>
            </a:solidFill>
            <a:round/>
          </a:ln>
          <a:effectLst/>
        </c:spPr>
        <c:marker>
          <c:symbol val="none"/>
        </c:marker>
      </c:pivotFmt>
      <c:pivotFmt>
        <c:idx val="149"/>
        <c:spPr>
          <a:solidFill>
            <a:schemeClr val="accent1"/>
          </a:solidFill>
          <a:ln w="28575" cap="rnd">
            <a:solidFill>
              <a:schemeClr val="accent1"/>
            </a:solidFill>
            <a:round/>
          </a:ln>
          <a:effectLst/>
        </c:spPr>
        <c:marker>
          <c:symbol val="none"/>
        </c:marker>
      </c:pivotFmt>
      <c:pivotFmt>
        <c:idx val="150"/>
        <c:spPr>
          <a:solidFill>
            <a:schemeClr val="accent1"/>
          </a:solidFill>
          <a:ln w="28575" cap="rnd">
            <a:solidFill>
              <a:schemeClr val="accent1"/>
            </a:solidFill>
            <a:round/>
          </a:ln>
          <a:effectLst/>
        </c:spPr>
        <c:marker>
          <c:symbol val="none"/>
        </c:marker>
      </c:pivotFmt>
      <c:pivotFmt>
        <c:idx val="151"/>
        <c:spPr>
          <a:solidFill>
            <a:schemeClr val="accent1"/>
          </a:solidFill>
          <a:ln w="28575" cap="rnd">
            <a:solidFill>
              <a:schemeClr val="accent1"/>
            </a:solidFill>
            <a:round/>
          </a:ln>
          <a:effectLst/>
        </c:spPr>
        <c:marker>
          <c:symbol val="none"/>
        </c:marker>
      </c:pivotFmt>
      <c:pivotFmt>
        <c:idx val="152"/>
        <c:spPr>
          <a:solidFill>
            <a:schemeClr val="accent1"/>
          </a:solidFill>
          <a:ln w="28575" cap="rnd">
            <a:solidFill>
              <a:schemeClr val="accent1"/>
            </a:solidFill>
            <a:round/>
          </a:ln>
          <a:effectLst/>
        </c:spPr>
        <c:marker>
          <c:symbol val="none"/>
        </c:marker>
      </c:pivotFmt>
      <c:pivotFmt>
        <c:idx val="153"/>
        <c:spPr>
          <a:solidFill>
            <a:schemeClr val="accent1"/>
          </a:solidFill>
          <a:ln w="28575" cap="rnd">
            <a:solidFill>
              <a:schemeClr val="accent1"/>
            </a:solidFill>
            <a:round/>
          </a:ln>
          <a:effectLst/>
        </c:spPr>
        <c:marker>
          <c:symbol val="none"/>
        </c:marker>
      </c:pivotFmt>
      <c:pivotFmt>
        <c:idx val="154"/>
        <c:spPr>
          <a:solidFill>
            <a:schemeClr val="accent1"/>
          </a:solidFill>
          <a:ln w="28575" cap="rnd">
            <a:solidFill>
              <a:schemeClr val="accent1"/>
            </a:solidFill>
            <a:round/>
          </a:ln>
          <a:effectLst/>
        </c:spPr>
        <c:marker>
          <c:symbol val="none"/>
        </c:marker>
      </c:pivotFmt>
      <c:pivotFmt>
        <c:idx val="155"/>
        <c:spPr>
          <a:solidFill>
            <a:schemeClr val="accent1"/>
          </a:solidFill>
          <a:ln w="28575" cap="rnd">
            <a:solidFill>
              <a:schemeClr val="accent1"/>
            </a:solidFill>
            <a:round/>
          </a:ln>
          <a:effectLst/>
        </c:spPr>
        <c:marker>
          <c:symbol val="none"/>
        </c:marker>
      </c:pivotFmt>
      <c:pivotFmt>
        <c:idx val="156"/>
        <c:spPr>
          <a:solidFill>
            <a:schemeClr val="accent1"/>
          </a:solidFill>
          <a:ln w="28575" cap="rnd">
            <a:solidFill>
              <a:schemeClr val="accent1"/>
            </a:solidFill>
            <a:round/>
          </a:ln>
          <a:effectLst/>
        </c:spPr>
        <c:marker>
          <c:symbol val="none"/>
        </c:marker>
      </c:pivotFmt>
      <c:pivotFmt>
        <c:idx val="157"/>
        <c:spPr>
          <a:solidFill>
            <a:schemeClr val="accent1"/>
          </a:solidFill>
          <a:ln w="28575" cap="rnd">
            <a:solidFill>
              <a:schemeClr val="accent1"/>
            </a:solidFill>
            <a:round/>
          </a:ln>
          <a:effectLst/>
        </c:spPr>
        <c:marker>
          <c:symbol val="none"/>
        </c:marker>
      </c:pivotFmt>
      <c:pivotFmt>
        <c:idx val="158"/>
        <c:spPr>
          <a:solidFill>
            <a:schemeClr val="accent1"/>
          </a:solidFill>
          <a:ln w="28575" cap="rnd">
            <a:solidFill>
              <a:schemeClr val="accent1"/>
            </a:solidFill>
            <a:round/>
          </a:ln>
          <a:effectLst/>
        </c:spPr>
        <c:marker>
          <c:symbol val="none"/>
        </c:marker>
      </c:pivotFmt>
      <c:pivotFmt>
        <c:idx val="159"/>
        <c:spPr>
          <a:solidFill>
            <a:schemeClr val="accent1"/>
          </a:solidFill>
          <a:ln w="28575" cap="rnd">
            <a:solidFill>
              <a:schemeClr val="accent1"/>
            </a:solidFill>
            <a:round/>
          </a:ln>
          <a:effectLst/>
        </c:spPr>
        <c:marker>
          <c:symbol val="none"/>
        </c:marker>
      </c:pivotFmt>
      <c:pivotFmt>
        <c:idx val="160"/>
        <c:spPr>
          <a:solidFill>
            <a:schemeClr val="accent1"/>
          </a:solidFill>
          <a:ln w="28575" cap="rnd">
            <a:solidFill>
              <a:schemeClr val="accent1"/>
            </a:solidFill>
            <a:round/>
          </a:ln>
          <a:effectLst/>
        </c:spPr>
        <c:marker>
          <c:symbol val="none"/>
        </c:marker>
      </c:pivotFmt>
      <c:pivotFmt>
        <c:idx val="161"/>
        <c:spPr>
          <a:solidFill>
            <a:schemeClr val="accent1"/>
          </a:solidFill>
          <a:ln w="28575" cap="rnd">
            <a:solidFill>
              <a:schemeClr val="accent1"/>
            </a:solidFill>
            <a:round/>
          </a:ln>
          <a:effectLst/>
        </c:spPr>
        <c:marker>
          <c:symbol val="none"/>
        </c:marker>
      </c:pivotFmt>
      <c:pivotFmt>
        <c:idx val="162"/>
        <c:spPr>
          <a:solidFill>
            <a:schemeClr val="accent1"/>
          </a:solidFill>
          <a:ln w="28575" cap="rnd">
            <a:solidFill>
              <a:schemeClr val="accent1"/>
            </a:solidFill>
            <a:round/>
          </a:ln>
          <a:effectLst/>
        </c:spPr>
        <c:marker>
          <c:symbol val="none"/>
        </c:marker>
      </c:pivotFmt>
      <c:pivotFmt>
        <c:idx val="163"/>
        <c:spPr>
          <a:solidFill>
            <a:schemeClr val="accent1"/>
          </a:solidFill>
          <a:ln w="28575" cap="rnd">
            <a:solidFill>
              <a:schemeClr val="accent1"/>
            </a:solidFill>
            <a:round/>
          </a:ln>
          <a:effectLst/>
        </c:spPr>
        <c:marker>
          <c:symbol val="none"/>
        </c:marker>
      </c:pivotFmt>
      <c:pivotFmt>
        <c:idx val="164"/>
        <c:spPr>
          <a:solidFill>
            <a:schemeClr val="accent1"/>
          </a:solidFill>
          <a:ln w="28575" cap="rnd">
            <a:solidFill>
              <a:schemeClr val="accent1"/>
            </a:solidFill>
            <a:round/>
          </a:ln>
          <a:effectLst/>
        </c:spPr>
        <c:marker>
          <c:symbol val="none"/>
        </c:marker>
      </c:pivotFmt>
      <c:pivotFmt>
        <c:idx val="165"/>
        <c:spPr>
          <a:solidFill>
            <a:schemeClr val="accent1"/>
          </a:solidFill>
          <a:ln w="28575" cap="rnd">
            <a:solidFill>
              <a:schemeClr val="accent1"/>
            </a:solidFill>
            <a:round/>
          </a:ln>
          <a:effectLst/>
        </c:spPr>
        <c:marker>
          <c:symbol val="none"/>
        </c:marker>
      </c:pivotFmt>
      <c:pivotFmt>
        <c:idx val="166"/>
        <c:spPr>
          <a:solidFill>
            <a:schemeClr val="accent1"/>
          </a:solidFill>
          <a:ln w="28575" cap="rnd">
            <a:solidFill>
              <a:schemeClr val="accent1"/>
            </a:solidFill>
            <a:round/>
          </a:ln>
          <a:effectLst/>
        </c:spPr>
        <c:marker>
          <c:symbol val="none"/>
        </c:marker>
      </c:pivotFmt>
      <c:pivotFmt>
        <c:idx val="167"/>
        <c:spPr>
          <a:solidFill>
            <a:schemeClr val="accent1"/>
          </a:solidFill>
          <a:ln w="28575" cap="rnd">
            <a:solidFill>
              <a:schemeClr val="accent1"/>
            </a:solidFill>
            <a:round/>
          </a:ln>
          <a:effectLst/>
        </c:spPr>
        <c:marker>
          <c:symbol val="none"/>
        </c:marker>
      </c:pivotFmt>
      <c:pivotFmt>
        <c:idx val="168"/>
        <c:spPr>
          <a:solidFill>
            <a:schemeClr val="accent1"/>
          </a:solidFill>
          <a:ln w="28575" cap="rnd">
            <a:solidFill>
              <a:schemeClr val="accent1"/>
            </a:solidFill>
            <a:round/>
          </a:ln>
          <a:effectLst/>
        </c:spPr>
        <c:marker>
          <c:symbol val="none"/>
        </c:marker>
      </c:pivotFmt>
      <c:pivotFmt>
        <c:idx val="169"/>
        <c:spPr>
          <a:solidFill>
            <a:schemeClr val="accent1"/>
          </a:solidFill>
          <a:ln w="28575" cap="rnd">
            <a:solidFill>
              <a:schemeClr val="accent1"/>
            </a:solidFill>
            <a:round/>
          </a:ln>
          <a:effectLst/>
        </c:spPr>
        <c:marker>
          <c:symbol val="none"/>
        </c:marker>
      </c:pivotFmt>
      <c:pivotFmt>
        <c:idx val="170"/>
        <c:spPr>
          <a:solidFill>
            <a:schemeClr val="accent1"/>
          </a:solidFill>
          <a:ln w="28575" cap="rnd">
            <a:solidFill>
              <a:schemeClr val="accent1"/>
            </a:solidFill>
            <a:round/>
          </a:ln>
          <a:effectLst/>
        </c:spPr>
        <c:marker>
          <c:symbol val="none"/>
        </c:marker>
      </c:pivotFmt>
      <c:pivotFmt>
        <c:idx val="171"/>
        <c:spPr>
          <a:solidFill>
            <a:schemeClr val="accent1"/>
          </a:solidFill>
          <a:ln w="28575" cap="rnd">
            <a:solidFill>
              <a:schemeClr val="accent1"/>
            </a:solidFill>
            <a:round/>
          </a:ln>
          <a:effectLst/>
        </c:spPr>
        <c:marker>
          <c:symbol val="none"/>
        </c:marker>
      </c:pivotFmt>
      <c:pivotFmt>
        <c:idx val="172"/>
        <c:spPr>
          <a:solidFill>
            <a:schemeClr val="accent1"/>
          </a:solidFill>
          <a:ln w="28575" cap="rnd">
            <a:solidFill>
              <a:schemeClr val="accent1"/>
            </a:solidFill>
            <a:round/>
          </a:ln>
          <a:effectLst/>
        </c:spPr>
        <c:marker>
          <c:symbol val="none"/>
        </c:marker>
      </c:pivotFmt>
      <c:pivotFmt>
        <c:idx val="173"/>
        <c:spPr>
          <a:solidFill>
            <a:schemeClr val="accent1"/>
          </a:solidFill>
          <a:ln w="28575" cap="rnd">
            <a:solidFill>
              <a:schemeClr val="accent1"/>
            </a:solidFill>
            <a:round/>
          </a:ln>
          <a:effectLst/>
        </c:spPr>
        <c:marker>
          <c:symbol val="none"/>
        </c:marker>
      </c:pivotFmt>
      <c:pivotFmt>
        <c:idx val="174"/>
        <c:spPr>
          <a:solidFill>
            <a:schemeClr val="accent1"/>
          </a:solidFill>
          <a:ln w="28575" cap="rnd">
            <a:solidFill>
              <a:schemeClr val="accent1"/>
            </a:solidFill>
            <a:round/>
          </a:ln>
          <a:effectLst/>
        </c:spPr>
        <c:marker>
          <c:symbol val="none"/>
        </c:marker>
      </c:pivotFmt>
      <c:pivotFmt>
        <c:idx val="175"/>
        <c:spPr>
          <a:solidFill>
            <a:schemeClr val="accent1"/>
          </a:solidFill>
          <a:ln w="28575" cap="rnd">
            <a:solidFill>
              <a:schemeClr val="accent1"/>
            </a:solidFill>
            <a:round/>
          </a:ln>
          <a:effectLst/>
        </c:spPr>
        <c:marker>
          <c:symbol val="none"/>
        </c:marker>
      </c:pivotFmt>
      <c:pivotFmt>
        <c:idx val="176"/>
        <c:spPr>
          <a:solidFill>
            <a:schemeClr val="accent1"/>
          </a:solidFill>
          <a:ln w="28575" cap="rnd">
            <a:solidFill>
              <a:schemeClr val="accent1"/>
            </a:solidFill>
            <a:round/>
          </a:ln>
          <a:effectLst/>
        </c:spPr>
        <c:marker>
          <c:symbol val="none"/>
        </c:marker>
      </c:pivotFmt>
      <c:pivotFmt>
        <c:idx val="177"/>
        <c:spPr>
          <a:solidFill>
            <a:schemeClr val="accent1"/>
          </a:solidFill>
          <a:ln w="28575" cap="rnd">
            <a:solidFill>
              <a:schemeClr val="accent1"/>
            </a:solidFill>
            <a:round/>
          </a:ln>
          <a:effectLst/>
        </c:spPr>
        <c:marker>
          <c:symbol val="none"/>
        </c:marker>
      </c:pivotFmt>
      <c:pivotFmt>
        <c:idx val="178"/>
        <c:spPr>
          <a:solidFill>
            <a:schemeClr val="accent1"/>
          </a:solidFill>
          <a:ln w="28575" cap="rnd">
            <a:solidFill>
              <a:schemeClr val="accent1"/>
            </a:solidFill>
            <a:round/>
          </a:ln>
          <a:effectLst/>
        </c:spPr>
        <c:marker>
          <c:symbol val="none"/>
        </c:marker>
      </c:pivotFmt>
      <c:pivotFmt>
        <c:idx val="179"/>
        <c:spPr>
          <a:solidFill>
            <a:schemeClr val="accent1"/>
          </a:solidFill>
          <a:ln w="28575" cap="rnd">
            <a:solidFill>
              <a:schemeClr val="accent1"/>
            </a:solidFill>
            <a:round/>
          </a:ln>
          <a:effectLst/>
        </c:spPr>
        <c:marker>
          <c:symbol val="none"/>
        </c:marker>
      </c:pivotFmt>
      <c:pivotFmt>
        <c:idx val="180"/>
        <c:spPr>
          <a:solidFill>
            <a:schemeClr val="accent1"/>
          </a:solidFill>
          <a:ln w="28575" cap="rnd">
            <a:solidFill>
              <a:schemeClr val="accent1"/>
            </a:solidFill>
            <a:round/>
          </a:ln>
          <a:effectLst/>
        </c:spPr>
        <c:marker>
          <c:symbol val="none"/>
        </c:marker>
      </c:pivotFmt>
      <c:pivotFmt>
        <c:idx val="181"/>
        <c:spPr>
          <a:solidFill>
            <a:schemeClr val="accent1"/>
          </a:solidFill>
          <a:ln w="28575" cap="rnd">
            <a:solidFill>
              <a:schemeClr val="accent1"/>
            </a:solidFill>
            <a:round/>
          </a:ln>
          <a:effectLst/>
        </c:spPr>
        <c:marker>
          <c:symbol val="none"/>
        </c:marker>
      </c:pivotFmt>
      <c:pivotFmt>
        <c:idx val="182"/>
        <c:spPr>
          <a:solidFill>
            <a:schemeClr val="accent1"/>
          </a:solidFill>
          <a:ln w="28575" cap="rnd">
            <a:solidFill>
              <a:schemeClr val="accent1"/>
            </a:solidFill>
            <a:round/>
          </a:ln>
          <a:effectLst/>
        </c:spPr>
        <c:marker>
          <c:symbol val="none"/>
        </c:marker>
      </c:pivotFmt>
      <c:pivotFmt>
        <c:idx val="183"/>
        <c:spPr>
          <a:solidFill>
            <a:schemeClr val="accent1"/>
          </a:solidFill>
          <a:ln w="28575" cap="rnd">
            <a:solidFill>
              <a:schemeClr val="accent1"/>
            </a:solidFill>
            <a:round/>
          </a:ln>
          <a:effectLst/>
        </c:spPr>
        <c:marker>
          <c:symbol val="none"/>
        </c:marker>
      </c:pivotFmt>
      <c:pivotFmt>
        <c:idx val="184"/>
        <c:spPr>
          <a:solidFill>
            <a:schemeClr val="accent1"/>
          </a:solidFill>
          <a:ln w="28575" cap="rnd">
            <a:solidFill>
              <a:schemeClr val="accent1"/>
            </a:solidFill>
            <a:round/>
          </a:ln>
          <a:effectLst/>
        </c:spPr>
        <c:marker>
          <c:symbol val="none"/>
        </c:marker>
      </c:pivotFmt>
      <c:pivotFmt>
        <c:idx val="185"/>
        <c:spPr>
          <a:solidFill>
            <a:schemeClr val="accent1"/>
          </a:solidFill>
          <a:ln w="28575" cap="rnd">
            <a:solidFill>
              <a:schemeClr val="accent1"/>
            </a:solidFill>
            <a:round/>
          </a:ln>
          <a:effectLst/>
        </c:spPr>
        <c:marker>
          <c:symbol val="none"/>
        </c:marker>
      </c:pivotFmt>
      <c:pivotFmt>
        <c:idx val="186"/>
        <c:spPr>
          <a:solidFill>
            <a:schemeClr val="accent1"/>
          </a:solidFill>
          <a:ln w="28575" cap="rnd">
            <a:solidFill>
              <a:schemeClr val="accent1"/>
            </a:solidFill>
            <a:round/>
          </a:ln>
          <a:effectLst/>
        </c:spPr>
        <c:marker>
          <c:symbol val="none"/>
        </c:marker>
      </c:pivotFmt>
      <c:pivotFmt>
        <c:idx val="187"/>
        <c:spPr>
          <a:solidFill>
            <a:schemeClr val="accent1"/>
          </a:solidFill>
          <a:ln w="28575" cap="rnd">
            <a:solidFill>
              <a:schemeClr val="accent1"/>
            </a:solidFill>
            <a:round/>
          </a:ln>
          <a:effectLst/>
        </c:spPr>
        <c:marker>
          <c:symbol val="none"/>
        </c:marker>
      </c:pivotFmt>
      <c:pivotFmt>
        <c:idx val="188"/>
        <c:spPr>
          <a:solidFill>
            <a:schemeClr val="accent1"/>
          </a:solidFill>
          <a:ln w="28575" cap="rnd">
            <a:solidFill>
              <a:schemeClr val="accent1"/>
            </a:solidFill>
            <a:round/>
          </a:ln>
          <a:effectLst/>
        </c:spPr>
        <c:marker>
          <c:symbol val="none"/>
        </c:marker>
      </c:pivotFmt>
      <c:pivotFmt>
        <c:idx val="189"/>
        <c:spPr>
          <a:solidFill>
            <a:schemeClr val="accent1"/>
          </a:solidFill>
          <a:ln w="28575" cap="rnd">
            <a:solidFill>
              <a:schemeClr val="accent1"/>
            </a:solidFill>
            <a:round/>
          </a:ln>
          <a:effectLst/>
        </c:spPr>
        <c:marker>
          <c:symbol val="none"/>
        </c:marker>
      </c:pivotFmt>
      <c:pivotFmt>
        <c:idx val="190"/>
        <c:spPr>
          <a:solidFill>
            <a:schemeClr val="accent1"/>
          </a:solidFill>
          <a:ln w="28575" cap="rnd">
            <a:solidFill>
              <a:schemeClr val="accent1"/>
            </a:solidFill>
            <a:round/>
          </a:ln>
          <a:effectLst/>
        </c:spPr>
        <c:marker>
          <c:symbol val="none"/>
        </c:marker>
      </c:pivotFmt>
      <c:pivotFmt>
        <c:idx val="191"/>
        <c:spPr>
          <a:solidFill>
            <a:schemeClr val="accent1"/>
          </a:solidFill>
          <a:ln w="28575" cap="rnd">
            <a:solidFill>
              <a:schemeClr val="accent1"/>
            </a:solidFill>
            <a:round/>
          </a:ln>
          <a:effectLst/>
        </c:spPr>
        <c:marker>
          <c:symbol val="none"/>
        </c:marker>
      </c:pivotFmt>
      <c:pivotFmt>
        <c:idx val="192"/>
        <c:spPr>
          <a:solidFill>
            <a:schemeClr val="accent1"/>
          </a:solidFill>
          <a:ln w="28575" cap="rnd">
            <a:solidFill>
              <a:schemeClr val="accent1"/>
            </a:solidFill>
            <a:round/>
          </a:ln>
          <a:effectLst/>
        </c:spPr>
        <c:marker>
          <c:symbol val="none"/>
        </c:marker>
      </c:pivotFmt>
      <c:pivotFmt>
        <c:idx val="193"/>
        <c:spPr>
          <a:solidFill>
            <a:schemeClr val="accent1"/>
          </a:solidFill>
          <a:ln w="28575" cap="rnd">
            <a:solidFill>
              <a:schemeClr val="accent1"/>
            </a:solidFill>
            <a:round/>
          </a:ln>
          <a:effectLst/>
        </c:spPr>
        <c:marker>
          <c:symbol val="none"/>
        </c:marker>
      </c:pivotFmt>
      <c:pivotFmt>
        <c:idx val="194"/>
        <c:spPr>
          <a:solidFill>
            <a:schemeClr val="accent1"/>
          </a:solidFill>
          <a:ln w="28575" cap="rnd">
            <a:solidFill>
              <a:schemeClr val="accent1"/>
            </a:solidFill>
            <a:round/>
          </a:ln>
          <a:effectLst/>
        </c:spPr>
        <c:marker>
          <c:symbol val="none"/>
        </c:marker>
      </c:pivotFmt>
      <c:pivotFmt>
        <c:idx val="195"/>
        <c:spPr>
          <a:solidFill>
            <a:schemeClr val="accent1"/>
          </a:solidFill>
          <a:ln w="28575" cap="rnd">
            <a:solidFill>
              <a:schemeClr val="accent1"/>
            </a:solidFill>
            <a:round/>
          </a:ln>
          <a:effectLst/>
        </c:spPr>
        <c:marker>
          <c:symbol val="none"/>
        </c:marker>
      </c:pivotFmt>
      <c:pivotFmt>
        <c:idx val="196"/>
        <c:spPr>
          <a:solidFill>
            <a:schemeClr val="accent1"/>
          </a:solidFill>
          <a:ln w="28575" cap="rnd">
            <a:solidFill>
              <a:schemeClr val="accent1"/>
            </a:solidFill>
            <a:round/>
          </a:ln>
          <a:effectLst/>
        </c:spPr>
        <c:marker>
          <c:symbol val="none"/>
        </c:marker>
      </c:pivotFmt>
      <c:pivotFmt>
        <c:idx val="197"/>
        <c:spPr>
          <a:solidFill>
            <a:schemeClr val="accent1"/>
          </a:solidFill>
          <a:ln w="28575" cap="rnd">
            <a:solidFill>
              <a:schemeClr val="accent1"/>
            </a:solidFill>
            <a:round/>
          </a:ln>
          <a:effectLst/>
        </c:spPr>
        <c:marker>
          <c:symbol val="none"/>
        </c:marker>
      </c:pivotFmt>
      <c:pivotFmt>
        <c:idx val="198"/>
        <c:spPr>
          <a:solidFill>
            <a:schemeClr val="accent1"/>
          </a:solidFill>
          <a:ln w="28575" cap="rnd">
            <a:solidFill>
              <a:schemeClr val="accent1"/>
            </a:solidFill>
            <a:round/>
          </a:ln>
          <a:effectLst/>
        </c:spPr>
        <c:marker>
          <c:symbol val="none"/>
        </c:marker>
      </c:pivotFmt>
      <c:pivotFmt>
        <c:idx val="199"/>
        <c:spPr>
          <a:solidFill>
            <a:schemeClr val="accent1"/>
          </a:solidFill>
          <a:ln w="28575" cap="rnd">
            <a:solidFill>
              <a:schemeClr val="accent1"/>
            </a:solidFill>
            <a:round/>
          </a:ln>
          <a:effectLst/>
        </c:spPr>
        <c:marker>
          <c:symbol val="none"/>
        </c:marker>
      </c:pivotFmt>
      <c:pivotFmt>
        <c:idx val="200"/>
        <c:spPr>
          <a:solidFill>
            <a:schemeClr val="accent1"/>
          </a:solidFill>
          <a:ln w="28575" cap="rnd">
            <a:solidFill>
              <a:schemeClr val="accent1"/>
            </a:solidFill>
            <a:round/>
          </a:ln>
          <a:effectLst/>
        </c:spPr>
        <c:marker>
          <c:symbol val="none"/>
        </c:marker>
      </c:pivotFmt>
      <c:pivotFmt>
        <c:idx val="201"/>
        <c:spPr>
          <a:solidFill>
            <a:schemeClr val="accent1"/>
          </a:solidFill>
          <a:ln w="28575" cap="rnd">
            <a:solidFill>
              <a:schemeClr val="accent1"/>
            </a:solidFill>
            <a:round/>
          </a:ln>
          <a:effectLst/>
        </c:spPr>
        <c:marker>
          <c:symbol val="none"/>
        </c:marker>
      </c:pivotFmt>
      <c:pivotFmt>
        <c:idx val="202"/>
        <c:spPr>
          <a:solidFill>
            <a:schemeClr val="accent1"/>
          </a:solidFill>
          <a:ln w="28575" cap="rnd">
            <a:solidFill>
              <a:schemeClr val="accent1"/>
            </a:solidFill>
            <a:round/>
          </a:ln>
          <a:effectLst/>
        </c:spPr>
        <c:marker>
          <c:symbol val="none"/>
        </c:marker>
      </c:pivotFmt>
      <c:pivotFmt>
        <c:idx val="203"/>
        <c:spPr>
          <a:solidFill>
            <a:schemeClr val="accent1"/>
          </a:solidFill>
          <a:ln w="28575" cap="rnd">
            <a:solidFill>
              <a:schemeClr val="accent1"/>
            </a:solidFill>
            <a:round/>
          </a:ln>
          <a:effectLst/>
        </c:spPr>
        <c:marker>
          <c:symbol val="none"/>
        </c:marker>
      </c:pivotFmt>
      <c:pivotFmt>
        <c:idx val="204"/>
        <c:spPr>
          <a:solidFill>
            <a:schemeClr val="accent1"/>
          </a:solidFill>
          <a:ln w="28575" cap="rnd">
            <a:solidFill>
              <a:schemeClr val="accent1"/>
            </a:solidFill>
            <a:round/>
          </a:ln>
          <a:effectLst/>
        </c:spPr>
        <c:marker>
          <c:symbol val="none"/>
        </c:marker>
      </c:pivotFmt>
      <c:pivotFmt>
        <c:idx val="205"/>
        <c:spPr>
          <a:solidFill>
            <a:schemeClr val="accent1"/>
          </a:solidFill>
          <a:ln w="28575" cap="rnd">
            <a:solidFill>
              <a:schemeClr val="accent1"/>
            </a:solidFill>
            <a:round/>
          </a:ln>
          <a:effectLst/>
        </c:spPr>
        <c:marker>
          <c:symbol val="none"/>
        </c:marker>
      </c:pivotFmt>
      <c:pivotFmt>
        <c:idx val="206"/>
        <c:spPr>
          <a:solidFill>
            <a:schemeClr val="accent1"/>
          </a:solidFill>
          <a:ln w="28575" cap="rnd">
            <a:solidFill>
              <a:schemeClr val="accent1"/>
            </a:solidFill>
            <a:round/>
          </a:ln>
          <a:effectLst/>
        </c:spPr>
        <c:marker>
          <c:symbol val="none"/>
        </c:marker>
      </c:pivotFmt>
      <c:pivotFmt>
        <c:idx val="207"/>
        <c:spPr>
          <a:solidFill>
            <a:schemeClr val="accent1"/>
          </a:solidFill>
          <a:ln w="28575" cap="rnd">
            <a:solidFill>
              <a:schemeClr val="accent1"/>
            </a:solidFill>
            <a:round/>
          </a:ln>
          <a:effectLst/>
        </c:spPr>
        <c:marker>
          <c:symbol val="none"/>
        </c:marker>
      </c:pivotFmt>
      <c:pivotFmt>
        <c:idx val="208"/>
        <c:spPr>
          <a:solidFill>
            <a:schemeClr val="accent1"/>
          </a:solidFill>
          <a:ln w="28575" cap="rnd">
            <a:solidFill>
              <a:schemeClr val="accent1"/>
            </a:solidFill>
            <a:round/>
          </a:ln>
          <a:effectLst/>
        </c:spPr>
        <c:marker>
          <c:symbol val="none"/>
        </c:marker>
      </c:pivotFmt>
      <c:pivotFmt>
        <c:idx val="209"/>
        <c:spPr>
          <a:solidFill>
            <a:schemeClr val="accent1"/>
          </a:solidFill>
          <a:ln w="28575" cap="rnd">
            <a:solidFill>
              <a:schemeClr val="accent1"/>
            </a:solidFill>
            <a:round/>
          </a:ln>
          <a:effectLst/>
        </c:spPr>
        <c:marker>
          <c:symbol val="none"/>
        </c:marker>
      </c:pivotFmt>
      <c:pivotFmt>
        <c:idx val="210"/>
        <c:spPr>
          <a:solidFill>
            <a:schemeClr val="accent1"/>
          </a:solidFill>
          <a:ln w="28575" cap="rnd">
            <a:solidFill>
              <a:schemeClr val="accent1"/>
            </a:solidFill>
            <a:round/>
          </a:ln>
          <a:effectLst/>
        </c:spPr>
        <c:marker>
          <c:symbol val="none"/>
        </c:marker>
      </c:pivotFmt>
      <c:pivotFmt>
        <c:idx val="211"/>
        <c:spPr>
          <a:solidFill>
            <a:schemeClr val="accent1"/>
          </a:solidFill>
          <a:ln w="28575" cap="rnd">
            <a:solidFill>
              <a:schemeClr val="accent1"/>
            </a:solidFill>
            <a:round/>
          </a:ln>
          <a:effectLst/>
        </c:spPr>
        <c:marker>
          <c:symbol val="none"/>
        </c:marker>
      </c:pivotFmt>
      <c:pivotFmt>
        <c:idx val="212"/>
        <c:spPr>
          <a:solidFill>
            <a:schemeClr val="accent1"/>
          </a:solidFill>
          <a:ln w="28575" cap="rnd">
            <a:solidFill>
              <a:schemeClr val="accent1"/>
            </a:solidFill>
            <a:round/>
          </a:ln>
          <a:effectLst/>
        </c:spPr>
        <c:marker>
          <c:symbol val="none"/>
        </c:marker>
      </c:pivotFmt>
      <c:pivotFmt>
        <c:idx val="213"/>
        <c:spPr>
          <a:solidFill>
            <a:schemeClr val="accent1"/>
          </a:solidFill>
          <a:ln w="28575" cap="rnd">
            <a:solidFill>
              <a:schemeClr val="accent1"/>
            </a:solidFill>
            <a:round/>
          </a:ln>
          <a:effectLst/>
        </c:spPr>
        <c:marker>
          <c:symbol val="none"/>
        </c:marker>
      </c:pivotFmt>
      <c:pivotFmt>
        <c:idx val="214"/>
        <c:spPr>
          <a:solidFill>
            <a:schemeClr val="accent1"/>
          </a:solidFill>
          <a:ln w="28575" cap="rnd">
            <a:solidFill>
              <a:schemeClr val="accent1"/>
            </a:solidFill>
            <a:round/>
          </a:ln>
          <a:effectLst/>
        </c:spPr>
        <c:marker>
          <c:symbol val="none"/>
        </c:marker>
      </c:pivotFmt>
      <c:pivotFmt>
        <c:idx val="215"/>
        <c:spPr>
          <a:solidFill>
            <a:schemeClr val="accent1"/>
          </a:solidFill>
          <a:ln w="28575" cap="rnd">
            <a:solidFill>
              <a:schemeClr val="accent1"/>
            </a:solidFill>
            <a:round/>
          </a:ln>
          <a:effectLst/>
        </c:spPr>
        <c:marker>
          <c:symbol val="none"/>
        </c:marker>
      </c:pivotFmt>
      <c:pivotFmt>
        <c:idx val="216"/>
        <c:spPr>
          <a:solidFill>
            <a:schemeClr val="accent1"/>
          </a:solidFill>
          <a:ln w="28575" cap="rnd">
            <a:solidFill>
              <a:schemeClr val="accent1"/>
            </a:solidFill>
            <a:round/>
          </a:ln>
          <a:effectLst/>
        </c:spPr>
        <c:marker>
          <c:symbol val="none"/>
        </c:marker>
      </c:pivotFmt>
      <c:pivotFmt>
        <c:idx val="217"/>
        <c:spPr>
          <a:solidFill>
            <a:schemeClr val="accent1"/>
          </a:solidFill>
          <a:ln w="28575" cap="rnd">
            <a:solidFill>
              <a:schemeClr val="accent1"/>
            </a:solidFill>
            <a:round/>
          </a:ln>
          <a:effectLst/>
        </c:spPr>
        <c:marker>
          <c:symbol val="none"/>
        </c:marker>
      </c:pivotFmt>
      <c:pivotFmt>
        <c:idx val="218"/>
        <c:spPr>
          <a:solidFill>
            <a:schemeClr val="accent1"/>
          </a:solidFill>
          <a:ln w="28575" cap="rnd">
            <a:solidFill>
              <a:schemeClr val="accent1"/>
            </a:solidFill>
            <a:round/>
          </a:ln>
          <a:effectLst/>
        </c:spPr>
        <c:marker>
          <c:symbol val="none"/>
        </c:marker>
      </c:pivotFmt>
      <c:pivotFmt>
        <c:idx val="219"/>
        <c:spPr>
          <a:solidFill>
            <a:schemeClr val="accent1"/>
          </a:solidFill>
          <a:ln w="28575" cap="rnd">
            <a:solidFill>
              <a:schemeClr val="accent1"/>
            </a:solidFill>
            <a:round/>
          </a:ln>
          <a:effectLst/>
        </c:spPr>
        <c:marker>
          <c:symbol val="none"/>
        </c:marker>
      </c:pivotFmt>
      <c:pivotFmt>
        <c:idx val="220"/>
        <c:spPr>
          <a:solidFill>
            <a:schemeClr val="accent1"/>
          </a:solidFill>
          <a:ln w="28575" cap="rnd">
            <a:solidFill>
              <a:schemeClr val="accent1"/>
            </a:solidFill>
            <a:round/>
          </a:ln>
          <a:effectLst/>
        </c:spPr>
        <c:marker>
          <c:symbol val="none"/>
        </c:marker>
      </c:pivotFmt>
      <c:pivotFmt>
        <c:idx val="221"/>
        <c:spPr>
          <a:solidFill>
            <a:schemeClr val="accent1"/>
          </a:solidFill>
          <a:ln w="28575" cap="rnd">
            <a:solidFill>
              <a:schemeClr val="accent1"/>
            </a:solidFill>
            <a:round/>
          </a:ln>
          <a:effectLst/>
        </c:spPr>
        <c:marker>
          <c:symbol val="none"/>
        </c:marker>
      </c:pivotFmt>
      <c:pivotFmt>
        <c:idx val="222"/>
        <c:spPr>
          <a:solidFill>
            <a:schemeClr val="accent1"/>
          </a:solidFill>
          <a:ln w="28575" cap="rnd">
            <a:solidFill>
              <a:schemeClr val="accent1"/>
            </a:solidFill>
            <a:round/>
          </a:ln>
          <a:effectLst/>
        </c:spPr>
        <c:marker>
          <c:symbol val="none"/>
        </c:marker>
      </c:pivotFmt>
      <c:pivotFmt>
        <c:idx val="223"/>
        <c:spPr>
          <a:solidFill>
            <a:schemeClr val="accent1"/>
          </a:solidFill>
          <a:ln w="28575" cap="rnd">
            <a:solidFill>
              <a:schemeClr val="accent1"/>
            </a:solidFill>
            <a:round/>
          </a:ln>
          <a:effectLst/>
        </c:spPr>
        <c:marker>
          <c:symbol val="none"/>
        </c:marker>
      </c:pivotFmt>
      <c:pivotFmt>
        <c:idx val="224"/>
        <c:spPr>
          <a:solidFill>
            <a:schemeClr val="accent1"/>
          </a:solidFill>
          <a:ln w="28575" cap="rnd">
            <a:solidFill>
              <a:schemeClr val="accent1"/>
            </a:solidFill>
            <a:round/>
          </a:ln>
          <a:effectLst/>
        </c:spPr>
        <c:marker>
          <c:symbol val="none"/>
        </c:marker>
      </c:pivotFmt>
      <c:pivotFmt>
        <c:idx val="225"/>
        <c:spPr>
          <a:solidFill>
            <a:schemeClr val="accent1"/>
          </a:solidFill>
          <a:ln w="28575" cap="rnd">
            <a:solidFill>
              <a:schemeClr val="accent1"/>
            </a:solidFill>
            <a:round/>
          </a:ln>
          <a:effectLst/>
        </c:spPr>
        <c:marker>
          <c:symbol val="none"/>
        </c:marker>
      </c:pivotFmt>
      <c:pivotFmt>
        <c:idx val="226"/>
        <c:spPr>
          <a:solidFill>
            <a:schemeClr val="accent1"/>
          </a:solidFill>
          <a:ln w="28575" cap="rnd">
            <a:solidFill>
              <a:schemeClr val="accent1"/>
            </a:solidFill>
            <a:round/>
          </a:ln>
          <a:effectLst/>
        </c:spPr>
        <c:marker>
          <c:symbol val="none"/>
        </c:marker>
      </c:pivotFmt>
      <c:pivotFmt>
        <c:idx val="227"/>
        <c:spPr>
          <a:solidFill>
            <a:schemeClr val="accent1"/>
          </a:solidFill>
          <a:ln w="28575" cap="rnd">
            <a:solidFill>
              <a:schemeClr val="accent1"/>
            </a:solidFill>
            <a:round/>
          </a:ln>
          <a:effectLst/>
        </c:spPr>
        <c:marker>
          <c:symbol val="none"/>
        </c:marker>
      </c:pivotFmt>
      <c:pivotFmt>
        <c:idx val="228"/>
        <c:spPr>
          <a:solidFill>
            <a:schemeClr val="accent1"/>
          </a:solidFill>
          <a:ln w="28575" cap="rnd">
            <a:solidFill>
              <a:schemeClr val="accent1"/>
            </a:solidFill>
            <a:round/>
          </a:ln>
          <a:effectLst/>
        </c:spPr>
        <c:marker>
          <c:symbol val="none"/>
        </c:marker>
      </c:pivotFmt>
      <c:pivotFmt>
        <c:idx val="229"/>
        <c:spPr>
          <a:solidFill>
            <a:schemeClr val="accent1"/>
          </a:solidFill>
          <a:ln w="28575" cap="rnd">
            <a:solidFill>
              <a:schemeClr val="accent1"/>
            </a:solidFill>
            <a:round/>
          </a:ln>
          <a:effectLst/>
        </c:spPr>
        <c:marker>
          <c:symbol val="none"/>
        </c:marker>
      </c:pivotFmt>
      <c:pivotFmt>
        <c:idx val="230"/>
        <c:spPr>
          <a:solidFill>
            <a:schemeClr val="accent1"/>
          </a:solidFill>
          <a:ln w="28575" cap="rnd">
            <a:solidFill>
              <a:schemeClr val="accent1"/>
            </a:solidFill>
            <a:round/>
          </a:ln>
          <a:effectLst/>
        </c:spPr>
        <c:marker>
          <c:symbol val="none"/>
        </c:marker>
      </c:pivotFmt>
      <c:pivotFmt>
        <c:idx val="231"/>
        <c:spPr>
          <a:solidFill>
            <a:schemeClr val="accent1"/>
          </a:solidFill>
          <a:ln w="28575" cap="rnd">
            <a:solidFill>
              <a:schemeClr val="accent1"/>
            </a:solidFill>
            <a:round/>
          </a:ln>
          <a:effectLst/>
        </c:spPr>
        <c:marker>
          <c:symbol val="none"/>
        </c:marker>
      </c:pivotFmt>
      <c:pivotFmt>
        <c:idx val="232"/>
        <c:spPr>
          <a:solidFill>
            <a:schemeClr val="accent1"/>
          </a:solidFill>
          <a:ln w="28575" cap="rnd">
            <a:solidFill>
              <a:schemeClr val="accent1"/>
            </a:solidFill>
            <a:round/>
          </a:ln>
          <a:effectLst/>
        </c:spPr>
        <c:marker>
          <c:symbol val="none"/>
        </c:marker>
      </c:pivotFmt>
      <c:pivotFmt>
        <c:idx val="233"/>
        <c:spPr>
          <a:solidFill>
            <a:schemeClr val="accent1"/>
          </a:solidFill>
          <a:ln w="28575" cap="rnd">
            <a:solidFill>
              <a:schemeClr val="accent1"/>
            </a:solidFill>
            <a:round/>
          </a:ln>
          <a:effectLst/>
        </c:spPr>
        <c:marker>
          <c:symbol val="none"/>
        </c:marker>
      </c:pivotFmt>
      <c:pivotFmt>
        <c:idx val="234"/>
        <c:spPr>
          <a:solidFill>
            <a:schemeClr val="accent1"/>
          </a:solidFill>
          <a:ln w="28575" cap="rnd">
            <a:solidFill>
              <a:schemeClr val="accent1"/>
            </a:solidFill>
            <a:round/>
          </a:ln>
          <a:effectLst/>
        </c:spPr>
        <c:marker>
          <c:symbol val="none"/>
        </c:marker>
      </c:pivotFmt>
      <c:pivotFmt>
        <c:idx val="235"/>
        <c:spPr>
          <a:solidFill>
            <a:schemeClr val="accent1"/>
          </a:solidFill>
          <a:ln w="28575" cap="rnd">
            <a:solidFill>
              <a:schemeClr val="accent1"/>
            </a:solidFill>
            <a:round/>
          </a:ln>
          <a:effectLst/>
        </c:spPr>
        <c:marker>
          <c:symbol val="none"/>
        </c:marker>
      </c:pivotFmt>
      <c:pivotFmt>
        <c:idx val="236"/>
        <c:spPr>
          <a:solidFill>
            <a:schemeClr val="accent1"/>
          </a:solidFill>
          <a:ln w="28575" cap="rnd">
            <a:solidFill>
              <a:schemeClr val="accent1"/>
            </a:solidFill>
            <a:round/>
          </a:ln>
          <a:effectLst/>
        </c:spPr>
        <c:marker>
          <c:symbol val="none"/>
        </c:marker>
      </c:pivotFmt>
      <c:pivotFmt>
        <c:idx val="237"/>
        <c:spPr>
          <a:solidFill>
            <a:schemeClr val="accent1"/>
          </a:solidFill>
          <a:ln w="28575" cap="rnd">
            <a:solidFill>
              <a:schemeClr val="accent1"/>
            </a:solidFill>
            <a:round/>
          </a:ln>
          <a:effectLst/>
        </c:spPr>
        <c:marker>
          <c:symbol val="none"/>
        </c:marker>
      </c:pivotFmt>
      <c:pivotFmt>
        <c:idx val="238"/>
        <c:spPr>
          <a:solidFill>
            <a:schemeClr val="accent1"/>
          </a:solidFill>
          <a:ln w="28575" cap="rnd">
            <a:solidFill>
              <a:schemeClr val="accent1"/>
            </a:solidFill>
            <a:round/>
          </a:ln>
          <a:effectLst/>
        </c:spPr>
        <c:marker>
          <c:symbol val="none"/>
        </c:marker>
      </c:pivotFmt>
      <c:pivotFmt>
        <c:idx val="239"/>
        <c:spPr>
          <a:solidFill>
            <a:schemeClr val="accent1"/>
          </a:solidFill>
          <a:ln w="28575" cap="rnd">
            <a:solidFill>
              <a:schemeClr val="accent1"/>
            </a:solidFill>
            <a:round/>
          </a:ln>
          <a:effectLst/>
        </c:spPr>
        <c:marker>
          <c:symbol val="none"/>
        </c:marker>
      </c:pivotFmt>
      <c:pivotFmt>
        <c:idx val="240"/>
        <c:spPr>
          <a:solidFill>
            <a:schemeClr val="accent1"/>
          </a:solidFill>
          <a:ln w="28575" cap="rnd">
            <a:solidFill>
              <a:schemeClr val="accent1"/>
            </a:solidFill>
            <a:round/>
          </a:ln>
          <a:effectLst/>
        </c:spPr>
        <c:marker>
          <c:symbol val="none"/>
        </c:marker>
      </c:pivotFmt>
      <c:pivotFmt>
        <c:idx val="241"/>
        <c:spPr>
          <a:solidFill>
            <a:schemeClr val="accent1"/>
          </a:solidFill>
          <a:ln w="28575" cap="rnd">
            <a:solidFill>
              <a:schemeClr val="accent1"/>
            </a:solidFill>
            <a:round/>
          </a:ln>
          <a:effectLst/>
        </c:spPr>
        <c:marker>
          <c:symbol val="none"/>
        </c:marker>
      </c:pivotFmt>
      <c:pivotFmt>
        <c:idx val="242"/>
        <c:spPr>
          <a:solidFill>
            <a:schemeClr val="accent1"/>
          </a:solidFill>
          <a:ln w="28575" cap="rnd">
            <a:solidFill>
              <a:schemeClr val="accent1"/>
            </a:solidFill>
            <a:round/>
          </a:ln>
          <a:effectLst/>
        </c:spPr>
        <c:marker>
          <c:symbol val="none"/>
        </c:marker>
      </c:pivotFmt>
      <c:pivotFmt>
        <c:idx val="243"/>
        <c:spPr>
          <a:solidFill>
            <a:schemeClr val="accent1"/>
          </a:solidFill>
          <a:ln w="28575" cap="rnd">
            <a:solidFill>
              <a:schemeClr val="accent1"/>
            </a:solidFill>
            <a:round/>
          </a:ln>
          <a:effectLst/>
        </c:spPr>
        <c:marker>
          <c:symbol val="none"/>
        </c:marker>
      </c:pivotFmt>
      <c:pivotFmt>
        <c:idx val="244"/>
        <c:spPr>
          <a:solidFill>
            <a:schemeClr val="accent1"/>
          </a:solidFill>
          <a:ln w="28575" cap="rnd">
            <a:solidFill>
              <a:schemeClr val="accent1"/>
            </a:solidFill>
            <a:round/>
          </a:ln>
          <a:effectLst/>
        </c:spPr>
        <c:marker>
          <c:symbol val="none"/>
        </c:marker>
      </c:pivotFmt>
      <c:pivotFmt>
        <c:idx val="245"/>
        <c:spPr>
          <a:solidFill>
            <a:schemeClr val="accent1"/>
          </a:solidFill>
          <a:ln w="28575" cap="rnd">
            <a:solidFill>
              <a:schemeClr val="accent1"/>
            </a:solidFill>
            <a:round/>
          </a:ln>
          <a:effectLst/>
        </c:spPr>
        <c:marker>
          <c:symbol val="none"/>
        </c:marker>
      </c:pivotFmt>
      <c:pivotFmt>
        <c:idx val="246"/>
        <c:spPr>
          <a:solidFill>
            <a:schemeClr val="accent1"/>
          </a:solidFill>
          <a:ln w="28575" cap="rnd">
            <a:solidFill>
              <a:schemeClr val="accent1"/>
            </a:solidFill>
            <a:round/>
          </a:ln>
          <a:effectLst/>
        </c:spPr>
        <c:marker>
          <c:symbol val="none"/>
        </c:marker>
      </c:pivotFmt>
      <c:pivotFmt>
        <c:idx val="247"/>
        <c:spPr>
          <a:solidFill>
            <a:schemeClr val="accent1"/>
          </a:solidFill>
          <a:ln w="28575" cap="rnd">
            <a:solidFill>
              <a:schemeClr val="accent1"/>
            </a:solidFill>
            <a:round/>
          </a:ln>
          <a:effectLst/>
        </c:spPr>
        <c:marker>
          <c:symbol val="none"/>
        </c:marker>
      </c:pivotFmt>
      <c:pivotFmt>
        <c:idx val="248"/>
        <c:spPr>
          <a:solidFill>
            <a:schemeClr val="accent1"/>
          </a:solidFill>
          <a:ln w="28575" cap="rnd">
            <a:solidFill>
              <a:schemeClr val="accent1"/>
            </a:solidFill>
            <a:round/>
          </a:ln>
          <a:effectLst/>
        </c:spPr>
        <c:marker>
          <c:symbol val="none"/>
        </c:marker>
      </c:pivotFmt>
      <c:pivotFmt>
        <c:idx val="249"/>
        <c:spPr>
          <a:solidFill>
            <a:schemeClr val="accent1"/>
          </a:solidFill>
          <a:ln w="28575" cap="rnd">
            <a:solidFill>
              <a:schemeClr val="accent1"/>
            </a:solidFill>
            <a:round/>
          </a:ln>
          <a:effectLst/>
        </c:spPr>
        <c:marker>
          <c:symbol val="none"/>
        </c:marker>
      </c:pivotFmt>
      <c:pivotFmt>
        <c:idx val="250"/>
        <c:spPr>
          <a:solidFill>
            <a:schemeClr val="accent1"/>
          </a:solidFill>
          <a:ln w="28575" cap="rnd">
            <a:solidFill>
              <a:schemeClr val="accent1"/>
            </a:solidFill>
            <a:round/>
          </a:ln>
          <a:effectLst/>
        </c:spPr>
        <c:marker>
          <c:symbol val="none"/>
        </c:marker>
      </c:pivotFmt>
      <c:pivotFmt>
        <c:idx val="251"/>
        <c:spPr>
          <a:solidFill>
            <a:schemeClr val="accent1"/>
          </a:solidFill>
          <a:ln w="28575" cap="rnd">
            <a:solidFill>
              <a:schemeClr val="accent1"/>
            </a:solidFill>
            <a:round/>
          </a:ln>
          <a:effectLst/>
        </c:spPr>
        <c:marker>
          <c:symbol val="none"/>
        </c:marker>
      </c:pivotFmt>
      <c:pivotFmt>
        <c:idx val="252"/>
        <c:spPr>
          <a:solidFill>
            <a:schemeClr val="accent1"/>
          </a:solidFill>
          <a:ln w="28575" cap="rnd">
            <a:solidFill>
              <a:schemeClr val="accent1"/>
            </a:solidFill>
            <a:round/>
          </a:ln>
          <a:effectLst/>
        </c:spPr>
        <c:marker>
          <c:symbol val="none"/>
        </c:marker>
      </c:pivotFmt>
      <c:pivotFmt>
        <c:idx val="253"/>
        <c:spPr>
          <a:solidFill>
            <a:schemeClr val="accent1"/>
          </a:solidFill>
          <a:ln w="28575" cap="rnd">
            <a:solidFill>
              <a:schemeClr val="accent1"/>
            </a:solidFill>
            <a:round/>
          </a:ln>
          <a:effectLst/>
        </c:spPr>
        <c:marker>
          <c:symbol val="none"/>
        </c:marker>
      </c:pivotFmt>
      <c:pivotFmt>
        <c:idx val="254"/>
        <c:spPr>
          <a:solidFill>
            <a:schemeClr val="accent1"/>
          </a:solidFill>
          <a:ln w="28575" cap="rnd">
            <a:solidFill>
              <a:schemeClr val="accent1"/>
            </a:solidFill>
            <a:round/>
          </a:ln>
          <a:effectLst/>
        </c:spPr>
        <c:marker>
          <c:symbol val="none"/>
        </c:marker>
      </c:pivotFmt>
      <c:pivotFmt>
        <c:idx val="255"/>
        <c:spPr>
          <a:solidFill>
            <a:schemeClr val="accent1"/>
          </a:solidFill>
          <a:ln w="28575" cap="rnd">
            <a:solidFill>
              <a:schemeClr val="accent1"/>
            </a:solidFill>
            <a:round/>
          </a:ln>
          <a:effectLst/>
        </c:spPr>
        <c:marker>
          <c:symbol val="none"/>
        </c:marker>
      </c:pivotFmt>
      <c:pivotFmt>
        <c:idx val="256"/>
        <c:spPr>
          <a:solidFill>
            <a:schemeClr val="accent1"/>
          </a:solidFill>
          <a:ln w="28575" cap="rnd">
            <a:solidFill>
              <a:schemeClr val="accent1"/>
            </a:solidFill>
            <a:round/>
          </a:ln>
          <a:effectLst/>
        </c:spPr>
        <c:marker>
          <c:symbol val="none"/>
        </c:marker>
      </c:pivotFmt>
      <c:pivotFmt>
        <c:idx val="257"/>
        <c:spPr>
          <a:solidFill>
            <a:schemeClr val="accent1"/>
          </a:solidFill>
          <a:ln w="28575" cap="rnd">
            <a:solidFill>
              <a:schemeClr val="accent1"/>
            </a:solidFill>
            <a:round/>
          </a:ln>
          <a:effectLst/>
        </c:spPr>
        <c:marker>
          <c:symbol val="none"/>
        </c:marker>
      </c:pivotFmt>
      <c:pivotFmt>
        <c:idx val="258"/>
        <c:spPr>
          <a:solidFill>
            <a:schemeClr val="accent1"/>
          </a:solidFill>
          <a:ln w="28575" cap="rnd">
            <a:solidFill>
              <a:schemeClr val="accent1"/>
            </a:solidFill>
            <a:round/>
          </a:ln>
          <a:effectLst/>
        </c:spPr>
        <c:marker>
          <c:symbol val="none"/>
        </c:marker>
      </c:pivotFmt>
      <c:pivotFmt>
        <c:idx val="259"/>
        <c:spPr>
          <a:solidFill>
            <a:schemeClr val="accent1"/>
          </a:solidFill>
          <a:ln w="28575" cap="rnd">
            <a:solidFill>
              <a:schemeClr val="accent1"/>
            </a:solidFill>
            <a:round/>
          </a:ln>
          <a:effectLst/>
        </c:spPr>
        <c:marker>
          <c:symbol val="none"/>
        </c:marker>
      </c:pivotFmt>
      <c:pivotFmt>
        <c:idx val="260"/>
        <c:spPr>
          <a:solidFill>
            <a:schemeClr val="accent1"/>
          </a:solidFill>
          <a:ln w="28575" cap="rnd">
            <a:solidFill>
              <a:schemeClr val="accent1"/>
            </a:solidFill>
            <a:round/>
          </a:ln>
          <a:effectLst/>
        </c:spPr>
        <c:marker>
          <c:symbol val="none"/>
        </c:marker>
      </c:pivotFmt>
      <c:pivotFmt>
        <c:idx val="261"/>
        <c:spPr>
          <a:solidFill>
            <a:schemeClr val="accent1"/>
          </a:solidFill>
          <a:ln w="28575" cap="rnd">
            <a:solidFill>
              <a:schemeClr val="accent1"/>
            </a:solidFill>
            <a:round/>
          </a:ln>
          <a:effectLst/>
        </c:spPr>
        <c:marker>
          <c:symbol val="none"/>
        </c:marker>
      </c:pivotFmt>
      <c:pivotFmt>
        <c:idx val="262"/>
        <c:spPr>
          <a:solidFill>
            <a:schemeClr val="accent1"/>
          </a:solidFill>
          <a:ln w="28575" cap="rnd">
            <a:solidFill>
              <a:schemeClr val="accent1"/>
            </a:solidFill>
            <a:round/>
          </a:ln>
          <a:effectLst/>
        </c:spPr>
        <c:marker>
          <c:symbol val="none"/>
        </c:marker>
      </c:pivotFmt>
      <c:pivotFmt>
        <c:idx val="263"/>
        <c:spPr>
          <a:solidFill>
            <a:schemeClr val="accent1"/>
          </a:solidFill>
          <a:ln w="28575" cap="rnd">
            <a:solidFill>
              <a:schemeClr val="accent1"/>
            </a:solidFill>
            <a:round/>
          </a:ln>
          <a:effectLst/>
        </c:spPr>
        <c:marker>
          <c:symbol val="none"/>
        </c:marker>
      </c:pivotFmt>
      <c:pivotFmt>
        <c:idx val="264"/>
        <c:spPr>
          <a:solidFill>
            <a:schemeClr val="accent1"/>
          </a:solidFill>
          <a:ln w="28575" cap="rnd">
            <a:solidFill>
              <a:schemeClr val="accent1"/>
            </a:solidFill>
            <a:round/>
          </a:ln>
          <a:effectLst/>
        </c:spPr>
        <c:marker>
          <c:symbol val="none"/>
        </c:marker>
      </c:pivotFmt>
      <c:pivotFmt>
        <c:idx val="265"/>
        <c:spPr>
          <a:solidFill>
            <a:schemeClr val="accent1"/>
          </a:solidFill>
          <a:ln w="28575" cap="rnd">
            <a:solidFill>
              <a:schemeClr val="accent1"/>
            </a:solidFill>
            <a:round/>
          </a:ln>
          <a:effectLst/>
        </c:spPr>
        <c:marker>
          <c:symbol val="none"/>
        </c:marker>
      </c:pivotFmt>
      <c:pivotFmt>
        <c:idx val="266"/>
        <c:spPr>
          <a:solidFill>
            <a:schemeClr val="accent1"/>
          </a:solidFill>
          <a:ln w="28575" cap="rnd">
            <a:solidFill>
              <a:schemeClr val="accent1"/>
            </a:solidFill>
            <a:round/>
          </a:ln>
          <a:effectLst/>
        </c:spPr>
        <c:marker>
          <c:symbol val="none"/>
        </c:marker>
      </c:pivotFmt>
      <c:pivotFmt>
        <c:idx val="267"/>
        <c:spPr>
          <a:solidFill>
            <a:schemeClr val="accent1"/>
          </a:solidFill>
          <a:ln w="28575" cap="rnd">
            <a:solidFill>
              <a:schemeClr val="accent1"/>
            </a:solidFill>
            <a:round/>
          </a:ln>
          <a:effectLst/>
        </c:spPr>
        <c:marker>
          <c:symbol val="none"/>
        </c:marker>
      </c:pivotFmt>
      <c:pivotFmt>
        <c:idx val="268"/>
        <c:spPr>
          <a:solidFill>
            <a:schemeClr val="accent1"/>
          </a:solidFill>
          <a:ln w="28575" cap="rnd">
            <a:solidFill>
              <a:schemeClr val="accent1"/>
            </a:solidFill>
            <a:round/>
          </a:ln>
          <a:effectLst/>
        </c:spPr>
        <c:marker>
          <c:symbol val="none"/>
        </c:marker>
      </c:pivotFmt>
      <c:pivotFmt>
        <c:idx val="269"/>
        <c:spPr>
          <a:solidFill>
            <a:schemeClr val="accent1"/>
          </a:solidFill>
          <a:ln w="28575" cap="rnd">
            <a:solidFill>
              <a:schemeClr val="accent1"/>
            </a:solidFill>
            <a:round/>
          </a:ln>
          <a:effectLst/>
        </c:spPr>
        <c:marker>
          <c:symbol val="none"/>
        </c:marker>
      </c:pivotFmt>
      <c:pivotFmt>
        <c:idx val="270"/>
        <c:spPr>
          <a:solidFill>
            <a:schemeClr val="accent1"/>
          </a:solidFill>
          <a:ln w="28575" cap="rnd">
            <a:solidFill>
              <a:schemeClr val="accent1"/>
            </a:solidFill>
            <a:round/>
          </a:ln>
          <a:effectLst/>
        </c:spPr>
        <c:marker>
          <c:symbol val="none"/>
        </c:marker>
      </c:pivotFmt>
      <c:pivotFmt>
        <c:idx val="271"/>
        <c:spPr>
          <a:solidFill>
            <a:schemeClr val="accent1"/>
          </a:solidFill>
          <a:ln w="28575" cap="rnd">
            <a:solidFill>
              <a:schemeClr val="accent1"/>
            </a:solidFill>
            <a:round/>
          </a:ln>
          <a:effectLst/>
        </c:spPr>
        <c:marker>
          <c:symbol val="none"/>
        </c:marker>
      </c:pivotFmt>
      <c:pivotFmt>
        <c:idx val="272"/>
        <c:spPr>
          <a:solidFill>
            <a:schemeClr val="accent1"/>
          </a:solidFill>
          <a:ln w="28575" cap="rnd">
            <a:solidFill>
              <a:schemeClr val="accent1"/>
            </a:solidFill>
            <a:round/>
          </a:ln>
          <a:effectLst/>
        </c:spPr>
        <c:marker>
          <c:symbol val="none"/>
        </c:marker>
      </c:pivotFmt>
      <c:pivotFmt>
        <c:idx val="273"/>
        <c:spPr>
          <a:solidFill>
            <a:schemeClr val="accent1"/>
          </a:solidFill>
          <a:ln w="28575" cap="rnd">
            <a:solidFill>
              <a:schemeClr val="accent1"/>
            </a:solidFill>
            <a:round/>
          </a:ln>
          <a:effectLst/>
        </c:spPr>
        <c:marker>
          <c:symbol val="none"/>
        </c:marker>
      </c:pivotFmt>
      <c:pivotFmt>
        <c:idx val="274"/>
        <c:spPr>
          <a:solidFill>
            <a:schemeClr val="accent1"/>
          </a:solidFill>
          <a:ln w="28575" cap="rnd">
            <a:solidFill>
              <a:schemeClr val="accent1"/>
            </a:solidFill>
            <a:round/>
          </a:ln>
          <a:effectLst/>
        </c:spPr>
        <c:marker>
          <c:symbol val="none"/>
        </c:marker>
      </c:pivotFmt>
      <c:pivotFmt>
        <c:idx val="275"/>
        <c:spPr>
          <a:solidFill>
            <a:schemeClr val="accent1"/>
          </a:solidFill>
          <a:ln w="28575" cap="rnd">
            <a:solidFill>
              <a:schemeClr val="accent1"/>
            </a:solidFill>
            <a:round/>
          </a:ln>
          <a:effectLst/>
        </c:spPr>
        <c:marker>
          <c:symbol val="none"/>
        </c:marker>
      </c:pivotFmt>
      <c:pivotFmt>
        <c:idx val="276"/>
        <c:spPr>
          <a:solidFill>
            <a:schemeClr val="accent1"/>
          </a:solidFill>
          <a:ln w="28575" cap="rnd">
            <a:solidFill>
              <a:schemeClr val="accent1"/>
            </a:solidFill>
            <a:round/>
          </a:ln>
          <a:effectLst/>
        </c:spPr>
        <c:marker>
          <c:symbol val="none"/>
        </c:marker>
      </c:pivotFmt>
      <c:pivotFmt>
        <c:idx val="277"/>
        <c:spPr>
          <a:solidFill>
            <a:schemeClr val="accent1"/>
          </a:solidFill>
          <a:ln w="28575" cap="rnd">
            <a:solidFill>
              <a:schemeClr val="accent1"/>
            </a:solidFill>
            <a:round/>
          </a:ln>
          <a:effectLst/>
        </c:spPr>
        <c:marker>
          <c:symbol val="none"/>
        </c:marker>
      </c:pivotFmt>
      <c:pivotFmt>
        <c:idx val="278"/>
        <c:spPr>
          <a:solidFill>
            <a:schemeClr val="accent1"/>
          </a:solidFill>
          <a:ln w="28575" cap="rnd">
            <a:solidFill>
              <a:schemeClr val="accent1"/>
            </a:solidFill>
            <a:round/>
          </a:ln>
          <a:effectLst/>
        </c:spPr>
        <c:marker>
          <c:symbol val="none"/>
        </c:marker>
      </c:pivotFmt>
      <c:pivotFmt>
        <c:idx val="279"/>
        <c:spPr>
          <a:solidFill>
            <a:schemeClr val="accent1"/>
          </a:solidFill>
          <a:ln w="28575" cap="rnd">
            <a:solidFill>
              <a:schemeClr val="accent1"/>
            </a:solidFill>
            <a:round/>
          </a:ln>
          <a:effectLst/>
        </c:spPr>
        <c:marker>
          <c:symbol val="none"/>
        </c:marker>
      </c:pivotFmt>
      <c:pivotFmt>
        <c:idx val="280"/>
        <c:spPr>
          <a:solidFill>
            <a:schemeClr val="accent1"/>
          </a:solidFill>
          <a:ln w="28575" cap="rnd">
            <a:solidFill>
              <a:schemeClr val="accent1"/>
            </a:solidFill>
            <a:round/>
          </a:ln>
          <a:effectLst/>
        </c:spPr>
        <c:marker>
          <c:symbol val="none"/>
        </c:marker>
      </c:pivotFmt>
      <c:pivotFmt>
        <c:idx val="281"/>
        <c:spPr>
          <a:solidFill>
            <a:schemeClr val="accent1"/>
          </a:solidFill>
          <a:ln w="28575" cap="rnd">
            <a:solidFill>
              <a:schemeClr val="accent1"/>
            </a:solidFill>
            <a:round/>
          </a:ln>
          <a:effectLst/>
        </c:spPr>
        <c:marker>
          <c:symbol val="none"/>
        </c:marker>
      </c:pivotFmt>
      <c:pivotFmt>
        <c:idx val="282"/>
        <c:spPr>
          <a:solidFill>
            <a:schemeClr val="accent1"/>
          </a:solidFill>
          <a:ln w="28575" cap="rnd">
            <a:solidFill>
              <a:schemeClr val="accent1"/>
            </a:solidFill>
            <a:round/>
          </a:ln>
          <a:effectLst/>
        </c:spPr>
        <c:marker>
          <c:symbol val="none"/>
        </c:marker>
      </c:pivotFmt>
      <c:pivotFmt>
        <c:idx val="283"/>
        <c:spPr>
          <a:solidFill>
            <a:schemeClr val="accent1"/>
          </a:solidFill>
          <a:ln w="28575" cap="rnd">
            <a:solidFill>
              <a:schemeClr val="accent1"/>
            </a:solidFill>
            <a:round/>
          </a:ln>
          <a:effectLst/>
        </c:spPr>
        <c:marker>
          <c:symbol val="none"/>
        </c:marker>
      </c:pivotFmt>
      <c:pivotFmt>
        <c:idx val="284"/>
        <c:spPr>
          <a:solidFill>
            <a:schemeClr val="accent1"/>
          </a:solidFill>
          <a:ln w="28575" cap="rnd">
            <a:solidFill>
              <a:schemeClr val="accent1"/>
            </a:solidFill>
            <a:round/>
          </a:ln>
          <a:effectLst/>
        </c:spPr>
        <c:marker>
          <c:symbol val="none"/>
        </c:marker>
      </c:pivotFmt>
      <c:pivotFmt>
        <c:idx val="285"/>
        <c:spPr>
          <a:solidFill>
            <a:schemeClr val="accent1"/>
          </a:solidFill>
          <a:ln w="28575" cap="rnd">
            <a:solidFill>
              <a:schemeClr val="accent1"/>
            </a:solidFill>
            <a:round/>
          </a:ln>
          <a:effectLst/>
        </c:spPr>
        <c:marker>
          <c:symbol val="none"/>
        </c:marker>
      </c:pivotFmt>
      <c:pivotFmt>
        <c:idx val="286"/>
        <c:spPr>
          <a:solidFill>
            <a:schemeClr val="accent1"/>
          </a:solidFill>
          <a:ln w="28575" cap="rnd">
            <a:solidFill>
              <a:schemeClr val="accent1"/>
            </a:solidFill>
            <a:round/>
          </a:ln>
          <a:effectLst/>
        </c:spPr>
        <c:marker>
          <c:symbol val="none"/>
        </c:marker>
      </c:pivotFmt>
      <c:pivotFmt>
        <c:idx val="287"/>
        <c:spPr>
          <a:solidFill>
            <a:schemeClr val="accent1"/>
          </a:solidFill>
          <a:ln w="28575" cap="rnd">
            <a:solidFill>
              <a:schemeClr val="accent1"/>
            </a:solidFill>
            <a:round/>
          </a:ln>
          <a:effectLst/>
        </c:spPr>
        <c:marker>
          <c:symbol val="none"/>
        </c:marker>
      </c:pivotFmt>
      <c:pivotFmt>
        <c:idx val="288"/>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289"/>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290"/>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291"/>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292"/>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293"/>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294"/>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295"/>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296"/>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297"/>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298"/>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299"/>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300"/>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301"/>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302"/>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303"/>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304"/>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305"/>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5.5368488060512575E-2"/>
          <c:y val="0.10681408835871564"/>
          <c:w val="0.68756477825575435"/>
          <c:h val="0.76582645732157728"/>
        </c:manualLayout>
      </c:layout>
      <c:lineChart>
        <c:grouping val="standard"/>
        <c:varyColors val="0"/>
        <c:ser>
          <c:idx val="0"/>
          <c:order val="0"/>
          <c:tx>
            <c:strRef>
              <c:f>Nitratos!$B$5:$B$6</c:f>
              <c:strCache>
                <c:ptCount val="1"/>
                <c:pt idx="0">
                  <c:v>CONV</c:v>
                </c:pt>
              </c:strCache>
            </c:strRef>
          </c:tx>
          <c:spPr>
            <a:ln w="28575" cap="rnd">
              <a:solidFill>
                <a:schemeClr val="accent1"/>
              </a:solidFill>
              <a:round/>
            </a:ln>
            <a:effectLst/>
          </c:spPr>
          <c:marker>
            <c:symbol val="none"/>
          </c:marker>
          <c:cat>
            <c:strRef>
              <c:f>Nitratos!$A$7:$A$16</c:f>
              <c:strCache>
                <c:ptCount val="9"/>
                <c:pt idx="0">
                  <c:v>abr-18</c:v>
                </c:pt>
                <c:pt idx="1">
                  <c:v>may-18</c:v>
                </c:pt>
                <c:pt idx="2">
                  <c:v>jun-18</c:v>
                </c:pt>
                <c:pt idx="3">
                  <c:v>jul-18</c:v>
                </c:pt>
                <c:pt idx="4">
                  <c:v>ago-18</c:v>
                </c:pt>
                <c:pt idx="5">
                  <c:v>sep-18</c:v>
                </c:pt>
                <c:pt idx="6">
                  <c:v>oct-18</c:v>
                </c:pt>
                <c:pt idx="7">
                  <c:v>nov-18</c:v>
                </c:pt>
                <c:pt idx="8">
                  <c:v>dic-18</c:v>
                </c:pt>
              </c:strCache>
            </c:strRef>
          </c:cat>
          <c:val>
            <c:numRef>
              <c:f>Nitratos!$B$7:$B$16</c:f>
              <c:numCache>
                <c:formatCode>General</c:formatCode>
                <c:ptCount val="9"/>
              </c:numCache>
            </c:numRef>
          </c:val>
          <c:smooth val="0"/>
          <c:extLst>
            <c:ext xmlns:c16="http://schemas.microsoft.com/office/drawing/2014/chart" uri="{C3380CC4-5D6E-409C-BE32-E72D297353CC}">
              <c16:uniqueId val="{00000000-1120-4DA8-BF10-B5BF5A21ADF1}"/>
            </c:ext>
          </c:extLst>
        </c:ser>
        <c:ser>
          <c:idx val="1"/>
          <c:order val="1"/>
          <c:tx>
            <c:strRef>
              <c:f>Nitratos!$C$5:$C$6</c:f>
              <c:strCache>
                <c:ptCount val="1"/>
                <c:pt idx="0">
                  <c:v>HARG1</c:v>
                </c:pt>
              </c:strCache>
            </c:strRef>
          </c:tx>
          <c:spPr>
            <a:ln w="28575" cap="rnd">
              <a:solidFill>
                <a:schemeClr val="accent2"/>
              </a:solidFill>
              <a:round/>
            </a:ln>
            <a:effectLst/>
          </c:spPr>
          <c:marker>
            <c:symbol val="none"/>
          </c:marker>
          <c:cat>
            <c:strRef>
              <c:f>Nitratos!$A$7:$A$16</c:f>
              <c:strCache>
                <c:ptCount val="9"/>
                <c:pt idx="0">
                  <c:v>abr-18</c:v>
                </c:pt>
                <c:pt idx="1">
                  <c:v>may-18</c:v>
                </c:pt>
                <c:pt idx="2">
                  <c:v>jun-18</c:v>
                </c:pt>
                <c:pt idx="3">
                  <c:v>jul-18</c:v>
                </c:pt>
                <c:pt idx="4">
                  <c:v>ago-18</c:v>
                </c:pt>
                <c:pt idx="5">
                  <c:v>sep-18</c:v>
                </c:pt>
                <c:pt idx="6">
                  <c:v>oct-18</c:v>
                </c:pt>
                <c:pt idx="7">
                  <c:v>nov-18</c:v>
                </c:pt>
                <c:pt idx="8">
                  <c:v>dic-18</c:v>
                </c:pt>
              </c:strCache>
            </c:strRef>
          </c:cat>
          <c:val>
            <c:numRef>
              <c:f>Nitratos!$C$7:$C$16</c:f>
              <c:numCache>
                <c:formatCode>General</c:formatCode>
                <c:ptCount val="9"/>
              </c:numCache>
            </c:numRef>
          </c:val>
          <c:smooth val="0"/>
          <c:extLst>
            <c:ext xmlns:c16="http://schemas.microsoft.com/office/drawing/2014/chart" uri="{C3380CC4-5D6E-409C-BE32-E72D297353CC}">
              <c16:uniqueId val="{00000001-1120-4DA8-BF10-B5BF5A21ADF1}"/>
            </c:ext>
          </c:extLst>
        </c:ser>
        <c:ser>
          <c:idx val="2"/>
          <c:order val="2"/>
          <c:tx>
            <c:strRef>
              <c:f>Nitratos!$D$5:$D$6</c:f>
              <c:strCache>
                <c:ptCount val="1"/>
                <c:pt idx="0">
                  <c:v>HARG2</c:v>
                </c:pt>
              </c:strCache>
            </c:strRef>
          </c:tx>
          <c:spPr>
            <a:ln w="28575" cap="rnd">
              <a:solidFill>
                <a:schemeClr val="accent3"/>
              </a:solidFill>
              <a:round/>
            </a:ln>
            <a:effectLst/>
          </c:spPr>
          <c:marker>
            <c:symbol val="none"/>
          </c:marker>
          <c:cat>
            <c:strRef>
              <c:f>Nitratos!$A$7:$A$16</c:f>
              <c:strCache>
                <c:ptCount val="9"/>
                <c:pt idx="0">
                  <c:v>abr-18</c:v>
                </c:pt>
                <c:pt idx="1">
                  <c:v>may-18</c:v>
                </c:pt>
                <c:pt idx="2">
                  <c:v>jun-18</c:v>
                </c:pt>
                <c:pt idx="3">
                  <c:v>jul-18</c:v>
                </c:pt>
                <c:pt idx="4">
                  <c:v>ago-18</c:v>
                </c:pt>
                <c:pt idx="5">
                  <c:v>sep-18</c:v>
                </c:pt>
                <c:pt idx="6">
                  <c:v>oct-18</c:v>
                </c:pt>
                <c:pt idx="7">
                  <c:v>nov-18</c:v>
                </c:pt>
                <c:pt idx="8">
                  <c:v>dic-18</c:v>
                </c:pt>
              </c:strCache>
            </c:strRef>
          </c:cat>
          <c:val>
            <c:numRef>
              <c:f>Nitratos!$D$7:$D$16</c:f>
              <c:numCache>
                <c:formatCode>General</c:formatCode>
                <c:ptCount val="9"/>
                <c:pt idx="2">
                  <c:v>2.64</c:v>
                </c:pt>
                <c:pt idx="7">
                  <c:v>1.76</c:v>
                </c:pt>
              </c:numCache>
            </c:numRef>
          </c:val>
          <c:smooth val="0"/>
          <c:extLst>
            <c:ext xmlns:c16="http://schemas.microsoft.com/office/drawing/2014/chart" uri="{C3380CC4-5D6E-409C-BE32-E72D297353CC}">
              <c16:uniqueId val="{00000002-1120-4DA8-BF10-B5BF5A21ADF1}"/>
            </c:ext>
          </c:extLst>
        </c:ser>
        <c:ser>
          <c:idx val="3"/>
          <c:order val="3"/>
          <c:tx>
            <c:strRef>
              <c:f>Nitratos!$E$5:$E$6</c:f>
              <c:strCache>
                <c:ptCount val="1"/>
                <c:pt idx="0">
                  <c:v>HASL1</c:v>
                </c:pt>
              </c:strCache>
            </c:strRef>
          </c:tx>
          <c:spPr>
            <a:ln w="28575" cap="rnd">
              <a:solidFill>
                <a:schemeClr val="accent4"/>
              </a:solidFill>
              <a:round/>
            </a:ln>
            <a:effectLst/>
          </c:spPr>
          <c:marker>
            <c:symbol val="none"/>
          </c:marker>
          <c:cat>
            <c:strRef>
              <c:f>Nitratos!$A$7:$A$16</c:f>
              <c:strCache>
                <c:ptCount val="9"/>
                <c:pt idx="0">
                  <c:v>abr-18</c:v>
                </c:pt>
                <c:pt idx="1">
                  <c:v>may-18</c:v>
                </c:pt>
                <c:pt idx="2">
                  <c:v>jun-18</c:v>
                </c:pt>
                <c:pt idx="3">
                  <c:v>jul-18</c:v>
                </c:pt>
                <c:pt idx="4">
                  <c:v>ago-18</c:v>
                </c:pt>
                <c:pt idx="5">
                  <c:v>sep-18</c:v>
                </c:pt>
                <c:pt idx="6">
                  <c:v>oct-18</c:v>
                </c:pt>
                <c:pt idx="7">
                  <c:v>nov-18</c:v>
                </c:pt>
                <c:pt idx="8">
                  <c:v>dic-18</c:v>
                </c:pt>
              </c:strCache>
            </c:strRef>
          </c:cat>
          <c:val>
            <c:numRef>
              <c:f>Nitratos!$E$7:$E$16</c:f>
              <c:numCache>
                <c:formatCode>General</c:formatCode>
                <c:ptCount val="9"/>
                <c:pt idx="7">
                  <c:v>4.4000000000000004</c:v>
                </c:pt>
              </c:numCache>
            </c:numRef>
          </c:val>
          <c:smooth val="0"/>
          <c:extLst>
            <c:ext xmlns:c16="http://schemas.microsoft.com/office/drawing/2014/chart" uri="{C3380CC4-5D6E-409C-BE32-E72D297353CC}">
              <c16:uniqueId val="{00000003-1120-4DA8-BF10-B5BF5A21ADF1}"/>
            </c:ext>
          </c:extLst>
        </c:ser>
        <c:ser>
          <c:idx val="4"/>
          <c:order val="4"/>
          <c:tx>
            <c:strRef>
              <c:f>Nitratos!$F$5:$F$6</c:f>
              <c:strCache>
                <c:ptCount val="1"/>
                <c:pt idx="0">
                  <c:v>HASL2</c:v>
                </c:pt>
              </c:strCache>
            </c:strRef>
          </c:tx>
          <c:spPr>
            <a:ln w="28575" cap="rnd">
              <a:solidFill>
                <a:schemeClr val="accent5"/>
              </a:solidFill>
              <a:round/>
            </a:ln>
            <a:effectLst/>
          </c:spPr>
          <c:marker>
            <c:symbol val="none"/>
          </c:marker>
          <c:cat>
            <c:strRef>
              <c:f>Nitratos!$A$7:$A$16</c:f>
              <c:strCache>
                <c:ptCount val="9"/>
                <c:pt idx="0">
                  <c:v>abr-18</c:v>
                </c:pt>
                <c:pt idx="1">
                  <c:v>may-18</c:v>
                </c:pt>
                <c:pt idx="2">
                  <c:v>jun-18</c:v>
                </c:pt>
                <c:pt idx="3">
                  <c:v>jul-18</c:v>
                </c:pt>
                <c:pt idx="4">
                  <c:v>ago-18</c:v>
                </c:pt>
                <c:pt idx="5">
                  <c:v>sep-18</c:v>
                </c:pt>
                <c:pt idx="6">
                  <c:v>oct-18</c:v>
                </c:pt>
                <c:pt idx="7">
                  <c:v>nov-18</c:v>
                </c:pt>
                <c:pt idx="8">
                  <c:v>dic-18</c:v>
                </c:pt>
              </c:strCache>
            </c:strRef>
          </c:cat>
          <c:val>
            <c:numRef>
              <c:f>Nitratos!$F$7:$F$16</c:f>
              <c:numCache>
                <c:formatCode>General</c:formatCode>
                <c:ptCount val="9"/>
                <c:pt idx="2">
                  <c:v>2.2000000000000002</c:v>
                </c:pt>
                <c:pt idx="7">
                  <c:v>1.76</c:v>
                </c:pt>
              </c:numCache>
            </c:numRef>
          </c:val>
          <c:smooth val="0"/>
          <c:extLst>
            <c:ext xmlns:c16="http://schemas.microsoft.com/office/drawing/2014/chart" uri="{C3380CC4-5D6E-409C-BE32-E72D297353CC}">
              <c16:uniqueId val="{00000004-1120-4DA8-BF10-B5BF5A21ADF1}"/>
            </c:ext>
          </c:extLst>
        </c:ser>
        <c:ser>
          <c:idx val="5"/>
          <c:order val="5"/>
          <c:tx>
            <c:strRef>
              <c:f>Nitratos!$G$5:$G$6</c:f>
              <c:strCache>
                <c:ptCount val="1"/>
                <c:pt idx="0">
                  <c:v>MAAB1</c:v>
                </c:pt>
              </c:strCache>
            </c:strRef>
          </c:tx>
          <c:spPr>
            <a:ln w="28575" cap="rnd">
              <a:solidFill>
                <a:schemeClr val="accent6"/>
              </a:solidFill>
              <a:round/>
            </a:ln>
            <a:effectLst/>
          </c:spPr>
          <c:marker>
            <c:symbol val="none"/>
          </c:marker>
          <c:cat>
            <c:strRef>
              <c:f>Nitratos!$A$7:$A$16</c:f>
              <c:strCache>
                <c:ptCount val="9"/>
                <c:pt idx="0">
                  <c:v>abr-18</c:v>
                </c:pt>
                <c:pt idx="1">
                  <c:v>may-18</c:v>
                </c:pt>
                <c:pt idx="2">
                  <c:v>jun-18</c:v>
                </c:pt>
                <c:pt idx="3">
                  <c:v>jul-18</c:v>
                </c:pt>
                <c:pt idx="4">
                  <c:v>ago-18</c:v>
                </c:pt>
                <c:pt idx="5">
                  <c:v>sep-18</c:v>
                </c:pt>
                <c:pt idx="6">
                  <c:v>oct-18</c:v>
                </c:pt>
                <c:pt idx="7">
                  <c:v>nov-18</c:v>
                </c:pt>
                <c:pt idx="8">
                  <c:v>dic-18</c:v>
                </c:pt>
              </c:strCache>
            </c:strRef>
          </c:cat>
          <c:val>
            <c:numRef>
              <c:f>Nitratos!$G$7:$G$16</c:f>
              <c:numCache>
                <c:formatCode>General</c:formatCode>
                <c:ptCount val="9"/>
              </c:numCache>
            </c:numRef>
          </c:val>
          <c:smooth val="0"/>
          <c:extLst>
            <c:ext xmlns:c16="http://schemas.microsoft.com/office/drawing/2014/chart" uri="{C3380CC4-5D6E-409C-BE32-E72D297353CC}">
              <c16:uniqueId val="{00000005-1120-4DA8-BF10-B5BF5A21ADF1}"/>
            </c:ext>
          </c:extLst>
        </c:ser>
        <c:ser>
          <c:idx val="6"/>
          <c:order val="6"/>
          <c:tx>
            <c:strRef>
              <c:f>Nitratos!$H$5:$H$6</c:f>
              <c:strCache>
                <c:ptCount val="1"/>
                <c:pt idx="0">
                  <c:v>MAAB2</c:v>
                </c:pt>
              </c:strCache>
            </c:strRef>
          </c:tx>
          <c:spPr>
            <a:ln w="28575" cap="rnd">
              <a:solidFill>
                <a:schemeClr val="accent1">
                  <a:lumMod val="60000"/>
                </a:schemeClr>
              </a:solidFill>
              <a:round/>
            </a:ln>
            <a:effectLst/>
          </c:spPr>
          <c:marker>
            <c:symbol val="none"/>
          </c:marker>
          <c:cat>
            <c:strRef>
              <c:f>Nitratos!$A$7:$A$16</c:f>
              <c:strCache>
                <c:ptCount val="9"/>
                <c:pt idx="0">
                  <c:v>abr-18</c:v>
                </c:pt>
                <c:pt idx="1">
                  <c:v>may-18</c:v>
                </c:pt>
                <c:pt idx="2">
                  <c:v>jun-18</c:v>
                </c:pt>
                <c:pt idx="3">
                  <c:v>jul-18</c:v>
                </c:pt>
                <c:pt idx="4">
                  <c:v>ago-18</c:v>
                </c:pt>
                <c:pt idx="5">
                  <c:v>sep-18</c:v>
                </c:pt>
                <c:pt idx="6">
                  <c:v>oct-18</c:v>
                </c:pt>
                <c:pt idx="7">
                  <c:v>nov-18</c:v>
                </c:pt>
                <c:pt idx="8">
                  <c:v>dic-18</c:v>
                </c:pt>
              </c:strCache>
            </c:strRef>
          </c:cat>
          <c:val>
            <c:numRef>
              <c:f>Nitratos!$H$7:$H$16</c:f>
              <c:numCache>
                <c:formatCode>General</c:formatCode>
                <c:ptCount val="9"/>
                <c:pt idx="2">
                  <c:v>0.88</c:v>
                </c:pt>
                <c:pt idx="7">
                  <c:v>1.76</c:v>
                </c:pt>
              </c:numCache>
            </c:numRef>
          </c:val>
          <c:smooth val="0"/>
          <c:extLst>
            <c:ext xmlns:c16="http://schemas.microsoft.com/office/drawing/2014/chart" uri="{C3380CC4-5D6E-409C-BE32-E72D297353CC}">
              <c16:uniqueId val="{00000006-1120-4DA8-BF10-B5BF5A21ADF1}"/>
            </c:ext>
          </c:extLst>
        </c:ser>
        <c:ser>
          <c:idx val="7"/>
          <c:order val="7"/>
          <c:tx>
            <c:strRef>
              <c:f>Nitratos!$I$5:$I$6</c:f>
              <c:strCache>
                <c:ptCount val="1"/>
                <c:pt idx="0">
                  <c:v>MACA1</c:v>
                </c:pt>
              </c:strCache>
            </c:strRef>
          </c:tx>
          <c:spPr>
            <a:ln w="28575" cap="rnd">
              <a:solidFill>
                <a:schemeClr val="accent2">
                  <a:lumMod val="60000"/>
                </a:schemeClr>
              </a:solidFill>
              <a:round/>
            </a:ln>
            <a:effectLst/>
          </c:spPr>
          <c:marker>
            <c:symbol val="none"/>
          </c:marker>
          <c:cat>
            <c:strRef>
              <c:f>Nitratos!$A$7:$A$16</c:f>
              <c:strCache>
                <c:ptCount val="9"/>
                <c:pt idx="0">
                  <c:v>abr-18</c:v>
                </c:pt>
                <c:pt idx="1">
                  <c:v>may-18</c:v>
                </c:pt>
                <c:pt idx="2">
                  <c:v>jun-18</c:v>
                </c:pt>
                <c:pt idx="3">
                  <c:v>jul-18</c:v>
                </c:pt>
                <c:pt idx="4">
                  <c:v>ago-18</c:v>
                </c:pt>
                <c:pt idx="5">
                  <c:v>sep-18</c:v>
                </c:pt>
                <c:pt idx="6">
                  <c:v>oct-18</c:v>
                </c:pt>
                <c:pt idx="7">
                  <c:v>nov-18</c:v>
                </c:pt>
                <c:pt idx="8">
                  <c:v>dic-18</c:v>
                </c:pt>
              </c:strCache>
            </c:strRef>
          </c:cat>
          <c:val>
            <c:numRef>
              <c:f>Nitratos!$I$7:$I$16</c:f>
              <c:numCache>
                <c:formatCode>General</c:formatCode>
                <c:ptCount val="9"/>
              </c:numCache>
            </c:numRef>
          </c:val>
          <c:smooth val="0"/>
          <c:extLst>
            <c:ext xmlns:c16="http://schemas.microsoft.com/office/drawing/2014/chart" uri="{C3380CC4-5D6E-409C-BE32-E72D297353CC}">
              <c16:uniqueId val="{00000007-1120-4DA8-BF10-B5BF5A21ADF1}"/>
            </c:ext>
          </c:extLst>
        </c:ser>
        <c:ser>
          <c:idx val="8"/>
          <c:order val="8"/>
          <c:tx>
            <c:strRef>
              <c:f>Nitratos!$J$5:$J$6</c:f>
              <c:strCache>
                <c:ptCount val="1"/>
                <c:pt idx="0">
                  <c:v>MACA2</c:v>
                </c:pt>
              </c:strCache>
            </c:strRef>
          </c:tx>
          <c:spPr>
            <a:ln w="28575" cap="rnd">
              <a:solidFill>
                <a:schemeClr val="accent3">
                  <a:lumMod val="60000"/>
                </a:schemeClr>
              </a:solidFill>
              <a:round/>
            </a:ln>
            <a:effectLst/>
          </c:spPr>
          <c:marker>
            <c:symbol val="none"/>
          </c:marker>
          <c:cat>
            <c:strRef>
              <c:f>Nitratos!$A$7:$A$16</c:f>
              <c:strCache>
                <c:ptCount val="9"/>
                <c:pt idx="0">
                  <c:v>abr-18</c:v>
                </c:pt>
                <c:pt idx="1">
                  <c:v>may-18</c:v>
                </c:pt>
                <c:pt idx="2">
                  <c:v>jun-18</c:v>
                </c:pt>
                <c:pt idx="3">
                  <c:v>jul-18</c:v>
                </c:pt>
                <c:pt idx="4">
                  <c:v>ago-18</c:v>
                </c:pt>
                <c:pt idx="5">
                  <c:v>sep-18</c:v>
                </c:pt>
                <c:pt idx="6">
                  <c:v>oct-18</c:v>
                </c:pt>
                <c:pt idx="7">
                  <c:v>nov-18</c:v>
                </c:pt>
                <c:pt idx="8">
                  <c:v>dic-18</c:v>
                </c:pt>
              </c:strCache>
            </c:strRef>
          </c:cat>
          <c:val>
            <c:numRef>
              <c:f>Nitratos!$J$7:$J$16</c:f>
              <c:numCache>
                <c:formatCode>General</c:formatCode>
                <c:ptCount val="9"/>
                <c:pt idx="2">
                  <c:v>0.88</c:v>
                </c:pt>
                <c:pt idx="7">
                  <c:v>1.76</c:v>
                </c:pt>
              </c:numCache>
            </c:numRef>
          </c:val>
          <c:smooth val="0"/>
          <c:extLst>
            <c:ext xmlns:c16="http://schemas.microsoft.com/office/drawing/2014/chart" uri="{C3380CC4-5D6E-409C-BE32-E72D297353CC}">
              <c16:uniqueId val="{00000008-1120-4DA8-BF10-B5BF5A21ADF1}"/>
            </c:ext>
          </c:extLst>
        </c:ser>
        <c:ser>
          <c:idx val="9"/>
          <c:order val="9"/>
          <c:tx>
            <c:strRef>
              <c:f>Nitratos!$K$5:$K$6</c:f>
              <c:strCache>
                <c:ptCount val="1"/>
                <c:pt idx="0">
                  <c:v>MAKI</c:v>
                </c:pt>
              </c:strCache>
            </c:strRef>
          </c:tx>
          <c:spPr>
            <a:ln w="28575" cap="rnd">
              <a:solidFill>
                <a:schemeClr val="accent4">
                  <a:lumMod val="60000"/>
                </a:schemeClr>
              </a:solidFill>
              <a:round/>
            </a:ln>
            <a:effectLst/>
          </c:spPr>
          <c:marker>
            <c:symbol val="none"/>
          </c:marker>
          <c:cat>
            <c:strRef>
              <c:f>Nitratos!$A$7:$A$16</c:f>
              <c:strCache>
                <c:ptCount val="9"/>
                <c:pt idx="0">
                  <c:v>abr-18</c:v>
                </c:pt>
                <c:pt idx="1">
                  <c:v>may-18</c:v>
                </c:pt>
                <c:pt idx="2">
                  <c:v>jun-18</c:v>
                </c:pt>
                <c:pt idx="3">
                  <c:v>jul-18</c:v>
                </c:pt>
                <c:pt idx="4">
                  <c:v>ago-18</c:v>
                </c:pt>
                <c:pt idx="5">
                  <c:v>sep-18</c:v>
                </c:pt>
                <c:pt idx="6">
                  <c:v>oct-18</c:v>
                </c:pt>
                <c:pt idx="7">
                  <c:v>nov-18</c:v>
                </c:pt>
                <c:pt idx="8">
                  <c:v>dic-18</c:v>
                </c:pt>
              </c:strCache>
            </c:strRef>
          </c:cat>
          <c:val>
            <c:numRef>
              <c:f>Nitratos!$K$7:$K$16</c:f>
              <c:numCache>
                <c:formatCode>General</c:formatCode>
                <c:ptCount val="9"/>
                <c:pt idx="3">
                  <c:v>1</c:v>
                </c:pt>
                <c:pt idx="4">
                  <c:v>0.44</c:v>
                </c:pt>
              </c:numCache>
            </c:numRef>
          </c:val>
          <c:smooth val="0"/>
          <c:extLst>
            <c:ext xmlns:c16="http://schemas.microsoft.com/office/drawing/2014/chart" uri="{C3380CC4-5D6E-409C-BE32-E72D297353CC}">
              <c16:uniqueId val="{00000009-1120-4DA8-BF10-B5BF5A21ADF1}"/>
            </c:ext>
          </c:extLst>
        </c:ser>
        <c:ser>
          <c:idx val="10"/>
          <c:order val="10"/>
          <c:tx>
            <c:strRef>
              <c:f>Nitratos!$L$5:$L$6</c:f>
              <c:strCache>
                <c:ptCount val="1"/>
                <c:pt idx="0">
                  <c:v>PAPO1</c:v>
                </c:pt>
              </c:strCache>
            </c:strRef>
          </c:tx>
          <c:spPr>
            <a:ln w="28575" cap="rnd">
              <a:solidFill>
                <a:schemeClr val="accent5">
                  <a:lumMod val="60000"/>
                </a:schemeClr>
              </a:solidFill>
              <a:round/>
            </a:ln>
            <a:effectLst/>
          </c:spPr>
          <c:marker>
            <c:symbol val="none"/>
          </c:marker>
          <c:cat>
            <c:strRef>
              <c:f>Nitratos!$A$7:$A$16</c:f>
              <c:strCache>
                <c:ptCount val="9"/>
                <c:pt idx="0">
                  <c:v>abr-18</c:v>
                </c:pt>
                <c:pt idx="1">
                  <c:v>may-18</c:v>
                </c:pt>
                <c:pt idx="2">
                  <c:v>jun-18</c:v>
                </c:pt>
                <c:pt idx="3">
                  <c:v>jul-18</c:v>
                </c:pt>
                <c:pt idx="4">
                  <c:v>ago-18</c:v>
                </c:pt>
                <c:pt idx="5">
                  <c:v>sep-18</c:v>
                </c:pt>
                <c:pt idx="6">
                  <c:v>oct-18</c:v>
                </c:pt>
                <c:pt idx="7">
                  <c:v>nov-18</c:v>
                </c:pt>
                <c:pt idx="8">
                  <c:v>dic-18</c:v>
                </c:pt>
              </c:strCache>
            </c:strRef>
          </c:cat>
          <c:val>
            <c:numRef>
              <c:f>Nitratos!$L$7:$L$16</c:f>
              <c:numCache>
                <c:formatCode>General</c:formatCode>
                <c:ptCount val="9"/>
              </c:numCache>
            </c:numRef>
          </c:val>
          <c:smooth val="0"/>
          <c:extLst>
            <c:ext xmlns:c16="http://schemas.microsoft.com/office/drawing/2014/chart" uri="{C3380CC4-5D6E-409C-BE32-E72D297353CC}">
              <c16:uniqueId val="{0000000A-1120-4DA8-BF10-B5BF5A21ADF1}"/>
            </c:ext>
          </c:extLst>
        </c:ser>
        <c:ser>
          <c:idx val="11"/>
          <c:order val="11"/>
          <c:tx>
            <c:strRef>
              <c:f>Nitratos!$M$5:$M$6</c:f>
              <c:strCache>
                <c:ptCount val="1"/>
                <c:pt idx="0">
                  <c:v>PAPO2</c:v>
                </c:pt>
              </c:strCache>
            </c:strRef>
          </c:tx>
          <c:spPr>
            <a:ln w="28575" cap="rnd">
              <a:solidFill>
                <a:schemeClr val="accent6">
                  <a:lumMod val="60000"/>
                </a:schemeClr>
              </a:solidFill>
              <a:round/>
            </a:ln>
            <a:effectLst/>
          </c:spPr>
          <c:marker>
            <c:symbol val="none"/>
          </c:marker>
          <c:cat>
            <c:strRef>
              <c:f>Nitratos!$A$7:$A$16</c:f>
              <c:strCache>
                <c:ptCount val="9"/>
                <c:pt idx="0">
                  <c:v>abr-18</c:v>
                </c:pt>
                <c:pt idx="1">
                  <c:v>may-18</c:v>
                </c:pt>
                <c:pt idx="2">
                  <c:v>jun-18</c:v>
                </c:pt>
                <c:pt idx="3">
                  <c:v>jul-18</c:v>
                </c:pt>
                <c:pt idx="4">
                  <c:v>ago-18</c:v>
                </c:pt>
                <c:pt idx="5">
                  <c:v>sep-18</c:v>
                </c:pt>
                <c:pt idx="6">
                  <c:v>oct-18</c:v>
                </c:pt>
                <c:pt idx="7">
                  <c:v>nov-18</c:v>
                </c:pt>
                <c:pt idx="8">
                  <c:v>dic-18</c:v>
                </c:pt>
              </c:strCache>
            </c:strRef>
          </c:cat>
          <c:val>
            <c:numRef>
              <c:f>Nitratos!$M$7:$M$16</c:f>
              <c:numCache>
                <c:formatCode>General</c:formatCode>
                <c:ptCount val="9"/>
                <c:pt idx="2">
                  <c:v>1.76</c:v>
                </c:pt>
                <c:pt idx="7">
                  <c:v>4.4000000000000004</c:v>
                </c:pt>
              </c:numCache>
            </c:numRef>
          </c:val>
          <c:smooth val="0"/>
          <c:extLst>
            <c:ext xmlns:c16="http://schemas.microsoft.com/office/drawing/2014/chart" uri="{C3380CC4-5D6E-409C-BE32-E72D297353CC}">
              <c16:uniqueId val="{0000000B-1120-4DA8-BF10-B5BF5A21ADF1}"/>
            </c:ext>
          </c:extLst>
        </c:ser>
        <c:ser>
          <c:idx val="12"/>
          <c:order val="12"/>
          <c:tx>
            <c:strRef>
              <c:f>Nitratos!$N$5:$N$6</c:f>
              <c:strCache>
                <c:ptCount val="1"/>
                <c:pt idx="0">
                  <c:v>PAPR1</c:v>
                </c:pt>
              </c:strCache>
            </c:strRef>
          </c:tx>
          <c:spPr>
            <a:ln w="28575" cap="rnd">
              <a:solidFill>
                <a:schemeClr val="accent1">
                  <a:lumMod val="80000"/>
                  <a:lumOff val="20000"/>
                </a:schemeClr>
              </a:solidFill>
              <a:round/>
            </a:ln>
            <a:effectLst/>
          </c:spPr>
          <c:marker>
            <c:symbol val="none"/>
          </c:marker>
          <c:cat>
            <c:strRef>
              <c:f>Nitratos!$A$7:$A$16</c:f>
              <c:strCache>
                <c:ptCount val="9"/>
                <c:pt idx="0">
                  <c:v>abr-18</c:v>
                </c:pt>
                <c:pt idx="1">
                  <c:v>may-18</c:v>
                </c:pt>
                <c:pt idx="2">
                  <c:v>jun-18</c:v>
                </c:pt>
                <c:pt idx="3">
                  <c:v>jul-18</c:v>
                </c:pt>
                <c:pt idx="4">
                  <c:v>ago-18</c:v>
                </c:pt>
                <c:pt idx="5">
                  <c:v>sep-18</c:v>
                </c:pt>
                <c:pt idx="6">
                  <c:v>oct-18</c:v>
                </c:pt>
                <c:pt idx="7">
                  <c:v>nov-18</c:v>
                </c:pt>
                <c:pt idx="8">
                  <c:v>dic-18</c:v>
                </c:pt>
              </c:strCache>
            </c:strRef>
          </c:cat>
          <c:val>
            <c:numRef>
              <c:f>Nitratos!$N$7:$N$16</c:f>
              <c:numCache>
                <c:formatCode>General</c:formatCode>
                <c:ptCount val="9"/>
              </c:numCache>
            </c:numRef>
          </c:val>
          <c:smooth val="0"/>
          <c:extLst>
            <c:ext xmlns:c16="http://schemas.microsoft.com/office/drawing/2014/chart" uri="{C3380CC4-5D6E-409C-BE32-E72D297353CC}">
              <c16:uniqueId val="{0000000C-1120-4DA8-BF10-B5BF5A21ADF1}"/>
            </c:ext>
          </c:extLst>
        </c:ser>
        <c:ser>
          <c:idx val="13"/>
          <c:order val="13"/>
          <c:tx>
            <c:strRef>
              <c:f>Nitratos!$O$5:$O$6</c:f>
              <c:strCache>
                <c:ptCount val="1"/>
                <c:pt idx="0">
                  <c:v>PAPR2</c:v>
                </c:pt>
              </c:strCache>
            </c:strRef>
          </c:tx>
          <c:spPr>
            <a:ln w="28575" cap="rnd">
              <a:solidFill>
                <a:schemeClr val="accent2">
                  <a:lumMod val="80000"/>
                  <a:lumOff val="20000"/>
                </a:schemeClr>
              </a:solidFill>
              <a:round/>
            </a:ln>
            <a:effectLst/>
          </c:spPr>
          <c:marker>
            <c:symbol val="none"/>
          </c:marker>
          <c:cat>
            <c:strRef>
              <c:f>Nitratos!$A$7:$A$16</c:f>
              <c:strCache>
                <c:ptCount val="9"/>
                <c:pt idx="0">
                  <c:v>abr-18</c:v>
                </c:pt>
                <c:pt idx="1">
                  <c:v>may-18</c:v>
                </c:pt>
                <c:pt idx="2">
                  <c:v>jun-18</c:v>
                </c:pt>
                <c:pt idx="3">
                  <c:v>jul-18</c:v>
                </c:pt>
                <c:pt idx="4">
                  <c:v>ago-18</c:v>
                </c:pt>
                <c:pt idx="5">
                  <c:v>sep-18</c:v>
                </c:pt>
                <c:pt idx="6">
                  <c:v>oct-18</c:v>
                </c:pt>
                <c:pt idx="7">
                  <c:v>nov-18</c:v>
                </c:pt>
                <c:pt idx="8">
                  <c:v>dic-18</c:v>
                </c:pt>
              </c:strCache>
            </c:strRef>
          </c:cat>
          <c:val>
            <c:numRef>
              <c:f>Nitratos!$O$7:$O$16</c:f>
              <c:numCache>
                <c:formatCode>General</c:formatCode>
                <c:ptCount val="9"/>
                <c:pt idx="2">
                  <c:v>0.88</c:v>
                </c:pt>
                <c:pt idx="7">
                  <c:v>1.76</c:v>
                </c:pt>
              </c:numCache>
            </c:numRef>
          </c:val>
          <c:smooth val="0"/>
          <c:extLst>
            <c:ext xmlns:c16="http://schemas.microsoft.com/office/drawing/2014/chart" uri="{C3380CC4-5D6E-409C-BE32-E72D297353CC}">
              <c16:uniqueId val="{0000000D-1120-4DA8-BF10-B5BF5A21ADF1}"/>
            </c:ext>
          </c:extLst>
        </c:ser>
        <c:ser>
          <c:idx val="14"/>
          <c:order val="14"/>
          <c:tx>
            <c:strRef>
              <c:f>Nitratos!$P$5:$P$6</c:f>
              <c:strCache>
                <c:ptCount val="1"/>
                <c:pt idx="0">
                  <c:v>PLTR1</c:v>
                </c:pt>
              </c:strCache>
            </c:strRef>
          </c:tx>
          <c:spPr>
            <a:ln w="28575" cap="rnd">
              <a:solidFill>
                <a:schemeClr val="accent3">
                  <a:lumMod val="80000"/>
                  <a:lumOff val="20000"/>
                </a:schemeClr>
              </a:solidFill>
              <a:round/>
            </a:ln>
            <a:effectLst/>
          </c:spPr>
          <c:marker>
            <c:symbol val="none"/>
          </c:marker>
          <c:cat>
            <c:strRef>
              <c:f>Nitratos!$A$7:$A$16</c:f>
              <c:strCache>
                <c:ptCount val="9"/>
                <c:pt idx="0">
                  <c:v>abr-18</c:v>
                </c:pt>
                <c:pt idx="1">
                  <c:v>may-18</c:v>
                </c:pt>
                <c:pt idx="2">
                  <c:v>jun-18</c:v>
                </c:pt>
                <c:pt idx="3">
                  <c:v>jul-18</c:v>
                </c:pt>
                <c:pt idx="4">
                  <c:v>ago-18</c:v>
                </c:pt>
                <c:pt idx="5">
                  <c:v>sep-18</c:v>
                </c:pt>
                <c:pt idx="6">
                  <c:v>oct-18</c:v>
                </c:pt>
                <c:pt idx="7">
                  <c:v>nov-18</c:v>
                </c:pt>
                <c:pt idx="8">
                  <c:v>dic-18</c:v>
                </c:pt>
              </c:strCache>
            </c:strRef>
          </c:cat>
          <c:val>
            <c:numRef>
              <c:f>Nitratos!$P$7:$P$16</c:f>
              <c:numCache>
                <c:formatCode>General</c:formatCode>
                <c:ptCount val="9"/>
                <c:pt idx="1">
                  <c:v>4.4000000000000004</c:v>
                </c:pt>
                <c:pt idx="2">
                  <c:v>2.2000000000000002</c:v>
                </c:pt>
                <c:pt idx="3">
                  <c:v>4.4000000000000004</c:v>
                </c:pt>
                <c:pt idx="4">
                  <c:v>1.95</c:v>
                </c:pt>
                <c:pt idx="5">
                  <c:v>0.85</c:v>
                </c:pt>
                <c:pt idx="6">
                  <c:v>4.4000000000000004</c:v>
                </c:pt>
                <c:pt idx="7">
                  <c:v>1.02</c:v>
                </c:pt>
              </c:numCache>
            </c:numRef>
          </c:val>
          <c:smooth val="0"/>
          <c:extLst>
            <c:ext xmlns:c16="http://schemas.microsoft.com/office/drawing/2014/chart" uri="{C3380CC4-5D6E-409C-BE32-E72D297353CC}">
              <c16:uniqueId val="{0000000E-1120-4DA8-BF10-B5BF5A21ADF1}"/>
            </c:ext>
          </c:extLst>
        </c:ser>
        <c:ser>
          <c:idx val="15"/>
          <c:order val="15"/>
          <c:tx>
            <c:strRef>
              <c:f>Nitratos!$Q$5:$Q$6</c:f>
              <c:strCache>
                <c:ptCount val="1"/>
                <c:pt idx="0">
                  <c:v>PLTR2</c:v>
                </c:pt>
              </c:strCache>
            </c:strRef>
          </c:tx>
          <c:spPr>
            <a:ln w="28575" cap="rnd">
              <a:solidFill>
                <a:schemeClr val="accent4">
                  <a:lumMod val="80000"/>
                  <a:lumOff val="20000"/>
                </a:schemeClr>
              </a:solidFill>
              <a:round/>
            </a:ln>
            <a:effectLst/>
          </c:spPr>
          <c:marker>
            <c:symbol val="none"/>
          </c:marker>
          <c:cat>
            <c:strRef>
              <c:f>Nitratos!$A$7:$A$16</c:f>
              <c:strCache>
                <c:ptCount val="9"/>
                <c:pt idx="0">
                  <c:v>abr-18</c:v>
                </c:pt>
                <c:pt idx="1">
                  <c:v>may-18</c:v>
                </c:pt>
                <c:pt idx="2">
                  <c:v>jun-18</c:v>
                </c:pt>
                <c:pt idx="3">
                  <c:v>jul-18</c:v>
                </c:pt>
                <c:pt idx="4">
                  <c:v>ago-18</c:v>
                </c:pt>
                <c:pt idx="5">
                  <c:v>sep-18</c:v>
                </c:pt>
                <c:pt idx="6">
                  <c:v>oct-18</c:v>
                </c:pt>
                <c:pt idx="7">
                  <c:v>nov-18</c:v>
                </c:pt>
                <c:pt idx="8">
                  <c:v>dic-18</c:v>
                </c:pt>
              </c:strCache>
            </c:strRef>
          </c:cat>
          <c:val>
            <c:numRef>
              <c:f>Nitratos!$Q$7:$Q$16</c:f>
              <c:numCache>
                <c:formatCode>General</c:formatCode>
                <c:ptCount val="9"/>
                <c:pt idx="1">
                  <c:v>4.4000000000000004</c:v>
                </c:pt>
                <c:pt idx="2">
                  <c:v>2.2000000000000002</c:v>
                </c:pt>
                <c:pt idx="3">
                  <c:v>2.2000000000000002</c:v>
                </c:pt>
                <c:pt idx="4">
                  <c:v>0.5</c:v>
                </c:pt>
                <c:pt idx="6">
                  <c:v>2.2000000000000002</c:v>
                </c:pt>
                <c:pt idx="7">
                  <c:v>0.88</c:v>
                </c:pt>
              </c:numCache>
            </c:numRef>
          </c:val>
          <c:smooth val="0"/>
          <c:extLst>
            <c:ext xmlns:c16="http://schemas.microsoft.com/office/drawing/2014/chart" uri="{C3380CC4-5D6E-409C-BE32-E72D297353CC}">
              <c16:uniqueId val="{0000000F-1120-4DA8-BF10-B5BF5A21ADF1}"/>
            </c:ext>
          </c:extLst>
        </c:ser>
        <c:ser>
          <c:idx val="16"/>
          <c:order val="16"/>
          <c:tx>
            <c:strRef>
              <c:f>Nitratos!$R$5:$R$6</c:f>
              <c:strCache>
                <c:ptCount val="1"/>
                <c:pt idx="0">
                  <c:v>RECO</c:v>
                </c:pt>
              </c:strCache>
            </c:strRef>
          </c:tx>
          <c:spPr>
            <a:ln w="28575" cap="rnd">
              <a:solidFill>
                <a:schemeClr val="accent5">
                  <a:lumMod val="80000"/>
                  <a:lumOff val="20000"/>
                </a:schemeClr>
              </a:solidFill>
              <a:round/>
            </a:ln>
            <a:effectLst/>
          </c:spPr>
          <c:marker>
            <c:symbol val="none"/>
          </c:marker>
          <c:cat>
            <c:strRef>
              <c:f>Nitratos!$A$7:$A$16</c:f>
              <c:strCache>
                <c:ptCount val="9"/>
                <c:pt idx="0">
                  <c:v>abr-18</c:v>
                </c:pt>
                <c:pt idx="1">
                  <c:v>may-18</c:v>
                </c:pt>
                <c:pt idx="2">
                  <c:v>jun-18</c:v>
                </c:pt>
                <c:pt idx="3">
                  <c:v>jul-18</c:v>
                </c:pt>
                <c:pt idx="4">
                  <c:v>ago-18</c:v>
                </c:pt>
                <c:pt idx="5">
                  <c:v>sep-18</c:v>
                </c:pt>
                <c:pt idx="6">
                  <c:v>oct-18</c:v>
                </c:pt>
                <c:pt idx="7">
                  <c:v>nov-18</c:v>
                </c:pt>
                <c:pt idx="8">
                  <c:v>dic-18</c:v>
                </c:pt>
              </c:strCache>
            </c:strRef>
          </c:cat>
          <c:val>
            <c:numRef>
              <c:f>Nitratos!$R$7:$R$16</c:f>
              <c:numCache>
                <c:formatCode>General</c:formatCode>
                <c:ptCount val="9"/>
                <c:pt idx="2">
                  <c:v>1.1000000000000001</c:v>
                </c:pt>
                <c:pt idx="3">
                  <c:v>0.2</c:v>
                </c:pt>
                <c:pt idx="4">
                  <c:v>1.76</c:v>
                </c:pt>
                <c:pt idx="7">
                  <c:v>2.64</c:v>
                </c:pt>
              </c:numCache>
            </c:numRef>
          </c:val>
          <c:smooth val="0"/>
          <c:extLst>
            <c:ext xmlns:c16="http://schemas.microsoft.com/office/drawing/2014/chart" uri="{C3380CC4-5D6E-409C-BE32-E72D297353CC}">
              <c16:uniqueId val="{00000010-1120-4DA8-BF10-B5BF5A21ADF1}"/>
            </c:ext>
          </c:extLst>
        </c:ser>
        <c:ser>
          <c:idx val="17"/>
          <c:order val="17"/>
          <c:tx>
            <c:strRef>
              <c:f>Nitratos!$S$5:$S$6</c:f>
              <c:strCache>
                <c:ptCount val="1"/>
                <c:pt idx="0">
                  <c:v>SALT</c:v>
                </c:pt>
              </c:strCache>
            </c:strRef>
          </c:tx>
          <c:spPr>
            <a:ln w="28575" cap="rnd">
              <a:solidFill>
                <a:schemeClr val="accent6">
                  <a:lumMod val="80000"/>
                  <a:lumOff val="20000"/>
                </a:schemeClr>
              </a:solidFill>
              <a:round/>
            </a:ln>
            <a:effectLst/>
          </c:spPr>
          <c:marker>
            <c:symbol val="none"/>
          </c:marker>
          <c:cat>
            <c:strRef>
              <c:f>Nitratos!$A$7:$A$16</c:f>
              <c:strCache>
                <c:ptCount val="9"/>
                <c:pt idx="0">
                  <c:v>abr-18</c:v>
                </c:pt>
                <c:pt idx="1">
                  <c:v>may-18</c:v>
                </c:pt>
                <c:pt idx="2">
                  <c:v>jun-18</c:v>
                </c:pt>
                <c:pt idx="3">
                  <c:v>jul-18</c:v>
                </c:pt>
                <c:pt idx="4">
                  <c:v>ago-18</c:v>
                </c:pt>
                <c:pt idx="5">
                  <c:v>sep-18</c:v>
                </c:pt>
                <c:pt idx="6">
                  <c:v>oct-18</c:v>
                </c:pt>
                <c:pt idx="7">
                  <c:v>nov-18</c:v>
                </c:pt>
                <c:pt idx="8">
                  <c:v>dic-18</c:v>
                </c:pt>
              </c:strCache>
            </c:strRef>
          </c:cat>
          <c:val>
            <c:numRef>
              <c:f>Nitratos!$S$7:$S$16</c:f>
              <c:numCache>
                <c:formatCode>General</c:formatCode>
                <c:ptCount val="9"/>
                <c:pt idx="2">
                  <c:v>8.8000000000000007</c:v>
                </c:pt>
                <c:pt idx="3">
                  <c:v>1.6</c:v>
                </c:pt>
                <c:pt idx="4">
                  <c:v>1.76</c:v>
                </c:pt>
                <c:pt idx="7">
                  <c:v>4.4000000000000004</c:v>
                </c:pt>
              </c:numCache>
            </c:numRef>
          </c:val>
          <c:smooth val="0"/>
          <c:extLst>
            <c:ext xmlns:c16="http://schemas.microsoft.com/office/drawing/2014/chart" uri="{C3380CC4-5D6E-409C-BE32-E72D297353CC}">
              <c16:uniqueId val="{00000011-1120-4DA8-BF10-B5BF5A21ADF1}"/>
            </c:ext>
          </c:extLst>
        </c:ser>
        <c:dLbls>
          <c:showLegendKey val="0"/>
          <c:showVal val="0"/>
          <c:showCatName val="0"/>
          <c:showSerName val="0"/>
          <c:showPercent val="0"/>
          <c:showBubbleSize val="0"/>
        </c:dLbls>
        <c:smooth val="0"/>
        <c:axId val="772483016"/>
        <c:axId val="772456776"/>
      </c:lineChart>
      <c:catAx>
        <c:axId val="772483016"/>
        <c:scaling>
          <c:orientation val="minMax"/>
        </c:scaling>
        <c:delete val="0"/>
        <c:axPos val="b"/>
        <c:title>
          <c:tx>
            <c:rich>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r>
                  <a:rPr lang="en-US"/>
                  <a:t>Mes del muestreo</a:t>
                </a:r>
              </a:p>
            </c:rich>
          </c:tx>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772456776"/>
        <c:crosses val="autoZero"/>
        <c:auto val="1"/>
        <c:lblAlgn val="ctr"/>
        <c:lblOffset val="100"/>
        <c:noMultiLvlLbl val="0"/>
      </c:catAx>
      <c:valAx>
        <c:axId val="772456776"/>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772483016"/>
        <c:crosses val="autoZero"/>
        <c:crossBetween val="between"/>
      </c:valAx>
      <c:spPr>
        <a:noFill/>
        <a:ln>
          <a:noFill/>
        </a:ln>
        <a:effectLst/>
      </c:spPr>
    </c:plotArea>
    <c:legend>
      <c:legendPos val="r"/>
      <c:layout>
        <c:manualLayout>
          <c:xMode val="edge"/>
          <c:yMode val="edge"/>
          <c:x val="0.78449170107508714"/>
          <c:y val="7.0309492563429568E-2"/>
          <c:w val="0.20719661197314868"/>
          <c:h val="0.85938101487314089"/>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legend>
    <c:plotVisOnly val="1"/>
    <c:dispBlanksAs val="gap"/>
    <c:showDLblsOverMax val="0"/>
  </c:chart>
  <c:spPr>
    <a:solidFill>
      <a:schemeClr val="bg1"/>
    </a:solidFill>
    <a:ln w="9525" cap="flat" cmpd="sng" algn="ctr">
      <a:noFill/>
      <a:round/>
    </a:ln>
    <a:effectLst/>
  </c:spPr>
  <c:txPr>
    <a:bodyPr/>
    <a:lstStyle/>
    <a:p>
      <a:pPr>
        <a:defRPr sz="900"/>
      </a:pPr>
      <a:endParaRPr lang="es-MX"/>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r>
              <a:rPr lang="en-US" sz="1200" b="1"/>
              <a:t>Nitratos</a:t>
            </a:r>
          </a:p>
        </c:rich>
      </c:tx>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es-MX"/>
        </a:p>
      </c:txPr>
    </c:title>
    <c:autoTitleDeleted val="0"/>
    <c:plotArea>
      <c:layout/>
      <c:stockChart>
        <c:ser>
          <c:idx val="0"/>
          <c:order val="0"/>
          <c:tx>
            <c:strRef>
              <c:f>Nitratos!$A$19</c:f>
              <c:strCache>
                <c:ptCount val="1"/>
                <c:pt idx="0">
                  <c:v>PROMEDIO</c:v>
                </c:pt>
              </c:strCache>
            </c:strRef>
          </c:tx>
          <c:spPr>
            <a:ln w="28575" cap="rnd">
              <a:noFill/>
              <a:round/>
            </a:ln>
            <a:effectLst/>
          </c:spPr>
          <c:marker>
            <c:symbol val="circle"/>
            <c:size val="5"/>
            <c:spPr>
              <a:solidFill>
                <a:schemeClr val="accent1"/>
              </a:solidFill>
              <a:ln w="9525">
                <a:solidFill>
                  <a:schemeClr val="accent1"/>
                </a:solidFill>
              </a:ln>
              <a:effectLst/>
            </c:spPr>
          </c:marker>
          <c:dPt>
            <c:idx val="0"/>
            <c:marker>
              <c:symbol val="circle"/>
              <c:size val="5"/>
              <c:spPr>
                <a:solidFill>
                  <a:schemeClr val="accent3"/>
                </a:solidFill>
                <a:ln w="9525">
                  <a:solidFill>
                    <a:schemeClr val="accent1"/>
                  </a:solidFill>
                </a:ln>
                <a:effectLst/>
              </c:spPr>
            </c:marker>
            <c:bubble3D val="0"/>
            <c:extLst>
              <c:ext xmlns:c16="http://schemas.microsoft.com/office/drawing/2014/chart" uri="{C3380CC4-5D6E-409C-BE32-E72D297353CC}">
                <c16:uniqueId val="{00000000-6330-43A5-A431-80FF91C0445D}"/>
              </c:ext>
            </c:extLst>
          </c:dPt>
          <c:dPt>
            <c:idx val="1"/>
            <c:marker>
              <c:symbol val="circle"/>
              <c:size val="5"/>
              <c:spPr>
                <a:solidFill>
                  <a:schemeClr val="accent4"/>
                </a:solidFill>
                <a:ln w="9525">
                  <a:solidFill>
                    <a:schemeClr val="accent1"/>
                  </a:solidFill>
                </a:ln>
                <a:effectLst/>
              </c:spPr>
            </c:marker>
            <c:bubble3D val="0"/>
            <c:extLst>
              <c:ext xmlns:c16="http://schemas.microsoft.com/office/drawing/2014/chart" uri="{C3380CC4-5D6E-409C-BE32-E72D297353CC}">
                <c16:uniqueId val="{00000001-6330-43A5-A431-80FF91C0445D}"/>
              </c:ext>
            </c:extLst>
          </c:dPt>
          <c:dPt>
            <c:idx val="2"/>
            <c:marker>
              <c:symbol val="circle"/>
              <c:size val="5"/>
              <c:spPr>
                <a:solidFill>
                  <a:schemeClr val="accent4"/>
                </a:solidFill>
                <a:ln w="9525">
                  <a:solidFill>
                    <a:schemeClr val="accent1"/>
                  </a:solidFill>
                </a:ln>
                <a:effectLst/>
              </c:spPr>
            </c:marker>
            <c:bubble3D val="0"/>
            <c:extLst>
              <c:ext xmlns:c16="http://schemas.microsoft.com/office/drawing/2014/chart" uri="{C3380CC4-5D6E-409C-BE32-E72D297353CC}">
                <c16:uniqueId val="{00000002-6330-43A5-A431-80FF91C0445D}"/>
              </c:ext>
            </c:extLst>
          </c:dPt>
          <c:dPt>
            <c:idx val="3"/>
            <c:marker>
              <c:symbol val="circle"/>
              <c:size val="5"/>
              <c:spPr>
                <a:solidFill>
                  <a:schemeClr val="accent4"/>
                </a:solidFill>
                <a:ln w="9525">
                  <a:solidFill>
                    <a:schemeClr val="accent1"/>
                  </a:solidFill>
                </a:ln>
                <a:effectLst/>
              </c:spPr>
            </c:marker>
            <c:bubble3D val="0"/>
            <c:extLst>
              <c:ext xmlns:c16="http://schemas.microsoft.com/office/drawing/2014/chart" uri="{C3380CC4-5D6E-409C-BE32-E72D297353CC}">
                <c16:uniqueId val="{00000003-6330-43A5-A431-80FF91C0445D}"/>
              </c:ext>
            </c:extLst>
          </c:dPt>
          <c:dPt>
            <c:idx val="4"/>
            <c:marker>
              <c:symbol val="circle"/>
              <c:size val="5"/>
              <c:spPr>
                <a:solidFill>
                  <a:schemeClr val="accent4"/>
                </a:solidFill>
                <a:ln w="9525">
                  <a:solidFill>
                    <a:schemeClr val="accent1"/>
                  </a:solidFill>
                </a:ln>
                <a:effectLst/>
              </c:spPr>
            </c:marker>
            <c:bubble3D val="0"/>
            <c:extLst>
              <c:ext xmlns:c16="http://schemas.microsoft.com/office/drawing/2014/chart" uri="{C3380CC4-5D6E-409C-BE32-E72D297353CC}">
                <c16:uniqueId val="{00000004-6330-43A5-A431-80FF91C0445D}"/>
              </c:ext>
            </c:extLst>
          </c:dPt>
          <c:dPt>
            <c:idx val="5"/>
            <c:marker>
              <c:symbol val="circle"/>
              <c:size val="5"/>
              <c:spPr>
                <a:solidFill>
                  <a:schemeClr val="accent6"/>
                </a:solidFill>
                <a:ln w="9525">
                  <a:solidFill>
                    <a:schemeClr val="accent1"/>
                  </a:solidFill>
                </a:ln>
                <a:effectLst/>
              </c:spPr>
            </c:marker>
            <c:bubble3D val="0"/>
            <c:extLst>
              <c:ext xmlns:c16="http://schemas.microsoft.com/office/drawing/2014/chart" uri="{C3380CC4-5D6E-409C-BE32-E72D297353CC}">
                <c16:uniqueId val="{00000005-6330-43A5-A431-80FF91C0445D}"/>
              </c:ext>
            </c:extLst>
          </c:dPt>
          <c:dPt>
            <c:idx val="6"/>
            <c:marker>
              <c:symbol val="circle"/>
              <c:size val="5"/>
              <c:spPr>
                <a:solidFill>
                  <a:schemeClr val="accent6"/>
                </a:solidFill>
                <a:ln w="9525">
                  <a:solidFill>
                    <a:schemeClr val="accent1"/>
                  </a:solidFill>
                </a:ln>
                <a:effectLst/>
              </c:spPr>
            </c:marker>
            <c:bubble3D val="0"/>
            <c:extLst>
              <c:ext xmlns:c16="http://schemas.microsoft.com/office/drawing/2014/chart" uri="{C3380CC4-5D6E-409C-BE32-E72D297353CC}">
                <c16:uniqueId val="{00000006-6330-43A5-A431-80FF91C0445D}"/>
              </c:ext>
            </c:extLst>
          </c:dPt>
          <c:dPt>
            <c:idx val="7"/>
            <c:marker>
              <c:symbol val="circle"/>
              <c:size val="5"/>
              <c:spPr>
                <a:solidFill>
                  <a:schemeClr val="accent6"/>
                </a:solidFill>
                <a:ln w="9525">
                  <a:solidFill>
                    <a:schemeClr val="accent1"/>
                  </a:solidFill>
                </a:ln>
                <a:effectLst/>
              </c:spPr>
            </c:marker>
            <c:bubble3D val="0"/>
            <c:extLst>
              <c:ext xmlns:c16="http://schemas.microsoft.com/office/drawing/2014/chart" uri="{C3380CC4-5D6E-409C-BE32-E72D297353CC}">
                <c16:uniqueId val="{00000007-6330-43A5-A431-80FF91C0445D}"/>
              </c:ext>
            </c:extLst>
          </c:dPt>
          <c:dPt>
            <c:idx val="8"/>
            <c:marker>
              <c:symbol val="circle"/>
              <c:size val="5"/>
              <c:spPr>
                <a:solidFill>
                  <a:schemeClr val="accent6"/>
                </a:solidFill>
                <a:ln w="9525">
                  <a:solidFill>
                    <a:schemeClr val="accent1"/>
                  </a:solidFill>
                </a:ln>
                <a:effectLst/>
              </c:spPr>
            </c:marker>
            <c:bubble3D val="0"/>
            <c:extLst>
              <c:ext xmlns:c16="http://schemas.microsoft.com/office/drawing/2014/chart" uri="{C3380CC4-5D6E-409C-BE32-E72D297353CC}">
                <c16:uniqueId val="{00000008-6330-43A5-A431-80FF91C0445D}"/>
              </c:ext>
            </c:extLst>
          </c:dPt>
          <c:dPt>
            <c:idx val="9"/>
            <c:marker>
              <c:symbol val="circle"/>
              <c:size val="5"/>
              <c:spPr>
                <a:solidFill>
                  <a:schemeClr val="accent3"/>
                </a:solidFill>
                <a:ln w="9525">
                  <a:solidFill>
                    <a:schemeClr val="accent1"/>
                  </a:solidFill>
                </a:ln>
                <a:effectLst/>
              </c:spPr>
            </c:marker>
            <c:bubble3D val="0"/>
            <c:extLst>
              <c:ext xmlns:c16="http://schemas.microsoft.com/office/drawing/2014/chart" uri="{C3380CC4-5D6E-409C-BE32-E72D297353CC}">
                <c16:uniqueId val="{00000009-6330-43A5-A431-80FF91C0445D}"/>
              </c:ext>
            </c:extLst>
          </c:dPt>
          <c:dPt>
            <c:idx val="10"/>
            <c:marker>
              <c:symbol val="circle"/>
              <c:size val="5"/>
              <c:spPr>
                <a:solidFill>
                  <a:schemeClr val="accent2"/>
                </a:solidFill>
                <a:ln w="9525">
                  <a:solidFill>
                    <a:schemeClr val="accent1"/>
                  </a:solidFill>
                </a:ln>
                <a:effectLst/>
              </c:spPr>
            </c:marker>
            <c:bubble3D val="0"/>
            <c:extLst>
              <c:ext xmlns:c16="http://schemas.microsoft.com/office/drawing/2014/chart" uri="{C3380CC4-5D6E-409C-BE32-E72D297353CC}">
                <c16:uniqueId val="{0000000A-6330-43A5-A431-80FF91C0445D}"/>
              </c:ext>
            </c:extLst>
          </c:dPt>
          <c:dPt>
            <c:idx val="11"/>
            <c:marker>
              <c:symbol val="circle"/>
              <c:size val="5"/>
              <c:spPr>
                <a:solidFill>
                  <a:schemeClr val="accent2"/>
                </a:solidFill>
                <a:ln w="9525">
                  <a:solidFill>
                    <a:schemeClr val="accent1"/>
                  </a:solidFill>
                </a:ln>
                <a:effectLst/>
              </c:spPr>
            </c:marker>
            <c:bubble3D val="0"/>
            <c:extLst>
              <c:ext xmlns:c16="http://schemas.microsoft.com/office/drawing/2014/chart" uri="{C3380CC4-5D6E-409C-BE32-E72D297353CC}">
                <c16:uniqueId val="{0000000B-6330-43A5-A431-80FF91C0445D}"/>
              </c:ext>
            </c:extLst>
          </c:dPt>
          <c:dPt>
            <c:idx val="12"/>
            <c:marker>
              <c:symbol val="circle"/>
              <c:size val="5"/>
              <c:spPr>
                <a:solidFill>
                  <a:schemeClr val="accent2"/>
                </a:solidFill>
                <a:ln w="9525">
                  <a:solidFill>
                    <a:schemeClr val="accent1"/>
                  </a:solidFill>
                </a:ln>
                <a:effectLst/>
              </c:spPr>
            </c:marker>
            <c:bubble3D val="0"/>
            <c:extLst>
              <c:ext xmlns:c16="http://schemas.microsoft.com/office/drawing/2014/chart" uri="{C3380CC4-5D6E-409C-BE32-E72D297353CC}">
                <c16:uniqueId val="{0000000C-6330-43A5-A431-80FF91C0445D}"/>
              </c:ext>
            </c:extLst>
          </c:dPt>
          <c:dPt>
            <c:idx val="13"/>
            <c:marker>
              <c:symbol val="circle"/>
              <c:size val="5"/>
              <c:spPr>
                <a:solidFill>
                  <a:schemeClr val="accent2"/>
                </a:solidFill>
                <a:ln w="9525">
                  <a:solidFill>
                    <a:schemeClr val="accent1"/>
                  </a:solidFill>
                </a:ln>
                <a:effectLst/>
              </c:spPr>
            </c:marker>
            <c:bubble3D val="0"/>
            <c:extLst>
              <c:ext xmlns:c16="http://schemas.microsoft.com/office/drawing/2014/chart" uri="{C3380CC4-5D6E-409C-BE32-E72D297353CC}">
                <c16:uniqueId val="{0000000D-6330-43A5-A431-80FF91C0445D}"/>
              </c:ext>
            </c:extLst>
          </c:dPt>
          <c:dPt>
            <c:idx val="14"/>
            <c:marker>
              <c:symbol val="circle"/>
              <c:size val="5"/>
              <c:spPr>
                <a:solidFill>
                  <a:schemeClr val="accent5"/>
                </a:solidFill>
                <a:ln w="9525">
                  <a:solidFill>
                    <a:schemeClr val="accent1"/>
                  </a:solidFill>
                </a:ln>
                <a:effectLst/>
              </c:spPr>
            </c:marker>
            <c:bubble3D val="0"/>
            <c:extLst>
              <c:ext xmlns:c16="http://schemas.microsoft.com/office/drawing/2014/chart" uri="{C3380CC4-5D6E-409C-BE32-E72D297353CC}">
                <c16:uniqueId val="{0000000E-6330-43A5-A431-80FF91C0445D}"/>
              </c:ext>
            </c:extLst>
          </c:dPt>
          <c:dPt>
            <c:idx val="15"/>
            <c:marker>
              <c:symbol val="circle"/>
              <c:size val="5"/>
              <c:spPr>
                <a:solidFill>
                  <a:schemeClr val="accent5"/>
                </a:solidFill>
                <a:ln w="9525">
                  <a:solidFill>
                    <a:schemeClr val="accent1"/>
                  </a:solidFill>
                </a:ln>
                <a:effectLst/>
              </c:spPr>
            </c:marker>
            <c:bubble3D val="0"/>
            <c:extLst>
              <c:ext xmlns:c16="http://schemas.microsoft.com/office/drawing/2014/chart" uri="{C3380CC4-5D6E-409C-BE32-E72D297353CC}">
                <c16:uniqueId val="{0000000F-6330-43A5-A431-80FF91C0445D}"/>
              </c:ext>
            </c:extLst>
          </c:dPt>
          <c:dPt>
            <c:idx val="16"/>
            <c:marker>
              <c:symbol val="circle"/>
              <c:size val="5"/>
              <c:spPr>
                <a:solidFill>
                  <a:schemeClr val="accent5"/>
                </a:solidFill>
                <a:ln w="9525">
                  <a:solidFill>
                    <a:schemeClr val="accent1"/>
                  </a:solidFill>
                </a:ln>
                <a:effectLst/>
              </c:spPr>
            </c:marker>
            <c:bubble3D val="0"/>
            <c:extLst>
              <c:ext xmlns:c16="http://schemas.microsoft.com/office/drawing/2014/chart" uri="{C3380CC4-5D6E-409C-BE32-E72D297353CC}">
                <c16:uniqueId val="{00000010-6330-43A5-A431-80FF91C0445D}"/>
              </c:ext>
            </c:extLst>
          </c:dPt>
          <c:dPt>
            <c:idx val="17"/>
            <c:marker>
              <c:symbol val="circle"/>
              <c:size val="5"/>
              <c:spPr>
                <a:solidFill>
                  <a:schemeClr val="accent3"/>
                </a:solidFill>
                <a:ln w="9525">
                  <a:solidFill>
                    <a:schemeClr val="accent1"/>
                  </a:solidFill>
                </a:ln>
                <a:effectLst/>
              </c:spPr>
            </c:marker>
            <c:bubble3D val="0"/>
            <c:extLst>
              <c:ext xmlns:c16="http://schemas.microsoft.com/office/drawing/2014/chart" uri="{C3380CC4-5D6E-409C-BE32-E72D297353CC}">
                <c16:uniqueId val="{00000011-6330-43A5-A431-80FF91C0445D}"/>
              </c:ext>
            </c:extLst>
          </c:dPt>
          <c:cat>
            <c:strRef>
              <c:f>Nitratos!$B$18:$T$18</c:f>
              <c:strCache>
                <c:ptCount val="19"/>
                <c:pt idx="0">
                  <c:v>CONV</c:v>
                </c:pt>
                <c:pt idx="1">
                  <c:v>HARG1</c:v>
                </c:pt>
                <c:pt idx="2">
                  <c:v>HARG2</c:v>
                </c:pt>
                <c:pt idx="3">
                  <c:v>HASL1</c:v>
                </c:pt>
                <c:pt idx="4">
                  <c:v>HASL2</c:v>
                </c:pt>
                <c:pt idx="5">
                  <c:v>MAAB1</c:v>
                </c:pt>
                <c:pt idx="6">
                  <c:v>MAAB2</c:v>
                </c:pt>
                <c:pt idx="7">
                  <c:v>MACA1</c:v>
                </c:pt>
                <c:pt idx="8">
                  <c:v>MACA2</c:v>
                </c:pt>
                <c:pt idx="9">
                  <c:v>MAKI</c:v>
                </c:pt>
                <c:pt idx="10">
                  <c:v>PAPO1</c:v>
                </c:pt>
                <c:pt idx="11">
                  <c:v>PAPO2</c:v>
                </c:pt>
                <c:pt idx="12">
                  <c:v>PAPR1</c:v>
                </c:pt>
                <c:pt idx="13">
                  <c:v>PAPR2</c:v>
                </c:pt>
                <c:pt idx="14">
                  <c:v>PLTR1</c:v>
                </c:pt>
                <c:pt idx="15">
                  <c:v>PLTR2</c:v>
                </c:pt>
                <c:pt idx="16">
                  <c:v>RECO</c:v>
                </c:pt>
                <c:pt idx="17">
                  <c:v>SALT</c:v>
                </c:pt>
                <c:pt idx="18">
                  <c:v>Total general</c:v>
                </c:pt>
              </c:strCache>
            </c:strRef>
          </c:cat>
          <c:val>
            <c:numRef>
              <c:f>Nitratos!$B$19:$T$19</c:f>
              <c:numCache>
                <c:formatCode>0.00</c:formatCode>
                <c:ptCount val="19"/>
                <c:pt idx="0">
                  <c:v>0</c:v>
                </c:pt>
                <c:pt idx="1">
                  <c:v>0</c:v>
                </c:pt>
                <c:pt idx="2">
                  <c:v>2.2000000000000002</c:v>
                </c:pt>
                <c:pt idx="3">
                  <c:v>4.4000000000000004</c:v>
                </c:pt>
                <c:pt idx="4">
                  <c:v>1.98</c:v>
                </c:pt>
                <c:pt idx="5">
                  <c:v>0</c:v>
                </c:pt>
                <c:pt idx="6">
                  <c:v>1.32</c:v>
                </c:pt>
                <c:pt idx="7">
                  <c:v>0</c:v>
                </c:pt>
                <c:pt idx="8">
                  <c:v>1.32</c:v>
                </c:pt>
                <c:pt idx="9">
                  <c:v>0.72</c:v>
                </c:pt>
                <c:pt idx="10">
                  <c:v>0</c:v>
                </c:pt>
                <c:pt idx="11">
                  <c:v>3.08</c:v>
                </c:pt>
                <c:pt idx="12">
                  <c:v>0</c:v>
                </c:pt>
                <c:pt idx="13">
                  <c:v>1.32</c:v>
                </c:pt>
                <c:pt idx="14">
                  <c:v>2.7457142857142856</c:v>
                </c:pt>
                <c:pt idx="15">
                  <c:v>2.0633333333333335</c:v>
                </c:pt>
                <c:pt idx="16">
                  <c:v>1.425</c:v>
                </c:pt>
                <c:pt idx="17">
                  <c:v>4.1400000000000006</c:v>
                </c:pt>
                <c:pt idx="18">
                  <c:v>2.3541038961038963</c:v>
                </c:pt>
              </c:numCache>
            </c:numRef>
          </c:val>
          <c:smooth val="0"/>
          <c:extLst>
            <c:ext xmlns:c16="http://schemas.microsoft.com/office/drawing/2014/chart" uri="{C3380CC4-5D6E-409C-BE32-E72D297353CC}">
              <c16:uniqueId val="{00000012-6330-43A5-A431-80FF91C0445D}"/>
            </c:ext>
          </c:extLst>
        </c:ser>
        <c:ser>
          <c:idx val="1"/>
          <c:order val="1"/>
          <c:tx>
            <c:strRef>
              <c:f>Nitratos!$A$20</c:f>
              <c:strCache>
                <c:ptCount val="1"/>
                <c:pt idx="0">
                  <c:v>MIN</c:v>
                </c:pt>
              </c:strCache>
            </c:strRef>
          </c:tx>
          <c:spPr>
            <a:ln w="28575" cap="rnd">
              <a:noFill/>
              <a:round/>
            </a:ln>
            <a:effectLst/>
          </c:spPr>
          <c:marker>
            <c:symbol val="none"/>
          </c:marker>
          <c:dPt>
            <c:idx val="9"/>
            <c:marker>
              <c:symbol val="none"/>
            </c:marker>
            <c:bubble3D val="0"/>
            <c:extLst>
              <c:ext xmlns:c16="http://schemas.microsoft.com/office/drawing/2014/chart" uri="{C3380CC4-5D6E-409C-BE32-E72D297353CC}">
                <c16:uniqueId val="{00000013-6330-43A5-A431-80FF91C0445D}"/>
              </c:ext>
            </c:extLst>
          </c:dPt>
          <c:cat>
            <c:strRef>
              <c:f>Nitratos!$B$18:$T$18</c:f>
              <c:strCache>
                <c:ptCount val="19"/>
                <c:pt idx="0">
                  <c:v>CONV</c:v>
                </c:pt>
                <c:pt idx="1">
                  <c:v>HARG1</c:v>
                </c:pt>
                <c:pt idx="2">
                  <c:v>HARG2</c:v>
                </c:pt>
                <c:pt idx="3">
                  <c:v>HASL1</c:v>
                </c:pt>
                <c:pt idx="4">
                  <c:v>HASL2</c:v>
                </c:pt>
                <c:pt idx="5">
                  <c:v>MAAB1</c:v>
                </c:pt>
                <c:pt idx="6">
                  <c:v>MAAB2</c:v>
                </c:pt>
                <c:pt idx="7">
                  <c:v>MACA1</c:v>
                </c:pt>
                <c:pt idx="8">
                  <c:v>MACA2</c:v>
                </c:pt>
                <c:pt idx="9">
                  <c:v>MAKI</c:v>
                </c:pt>
                <c:pt idx="10">
                  <c:v>PAPO1</c:v>
                </c:pt>
                <c:pt idx="11">
                  <c:v>PAPO2</c:v>
                </c:pt>
                <c:pt idx="12">
                  <c:v>PAPR1</c:v>
                </c:pt>
                <c:pt idx="13">
                  <c:v>PAPR2</c:v>
                </c:pt>
                <c:pt idx="14">
                  <c:v>PLTR1</c:v>
                </c:pt>
                <c:pt idx="15">
                  <c:v>PLTR2</c:v>
                </c:pt>
                <c:pt idx="16">
                  <c:v>RECO</c:v>
                </c:pt>
                <c:pt idx="17">
                  <c:v>SALT</c:v>
                </c:pt>
                <c:pt idx="18">
                  <c:v>Total general</c:v>
                </c:pt>
              </c:strCache>
            </c:strRef>
          </c:cat>
          <c:val>
            <c:numRef>
              <c:f>Nitratos!$B$20:$T$20</c:f>
              <c:numCache>
                <c:formatCode>0.00</c:formatCode>
                <c:ptCount val="19"/>
                <c:pt idx="0">
                  <c:v>0</c:v>
                </c:pt>
                <c:pt idx="1">
                  <c:v>0</c:v>
                </c:pt>
                <c:pt idx="2">
                  <c:v>1.76</c:v>
                </c:pt>
                <c:pt idx="3">
                  <c:v>4.4000000000000004</c:v>
                </c:pt>
                <c:pt idx="4">
                  <c:v>1.76</c:v>
                </c:pt>
                <c:pt idx="5">
                  <c:v>0</c:v>
                </c:pt>
                <c:pt idx="6">
                  <c:v>0.88</c:v>
                </c:pt>
                <c:pt idx="7">
                  <c:v>0</c:v>
                </c:pt>
                <c:pt idx="8">
                  <c:v>0.88</c:v>
                </c:pt>
                <c:pt idx="9">
                  <c:v>0.44</c:v>
                </c:pt>
                <c:pt idx="10">
                  <c:v>0</c:v>
                </c:pt>
                <c:pt idx="11">
                  <c:v>1.76</c:v>
                </c:pt>
                <c:pt idx="12">
                  <c:v>0</c:v>
                </c:pt>
                <c:pt idx="13">
                  <c:v>0.88</c:v>
                </c:pt>
                <c:pt idx="14">
                  <c:v>0.85</c:v>
                </c:pt>
                <c:pt idx="15">
                  <c:v>0.5</c:v>
                </c:pt>
                <c:pt idx="16">
                  <c:v>0.2</c:v>
                </c:pt>
                <c:pt idx="17">
                  <c:v>1.6</c:v>
                </c:pt>
                <c:pt idx="18">
                  <c:v>0.85</c:v>
                </c:pt>
              </c:numCache>
            </c:numRef>
          </c:val>
          <c:smooth val="0"/>
          <c:extLst>
            <c:ext xmlns:c16="http://schemas.microsoft.com/office/drawing/2014/chart" uri="{C3380CC4-5D6E-409C-BE32-E72D297353CC}">
              <c16:uniqueId val="{00000014-6330-43A5-A431-80FF91C0445D}"/>
            </c:ext>
          </c:extLst>
        </c:ser>
        <c:ser>
          <c:idx val="2"/>
          <c:order val="2"/>
          <c:tx>
            <c:strRef>
              <c:f>Nitratos!$A$21</c:f>
              <c:strCache>
                <c:ptCount val="1"/>
                <c:pt idx="0">
                  <c:v>MAX</c:v>
                </c:pt>
              </c:strCache>
            </c:strRef>
          </c:tx>
          <c:spPr>
            <a:ln w="28575" cap="rnd">
              <a:noFill/>
              <a:round/>
            </a:ln>
            <a:effectLst/>
          </c:spPr>
          <c:marker>
            <c:symbol val="dot"/>
            <c:size val="3"/>
            <c:spPr>
              <a:solidFill>
                <a:schemeClr val="accent3"/>
              </a:solidFill>
              <a:ln w="9525">
                <a:solidFill>
                  <a:schemeClr val="accent3"/>
                </a:solidFill>
              </a:ln>
              <a:effectLst/>
            </c:spPr>
          </c:marker>
          <c:cat>
            <c:strRef>
              <c:f>Nitratos!$B$18:$T$18</c:f>
              <c:strCache>
                <c:ptCount val="19"/>
                <c:pt idx="0">
                  <c:v>CONV</c:v>
                </c:pt>
                <c:pt idx="1">
                  <c:v>HARG1</c:v>
                </c:pt>
                <c:pt idx="2">
                  <c:v>HARG2</c:v>
                </c:pt>
                <c:pt idx="3">
                  <c:v>HASL1</c:v>
                </c:pt>
                <c:pt idx="4">
                  <c:v>HASL2</c:v>
                </c:pt>
                <c:pt idx="5">
                  <c:v>MAAB1</c:v>
                </c:pt>
                <c:pt idx="6">
                  <c:v>MAAB2</c:v>
                </c:pt>
                <c:pt idx="7">
                  <c:v>MACA1</c:v>
                </c:pt>
                <c:pt idx="8">
                  <c:v>MACA2</c:v>
                </c:pt>
                <c:pt idx="9">
                  <c:v>MAKI</c:v>
                </c:pt>
                <c:pt idx="10">
                  <c:v>PAPO1</c:v>
                </c:pt>
                <c:pt idx="11">
                  <c:v>PAPO2</c:v>
                </c:pt>
                <c:pt idx="12">
                  <c:v>PAPR1</c:v>
                </c:pt>
                <c:pt idx="13">
                  <c:v>PAPR2</c:v>
                </c:pt>
                <c:pt idx="14">
                  <c:v>PLTR1</c:v>
                </c:pt>
                <c:pt idx="15">
                  <c:v>PLTR2</c:v>
                </c:pt>
                <c:pt idx="16">
                  <c:v>RECO</c:v>
                </c:pt>
                <c:pt idx="17">
                  <c:v>SALT</c:v>
                </c:pt>
                <c:pt idx="18">
                  <c:v>Total general</c:v>
                </c:pt>
              </c:strCache>
            </c:strRef>
          </c:cat>
          <c:val>
            <c:numRef>
              <c:f>Nitratos!$B$21:$T$21</c:f>
              <c:numCache>
                <c:formatCode>0.00</c:formatCode>
                <c:ptCount val="19"/>
                <c:pt idx="0">
                  <c:v>0</c:v>
                </c:pt>
                <c:pt idx="1">
                  <c:v>0</c:v>
                </c:pt>
                <c:pt idx="2">
                  <c:v>2.64</c:v>
                </c:pt>
                <c:pt idx="3">
                  <c:v>4.4000000000000004</c:v>
                </c:pt>
                <c:pt idx="4">
                  <c:v>2.2000000000000002</c:v>
                </c:pt>
                <c:pt idx="5">
                  <c:v>0</c:v>
                </c:pt>
                <c:pt idx="6">
                  <c:v>1.76</c:v>
                </c:pt>
                <c:pt idx="7">
                  <c:v>0</c:v>
                </c:pt>
                <c:pt idx="8">
                  <c:v>1.76</c:v>
                </c:pt>
                <c:pt idx="9">
                  <c:v>1</c:v>
                </c:pt>
                <c:pt idx="10">
                  <c:v>0</c:v>
                </c:pt>
                <c:pt idx="11">
                  <c:v>4.4000000000000004</c:v>
                </c:pt>
                <c:pt idx="12">
                  <c:v>0</c:v>
                </c:pt>
                <c:pt idx="13">
                  <c:v>1.76</c:v>
                </c:pt>
                <c:pt idx="14">
                  <c:v>4.4000000000000004</c:v>
                </c:pt>
                <c:pt idx="15">
                  <c:v>4.4000000000000004</c:v>
                </c:pt>
                <c:pt idx="16">
                  <c:v>2.64</c:v>
                </c:pt>
                <c:pt idx="17">
                  <c:v>8.8000000000000007</c:v>
                </c:pt>
                <c:pt idx="18">
                  <c:v>4.4000000000000004</c:v>
                </c:pt>
              </c:numCache>
            </c:numRef>
          </c:val>
          <c:smooth val="0"/>
          <c:extLst>
            <c:ext xmlns:c16="http://schemas.microsoft.com/office/drawing/2014/chart" uri="{C3380CC4-5D6E-409C-BE32-E72D297353CC}">
              <c16:uniqueId val="{00000015-6330-43A5-A431-80FF91C0445D}"/>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axId val="949124304"/>
        <c:axId val="949129552"/>
      </c:stockChart>
      <c:catAx>
        <c:axId val="9491243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s-MX"/>
          </a:p>
        </c:txPr>
        <c:crossAx val="949129552"/>
        <c:crosses val="autoZero"/>
        <c:auto val="1"/>
        <c:lblAlgn val="ctr"/>
        <c:lblOffset val="100"/>
        <c:noMultiLvlLbl val="0"/>
      </c:catAx>
      <c:valAx>
        <c:axId val="949129552"/>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9491243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legend>
    <c:plotVisOnly val="1"/>
    <c:dispBlanksAs val="gap"/>
    <c:showDLblsOverMax val="0"/>
  </c:chart>
  <c:spPr>
    <a:solidFill>
      <a:schemeClr val="bg1"/>
    </a:solidFill>
    <a:ln w="9525" cap="flat" cmpd="sng" algn="ctr">
      <a:noFill/>
      <a:round/>
    </a:ln>
    <a:effectLst/>
  </c:spPr>
  <c:txPr>
    <a:bodyPr/>
    <a:lstStyle/>
    <a:p>
      <a:pPr>
        <a:defRPr/>
      </a:pPr>
      <a:endParaRPr lang="es-MX"/>
    </a:p>
  </c:txPr>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r>
              <a:rPr lang="en-US" sz="1200" b="1"/>
              <a:t>Nitratos</a:t>
            </a:r>
          </a:p>
        </c:rich>
      </c:tx>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es-MX"/>
        </a:p>
      </c:txPr>
    </c:title>
    <c:autoTitleDeleted val="0"/>
    <c:plotArea>
      <c:layout/>
      <c:stockChart>
        <c:ser>
          <c:idx val="0"/>
          <c:order val="0"/>
          <c:tx>
            <c:strRef>
              <c:f>Nitratos!$A$69</c:f>
              <c:strCache>
                <c:ptCount val="1"/>
                <c:pt idx="0">
                  <c:v>PROMEDIO</c:v>
                </c:pt>
              </c:strCache>
            </c:strRef>
          </c:tx>
          <c:spPr>
            <a:ln w="28575" cap="rnd">
              <a:noFill/>
              <a:round/>
            </a:ln>
            <a:effectLst/>
          </c:spPr>
          <c:marker>
            <c:symbol val="circle"/>
            <c:size val="5"/>
            <c:spPr>
              <a:solidFill>
                <a:schemeClr val="accent1"/>
              </a:solidFill>
              <a:ln w="9525">
                <a:solidFill>
                  <a:schemeClr val="accent1"/>
                </a:solidFill>
              </a:ln>
              <a:effectLst/>
            </c:spPr>
          </c:marker>
          <c:dPt>
            <c:idx val="0"/>
            <c:marker>
              <c:symbol val="circle"/>
              <c:size val="5"/>
              <c:spPr>
                <a:solidFill>
                  <a:schemeClr val="accent3"/>
                </a:solidFill>
                <a:ln w="9525">
                  <a:solidFill>
                    <a:schemeClr val="accent1"/>
                  </a:solidFill>
                </a:ln>
                <a:effectLst/>
              </c:spPr>
            </c:marker>
            <c:bubble3D val="0"/>
            <c:extLst>
              <c:ext xmlns:c16="http://schemas.microsoft.com/office/drawing/2014/chart" uri="{C3380CC4-5D6E-409C-BE32-E72D297353CC}">
                <c16:uniqueId val="{00000000-DF06-4318-9278-819A642B9CF0}"/>
              </c:ext>
            </c:extLst>
          </c:dPt>
          <c:dPt>
            <c:idx val="1"/>
            <c:marker>
              <c:symbol val="circle"/>
              <c:size val="5"/>
              <c:spPr>
                <a:solidFill>
                  <a:schemeClr val="accent4"/>
                </a:solidFill>
                <a:ln w="9525">
                  <a:solidFill>
                    <a:schemeClr val="accent1"/>
                  </a:solidFill>
                </a:ln>
                <a:effectLst/>
              </c:spPr>
            </c:marker>
            <c:bubble3D val="0"/>
            <c:extLst>
              <c:ext xmlns:c16="http://schemas.microsoft.com/office/drawing/2014/chart" uri="{C3380CC4-5D6E-409C-BE32-E72D297353CC}">
                <c16:uniqueId val="{00000001-DF06-4318-9278-819A642B9CF0}"/>
              </c:ext>
            </c:extLst>
          </c:dPt>
          <c:dPt>
            <c:idx val="2"/>
            <c:marker>
              <c:symbol val="circle"/>
              <c:size val="5"/>
              <c:spPr>
                <a:solidFill>
                  <a:schemeClr val="accent4"/>
                </a:solidFill>
                <a:ln w="9525">
                  <a:solidFill>
                    <a:schemeClr val="accent1"/>
                  </a:solidFill>
                </a:ln>
                <a:effectLst/>
              </c:spPr>
            </c:marker>
            <c:bubble3D val="0"/>
            <c:extLst>
              <c:ext xmlns:c16="http://schemas.microsoft.com/office/drawing/2014/chart" uri="{C3380CC4-5D6E-409C-BE32-E72D297353CC}">
                <c16:uniqueId val="{00000002-DF06-4318-9278-819A642B9CF0}"/>
              </c:ext>
            </c:extLst>
          </c:dPt>
          <c:dPt>
            <c:idx val="3"/>
            <c:marker>
              <c:symbol val="circle"/>
              <c:size val="5"/>
              <c:spPr>
                <a:solidFill>
                  <a:schemeClr val="accent4"/>
                </a:solidFill>
                <a:ln w="9525">
                  <a:solidFill>
                    <a:schemeClr val="accent1"/>
                  </a:solidFill>
                </a:ln>
                <a:effectLst/>
              </c:spPr>
            </c:marker>
            <c:bubble3D val="0"/>
            <c:extLst>
              <c:ext xmlns:c16="http://schemas.microsoft.com/office/drawing/2014/chart" uri="{C3380CC4-5D6E-409C-BE32-E72D297353CC}">
                <c16:uniqueId val="{00000003-DF06-4318-9278-819A642B9CF0}"/>
              </c:ext>
            </c:extLst>
          </c:dPt>
          <c:dPt>
            <c:idx val="4"/>
            <c:marker>
              <c:symbol val="circle"/>
              <c:size val="5"/>
              <c:spPr>
                <a:solidFill>
                  <a:schemeClr val="accent4"/>
                </a:solidFill>
                <a:ln w="9525">
                  <a:solidFill>
                    <a:schemeClr val="accent1"/>
                  </a:solidFill>
                </a:ln>
                <a:effectLst/>
              </c:spPr>
            </c:marker>
            <c:bubble3D val="0"/>
            <c:extLst>
              <c:ext xmlns:c16="http://schemas.microsoft.com/office/drawing/2014/chart" uri="{C3380CC4-5D6E-409C-BE32-E72D297353CC}">
                <c16:uniqueId val="{00000004-DF06-4318-9278-819A642B9CF0}"/>
              </c:ext>
            </c:extLst>
          </c:dPt>
          <c:dPt>
            <c:idx val="5"/>
            <c:marker>
              <c:symbol val="circle"/>
              <c:size val="5"/>
              <c:spPr>
                <a:solidFill>
                  <a:schemeClr val="accent4"/>
                </a:solidFill>
                <a:ln w="9525">
                  <a:solidFill>
                    <a:schemeClr val="accent1"/>
                  </a:solidFill>
                </a:ln>
                <a:effectLst/>
              </c:spPr>
            </c:marker>
            <c:bubble3D val="0"/>
            <c:extLst>
              <c:ext xmlns:c16="http://schemas.microsoft.com/office/drawing/2014/chart" uri="{C3380CC4-5D6E-409C-BE32-E72D297353CC}">
                <c16:uniqueId val="{00000005-DF06-4318-9278-819A642B9CF0}"/>
              </c:ext>
            </c:extLst>
          </c:dPt>
          <c:dPt>
            <c:idx val="6"/>
            <c:marker>
              <c:symbol val="circle"/>
              <c:size val="5"/>
              <c:spPr>
                <a:solidFill>
                  <a:schemeClr val="accent5"/>
                </a:solidFill>
                <a:ln w="9525">
                  <a:solidFill>
                    <a:schemeClr val="accent1"/>
                  </a:solidFill>
                </a:ln>
                <a:effectLst/>
              </c:spPr>
            </c:marker>
            <c:bubble3D val="0"/>
            <c:extLst>
              <c:ext xmlns:c16="http://schemas.microsoft.com/office/drawing/2014/chart" uri="{C3380CC4-5D6E-409C-BE32-E72D297353CC}">
                <c16:uniqueId val="{00000006-DF06-4318-9278-819A642B9CF0}"/>
              </c:ext>
            </c:extLst>
          </c:dPt>
          <c:dPt>
            <c:idx val="7"/>
            <c:marker>
              <c:symbol val="circle"/>
              <c:size val="5"/>
              <c:spPr>
                <a:solidFill>
                  <a:schemeClr val="accent6"/>
                </a:solidFill>
                <a:ln w="9525">
                  <a:solidFill>
                    <a:schemeClr val="accent1"/>
                  </a:solidFill>
                </a:ln>
                <a:effectLst/>
              </c:spPr>
            </c:marker>
            <c:bubble3D val="0"/>
            <c:extLst>
              <c:ext xmlns:c16="http://schemas.microsoft.com/office/drawing/2014/chart" uri="{C3380CC4-5D6E-409C-BE32-E72D297353CC}">
                <c16:uniqueId val="{00000007-DF06-4318-9278-819A642B9CF0}"/>
              </c:ext>
            </c:extLst>
          </c:dPt>
          <c:dPt>
            <c:idx val="8"/>
            <c:marker>
              <c:symbol val="circle"/>
              <c:size val="5"/>
              <c:spPr>
                <a:solidFill>
                  <a:schemeClr val="accent6"/>
                </a:solidFill>
                <a:ln w="9525">
                  <a:solidFill>
                    <a:schemeClr val="accent1"/>
                  </a:solidFill>
                </a:ln>
                <a:effectLst/>
              </c:spPr>
            </c:marker>
            <c:bubble3D val="0"/>
            <c:extLst>
              <c:ext xmlns:c16="http://schemas.microsoft.com/office/drawing/2014/chart" uri="{C3380CC4-5D6E-409C-BE32-E72D297353CC}">
                <c16:uniqueId val="{00000008-DF06-4318-9278-819A642B9CF0}"/>
              </c:ext>
            </c:extLst>
          </c:dPt>
          <c:dPt>
            <c:idx val="9"/>
            <c:marker>
              <c:symbol val="circle"/>
              <c:size val="5"/>
              <c:spPr>
                <a:solidFill>
                  <a:schemeClr val="accent6"/>
                </a:solidFill>
                <a:ln w="9525">
                  <a:solidFill>
                    <a:schemeClr val="accent1"/>
                  </a:solidFill>
                </a:ln>
                <a:effectLst/>
              </c:spPr>
            </c:marker>
            <c:bubble3D val="0"/>
            <c:extLst>
              <c:ext xmlns:c16="http://schemas.microsoft.com/office/drawing/2014/chart" uri="{C3380CC4-5D6E-409C-BE32-E72D297353CC}">
                <c16:uniqueId val="{00000009-DF06-4318-9278-819A642B9CF0}"/>
              </c:ext>
            </c:extLst>
          </c:dPt>
          <c:dPt>
            <c:idx val="10"/>
            <c:marker>
              <c:symbol val="circle"/>
              <c:size val="5"/>
              <c:spPr>
                <a:solidFill>
                  <a:schemeClr val="accent6"/>
                </a:solidFill>
                <a:ln w="9525">
                  <a:solidFill>
                    <a:schemeClr val="accent1"/>
                  </a:solidFill>
                </a:ln>
                <a:effectLst/>
              </c:spPr>
            </c:marker>
            <c:bubble3D val="0"/>
            <c:extLst>
              <c:ext xmlns:c16="http://schemas.microsoft.com/office/drawing/2014/chart" uri="{C3380CC4-5D6E-409C-BE32-E72D297353CC}">
                <c16:uniqueId val="{0000000A-DF06-4318-9278-819A642B9CF0}"/>
              </c:ext>
            </c:extLst>
          </c:dPt>
          <c:dPt>
            <c:idx val="11"/>
            <c:marker>
              <c:symbol val="circle"/>
              <c:size val="5"/>
              <c:spPr>
                <a:solidFill>
                  <a:schemeClr val="accent3"/>
                </a:solidFill>
                <a:ln w="9525">
                  <a:solidFill>
                    <a:schemeClr val="accent1"/>
                  </a:solidFill>
                </a:ln>
                <a:effectLst/>
              </c:spPr>
            </c:marker>
            <c:bubble3D val="0"/>
            <c:extLst>
              <c:ext xmlns:c16="http://schemas.microsoft.com/office/drawing/2014/chart" uri="{C3380CC4-5D6E-409C-BE32-E72D297353CC}">
                <c16:uniqueId val="{0000000B-DF06-4318-9278-819A642B9CF0}"/>
              </c:ext>
            </c:extLst>
          </c:dPt>
          <c:dPt>
            <c:idx val="12"/>
            <c:marker>
              <c:symbol val="circle"/>
              <c:size val="5"/>
              <c:spPr>
                <a:solidFill>
                  <a:schemeClr val="accent2"/>
                </a:solidFill>
                <a:ln w="9525">
                  <a:solidFill>
                    <a:schemeClr val="accent1"/>
                  </a:solidFill>
                </a:ln>
                <a:effectLst/>
              </c:spPr>
            </c:marker>
            <c:bubble3D val="0"/>
            <c:extLst>
              <c:ext xmlns:c16="http://schemas.microsoft.com/office/drawing/2014/chart" uri="{C3380CC4-5D6E-409C-BE32-E72D297353CC}">
                <c16:uniqueId val="{0000000C-DF06-4318-9278-819A642B9CF0}"/>
              </c:ext>
            </c:extLst>
          </c:dPt>
          <c:dPt>
            <c:idx val="13"/>
            <c:marker>
              <c:symbol val="circle"/>
              <c:size val="5"/>
              <c:spPr>
                <a:solidFill>
                  <a:schemeClr val="accent2"/>
                </a:solidFill>
                <a:ln w="9525">
                  <a:solidFill>
                    <a:schemeClr val="accent1"/>
                  </a:solidFill>
                </a:ln>
                <a:effectLst/>
              </c:spPr>
            </c:marker>
            <c:bubble3D val="0"/>
            <c:extLst>
              <c:ext xmlns:c16="http://schemas.microsoft.com/office/drawing/2014/chart" uri="{C3380CC4-5D6E-409C-BE32-E72D297353CC}">
                <c16:uniqueId val="{0000000D-DF06-4318-9278-819A642B9CF0}"/>
              </c:ext>
            </c:extLst>
          </c:dPt>
          <c:dPt>
            <c:idx val="14"/>
            <c:marker>
              <c:symbol val="circle"/>
              <c:size val="5"/>
              <c:spPr>
                <a:solidFill>
                  <a:schemeClr val="accent2"/>
                </a:solidFill>
                <a:ln w="9525">
                  <a:solidFill>
                    <a:schemeClr val="accent1"/>
                  </a:solidFill>
                </a:ln>
                <a:effectLst/>
              </c:spPr>
            </c:marker>
            <c:bubble3D val="0"/>
            <c:extLst>
              <c:ext xmlns:c16="http://schemas.microsoft.com/office/drawing/2014/chart" uri="{C3380CC4-5D6E-409C-BE32-E72D297353CC}">
                <c16:uniqueId val="{0000000E-DF06-4318-9278-819A642B9CF0}"/>
              </c:ext>
            </c:extLst>
          </c:dPt>
          <c:dPt>
            <c:idx val="15"/>
            <c:marker>
              <c:symbol val="circle"/>
              <c:size val="5"/>
              <c:spPr>
                <a:solidFill>
                  <a:schemeClr val="accent2"/>
                </a:solidFill>
                <a:ln w="9525">
                  <a:solidFill>
                    <a:schemeClr val="accent1"/>
                  </a:solidFill>
                </a:ln>
                <a:effectLst/>
              </c:spPr>
            </c:marker>
            <c:bubble3D val="0"/>
            <c:extLst>
              <c:ext xmlns:c16="http://schemas.microsoft.com/office/drawing/2014/chart" uri="{C3380CC4-5D6E-409C-BE32-E72D297353CC}">
                <c16:uniqueId val="{0000000F-DF06-4318-9278-819A642B9CF0}"/>
              </c:ext>
            </c:extLst>
          </c:dPt>
          <c:dPt>
            <c:idx val="16"/>
            <c:marker>
              <c:symbol val="circle"/>
              <c:size val="5"/>
              <c:spPr>
                <a:solidFill>
                  <a:schemeClr val="accent5"/>
                </a:solidFill>
                <a:ln w="9525">
                  <a:solidFill>
                    <a:schemeClr val="accent1"/>
                  </a:solidFill>
                </a:ln>
                <a:effectLst/>
              </c:spPr>
            </c:marker>
            <c:bubble3D val="0"/>
            <c:extLst>
              <c:ext xmlns:c16="http://schemas.microsoft.com/office/drawing/2014/chart" uri="{C3380CC4-5D6E-409C-BE32-E72D297353CC}">
                <c16:uniqueId val="{00000010-DF06-4318-9278-819A642B9CF0}"/>
              </c:ext>
            </c:extLst>
          </c:dPt>
          <c:dPt>
            <c:idx val="17"/>
            <c:marker>
              <c:symbol val="circle"/>
              <c:size val="5"/>
              <c:spPr>
                <a:solidFill>
                  <a:schemeClr val="accent5"/>
                </a:solidFill>
                <a:ln w="9525">
                  <a:solidFill>
                    <a:schemeClr val="accent1"/>
                  </a:solidFill>
                </a:ln>
                <a:effectLst/>
              </c:spPr>
            </c:marker>
            <c:bubble3D val="0"/>
            <c:extLst>
              <c:ext xmlns:c16="http://schemas.microsoft.com/office/drawing/2014/chart" uri="{C3380CC4-5D6E-409C-BE32-E72D297353CC}">
                <c16:uniqueId val="{00000011-DF06-4318-9278-819A642B9CF0}"/>
              </c:ext>
            </c:extLst>
          </c:dPt>
          <c:dPt>
            <c:idx val="18"/>
            <c:marker>
              <c:symbol val="circle"/>
              <c:size val="5"/>
              <c:spPr>
                <a:solidFill>
                  <a:schemeClr val="accent5"/>
                </a:solidFill>
                <a:ln w="9525">
                  <a:solidFill>
                    <a:schemeClr val="accent1"/>
                  </a:solidFill>
                </a:ln>
                <a:effectLst/>
              </c:spPr>
            </c:marker>
            <c:bubble3D val="0"/>
            <c:extLst>
              <c:ext xmlns:c16="http://schemas.microsoft.com/office/drawing/2014/chart" uri="{C3380CC4-5D6E-409C-BE32-E72D297353CC}">
                <c16:uniqueId val="{00000012-DF06-4318-9278-819A642B9CF0}"/>
              </c:ext>
            </c:extLst>
          </c:dPt>
          <c:dPt>
            <c:idx val="19"/>
            <c:marker>
              <c:symbol val="circle"/>
              <c:size val="5"/>
              <c:spPr>
                <a:solidFill>
                  <a:schemeClr val="accent3"/>
                </a:solidFill>
                <a:ln w="9525">
                  <a:solidFill>
                    <a:schemeClr val="accent1"/>
                  </a:solidFill>
                </a:ln>
                <a:effectLst/>
              </c:spPr>
            </c:marker>
            <c:bubble3D val="0"/>
            <c:extLst>
              <c:ext xmlns:c16="http://schemas.microsoft.com/office/drawing/2014/chart" uri="{C3380CC4-5D6E-409C-BE32-E72D297353CC}">
                <c16:uniqueId val="{00000013-DF06-4318-9278-819A642B9CF0}"/>
              </c:ext>
            </c:extLst>
          </c:dPt>
          <c:dPt>
            <c:idx val="20"/>
            <c:marker>
              <c:symbol val="circle"/>
              <c:size val="5"/>
              <c:spPr>
                <a:solidFill>
                  <a:schemeClr val="tx1"/>
                </a:solidFill>
                <a:ln w="9525">
                  <a:solidFill>
                    <a:schemeClr val="accent1"/>
                  </a:solidFill>
                </a:ln>
                <a:effectLst/>
              </c:spPr>
            </c:marker>
            <c:bubble3D val="0"/>
            <c:extLst>
              <c:ext xmlns:c16="http://schemas.microsoft.com/office/drawing/2014/chart" uri="{C3380CC4-5D6E-409C-BE32-E72D297353CC}">
                <c16:uniqueId val="{00000014-DF06-4318-9278-819A642B9CF0}"/>
              </c:ext>
            </c:extLst>
          </c:dPt>
          <c:cat>
            <c:strRef>
              <c:f>Nitratos!$B$68:$V$68</c:f>
              <c:strCache>
                <c:ptCount val="21"/>
                <c:pt idx="0">
                  <c:v>CONV</c:v>
                </c:pt>
                <c:pt idx="1">
                  <c:v>HARG1</c:v>
                </c:pt>
                <c:pt idx="2">
                  <c:v>HARG2</c:v>
                </c:pt>
                <c:pt idx="3">
                  <c:v>HASL1</c:v>
                </c:pt>
                <c:pt idx="4">
                  <c:v>HASL2</c:v>
                </c:pt>
                <c:pt idx="5">
                  <c:v>HASL3</c:v>
                </c:pt>
                <c:pt idx="6">
                  <c:v>HOSP1</c:v>
                </c:pt>
                <c:pt idx="7">
                  <c:v>MAAB1</c:v>
                </c:pt>
                <c:pt idx="8">
                  <c:v>MAAB2</c:v>
                </c:pt>
                <c:pt idx="9">
                  <c:v>MACA1</c:v>
                </c:pt>
                <c:pt idx="10">
                  <c:v>MACA2</c:v>
                </c:pt>
                <c:pt idx="11">
                  <c:v>MAKI</c:v>
                </c:pt>
                <c:pt idx="12">
                  <c:v>PAPO1</c:v>
                </c:pt>
                <c:pt idx="13">
                  <c:v>PAPO2</c:v>
                </c:pt>
                <c:pt idx="14">
                  <c:v>PAPR1</c:v>
                </c:pt>
                <c:pt idx="15">
                  <c:v>PAPR2</c:v>
                </c:pt>
                <c:pt idx="16">
                  <c:v>PLTR1</c:v>
                </c:pt>
                <c:pt idx="17">
                  <c:v>PLTR2</c:v>
                </c:pt>
                <c:pt idx="18">
                  <c:v>RECO</c:v>
                </c:pt>
                <c:pt idx="19">
                  <c:v>SALT</c:v>
                </c:pt>
                <c:pt idx="20">
                  <c:v>Total general</c:v>
                </c:pt>
              </c:strCache>
            </c:strRef>
          </c:cat>
          <c:val>
            <c:numRef>
              <c:f>Nitratos!$B$69:$V$69</c:f>
              <c:numCache>
                <c:formatCode>0.00</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1.1000000000000001</c:v>
                </c:pt>
                <c:pt idx="17">
                  <c:v>1.1000000000000001</c:v>
                </c:pt>
                <c:pt idx="18">
                  <c:v>0</c:v>
                </c:pt>
                <c:pt idx="19">
                  <c:v>0</c:v>
                </c:pt>
                <c:pt idx="20">
                  <c:v>1.1000000000000001</c:v>
                </c:pt>
              </c:numCache>
            </c:numRef>
          </c:val>
          <c:smooth val="0"/>
          <c:extLst>
            <c:ext xmlns:c16="http://schemas.microsoft.com/office/drawing/2014/chart" uri="{C3380CC4-5D6E-409C-BE32-E72D297353CC}">
              <c16:uniqueId val="{00000015-DF06-4318-9278-819A642B9CF0}"/>
            </c:ext>
          </c:extLst>
        </c:ser>
        <c:ser>
          <c:idx val="1"/>
          <c:order val="1"/>
          <c:tx>
            <c:strRef>
              <c:f>Nitratos!$A$70</c:f>
              <c:strCache>
                <c:ptCount val="1"/>
                <c:pt idx="0">
                  <c:v>MIN</c:v>
                </c:pt>
              </c:strCache>
            </c:strRef>
          </c:tx>
          <c:spPr>
            <a:ln w="28575" cap="rnd">
              <a:noFill/>
              <a:round/>
            </a:ln>
            <a:effectLst/>
          </c:spPr>
          <c:marker>
            <c:symbol val="none"/>
          </c:marker>
          <c:dPt>
            <c:idx val="9"/>
            <c:marker>
              <c:symbol val="none"/>
            </c:marker>
            <c:bubble3D val="0"/>
            <c:extLst>
              <c:ext xmlns:c16="http://schemas.microsoft.com/office/drawing/2014/chart" uri="{C3380CC4-5D6E-409C-BE32-E72D297353CC}">
                <c16:uniqueId val="{00000016-DF06-4318-9278-819A642B9CF0}"/>
              </c:ext>
            </c:extLst>
          </c:dPt>
          <c:cat>
            <c:strRef>
              <c:f>Nitratos!$B$68:$V$68</c:f>
              <c:strCache>
                <c:ptCount val="21"/>
                <c:pt idx="0">
                  <c:v>CONV</c:v>
                </c:pt>
                <c:pt idx="1">
                  <c:v>HARG1</c:v>
                </c:pt>
                <c:pt idx="2">
                  <c:v>HARG2</c:v>
                </c:pt>
                <c:pt idx="3">
                  <c:v>HASL1</c:v>
                </c:pt>
                <c:pt idx="4">
                  <c:v>HASL2</c:v>
                </c:pt>
                <c:pt idx="5">
                  <c:v>HASL3</c:v>
                </c:pt>
                <c:pt idx="6">
                  <c:v>HOSP1</c:v>
                </c:pt>
                <c:pt idx="7">
                  <c:v>MAAB1</c:v>
                </c:pt>
                <c:pt idx="8">
                  <c:v>MAAB2</c:v>
                </c:pt>
                <c:pt idx="9">
                  <c:v>MACA1</c:v>
                </c:pt>
                <c:pt idx="10">
                  <c:v>MACA2</c:v>
                </c:pt>
                <c:pt idx="11">
                  <c:v>MAKI</c:v>
                </c:pt>
                <c:pt idx="12">
                  <c:v>PAPO1</c:v>
                </c:pt>
                <c:pt idx="13">
                  <c:v>PAPO2</c:v>
                </c:pt>
                <c:pt idx="14">
                  <c:v>PAPR1</c:v>
                </c:pt>
                <c:pt idx="15">
                  <c:v>PAPR2</c:v>
                </c:pt>
                <c:pt idx="16">
                  <c:v>PLTR1</c:v>
                </c:pt>
                <c:pt idx="17">
                  <c:v>PLTR2</c:v>
                </c:pt>
                <c:pt idx="18">
                  <c:v>RECO</c:v>
                </c:pt>
                <c:pt idx="19">
                  <c:v>SALT</c:v>
                </c:pt>
                <c:pt idx="20">
                  <c:v>Total general</c:v>
                </c:pt>
              </c:strCache>
            </c:strRef>
          </c:cat>
          <c:val>
            <c:numRef>
              <c:f>Nitratos!$B$70:$V$70</c:f>
              <c:numCache>
                <c:formatCode>0.00</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1.1000000000000001</c:v>
                </c:pt>
                <c:pt idx="17">
                  <c:v>1.1000000000000001</c:v>
                </c:pt>
                <c:pt idx="18">
                  <c:v>0</c:v>
                </c:pt>
                <c:pt idx="19">
                  <c:v>0</c:v>
                </c:pt>
                <c:pt idx="20">
                  <c:v>1.1000000000000001</c:v>
                </c:pt>
              </c:numCache>
            </c:numRef>
          </c:val>
          <c:smooth val="0"/>
          <c:extLst>
            <c:ext xmlns:c16="http://schemas.microsoft.com/office/drawing/2014/chart" uri="{C3380CC4-5D6E-409C-BE32-E72D297353CC}">
              <c16:uniqueId val="{00000017-DF06-4318-9278-819A642B9CF0}"/>
            </c:ext>
          </c:extLst>
        </c:ser>
        <c:ser>
          <c:idx val="2"/>
          <c:order val="2"/>
          <c:tx>
            <c:strRef>
              <c:f>Nitratos!$A$71</c:f>
              <c:strCache>
                <c:ptCount val="1"/>
                <c:pt idx="0">
                  <c:v>MAX</c:v>
                </c:pt>
              </c:strCache>
            </c:strRef>
          </c:tx>
          <c:spPr>
            <a:ln w="28575" cap="rnd">
              <a:noFill/>
              <a:round/>
            </a:ln>
            <a:effectLst/>
          </c:spPr>
          <c:marker>
            <c:symbol val="none"/>
          </c:marker>
          <c:cat>
            <c:strRef>
              <c:f>Nitratos!$B$68:$V$68</c:f>
              <c:strCache>
                <c:ptCount val="21"/>
                <c:pt idx="0">
                  <c:v>CONV</c:v>
                </c:pt>
                <c:pt idx="1">
                  <c:v>HARG1</c:v>
                </c:pt>
                <c:pt idx="2">
                  <c:v>HARG2</c:v>
                </c:pt>
                <c:pt idx="3">
                  <c:v>HASL1</c:v>
                </c:pt>
                <c:pt idx="4">
                  <c:v>HASL2</c:v>
                </c:pt>
                <c:pt idx="5">
                  <c:v>HASL3</c:v>
                </c:pt>
                <c:pt idx="6">
                  <c:v>HOSP1</c:v>
                </c:pt>
                <c:pt idx="7">
                  <c:v>MAAB1</c:v>
                </c:pt>
                <c:pt idx="8">
                  <c:v>MAAB2</c:v>
                </c:pt>
                <c:pt idx="9">
                  <c:v>MACA1</c:v>
                </c:pt>
                <c:pt idx="10">
                  <c:v>MACA2</c:v>
                </c:pt>
                <c:pt idx="11">
                  <c:v>MAKI</c:v>
                </c:pt>
                <c:pt idx="12">
                  <c:v>PAPO1</c:v>
                </c:pt>
                <c:pt idx="13">
                  <c:v>PAPO2</c:v>
                </c:pt>
                <c:pt idx="14">
                  <c:v>PAPR1</c:v>
                </c:pt>
                <c:pt idx="15">
                  <c:v>PAPR2</c:v>
                </c:pt>
                <c:pt idx="16">
                  <c:v>PLTR1</c:v>
                </c:pt>
                <c:pt idx="17">
                  <c:v>PLTR2</c:v>
                </c:pt>
                <c:pt idx="18">
                  <c:v>RECO</c:v>
                </c:pt>
                <c:pt idx="19">
                  <c:v>SALT</c:v>
                </c:pt>
                <c:pt idx="20">
                  <c:v>Total general</c:v>
                </c:pt>
              </c:strCache>
            </c:strRef>
          </c:cat>
          <c:val>
            <c:numRef>
              <c:f>Nitratos!$B$71:$V$71</c:f>
              <c:numCache>
                <c:formatCode>0.00</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1.1000000000000001</c:v>
                </c:pt>
                <c:pt idx="17">
                  <c:v>1.1000000000000001</c:v>
                </c:pt>
                <c:pt idx="18">
                  <c:v>0</c:v>
                </c:pt>
                <c:pt idx="19">
                  <c:v>0</c:v>
                </c:pt>
                <c:pt idx="20">
                  <c:v>1.1000000000000001</c:v>
                </c:pt>
              </c:numCache>
            </c:numRef>
          </c:val>
          <c:smooth val="0"/>
          <c:extLst>
            <c:ext xmlns:c16="http://schemas.microsoft.com/office/drawing/2014/chart" uri="{C3380CC4-5D6E-409C-BE32-E72D297353CC}">
              <c16:uniqueId val="{00000018-DF06-4318-9278-819A642B9CF0}"/>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axId val="949124304"/>
        <c:axId val="949129552"/>
      </c:stockChart>
      <c:catAx>
        <c:axId val="9491243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s-MX"/>
          </a:p>
        </c:txPr>
        <c:crossAx val="949129552"/>
        <c:crosses val="autoZero"/>
        <c:auto val="1"/>
        <c:lblAlgn val="ctr"/>
        <c:lblOffset val="100"/>
        <c:noMultiLvlLbl val="0"/>
      </c:catAx>
      <c:valAx>
        <c:axId val="949129552"/>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9491243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legend>
    <c:plotVisOnly val="1"/>
    <c:dispBlanksAs val="gap"/>
    <c:showDLblsOverMax val="0"/>
  </c:chart>
  <c:spPr>
    <a:solidFill>
      <a:schemeClr val="bg1"/>
    </a:solidFill>
    <a:ln w="9525" cap="flat" cmpd="sng" algn="ctr">
      <a:noFill/>
      <a:round/>
    </a:ln>
    <a:effectLst/>
  </c:spPr>
  <c:txPr>
    <a:bodyPr/>
    <a:lstStyle/>
    <a:p>
      <a:pPr>
        <a:defRPr/>
      </a:pPr>
      <a:endParaRPr lang="es-MX"/>
    </a:p>
  </c:txPr>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[BANCO DE DATOS DEL MONITOREO ABRIL 2023.xlsx]Nitratos!TablaDinámica5</c:name>
    <c:fmtId val="16"/>
  </c:pivotSource>
  <c:chart>
    <c:title>
      <c:tx>
        <c:rich>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r>
              <a:rPr lang="en-US" sz="1200" b="1"/>
              <a:t>Nitratos</a:t>
            </a:r>
          </a:p>
        </c:rich>
      </c:tx>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es-MX"/>
        </a:p>
      </c:txPr>
    </c:title>
    <c:autoTitleDeleted val="0"/>
    <c:pivotFmts>
      <c:pivotFmt>
        <c:idx val="0"/>
        <c:spPr>
          <a:solidFill>
            <a:schemeClr val="accent1"/>
          </a:solidFill>
          <a:ln w="28575" cap="rnd">
            <a:solidFill>
              <a:schemeClr val="accent1"/>
            </a:solidFill>
            <a:round/>
          </a:ln>
          <a:effectLst/>
        </c:spPr>
        <c:marker>
          <c:symbol val="none"/>
        </c:marker>
      </c:pivotFmt>
      <c:pivotFmt>
        <c:idx val="1"/>
        <c:spPr>
          <a:solidFill>
            <a:schemeClr val="accent1"/>
          </a:solidFill>
          <a:ln w="28575" cap="rnd">
            <a:solidFill>
              <a:schemeClr val="accent1"/>
            </a:solidFill>
            <a:round/>
          </a:ln>
          <a:effectLst/>
        </c:spPr>
        <c:marker>
          <c:symbol val="none"/>
        </c:marker>
      </c:pivotFmt>
      <c:pivotFmt>
        <c:idx val="2"/>
        <c:spPr>
          <a:solidFill>
            <a:schemeClr val="accent1"/>
          </a:solidFill>
          <a:ln w="28575" cap="rnd">
            <a:solidFill>
              <a:schemeClr val="accent1"/>
            </a:solidFill>
            <a:round/>
          </a:ln>
          <a:effectLst/>
        </c:spPr>
        <c:marker>
          <c:symbol val="none"/>
        </c:marker>
      </c:pivotFmt>
      <c:pivotFmt>
        <c:idx val="3"/>
        <c:spPr>
          <a:solidFill>
            <a:schemeClr val="accent1"/>
          </a:solidFill>
          <a:ln w="28575" cap="rnd">
            <a:solidFill>
              <a:schemeClr val="accent1"/>
            </a:solidFill>
            <a:round/>
          </a:ln>
          <a:effectLst/>
        </c:spPr>
        <c:marker>
          <c:symbol val="none"/>
        </c:marker>
      </c:pivotFmt>
      <c:pivotFmt>
        <c:idx val="4"/>
        <c:spPr>
          <a:solidFill>
            <a:schemeClr val="accent1"/>
          </a:solidFill>
          <a:ln w="28575" cap="rnd">
            <a:solidFill>
              <a:schemeClr val="accent1"/>
            </a:solidFill>
            <a:round/>
          </a:ln>
          <a:effectLst/>
        </c:spPr>
        <c:marker>
          <c:symbol val="none"/>
        </c:marker>
      </c:pivotFmt>
      <c:pivotFmt>
        <c:idx val="5"/>
        <c:spPr>
          <a:solidFill>
            <a:schemeClr val="accent1"/>
          </a:solidFill>
          <a:ln w="28575" cap="rnd">
            <a:solidFill>
              <a:schemeClr val="accent1"/>
            </a:solidFill>
            <a:round/>
          </a:ln>
          <a:effectLst/>
        </c:spPr>
        <c:marker>
          <c:symbol val="none"/>
        </c:marker>
      </c:pivotFmt>
      <c:pivotFmt>
        <c:idx val="6"/>
        <c:spPr>
          <a:solidFill>
            <a:schemeClr val="accent1"/>
          </a:solidFill>
          <a:ln w="28575" cap="rnd">
            <a:solidFill>
              <a:schemeClr val="accent1"/>
            </a:solidFill>
            <a:round/>
          </a:ln>
          <a:effectLst/>
        </c:spPr>
        <c:marker>
          <c:symbol val="none"/>
        </c:marker>
      </c:pivotFmt>
      <c:pivotFmt>
        <c:idx val="7"/>
        <c:spPr>
          <a:solidFill>
            <a:schemeClr val="accent1"/>
          </a:solidFill>
          <a:ln w="28575" cap="rnd">
            <a:solidFill>
              <a:schemeClr val="accent1"/>
            </a:solidFill>
            <a:round/>
          </a:ln>
          <a:effectLst/>
        </c:spPr>
        <c:marker>
          <c:symbol val="none"/>
        </c:marker>
      </c:pivotFmt>
      <c:pivotFmt>
        <c:idx val="8"/>
        <c:spPr>
          <a:solidFill>
            <a:schemeClr val="accent1"/>
          </a:solidFill>
          <a:ln w="28575" cap="rnd">
            <a:solidFill>
              <a:schemeClr val="accent1"/>
            </a:solidFill>
            <a:round/>
          </a:ln>
          <a:effectLst/>
        </c:spPr>
        <c:marker>
          <c:symbol val="none"/>
        </c:marker>
      </c:pivotFmt>
      <c:pivotFmt>
        <c:idx val="9"/>
        <c:spPr>
          <a:solidFill>
            <a:schemeClr val="accent1"/>
          </a:solidFill>
          <a:ln w="28575" cap="rnd">
            <a:solidFill>
              <a:schemeClr val="accent1"/>
            </a:solidFill>
            <a:round/>
          </a:ln>
          <a:effectLst/>
        </c:spPr>
        <c:marker>
          <c:symbol val="none"/>
        </c:marker>
      </c:pivotFmt>
      <c:pivotFmt>
        <c:idx val="10"/>
        <c:spPr>
          <a:solidFill>
            <a:schemeClr val="accent1"/>
          </a:solidFill>
          <a:ln w="28575" cap="rnd">
            <a:solidFill>
              <a:schemeClr val="accent1"/>
            </a:solidFill>
            <a:round/>
          </a:ln>
          <a:effectLst/>
        </c:spPr>
        <c:marker>
          <c:symbol val="none"/>
        </c:marker>
      </c:pivotFmt>
      <c:pivotFmt>
        <c:idx val="11"/>
        <c:spPr>
          <a:solidFill>
            <a:schemeClr val="accent1"/>
          </a:solidFill>
          <a:ln w="28575" cap="rnd">
            <a:solidFill>
              <a:schemeClr val="accent1"/>
            </a:solidFill>
            <a:round/>
          </a:ln>
          <a:effectLst/>
        </c:spPr>
        <c:marker>
          <c:symbol val="none"/>
        </c:marker>
      </c:pivotFmt>
      <c:pivotFmt>
        <c:idx val="12"/>
        <c:spPr>
          <a:solidFill>
            <a:schemeClr val="accent1"/>
          </a:solidFill>
          <a:ln w="28575" cap="rnd">
            <a:solidFill>
              <a:schemeClr val="accent1"/>
            </a:solidFill>
            <a:round/>
          </a:ln>
          <a:effectLst/>
        </c:spPr>
        <c:marker>
          <c:symbol val="none"/>
        </c:marker>
      </c:pivotFmt>
      <c:pivotFmt>
        <c:idx val="13"/>
        <c:spPr>
          <a:solidFill>
            <a:schemeClr val="accent1"/>
          </a:solidFill>
          <a:ln w="28575" cap="rnd">
            <a:solidFill>
              <a:schemeClr val="accent1"/>
            </a:solidFill>
            <a:round/>
          </a:ln>
          <a:effectLst/>
        </c:spPr>
        <c:marker>
          <c:symbol val="none"/>
        </c:marker>
      </c:pivotFmt>
      <c:pivotFmt>
        <c:idx val="14"/>
        <c:spPr>
          <a:solidFill>
            <a:schemeClr val="accent1"/>
          </a:solidFill>
          <a:ln w="28575" cap="rnd">
            <a:solidFill>
              <a:schemeClr val="accent1"/>
            </a:solidFill>
            <a:round/>
          </a:ln>
          <a:effectLst/>
        </c:spPr>
        <c:marker>
          <c:symbol val="none"/>
        </c:marker>
      </c:pivotFmt>
      <c:pivotFmt>
        <c:idx val="15"/>
        <c:spPr>
          <a:solidFill>
            <a:schemeClr val="accent1"/>
          </a:solidFill>
          <a:ln w="28575" cap="rnd">
            <a:solidFill>
              <a:schemeClr val="accent1"/>
            </a:solidFill>
            <a:round/>
          </a:ln>
          <a:effectLst/>
        </c:spPr>
        <c:marker>
          <c:symbol val="none"/>
        </c:marker>
      </c:pivotFmt>
      <c:pivotFmt>
        <c:idx val="16"/>
        <c:spPr>
          <a:solidFill>
            <a:schemeClr val="accent1"/>
          </a:solidFill>
          <a:ln w="28575" cap="rnd">
            <a:solidFill>
              <a:schemeClr val="accent1"/>
            </a:solidFill>
            <a:round/>
          </a:ln>
          <a:effectLst/>
        </c:spPr>
        <c:marker>
          <c:symbol val="none"/>
        </c:marker>
      </c:pivotFmt>
      <c:pivotFmt>
        <c:idx val="17"/>
        <c:spPr>
          <a:solidFill>
            <a:schemeClr val="accent1"/>
          </a:solidFill>
          <a:ln w="28575" cap="rnd">
            <a:solidFill>
              <a:schemeClr val="accent1"/>
            </a:solidFill>
            <a:round/>
          </a:ln>
          <a:effectLst/>
        </c:spPr>
        <c:marker>
          <c:symbol val="none"/>
        </c:marker>
      </c:pivotFmt>
      <c:pivotFmt>
        <c:idx val="18"/>
        <c:spPr>
          <a:solidFill>
            <a:schemeClr val="accent1"/>
          </a:solidFill>
          <a:ln w="28575" cap="rnd">
            <a:solidFill>
              <a:schemeClr val="accent1"/>
            </a:solidFill>
            <a:round/>
          </a:ln>
          <a:effectLst/>
        </c:spPr>
        <c:marker>
          <c:symbol val="none"/>
        </c:marker>
      </c:pivotFmt>
      <c:pivotFmt>
        <c:idx val="19"/>
        <c:spPr>
          <a:solidFill>
            <a:schemeClr val="accent1"/>
          </a:solidFill>
          <a:ln w="28575" cap="rnd">
            <a:solidFill>
              <a:schemeClr val="accent1"/>
            </a:solidFill>
            <a:round/>
          </a:ln>
          <a:effectLst/>
        </c:spPr>
        <c:marker>
          <c:symbol val="none"/>
        </c:marker>
      </c:pivotFmt>
      <c:pivotFmt>
        <c:idx val="20"/>
        <c:spPr>
          <a:solidFill>
            <a:schemeClr val="accent1"/>
          </a:solidFill>
          <a:ln w="28575" cap="rnd">
            <a:solidFill>
              <a:schemeClr val="accent1"/>
            </a:solidFill>
            <a:round/>
          </a:ln>
          <a:effectLst/>
        </c:spPr>
        <c:marker>
          <c:symbol val="none"/>
        </c:marker>
      </c:pivotFmt>
      <c:pivotFmt>
        <c:idx val="21"/>
        <c:spPr>
          <a:solidFill>
            <a:schemeClr val="accent1"/>
          </a:solidFill>
          <a:ln w="28575" cap="rnd">
            <a:solidFill>
              <a:schemeClr val="accent1"/>
            </a:solidFill>
            <a:round/>
          </a:ln>
          <a:effectLst/>
        </c:spPr>
        <c:marker>
          <c:symbol val="none"/>
        </c:marker>
      </c:pivotFmt>
      <c:pivotFmt>
        <c:idx val="22"/>
        <c:spPr>
          <a:solidFill>
            <a:schemeClr val="accent1"/>
          </a:solidFill>
          <a:ln w="28575" cap="rnd">
            <a:solidFill>
              <a:schemeClr val="accent1"/>
            </a:solidFill>
            <a:round/>
          </a:ln>
          <a:effectLst/>
        </c:spPr>
        <c:marker>
          <c:symbol val="none"/>
        </c:marker>
      </c:pivotFmt>
      <c:pivotFmt>
        <c:idx val="23"/>
        <c:spPr>
          <a:solidFill>
            <a:schemeClr val="accent1"/>
          </a:solidFill>
          <a:ln w="28575" cap="rnd">
            <a:solidFill>
              <a:schemeClr val="accent1"/>
            </a:solidFill>
            <a:round/>
          </a:ln>
          <a:effectLst/>
        </c:spPr>
        <c:marker>
          <c:symbol val="none"/>
        </c:marker>
      </c:pivotFmt>
      <c:pivotFmt>
        <c:idx val="24"/>
        <c:spPr>
          <a:solidFill>
            <a:schemeClr val="accent1"/>
          </a:solidFill>
          <a:ln w="28575" cap="rnd">
            <a:solidFill>
              <a:schemeClr val="accent1"/>
            </a:solidFill>
            <a:round/>
          </a:ln>
          <a:effectLst/>
        </c:spPr>
        <c:marker>
          <c:symbol val="none"/>
        </c:marker>
      </c:pivotFmt>
      <c:pivotFmt>
        <c:idx val="25"/>
        <c:spPr>
          <a:solidFill>
            <a:schemeClr val="accent1"/>
          </a:solidFill>
          <a:ln w="28575" cap="rnd">
            <a:solidFill>
              <a:schemeClr val="accent1"/>
            </a:solidFill>
            <a:round/>
          </a:ln>
          <a:effectLst/>
        </c:spPr>
        <c:marker>
          <c:symbol val="none"/>
        </c:marker>
      </c:pivotFmt>
      <c:pivotFmt>
        <c:idx val="26"/>
        <c:spPr>
          <a:solidFill>
            <a:schemeClr val="accent1"/>
          </a:solidFill>
          <a:ln w="28575" cap="rnd">
            <a:solidFill>
              <a:schemeClr val="accent1"/>
            </a:solidFill>
            <a:round/>
          </a:ln>
          <a:effectLst/>
        </c:spPr>
        <c:marker>
          <c:symbol val="none"/>
        </c:marker>
      </c:pivotFmt>
      <c:pivotFmt>
        <c:idx val="27"/>
        <c:spPr>
          <a:solidFill>
            <a:schemeClr val="accent1"/>
          </a:solidFill>
          <a:ln w="28575" cap="rnd">
            <a:solidFill>
              <a:schemeClr val="accent1"/>
            </a:solidFill>
            <a:round/>
          </a:ln>
          <a:effectLst/>
        </c:spPr>
        <c:marker>
          <c:symbol val="none"/>
        </c:marker>
      </c:pivotFmt>
      <c:pivotFmt>
        <c:idx val="28"/>
        <c:spPr>
          <a:solidFill>
            <a:schemeClr val="accent1"/>
          </a:solidFill>
          <a:ln w="28575" cap="rnd">
            <a:solidFill>
              <a:schemeClr val="accent1"/>
            </a:solidFill>
            <a:round/>
          </a:ln>
          <a:effectLst/>
        </c:spPr>
        <c:marker>
          <c:symbol val="none"/>
        </c:marker>
      </c:pivotFmt>
      <c:pivotFmt>
        <c:idx val="29"/>
        <c:spPr>
          <a:solidFill>
            <a:schemeClr val="accent1"/>
          </a:solidFill>
          <a:ln w="28575" cap="rnd">
            <a:solidFill>
              <a:schemeClr val="accent1"/>
            </a:solidFill>
            <a:round/>
          </a:ln>
          <a:effectLst/>
        </c:spPr>
        <c:marker>
          <c:symbol val="none"/>
        </c:marker>
      </c:pivotFmt>
      <c:pivotFmt>
        <c:idx val="30"/>
        <c:spPr>
          <a:solidFill>
            <a:schemeClr val="accent1"/>
          </a:solidFill>
          <a:ln w="28575" cap="rnd">
            <a:solidFill>
              <a:schemeClr val="accent1"/>
            </a:solidFill>
            <a:round/>
          </a:ln>
          <a:effectLst/>
        </c:spPr>
        <c:marker>
          <c:symbol val="none"/>
        </c:marker>
      </c:pivotFmt>
      <c:pivotFmt>
        <c:idx val="31"/>
        <c:spPr>
          <a:solidFill>
            <a:schemeClr val="accent1"/>
          </a:solidFill>
          <a:ln w="28575" cap="rnd">
            <a:solidFill>
              <a:schemeClr val="accent1"/>
            </a:solidFill>
            <a:round/>
          </a:ln>
          <a:effectLst/>
        </c:spPr>
        <c:marker>
          <c:symbol val="none"/>
        </c:marker>
      </c:pivotFmt>
      <c:pivotFmt>
        <c:idx val="32"/>
        <c:spPr>
          <a:solidFill>
            <a:schemeClr val="accent1"/>
          </a:solidFill>
          <a:ln w="28575" cap="rnd">
            <a:solidFill>
              <a:schemeClr val="accent1"/>
            </a:solidFill>
            <a:round/>
          </a:ln>
          <a:effectLst/>
        </c:spPr>
        <c:marker>
          <c:symbol val="none"/>
        </c:marker>
      </c:pivotFmt>
      <c:pivotFmt>
        <c:idx val="33"/>
        <c:spPr>
          <a:solidFill>
            <a:schemeClr val="accent1"/>
          </a:solidFill>
          <a:ln w="28575" cap="rnd">
            <a:solidFill>
              <a:schemeClr val="accent1"/>
            </a:solidFill>
            <a:round/>
          </a:ln>
          <a:effectLst/>
        </c:spPr>
        <c:marker>
          <c:symbol val="none"/>
        </c:marker>
      </c:pivotFmt>
      <c:pivotFmt>
        <c:idx val="34"/>
        <c:spPr>
          <a:solidFill>
            <a:schemeClr val="accent1"/>
          </a:solidFill>
          <a:ln w="28575" cap="rnd">
            <a:solidFill>
              <a:schemeClr val="accent1"/>
            </a:solidFill>
            <a:round/>
          </a:ln>
          <a:effectLst/>
        </c:spPr>
        <c:marker>
          <c:symbol val="none"/>
        </c:marker>
      </c:pivotFmt>
      <c:pivotFmt>
        <c:idx val="35"/>
        <c:spPr>
          <a:solidFill>
            <a:schemeClr val="accent1"/>
          </a:solidFill>
          <a:ln w="28575" cap="rnd">
            <a:solidFill>
              <a:schemeClr val="accent1"/>
            </a:solidFill>
            <a:round/>
          </a:ln>
          <a:effectLst/>
        </c:spPr>
        <c:marker>
          <c:symbol val="none"/>
        </c:marker>
      </c:pivotFmt>
      <c:pivotFmt>
        <c:idx val="36"/>
        <c:spPr>
          <a:solidFill>
            <a:schemeClr val="accent1"/>
          </a:solidFill>
          <a:ln w="28575" cap="rnd">
            <a:solidFill>
              <a:schemeClr val="accent1"/>
            </a:solidFill>
            <a:round/>
          </a:ln>
          <a:effectLst/>
        </c:spPr>
        <c:marker>
          <c:symbol val="none"/>
        </c:marker>
      </c:pivotFmt>
      <c:pivotFmt>
        <c:idx val="37"/>
        <c:spPr>
          <a:solidFill>
            <a:schemeClr val="accent1"/>
          </a:solidFill>
          <a:ln w="28575" cap="rnd">
            <a:solidFill>
              <a:schemeClr val="accent1"/>
            </a:solidFill>
            <a:round/>
          </a:ln>
          <a:effectLst/>
        </c:spPr>
        <c:marker>
          <c:symbol val="none"/>
        </c:marker>
      </c:pivotFmt>
      <c:pivotFmt>
        <c:idx val="38"/>
        <c:spPr>
          <a:solidFill>
            <a:schemeClr val="accent1"/>
          </a:solidFill>
          <a:ln w="28575" cap="rnd">
            <a:solidFill>
              <a:schemeClr val="accent1"/>
            </a:solidFill>
            <a:round/>
          </a:ln>
          <a:effectLst/>
        </c:spPr>
        <c:marker>
          <c:symbol val="none"/>
        </c:marker>
      </c:pivotFmt>
      <c:pivotFmt>
        <c:idx val="39"/>
        <c:spPr>
          <a:solidFill>
            <a:schemeClr val="accent1"/>
          </a:solidFill>
          <a:ln w="28575" cap="rnd">
            <a:solidFill>
              <a:schemeClr val="accent1"/>
            </a:solidFill>
            <a:round/>
          </a:ln>
          <a:effectLst/>
        </c:spPr>
        <c:marker>
          <c:symbol val="none"/>
        </c:marker>
      </c:pivotFmt>
      <c:pivotFmt>
        <c:idx val="40"/>
        <c:spPr>
          <a:solidFill>
            <a:schemeClr val="accent1"/>
          </a:solidFill>
          <a:ln w="28575" cap="rnd">
            <a:solidFill>
              <a:schemeClr val="accent1"/>
            </a:solidFill>
            <a:round/>
          </a:ln>
          <a:effectLst/>
        </c:spPr>
        <c:marker>
          <c:symbol val="none"/>
        </c:marker>
      </c:pivotFmt>
      <c:pivotFmt>
        <c:idx val="41"/>
        <c:spPr>
          <a:solidFill>
            <a:schemeClr val="accent1"/>
          </a:solidFill>
          <a:ln w="28575" cap="rnd">
            <a:solidFill>
              <a:schemeClr val="accent1"/>
            </a:solidFill>
            <a:round/>
          </a:ln>
          <a:effectLst/>
        </c:spPr>
        <c:marker>
          <c:symbol val="none"/>
        </c:marker>
      </c:pivotFmt>
      <c:pivotFmt>
        <c:idx val="42"/>
        <c:spPr>
          <a:solidFill>
            <a:schemeClr val="accent1"/>
          </a:solidFill>
          <a:ln w="28575" cap="rnd">
            <a:solidFill>
              <a:schemeClr val="accent1"/>
            </a:solidFill>
            <a:round/>
          </a:ln>
          <a:effectLst/>
        </c:spPr>
        <c:marker>
          <c:symbol val="none"/>
        </c:marker>
      </c:pivotFmt>
      <c:pivotFmt>
        <c:idx val="43"/>
        <c:spPr>
          <a:solidFill>
            <a:schemeClr val="accent1"/>
          </a:solidFill>
          <a:ln w="28575" cap="rnd">
            <a:solidFill>
              <a:schemeClr val="accent1"/>
            </a:solidFill>
            <a:round/>
          </a:ln>
          <a:effectLst/>
        </c:spPr>
        <c:marker>
          <c:symbol val="none"/>
        </c:marker>
      </c:pivotFmt>
      <c:pivotFmt>
        <c:idx val="44"/>
        <c:spPr>
          <a:solidFill>
            <a:schemeClr val="accent1"/>
          </a:solidFill>
          <a:ln w="28575" cap="rnd">
            <a:solidFill>
              <a:schemeClr val="accent1"/>
            </a:solidFill>
            <a:round/>
          </a:ln>
          <a:effectLst/>
        </c:spPr>
        <c:marker>
          <c:symbol val="none"/>
        </c:marker>
      </c:pivotFmt>
      <c:pivotFmt>
        <c:idx val="45"/>
        <c:spPr>
          <a:solidFill>
            <a:schemeClr val="accent1"/>
          </a:solidFill>
          <a:ln w="28575" cap="rnd">
            <a:solidFill>
              <a:schemeClr val="accent1"/>
            </a:solidFill>
            <a:round/>
          </a:ln>
          <a:effectLst/>
        </c:spPr>
        <c:marker>
          <c:symbol val="none"/>
        </c:marker>
      </c:pivotFmt>
      <c:pivotFmt>
        <c:idx val="46"/>
        <c:spPr>
          <a:solidFill>
            <a:schemeClr val="accent1"/>
          </a:solidFill>
          <a:ln w="28575" cap="rnd">
            <a:solidFill>
              <a:schemeClr val="accent1"/>
            </a:solidFill>
            <a:round/>
          </a:ln>
          <a:effectLst/>
        </c:spPr>
        <c:marker>
          <c:symbol val="none"/>
        </c:marker>
      </c:pivotFmt>
      <c:pivotFmt>
        <c:idx val="47"/>
        <c:spPr>
          <a:solidFill>
            <a:schemeClr val="accent1"/>
          </a:solidFill>
          <a:ln w="28575" cap="rnd">
            <a:solidFill>
              <a:schemeClr val="accent1"/>
            </a:solidFill>
            <a:round/>
          </a:ln>
          <a:effectLst/>
        </c:spPr>
        <c:marker>
          <c:symbol val="none"/>
        </c:marker>
      </c:pivotFmt>
      <c:pivotFmt>
        <c:idx val="48"/>
        <c:spPr>
          <a:solidFill>
            <a:schemeClr val="accent1"/>
          </a:solidFill>
          <a:ln w="28575" cap="rnd">
            <a:solidFill>
              <a:schemeClr val="accent1"/>
            </a:solidFill>
            <a:round/>
          </a:ln>
          <a:effectLst/>
        </c:spPr>
        <c:marker>
          <c:symbol val="none"/>
        </c:marker>
      </c:pivotFmt>
      <c:pivotFmt>
        <c:idx val="49"/>
        <c:spPr>
          <a:solidFill>
            <a:schemeClr val="accent1"/>
          </a:solidFill>
          <a:ln w="28575" cap="rnd">
            <a:solidFill>
              <a:schemeClr val="accent1"/>
            </a:solidFill>
            <a:round/>
          </a:ln>
          <a:effectLst/>
        </c:spPr>
        <c:marker>
          <c:symbol val="none"/>
        </c:marker>
      </c:pivotFmt>
      <c:pivotFmt>
        <c:idx val="50"/>
        <c:spPr>
          <a:solidFill>
            <a:schemeClr val="accent1"/>
          </a:solidFill>
          <a:ln w="28575" cap="rnd">
            <a:solidFill>
              <a:schemeClr val="accent1"/>
            </a:solidFill>
            <a:round/>
          </a:ln>
          <a:effectLst/>
        </c:spPr>
        <c:marker>
          <c:symbol val="none"/>
        </c:marker>
      </c:pivotFmt>
      <c:pivotFmt>
        <c:idx val="51"/>
        <c:spPr>
          <a:solidFill>
            <a:schemeClr val="accent1"/>
          </a:solidFill>
          <a:ln w="28575" cap="rnd">
            <a:solidFill>
              <a:schemeClr val="accent1"/>
            </a:solidFill>
            <a:round/>
          </a:ln>
          <a:effectLst/>
        </c:spPr>
        <c:marker>
          <c:symbol val="none"/>
        </c:marker>
      </c:pivotFmt>
      <c:pivotFmt>
        <c:idx val="52"/>
        <c:spPr>
          <a:solidFill>
            <a:schemeClr val="accent1"/>
          </a:solidFill>
          <a:ln w="28575" cap="rnd">
            <a:solidFill>
              <a:schemeClr val="accent1"/>
            </a:solidFill>
            <a:round/>
          </a:ln>
          <a:effectLst/>
        </c:spPr>
        <c:marker>
          <c:symbol val="none"/>
        </c:marker>
      </c:pivotFmt>
      <c:pivotFmt>
        <c:idx val="53"/>
        <c:spPr>
          <a:solidFill>
            <a:schemeClr val="accent1"/>
          </a:solidFill>
          <a:ln w="28575" cap="rnd">
            <a:solidFill>
              <a:schemeClr val="accent1"/>
            </a:solidFill>
            <a:round/>
          </a:ln>
          <a:effectLst/>
        </c:spPr>
        <c:marker>
          <c:symbol val="none"/>
        </c:marker>
      </c:pivotFmt>
      <c:pivotFmt>
        <c:idx val="54"/>
        <c:spPr>
          <a:solidFill>
            <a:schemeClr val="accent1"/>
          </a:solidFill>
          <a:ln w="28575" cap="rnd">
            <a:solidFill>
              <a:schemeClr val="accent1"/>
            </a:solidFill>
            <a:round/>
          </a:ln>
          <a:effectLst/>
        </c:spPr>
        <c:marker>
          <c:symbol val="none"/>
        </c:marker>
      </c:pivotFmt>
      <c:pivotFmt>
        <c:idx val="55"/>
        <c:spPr>
          <a:solidFill>
            <a:schemeClr val="accent1"/>
          </a:solidFill>
          <a:ln w="28575" cap="rnd">
            <a:solidFill>
              <a:schemeClr val="accent1"/>
            </a:solidFill>
            <a:round/>
          </a:ln>
          <a:effectLst/>
        </c:spPr>
        <c:marker>
          <c:symbol val="none"/>
        </c:marker>
      </c:pivotFmt>
      <c:pivotFmt>
        <c:idx val="56"/>
        <c:spPr>
          <a:solidFill>
            <a:schemeClr val="accent1"/>
          </a:solidFill>
          <a:ln w="28575" cap="rnd">
            <a:solidFill>
              <a:schemeClr val="accent1"/>
            </a:solidFill>
            <a:round/>
          </a:ln>
          <a:effectLst/>
        </c:spPr>
        <c:marker>
          <c:symbol val="none"/>
        </c:marker>
      </c:pivotFmt>
      <c:pivotFmt>
        <c:idx val="57"/>
        <c:spPr>
          <a:solidFill>
            <a:schemeClr val="accent1"/>
          </a:solidFill>
          <a:ln w="28575" cap="rnd">
            <a:solidFill>
              <a:schemeClr val="accent1"/>
            </a:solidFill>
            <a:round/>
          </a:ln>
          <a:effectLst/>
        </c:spPr>
        <c:marker>
          <c:symbol val="none"/>
        </c:marker>
      </c:pivotFmt>
      <c:pivotFmt>
        <c:idx val="58"/>
        <c:spPr>
          <a:solidFill>
            <a:schemeClr val="accent1"/>
          </a:solidFill>
          <a:ln w="28575" cap="rnd">
            <a:solidFill>
              <a:schemeClr val="accent1"/>
            </a:solidFill>
            <a:round/>
          </a:ln>
          <a:effectLst/>
        </c:spPr>
        <c:marker>
          <c:symbol val="none"/>
        </c:marker>
      </c:pivotFmt>
      <c:pivotFmt>
        <c:idx val="59"/>
        <c:spPr>
          <a:solidFill>
            <a:schemeClr val="accent1"/>
          </a:solidFill>
          <a:ln w="28575" cap="rnd">
            <a:solidFill>
              <a:schemeClr val="accent1"/>
            </a:solidFill>
            <a:round/>
          </a:ln>
          <a:effectLst/>
        </c:spPr>
        <c:marker>
          <c:symbol val="none"/>
        </c:marker>
      </c:pivotFmt>
      <c:pivotFmt>
        <c:idx val="60"/>
        <c:spPr>
          <a:solidFill>
            <a:schemeClr val="accent1"/>
          </a:solidFill>
          <a:ln w="28575" cap="rnd">
            <a:solidFill>
              <a:schemeClr val="accent1"/>
            </a:solidFill>
            <a:round/>
          </a:ln>
          <a:effectLst/>
        </c:spPr>
        <c:marker>
          <c:symbol val="none"/>
        </c:marker>
      </c:pivotFmt>
      <c:pivotFmt>
        <c:idx val="61"/>
        <c:spPr>
          <a:solidFill>
            <a:schemeClr val="accent1"/>
          </a:solidFill>
          <a:ln w="28575" cap="rnd">
            <a:solidFill>
              <a:schemeClr val="accent1"/>
            </a:solidFill>
            <a:round/>
          </a:ln>
          <a:effectLst/>
        </c:spPr>
        <c:marker>
          <c:symbol val="none"/>
        </c:marker>
      </c:pivotFmt>
      <c:pivotFmt>
        <c:idx val="62"/>
        <c:spPr>
          <a:solidFill>
            <a:schemeClr val="accent1"/>
          </a:solidFill>
          <a:ln w="28575" cap="rnd">
            <a:solidFill>
              <a:schemeClr val="accent1"/>
            </a:solidFill>
            <a:round/>
          </a:ln>
          <a:effectLst/>
        </c:spPr>
        <c:marker>
          <c:symbol val="none"/>
        </c:marker>
      </c:pivotFmt>
      <c:pivotFmt>
        <c:idx val="63"/>
        <c:spPr>
          <a:solidFill>
            <a:schemeClr val="accent1"/>
          </a:solidFill>
          <a:ln w="28575" cap="rnd">
            <a:solidFill>
              <a:schemeClr val="accent1"/>
            </a:solidFill>
            <a:round/>
          </a:ln>
          <a:effectLst/>
        </c:spPr>
        <c:marker>
          <c:symbol val="none"/>
        </c:marker>
      </c:pivotFmt>
      <c:pivotFmt>
        <c:idx val="64"/>
        <c:spPr>
          <a:solidFill>
            <a:schemeClr val="accent1"/>
          </a:solidFill>
          <a:ln w="28575" cap="rnd">
            <a:solidFill>
              <a:schemeClr val="accent1"/>
            </a:solidFill>
            <a:round/>
          </a:ln>
          <a:effectLst/>
        </c:spPr>
        <c:marker>
          <c:symbol val="none"/>
        </c:marker>
      </c:pivotFmt>
      <c:pivotFmt>
        <c:idx val="65"/>
        <c:spPr>
          <a:solidFill>
            <a:schemeClr val="accent1"/>
          </a:solidFill>
          <a:ln w="28575" cap="rnd">
            <a:solidFill>
              <a:schemeClr val="accent1"/>
            </a:solidFill>
            <a:round/>
          </a:ln>
          <a:effectLst/>
        </c:spPr>
        <c:marker>
          <c:symbol val="none"/>
        </c:marker>
      </c:pivotFmt>
      <c:pivotFmt>
        <c:idx val="66"/>
        <c:spPr>
          <a:solidFill>
            <a:schemeClr val="accent1"/>
          </a:solidFill>
          <a:ln w="28575" cap="rnd">
            <a:solidFill>
              <a:schemeClr val="accent1"/>
            </a:solidFill>
            <a:round/>
          </a:ln>
          <a:effectLst/>
        </c:spPr>
        <c:marker>
          <c:symbol val="none"/>
        </c:marker>
      </c:pivotFmt>
      <c:pivotFmt>
        <c:idx val="67"/>
        <c:spPr>
          <a:solidFill>
            <a:schemeClr val="accent1"/>
          </a:solidFill>
          <a:ln w="28575" cap="rnd">
            <a:solidFill>
              <a:schemeClr val="accent1"/>
            </a:solidFill>
            <a:round/>
          </a:ln>
          <a:effectLst/>
        </c:spPr>
        <c:marker>
          <c:symbol val="none"/>
        </c:marker>
      </c:pivotFmt>
      <c:pivotFmt>
        <c:idx val="68"/>
        <c:spPr>
          <a:solidFill>
            <a:schemeClr val="accent1"/>
          </a:solidFill>
          <a:ln w="28575" cap="rnd">
            <a:solidFill>
              <a:schemeClr val="accent1"/>
            </a:solidFill>
            <a:round/>
          </a:ln>
          <a:effectLst/>
        </c:spPr>
        <c:marker>
          <c:symbol val="none"/>
        </c:marker>
      </c:pivotFmt>
      <c:pivotFmt>
        <c:idx val="69"/>
        <c:spPr>
          <a:solidFill>
            <a:schemeClr val="accent1"/>
          </a:solidFill>
          <a:ln w="28575" cap="rnd">
            <a:solidFill>
              <a:schemeClr val="accent1"/>
            </a:solidFill>
            <a:round/>
          </a:ln>
          <a:effectLst/>
        </c:spPr>
        <c:marker>
          <c:symbol val="none"/>
        </c:marker>
      </c:pivotFmt>
      <c:pivotFmt>
        <c:idx val="70"/>
        <c:spPr>
          <a:solidFill>
            <a:schemeClr val="accent1"/>
          </a:solidFill>
          <a:ln w="28575" cap="rnd">
            <a:solidFill>
              <a:schemeClr val="accent1"/>
            </a:solidFill>
            <a:round/>
          </a:ln>
          <a:effectLst/>
        </c:spPr>
        <c:marker>
          <c:symbol val="none"/>
        </c:marker>
      </c:pivotFmt>
      <c:pivotFmt>
        <c:idx val="71"/>
        <c:spPr>
          <a:solidFill>
            <a:schemeClr val="accent1"/>
          </a:solidFill>
          <a:ln w="28575" cap="rnd">
            <a:solidFill>
              <a:schemeClr val="accent1"/>
            </a:solidFill>
            <a:round/>
          </a:ln>
          <a:effectLst/>
        </c:spPr>
        <c:marker>
          <c:symbol val="none"/>
        </c:marker>
      </c:pivotFmt>
      <c:pivotFmt>
        <c:idx val="72"/>
        <c:spPr>
          <a:solidFill>
            <a:schemeClr val="accent1"/>
          </a:solidFill>
          <a:ln w="28575" cap="rnd">
            <a:solidFill>
              <a:schemeClr val="accent1"/>
            </a:solidFill>
            <a:round/>
          </a:ln>
          <a:effectLst/>
        </c:spPr>
        <c:marker>
          <c:symbol val="none"/>
        </c:marker>
      </c:pivotFmt>
      <c:pivotFmt>
        <c:idx val="73"/>
        <c:spPr>
          <a:solidFill>
            <a:schemeClr val="accent1"/>
          </a:solidFill>
          <a:ln w="28575" cap="rnd">
            <a:solidFill>
              <a:schemeClr val="accent1"/>
            </a:solidFill>
            <a:round/>
          </a:ln>
          <a:effectLst/>
        </c:spPr>
        <c:marker>
          <c:symbol val="none"/>
        </c:marker>
      </c:pivotFmt>
      <c:pivotFmt>
        <c:idx val="74"/>
        <c:spPr>
          <a:solidFill>
            <a:schemeClr val="accent1"/>
          </a:solidFill>
          <a:ln w="28575" cap="rnd">
            <a:solidFill>
              <a:schemeClr val="accent1"/>
            </a:solidFill>
            <a:round/>
          </a:ln>
          <a:effectLst/>
        </c:spPr>
        <c:marker>
          <c:symbol val="none"/>
        </c:marker>
      </c:pivotFmt>
      <c:pivotFmt>
        <c:idx val="75"/>
        <c:spPr>
          <a:solidFill>
            <a:schemeClr val="accent1"/>
          </a:solidFill>
          <a:ln w="28575" cap="rnd">
            <a:solidFill>
              <a:schemeClr val="accent1"/>
            </a:solidFill>
            <a:round/>
          </a:ln>
          <a:effectLst/>
        </c:spPr>
        <c:marker>
          <c:symbol val="none"/>
        </c:marker>
      </c:pivotFmt>
      <c:pivotFmt>
        <c:idx val="76"/>
        <c:spPr>
          <a:solidFill>
            <a:schemeClr val="accent1"/>
          </a:solidFill>
          <a:ln w="28575" cap="rnd">
            <a:solidFill>
              <a:schemeClr val="accent1"/>
            </a:solidFill>
            <a:round/>
          </a:ln>
          <a:effectLst/>
        </c:spPr>
        <c:marker>
          <c:symbol val="none"/>
        </c:marker>
      </c:pivotFmt>
      <c:pivotFmt>
        <c:idx val="77"/>
        <c:spPr>
          <a:solidFill>
            <a:schemeClr val="accent1"/>
          </a:solidFill>
          <a:ln w="28575" cap="rnd">
            <a:solidFill>
              <a:schemeClr val="accent1"/>
            </a:solidFill>
            <a:round/>
          </a:ln>
          <a:effectLst/>
        </c:spPr>
        <c:marker>
          <c:symbol val="none"/>
        </c:marker>
      </c:pivotFmt>
      <c:pivotFmt>
        <c:idx val="78"/>
        <c:spPr>
          <a:solidFill>
            <a:schemeClr val="accent1"/>
          </a:solidFill>
          <a:ln w="28575" cap="rnd">
            <a:solidFill>
              <a:schemeClr val="accent1"/>
            </a:solidFill>
            <a:round/>
          </a:ln>
          <a:effectLst/>
        </c:spPr>
        <c:marker>
          <c:symbol val="none"/>
        </c:marker>
      </c:pivotFmt>
      <c:pivotFmt>
        <c:idx val="79"/>
        <c:spPr>
          <a:solidFill>
            <a:schemeClr val="accent1"/>
          </a:solidFill>
          <a:ln w="28575" cap="rnd">
            <a:solidFill>
              <a:schemeClr val="accent1"/>
            </a:solidFill>
            <a:round/>
          </a:ln>
          <a:effectLst/>
        </c:spPr>
        <c:marker>
          <c:symbol val="none"/>
        </c:marker>
      </c:pivotFmt>
      <c:pivotFmt>
        <c:idx val="80"/>
        <c:spPr>
          <a:solidFill>
            <a:schemeClr val="accent1"/>
          </a:solidFill>
          <a:ln w="28575" cap="rnd">
            <a:solidFill>
              <a:schemeClr val="accent1"/>
            </a:solidFill>
            <a:round/>
          </a:ln>
          <a:effectLst/>
        </c:spPr>
        <c:marker>
          <c:symbol val="none"/>
        </c:marker>
      </c:pivotFmt>
      <c:pivotFmt>
        <c:idx val="81"/>
        <c:spPr>
          <a:solidFill>
            <a:schemeClr val="accent1"/>
          </a:solidFill>
          <a:ln w="28575" cap="rnd">
            <a:solidFill>
              <a:schemeClr val="accent1"/>
            </a:solidFill>
            <a:round/>
          </a:ln>
          <a:effectLst/>
        </c:spPr>
        <c:marker>
          <c:symbol val="none"/>
        </c:marker>
      </c:pivotFmt>
      <c:pivotFmt>
        <c:idx val="82"/>
        <c:spPr>
          <a:solidFill>
            <a:schemeClr val="accent1"/>
          </a:solidFill>
          <a:ln w="28575" cap="rnd">
            <a:solidFill>
              <a:schemeClr val="accent1"/>
            </a:solidFill>
            <a:round/>
          </a:ln>
          <a:effectLst/>
        </c:spPr>
        <c:marker>
          <c:symbol val="none"/>
        </c:marker>
      </c:pivotFmt>
      <c:pivotFmt>
        <c:idx val="83"/>
        <c:spPr>
          <a:solidFill>
            <a:schemeClr val="accent1"/>
          </a:solidFill>
          <a:ln w="28575" cap="rnd">
            <a:solidFill>
              <a:schemeClr val="accent1"/>
            </a:solidFill>
            <a:round/>
          </a:ln>
          <a:effectLst/>
        </c:spPr>
        <c:marker>
          <c:symbol val="none"/>
        </c:marker>
      </c:pivotFmt>
      <c:pivotFmt>
        <c:idx val="84"/>
        <c:spPr>
          <a:solidFill>
            <a:schemeClr val="accent1"/>
          </a:solidFill>
          <a:ln w="28575" cap="rnd">
            <a:solidFill>
              <a:schemeClr val="accent1"/>
            </a:solidFill>
            <a:round/>
          </a:ln>
          <a:effectLst/>
        </c:spPr>
        <c:marker>
          <c:symbol val="none"/>
        </c:marker>
      </c:pivotFmt>
      <c:pivotFmt>
        <c:idx val="85"/>
        <c:spPr>
          <a:solidFill>
            <a:schemeClr val="accent1"/>
          </a:solidFill>
          <a:ln w="28575" cap="rnd">
            <a:solidFill>
              <a:schemeClr val="accent1"/>
            </a:solidFill>
            <a:round/>
          </a:ln>
          <a:effectLst/>
        </c:spPr>
        <c:marker>
          <c:symbol val="none"/>
        </c:marker>
      </c:pivotFmt>
      <c:pivotFmt>
        <c:idx val="86"/>
        <c:spPr>
          <a:solidFill>
            <a:schemeClr val="accent1"/>
          </a:solidFill>
          <a:ln w="28575" cap="rnd">
            <a:solidFill>
              <a:schemeClr val="accent1"/>
            </a:solidFill>
            <a:round/>
          </a:ln>
          <a:effectLst/>
        </c:spPr>
        <c:marker>
          <c:symbol val="none"/>
        </c:marker>
      </c:pivotFmt>
      <c:pivotFmt>
        <c:idx val="87"/>
        <c:spPr>
          <a:solidFill>
            <a:schemeClr val="accent1"/>
          </a:solidFill>
          <a:ln w="28575" cap="rnd">
            <a:solidFill>
              <a:schemeClr val="accent1"/>
            </a:solidFill>
            <a:round/>
          </a:ln>
          <a:effectLst/>
        </c:spPr>
        <c:marker>
          <c:symbol val="none"/>
        </c:marker>
      </c:pivotFmt>
      <c:pivotFmt>
        <c:idx val="88"/>
        <c:spPr>
          <a:solidFill>
            <a:schemeClr val="accent1"/>
          </a:solidFill>
          <a:ln w="28575" cap="rnd">
            <a:solidFill>
              <a:schemeClr val="accent1"/>
            </a:solidFill>
            <a:round/>
          </a:ln>
          <a:effectLst/>
        </c:spPr>
        <c:marker>
          <c:symbol val="none"/>
        </c:marker>
      </c:pivotFmt>
      <c:pivotFmt>
        <c:idx val="89"/>
        <c:spPr>
          <a:solidFill>
            <a:schemeClr val="accent1"/>
          </a:solidFill>
          <a:ln w="28575" cap="rnd">
            <a:solidFill>
              <a:schemeClr val="accent1"/>
            </a:solidFill>
            <a:round/>
          </a:ln>
          <a:effectLst/>
        </c:spPr>
        <c:marker>
          <c:symbol val="none"/>
        </c:marker>
      </c:pivotFmt>
      <c:pivotFmt>
        <c:idx val="90"/>
        <c:spPr>
          <a:solidFill>
            <a:schemeClr val="accent1"/>
          </a:solidFill>
          <a:ln w="28575" cap="rnd">
            <a:solidFill>
              <a:schemeClr val="accent1"/>
            </a:solidFill>
            <a:round/>
          </a:ln>
          <a:effectLst/>
        </c:spPr>
        <c:marker>
          <c:symbol val="none"/>
        </c:marker>
      </c:pivotFmt>
      <c:pivotFmt>
        <c:idx val="91"/>
        <c:spPr>
          <a:solidFill>
            <a:schemeClr val="accent1"/>
          </a:solidFill>
          <a:ln w="28575" cap="rnd">
            <a:solidFill>
              <a:schemeClr val="accent1"/>
            </a:solidFill>
            <a:round/>
          </a:ln>
          <a:effectLst/>
        </c:spPr>
        <c:marker>
          <c:symbol val="none"/>
        </c:marker>
      </c:pivotFmt>
      <c:pivotFmt>
        <c:idx val="92"/>
        <c:spPr>
          <a:solidFill>
            <a:schemeClr val="accent1"/>
          </a:solidFill>
          <a:ln w="28575" cap="rnd">
            <a:solidFill>
              <a:schemeClr val="accent1"/>
            </a:solidFill>
            <a:round/>
          </a:ln>
          <a:effectLst/>
        </c:spPr>
        <c:marker>
          <c:symbol val="none"/>
        </c:marker>
      </c:pivotFmt>
      <c:pivotFmt>
        <c:idx val="93"/>
        <c:spPr>
          <a:solidFill>
            <a:schemeClr val="accent1"/>
          </a:solidFill>
          <a:ln w="28575" cap="rnd">
            <a:solidFill>
              <a:schemeClr val="accent1"/>
            </a:solidFill>
            <a:round/>
          </a:ln>
          <a:effectLst/>
        </c:spPr>
        <c:marker>
          <c:symbol val="none"/>
        </c:marker>
      </c:pivotFmt>
      <c:pivotFmt>
        <c:idx val="94"/>
        <c:spPr>
          <a:solidFill>
            <a:schemeClr val="accent1"/>
          </a:solidFill>
          <a:ln w="28575" cap="rnd">
            <a:solidFill>
              <a:schemeClr val="accent1"/>
            </a:solidFill>
            <a:round/>
          </a:ln>
          <a:effectLst/>
        </c:spPr>
        <c:marker>
          <c:symbol val="none"/>
        </c:marker>
      </c:pivotFmt>
      <c:pivotFmt>
        <c:idx val="95"/>
        <c:spPr>
          <a:solidFill>
            <a:schemeClr val="accent1"/>
          </a:solidFill>
          <a:ln w="28575" cap="rnd">
            <a:solidFill>
              <a:schemeClr val="accent1"/>
            </a:solidFill>
            <a:round/>
          </a:ln>
          <a:effectLst/>
        </c:spPr>
        <c:marker>
          <c:symbol val="none"/>
        </c:marker>
      </c:pivotFmt>
      <c:pivotFmt>
        <c:idx val="96"/>
        <c:spPr>
          <a:solidFill>
            <a:schemeClr val="accent1"/>
          </a:solidFill>
          <a:ln w="28575" cap="rnd">
            <a:solidFill>
              <a:schemeClr val="accent1"/>
            </a:solidFill>
            <a:round/>
          </a:ln>
          <a:effectLst/>
        </c:spPr>
        <c:marker>
          <c:symbol val="none"/>
        </c:marker>
      </c:pivotFmt>
      <c:pivotFmt>
        <c:idx val="97"/>
        <c:spPr>
          <a:solidFill>
            <a:schemeClr val="accent1"/>
          </a:solidFill>
          <a:ln w="28575" cap="rnd">
            <a:solidFill>
              <a:schemeClr val="accent1"/>
            </a:solidFill>
            <a:round/>
          </a:ln>
          <a:effectLst/>
        </c:spPr>
        <c:marker>
          <c:symbol val="none"/>
        </c:marker>
      </c:pivotFmt>
      <c:pivotFmt>
        <c:idx val="98"/>
        <c:spPr>
          <a:solidFill>
            <a:schemeClr val="accent1"/>
          </a:solidFill>
          <a:ln w="28575" cap="rnd">
            <a:solidFill>
              <a:schemeClr val="accent1"/>
            </a:solidFill>
            <a:round/>
          </a:ln>
          <a:effectLst/>
        </c:spPr>
        <c:marker>
          <c:symbol val="none"/>
        </c:marker>
      </c:pivotFmt>
      <c:pivotFmt>
        <c:idx val="99"/>
        <c:spPr>
          <a:solidFill>
            <a:schemeClr val="accent1"/>
          </a:solidFill>
          <a:ln w="28575" cap="rnd">
            <a:solidFill>
              <a:schemeClr val="accent1"/>
            </a:solidFill>
            <a:round/>
          </a:ln>
          <a:effectLst/>
        </c:spPr>
        <c:marker>
          <c:symbol val="none"/>
        </c:marker>
      </c:pivotFmt>
      <c:pivotFmt>
        <c:idx val="100"/>
        <c:spPr>
          <a:solidFill>
            <a:schemeClr val="accent1"/>
          </a:solidFill>
          <a:ln w="28575" cap="rnd">
            <a:solidFill>
              <a:schemeClr val="accent1"/>
            </a:solidFill>
            <a:round/>
          </a:ln>
          <a:effectLst/>
        </c:spPr>
        <c:marker>
          <c:symbol val="none"/>
        </c:marker>
      </c:pivotFmt>
      <c:pivotFmt>
        <c:idx val="101"/>
        <c:spPr>
          <a:solidFill>
            <a:schemeClr val="accent1"/>
          </a:solidFill>
          <a:ln w="28575" cap="rnd">
            <a:solidFill>
              <a:schemeClr val="accent1"/>
            </a:solidFill>
            <a:round/>
          </a:ln>
          <a:effectLst/>
        </c:spPr>
        <c:marker>
          <c:symbol val="none"/>
        </c:marker>
      </c:pivotFmt>
      <c:pivotFmt>
        <c:idx val="102"/>
        <c:spPr>
          <a:solidFill>
            <a:schemeClr val="accent1"/>
          </a:solidFill>
          <a:ln w="28575" cap="rnd">
            <a:solidFill>
              <a:schemeClr val="accent1"/>
            </a:solidFill>
            <a:round/>
          </a:ln>
          <a:effectLst/>
        </c:spPr>
        <c:marker>
          <c:symbol val="none"/>
        </c:marker>
      </c:pivotFmt>
      <c:pivotFmt>
        <c:idx val="103"/>
        <c:spPr>
          <a:solidFill>
            <a:schemeClr val="accent1"/>
          </a:solidFill>
          <a:ln w="28575" cap="rnd">
            <a:solidFill>
              <a:schemeClr val="accent1"/>
            </a:solidFill>
            <a:round/>
          </a:ln>
          <a:effectLst/>
        </c:spPr>
        <c:marker>
          <c:symbol val="none"/>
        </c:marker>
      </c:pivotFmt>
      <c:pivotFmt>
        <c:idx val="104"/>
        <c:spPr>
          <a:solidFill>
            <a:schemeClr val="accent1"/>
          </a:solidFill>
          <a:ln w="28575" cap="rnd">
            <a:solidFill>
              <a:schemeClr val="accent1"/>
            </a:solidFill>
            <a:round/>
          </a:ln>
          <a:effectLst/>
        </c:spPr>
        <c:marker>
          <c:symbol val="none"/>
        </c:marker>
      </c:pivotFmt>
      <c:pivotFmt>
        <c:idx val="105"/>
        <c:spPr>
          <a:solidFill>
            <a:schemeClr val="accent1"/>
          </a:solidFill>
          <a:ln w="28575" cap="rnd">
            <a:solidFill>
              <a:schemeClr val="accent1"/>
            </a:solidFill>
            <a:round/>
          </a:ln>
          <a:effectLst/>
        </c:spPr>
        <c:marker>
          <c:symbol val="none"/>
        </c:marker>
      </c:pivotFmt>
      <c:pivotFmt>
        <c:idx val="106"/>
        <c:spPr>
          <a:solidFill>
            <a:schemeClr val="accent1"/>
          </a:solidFill>
          <a:ln w="28575" cap="rnd">
            <a:solidFill>
              <a:schemeClr val="accent1"/>
            </a:solidFill>
            <a:round/>
          </a:ln>
          <a:effectLst/>
        </c:spPr>
        <c:marker>
          <c:symbol val="none"/>
        </c:marker>
      </c:pivotFmt>
      <c:pivotFmt>
        <c:idx val="107"/>
        <c:spPr>
          <a:solidFill>
            <a:schemeClr val="accent1"/>
          </a:solidFill>
          <a:ln w="28575" cap="rnd">
            <a:solidFill>
              <a:schemeClr val="accent1"/>
            </a:solidFill>
            <a:round/>
          </a:ln>
          <a:effectLst/>
        </c:spPr>
        <c:marker>
          <c:symbol val="none"/>
        </c:marker>
      </c:pivotFmt>
      <c:pivotFmt>
        <c:idx val="108"/>
        <c:spPr>
          <a:solidFill>
            <a:schemeClr val="accent1"/>
          </a:solidFill>
          <a:ln w="28575" cap="rnd">
            <a:solidFill>
              <a:schemeClr val="accent1"/>
            </a:solidFill>
            <a:round/>
          </a:ln>
          <a:effectLst/>
        </c:spPr>
        <c:marker>
          <c:symbol val="none"/>
        </c:marker>
      </c:pivotFmt>
      <c:pivotFmt>
        <c:idx val="109"/>
        <c:spPr>
          <a:solidFill>
            <a:schemeClr val="accent1"/>
          </a:solidFill>
          <a:ln w="28575" cap="rnd">
            <a:solidFill>
              <a:schemeClr val="accent1"/>
            </a:solidFill>
            <a:round/>
          </a:ln>
          <a:effectLst/>
        </c:spPr>
        <c:marker>
          <c:symbol val="none"/>
        </c:marker>
      </c:pivotFmt>
      <c:pivotFmt>
        <c:idx val="110"/>
        <c:spPr>
          <a:solidFill>
            <a:schemeClr val="accent1"/>
          </a:solidFill>
          <a:ln w="28575" cap="rnd">
            <a:solidFill>
              <a:schemeClr val="accent1"/>
            </a:solidFill>
            <a:round/>
          </a:ln>
          <a:effectLst/>
        </c:spPr>
        <c:marker>
          <c:symbol val="none"/>
        </c:marker>
      </c:pivotFmt>
      <c:pivotFmt>
        <c:idx val="111"/>
        <c:spPr>
          <a:solidFill>
            <a:schemeClr val="accent1"/>
          </a:solidFill>
          <a:ln w="28575" cap="rnd">
            <a:solidFill>
              <a:schemeClr val="accent1"/>
            </a:solidFill>
            <a:round/>
          </a:ln>
          <a:effectLst/>
        </c:spPr>
        <c:marker>
          <c:symbol val="none"/>
        </c:marker>
      </c:pivotFmt>
      <c:pivotFmt>
        <c:idx val="112"/>
        <c:spPr>
          <a:solidFill>
            <a:schemeClr val="accent1"/>
          </a:solidFill>
          <a:ln w="28575" cap="rnd">
            <a:solidFill>
              <a:schemeClr val="accent1"/>
            </a:solidFill>
            <a:round/>
          </a:ln>
          <a:effectLst/>
        </c:spPr>
        <c:marker>
          <c:symbol val="none"/>
        </c:marker>
      </c:pivotFmt>
      <c:pivotFmt>
        <c:idx val="113"/>
        <c:spPr>
          <a:solidFill>
            <a:schemeClr val="accent1"/>
          </a:solidFill>
          <a:ln w="28575" cap="rnd">
            <a:solidFill>
              <a:schemeClr val="accent1"/>
            </a:solidFill>
            <a:round/>
          </a:ln>
          <a:effectLst/>
        </c:spPr>
        <c:marker>
          <c:symbol val="none"/>
        </c:marker>
      </c:pivotFmt>
      <c:pivotFmt>
        <c:idx val="114"/>
        <c:spPr>
          <a:solidFill>
            <a:schemeClr val="accent1"/>
          </a:solidFill>
          <a:ln w="28575" cap="rnd">
            <a:solidFill>
              <a:schemeClr val="accent1"/>
            </a:solidFill>
            <a:round/>
          </a:ln>
          <a:effectLst/>
        </c:spPr>
        <c:marker>
          <c:symbol val="none"/>
        </c:marker>
      </c:pivotFmt>
      <c:pivotFmt>
        <c:idx val="115"/>
        <c:spPr>
          <a:solidFill>
            <a:schemeClr val="accent1"/>
          </a:solidFill>
          <a:ln w="28575" cap="rnd">
            <a:solidFill>
              <a:schemeClr val="accent1"/>
            </a:solidFill>
            <a:round/>
          </a:ln>
          <a:effectLst/>
        </c:spPr>
        <c:marker>
          <c:symbol val="none"/>
        </c:marker>
      </c:pivotFmt>
      <c:pivotFmt>
        <c:idx val="116"/>
        <c:spPr>
          <a:solidFill>
            <a:schemeClr val="accent1"/>
          </a:solidFill>
          <a:ln w="28575" cap="rnd">
            <a:solidFill>
              <a:schemeClr val="accent1"/>
            </a:solidFill>
            <a:round/>
          </a:ln>
          <a:effectLst/>
        </c:spPr>
        <c:marker>
          <c:symbol val="none"/>
        </c:marker>
      </c:pivotFmt>
      <c:pivotFmt>
        <c:idx val="117"/>
        <c:spPr>
          <a:solidFill>
            <a:schemeClr val="accent1"/>
          </a:solidFill>
          <a:ln w="28575" cap="rnd">
            <a:solidFill>
              <a:schemeClr val="accent1"/>
            </a:solidFill>
            <a:round/>
          </a:ln>
          <a:effectLst/>
        </c:spPr>
        <c:marker>
          <c:symbol val="none"/>
        </c:marker>
      </c:pivotFmt>
      <c:pivotFmt>
        <c:idx val="118"/>
        <c:spPr>
          <a:solidFill>
            <a:schemeClr val="accent1"/>
          </a:solidFill>
          <a:ln w="28575" cap="rnd">
            <a:solidFill>
              <a:schemeClr val="accent1"/>
            </a:solidFill>
            <a:round/>
          </a:ln>
          <a:effectLst/>
        </c:spPr>
        <c:marker>
          <c:symbol val="none"/>
        </c:marker>
      </c:pivotFmt>
      <c:pivotFmt>
        <c:idx val="119"/>
        <c:spPr>
          <a:solidFill>
            <a:schemeClr val="accent1"/>
          </a:solidFill>
          <a:ln w="28575" cap="rnd">
            <a:solidFill>
              <a:schemeClr val="accent1"/>
            </a:solidFill>
            <a:round/>
          </a:ln>
          <a:effectLst/>
        </c:spPr>
        <c:marker>
          <c:symbol val="none"/>
        </c:marker>
      </c:pivotFmt>
      <c:pivotFmt>
        <c:idx val="120"/>
        <c:spPr>
          <a:solidFill>
            <a:schemeClr val="accent1"/>
          </a:solidFill>
          <a:ln w="28575" cap="rnd">
            <a:solidFill>
              <a:schemeClr val="accent1"/>
            </a:solidFill>
            <a:round/>
          </a:ln>
          <a:effectLst/>
        </c:spPr>
        <c:marker>
          <c:symbol val="none"/>
        </c:marker>
      </c:pivotFmt>
      <c:pivotFmt>
        <c:idx val="121"/>
        <c:spPr>
          <a:solidFill>
            <a:schemeClr val="accent1"/>
          </a:solidFill>
          <a:ln w="28575" cap="rnd">
            <a:solidFill>
              <a:schemeClr val="accent1"/>
            </a:solidFill>
            <a:round/>
          </a:ln>
          <a:effectLst/>
        </c:spPr>
        <c:marker>
          <c:symbol val="none"/>
        </c:marker>
      </c:pivotFmt>
      <c:pivotFmt>
        <c:idx val="122"/>
        <c:spPr>
          <a:solidFill>
            <a:schemeClr val="accent1"/>
          </a:solidFill>
          <a:ln w="28575" cap="rnd">
            <a:solidFill>
              <a:schemeClr val="accent1"/>
            </a:solidFill>
            <a:round/>
          </a:ln>
          <a:effectLst/>
        </c:spPr>
        <c:marker>
          <c:symbol val="none"/>
        </c:marker>
      </c:pivotFmt>
      <c:pivotFmt>
        <c:idx val="123"/>
        <c:spPr>
          <a:solidFill>
            <a:schemeClr val="accent1"/>
          </a:solidFill>
          <a:ln w="28575" cap="rnd">
            <a:solidFill>
              <a:schemeClr val="accent1"/>
            </a:solidFill>
            <a:round/>
          </a:ln>
          <a:effectLst/>
        </c:spPr>
        <c:marker>
          <c:symbol val="none"/>
        </c:marker>
      </c:pivotFmt>
      <c:pivotFmt>
        <c:idx val="124"/>
        <c:spPr>
          <a:solidFill>
            <a:schemeClr val="accent1"/>
          </a:solidFill>
          <a:ln w="28575" cap="rnd">
            <a:solidFill>
              <a:schemeClr val="accent1"/>
            </a:solidFill>
            <a:round/>
          </a:ln>
          <a:effectLst/>
        </c:spPr>
        <c:marker>
          <c:symbol val="none"/>
        </c:marker>
      </c:pivotFmt>
      <c:pivotFmt>
        <c:idx val="125"/>
        <c:spPr>
          <a:solidFill>
            <a:schemeClr val="accent1"/>
          </a:solidFill>
          <a:ln w="28575" cap="rnd">
            <a:solidFill>
              <a:schemeClr val="accent1"/>
            </a:solidFill>
            <a:round/>
          </a:ln>
          <a:effectLst/>
        </c:spPr>
        <c:marker>
          <c:symbol val="none"/>
        </c:marker>
      </c:pivotFmt>
      <c:pivotFmt>
        <c:idx val="126"/>
        <c:spPr>
          <a:solidFill>
            <a:schemeClr val="accent1"/>
          </a:solidFill>
          <a:ln w="28575" cap="rnd">
            <a:solidFill>
              <a:schemeClr val="accent1"/>
            </a:solidFill>
            <a:round/>
          </a:ln>
          <a:effectLst/>
        </c:spPr>
        <c:marker>
          <c:symbol val="none"/>
        </c:marker>
      </c:pivotFmt>
      <c:pivotFmt>
        <c:idx val="127"/>
        <c:spPr>
          <a:solidFill>
            <a:schemeClr val="accent1"/>
          </a:solidFill>
          <a:ln w="28575" cap="rnd">
            <a:solidFill>
              <a:schemeClr val="accent1"/>
            </a:solidFill>
            <a:round/>
          </a:ln>
          <a:effectLst/>
        </c:spPr>
        <c:marker>
          <c:symbol val="none"/>
        </c:marker>
      </c:pivotFmt>
      <c:pivotFmt>
        <c:idx val="128"/>
        <c:spPr>
          <a:solidFill>
            <a:schemeClr val="accent1"/>
          </a:solidFill>
          <a:ln w="28575" cap="rnd">
            <a:solidFill>
              <a:schemeClr val="accent1"/>
            </a:solidFill>
            <a:round/>
          </a:ln>
          <a:effectLst/>
        </c:spPr>
        <c:marker>
          <c:symbol val="none"/>
        </c:marker>
      </c:pivotFmt>
      <c:pivotFmt>
        <c:idx val="129"/>
        <c:spPr>
          <a:solidFill>
            <a:schemeClr val="accent1"/>
          </a:solidFill>
          <a:ln w="28575" cap="rnd">
            <a:solidFill>
              <a:schemeClr val="accent1"/>
            </a:solidFill>
            <a:round/>
          </a:ln>
          <a:effectLst/>
        </c:spPr>
        <c:marker>
          <c:symbol val="none"/>
        </c:marker>
      </c:pivotFmt>
      <c:pivotFmt>
        <c:idx val="130"/>
        <c:spPr>
          <a:solidFill>
            <a:schemeClr val="accent1"/>
          </a:solidFill>
          <a:ln w="28575" cap="rnd">
            <a:solidFill>
              <a:schemeClr val="accent1"/>
            </a:solidFill>
            <a:round/>
          </a:ln>
          <a:effectLst/>
        </c:spPr>
        <c:marker>
          <c:symbol val="none"/>
        </c:marker>
      </c:pivotFmt>
      <c:pivotFmt>
        <c:idx val="131"/>
        <c:spPr>
          <a:solidFill>
            <a:schemeClr val="accent1"/>
          </a:solidFill>
          <a:ln w="28575" cap="rnd">
            <a:solidFill>
              <a:schemeClr val="accent1"/>
            </a:solidFill>
            <a:round/>
          </a:ln>
          <a:effectLst/>
        </c:spPr>
        <c:marker>
          <c:symbol val="none"/>
        </c:marker>
      </c:pivotFmt>
      <c:pivotFmt>
        <c:idx val="132"/>
        <c:spPr>
          <a:solidFill>
            <a:schemeClr val="accent1"/>
          </a:solidFill>
          <a:ln w="28575" cap="rnd">
            <a:solidFill>
              <a:schemeClr val="accent1"/>
            </a:solidFill>
            <a:round/>
          </a:ln>
          <a:effectLst/>
        </c:spPr>
        <c:marker>
          <c:symbol val="none"/>
        </c:marker>
      </c:pivotFmt>
      <c:pivotFmt>
        <c:idx val="133"/>
        <c:spPr>
          <a:solidFill>
            <a:schemeClr val="accent1"/>
          </a:solidFill>
          <a:ln w="28575" cap="rnd">
            <a:solidFill>
              <a:schemeClr val="accent1"/>
            </a:solidFill>
            <a:round/>
          </a:ln>
          <a:effectLst/>
        </c:spPr>
        <c:marker>
          <c:symbol val="none"/>
        </c:marker>
      </c:pivotFmt>
      <c:pivotFmt>
        <c:idx val="134"/>
        <c:spPr>
          <a:solidFill>
            <a:schemeClr val="accent1"/>
          </a:solidFill>
          <a:ln w="28575" cap="rnd">
            <a:solidFill>
              <a:schemeClr val="accent1"/>
            </a:solidFill>
            <a:round/>
          </a:ln>
          <a:effectLst/>
        </c:spPr>
        <c:marker>
          <c:symbol val="none"/>
        </c:marker>
      </c:pivotFmt>
      <c:pivotFmt>
        <c:idx val="135"/>
        <c:spPr>
          <a:solidFill>
            <a:schemeClr val="accent1"/>
          </a:solidFill>
          <a:ln w="28575" cap="rnd">
            <a:solidFill>
              <a:schemeClr val="accent1"/>
            </a:solidFill>
            <a:round/>
          </a:ln>
          <a:effectLst/>
        </c:spPr>
        <c:marker>
          <c:symbol val="none"/>
        </c:marker>
      </c:pivotFmt>
      <c:pivotFmt>
        <c:idx val="136"/>
        <c:spPr>
          <a:solidFill>
            <a:schemeClr val="accent1"/>
          </a:solidFill>
          <a:ln w="28575" cap="rnd">
            <a:solidFill>
              <a:schemeClr val="accent1"/>
            </a:solidFill>
            <a:round/>
          </a:ln>
          <a:effectLst/>
        </c:spPr>
        <c:marker>
          <c:symbol val="none"/>
        </c:marker>
      </c:pivotFmt>
      <c:pivotFmt>
        <c:idx val="137"/>
        <c:spPr>
          <a:solidFill>
            <a:schemeClr val="accent1"/>
          </a:solidFill>
          <a:ln w="28575" cap="rnd">
            <a:solidFill>
              <a:schemeClr val="accent1"/>
            </a:solidFill>
            <a:round/>
          </a:ln>
          <a:effectLst/>
        </c:spPr>
        <c:marker>
          <c:symbol val="none"/>
        </c:marker>
      </c:pivotFmt>
      <c:pivotFmt>
        <c:idx val="138"/>
        <c:spPr>
          <a:solidFill>
            <a:schemeClr val="accent1"/>
          </a:solidFill>
          <a:ln w="28575" cap="rnd">
            <a:solidFill>
              <a:schemeClr val="accent1"/>
            </a:solidFill>
            <a:round/>
          </a:ln>
          <a:effectLst/>
        </c:spPr>
        <c:marker>
          <c:symbol val="none"/>
        </c:marker>
      </c:pivotFmt>
      <c:pivotFmt>
        <c:idx val="139"/>
        <c:spPr>
          <a:solidFill>
            <a:schemeClr val="accent1"/>
          </a:solidFill>
          <a:ln w="28575" cap="rnd">
            <a:solidFill>
              <a:schemeClr val="accent1"/>
            </a:solidFill>
            <a:round/>
          </a:ln>
          <a:effectLst/>
        </c:spPr>
        <c:marker>
          <c:symbol val="none"/>
        </c:marker>
      </c:pivotFmt>
      <c:pivotFmt>
        <c:idx val="140"/>
        <c:spPr>
          <a:solidFill>
            <a:schemeClr val="accent1"/>
          </a:solidFill>
          <a:ln w="28575" cap="rnd">
            <a:solidFill>
              <a:schemeClr val="accent1"/>
            </a:solidFill>
            <a:round/>
          </a:ln>
          <a:effectLst/>
        </c:spPr>
        <c:marker>
          <c:symbol val="none"/>
        </c:marker>
      </c:pivotFmt>
      <c:pivotFmt>
        <c:idx val="141"/>
        <c:spPr>
          <a:solidFill>
            <a:schemeClr val="accent1"/>
          </a:solidFill>
          <a:ln w="28575" cap="rnd">
            <a:solidFill>
              <a:schemeClr val="accent1"/>
            </a:solidFill>
            <a:round/>
          </a:ln>
          <a:effectLst/>
        </c:spPr>
        <c:marker>
          <c:symbol val="none"/>
        </c:marker>
      </c:pivotFmt>
      <c:pivotFmt>
        <c:idx val="142"/>
        <c:spPr>
          <a:solidFill>
            <a:schemeClr val="accent1"/>
          </a:solidFill>
          <a:ln w="28575" cap="rnd">
            <a:solidFill>
              <a:schemeClr val="accent1"/>
            </a:solidFill>
            <a:round/>
          </a:ln>
          <a:effectLst/>
        </c:spPr>
        <c:marker>
          <c:symbol val="none"/>
        </c:marker>
      </c:pivotFmt>
      <c:pivotFmt>
        <c:idx val="143"/>
        <c:spPr>
          <a:solidFill>
            <a:schemeClr val="accent1"/>
          </a:solidFill>
          <a:ln w="28575" cap="rnd">
            <a:solidFill>
              <a:schemeClr val="accent1"/>
            </a:solidFill>
            <a:round/>
          </a:ln>
          <a:effectLst/>
        </c:spPr>
        <c:marker>
          <c:symbol val="none"/>
        </c:marker>
      </c:pivotFmt>
      <c:pivotFmt>
        <c:idx val="144"/>
        <c:spPr>
          <a:solidFill>
            <a:schemeClr val="accent1"/>
          </a:solidFill>
          <a:ln w="28575" cap="rnd">
            <a:solidFill>
              <a:schemeClr val="accent1"/>
            </a:solidFill>
            <a:round/>
          </a:ln>
          <a:effectLst/>
        </c:spPr>
        <c:marker>
          <c:symbol val="none"/>
        </c:marker>
      </c:pivotFmt>
      <c:pivotFmt>
        <c:idx val="145"/>
        <c:spPr>
          <a:solidFill>
            <a:schemeClr val="accent1"/>
          </a:solidFill>
          <a:ln w="28575" cap="rnd">
            <a:solidFill>
              <a:schemeClr val="accent1"/>
            </a:solidFill>
            <a:round/>
          </a:ln>
          <a:effectLst/>
        </c:spPr>
        <c:marker>
          <c:symbol val="none"/>
        </c:marker>
      </c:pivotFmt>
      <c:pivotFmt>
        <c:idx val="146"/>
        <c:spPr>
          <a:solidFill>
            <a:schemeClr val="accent1"/>
          </a:solidFill>
          <a:ln w="28575" cap="rnd">
            <a:solidFill>
              <a:schemeClr val="accent1"/>
            </a:solidFill>
            <a:round/>
          </a:ln>
          <a:effectLst/>
        </c:spPr>
        <c:marker>
          <c:symbol val="none"/>
        </c:marker>
      </c:pivotFmt>
      <c:pivotFmt>
        <c:idx val="147"/>
        <c:spPr>
          <a:solidFill>
            <a:schemeClr val="accent1"/>
          </a:solidFill>
          <a:ln w="28575" cap="rnd">
            <a:solidFill>
              <a:schemeClr val="accent1"/>
            </a:solidFill>
            <a:round/>
          </a:ln>
          <a:effectLst/>
        </c:spPr>
        <c:marker>
          <c:symbol val="none"/>
        </c:marker>
      </c:pivotFmt>
      <c:pivotFmt>
        <c:idx val="148"/>
        <c:spPr>
          <a:solidFill>
            <a:schemeClr val="accent1"/>
          </a:solidFill>
          <a:ln w="28575" cap="rnd">
            <a:solidFill>
              <a:schemeClr val="accent1"/>
            </a:solidFill>
            <a:round/>
          </a:ln>
          <a:effectLst/>
        </c:spPr>
        <c:marker>
          <c:symbol val="none"/>
        </c:marker>
      </c:pivotFmt>
      <c:pivotFmt>
        <c:idx val="149"/>
        <c:spPr>
          <a:solidFill>
            <a:schemeClr val="accent1"/>
          </a:solidFill>
          <a:ln w="28575" cap="rnd">
            <a:solidFill>
              <a:schemeClr val="accent1"/>
            </a:solidFill>
            <a:round/>
          </a:ln>
          <a:effectLst/>
        </c:spPr>
        <c:marker>
          <c:symbol val="none"/>
        </c:marker>
      </c:pivotFmt>
      <c:pivotFmt>
        <c:idx val="150"/>
        <c:spPr>
          <a:solidFill>
            <a:schemeClr val="accent1"/>
          </a:solidFill>
          <a:ln w="28575" cap="rnd">
            <a:solidFill>
              <a:schemeClr val="accent1"/>
            </a:solidFill>
            <a:round/>
          </a:ln>
          <a:effectLst/>
        </c:spPr>
        <c:marker>
          <c:symbol val="none"/>
        </c:marker>
      </c:pivotFmt>
      <c:pivotFmt>
        <c:idx val="151"/>
        <c:spPr>
          <a:solidFill>
            <a:schemeClr val="accent1"/>
          </a:solidFill>
          <a:ln w="28575" cap="rnd">
            <a:solidFill>
              <a:schemeClr val="accent1"/>
            </a:solidFill>
            <a:round/>
          </a:ln>
          <a:effectLst/>
        </c:spPr>
        <c:marker>
          <c:symbol val="none"/>
        </c:marker>
      </c:pivotFmt>
      <c:pivotFmt>
        <c:idx val="152"/>
        <c:spPr>
          <a:solidFill>
            <a:schemeClr val="accent1"/>
          </a:solidFill>
          <a:ln w="28575" cap="rnd">
            <a:solidFill>
              <a:schemeClr val="accent1"/>
            </a:solidFill>
            <a:round/>
          </a:ln>
          <a:effectLst/>
        </c:spPr>
        <c:marker>
          <c:symbol val="none"/>
        </c:marker>
      </c:pivotFmt>
      <c:pivotFmt>
        <c:idx val="153"/>
        <c:spPr>
          <a:solidFill>
            <a:schemeClr val="accent1"/>
          </a:solidFill>
          <a:ln w="28575" cap="rnd">
            <a:solidFill>
              <a:schemeClr val="accent1"/>
            </a:solidFill>
            <a:round/>
          </a:ln>
          <a:effectLst/>
        </c:spPr>
        <c:marker>
          <c:symbol val="none"/>
        </c:marker>
      </c:pivotFmt>
      <c:pivotFmt>
        <c:idx val="154"/>
        <c:spPr>
          <a:solidFill>
            <a:schemeClr val="accent1"/>
          </a:solidFill>
          <a:ln w="28575" cap="rnd">
            <a:solidFill>
              <a:schemeClr val="accent1"/>
            </a:solidFill>
            <a:round/>
          </a:ln>
          <a:effectLst/>
        </c:spPr>
        <c:marker>
          <c:symbol val="none"/>
        </c:marker>
      </c:pivotFmt>
      <c:pivotFmt>
        <c:idx val="155"/>
        <c:spPr>
          <a:solidFill>
            <a:schemeClr val="accent1"/>
          </a:solidFill>
          <a:ln w="28575" cap="rnd">
            <a:solidFill>
              <a:schemeClr val="accent1"/>
            </a:solidFill>
            <a:round/>
          </a:ln>
          <a:effectLst/>
        </c:spPr>
        <c:marker>
          <c:symbol val="none"/>
        </c:marker>
      </c:pivotFmt>
      <c:pivotFmt>
        <c:idx val="156"/>
        <c:spPr>
          <a:solidFill>
            <a:schemeClr val="accent1"/>
          </a:solidFill>
          <a:ln w="28575" cap="rnd">
            <a:solidFill>
              <a:schemeClr val="accent1"/>
            </a:solidFill>
            <a:round/>
          </a:ln>
          <a:effectLst/>
        </c:spPr>
        <c:marker>
          <c:symbol val="none"/>
        </c:marker>
      </c:pivotFmt>
      <c:pivotFmt>
        <c:idx val="157"/>
        <c:spPr>
          <a:solidFill>
            <a:schemeClr val="accent1"/>
          </a:solidFill>
          <a:ln w="28575" cap="rnd">
            <a:solidFill>
              <a:schemeClr val="accent1"/>
            </a:solidFill>
            <a:round/>
          </a:ln>
          <a:effectLst/>
        </c:spPr>
        <c:marker>
          <c:symbol val="none"/>
        </c:marker>
      </c:pivotFmt>
      <c:pivotFmt>
        <c:idx val="158"/>
        <c:spPr>
          <a:solidFill>
            <a:schemeClr val="accent1"/>
          </a:solidFill>
          <a:ln w="28575" cap="rnd">
            <a:solidFill>
              <a:schemeClr val="accent1"/>
            </a:solidFill>
            <a:round/>
          </a:ln>
          <a:effectLst/>
        </c:spPr>
        <c:marker>
          <c:symbol val="none"/>
        </c:marker>
      </c:pivotFmt>
      <c:pivotFmt>
        <c:idx val="159"/>
        <c:spPr>
          <a:solidFill>
            <a:schemeClr val="accent1"/>
          </a:solidFill>
          <a:ln w="28575" cap="rnd">
            <a:solidFill>
              <a:schemeClr val="accent1"/>
            </a:solidFill>
            <a:round/>
          </a:ln>
          <a:effectLst/>
        </c:spPr>
        <c:marker>
          <c:symbol val="none"/>
        </c:marker>
      </c:pivotFmt>
      <c:pivotFmt>
        <c:idx val="160"/>
        <c:spPr>
          <a:solidFill>
            <a:schemeClr val="accent1"/>
          </a:solidFill>
          <a:ln w="28575" cap="rnd">
            <a:solidFill>
              <a:schemeClr val="accent1"/>
            </a:solidFill>
            <a:round/>
          </a:ln>
          <a:effectLst/>
        </c:spPr>
        <c:marker>
          <c:symbol val="none"/>
        </c:marker>
      </c:pivotFmt>
      <c:pivotFmt>
        <c:idx val="161"/>
        <c:spPr>
          <a:solidFill>
            <a:schemeClr val="accent1"/>
          </a:solidFill>
          <a:ln w="28575" cap="rnd">
            <a:solidFill>
              <a:schemeClr val="accent1"/>
            </a:solidFill>
            <a:round/>
          </a:ln>
          <a:effectLst/>
        </c:spPr>
        <c:marker>
          <c:symbol val="none"/>
        </c:marker>
      </c:pivotFmt>
      <c:pivotFmt>
        <c:idx val="162"/>
        <c:spPr>
          <a:solidFill>
            <a:schemeClr val="accent1"/>
          </a:solidFill>
          <a:ln w="28575" cap="rnd">
            <a:solidFill>
              <a:schemeClr val="accent1"/>
            </a:solidFill>
            <a:round/>
          </a:ln>
          <a:effectLst/>
        </c:spPr>
        <c:marker>
          <c:symbol val="none"/>
        </c:marker>
      </c:pivotFmt>
      <c:pivotFmt>
        <c:idx val="163"/>
        <c:spPr>
          <a:solidFill>
            <a:schemeClr val="accent1"/>
          </a:solidFill>
          <a:ln w="28575" cap="rnd">
            <a:solidFill>
              <a:schemeClr val="accent1"/>
            </a:solidFill>
            <a:round/>
          </a:ln>
          <a:effectLst/>
        </c:spPr>
        <c:marker>
          <c:symbol val="none"/>
        </c:marker>
      </c:pivotFmt>
      <c:pivotFmt>
        <c:idx val="164"/>
        <c:spPr>
          <a:solidFill>
            <a:schemeClr val="accent1"/>
          </a:solidFill>
          <a:ln w="28575" cap="rnd">
            <a:solidFill>
              <a:schemeClr val="accent1"/>
            </a:solidFill>
            <a:round/>
          </a:ln>
          <a:effectLst/>
        </c:spPr>
        <c:marker>
          <c:symbol val="none"/>
        </c:marker>
      </c:pivotFmt>
      <c:pivotFmt>
        <c:idx val="165"/>
        <c:spPr>
          <a:solidFill>
            <a:schemeClr val="accent1"/>
          </a:solidFill>
          <a:ln w="28575" cap="rnd">
            <a:solidFill>
              <a:schemeClr val="accent1"/>
            </a:solidFill>
            <a:round/>
          </a:ln>
          <a:effectLst/>
        </c:spPr>
        <c:marker>
          <c:symbol val="none"/>
        </c:marker>
      </c:pivotFmt>
      <c:pivotFmt>
        <c:idx val="166"/>
        <c:spPr>
          <a:solidFill>
            <a:schemeClr val="accent1"/>
          </a:solidFill>
          <a:ln w="28575" cap="rnd">
            <a:solidFill>
              <a:schemeClr val="accent1"/>
            </a:solidFill>
            <a:round/>
          </a:ln>
          <a:effectLst/>
        </c:spPr>
        <c:marker>
          <c:symbol val="none"/>
        </c:marker>
      </c:pivotFmt>
      <c:pivotFmt>
        <c:idx val="167"/>
        <c:spPr>
          <a:solidFill>
            <a:schemeClr val="accent1"/>
          </a:solidFill>
          <a:ln w="28575" cap="rnd">
            <a:solidFill>
              <a:schemeClr val="accent1"/>
            </a:solidFill>
            <a:round/>
          </a:ln>
          <a:effectLst/>
        </c:spPr>
        <c:marker>
          <c:symbol val="none"/>
        </c:marker>
      </c:pivotFmt>
      <c:pivotFmt>
        <c:idx val="168"/>
        <c:spPr>
          <a:solidFill>
            <a:schemeClr val="accent1"/>
          </a:solidFill>
          <a:ln w="28575" cap="rnd">
            <a:solidFill>
              <a:schemeClr val="accent1"/>
            </a:solidFill>
            <a:round/>
          </a:ln>
          <a:effectLst/>
        </c:spPr>
        <c:marker>
          <c:symbol val="none"/>
        </c:marker>
      </c:pivotFmt>
      <c:pivotFmt>
        <c:idx val="169"/>
        <c:spPr>
          <a:solidFill>
            <a:schemeClr val="accent1"/>
          </a:solidFill>
          <a:ln w="28575" cap="rnd">
            <a:solidFill>
              <a:schemeClr val="accent1"/>
            </a:solidFill>
            <a:round/>
          </a:ln>
          <a:effectLst/>
        </c:spPr>
        <c:marker>
          <c:symbol val="none"/>
        </c:marker>
      </c:pivotFmt>
      <c:pivotFmt>
        <c:idx val="170"/>
        <c:spPr>
          <a:solidFill>
            <a:schemeClr val="accent1"/>
          </a:solidFill>
          <a:ln w="28575" cap="rnd">
            <a:solidFill>
              <a:schemeClr val="accent1"/>
            </a:solidFill>
            <a:round/>
          </a:ln>
          <a:effectLst/>
        </c:spPr>
        <c:marker>
          <c:symbol val="none"/>
        </c:marker>
      </c:pivotFmt>
      <c:pivotFmt>
        <c:idx val="171"/>
        <c:spPr>
          <a:solidFill>
            <a:schemeClr val="accent1"/>
          </a:solidFill>
          <a:ln w="28575" cap="rnd">
            <a:solidFill>
              <a:schemeClr val="accent1"/>
            </a:solidFill>
            <a:round/>
          </a:ln>
          <a:effectLst/>
        </c:spPr>
        <c:marker>
          <c:symbol val="none"/>
        </c:marker>
      </c:pivotFmt>
      <c:pivotFmt>
        <c:idx val="172"/>
        <c:spPr>
          <a:solidFill>
            <a:schemeClr val="accent1"/>
          </a:solidFill>
          <a:ln w="28575" cap="rnd">
            <a:solidFill>
              <a:schemeClr val="accent1"/>
            </a:solidFill>
            <a:round/>
          </a:ln>
          <a:effectLst/>
        </c:spPr>
        <c:marker>
          <c:symbol val="none"/>
        </c:marker>
      </c:pivotFmt>
      <c:pivotFmt>
        <c:idx val="173"/>
        <c:spPr>
          <a:solidFill>
            <a:schemeClr val="accent1"/>
          </a:solidFill>
          <a:ln w="28575" cap="rnd">
            <a:solidFill>
              <a:schemeClr val="accent1"/>
            </a:solidFill>
            <a:round/>
          </a:ln>
          <a:effectLst/>
        </c:spPr>
        <c:marker>
          <c:symbol val="none"/>
        </c:marker>
      </c:pivotFmt>
      <c:pivotFmt>
        <c:idx val="174"/>
        <c:spPr>
          <a:solidFill>
            <a:schemeClr val="accent1"/>
          </a:solidFill>
          <a:ln w="28575" cap="rnd">
            <a:solidFill>
              <a:schemeClr val="accent1"/>
            </a:solidFill>
            <a:round/>
          </a:ln>
          <a:effectLst/>
        </c:spPr>
        <c:marker>
          <c:symbol val="none"/>
        </c:marker>
      </c:pivotFmt>
      <c:pivotFmt>
        <c:idx val="175"/>
        <c:spPr>
          <a:solidFill>
            <a:schemeClr val="accent1"/>
          </a:solidFill>
          <a:ln w="28575" cap="rnd">
            <a:solidFill>
              <a:schemeClr val="accent1"/>
            </a:solidFill>
            <a:round/>
          </a:ln>
          <a:effectLst/>
        </c:spPr>
        <c:marker>
          <c:symbol val="none"/>
        </c:marker>
      </c:pivotFmt>
      <c:pivotFmt>
        <c:idx val="176"/>
        <c:spPr>
          <a:solidFill>
            <a:schemeClr val="accent1"/>
          </a:solidFill>
          <a:ln w="28575" cap="rnd">
            <a:solidFill>
              <a:schemeClr val="accent1"/>
            </a:solidFill>
            <a:round/>
          </a:ln>
          <a:effectLst/>
        </c:spPr>
        <c:marker>
          <c:symbol val="none"/>
        </c:marker>
      </c:pivotFmt>
      <c:pivotFmt>
        <c:idx val="177"/>
        <c:spPr>
          <a:solidFill>
            <a:schemeClr val="accent1"/>
          </a:solidFill>
          <a:ln w="28575" cap="rnd">
            <a:solidFill>
              <a:schemeClr val="accent1"/>
            </a:solidFill>
            <a:round/>
          </a:ln>
          <a:effectLst/>
        </c:spPr>
        <c:marker>
          <c:symbol val="none"/>
        </c:marker>
      </c:pivotFmt>
      <c:pivotFmt>
        <c:idx val="178"/>
        <c:spPr>
          <a:solidFill>
            <a:schemeClr val="accent1"/>
          </a:solidFill>
          <a:ln w="28575" cap="rnd">
            <a:solidFill>
              <a:schemeClr val="accent1"/>
            </a:solidFill>
            <a:round/>
          </a:ln>
          <a:effectLst/>
        </c:spPr>
        <c:marker>
          <c:symbol val="none"/>
        </c:marker>
      </c:pivotFmt>
      <c:pivotFmt>
        <c:idx val="179"/>
        <c:spPr>
          <a:solidFill>
            <a:schemeClr val="accent1"/>
          </a:solidFill>
          <a:ln w="28575" cap="rnd">
            <a:solidFill>
              <a:schemeClr val="accent1"/>
            </a:solidFill>
            <a:round/>
          </a:ln>
          <a:effectLst/>
        </c:spPr>
        <c:marker>
          <c:symbol val="none"/>
        </c:marker>
      </c:pivotFmt>
      <c:pivotFmt>
        <c:idx val="180"/>
        <c:spPr>
          <a:solidFill>
            <a:schemeClr val="accent1"/>
          </a:solidFill>
          <a:ln w="28575" cap="rnd">
            <a:solidFill>
              <a:schemeClr val="accent1"/>
            </a:solidFill>
            <a:round/>
          </a:ln>
          <a:effectLst/>
        </c:spPr>
        <c:marker>
          <c:symbol val="none"/>
        </c:marker>
      </c:pivotFmt>
      <c:pivotFmt>
        <c:idx val="181"/>
        <c:spPr>
          <a:solidFill>
            <a:schemeClr val="accent1"/>
          </a:solidFill>
          <a:ln w="28575" cap="rnd">
            <a:solidFill>
              <a:schemeClr val="accent1"/>
            </a:solidFill>
            <a:round/>
          </a:ln>
          <a:effectLst/>
        </c:spPr>
        <c:marker>
          <c:symbol val="none"/>
        </c:marker>
      </c:pivotFmt>
      <c:pivotFmt>
        <c:idx val="182"/>
        <c:spPr>
          <a:solidFill>
            <a:schemeClr val="accent1"/>
          </a:solidFill>
          <a:ln w="28575" cap="rnd">
            <a:solidFill>
              <a:schemeClr val="accent1"/>
            </a:solidFill>
            <a:round/>
          </a:ln>
          <a:effectLst/>
        </c:spPr>
        <c:marker>
          <c:symbol val="none"/>
        </c:marker>
      </c:pivotFmt>
      <c:pivotFmt>
        <c:idx val="183"/>
        <c:spPr>
          <a:solidFill>
            <a:schemeClr val="accent1"/>
          </a:solidFill>
          <a:ln w="28575" cap="rnd">
            <a:solidFill>
              <a:schemeClr val="accent1"/>
            </a:solidFill>
            <a:round/>
          </a:ln>
          <a:effectLst/>
        </c:spPr>
        <c:marker>
          <c:symbol val="none"/>
        </c:marker>
      </c:pivotFmt>
      <c:pivotFmt>
        <c:idx val="184"/>
        <c:spPr>
          <a:solidFill>
            <a:schemeClr val="accent1"/>
          </a:solidFill>
          <a:ln w="28575" cap="rnd">
            <a:solidFill>
              <a:schemeClr val="accent1"/>
            </a:solidFill>
            <a:round/>
          </a:ln>
          <a:effectLst/>
        </c:spPr>
        <c:marker>
          <c:symbol val="none"/>
        </c:marker>
      </c:pivotFmt>
      <c:pivotFmt>
        <c:idx val="185"/>
        <c:spPr>
          <a:solidFill>
            <a:schemeClr val="accent1"/>
          </a:solidFill>
          <a:ln w="28575" cap="rnd">
            <a:solidFill>
              <a:schemeClr val="accent1"/>
            </a:solidFill>
            <a:round/>
          </a:ln>
          <a:effectLst/>
        </c:spPr>
        <c:marker>
          <c:symbol val="none"/>
        </c:marker>
      </c:pivotFmt>
      <c:pivotFmt>
        <c:idx val="186"/>
        <c:spPr>
          <a:solidFill>
            <a:schemeClr val="accent1"/>
          </a:solidFill>
          <a:ln w="28575" cap="rnd">
            <a:solidFill>
              <a:schemeClr val="accent1"/>
            </a:solidFill>
            <a:round/>
          </a:ln>
          <a:effectLst/>
        </c:spPr>
        <c:marker>
          <c:symbol val="none"/>
        </c:marker>
      </c:pivotFmt>
      <c:pivotFmt>
        <c:idx val="187"/>
        <c:spPr>
          <a:solidFill>
            <a:schemeClr val="accent1"/>
          </a:solidFill>
          <a:ln w="28575" cap="rnd">
            <a:solidFill>
              <a:schemeClr val="accent1"/>
            </a:solidFill>
            <a:round/>
          </a:ln>
          <a:effectLst/>
        </c:spPr>
        <c:marker>
          <c:symbol val="none"/>
        </c:marker>
      </c:pivotFmt>
      <c:pivotFmt>
        <c:idx val="188"/>
        <c:spPr>
          <a:solidFill>
            <a:schemeClr val="accent1"/>
          </a:solidFill>
          <a:ln w="28575" cap="rnd">
            <a:solidFill>
              <a:schemeClr val="accent1"/>
            </a:solidFill>
            <a:round/>
          </a:ln>
          <a:effectLst/>
        </c:spPr>
        <c:marker>
          <c:symbol val="none"/>
        </c:marker>
      </c:pivotFmt>
      <c:pivotFmt>
        <c:idx val="189"/>
        <c:spPr>
          <a:solidFill>
            <a:schemeClr val="accent1"/>
          </a:solidFill>
          <a:ln w="28575" cap="rnd">
            <a:solidFill>
              <a:schemeClr val="accent1"/>
            </a:solidFill>
            <a:round/>
          </a:ln>
          <a:effectLst/>
        </c:spPr>
        <c:marker>
          <c:symbol val="none"/>
        </c:marker>
      </c:pivotFmt>
      <c:pivotFmt>
        <c:idx val="190"/>
        <c:spPr>
          <a:solidFill>
            <a:schemeClr val="accent1"/>
          </a:solidFill>
          <a:ln w="28575" cap="rnd">
            <a:solidFill>
              <a:schemeClr val="accent1"/>
            </a:solidFill>
            <a:round/>
          </a:ln>
          <a:effectLst/>
        </c:spPr>
        <c:marker>
          <c:symbol val="none"/>
        </c:marker>
      </c:pivotFmt>
      <c:pivotFmt>
        <c:idx val="191"/>
        <c:spPr>
          <a:solidFill>
            <a:schemeClr val="accent1"/>
          </a:solidFill>
          <a:ln w="28575" cap="rnd">
            <a:solidFill>
              <a:schemeClr val="accent1"/>
            </a:solidFill>
            <a:round/>
          </a:ln>
          <a:effectLst/>
        </c:spPr>
        <c:marker>
          <c:symbol val="none"/>
        </c:marker>
      </c:pivotFmt>
      <c:pivotFmt>
        <c:idx val="192"/>
        <c:spPr>
          <a:solidFill>
            <a:schemeClr val="accent1"/>
          </a:solidFill>
          <a:ln w="28575" cap="rnd">
            <a:solidFill>
              <a:schemeClr val="accent1"/>
            </a:solidFill>
            <a:round/>
          </a:ln>
          <a:effectLst/>
        </c:spPr>
        <c:marker>
          <c:symbol val="none"/>
        </c:marker>
      </c:pivotFmt>
      <c:pivotFmt>
        <c:idx val="193"/>
        <c:spPr>
          <a:solidFill>
            <a:schemeClr val="accent1"/>
          </a:solidFill>
          <a:ln w="28575" cap="rnd">
            <a:solidFill>
              <a:schemeClr val="accent1"/>
            </a:solidFill>
            <a:round/>
          </a:ln>
          <a:effectLst/>
        </c:spPr>
        <c:marker>
          <c:symbol val="none"/>
        </c:marker>
      </c:pivotFmt>
      <c:pivotFmt>
        <c:idx val="194"/>
        <c:spPr>
          <a:solidFill>
            <a:schemeClr val="accent1"/>
          </a:solidFill>
          <a:ln w="28575" cap="rnd">
            <a:solidFill>
              <a:schemeClr val="accent1"/>
            </a:solidFill>
            <a:round/>
          </a:ln>
          <a:effectLst/>
        </c:spPr>
        <c:marker>
          <c:symbol val="none"/>
        </c:marker>
      </c:pivotFmt>
      <c:pivotFmt>
        <c:idx val="195"/>
        <c:spPr>
          <a:solidFill>
            <a:schemeClr val="accent1"/>
          </a:solidFill>
          <a:ln w="28575" cap="rnd">
            <a:solidFill>
              <a:schemeClr val="accent1"/>
            </a:solidFill>
            <a:round/>
          </a:ln>
          <a:effectLst/>
        </c:spPr>
        <c:marker>
          <c:symbol val="none"/>
        </c:marker>
      </c:pivotFmt>
      <c:pivotFmt>
        <c:idx val="196"/>
        <c:spPr>
          <a:solidFill>
            <a:schemeClr val="accent1"/>
          </a:solidFill>
          <a:ln w="28575" cap="rnd">
            <a:solidFill>
              <a:schemeClr val="accent1"/>
            </a:solidFill>
            <a:round/>
          </a:ln>
          <a:effectLst/>
        </c:spPr>
        <c:marker>
          <c:symbol val="none"/>
        </c:marker>
      </c:pivotFmt>
      <c:pivotFmt>
        <c:idx val="197"/>
        <c:spPr>
          <a:solidFill>
            <a:schemeClr val="accent1"/>
          </a:solidFill>
          <a:ln w="28575" cap="rnd">
            <a:solidFill>
              <a:schemeClr val="accent1"/>
            </a:solidFill>
            <a:round/>
          </a:ln>
          <a:effectLst/>
        </c:spPr>
        <c:marker>
          <c:symbol val="none"/>
        </c:marker>
      </c:pivotFmt>
      <c:pivotFmt>
        <c:idx val="198"/>
        <c:spPr>
          <a:solidFill>
            <a:schemeClr val="accent1"/>
          </a:solidFill>
          <a:ln w="28575" cap="rnd">
            <a:solidFill>
              <a:schemeClr val="accent1"/>
            </a:solidFill>
            <a:round/>
          </a:ln>
          <a:effectLst/>
        </c:spPr>
        <c:marker>
          <c:symbol val="none"/>
        </c:marker>
      </c:pivotFmt>
      <c:pivotFmt>
        <c:idx val="199"/>
        <c:spPr>
          <a:solidFill>
            <a:schemeClr val="accent1"/>
          </a:solidFill>
          <a:ln w="28575" cap="rnd">
            <a:solidFill>
              <a:schemeClr val="accent1"/>
            </a:solidFill>
            <a:round/>
          </a:ln>
          <a:effectLst/>
        </c:spPr>
        <c:marker>
          <c:symbol val="none"/>
        </c:marker>
      </c:pivotFmt>
      <c:pivotFmt>
        <c:idx val="200"/>
        <c:spPr>
          <a:solidFill>
            <a:schemeClr val="accent1"/>
          </a:solidFill>
          <a:ln w="28575" cap="rnd">
            <a:solidFill>
              <a:schemeClr val="accent1"/>
            </a:solidFill>
            <a:round/>
          </a:ln>
          <a:effectLst/>
        </c:spPr>
        <c:marker>
          <c:symbol val="none"/>
        </c:marker>
      </c:pivotFmt>
      <c:pivotFmt>
        <c:idx val="201"/>
        <c:spPr>
          <a:solidFill>
            <a:schemeClr val="accent1"/>
          </a:solidFill>
          <a:ln w="28575" cap="rnd">
            <a:solidFill>
              <a:schemeClr val="accent1"/>
            </a:solidFill>
            <a:round/>
          </a:ln>
          <a:effectLst/>
        </c:spPr>
        <c:marker>
          <c:symbol val="none"/>
        </c:marker>
      </c:pivotFmt>
      <c:pivotFmt>
        <c:idx val="202"/>
        <c:spPr>
          <a:solidFill>
            <a:schemeClr val="accent1"/>
          </a:solidFill>
          <a:ln w="28575" cap="rnd">
            <a:solidFill>
              <a:schemeClr val="accent1"/>
            </a:solidFill>
            <a:round/>
          </a:ln>
          <a:effectLst/>
        </c:spPr>
        <c:marker>
          <c:symbol val="none"/>
        </c:marker>
      </c:pivotFmt>
      <c:pivotFmt>
        <c:idx val="203"/>
        <c:spPr>
          <a:solidFill>
            <a:schemeClr val="accent1"/>
          </a:solidFill>
          <a:ln w="28575" cap="rnd">
            <a:solidFill>
              <a:schemeClr val="accent1"/>
            </a:solidFill>
            <a:round/>
          </a:ln>
          <a:effectLst/>
        </c:spPr>
        <c:marker>
          <c:symbol val="none"/>
        </c:marker>
      </c:pivotFmt>
      <c:pivotFmt>
        <c:idx val="204"/>
        <c:spPr>
          <a:solidFill>
            <a:schemeClr val="accent1"/>
          </a:solidFill>
          <a:ln w="28575" cap="rnd">
            <a:solidFill>
              <a:schemeClr val="accent1"/>
            </a:solidFill>
            <a:round/>
          </a:ln>
          <a:effectLst/>
        </c:spPr>
        <c:marker>
          <c:symbol val="none"/>
        </c:marker>
      </c:pivotFmt>
      <c:pivotFmt>
        <c:idx val="205"/>
        <c:spPr>
          <a:solidFill>
            <a:schemeClr val="accent1"/>
          </a:solidFill>
          <a:ln w="28575" cap="rnd">
            <a:solidFill>
              <a:schemeClr val="accent1"/>
            </a:solidFill>
            <a:round/>
          </a:ln>
          <a:effectLst/>
        </c:spPr>
        <c:marker>
          <c:symbol val="none"/>
        </c:marker>
      </c:pivotFmt>
      <c:pivotFmt>
        <c:idx val="206"/>
        <c:spPr>
          <a:solidFill>
            <a:schemeClr val="accent1"/>
          </a:solidFill>
          <a:ln w="28575" cap="rnd">
            <a:solidFill>
              <a:schemeClr val="accent1"/>
            </a:solidFill>
            <a:round/>
          </a:ln>
          <a:effectLst/>
        </c:spPr>
        <c:marker>
          <c:symbol val="none"/>
        </c:marker>
      </c:pivotFmt>
      <c:pivotFmt>
        <c:idx val="207"/>
        <c:spPr>
          <a:solidFill>
            <a:schemeClr val="accent1"/>
          </a:solidFill>
          <a:ln w="28575" cap="rnd">
            <a:solidFill>
              <a:schemeClr val="accent1"/>
            </a:solidFill>
            <a:round/>
          </a:ln>
          <a:effectLst/>
        </c:spPr>
        <c:marker>
          <c:symbol val="none"/>
        </c:marker>
      </c:pivotFmt>
      <c:pivotFmt>
        <c:idx val="208"/>
        <c:spPr>
          <a:solidFill>
            <a:schemeClr val="accent1"/>
          </a:solidFill>
          <a:ln w="28575" cap="rnd">
            <a:solidFill>
              <a:schemeClr val="accent1"/>
            </a:solidFill>
            <a:round/>
          </a:ln>
          <a:effectLst/>
        </c:spPr>
        <c:marker>
          <c:symbol val="none"/>
        </c:marker>
      </c:pivotFmt>
      <c:pivotFmt>
        <c:idx val="209"/>
        <c:spPr>
          <a:solidFill>
            <a:schemeClr val="accent1"/>
          </a:solidFill>
          <a:ln w="28575" cap="rnd">
            <a:solidFill>
              <a:schemeClr val="accent1"/>
            </a:solidFill>
            <a:round/>
          </a:ln>
          <a:effectLst/>
        </c:spPr>
        <c:marker>
          <c:symbol val="none"/>
        </c:marker>
      </c:pivotFmt>
      <c:pivotFmt>
        <c:idx val="210"/>
        <c:spPr>
          <a:solidFill>
            <a:schemeClr val="accent1"/>
          </a:solidFill>
          <a:ln w="28575" cap="rnd">
            <a:solidFill>
              <a:schemeClr val="accent1"/>
            </a:solidFill>
            <a:round/>
          </a:ln>
          <a:effectLst/>
        </c:spPr>
        <c:marker>
          <c:symbol val="none"/>
        </c:marker>
      </c:pivotFmt>
      <c:pivotFmt>
        <c:idx val="211"/>
        <c:spPr>
          <a:solidFill>
            <a:schemeClr val="accent1"/>
          </a:solidFill>
          <a:ln w="28575" cap="rnd">
            <a:solidFill>
              <a:schemeClr val="accent1"/>
            </a:solidFill>
            <a:round/>
          </a:ln>
          <a:effectLst/>
        </c:spPr>
        <c:marker>
          <c:symbol val="none"/>
        </c:marker>
      </c:pivotFmt>
      <c:pivotFmt>
        <c:idx val="212"/>
        <c:spPr>
          <a:solidFill>
            <a:schemeClr val="accent1"/>
          </a:solidFill>
          <a:ln w="28575" cap="rnd">
            <a:solidFill>
              <a:schemeClr val="accent1"/>
            </a:solidFill>
            <a:round/>
          </a:ln>
          <a:effectLst/>
        </c:spPr>
        <c:marker>
          <c:symbol val="none"/>
        </c:marker>
      </c:pivotFmt>
      <c:pivotFmt>
        <c:idx val="213"/>
        <c:spPr>
          <a:solidFill>
            <a:schemeClr val="accent1"/>
          </a:solidFill>
          <a:ln w="28575" cap="rnd">
            <a:solidFill>
              <a:schemeClr val="accent1"/>
            </a:solidFill>
            <a:round/>
          </a:ln>
          <a:effectLst/>
        </c:spPr>
        <c:marker>
          <c:symbol val="none"/>
        </c:marker>
      </c:pivotFmt>
      <c:pivotFmt>
        <c:idx val="214"/>
        <c:spPr>
          <a:solidFill>
            <a:schemeClr val="accent1"/>
          </a:solidFill>
          <a:ln w="28575" cap="rnd">
            <a:solidFill>
              <a:schemeClr val="accent1"/>
            </a:solidFill>
            <a:round/>
          </a:ln>
          <a:effectLst/>
        </c:spPr>
        <c:marker>
          <c:symbol val="none"/>
        </c:marker>
      </c:pivotFmt>
      <c:pivotFmt>
        <c:idx val="215"/>
        <c:spPr>
          <a:solidFill>
            <a:schemeClr val="accent1"/>
          </a:solidFill>
          <a:ln w="28575" cap="rnd">
            <a:solidFill>
              <a:schemeClr val="accent1"/>
            </a:solidFill>
            <a:round/>
          </a:ln>
          <a:effectLst/>
        </c:spPr>
        <c:marker>
          <c:symbol val="none"/>
        </c:marker>
      </c:pivotFmt>
      <c:pivotFmt>
        <c:idx val="216"/>
        <c:spPr>
          <a:solidFill>
            <a:schemeClr val="accent1"/>
          </a:solidFill>
          <a:ln w="28575" cap="rnd">
            <a:solidFill>
              <a:schemeClr val="accent1"/>
            </a:solidFill>
            <a:round/>
          </a:ln>
          <a:effectLst/>
        </c:spPr>
        <c:marker>
          <c:symbol val="none"/>
        </c:marker>
      </c:pivotFmt>
      <c:pivotFmt>
        <c:idx val="217"/>
        <c:spPr>
          <a:solidFill>
            <a:schemeClr val="accent1"/>
          </a:solidFill>
          <a:ln w="28575" cap="rnd">
            <a:solidFill>
              <a:schemeClr val="accent1"/>
            </a:solidFill>
            <a:round/>
          </a:ln>
          <a:effectLst/>
        </c:spPr>
        <c:marker>
          <c:symbol val="none"/>
        </c:marker>
      </c:pivotFmt>
      <c:pivotFmt>
        <c:idx val="218"/>
        <c:spPr>
          <a:solidFill>
            <a:schemeClr val="accent1"/>
          </a:solidFill>
          <a:ln w="28575" cap="rnd">
            <a:solidFill>
              <a:schemeClr val="accent1"/>
            </a:solidFill>
            <a:round/>
          </a:ln>
          <a:effectLst/>
        </c:spPr>
        <c:marker>
          <c:symbol val="none"/>
        </c:marker>
      </c:pivotFmt>
      <c:pivotFmt>
        <c:idx val="219"/>
        <c:spPr>
          <a:solidFill>
            <a:schemeClr val="accent1"/>
          </a:solidFill>
          <a:ln w="28575" cap="rnd">
            <a:solidFill>
              <a:schemeClr val="accent1"/>
            </a:solidFill>
            <a:round/>
          </a:ln>
          <a:effectLst/>
        </c:spPr>
        <c:marker>
          <c:symbol val="none"/>
        </c:marker>
      </c:pivotFmt>
      <c:pivotFmt>
        <c:idx val="220"/>
        <c:spPr>
          <a:solidFill>
            <a:schemeClr val="accent1"/>
          </a:solidFill>
          <a:ln w="28575" cap="rnd">
            <a:solidFill>
              <a:schemeClr val="accent1"/>
            </a:solidFill>
            <a:round/>
          </a:ln>
          <a:effectLst/>
        </c:spPr>
        <c:marker>
          <c:symbol val="none"/>
        </c:marker>
      </c:pivotFmt>
      <c:pivotFmt>
        <c:idx val="221"/>
        <c:spPr>
          <a:solidFill>
            <a:schemeClr val="accent1"/>
          </a:solidFill>
          <a:ln w="28575" cap="rnd">
            <a:solidFill>
              <a:schemeClr val="accent1"/>
            </a:solidFill>
            <a:round/>
          </a:ln>
          <a:effectLst/>
        </c:spPr>
        <c:marker>
          <c:symbol val="none"/>
        </c:marker>
      </c:pivotFmt>
      <c:pivotFmt>
        <c:idx val="222"/>
        <c:spPr>
          <a:solidFill>
            <a:schemeClr val="accent1"/>
          </a:solidFill>
          <a:ln w="28575" cap="rnd">
            <a:solidFill>
              <a:schemeClr val="accent1"/>
            </a:solidFill>
            <a:round/>
          </a:ln>
          <a:effectLst/>
        </c:spPr>
        <c:marker>
          <c:symbol val="none"/>
        </c:marker>
      </c:pivotFmt>
      <c:pivotFmt>
        <c:idx val="223"/>
        <c:spPr>
          <a:solidFill>
            <a:schemeClr val="accent1"/>
          </a:solidFill>
          <a:ln w="28575" cap="rnd">
            <a:solidFill>
              <a:schemeClr val="accent1"/>
            </a:solidFill>
            <a:round/>
          </a:ln>
          <a:effectLst/>
        </c:spPr>
        <c:marker>
          <c:symbol val="none"/>
        </c:marker>
      </c:pivotFmt>
      <c:pivotFmt>
        <c:idx val="224"/>
        <c:spPr>
          <a:solidFill>
            <a:schemeClr val="accent1"/>
          </a:solidFill>
          <a:ln w="28575" cap="rnd">
            <a:solidFill>
              <a:schemeClr val="accent1"/>
            </a:solidFill>
            <a:round/>
          </a:ln>
          <a:effectLst/>
        </c:spPr>
        <c:marker>
          <c:symbol val="none"/>
        </c:marker>
      </c:pivotFmt>
      <c:pivotFmt>
        <c:idx val="225"/>
        <c:spPr>
          <a:solidFill>
            <a:schemeClr val="accent1"/>
          </a:solidFill>
          <a:ln w="28575" cap="rnd">
            <a:solidFill>
              <a:schemeClr val="accent1"/>
            </a:solidFill>
            <a:round/>
          </a:ln>
          <a:effectLst/>
        </c:spPr>
        <c:marker>
          <c:symbol val="none"/>
        </c:marker>
      </c:pivotFmt>
      <c:pivotFmt>
        <c:idx val="226"/>
        <c:spPr>
          <a:solidFill>
            <a:schemeClr val="accent1"/>
          </a:solidFill>
          <a:ln w="28575" cap="rnd">
            <a:solidFill>
              <a:schemeClr val="accent1"/>
            </a:solidFill>
            <a:round/>
          </a:ln>
          <a:effectLst/>
        </c:spPr>
        <c:marker>
          <c:symbol val="none"/>
        </c:marker>
      </c:pivotFmt>
      <c:pivotFmt>
        <c:idx val="227"/>
        <c:spPr>
          <a:solidFill>
            <a:schemeClr val="accent1"/>
          </a:solidFill>
          <a:ln w="28575" cap="rnd">
            <a:solidFill>
              <a:schemeClr val="accent1"/>
            </a:solidFill>
            <a:round/>
          </a:ln>
          <a:effectLst/>
        </c:spPr>
        <c:marker>
          <c:symbol val="none"/>
        </c:marker>
      </c:pivotFmt>
      <c:pivotFmt>
        <c:idx val="228"/>
        <c:spPr>
          <a:solidFill>
            <a:schemeClr val="accent1"/>
          </a:solidFill>
          <a:ln w="28575" cap="rnd">
            <a:solidFill>
              <a:schemeClr val="accent1"/>
            </a:solidFill>
            <a:round/>
          </a:ln>
          <a:effectLst/>
        </c:spPr>
        <c:marker>
          <c:symbol val="none"/>
        </c:marker>
      </c:pivotFmt>
      <c:pivotFmt>
        <c:idx val="229"/>
        <c:spPr>
          <a:solidFill>
            <a:schemeClr val="accent1"/>
          </a:solidFill>
          <a:ln w="28575" cap="rnd">
            <a:solidFill>
              <a:schemeClr val="accent1"/>
            </a:solidFill>
            <a:round/>
          </a:ln>
          <a:effectLst/>
        </c:spPr>
        <c:marker>
          <c:symbol val="none"/>
        </c:marker>
      </c:pivotFmt>
      <c:pivotFmt>
        <c:idx val="230"/>
        <c:spPr>
          <a:solidFill>
            <a:schemeClr val="accent1"/>
          </a:solidFill>
          <a:ln w="28575" cap="rnd">
            <a:solidFill>
              <a:schemeClr val="accent1"/>
            </a:solidFill>
            <a:round/>
          </a:ln>
          <a:effectLst/>
        </c:spPr>
        <c:marker>
          <c:symbol val="none"/>
        </c:marker>
      </c:pivotFmt>
      <c:pivotFmt>
        <c:idx val="231"/>
        <c:spPr>
          <a:solidFill>
            <a:schemeClr val="accent1"/>
          </a:solidFill>
          <a:ln w="28575" cap="rnd">
            <a:solidFill>
              <a:schemeClr val="accent1"/>
            </a:solidFill>
            <a:round/>
          </a:ln>
          <a:effectLst/>
        </c:spPr>
        <c:marker>
          <c:symbol val="none"/>
        </c:marker>
      </c:pivotFmt>
      <c:pivotFmt>
        <c:idx val="232"/>
        <c:spPr>
          <a:solidFill>
            <a:schemeClr val="accent1"/>
          </a:solidFill>
          <a:ln w="28575" cap="rnd">
            <a:solidFill>
              <a:schemeClr val="accent1"/>
            </a:solidFill>
            <a:round/>
          </a:ln>
          <a:effectLst/>
        </c:spPr>
        <c:marker>
          <c:symbol val="none"/>
        </c:marker>
      </c:pivotFmt>
      <c:pivotFmt>
        <c:idx val="233"/>
        <c:spPr>
          <a:solidFill>
            <a:schemeClr val="accent1"/>
          </a:solidFill>
          <a:ln w="28575" cap="rnd">
            <a:solidFill>
              <a:schemeClr val="accent1"/>
            </a:solidFill>
            <a:round/>
          </a:ln>
          <a:effectLst/>
        </c:spPr>
        <c:marker>
          <c:symbol val="none"/>
        </c:marker>
      </c:pivotFmt>
      <c:pivotFmt>
        <c:idx val="234"/>
        <c:spPr>
          <a:solidFill>
            <a:schemeClr val="accent1"/>
          </a:solidFill>
          <a:ln w="28575" cap="rnd">
            <a:solidFill>
              <a:schemeClr val="accent1"/>
            </a:solidFill>
            <a:round/>
          </a:ln>
          <a:effectLst/>
        </c:spPr>
        <c:marker>
          <c:symbol val="none"/>
        </c:marker>
      </c:pivotFmt>
      <c:pivotFmt>
        <c:idx val="235"/>
        <c:spPr>
          <a:solidFill>
            <a:schemeClr val="accent1"/>
          </a:solidFill>
          <a:ln w="28575" cap="rnd">
            <a:solidFill>
              <a:schemeClr val="accent1"/>
            </a:solidFill>
            <a:round/>
          </a:ln>
          <a:effectLst/>
        </c:spPr>
        <c:marker>
          <c:symbol val="none"/>
        </c:marker>
      </c:pivotFmt>
      <c:pivotFmt>
        <c:idx val="236"/>
        <c:spPr>
          <a:solidFill>
            <a:schemeClr val="accent1"/>
          </a:solidFill>
          <a:ln w="28575" cap="rnd">
            <a:solidFill>
              <a:schemeClr val="accent1"/>
            </a:solidFill>
            <a:round/>
          </a:ln>
          <a:effectLst/>
        </c:spPr>
        <c:marker>
          <c:symbol val="none"/>
        </c:marker>
      </c:pivotFmt>
      <c:pivotFmt>
        <c:idx val="237"/>
        <c:spPr>
          <a:solidFill>
            <a:schemeClr val="accent1"/>
          </a:solidFill>
          <a:ln w="28575" cap="rnd">
            <a:solidFill>
              <a:schemeClr val="accent1"/>
            </a:solidFill>
            <a:round/>
          </a:ln>
          <a:effectLst/>
        </c:spPr>
        <c:marker>
          <c:symbol val="none"/>
        </c:marker>
      </c:pivotFmt>
      <c:pivotFmt>
        <c:idx val="238"/>
        <c:spPr>
          <a:solidFill>
            <a:schemeClr val="accent1"/>
          </a:solidFill>
          <a:ln w="28575" cap="rnd">
            <a:solidFill>
              <a:schemeClr val="accent1"/>
            </a:solidFill>
            <a:round/>
          </a:ln>
          <a:effectLst/>
        </c:spPr>
        <c:marker>
          <c:symbol val="none"/>
        </c:marker>
      </c:pivotFmt>
      <c:pivotFmt>
        <c:idx val="239"/>
        <c:spPr>
          <a:solidFill>
            <a:schemeClr val="accent1"/>
          </a:solidFill>
          <a:ln w="28575" cap="rnd">
            <a:solidFill>
              <a:schemeClr val="accent1"/>
            </a:solidFill>
            <a:round/>
          </a:ln>
          <a:effectLst/>
        </c:spPr>
        <c:marker>
          <c:symbol val="none"/>
        </c:marker>
      </c:pivotFmt>
      <c:pivotFmt>
        <c:idx val="240"/>
        <c:spPr>
          <a:solidFill>
            <a:schemeClr val="accent1"/>
          </a:solidFill>
          <a:ln w="28575" cap="rnd">
            <a:solidFill>
              <a:schemeClr val="accent1"/>
            </a:solidFill>
            <a:round/>
          </a:ln>
          <a:effectLst/>
        </c:spPr>
        <c:marker>
          <c:symbol val="none"/>
        </c:marker>
      </c:pivotFmt>
      <c:pivotFmt>
        <c:idx val="241"/>
        <c:spPr>
          <a:solidFill>
            <a:schemeClr val="accent1"/>
          </a:solidFill>
          <a:ln w="28575" cap="rnd">
            <a:solidFill>
              <a:schemeClr val="accent1"/>
            </a:solidFill>
            <a:round/>
          </a:ln>
          <a:effectLst/>
        </c:spPr>
        <c:marker>
          <c:symbol val="none"/>
        </c:marker>
      </c:pivotFmt>
      <c:pivotFmt>
        <c:idx val="242"/>
        <c:spPr>
          <a:solidFill>
            <a:schemeClr val="accent1"/>
          </a:solidFill>
          <a:ln w="28575" cap="rnd">
            <a:solidFill>
              <a:schemeClr val="accent1"/>
            </a:solidFill>
            <a:round/>
          </a:ln>
          <a:effectLst/>
        </c:spPr>
        <c:marker>
          <c:symbol val="none"/>
        </c:marker>
      </c:pivotFmt>
      <c:pivotFmt>
        <c:idx val="243"/>
        <c:spPr>
          <a:solidFill>
            <a:schemeClr val="accent1"/>
          </a:solidFill>
          <a:ln w="28575" cap="rnd">
            <a:solidFill>
              <a:schemeClr val="accent1"/>
            </a:solidFill>
            <a:round/>
          </a:ln>
          <a:effectLst/>
        </c:spPr>
        <c:marker>
          <c:symbol val="none"/>
        </c:marker>
      </c:pivotFmt>
      <c:pivotFmt>
        <c:idx val="244"/>
        <c:spPr>
          <a:solidFill>
            <a:schemeClr val="accent1"/>
          </a:solidFill>
          <a:ln w="28575" cap="rnd">
            <a:solidFill>
              <a:schemeClr val="accent1"/>
            </a:solidFill>
            <a:round/>
          </a:ln>
          <a:effectLst/>
        </c:spPr>
        <c:marker>
          <c:symbol val="none"/>
        </c:marker>
      </c:pivotFmt>
      <c:pivotFmt>
        <c:idx val="245"/>
        <c:spPr>
          <a:solidFill>
            <a:schemeClr val="accent1"/>
          </a:solidFill>
          <a:ln w="28575" cap="rnd">
            <a:solidFill>
              <a:schemeClr val="accent1"/>
            </a:solidFill>
            <a:round/>
          </a:ln>
          <a:effectLst/>
        </c:spPr>
        <c:marker>
          <c:symbol val="none"/>
        </c:marker>
      </c:pivotFmt>
      <c:pivotFmt>
        <c:idx val="246"/>
        <c:spPr>
          <a:solidFill>
            <a:schemeClr val="accent1"/>
          </a:solidFill>
          <a:ln w="28575" cap="rnd">
            <a:solidFill>
              <a:schemeClr val="accent1"/>
            </a:solidFill>
            <a:round/>
          </a:ln>
          <a:effectLst/>
        </c:spPr>
        <c:marker>
          <c:symbol val="none"/>
        </c:marker>
      </c:pivotFmt>
      <c:pivotFmt>
        <c:idx val="247"/>
        <c:spPr>
          <a:solidFill>
            <a:schemeClr val="accent1"/>
          </a:solidFill>
          <a:ln w="28575" cap="rnd">
            <a:solidFill>
              <a:schemeClr val="accent1"/>
            </a:solidFill>
            <a:round/>
          </a:ln>
          <a:effectLst/>
        </c:spPr>
        <c:marker>
          <c:symbol val="none"/>
        </c:marker>
      </c:pivotFmt>
      <c:pivotFmt>
        <c:idx val="248"/>
        <c:spPr>
          <a:solidFill>
            <a:schemeClr val="accent1"/>
          </a:solidFill>
          <a:ln w="28575" cap="rnd">
            <a:solidFill>
              <a:schemeClr val="accent1"/>
            </a:solidFill>
            <a:round/>
          </a:ln>
          <a:effectLst/>
        </c:spPr>
        <c:marker>
          <c:symbol val="none"/>
        </c:marker>
      </c:pivotFmt>
      <c:pivotFmt>
        <c:idx val="249"/>
        <c:spPr>
          <a:solidFill>
            <a:schemeClr val="accent1"/>
          </a:solidFill>
          <a:ln w="28575" cap="rnd">
            <a:solidFill>
              <a:schemeClr val="accent1"/>
            </a:solidFill>
            <a:round/>
          </a:ln>
          <a:effectLst/>
        </c:spPr>
        <c:marker>
          <c:symbol val="none"/>
        </c:marker>
      </c:pivotFmt>
      <c:pivotFmt>
        <c:idx val="250"/>
        <c:spPr>
          <a:solidFill>
            <a:schemeClr val="accent1"/>
          </a:solidFill>
          <a:ln w="28575" cap="rnd">
            <a:solidFill>
              <a:schemeClr val="accent1"/>
            </a:solidFill>
            <a:round/>
          </a:ln>
          <a:effectLst/>
        </c:spPr>
        <c:marker>
          <c:symbol val="none"/>
        </c:marker>
      </c:pivotFmt>
      <c:pivotFmt>
        <c:idx val="251"/>
        <c:spPr>
          <a:solidFill>
            <a:schemeClr val="accent1"/>
          </a:solidFill>
          <a:ln w="28575" cap="rnd">
            <a:solidFill>
              <a:schemeClr val="accent1"/>
            </a:solidFill>
            <a:round/>
          </a:ln>
          <a:effectLst/>
        </c:spPr>
        <c:marker>
          <c:symbol val="none"/>
        </c:marker>
      </c:pivotFmt>
      <c:pivotFmt>
        <c:idx val="252"/>
        <c:spPr>
          <a:solidFill>
            <a:schemeClr val="accent1"/>
          </a:solidFill>
          <a:ln w="28575" cap="rnd">
            <a:solidFill>
              <a:schemeClr val="accent1"/>
            </a:solidFill>
            <a:round/>
          </a:ln>
          <a:effectLst/>
        </c:spPr>
        <c:marker>
          <c:symbol val="none"/>
        </c:marker>
      </c:pivotFmt>
      <c:pivotFmt>
        <c:idx val="253"/>
        <c:spPr>
          <a:solidFill>
            <a:schemeClr val="accent1"/>
          </a:solidFill>
          <a:ln w="28575" cap="rnd">
            <a:solidFill>
              <a:schemeClr val="accent1"/>
            </a:solidFill>
            <a:round/>
          </a:ln>
          <a:effectLst/>
        </c:spPr>
        <c:marker>
          <c:symbol val="none"/>
        </c:marker>
      </c:pivotFmt>
      <c:pivotFmt>
        <c:idx val="254"/>
        <c:spPr>
          <a:solidFill>
            <a:schemeClr val="accent1"/>
          </a:solidFill>
          <a:ln w="28575" cap="rnd">
            <a:solidFill>
              <a:schemeClr val="accent1"/>
            </a:solidFill>
            <a:round/>
          </a:ln>
          <a:effectLst/>
        </c:spPr>
        <c:marker>
          <c:symbol val="none"/>
        </c:marker>
      </c:pivotFmt>
      <c:pivotFmt>
        <c:idx val="255"/>
        <c:spPr>
          <a:solidFill>
            <a:schemeClr val="accent1"/>
          </a:solidFill>
          <a:ln w="28575" cap="rnd">
            <a:solidFill>
              <a:schemeClr val="accent1"/>
            </a:solidFill>
            <a:round/>
          </a:ln>
          <a:effectLst/>
        </c:spPr>
        <c:marker>
          <c:symbol val="none"/>
        </c:marker>
      </c:pivotFmt>
      <c:pivotFmt>
        <c:idx val="256"/>
        <c:spPr>
          <a:solidFill>
            <a:schemeClr val="accent1"/>
          </a:solidFill>
          <a:ln w="28575" cap="rnd">
            <a:solidFill>
              <a:schemeClr val="accent1"/>
            </a:solidFill>
            <a:round/>
          </a:ln>
          <a:effectLst/>
        </c:spPr>
        <c:marker>
          <c:symbol val="none"/>
        </c:marker>
      </c:pivotFmt>
      <c:pivotFmt>
        <c:idx val="257"/>
        <c:spPr>
          <a:solidFill>
            <a:schemeClr val="accent1"/>
          </a:solidFill>
          <a:ln w="28575" cap="rnd">
            <a:solidFill>
              <a:schemeClr val="accent1"/>
            </a:solidFill>
            <a:round/>
          </a:ln>
          <a:effectLst/>
        </c:spPr>
        <c:marker>
          <c:symbol val="none"/>
        </c:marker>
      </c:pivotFmt>
      <c:pivotFmt>
        <c:idx val="258"/>
        <c:spPr>
          <a:solidFill>
            <a:schemeClr val="accent1"/>
          </a:solidFill>
          <a:ln w="28575" cap="rnd">
            <a:solidFill>
              <a:schemeClr val="accent1"/>
            </a:solidFill>
            <a:round/>
          </a:ln>
          <a:effectLst/>
        </c:spPr>
        <c:marker>
          <c:symbol val="none"/>
        </c:marker>
      </c:pivotFmt>
      <c:pivotFmt>
        <c:idx val="259"/>
        <c:spPr>
          <a:solidFill>
            <a:schemeClr val="accent1"/>
          </a:solidFill>
          <a:ln w="28575" cap="rnd">
            <a:solidFill>
              <a:schemeClr val="accent1"/>
            </a:solidFill>
            <a:round/>
          </a:ln>
          <a:effectLst/>
        </c:spPr>
        <c:marker>
          <c:symbol val="none"/>
        </c:marker>
      </c:pivotFmt>
      <c:pivotFmt>
        <c:idx val="260"/>
        <c:spPr>
          <a:solidFill>
            <a:schemeClr val="accent1"/>
          </a:solidFill>
          <a:ln w="28575" cap="rnd">
            <a:solidFill>
              <a:schemeClr val="accent1"/>
            </a:solidFill>
            <a:round/>
          </a:ln>
          <a:effectLst/>
        </c:spPr>
        <c:marker>
          <c:symbol val="none"/>
        </c:marker>
      </c:pivotFmt>
      <c:pivotFmt>
        <c:idx val="261"/>
        <c:spPr>
          <a:solidFill>
            <a:schemeClr val="accent1"/>
          </a:solidFill>
          <a:ln w="28575" cap="rnd">
            <a:solidFill>
              <a:schemeClr val="accent1"/>
            </a:solidFill>
            <a:round/>
          </a:ln>
          <a:effectLst/>
        </c:spPr>
        <c:marker>
          <c:symbol val="none"/>
        </c:marker>
      </c:pivotFmt>
      <c:pivotFmt>
        <c:idx val="262"/>
        <c:spPr>
          <a:solidFill>
            <a:schemeClr val="accent1"/>
          </a:solidFill>
          <a:ln w="28575" cap="rnd">
            <a:solidFill>
              <a:schemeClr val="accent1"/>
            </a:solidFill>
            <a:round/>
          </a:ln>
          <a:effectLst/>
        </c:spPr>
        <c:marker>
          <c:symbol val="none"/>
        </c:marker>
      </c:pivotFmt>
      <c:pivotFmt>
        <c:idx val="263"/>
        <c:spPr>
          <a:solidFill>
            <a:schemeClr val="accent1"/>
          </a:solidFill>
          <a:ln w="28575" cap="rnd">
            <a:solidFill>
              <a:schemeClr val="accent1"/>
            </a:solidFill>
            <a:round/>
          </a:ln>
          <a:effectLst/>
        </c:spPr>
        <c:marker>
          <c:symbol val="none"/>
        </c:marker>
      </c:pivotFmt>
      <c:pivotFmt>
        <c:idx val="264"/>
        <c:spPr>
          <a:solidFill>
            <a:schemeClr val="accent1"/>
          </a:solidFill>
          <a:ln w="28575" cap="rnd">
            <a:solidFill>
              <a:schemeClr val="accent1"/>
            </a:solidFill>
            <a:round/>
          </a:ln>
          <a:effectLst/>
        </c:spPr>
        <c:marker>
          <c:symbol val="none"/>
        </c:marker>
      </c:pivotFmt>
      <c:pivotFmt>
        <c:idx val="265"/>
        <c:spPr>
          <a:solidFill>
            <a:schemeClr val="accent1"/>
          </a:solidFill>
          <a:ln w="28575" cap="rnd">
            <a:solidFill>
              <a:schemeClr val="accent1"/>
            </a:solidFill>
            <a:round/>
          </a:ln>
          <a:effectLst/>
        </c:spPr>
        <c:marker>
          <c:symbol val="none"/>
        </c:marker>
      </c:pivotFmt>
      <c:pivotFmt>
        <c:idx val="266"/>
        <c:spPr>
          <a:solidFill>
            <a:schemeClr val="accent1"/>
          </a:solidFill>
          <a:ln w="28575" cap="rnd">
            <a:solidFill>
              <a:schemeClr val="accent1"/>
            </a:solidFill>
            <a:round/>
          </a:ln>
          <a:effectLst/>
        </c:spPr>
        <c:marker>
          <c:symbol val="none"/>
        </c:marker>
      </c:pivotFmt>
      <c:pivotFmt>
        <c:idx val="267"/>
        <c:spPr>
          <a:solidFill>
            <a:schemeClr val="accent1"/>
          </a:solidFill>
          <a:ln w="28575" cap="rnd">
            <a:solidFill>
              <a:schemeClr val="accent1"/>
            </a:solidFill>
            <a:round/>
          </a:ln>
          <a:effectLst/>
        </c:spPr>
        <c:marker>
          <c:symbol val="none"/>
        </c:marker>
      </c:pivotFmt>
      <c:pivotFmt>
        <c:idx val="268"/>
        <c:spPr>
          <a:solidFill>
            <a:schemeClr val="accent1"/>
          </a:solidFill>
          <a:ln w="28575" cap="rnd">
            <a:solidFill>
              <a:schemeClr val="accent1"/>
            </a:solidFill>
            <a:round/>
          </a:ln>
          <a:effectLst/>
        </c:spPr>
        <c:marker>
          <c:symbol val="none"/>
        </c:marker>
      </c:pivotFmt>
      <c:pivotFmt>
        <c:idx val="269"/>
        <c:spPr>
          <a:solidFill>
            <a:schemeClr val="accent1"/>
          </a:solidFill>
          <a:ln w="28575" cap="rnd">
            <a:solidFill>
              <a:schemeClr val="accent1"/>
            </a:solidFill>
            <a:round/>
          </a:ln>
          <a:effectLst/>
        </c:spPr>
        <c:marker>
          <c:symbol val="none"/>
        </c:marker>
      </c:pivotFmt>
      <c:pivotFmt>
        <c:idx val="270"/>
        <c:spPr>
          <a:solidFill>
            <a:schemeClr val="accent1"/>
          </a:solidFill>
          <a:ln w="28575" cap="rnd">
            <a:solidFill>
              <a:schemeClr val="accent1"/>
            </a:solidFill>
            <a:round/>
          </a:ln>
          <a:effectLst/>
        </c:spPr>
        <c:marker>
          <c:symbol val="none"/>
        </c:marker>
      </c:pivotFmt>
      <c:pivotFmt>
        <c:idx val="271"/>
        <c:spPr>
          <a:solidFill>
            <a:schemeClr val="accent1"/>
          </a:solidFill>
          <a:ln w="28575" cap="rnd">
            <a:solidFill>
              <a:schemeClr val="accent1"/>
            </a:solidFill>
            <a:round/>
          </a:ln>
          <a:effectLst/>
        </c:spPr>
        <c:marker>
          <c:symbol val="none"/>
        </c:marker>
      </c:pivotFmt>
      <c:pivotFmt>
        <c:idx val="272"/>
        <c:spPr>
          <a:solidFill>
            <a:schemeClr val="accent1"/>
          </a:solidFill>
          <a:ln w="28575" cap="rnd">
            <a:solidFill>
              <a:schemeClr val="accent1"/>
            </a:solidFill>
            <a:round/>
          </a:ln>
          <a:effectLst/>
        </c:spPr>
        <c:marker>
          <c:symbol val="none"/>
        </c:marker>
      </c:pivotFmt>
      <c:pivotFmt>
        <c:idx val="273"/>
        <c:spPr>
          <a:solidFill>
            <a:schemeClr val="accent1"/>
          </a:solidFill>
          <a:ln w="28575" cap="rnd">
            <a:solidFill>
              <a:schemeClr val="accent1"/>
            </a:solidFill>
            <a:round/>
          </a:ln>
          <a:effectLst/>
        </c:spPr>
        <c:marker>
          <c:symbol val="none"/>
        </c:marker>
      </c:pivotFmt>
      <c:pivotFmt>
        <c:idx val="274"/>
        <c:spPr>
          <a:solidFill>
            <a:schemeClr val="accent1"/>
          </a:solidFill>
          <a:ln w="28575" cap="rnd">
            <a:solidFill>
              <a:schemeClr val="accent1"/>
            </a:solidFill>
            <a:round/>
          </a:ln>
          <a:effectLst/>
        </c:spPr>
        <c:marker>
          <c:symbol val="none"/>
        </c:marker>
      </c:pivotFmt>
      <c:pivotFmt>
        <c:idx val="275"/>
        <c:spPr>
          <a:solidFill>
            <a:schemeClr val="accent1"/>
          </a:solidFill>
          <a:ln w="28575" cap="rnd">
            <a:solidFill>
              <a:schemeClr val="accent1"/>
            </a:solidFill>
            <a:round/>
          </a:ln>
          <a:effectLst/>
        </c:spPr>
        <c:marker>
          <c:symbol val="none"/>
        </c:marker>
      </c:pivotFmt>
      <c:pivotFmt>
        <c:idx val="276"/>
        <c:spPr>
          <a:solidFill>
            <a:schemeClr val="accent1"/>
          </a:solidFill>
          <a:ln w="28575" cap="rnd">
            <a:solidFill>
              <a:schemeClr val="accent1"/>
            </a:solidFill>
            <a:round/>
          </a:ln>
          <a:effectLst/>
        </c:spPr>
        <c:marker>
          <c:symbol val="none"/>
        </c:marker>
      </c:pivotFmt>
      <c:pivotFmt>
        <c:idx val="277"/>
        <c:spPr>
          <a:solidFill>
            <a:schemeClr val="accent1"/>
          </a:solidFill>
          <a:ln w="28575" cap="rnd">
            <a:solidFill>
              <a:schemeClr val="accent1"/>
            </a:solidFill>
            <a:round/>
          </a:ln>
          <a:effectLst/>
        </c:spPr>
        <c:marker>
          <c:symbol val="none"/>
        </c:marker>
      </c:pivotFmt>
      <c:pivotFmt>
        <c:idx val="278"/>
        <c:spPr>
          <a:solidFill>
            <a:schemeClr val="accent1"/>
          </a:solidFill>
          <a:ln w="28575" cap="rnd">
            <a:solidFill>
              <a:schemeClr val="accent1"/>
            </a:solidFill>
            <a:round/>
          </a:ln>
          <a:effectLst/>
        </c:spPr>
        <c:marker>
          <c:symbol val="none"/>
        </c:marker>
      </c:pivotFmt>
      <c:pivotFmt>
        <c:idx val="279"/>
        <c:spPr>
          <a:solidFill>
            <a:schemeClr val="accent1"/>
          </a:solidFill>
          <a:ln w="28575" cap="rnd">
            <a:solidFill>
              <a:schemeClr val="accent1"/>
            </a:solidFill>
            <a:round/>
          </a:ln>
          <a:effectLst/>
        </c:spPr>
        <c:marker>
          <c:symbol val="none"/>
        </c:marker>
      </c:pivotFmt>
      <c:pivotFmt>
        <c:idx val="280"/>
        <c:spPr>
          <a:solidFill>
            <a:schemeClr val="accent1"/>
          </a:solidFill>
          <a:ln w="28575" cap="rnd">
            <a:solidFill>
              <a:schemeClr val="accent1"/>
            </a:solidFill>
            <a:round/>
          </a:ln>
          <a:effectLst/>
        </c:spPr>
        <c:marker>
          <c:symbol val="none"/>
        </c:marker>
      </c:pivotFmt>
      <c:pivotFmt>
        <c:idx val="281"/>
        <c:spPr>
          <a:solidFill>
            <a:schemeClr val="accent1"/>
          </a:solidFill>
          <a:ln w="28575" cap="rnd">
            <a:solidFill>
              <a:schemeClr val="accent1"/>
            </a:solidFill>
            <a:round/>
          </a:ln>
          <a:effectLst/>
        </c:spPr>
        <c:marker>
          <c:symbol val="none"/>
        </c:marker>
      </c:pivotFmt>
      <c:pivotFmt>
        <c:idx val="282"/>
        <c:spPr>
          <a:solidFill>
            <a:schemeClr val="accent1"/>
          </a:solidFill>
          <a:ln w="28575" cap="rnd">
            <a:solidFill>
              <a:schemeClr val="accent1"/>
            </a:solidFill>
            <a:round/>
          </a:ln>
          <a:effectLst/>
        </c:spPr>
        <c:marker>
          <c:symbol val="none"/>
        </c:marker>
      </c:pivotFmt>
      <c:pivotFmt>
        <c:idx val="283"/>
        <c:spPr>
          <a:solidFill>
            <a:schemeClr val="accent1"/>
          </a:solidFill>
          <a:ln w="28575" cap="rnd">
            <a:solidFill>
              <a:schemeClr val="accent1"/>
            </a:solidFill>
            <a:round/>
          </a:ln>
          <a:effectLst/>
        </c:spPr>
        <c:marker>
          <c:symbol val="none"/>
        </c:marker>
      </c:pivotFmt>
      <c:pivotFmt>
        <c:idx val="284"/>
        <c:spPr>
          <a:solidFill>
            <a:schemeClr val="accent1"/>
          </a:solidFill>
          <a:ln w="28575" cap="rnd">
            <a:solidFill>
              <a:schemeClr val="accent1"/>
            </a:solidFill>
            <a:round/>
          </a:ln>
          <a:effectLst/>
        </c:spPr>
        <c:marker>
          <c:symbol val="none"/>
        </c:marker>
      </c:pivotFmt>
      <c:pivotFmt>
        <c:idx val="285"/>
        <c:spPr>
          <a:solidFill>
            <a:schemeClr val="accent1"/>
          </a:solidFill>
          <a:ln w="28575" cap="rnd">
            <a:solidFill>
              <a:schemeClr val="accent1"/>
            </a:solidFill>
            <a:round/>
          </a:ln>
          <a:effectLst/>
        </c:spPr>
        <c:marker>
          <c:symbol val="none"/>
        </c:marker>
      </c:pivotFmt>
      <c:pivotFmt>
        <c:idx val="286"/>
        <c:spPr>
          <a:solidFill>
            <a:schemeClr val="accent1"/>
          </a:solidFill>
          <a:ln w="28575" cap="rnd">
            <a:solidFill>
              <a:schemeClr val="accent1"/>
            </a:solidFill>
            <a:round/>
          </a:ln>
          <a:effectLst/>
        </c:spPr>
        <c:marker>
          <c:symbol val="none"/>
        </c:marker>
      </c:pivotFmt>
      <c:pivotFmt>
        <c:idx val="287"/>
        <c:spPr>
          <a:solidFill>
            <a:schemeClr val="accent1"/>
          </a:solidFill>
          <a:ln w="28575" cap="rnd">
            <a:solidFill>
              <a:schemeClr val="accent1"/>
            </a:solidFill>
            <a:round/>
          </a:ln>
          <a:effectLst/>
        </c:spPr>
        <c:marker>
          <c:symbol val="none"/>
        </c:marker>
      </c:pivotFmt>
      <c:pivotFmt>
        <c:idx val="288"/>
        <c:spPr>
          <a:solidFill>
            <a:schemeClr val="accent1"/>
          </a:solidFill>
          <a:ln w="28575" cap="rnd">
            <a:solidFill>
              <a:schemeClr val="accent1"/>
            </a:solidFill>
            <a:round/>
          </a:ln>
          <a:effectLst/>
        </c:spPr>
        <c:marker>
          <c:symbol val="none"/>
        </c:marker>
      </c:pivotFmt>
      <c:pivotFmt>
        <c:idx val="289"/>
        <c:spPr>
          <a:solidFill>
            <a:schemeClr val="accent1"/>
          </a:solidFill>
          <a:ln w="28575" cap="rnd">
            <a:solidFill>
              <a:schemeClr val="accent1"/>
            </a:solidFill>
            <a:round/>
          </a:ln>
          <a:effectLst/>
        </c:spPr>
        <c:marker>
          <c:symbol val="none"/>
        </c:marker>
      </c:pivotFmt>
      <c:pivotFmt>
        <c:idx val="290"/>
        <c:spPr>
          <a:solidFill>
            <a:schemeClr val="accent1"/>
          </a:solidFill>
          <a:ln w="28575" cap="rnd">
            <a:solidFill>
              <a:schemeClr val="accent1"/>
            </a:solidFill>
            <a:round/>
          </a:ln>
          <a:effectLst/>
        </c:spPr>
        <c:marker>
          <c:symbol val="none"/>
        </c:marker>
      </c:pivotFmt>
      <c:pivotFmt>
        <c:idx val="291"/>
        <c:spPr>
          <a:solidFill>
            <a:schemeClr val="accent1"/>
          </a:solidFill>
          <a:ln w="28575" cap="rnd">
            <a:solidFill>
              <a:schemeClr val="accent1"/>
            </a:solidFill>
            <a:round/>
          </a:ln>
          <a:effectLst/>
        </c:spPr>
        <c:marker>
          <c:symbol val="none"/>
        </c:marker>
      </c:pivotFmt>
      <c:pivotFmt>
        <c:idx val="292"/>
        <c:spPr>
          <a:solidFill>
            <a:schemeClr val="accent1"/>
          </a:solidFill>
          <a:ln w="28575" cap="rnd">
            <a:solidFill>
              <a:schemeClr val="accent1"/>
            </a:solidFill>
            <a:round/>
          </a:ln>
          <a:effectLst/>
        </c:spPr>
        <c:marker>
          <c:symbol val="none"/>
        </c:marker>
      </c:pivotFmt>
      <c:pivotFmt>
        <c:idx val="293"/>
        <c:spPr>
          <a:solidFill>
            <a:schemeClr val="accent1"/>
          </a:solidFill>
          <a:ln w="28575" cap="rnd">
            <a:solidFill>
              <a:schemeClr val="accent1"/>
            </a:solidFill>
            <a:round/>
          </a:ln>
          <a:effectLst/>
        </c:spPr>
        <c:marker>
          <c:symbol val="none"/>
        </c:marker>
      </c:pivotFmt>
      <c:pivotFmt>
        <c:idx val="294"/>
        <c:spPr>
          <a:solidFill>
            <a:schemeClr val="accent1"/>
          </a:solidFill>
          <a:ln w="28575" cap="rnd">
            <a:solidFill>
              <a:schemeClr val="accent1"/>
            </a:solidFill>
            <a:round/>
          </a:ln>
          <a:effectLst/>
        </c:spPr>
        <c:marker>
          <c:symbol val="none"/>
        </c:marker>
      </c:pivotFmt>
      <c:pivotFmt>
        <c:idx val="295"/>
        <c:spPr>
          <a:solidFill>
            <a:schemeClr val="accent1"/>
          </a:solidFill>
          <a:ln w="28575" cap="rnd">
            <a:solidFill>
              <a:schemeClr val="accent1"/>
            </a:solidFill>
            <a:round/>
          </a:ln>
          <a:effectLst/>
        </c:spPr>
        <c:marker>
          <c:symbol val="none"/>
        </c:marker>
      </c:pivotFmt>
      <c:pivotFmt>
        <c:idx val="296"/>
        <c:spPr>
          <a:solidFill>
            <a:schemeClr val="accent1"/>
          </a:solidFill>
          <a:ln w="28575" cap="rnd">
            <a:solidFill>
              <a:schemeClr val="accent1"/>
            </a:solidFill>
            <a:round/>
          </a:ln>
          <a:effectLst/>
        </c:spPr>
        <c:marker>
          <c:symbol val="none"/>
        </c:marker>
      </c:pivotFmt>
      <c:pivotFmt>
        <c:idx val="297"/>
        <c:spPr>
          <a:solidFill>
            <a:schemeClr val="accent1"/>
          </a:solidFill>
          <a:ln w="28575" cap="rnd">
            <a:solidFill>
              <a:schemeClr val="accent1"/>
            </a:solidFill>
            <a:round/>
          </a:ln>
          <a:effectLst/>
        </c:spPr>
        <c:marker>
          <c:symbol val="none"/>
        </c:marker>
      </c:pivotFmt>
      <c:pivotFmt>
        <c:idx val="298"/>
        <c:spPr>
          <a:solidFill>
            <a:schemeClr val="accent1"/>
          </a:solidFill>
          <a:ln w="28575" cap="rnd">
            <a:solidFill>
              <a:schemeClr val="accent1"/>
            </a:solidFill>
            <a:round/>
          </a:ln>
          <a:effectLst/>
        </c:spPr>
        <c:marker>
          <c:symbol val="none"/>
        </c:marker>
      </c:pivotFmt>
      <c:pivotFmt>
        <c:idx val="299"/>
        <c:spPr>
          <a:solidFill>
            <a:schemeClr val="accent1"/>
          </a:solidFill>
          <a:ln w="28575" cap="rnd">
            <a:solidFill>
              <a:schemeClr val="accent1"/>
            </a:solidFill>
            <a:round/>
          </a:ln>
          <a:effectLst/>
        </c:spPr>
        <c:marker>
          <c:symbol val="none"/>
        </c:marker>
      </c:pivotFmt>
      <c:pivotFmt>
        <c:idx val="300"/>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301"/>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302"/>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303"/>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304"/>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305"/>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306"/>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307"/>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308"/>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309"/>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310"/>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311"/>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312"/>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313"/>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314"/>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315"/>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316"/>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317"/>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318"/>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319"/>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3.7454545752697743E-2"/>
          <c:y val="9.8328447364395E-2"/>
          <c:w val="0.71516447980663034"/>
          <c:h val="0.77896446363457861"/>
        </c:manualLayout>
      </c:layout>
      <c:lineChart>
        <c:grouping val="standard"/>
        <c:varyColors val="0"/>
        <c:ser>
          <c:idx val="0"/>
          <c:order val="0"/>
          <c:tx>
            <c:strRef>
              <c:f>Nitratos!$B$52:$B$53</c:f>
              <c:strCache>
                <c:ptCount val="1"/>
                <c:pt idx="0">
                  <c:v>CONV</c:v>
                </c:pt>
              </c:strCache>
            </c:strRef>
          </c:tx>
          <c:spPr>
            <a:ln w="28575" cap="rnd">
              <a:solidFill>
                <a:schemeClr val="accent1"/>
              </a:solidFill>
              <a:round/>
            </a:ln>
            <a:effectLst/>
          </c:spPr>
          <c:marker>
            <c:symbol val="none"/>
          </c:marker>
          <c:cat>
            <c:strRef>
              <c:f>Nitratos!$A$54:$A$66</c:f>
              <c:strCache>
                <c:ptCount val="12"/>
                <c:pt idx="0">
                  <c:v>ene-19</c:v>
                </c:pt>
                <c:pt idx="1">
                  <c:v>feb-19</c:v>
                </c:pt>
                <c:pt idx="2">
                  <c:v>mar-19</c:v>
                </c:pt>
                <c:pt idx="3">
                  <c:v>abr-19</c:v>
                </c:pt>
                <c:pt idx="4">
                  <c:v>may-19</c:v>
                </c:pt>
                <c:pt idx="5">
                  <c:v>jun-19</c:v>
                </c:pt>
                <c:pt idx="6">
                  <c:v>jul-19</c:v>
                </c:pt>
                <c:pt idx="7">
                  <c:v>ago-19</c:v>
                </c:pt>
                <c:pt idx="8">
                  <c:v>sep-19</c:v>
                </c:pt>
                <c:pt idx="9">
                  <c:v>oct-19</c:v>
                </c:pt>
                <c:pt idx="10">
                  <c:v>nov-19</c:v>
                </c:pt>
                <c:pt idx="11">
                  <c:v>dic-19</c:v>
                </c:pt>
              </c:strCache>
            </c:strRef>
          </c:cat>
          <c:val>
            <c:numRef>
              <c:f>Nitratos!$B$54:$B$66</c:f>
              <c:numCache>
                <c:formatCode>General</c:formatCode>
                <c:ptCount val="12"/>
              </c:numCache>
            </c:numRef>
          </c:val>
          <c:smooth val="0"/>
          <c:extLst>
            <c:ext xmlns:c16="http://schemas.microsoft.com/office/drawing/2014/chart" uri="{C3380CC4-5D6E-409C-BE32-E72D297353CC}">
              <c16:uniqueId val="{00000000-8C5B-4971-B7B4-8DCB11A95AB1}"/>
            </c:ext>
          </c:extLst>
        </c:ser>
        <c:ser>
          <c:idx val="1"/>
          <c:order val="1"/>
          <c:tx>
            <c:strRef>
              <c:f>Nitratos!$C$52:$C$53</c:f>
              <c:strCache>
                <c:ptCount val="1"/>
                <c:pt idx="0">
                  <c:v>HARG1</c:v>
                </c:pt>
              </c:strCache>
            </c:strRef>
          </c:tx>
          <c:spPr>
            <a:ln w="28575" cap="rnd">
              <a:solidFill>
                <a:schemeClr val="accent2"/>
              </a:solidFill>
              <a:round/>
            </a:ln>
            <a:effectLst/>
          </c:spPr>
          <c:marker>
            <c:symbol val="none"/>
          </c:marker>
          <c:cat>
            <c:strRef>
              <c:f>Nitratos!$A$54:$A$66</c:f>
              <c:strCache>
                <c:ptCount val="12"/>
                <c:pt idx="0">
                  <c:v>ene-19</c:v>
                </c:pt>
                <c:pt idx="1">
                  <c:v>feb-19</c:v>
                </c:pt>
                <c:pt idx="2">
                  <c:v>mar-19</c:v>
                </c:pt>
                <c:pt idx="3">
                  <c:v>abr-19</c:v>
                </c:pt>
                <c:pt idx="4">
                  <c:v>may-19</c:v>
                </c:pt>
                <c:pt idx="5">
                  <c:v>jun-19</c:v>
                </c:pt>
                <c:pt idx="6">
                  <c:v>jul-19</c:v>
                </c:pt>
                <c:pt idx="7">
                  <c:v>ago-19</c:v>
                </c:pt>
                <c:pt idx="8">
                  <c:v>sep-19</c:v>
                </c:pt>
                <c:pt idx="9">
                  <c:v>oct-19</c:v>
                </c:pt>
                <c:pt idx="10">
                  <c:v>nov-19</c:v>
                </c:pt>
                <c:pt idx="11">
                  <c:v>dic-19</c:v>
                </c:pt>
              </c:strCache>
            </c:strRef>
          </c:cat>
          <c:val>
            <c:numRef>
              <c:f>Nitratos!$C$54:$C$66</c:f>
              <c:numCache>
                <c:formatCode>General</c:formatCode>
                <c:ptCount val="12"/>
              </c:numCache>
            </c:numRef>
          </c:val>
          <c:smooth val="0"/>
          <c:extLst>
            <c:ext xmlns:c16="http://schemas.microsoft.com/office/drawing/2014/chart" uri="{C3380CC4-5D6E-409C-BE32-E72D297353CC}">
              <c16:uniqueId val="{00000001-8C5B-4971-B7B4-8DCB11A95AB1}"/>
            </c:ext>
          </c:extLst>
        </c:ser>
        <c:ser>
          <c:idx val="2"/>
          <c:order val="2"/>
          <c:tx>
            <c:strRef>
              <c:f>Nitratos!$D$52:$D$53</c:f>
              <c:strCache>
                <c:ptCount val="1"/>
                <c:pt idx="0">
                  <c:v>HARG2</c:v>
                </c:pt>
              </c:strCache>
            </c:strRef>
          </c:tx>
          <c:spPr>
            <a:ln w="28575" cap="rnd">
              <a:solidFill>
                <a:schemeClr val="accent3"/>
              </a:solidFill>
              <a:round/>
            </a:ln>
            <a:effectLst/>
          </c:spPr>
          <c:marker>
            <c:symbol val="none"/>
          </c:marker>
          <c:cat>
            <c:strRef>
              <c:f>Nitratos!$A$54:$A$66</c:f>
              <c:strCache>
                <c:ptCount val="12"/>
                <c:pt idx="0">
                  <c:v>ene-19</c:v>
                </c:pt>
                <c:pt idx="1">
                  <c:v>feb-19</c:v>
                </c:pt>
                <c:pt idx="2">
                  <c:v>mar-19</c:v>
                </c:pt>
                <c:pt idx="3">
                  <c:v>abr-19</c:v>
                </c:pt>
                <c:pt idx="4">
                  <c:v>may-19</c:v>
                </c:pt>
                <c:pt idx="5">
                  <c:v>jun-19</c:v>
                </c:pt>
                <c:pt idx="6">
                  <c:v>jul-19</c:v>
                </c:pt>
                <c:pt idx="7">
                  <c:v>ago-19</c:v>
                </c:pt>
                <c:pt idx="8">
                  <c:v>sep-19</c:v>
                </c:pt>
                <c:pt idx="9">
                  <c:v>oct-19</c:v>
                </c:pt>
                <c:pt idx="10">
                  <c:v>nov-19</c:v>
                </c:pt>
                <c:pt idx="11">
                  <c:v>dic-19</c:v>
                </c:pt>
              </c:strCache>
            </c:strRef>
          </c:cat>
          <c:val>
            <c:numRef>
              <c:f>Nitratos!$D$54:$D$66</c:f>
              <c:numCache>
                <c:formatCode>General</c:formatCode>
                <c:ptCount val="12"/>
              </c:numCache>
            </c:numRef>
          </c:val>
          <c:smooth val="0"/>
          <c:extLst>
            <c:ext xmlns:c16="http://schemas.microsoft.com/office/drawing/2014/chart" uri="{C3380CC4-5D6E-409C-BE32-E72D297353CC}">
              <c16:uniqueId val="{00000002-8C5B-4971-B7B4-8DCB11A95AB1}"/>
            </c:ext>
          </c:extLst>
        </c:ser>
        <c:ser>
          <c:idx val="3"/>
          <c:order val="3"/>
          <c:tx>
            <c:strRef>
              <c:f>Nitratos!$E$52:$E$53</c:f>
              <c:strCache>
                <c:ptCount val="1"/>
                <c:pt idx="0">
                  <c:v>HASL1</c:v>
                </c:pt>
              </c:strCache>
            </c:strRef>
          </c:tx>
          <c:spPr>
            <a:ln w="28575" cap="rnd">
              <a:solidFill>
                <a:schemeClr val="accent4"/>
              </a:solidFill>
              <a:round/>
            </a:ln>
            <a:effectLst/>
          </c:spPr>
          <c:marker>
            <c:symbol val="none"/>
          </c:marker>
          <c:cat>
            <c:strRef>
              <c:f>Nitratos!$A$54:$A$66</c:f>
              <c:strCache>
                <c:ptCount val="12"/>
                <c:pt idx="0">
                  <c:v>ene-19</c:v>
                </c:pt>
                <c:pt idx="1">
                  <c:v>feb-19</c:v>
                </c:pt>
                <c:pt idx="2">
                  <c:v>mar-19</c:v>
                </c:pt>
                <c:pt idx="3">
                  <c:v>abr-19</c:v>
                </c:pt>
                <c:pt idx="4">
                  <c:v>may-19</c:v>
                </c:pt>
                <c:pt idx="5">
                  <c:v>jun-19</c:v>
                </c:pt>
                <c:pt idx="6">
                  <c:v>jul-19</c:v>
                </c:pt>
                <c:pt idx="7">
                  <c:v>ago-19</c:v>
                </c:pt>
                <c:pt idx="8">
                  <c:v>sep-19</c:v>
                </c:pt>
                <c:pt idx="9">
                  <c:v>oct-19</c:v>
                </c:pt>
                <c:pt idx="10">
                  <c:v>nov-19</c:v>
                </c:pt>
                <c:pt idx="11">
                  <c:v>dic-19</c:v>
                </c:pt>
              </c:strCache>
            </c:strRef>
          </c:cat>
          <c:val>
            <c:numRef>
              <c:f>Nitratos!$E$54:$E$66</c:f>
              <c:numCache>
                <c:formatCode>General</c:formatCode>
                <c:ptCount val="12"/>
              </c:numCache>
            </c:numRef>
          </c:val>
          <c:smooth val="0"/>
          <c:extLst>
            <c:ext xmlns:c16="http://schemas.microsoft.com/office/drawing/2014/chart" uri="{C3380CC4-5D6E-409C-BE32-E72D297353CC}">
              <c16:uniqueId val="{00000003-8C5B-4971-B7B4-8DCB11A95AB1}"/>
            </c:ext>
          </c:extLst>
        </c:ser>
        <c:ser>
          <c:idx val="4"/>
          <c:order val="4"/>
          <c:tx>
            <c:strRef>
              <c:f>Nitratos!$F$52:$F$53</c:f>
              <c:strCache>
                <c:ptCount val="1"/>
                <c:pt idx="0">
                  <c:v>HASL2</c:v>
                </c:pt>
              </c:strCache>
            </c:strRef>
          </c:tx>
          <c:spPr>
            <a:ln w="28575" cap="rnd">
              <a:solidFill>
                <a:schemeClr val="accent5"/>
              </a:solidFill>
              <a:round/>
            </a:ln>
            <a:effectLst/>
          </c:spPr>
          <c:marker>
            <c:symbol val="none"/>
          </c:marker>
          <c:cat>
            <c:strRef>
              <c:f>Nitratos!$A$54:$A$66</c:f>
              <c:strCache>
                <c:ptCount val="12"/>
                <c:pt idx="0">
                  <c:v>ene-19</c:v>
                </c:pt>
                <c:pt idx="1">
                  <c:v>feb-19</c:v>
                </c:pt>
                <c:pt idx="2">
                  <c:v>mar-19</c:v>
                </c:pt>
                <c:pt idx="3">
                  <c:v>abr-19</c:v>
                </c:pt>
                <c:pt idx="4">
                  <c:v>may-19</c:v>
                </c:pt>
                <c:pt idx="5">
                  <c:v>jun-19</c:v>
                </c:pt>
                <c:pt idx="6">
                  <c:v>jul-19</c:v>
                </c:pt>
                <c:pt idx="7">
                  <c:v>ago-19</c:v>
                </c:pt>
                <c:pt idx="8">
                  <c:v>sep-19</c:v>
                </c:pt>
                <c:pt idx="9">
                  <c:v>oct-19</c:v>
                </c:pt>
                <c:pt idx="10">
                  <c:v>nov-19</c:v>
                </c:pt>
                <c:pt idx="11">
                  <c:v>dic-19</c:v>
                </c:pt>
              </c:strCache>
            </c:strRef>
          </c:cat>
          <c:val>
            <c:numRef>
              <c:f>Nitratos!$F$54:$F$66</c:f>
              <c:numCache>
                <c:formatCode>General</c:formatCode>
                <c:ptCount val="12"/>
              </c:numCache>
            </c:numRef>
          </c:val>
          <c:smooth val="0"/>
          <c:extLst>
            <c:ext xmlns:c16="http://schemas.microsoft.com/office/drawing/2014/chart" uri="{C3380CC4-5D6E-409C-BE32-E72D297353CC}">
              <c16:uniqueId val="{00000004-8C5B-4971-B7B4-8DCB11A95AB1}"/>
            </c:ext>
          </c:extLst>
        </c:ser>
        <c:ser>
          <c:idx val="5"/>
          <c:order val="5"/>
          <c:tx>
            <c:strRef>
              <c:f>Nitratos!$G$52:$G$53</c:f>
              <c:strCache>
                <c:ptCount val="1"/>
                <c:pt idx="0">
                  <c:v>HASL3</c:v>
                </c:pt>
              </c:strCache>
            </c:strRef>
          </c:tx>
          <c:spPr>
            <a:ln w="28575" cap="rnd">
              <a:solidFill>
                <a:schemeClr val="accent6"/>
              </a:solidFill>
              <a:round/>
            </a:ln>
            <a:effectLst/>
          </c:spPr>
          <c:marker>
            <c:symbol val="none"/>
          </c:marker>
          <c:cat>
            <c:strRef>
              <c:f>Nitratos!$A$54:$A$66</c:f>
              <c:strCache>
                <c:ptCount val="12"/>
                <c:pt idx="0">
                  <c:v>ene-19</c:v>
                </c:pt>
                <c:pt idx="1">
                  <c:v>feb-19</c:v>
                </c:pt>
                <c:pt idx="2">
                  <c:v>mar-19</c:v>
                </c:pt>
                <c:pt idx="3">
                  <c:v>abr-19</c:v>
                </c:pt>
                <c:pt idx="4">
                  <c:v>may-19</c:v>
                </c:pt>
                <c:pt idx="5">
                  <c:v>jun-19</c:v>
                </c:pt>
                <c:pt idx="6">
                  <c:v>jul-19</c:v>
                </c:pt>
                <c:pt idx="7">
                  <c:v>ago-19</c:v>
                </c:pt>
                <c:pt idx="8">
                  <c:v>sep-19</c:v>
                </c:pt>
                <c:pt idx="9">
                  <c:v>oct-19</c:v>
                </c:pt>
                <c:pt idx="10">
                  <c:v>nov-19</c:v>
                </c:pt>
                <c:pt idx="11">
                  <c:v>dic-19</c:v>
                </c:pt>
              </c:strCache>
            </c:strRef>
          </c:cat>
          <c:val>
            <c:numRef>
              <c:f>Nitratos!$G$54:$G$66</c:f>
              <c:numCache>
                <c:formatCode>General</c:formatCode>
                <c:ptCount val="12"/>
              </c:numCache>
            </c:numRef>
          </c:val>
          <c:smooth val="0"/>
          <c:extLst>
            <c:ext xmlns:c16="http://schemas.microsoft.com/office/drawing/2014/chart" uri="{C3380CC4-5D6E-409C-BE32-E72D297353CC}">
              <c16:uniqueId val="{00000005-8C5B-4971-B7B4-8DCB11A95AB1}"/>
            </c:ext>
          </c:extLst>
        </c:ser>
        <c:ser>
          <c:idx val="6"/>
          <c:order val="6"/>
          <c:tx>
            <c:strRef>
              <c:f>Nitratos!$H$52:$H$53</c:f>
              <c:strCache>
                <c:ptCount val="1"/>
                <c:pt idx="0">
                  <c:v>HOSP1</c:v>
                </c:pt>
              </c:strCache>
            </c:strRef>
          </c:tx>
          <c:spPr>
            <a:ln w="28575" cap="rnd">
              <a:solidFill>
                <a:schemeClr val="accent1">
                  <a:lumMod val="60000"/>
                </a:schemeClr>
              </a:solidFill>
              <a:round/>
            </a:ln>
            <a:effectLst/>
          </c:spPr>
          <c:marker>
            <c:symbol val="none"/>
          </c:marker>
          <c:cat>
            <c:strRef>
              <c:f>Nitratos!$A$54:$A$66</c:f>
              <c:strCache>
                <c:ptCount val="12"/>
                <c:pt idx="0">
                  <c:v>ene-19</c:v>
                </c:pt>
                <c:pt idx="1">
                  <c:v>feb-19</c:v>
                </c:pt>
                <c:pt idx="2">
                  <c:v>mar-19</c:v>
                </c:pt>
                <c:pt idx="3">
                  <c:v>abr-19</c:v>
                </c:pt>
                <c:pt idx="4">
                  <c:v>may-19</c:v>
                </c:pt>
                <c:pt idx="5">
                  <c:v>jun-19</c:v>
                </c:pt>
                <c:pt idx="6">
                  <c:v>jul-19</c:v>
                </c:pt>
                <c:pt idx="7">
                  <c:v>ago-19</c:v>
                </c:pt>
                <c:pt idx="8">
                  <c:v>sep-19</c:v>
                </c:pt>
                <c:pt idx="9">
                  <c:v>oct-19</c:v>
                </c:pt>
                <c:pt idx="10">
                  <c:v>nov-19</c:v>
                </c:pt>
                <c:pt idx="11">
                  <c:v>dic-19</c:v>
                </c:pt>
              </c:strCache>
            </c:strRef>
          </c:cat>
          <c:val>
            <c:numRef>
              <c:f>Nitratos!$H$54:$H$66</c:f>
              <c:numCache>
                <c:formatCode>General</c:formatCode>
                <c:ptCount val="12"/>
              </c:numCache>
            </c:numRef>
          </c:val>
          <c:smooth val="0"/>
          <c:extLst>
            <c:ext xmlns:c16="http://schemas.microsoft.com/office/drawing/2014/chart" uri="{C3380CC4-5D6E-409C-BE32-E72D297353CC}">
              <c16:uniqueId val="{00000006-8C5B-4971-B7B4-8DCB11A95AB1}"/>
            </c:ext>
          </c:extLst>
        </c:ser>
        <c:ser>
          <c:idx val="7"/>
          <c:order val="7"/>
          <c:tx>
            <c:strRef>
              <c:f>Nitratos!$I$52:$I$53</c:f>
              <c:strCache>
                <c:ptCount val="1"/>
                <c:pt idx="0">
                  <c:v>MAAB1</c:v>
                </c:pt>
              </c:strCache>
            </c:strRef>
          </c:tx>
          <c:spPr>
            <a:ln w="28575" cap="rnd">
              <a:solidFill>
                <a:schemeClr val="accent2">
                  <a:lumMod val="60000"/>
                </a:schemeClr>
              </a:solidFill>
              <a:round/>
            </a:ln>
            <a:effectLst/>
          </c:spPr>
          <c:marker>
            <c:symbol val="none"/>
          </c:marker>
          <c:cat>
            <c:strRef>
              <c:f>Nitratos!$A$54:$A$66</c:f>
              <c:strCache>
                <c:ptCount val="12"/>
                <c:pt idx="0">
                  <c:v>ene-19</c:v>
                </c:pt>
                <c:pt idx="1">
                  <c:v>feb-19</c:v>
                </c:pt>
                <c:pt idx="2">
                  <c:v>mar-19</c:v>
                </c:pt>
                <c:pt idx="3">
                  <c:v>abr-19</c:v>
                </c:pt>
                <c:pt idx="4">
                  <c:v>may-19</c:v>
                </c:pt>
                <c:pt idx="5">
                  <c:v>jun-19</c:v>
                </c:pt>
                <c:pt idx="6">
                  <c:v>jul-19</c:v>
                </c:pt>
                <c:pt idx="7">
                  <c:v>ago-19</c:v>
                </c:pt>
                <c:pt idx="8">
                  <c:v>sep-19</c:v>
                </c:pt>
                <c:pt idx="9">
                  <c:v>oct-19</c:v>
                </c:pt>
                <c:pt idx="10">
                  <c:v>nov-19</c:v>
                </c:pt>
                <c:pt idx="11">
                  <c:v>dic-19</c:v>
                </c:pt>
              </c:strCache>
            </c:strRef>
          </c:cat>
          <c:val>
            <c:numRef>
              <c:f>Nitratos!$I$54:$I$66</c:f>
              <c:numCache>
                <c:formatCode>General</c:formatCode>
                <c:ptCount val="12"/>
              </c:numCache>
            </c:numRef>
          </c:val>
          <c:smooth val="0"/>
          <c:extLst>
            <c:ext xmlns:c16="http://schemas.microsoft.com/office/drawing/2014/chart" uri="{C3380CC4-5D6E-409C-BE32-E72D297353CC}">
              <c16:uniqueId val="{00000007-8C5B-4971-B7B4-8DCB11A95AB1}"/>
            </c:ext>
          </c:extLst>
        </c:ser>
        <c:ser>
          <c:idx val="8"/>
          <c:order val="8"/>
          <c:tx>
            <c:strRef>
              <c:f>Nitratos!$J$52:$J$53</c:f>
              <c:strCache>
                <c:ptCount val="1"/>
                <c:pt idx="0">
                  <c:v>MAAB2</c:v>
                </c:pt>
              </c:strCache>
            </c:strRef>
          </c:tx>
          <c:spPr>
            <a:ln w="28575" cap="rnd">
              <a:solidFill>
                <a:schemeClr val="accent3">
                  <a:lumMod val="60000"/>
                </a:schemeClr>
              </a:solidFill>
              <a:round/>
            </a:ln>
            <a:effectLst/>
          </c:spPr>
          <c:marker>
            <c:symbol val="none"/>
          </c:marker>
          <c:cat>
            <c:strRef>
              <c:f>Nitratos!$A$54:$A$66</c:f>
              <c:strCache>
                <c:ptCount val="12"/>
                <c:pt idx="0">
                  <c:v>ene-19</c:v>
                </c:pt>
                <c:pt idx="1">
                  <c:v>feb-19</c:v>
                </c:pt>
                <c:pt idx="2">
                  <c:v>mar-19</c:v>
                </c:pt>
                <c:pt idx="3">
                  <c:v>abr-19</c:v>
                </c:pt>
                <c:pt idx="4">
                  <c:v>may-19</c:v>
                </c:pt>
                <c:pt idx="5">
                  <c:v>jun-19</c:v>
                </c:pt>
                <c:pt idx="6">
                  <c:v>jul-19</c:v>
                </c:pt>
                <c:pt idx="7">
                  <c:v>ago-19</c:v>
                </c:pt>
                <c:pt idx="8">
                  <c:v>sep-19</c:v>
                </c:pt>
                <c:pt idx="9">
                  <c:v>oct-19</c:v>
                </c:pt>
                <c:pt idx="10">
                  <c:v>nov-19</c:v>
                </c:pt>
                <c:pt idx="11">
                  <c:v>dic-19</c:v>
                </c:pt>
              </c:strCache>
            </c:strRef>
          </c:cat>
          <c:val>
            <c:numRef>
              <c:f>Nitratos!$J$54:$J$66</c:f>
              <c:numCache>
                <c:formatCode>General</c:formatCode>
                <c:ptCount val="12"/>
              </c:numCache>
            </c:numRef>
          </c:val>
          <c:smooth val="0"/>
          <c:extLst>
            <c:ext xmlns:c16="http://schemas.microsoft.com/office/drawing/2014/chart" uri="{C3380CC4-5D6E-409C-BE32-E72D297353CC}">
              <c16:uniqueId val="{00000008-8C5B-4971-B7B4-8DCB11A95AB1}"/>
            </c:ext>
          </c:extLst>
        </c:ser>
        <c:ser>
          <c:idx val="9"/>
          <c:order val="9"/>
          <c:tx>
            <c:strRef>
              <c:f>Nitratos!$K$52:$K$53</c:f>
              <c:strCache>
                <c:ptCount val="1"/>
                <c:pt idx="0">
                  <c:v>MACA1</c:v>
                </c:pt>
              </c:strCache>
            </c:strRef>
          </c:tx>
          <c:spPr>
            <a:ln w="28575" cap="rnd">
              <a:solidFill>
                <a:schemeClr val="accent4">
                  <a:lumMod val="60000"/>
                </a:schemeClr>
              </a:solidFill>
              <a:round/>
            </a:ln>
            <a:effectLst/>
          </c:spPr>
          <c:marker>
            <c:symbol val="none"/>
          </c:marker>
          <c:cat>
            <c:strRef>
              <c:f>Nitratos!$A$54:$A$66</c:f>
              <c:strCache>
                <c:ptCount val="12"/>
                <c:pt idx="0">
                  <c:v>ene-19</c:v>
                </c:pt>
                <c:pt idx="1">
                  <c:v>feb-19</c:v>
                </c:pt>
                <c:pt idx="2">
                  <c:v>mar-19</c:v>
                </c:pt>
                <c:pt idx="3">
                  <c:v>abr-19</c:v>
                </c:pt>
                <c:pt idx="4">
                  <c:v>may-19</c:v>
                </c:pt>
                <c:pt idx="5">
                  <c:v>jun-19</c:v>
                </c:pt>
                <c:pt idx="6">
                  <c:v>jul-19</c:v>
                </c:pt>
                <c:pt idx="7">
                  <c:v>ago-19</c:v>
                </c:pt>
                <c:pt idx="8">
                  <c:v>sep-19</c:v>
                </c:pt>
                <c:pt idx="9">
                  <c:v>oct-19</c:v>
                </c:pt>
                <c:pt idx="10">
                  <c:v>nov-19</c:v>
                </c:pt>
                <c:pt idx="11">
                  <c:v>dic-19</c:v>
                </c:pt>
              </c:strCache>
            </c:strRef>
          </c:cat>
          <c:val>
            <c:numRef>
              <c:f>Nitratos!$K$54:$K$66</c:f>
              <c:numCache>
                <c:formatCode>General</c:formatCode>
                <c:ptCount val="12"/>
              </c:numCache>
            </c:numRef>
          </c:val>
          <c:smooth val="0"/>
          <c:extLst>
            <c:ext xmlns:c16="http://schemas.microsoft.com/office/drawing/2014/chart" uri="{C3380CC4-5D6E-409C-BE32-E72D297353CC}">
              <c16:uniqueId val="{00000009-8C5B-4971-B7B4-8DCB11A95AB1}"/>
            </c:ext>
          </c:extLst>
        </c:ser>
        <c:ser>
          <c:idx val="10"/>
          <c:order val="10"/>
          <c:tx>
            <c:strRef>
              <c:f>Nitratos!$L$52:$L$53</c:f>
              <c:strCache>
                <c:ptCount val="1"/>
                <c:pt idx="0">
                  <c:v>MACA2</c:v>
                </c:pt>
              </c:strCache>
            </c:strRef>
          </c:tx>
          <c:spPr>
            <a:ln w="28575" cap="rnd">
              <a:solidFill>
                <a:schemeClr val="accent5">
                  <a:lumMod val="60000"/>
                </a:schemeClr>
              </a:solidFill>
              <a:round/>
            </a:ln>
            <a:effectLst/>
          </c:spPr>
          <c:marker>
            <c:symbol val="none"/>
          </c:marker>
          <c:cat>
            <c:strRef>
              <c:f>Nitratos!$A$54:$A$66</c:f>
              <c:strCache>
                <c:ptCount val="12"/>
                <c:pt idx="0">
                  <c:v>ene-19</c:v>
                </c:pt>
                <c:pt idx="1">
                  <c:v>feb-19</c:v>
                </c:pt>
                <c:pt idx="2">
                  <c:v>mar-19</c:v>
                </c:pt>
                <c:pt idx="3">
                  <c:v>abr-19</c:v>
                </c:pt>
                <c:pt idx="4">
                  <c:v>may-19</c:v>
                </c:pt>
                <c:pt idx="5">
                  <c:v>jun-19</c:v>
                </c:pt>
                <c:pt idx="6">
                  <c:v>jul-19</c:v>
                </c:pt>
                <c:pt idx="7">
                  <c:v>ago-19</c:v>
                </c:pt>
                <c:pt idx="8">
                  <c:v>sep-19</c:v>
                </c:pt>
                <c:pt idx="9">
                  <c:v>oct-19</c:v>
                </c:pt>
                <c:pt idx="10">
                  <c:v>nov-19</c:v>
                </c:pt>
                <c:pt idx="11">
                  <c:v>dic-19</c:v>
                </c:pt>
              </c:strCache>
            </c:strRef>
          </c:cat>
          <c:val>
            <c:numRef>
              <c:f>Nitratos!$L$54:$L$66</c:f>
              <c:numCache>
                <c:formatCode>General</c:formatCode>
                <c:ptCount val="12"/>
              </c:numCache>
            </c:numRef>
          </c:val>
          <c:smooth val="0"/>
          <c:extLst>
            <c:ext xmlns:c16="http://schemas.microsoft.com/office/drawing/2014/chart" uri="{C3380CC4-5D6E-409C-BE32-E72D297353CC}">
              <c16:uniqueId val="{0000000A-8C5B-4971-B7B4-8DCB11A95AB1}"/>
            </c:ext>
          </c:extLst>
        </c:ser>
        <c:ser>
          <c:idx val="11"/>
          <c:order val="11"/>
          <c:tx>
            <c:strRef>
              <c:f>Nitratos!$M$52:$M$53</c:f>
              <c:strCache>
                <c:ptCount val="1"/>
                <c:pt idx="0">
                  <c:v>PAPO1</c:v>
                </c:pt>
              </c:strCache>
            </c:strRef>
          </c:tx>
          <c:spPr>
            <a:ln w="28575" cap="rnd">
              <a:solidFill>
                <a:schemeClr val="accent6">
                  <a:lumMod val="60000"/>
                </a:schemeClr>
              </a:solidFill>
              <a:round/>
            </a:ln>
            <a:effectLst/>
          </c:spPr>
          <c:marker>
            <c:symbol val="none"/>
          </c:marker>
          <c:cat>
            <c:strRef>
              <c:f>Nitratos!$A$54:$A$66</c:f>
              <c:strCache>
                <c:ptCount val="12"/>
                <c:pt idx="0">
                  <c:v>ene-19</c:v>
                </c:pt>
                <c:pt idx="1">
                  <c:v>feb-19</c:v>
                </c:pt>
                <c:pt idx="2">
                  <c:v>mar-19</c:v>
                </c:pt>
                <c:pt idx="3">
                  <c:v>abr-19</c:v>
                </c:pt>
                <c:pt idx="4">
                  <c:v>may-19</c:v>
                </c:pt>
                <c:pt idx="5">
                  <c:v>jun-19</c:v>
                </c:pt>
                <c:pt idx="6">
                  <c:v>jul-19</c:v>
                </c:pt>
                <c:pt idx="7">
                  <c:v>ago-19</c:v>
                </c:pt>
                <c:pt idx="8">
                  <c:v>sep-19</c:v>
                </c:pt>
                <c:pt idx="9">
                  <c:v>oct-19</c:v>
                </c:pt>
                <c:pt idx="10">
                  <c:v>nov-19</c:v>
                </c:pt>
                <c:pt idx="11">
                  <c:v>dic-19</c:v>
                </c:pt>
              </c:strCache>
            </c:strRef>
          </c:cat>
          <c:val>
            <c:numRef>
              <c:f>Nitratos!$M$54:$M$66</c:f>
              <c:numCache>
                <c:formatCode>General</c:formatCode>
                <c:ptCount val="12"/>
              </c:numCache>
            </c:numRef>
          </c:val>
          <c:smooth val="0"/>
          <c:extLst>
            <c:ext xmlns:c16="http://schemas.microsoft.com/office/drawing/2014/chart" uri="{C3380CC4-5D6E-409C-BE32-E72D297353CC}">
              <c16:uniqueId val="{0000000B-8C5B-4971-B7B4-8DCB11A95AB1}"/>
            </c:ext>
          </c:extLst>
        </c:ser>
        <c:ser>
          <c:idx val="12"/>
          <c:order val="12"/>
          <c:tx>
            <c:strRef>
              <c:f>Nitratos!$N$52:$N$53</c:f>
              <c:strCache>
                <c:ptCount val="1"/>
                <c:pt idx="0">
                  <c:v>PAPO2</c:v>
                </c:pt>
              </c:strCache>
            </c:strRef>
          </c:tx>
          <c:spPr>
            <a:ln w="28575" cap="rnd">
              <a:solidFill>
                <a:schemeClr val="accent1">
                  <a:lumMod val="80000"/>
                  <a:lumOff val="20000"/>
                </a:schemeClr>
              </a:solidFill>
              <a:round/>
            </a:ln>
            <a:effectLst/>
          </c:spPr>
          <c:marker>
            <c:symbol val="none"/>
          </c:marker>
          <c:cat>
            <c:strRef>
              <c:f>Nitratos!$A$54:$A$66</c:f>
              <c:strCache>
                <c:ptCount val="12"/>
                <c:pt idx="0">
                  <c:v>ene-19</c:v>
                </c:pt>
                <c:pt idx="1">
                  <c:v>feb-19</c:v>
                </c:pt>
                <c:pt idx="2">
                  <c:v>mar-19</c:v>
                </c:pt>
                <c:pt idx="3">
                  <c:v>abr-19</c:v>
                </c:pt>
                <c:pt idx="4">
                  <c:v>may-19</c:v>
                </c:pt>
                <c:pt idx="5">
                  <c:v>jun-19</c:v>
                </c:pt>
                <c:pt idx="6">
                  <c:v>jul-19</c:v>
                </c:pt>
                <c:pt idx="7">
                  <c:v>ago-19</c:v>
                </c:pt>
                <c:pt idx="8">
                  <c:v>sep-19</c:v>
                </c:pt>
                <c:pt idx="9">
                  <c:v>oct-19</c:v>
                </c:pt>
                <c:pt idx="10">
                  <c:v>nov-19</c:v>
                </c:pt>
                <c:pt idx="11">
                  <c:v>dic-19</c:v>
                </c:pt>
              </c:strCache>
            </c:strRef>
          </c:cat>
          <c:val>
            <c:numRef>
              <c:f>Nitratos!$N$54:$N$66</c:f>
              <c:numCache>
                <c:formatCode>General</c:formatCode>
                <c:ptCount val="12"/>
              </c:numCache>
            </c:numRef>
          </c:val>
          <c:smooth val="0"/>
          <c:extLst>
            <c:ext xmlns:c16="http://schemas.microsoft.com/office/drawing/2014/chart" uri="{C3380CC4-5D6E-409C-BE32-E72D297353CC}">
              <c16:uniqueId val="{0000000C-8C5B-4971-B7B4-8DCB11A95AB1}"/>
            </c:ext>
          </c:extLst>
        </c:ser>
        <c:ser>
          <c:idx val="13"/>
          <c:order val="13"/>
          <c:tx>
            <c:strRef>
              <c:f>Nitratos!$O$52:$O$53</c:f>
              <c:strCache>
                <c:ptCount val="1"/>
                <c:pt idx="0">
                  <c:v>PAPR1</c:v>
                </c:pt>
              </c:strCache>
            </c:strRef>
          </c:tx>
          <c:spPr>
            <a:ln w="28575" cap="rnd">
              <a:solidFill>
                <a:schemeClr val="accent2">
                  <a:lumMod val="80000"/>
                  <a:lumOff val="20000"/>
                </a:schemeClr>
              </a:solidFill>
              <a:round/>
            </a:ln>
            <a:effectLst/>
          </c:spPr>
          <c:marker>
            <c:symbol val="none"/>
          </c:marker>
          <c:cat>
            <c:strRef>
              <c:f>Nitratos!$A$54:$A$66</c:f>
              <c:strCache>
                <c:ptCount val="12"/>
                <c:pt idx="0">
                  <c:v>ene-19</c:v>
                </c:pt>
                <c:pt idx="1">
                  <c:v>feb-19</c:v>
                </c:pt>
                <c:pt idx="2">
                  <c:v>mar-19</c:v>
                </c:pt>
                <c:pt idx="3">
                  <c:v>abr-19</c:v>
                </c:pt>
                <c:pt idx="4">
                  <c:v>may-19</c:v>
                </c:pt>
                <c:pt idx="5">
                  <c:v>jun-19</c:v>
                </c:pt>
                <c:pt idx="6">
                  <c:v>jul-19</c:v>
                </c:pt>
                <c:pt idx="7">
                  <c:v>ago-19</c:v>
                </c:pt>
                <c:pt idx="8">
                  <c:v>sep-19</c:v>
                </c:pt>
                <c:pt idx="9">
                  <c:v>oct-19</c:v>
                </c:pt>
                <c:pt idx="10">
                  <c:v>nov-19</c:v>
                </c:pt>
                <c:pt idx="11">
                  <c:v>dic-19</c:v>
                </c:pt>
              </c:strCache>
            </c:strRef>
          </c:cat>
          <c:val>
            <c:numRef>
              <c:f>Nitratos!$O$54:$O$66</c:f>
              <c:numCache>
                <c:formatCode>General</c:formatCode>
                <c:ptCount val="12"/>
              </c:numCache>
            </c:numRef>
          </c:val>
          <c:smooth val="0"/>
          <c:extLst>
            <c:ext xmlns:c16="http://schemas.microsoft.com/office/drawing/2014/chart" uri="{C3380CC4-5D6E-409C-BE32-E72D297353CC}">
              <c16:uniqueId val="{0000000D-8C5B-4971-B7B4-8DCB11A95AB1}"/>
            </c:ext>
          </c:extLst>
        </c:ser>
        <c:ser>
          <c:idx val="14"/>
          <c:order val="14"/>
          <c:tx>
            <c:strRef>
              <c:f>Nitratos!$P$52:$P$53</c:f>
              <c:strCache>
                <c:ptCount val="1"/>
                <c:pt idx="0">
                  <c:v>PAPR2</c:v>
                </c:pt>
              </c:strCache>
            </c:strRef>
          </c:tx>
          <c:spPr>
            <a:ln w="28575" cap="rnd">
              <a:solidFill>
                <a:schemeClr val="accent3">
                  <a:lumMod val="80000"/>
                  <a:lumOff val="20000"/>
                </a:schemeClr>
              </a:solidFill>
              <a:round/>
            </a:ln>
            <a:effectLst/>
          </c:spPr>
          <c:marker>
            <c:symbol val="none"/>
          </c:marker>
          <c:cat>
            <c:strRef>
              <c:f>Nitratos!$A$54:$A$66</c:f>
              <c:strCache>
                <c:ptCount val="12"/>
                <c:pt idx="0">
                  <c:v>ene-19</c:v>
                </c:pt>
                <c:pt idx="1">
                  <c:v>feb-19</c:v>
                </c:pt>
                <c:pt idx="2">
                  <c:v>mar-19</c:v>
                </c:pt>
                <c:pt idx="3">
                  <c:v>abr-19</c:v>
                </c:pt>
                <c:pt idx="4">
                  <c:v>may-19</c:v>
                </c:pt>
                <c:pt idx="5">
                  <c:v>jun-19</c:v>
                </c:pt>
                <c:pt idx="6">
                  <c:v>jul-19</c:v>
                </c:pt>
                <c:pt idx="7">
                  <c:v>ago-19</c:v>
                </c:pt>
                <c:pt idx="8">
                  <c:v>sep-19</c:v>
                </c:pt>
                <c:pt idx="9">
                  <c:v>oct-19</c:v>
                </c:pt>
                <c:pt idx="10">
                  <c:v>nov-19</c:v>
                </c:pt>
                <c:pt idx="11">
                  <c:v>dic-19</c:v>
                </c:pt>
              </c:strCache>
            </c:strRef>
          </c:cat>
          <c:val>
            <c:numRef>
              <c:f>Nitratos!$P$54:$P$66</c:f>
              <c:numCache>
                <c:formatCode>General</c:formatCode>
                <c:ptCount val="12"/>
              </c:numCache>
            </c:numRef>
          </c:val>
          <c:smooth val="0"/>
          <c:extLst>
            <c:ext xmlns:c16="http://schemas.microsoft.com/office/drawing/2014/chart" uri="{C3380CC4-5D6E-409C-BE32-E72D297353CC}">
              <c16:uniqueId val="{0000000E-8C5B-4971-B7B4-8DCB11A95AB1}"/>
            </c:ext>
          </c:extLst>
        </c:ser>
        <c:ser>
          <c:idx val="15"/>
          <c:order val="15"/>
          <c:tx>
            <c:strRef>
              <c:f>Nitratos!$Q$52:$Q$53</c:f>
              <c:strCache>
                <c:ptCount val="1"/>
                <c:pt idx="0">
                  <c:v>PAPR3</c:v>
                </c:pt>
              </c:strCache>
            </c:strRef>
          </c:tx>
          <c:spPr>
            <a:ln w="28575" cap="rnd">
              <a:solidFill>
                <a:schemeClr val="accent4">
                  <a:lumMod val="80000"/>
                  <a:lumOff val="20000"/>
                </a:schemeClr>
              </a:solidFill>
              <a:round/>
            </a:ln>
            <a:effectLst/>
          </c:spPr>
          <c:marker>
            <c:symbol val="none"/>
          </c:marker>
          <c:cat>
            <c:strRef>
              <c:f>Nitratos!$A$54:$A$66</c:f>
              <c:strCache>
                <c:ptCount val="12"/>
                <c:pt idx="0">
                  <c:v>ene-19</c:v>
                </c:pt>
                <c:pt idx="1">
                  <c:v>feb-19</c:v>
                </c:pt>
                <c:pt idx="2">
                  <c:v>mar-19</c:v>
                </c:pt>
                <c:pt idx="3">
                  <c:v>abr-19</c:v>
                </c:pt>
                <c:pt idx="4">
                  <c:v>may-19</c:v>
                </c:pt>
                <c:pt idx="5">
                  <c:v>jun-19</c:v>
                </c:pt>
                <c:pt idx="6">
                  <c:v>jul-19</c:v>
                </c:pt>
                <c:pt idx="7">
                  <c:v>ago-19</c:v>
                </c:pt>
                <c:pt idx="8">
                  <c:v>sep-19</c:v>
                </c:pt>
                <c:pt idx="9">
                  <c:v>oct-19</c:v>
                </c:pt>
                <c:pt idx="10">
                  <c:v>nov-19</c:v>
                </c:pt>
                <c:pt idx="11">
                  <c:v>dic-19</c:v>
                </c:pt>
              </c:strCache>
            </c:strRef>
          </c:cat>
          <c:val>
            <c:numRef>
              <c:f>Nitratos!$Q$54:$Q$66</c:f>
              <c:numCache>
                <c:formatCode>General</c:formatCode>
                <c:ptCount val="12"/>
              </c:numCache>
            </c:numRef>
          </c:val>
          <c:smooth val="0"/>
          <c:extLst>
            <c:ext xmlns:c16="http://schemas.microsoft.com/office/drawing/2014/chart" uri="{C3380CC4-5D6E-409C-BE32-E72D297353CC}">
              <c16:uniqueId val="{0000000F-8C5B-4971-B7B4-8DCB11A95AB1}"/>
            </c:ext>
          </c:extLst>
        </c:ser>
        <c:ser>
          <c:idx val="16"/>
          <c:order val="16"/>
          <c:tx>
            <c:strRef>
              <c:f>Nitratos!$R$52:$R$53</c:f>
              <c:strCache>
                <c:ptCount val="1"/>
                <c:pt idx="0">
                  <c:v>PLTR1</c:v>
                </c:pt>
              </c:strCache>
            </c:strRef>
          </c:tx>
          <c:spPr>
            <a:ln w="28575" cap="rnd">
              <a:solidFill>
                <a:schemeClr val="accent5">
                  <a:lumMod val="80000"/>
                  <a:lumOff val="20000"/>
                </a:schemeClr>
              </a:solidFill>
              <a:round/>
            </a:ln>
            <a:effectLst/>
          </c:spPr>
          <c:marker>
            <c:symbol val="none"/>
          </c:marker>
          <c:cat>
            <c:strRef>
              <c:f>Nitratos!$A$54:$A$66</c:f>
              <c:strCache>
                <c:ptCount val="12"/>
                <c:pt idx="0">
                  <c:v>ene-19</c:v>
                </c:pt>
                <c:pt idx="1">
                  <c:v>feb-19</c:v>
                </c:pt>
                <c:pt idx="2">
                  <c:v>mar-19</c:v>
                </c:pt>
                <c:pt idx="3">
                  <c:v>abr-19</c:v>
                </c:pt>
                <c:pt idx="4">
                  <c:v>may-19</c:v>
                </c:pt>
                <c:pt idx="5">
                  <c:v>jun-19</c:v>
                </c:pt>
                <c:pt idx="6">
                  <c:v>jul-19</c:v>
                </c:pt>
                <c:pt idx="7">
                  <c:v>ago-19</c:v>
                </c:pt>
                <c:pt idx="8">
                  <c:v>sep-19</c:v>
                </c:pt>
                <c:pt idx="9">
                  <c:v>oct-19</c:v>
                </c:pt>
                <c:pt idx="10">
                  <c:v>nov-19</c:v>
                </c:pt>
                <c:pt idx="11">
                  <c:v>dic-19</c:v>
                </c:pt>
              </c:strCache>
            </c:strRef>
          </c:cat>
          <c:val>
            <c:numRef>
              <c:f>Nitratos!$R$54:$R$66</c:f>
              <c:numCache>
                <c:formatCode>General</c:formatCode>
                <c:ptCount val="12"/>
                <c:pt idx="10">
                  <c:v>1.1000000000000001</c:v>
                </c:pt>
              </c:numCache>
            </c:numRef>
          </c:val>
          <c:smooth val="0"/>
          <c:extLst>
            <c:ext xmlns:c16="http://schemas.microsoft.com/office/drawing/2014/chart" uri="{C3380CC4-5D6E-409C-BE32-E72D297353CC}">
              <c16:uniqueId val="{00000010-8C5B-4971-B7B4-8DCB11A95AB1}"/>
            </c:ext>
          </c:extLst>
        </c:ser>
        <c:ser>
          <c:idx val="17"/>
          <c:order val="17"/>
          <c:tx>
            <c:strRef>
              <c:f>Nitratos!$S$52:$S$53</c:f>
              <c:strCache>
                <c:ptCount val="1"/>
                <c:pt idx="0">
                  <c:v>PLTR2</c:v>
                </c:pt>
              </c:strCache>
            </c:strRef>
          </c:tx>
          <c:spPr>
            <a:ln w="28575" cap="rnd">
              <a:solidFill>
                <a:schemeClr val="accent6">
                  <a:lumMod val="80000"/>
                  <a:lumOff val="20000"/>
                </a:schemeClr>
              </a:solidFill>
              <a:round/>
            </a:ln>
            <a:effectLst/>
          </c:spPr>
          <c:marker>
            <c:symbol val="none"/>
          </c:marker>
          <c:cat>
            <c:strRef>
              <c:f>Nitratos!$A$54:$A$66</c:f>
              <c:strCache>
                <c:ptCount val="12"/>
                <c:pt idx="0">
                  <c:v>ene-19</c:v>
                </c:pt>
                <c:pt idx="1">
                  <c:v>feb-19</c:v>
                </c:pt>
                <c:pt idx="2">
                  <c:v>mar-19</c:v>
                </c:pt>
                <c:pt idx="3">
                  <c:v>abr-19</c:v>
                </c:pt>
                <c:pt idx="4">
                  <c:v>may-19</c:v>
                </c:pt>
                <c:pt idx="5">
                  <c:v>jun-19</c:v>
                </c:pt>
                <c:pt idx="6">
                  <c:v>jul-19</c:v>
                </c:pt>
                <c:pt idx="7">
                  <c:v>ago-19</c:v>
                </c:pt>
                <c:pt idx="8">
                  <c:v>sep-19</c:v>
                </c:pt>
                <c:pt idx="9">
                  <c:v>oct-19</c:v>
                </c:pt>
                <c:pt idx="10">
                  <c:v>nov-19</c:v>
                </c:pt>
                <c:pt idx="11">
                  <c:v>dic-19</c:v>
                </c:pt>
              </c:strCache>
            </c:strRef>
          </c:cat>
          <c:val>
            <c:numRef>
              <c:f>Nitratos!$S$54:$S$66</c:f>
              <c:numCache>
                <c:formatCode>General</c:formatCode>
                <c:ptCount val="12"/>
                <c:pt idx="10">
                  <c:v>1.1000000000000001</c:v>
                </c:pt>
              </c:numCache>
            </c:numRef>
          </c:val>
          <c:smooth val="0"/>
          <c:extLst>
            <c:ext xmlns:c16="http://schemas.microsoft.com/office/drawing/2014/chart" uri="{C3380CC4-5D6E-409C-BE32-E72D297353CC}">
              <c16:uniqueId val="{00000011-8C5B-4971-B7B4-8DCB11A95AB1}"/>
            </c:ext>
          </c:extLst>
        </c:ser>
        <c:ser>
          <c:idx val="18"/>
          <c:order val="18"/>
          <c:tx>
            <c:strRef>
              <c:f>Nitratos!$T$52:$T$53</c:f>
              <c:strCache>
                <c:ptCount val="1"/>
                <c:pt idx="0">
                  <c:v>RECO</c:v>
                </c:pt>
              </c:strCache>
            </c:strRef>
          </c:tx>
          <c:spPr>
            <a:ln w="28575" cap="rnd">
              <a:solidFill>
                <a:schemeClr val="accent1">
                  <a:lumMod val="80000"/>
                </a:schemeClr>
              </a:solidFill>
              <a:round/>
            </a:ln>
            <a:effectLst/>
          </c:spPr>
          <c:marker>
            <c:symbol val="none"/>
          </c:marker>
          <c:cat>
            <c:strRef>
              <c:f>Nitratos!$A$54:$A$66</c:f>
              <c:strCache>
                <c:ptCount val="12"/>
                <c:pt idx="0">
                  <c:v>ene-19</c:v>
                </c:pt>
                <c:pt idx="1">
                  <c:v>feb-19</c:v>
                </c:pt>
                <c:pt idx="2">
                  <c:v>mar-19</c:v>
                </c:pt>
                <c:pt idx="3">
                  <c:v>abr-19</c:v>
                </c:pt>
                <c:pt idx="4">
                  <c:v>may-19</c:v>
                </c:pt>
                <c:pt idx="5">
                  <c:v>jun-19</c:v>
                </c:pt>
                <c:pt idx="6">
                  <c:v>jul-19</c:v>
                </c:pt>
                <c:pt idx="7">
                  <c:v>ago-19</c:v>
                </c:pt>
                <c:pt idx="8">
                  <c:v>sep-19</c:v>
                </c:pt>
                <c:pt idx="9">
                  <c:v>oct-19</c:v>
                </c:pt>
                <c:pt idx="10">
                  <c:v>nov-19</c:v>
                </c:pt>
                <c:pt idx="11">
                  <c:v>dic-19</c:v>
                </c:pt>
              </c:strCache>
            </c:strRef>
          </c:cat>
          <c:val>
            <c:numRef>
              <c:f>Nitratos!$T$54:$T$66</c:f>
              <c:numCache>
                <c:formatCode>General</c:formatCode>
                <c:ptCount val="12"/>
              </c:numCache>
            </c:numRef>
          </c:val>
          <c:smooth val="0"/>
          <c:extLst>
            <c:ext xmlns:c16="http://schemas.microsoft.com/office/drawing/2014/chart" uri="{C3380CC4-5D6E-409C-BE32-E72D297353CC}">
              <c16:uniqueId val="{00000012-8C5B-4971-B7B4-8DCB11A95AB1}"/>
            </c:ext>
          </c:extLst>
        </c:ser>
        <c:ser>
          <c:idx val="19"/>
          <c:order val="19"/>
          <c:tx>
            <c:strRef>
              <c:f>Nitratos!$U$52:$U$53</c:f>
              <c:strCache>
                <c:ptCount val="1"/>
                <c:pt idx="0">
                  <c:v>SALT</c:v>
                </c:pt>
              </c:strCache>
            </c:strRef>
          </c:tx>
          <c:spPr>
            <a:ln w="28575" cap="rnd">
              <a:solidFill>
                <a:schemeClr val="accent2">
                  <a:lumMod val="80000"/>
                </a:schemeClr>
              </a:solidFill>
              <a:round/>
            </a:ln>
            <a:effectLst/>
          </c:spPr>
          <c:marker>
            <c:symbol val="none"/>
          </c:marker>
          <c:cat>
            <c:strRef>
              <c:f>Nitratos!$A$54:$A$66</c:f>
              <c:strCache>
                <c:ptCount val="12"/>
                <c:pt idx="0">
                  <c:v>ene-19</c:v>
                </c:pt>
                <c:pt idx="1">
                  <c:v>feb-19</c:v>
                </c:pt>
                <c:pt idx="2">
                  <c:v>mar-19</c:v>
                </c:pt>
                <c:pt idx="3">
                  <c:v>abr-19</c:v>
                </c:pt>
                <c:pt idx="4">
                  <c:v>may-19</c:v>
                </c:pt>
                <c:pt idx="5">
                  <c:v>jun-19</c:v>
                </c:pt>
                <c:pt idx="6">
                  <c:v>jul-19</c:v>
                </c:pt>
                <c:pt idx="7">
                  <c:v>ago-19</c:v>
                </c:pt>
                <c:pt idx="8">
                  <c:v>sep-19</c:v>
                </c:pt>
                <c:pt idx="9">
                  <c:v>oct-19</c:v>
                </c:pt>
                <c:pt idx="10">
                  <c:v>nov-19</c:v>
                </c:pt>
                <c:pt idx="11">
                  <c:v>dic-19</c:v>
                </c:pt>
              </c:strCache>
            </c:strRef>
          </c:cat>
          <c:val>
            <c:numRef>
              <c:f>Nitratos!$U$54:$U$66</c:f>
              <c:numCache>
                <c:formatCode>General</c:formatCode>
                <c:ptCount val="12"/>
              </c:numCache>
            </c:numRef>
          </c:val>
          <c:smooth val="0"/>
          <c:extLst>
            <c:ext xmlns:c16="http://schemas.microsoft.com/office/drawing/2014/chart" uri="{C3380CC4-5D6E-409C-BE32-E72D297353CC}">
              <c16:uniqueId val="{00000013-8C5B-4971-B7B4-8DCB11A95AB1}"/>
            </c:ext>
          </c:extLst>
        </c:ser>
        <c:dLbls>
          <c:showLegendKey val="0"/>
          <c:showVal val="0"/>
          <c:showCatName val="0"/>
          <c:showSerName val="0"/>
          <c:showPercent val="0"/>
          <c:showBubbleSize val="0"/>
        </c:dLbls>
        <c:smooth val="0"/>
        <c:axId val="991096480"/>
        <c:axId val="991077784"/>
      </c:lineChart>
      <c:catAx>
        <c:axId val="991096480"/>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Mes del muestreo</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MX"/>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991077784"/>
        <c:crosses val="autoZero"/>
        <c:auto val="1"/>
        <c:lblAlgn val="ctr"/>
        <c:lblOffset val="100"/>
        <c:noMultiLvlLbl val="0"/>
      </c:catAx>
      <c:valAx>
        <c:axId val="99107778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991096480"/>
        <c:crosses val="autoZero"/>
        <c:crossBetween val="between"/>
      </c:valAx>
      <c:spPr>
        <a:noFill/>
        <a:ln>
          <a:noFill/>
        </a:ln>
        <a:effectLst/>
      </c:spPr>
    </c:plotArea>
    <c:legend>
      <c:legendPos val="r"/>
      <c:layout>
        <c:manualLayout>
          <c:xMode val="edge"/>
          <c:yMode val="edge"/>
          <c:x val="0.78281663418421776"/>
          <c:y val="6.8580917653719112E-2"/>
          <c:w val="0.21093558472097754"/>
          <c:h val="0.862838164692561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legend>
    <c:plotVisOnly val="1"/>
    <c:dispBlanksAs val="gap"/>
    <c:showDLblsOverMax val="0"/>
  </c:chart>
  <c:spPr>
    <a:solidFill>
      <a:schemeClr val="bg1"/>
    </a:solidFill>
    <a:ln w="9525" cap="flat" cmpd="sng" algn="ctr">
      <a:noFill/>
      <a:round/>
    </a:ln>
    <a:effectLst/>
  </c:spPr>
  <c:txPr>
    <a:bodyPr/>
    <a:lstStyle/>
    <a:p>
      <a:pPr>
        <a:defRPr/>
      </a:pPr>
      <a:endParaRPr lang="es-MX"/>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r>
              <a:rPr lang="en-US" sz="1200" b="1"/>
              <a:t>Nitratos</a:t>
            </a:r>
          </a:p>
        </c:rich>
      </c:tx>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es-MX"/>
        </a:p>
      </c:txPr>
    </c:title>
    <c:autoTitleDeleted val="0"/>
    <c:plotArea>
      <c:layout/>
      <c:stockChart>
        <c:ser>
          <c:idx val="0"/>
          <c:order val="0"/>
          <c:tx>
            <c:strRef>
              <c:f>Nitratos!$A$117</c:f>
              <c:strCache>
                <c:ptCount val="1"/>
                <c:pt idx="0">
                  <c:v>PROMEDIO</c:v>
                </c:pt>
              </c:strCache>
            </c:strRef>
          </c:tx>
          <c:spPr>
            <a:ln w="28575" cap="rnd">
              <a:noFill/>
              <a:round/>
            </a:ln>
            <a:effectLst/>
          </c:spPr>
          <c:marker>
            <c:symbol val="circle"/>
            <c:size val="5"/>
            <c:spPr>
              <a:solidFill>
                <a:schemeClr val="accent1"/>
              </a:solidFill>
              <a:ln w="9525">
                <a:solidFill>
                  <a:schemeClr val="accent1"/>
                </a:solidFill>
              </a:ln>
              <a:effectLst/>
            </c:spPr>
          </c:marker>
          <c:dPt>
            <c:idx val="0"/>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0-BA9E-4A12-97A5-E22A312D5D10}"/>
              </c:ext>
            </c:extLst>
          </c:dPt>
          <c:dPt>
            <c:idx val="1"/>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1-BA9E-4A12-97A5-E22A312D5D10}"/>
              </c:ext>
            </c:extLst>
          </c:dPt>
          <c:dPt>
            <c:idx val="2"/>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2-BA9E-4A12-97A5-E22A312D5D10}"/>
              </c:ext>
            </c:extLst>
          </c:dPt>
          <c:dPt>
            <c:idx val="3"/>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3-BA9E-4A12-97A5-E22A312D5D10}"/>
              </c:ext>
            </c:extLst>
          </c:dPt>
          <c:dPt>
            <c:idx val="4"/>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4-BA9E-4A12-97A5-E22A312D5D10}"/>
              </c:ext>
            </c:extLst>
          </c:dPt>
          <c:dPt>
            <c:idx val="5"/>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5-BA9E-4A12-97A5-E22A312D5D10}"/>
              </c:ext>
            </c:extLst>
          </c:dPt>
          <c:dPt>
            <c:idx val="6"/>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6-BA9E-4A12-97A5-E22A312D5D10}"/>
              </c:ext>
            </c:extLst>
          </c:dPt>
          <c:dPt>
            <c:idx val="7"/>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7-BA9E-4A12-97A5-E22A312D5D10}"/>
              </c:ext>
            </c:extLst>
          </c:dPt>
          <c:dPt>
            <c:idx val="8"/>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8-BA9E-4A12-97A5-E22A312D5D10}"/>
              </c:ext>
            </c:extLst>
          </c:dPt>
          <c:dPt>
            <c:idx val="9"/>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9-BA9E-4A12-97A5-E22A312D5D10}"/>
              </c:ext>
            </c:extLst>
          </c:dPt>
          <c:dPt>
            <c:idx val="10"/>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A-BA9E-4A12-97A5-E22A312D5D10}"/>
              </c:ext>
            </c:extLst>
          </c:dPt>
          <c:dPt>
            <c:idx val="11"/>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B-BA9E-4A12-97A5-E22A312D5D10}"/>
              </c:ext>
            </c:extLst>
          </c:dPt>
          <c:dPt>
            <c:idx val="12"/>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C-BA9E-4A12-97A5-E22A312D5D10}"/>
              </c:ext>
            </c:extLst>
          </c:dPt>
          <c:dPt>
            <c:idx val="13"/>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D-BA9E-4A12-97A5-E22A312D5D10}"/>
              </c:ext>
            </c:extLst>
          </c:dPt>
          <c:dPt>
            <c:idx val="14"/>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E-BA9E-4A12-97A5-E22A312D5D10}"/>
              </c:ext>
            </c:extLst>
          </c:dPt>
          <c:dPt>
            <c:idx val="15"/>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F-BA9E-4A12-97A5-E22A312D5D10}"/>
              </c:ext>
            </c:extLst>
          </c:dPt>
          <c:dPt>
            <c:idx val="16"/>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10-BA9E-4A12-97A5-E22A312D5D10}"/>
              </c:ext>
            </c:extLst>
          </c:dPt>
          <c:dPt>
            <c:idx val="17"/>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11-BA9E-4A12-97A5-E22A312D5D10}"/>
              </c:ext>
            </c:extLst>
          </c:dPt>
          <c:dPt>
            <c:idx val="18"/>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12-BA9E-4A12-97A5-E22A312D5D10}"/>
              </c:ext>
            </c:extLst>
          </c:dPt>
          <c:dPt>
            <c:idx val="19"/>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13-BA9E-4A12-97A5-E22A312D5D10}"/>
              </c:ext>
            </c:extLst>
          </c:dPt>
          <c:dPt>
            <c:idx val="20"/>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14-BA9E-4A12-97A5-E22A312D5D10}"/>
              </c:ext>
            </c:extLst>
          </c:dPt>
          <c:cat>
            <c:strRef>
              <c:f>Nitratos!$B$116:$O$116</c:f>
              <c:strCache>
                <c:ptCount val="14"/>
                <c:pt idx="0">
                  <c:v>HARG2</c:v>
                </c:pt>
                <c:pt idx="1">
                  <c:v>HASL2</c:v>
                </c:pt>
                <c:pt idx="2">
                  <c:v>HOSP1</c:v>
                </c:pt>
                <c:pt idx="3">
                  <c:v>HOSP2</c:v>
                </c:pt>
                <c:pt idx="4">
                  <c:v>HUMH</c:v>
                </c:pt>
                <c:pt idx="5">
                  <c:v>MAAB2</c:v>
                </c:pt>
                <c:pt idx="6">
                  <c:v>MACA2</c:v>
                </c:pt>
                <c:pt idx="7">
                  <c:v>MSP</c:v>
                </c:pt>
                <c:pt idx="8">
                  <c:v>PAPO2</c:v>
                </c:pt>
                <c:pt idx="9">
                  <c:v>PAPR2</c:v>
                </c:pt>
                <c:pt idx="10">
                  <c:v>PLTR1</c:v>
                </c:pt>
                <c:pt idx="11">
                  <c:v>PLTR2</c:v>
                </c:pt>
                <c:pt idx="12">
                  <c:v>RECO</c:v>
                </c:pt>
                <c:pt idx="13">
                  <c:v>Total general</c:v>
                </c:pt>
              </c:strCache>
            </c:strRef>
          </c:cat>
          <c:val>
            <c:numRef>
              <c:f>Nitratos!$B$117:$O$117</c:f>
              <c:numCache>
                <c:formatCode>0.00</c:formatCode>
                <c:ptCount val="14"/>
                <c:pt idx="0">
                  <c:v>0</c:v>
                </c:pt>
                <c:pt idx="1">
                  <c:v>0</c:v>
                </c:pt>
                <c:pt idx="2">
                  <c:v>1.66</c:v>
                </c:pt>
                <c:pt idx="3">
                  <c:v>0</c:v>
                </c:pt>
                <c:pt idx="4">
                  <c:v>0.75666666666666671</c:v>
                </c:pt>
                <c:pt idx="5">
                  <c:v>0</c:v>
                </c:pt>
                <c:pt idx="6">
                  <c:v>0</c:v>
                </c:pt>
                <c:pt idx="7">
                  <c:v>0</c:v>
                </c:pt>
                <c:pt idx="8">
                  <c:v>0</c:v>
                </c:pt>
                <c:pt idx="9">
                  <c:v>0</c:v>
                </c:pt>
                <c:pt idx="10">
                  <c:v>1.5620000000000001</c:v>
                </c:pt>
                <c:pt idx="11">
                  <c:v>1.7739999999999998</c:v>
                </c:pt>
                <c:pt idx="12">
                  <c:v>0</c:v>
                </c:pt>
                <c:pt idx="13">
                  <c:v>1.3916666666666668</c:v>
                </c:pt>
              </c:numCache>
            </c:numRef>
          </c:val>
          <c:smooth val="0"/>
          <c:extLst>
            <c:ext xmlns:c16="http://schemas.microsoft.com/office/drawing/2014/chart" uri="{C3380CC4-5D6E-409C-BE32-E72D297353CC}">
              <c16:uniqueId val="{00000015-BA9E-4A12-97A5-E22A312D5D10}"/>
            </c:ext>
          </c:extLst>
        </c:ser>
        <c:ser>
          <c:idx val="1"/>
          <c:order val="1"/>
          <c:tx>
            <c:strRef>
              <c:f>Nitratos!$A$118</c:f>
              <c:strCache>
                <c:ptCount val="1"/>
                <c:pt idx="0">
                  <c:v>MIN</c:v>
                </c:pt>
              </c:strCache>
            </c:strRef>
          </c:tx>
          <c:spPr>
            <a:ln w="28575" cap="rnd">
              <a:noFill/>
              <a:round/>
            </a:ln>
            <a:effectLst/>
          </c:spPr>
          <c:marker>
            <c:symbol val="none"/>
          </c:marker>
          <c:dPt>
            <c:idx val="9"/>
            <c:marker>
              <c:symbol val="none"/>
            </c:marker>
            <c:bubble3D val="0"/>
            <c:extLst>
              <c:ext xmlns:c16="http://schemas.microsoft.com/office/drawing/2014/chart" uri="{C3380CC4-5D6E-409C-BE32-E72D297353CC}">
                <c16:uniqueId val="{00000016-BA9E-4A12-97A5-E22A312D5D10}"/>
              </c:ext>
            </c:extLst>
          </c:dPt>
          <c:cat>
            <c:strRef>
              <c:f>Nitratos!$B$116:$O$116</c:f>
              <c:strCache>
                <c:ptCount val="14"/>
                <c:pt idx="0">
                  <c:v>HARG2</c:v>
                </c:pt>
                <c:pt idx="1">
                  <c:v>HASL2</c:v>
                </c:pt>
                <c:pt idx="2">
                  <c:v>HOSP1</c:v>
                </c:pt>
                <c:pt idx="3">
                  <c:v>HOSP2</c:v>
                </c:pt>
                <c:pt idx="4">
                  <c:v>HUMH</c:v>
                </c:pt>
                <c:pt idx="5">
                  <c:v>MAAB2</c:v>
                </c:pt>
                <c:pt idx="6">
                  <c:v>MACA2</c:v>
                </c:pt>
                <c:pt idx="7">
                  <c:v>MSP</c:v>
                </c:pt>
                <c:pt idx="8">
                  <c:v>PAPO2</c:v>
                </c:pt>
                <c:pt idx="9">
                  <c:v>PAPR2</c:v>
                </c:pt>
                <c:pt idx="10">
                  <c:v>PLTR1</c:v>
                </c:pt>
                <c:pt idx="11">
                  <c:v>PLTR2</c:v>
                </c:pt>
                <c:pt idx="12">
                  <c:v>RECO</c:v>
                </c:pt>
                <c:pt idx="13">
                  <c:v>Total general</c:v>
                </c:pt>
              </c:strCache>
            </c:strRef>
          </c:cat>
          <c:val>
            <c:numRef>
              <c:f>Nitratos!$B$118:$O$118</c:f>
              <c:numCache>
                <c:formatCode>0.00</c:formatCode>
                <c:ptCount val="14"/>
                <c:pt idx="0">
                  <c:v>0</c:v>
                </c:pt>
                <c:pt idx="1">
                  <c:v>0</c:v>
                </c:pt>
                <c:pt idx="2">
                  <c:v>1.66</c:v>
                </c:pt>
                <c:pt idx="3">
                  <c:v>0</c:v>
                </c:pt>
                <c:pt idx="4">
                  <c:v>0</c:v>
                </c:pt>
                <c:pt idx="5">
                  <c:v>0</c:v>
                </c:pt>
                <c:pt idx="6">
                  <c:v>0</c:v>
                </c:pt>
                <c:pt idx="7">
                  <c:v>0</c:v>
                </c:pt>
                <c:pt idx="8">
                  <c:v>0</c:v>
                </c:pt>
                <c:pt idx="9">
                  <c:v>0</c:v>
                </c:pt>
                <c:pt idx="10">
                  <c:v>0.88</c:v>
                </c:pt>
                <c:pt idx="11">
                  <c:v>0.88</c:v>
                </c:pt>
                <c:pt idx="12">
                  <c:v>0</c:v>
                </c:pt>
                <c:pt idx="13">
                  <c:v>0.80000000000000016</c:v>
                </c:pt>
              </c:numCache>
            </c:numRef>
          </c:val>
          <c:smooth val="0"/>
          <c:extLst>
            <c:ext xmlns:c16="http://schemas.microsoft.com/office/drawing/2014/chart" uri="{C3380CC4-5D6E-409C-BE32-E72D297353CC}">
              <c16:uniqueId val="{00000017-BA9E-4A12-97A5-E22A312D5D10}"/>
            </c:ext>
          </c:extLst>
        </c:ser>
        <c:ser>
          <c:idx val="2"/>
          <c:order val="2"/>
          <c:tx>
            <c:strRef>
              <c:f>Nitratos!$A$119</c:f>
              <c:strCache>
                <c:ptCount val="1"/>
                <c:pt idx="0">
                  <c:v>MAX</c:v>
                </c:pt>
              </c:strCache>
            </c:strRef>
          </c:tx>
          <c:spPr>
            <a:ln w="28575" cap="rnd">
              <a:noFill/>
              <a:round/>
            </a:ln>
            <a:effectLst/>
          </c:spPr>
          <c:marker>
            <c:symbol val="none"/>
          </c:marker>
          <c:cat>
            <c:strRef>
              <c:f>Nitratos!$B$116:$O$116</c:f>
              <c:strCache>
                <c:ptCount val="14"/>
                <c:pt idx="0">
                  <c:v>HARG2</c:v>
                </c:pt>
                <c:pt idx="1">
                  <c:v>HASL2</c:v>
                </c:pt>
                <c:pt idx="2">
                  <c:v>HOSP1</c:v>
                </c:pt>
                <c:pt idx="3">
                  <c:v>HOSP2</c:v>
                </c:pt>
                <c:pt idx="4">
                  <c:v>HUMH</c:v>
                </c:pt>
                <c:pt idx="5">
                  <c:v>MAAB2</c:v>
                </c:pt>
                <c:pt idx="6">
                  <c:v>MACA2</c:v>
                </c:pt>
                <c:pt idx="7">
                  <c:v>MSP</c:v>
                </c:pt>
                <c:pt idx="8">
                  <c:v>PAPO2</c:v>
                </c:pt>
                <c:pt idx="9">
                  <c:v>PAPR2</c:v>
                </c:pt>
                <c:pt idx="10">
                  <c:v>PLTR1</c:v>
                </c:pt>
                <c:pt idx="11">
                  <c:v>PLTR2</c:v>
                </c:pt>
                <c:pt idx="12">
                  <c:v>RECO</c:v>
                </c:pt>
                <c:pt idx="13">
                  <c:v>Total general</c:v>
                </c:pt>
              </c:strCache>
            </c:strRef>
          </c:cat>
          <c:val>
            <c:numRef>
              <c:f>Nitratos!$B$119:$O$119</c:f>
              <c:numCache>
                <c:formatCode>0.00</c:formatCode>
                <c:ptCount val="14"/>
                <c:pt idx="0">
                  <c:v>0</c:v>
                </c:pt>
                <c:pt idx="1">
                  <c:v>0</c:v>
                </c:pt>
                <c:pt idx="2">
                  <c:v>1.66</c:v>
                </c:pt>
                <c:pt idx="3">
                  <c:v>0</c:v>
                </c:pt>
                <c:pt idx="4">
                  <c:v>1.7</c:v>
                </c:pt>
                <c:pt idx="5">
                  <c:v>0</c:v>
                </c:pt>
                <c:pt idx="6">
                  <c:v>0</c:v>
                </c:pt>
                <c:pt idx="7">
                  <c:v>0</c:v>
                </c:pt>
                <c:pt idx="8">
                  <c:v>0</c:v>
                </c:pt>
                <c:pt idx="9">
                  <c:v>0</c:v>
                </c:pt>
                <c:pt idx="10">
                  <c:v>4.4000000000000004</c:v>
                </c:pt>
                <c:pt idx="11">
                  <c:v>4.4000000000000004</c:v>
                </c:pt>
                <c:pt idx="12">
                  <c:v>0</c:v>
                </c:pt>
                <c:pt idx="13">
                  <c:v>2.2000000000000002</c:v>
                </c:pt>
              </c:numCache>
            </c:numRef>
          </c:val>
          <c:smooth val="0"/>
          <c:extLst>
            <c:ext xmlns:c16="http://schemas.microsoft.com/office/drawing/2014/chart" uri="{C3380CC4-5D6E-409C-BE32-E72D297353CC}">
              <c16:uniqueId val="{00000018-BA9E-4A12-97A5-E22A312D5D10}"/>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axId val="949124304"/>
        <c:axId val="949129552"/>
      </c:stockChart>
      <c:catAx>
        <c:axId val="9491243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s-MX"/>
          </a:p>
        </c:txPr>
        <c:crossAx val="949129552"/>
        <c:crosses val="autoZero"/>
        <c:auto val="1"/>
        <c:lblAlgn val="ctr"/>
        <c:lblOffset val="100"/>
        <c:noMultiLvlLbl val="0"/>
      </c:catAx>
      <c:valAx>
        <c:axId val="949129552"/>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9491243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legend>
    <c:plotVisOnly val="1"/>
    <c:dispBlanksAs val="gap"/>
    <c:showDLblsOverMax val="0"/>
  </c:chart>
  <c:spPr>
    <a:solidFill>
      <a:schemeClr val="bg1"/>
    </a:solidFill>
    <a:ln w="9525" cap="flat" cmpd="sng" algn="ctr">
      <a:noFill/>
      <a:round/>
    </a:ln>
    <a:effectLst/>
  </c:spPr>
  <c:txPr>
    <a:bodyPr/>
    <a:lstStyle/>
    <a:p>
      <a:pPr>
        <a:defRPr/>
      </a:pPr>
      <a:endParaRPr lang="es-MX"/>
    </a:p>
  </c:txPr>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[BANCO DE DATOS DEL MONITOREO ABRIL 2023.xlsx]Nitratos!TablaDinámica7</c:name>
    <c:fmtId val="19"/>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Nitratos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MX"/>
        </a:p>
      </c:txPr>
    </c:title>
    <c:autoTitleDeleted val="0"/>
    <c:pivotFmts>
      <c:pivotFmt>
        <c:idx val="0"/>
        <c:spPr>
          <a:solidFill>
            <a:schemeClr val="accent1"/>
          </a:solidFill>
          <a:ln w="28575" cap="rnd">
            <a:solidFill>
              <a:schemeClr val="accent1"/>
            </a:solidFill>
            <a:round/>
          </a:ln>
          <a:effectLst/>
        </c:spPr>
        <c:marker>
          <c:symbol val="none"/>
        </c:marker>
      </c:pivotFmt>
      <c:pivotFmt>
        <c:idx val="1"/>
        <c:spPr>
          <a:solidFill>
            <a:schemeClr val="accent1"/>
          </a:solidFill>
          <a:ln w="28575" cap="rnd">
            <a:solidFill>
              <a:schemeClr val="accent1"/>
            </a:solidFill>
            <a:round/>
          </a:ln>
          <a:effectLst/>
        </c:spPr>
        <c:marker>
          <c:symbol val="none"/>
        </c:marker>
      </c:pivotFmt>
      <c:pivotFmt>
        <c:idx val="2"/>
        <c:spPr>
          <a:solidFill>
            <a:schemeClr val="accent1"/>
          </a:solidFill>
          <a:ln w="28575" cap="rnd">
            <a:solidFill>
              <a:schemeClr val="accent1"/>
            </a:solidFill>
            <a:round/>
          </a:ln>
          <a:effectLst/>
        </c:spPr>
        <c:marker>
          <c:symbol val="none"/>
        </c:marker>
      </c:pivotFmt>
      <c:pivotFmt>
        <c:idx val="3"/>
        <c:spPr>
          <a:solidFill>
            <a:schemeClr val="accent1"/>
          </a:solidFill>
          <a:ln w="28575" cap="rnd">
            <a:solidFill>
              <a:schemeClr val="accent1"/>
            </a:solidFill>
            <a:round/>
          </a:ln>
          <a:effectLst/>
        </c:spPr>
        <c:marker>
          <c:symbol val="none"/>
        </c:marker>
      </c:pivotFmt>
      <c:pivotFmt>
        <c:idx val="4"/>
        <c:spPr>
          <a:solidFill>
            <a:schemeClr val="accent1"/>
          </a:solidFill>
          <a:ln w="28575" cap="rnd">
            <a:solidFill>
              <a:schemeClr val="accent1"/>
            </a:solidFill>
            <a:round/>
          </a:ln>
          <a:effectLst/>
        </c:spPr>
        <c:marker>
          <c:symbol val="none"/>
        </c:marker>
      </c:pivotFmt>
      <c:pivotFmt>
        <c:idx val="5"/>
        <c:spPr>
          <a:solidFill>
            <a:schemeClr val="accent1"/>
          </a:solidFill>
          <a:ln w="28575" cap="rnd">
            <a:solidFill>
              <a:schemeClr val="accent1"/>
            </a:solidFill>
            <a:round/>
          </a:ln>
          <a:effectLst/>
        </c:spPr>
        <c:marker>
          <c:symbol val="none"/>
        </c:marker>
      </c:pivotFmt>
      <c:pivotFmt>
        <c:idx val="6"/>
        <c:spPr>
          <a:solidFill>
            <a:schemeClr val="accent1"/>
          </a:solidFill>
          <a:ln w="28575" cap="rnd">
            <a:solidFill>
              <a:schemeClr val="accent1"/>
            </a:solidFill>
            <a:round/>
          </a:ln>
          <a:effectLst/>
        </c:spPr>
        <c:marker>
          <c:symbol val="none"/>
        </c:marker>
      </c:pivotFmt>
      <c:pivotFmt>
        <c:idx val="7"/>
        <c:spPr>
          <a:solidFill>
            <a:schemeClr val="accent1"/>
          </a:solidFill>
          <a:ln w="28575" cap="rnd">
            <a:solidFill>
              <a:schemeClr val="accent1"/>
            </a:solidFill>
            <a:round/>
          </a:ln>
          <a:effectLst/>
        </c:spPr>
        <c:marker>
          <c:symbol val="none"/>
        </c:marker>
      </c:pivotFmt>
      <c:pivotFmt>
        <c:idx val="8"/>
        <c:spPr>
          <a:solidFill>
            <a:schemeClr val="accent1"/>
          </a:solidFill>
          <a:ln w="28575" cap="rnd">
            <a:solidFill>
              <a:schemeClr val="accent1"/>
            </a:solidFill>
            <a:round/>
          </a:ln>
          <a:effectLst/>
        </c:spPr>
        <c:marker>
          <c:symbol val="none"/>
        </c:marker>
      </c:pivotFmt>
      <c:pivotFmt>
        <c:idx val="9"/>
        <c:spPr>
          <a:solidFill>
            <a:schemeClr val="accent1"/>
          </a:solidFill>
          <a:ln w="28575" cap="rnd">
            <a:solidFill>
              <a:schemeClr val="accent1"/>
            </a:solidFill>
            <a:round/>
          </a:ln>
          <a:effectLst/>
        </c:spPr>
        <c:marker>
          <c:symbol val="none"/>
        </c:marker>
      </c:pivotFmt>
      <c:pivotFmt>
        <c:idx val="10"/>
        <c:spPr>
          <a:solidFill>
            <a:schemeClr val="accent1"/>
          </a:solidFill>
          <a:ln w="28575" cap="rnd">
            <a:solidFill>
              <a:schemeClr val="accent1"/>
            </a:solidFill>
            <a:round/>
          </a:ln>
          <a:effectLst/>
        </c:spPr>
        <c:marker>
          <c:symbol val="none"/>
        </c:marker>
      </c:pivotFmt>
      <c:pivotFmt>
        <c:idx val="11"/>
        <c:spPr>
          <a:solidFill>
            <a:schemeClr val="accent1"/>
          </a:solidFill>
          <a:ln w="28575" cap="rnd">
            <a:solidFill>
              <a:schemeClr val="accent1"/>
            </a:solidFill>
            <a:round/>
          </a:ln>
          <a:effectLst/>
        </c:spPr>
        <c:marker>
          <c:symbol val="none"/>
        </c:marker>
      </c:pivotFmt>
      <c:pivotFmt>
        <c:idx val="12"/>
        <c:spPr>
          <a:solidFill>
            <a:schemeClr val="accent1"/>
          </a:solidFill>
          <a:ln w="28575" cap="rnd">
            <a:solidFill>
              <a:schemeClr val="accent1"/>
            </a:solidFill>
            <a:round/>
          </a:ln>
          <a:effectLst/>
        </c:spPr>
        <c:marker>
          <c:symbol val="none"/>
        </c:marker>
      </c:pivotFmt>
      <c:pivotFmt>
        <c:idx val="13"/>
        <c:spPr>
          <a:solidFill>
            <a:schemeClr val="accent1"/>
          </a:solidFill>
          <a:ln w="28575" cap="rnd">
            <a:solidFill>
              <a:schemeClr val="accent1"/>
            </a:solidFill>
            <a:round/>
          </a:ln>
          <a:effectLst/>
        </c:spPr>
        <c:marker>
          <c:symbol val="none"/>
        </c:marker>
      </c:pivotFmt>
      <c:pivotFmt>
        <c:idx val="14"/>
        <c:spPr>
          <a:solidFill>
            <a:schemeClr val="accent1"/>
          </a:solidFill>
          <a:ln w="28575" cap="rnd">
            <a:solidFill>
              <a:schemeClr val="accent1"/>
            </a:solidFill>
            <a:round/>
          </a:ln>
          <a:effectLst/>
        </c:spPr>
        <c:marker>
          <c:symbol val="none"/>
        </c:marker>
      </c:pivotFmt>
      <c:pivotFmt>
        <c:idx val="15"/>
        <c:spPr>
          <a:solidFill>
            <a:schemeClr val="accent1"/>
          </a:solidFill>
          <a:ln w="28575" cap="rnd">
            <a:solidFill>
              <a:schemeClr val="accent1"/>
            </a:solidFill>
            <a:round/>
          </a:ln>
          <a:effectLst/>
        </c:spPr>
        <c:marker>
          <c:symbol val="none"/>
        </c:marker>
      </c:pivotFmt>
      <c:pivotFmt>
        <c:idx val="16"/>
        <c:spPr>
          <a:solidFill>
            <a:schemeClr val="accent1"/>
          </a:solidFill>
          <a:ln w="28575" cap="rnd">
            <a:solidFill>
              <a:schemeClr val="accent1"/>
            </a:solidFill>
            <a:round/>
          </a:ln>
          <a:effectLst/>
        </c:spPr>
        <c:marker>
          <c:symbol val="none"/>
        </c:marker>
      </c:pivotFmt>
      <c:pivotFmt>
        <c:idx val="17"/>
        <c:spPr>
          <a:solidFill>
            <a:schemeClr val="accent1"/>
          </a:solidFill>
          <a:ln w="28575" cap="rnd">
            <a:solidFill>
              <a:schemeClr val="accent1"/>
            </a:solidFill>
            <a:round/>
          </a:ln>
          <a:effectLst/>
        </c:spPr>
        <c:marker>
          <c:symbol val="none"/>
        </c:marker>
      </c:pivotFmt>
      <c:pivotFmt>
        <c:idx val="18"/>
        <c:spPr>
          <a:solidFill>
            <a:schemeClr val="accent1"/>
          </a:solidFill>
          <a:ln w="28575" cap="rnd">
            <a:solidFill>
              <a:schemeClr val="accent1"/>
            </a:solidFill>
            <a:round/>
          </a:ln>
          <a:effectLst/>
        </c:spPr>
        <c:marker>
          <c:symbol val="none"/>
        </c:marker>
      </c:pivotFmt>
      <c:pivotFmt>
        <c:idx val="19"/>
        <c:spPr>
          <a:solidFill>
            <a:schemeClr val="accent1"/>
          </a:solidFill>
          <a:ln w="28575" cap="rnd">
            <a:solidFill>
              <a:schemeClr val="accent1"/>
            </a:solidFill>
            <a:round/>
          </a:ln>
          <a:effectLst/>
        </c:spPr>
        <c:marker>
          <c:symbol val="none"/>
        </c:marker>
      </c:pivotFmt>
      <c:pivotFmt>
        <c:idx val="20"/>
        <c:spPr>
          <a:solidFill>
            <a:schemeClr val="accent1"/>
          </a:solidFill>
          <a:ln w="28575" cap="rnd">
            <a:solidFill>
              <a:schemeClr val="accent1"/>
            </a:solidFill>
            <a:round/>
          </a:ln>
          <a:effectLst/>
        </c:spPr>
        <c:marker>
          <c:symbol val="none"/>
        </c:marker>
      </c:pivotFmt>
      <c:pivotFmt>
        <c:idx val="21"/>
        <c:spPr>
          <a:solidFill>
            <a:schemeClr val="accent1"/>
          </a:solidFill>
          <a:ln w="28575" cap="rnd">
            <a:solidFill>
              <a:schemeClr val="accent1"/>
            </a:solidFill>
            <a:round/>
          </a:ln>
          <a:effectLst/>
        </c:spPr>
        <c:marker>
          <c:symbol val="none"/>
        </c:marker>
      </c:pivotFmt>
      <c:pivotFmt>
        <c:idx val="22"/>
        <c:spPr>
          <a:solidFill>
            <a:schemeClr val="accent1"/>
          </a:solidFill>
          <a:ln w="28575" cap="rnd">
            <a:solidFill>
              <a:schemeClr val="accent1"/>
            </a:solidFill>
            <a:round/>
          </a:ln>
          <a:effectLst/>
        </c:spPr>
        <c:marker>
          <c:symbol val="none"/>
        </c:marker>
      </c:pivotFmt>
      <c:pivotFmt>
        <c:idx val="23"/>
        <c:spPr>
          <a:solidFill>
            <a:schemeClr val="accent1"/>
          </a:solidFill>
          <a:ln w="28575" cap="rnd">
            <a:solidFill>
              <a:schemeClr val="accent1"/>
            </a:solidFill>
            <a:round/>
          </a:ln>
          <a:effectLst/>
        </c:spPr>
        <c:marker>
          <c:symbol val="none"/>
        </c:marker>
      </c:pivotFmt>
      <c:pivotFmt>
        <c:idx val="24"/>
        <c:spPr>
          <a:solidFill>
            <a:schemeClr val="accent1"/>
          </a:solidFill>
          <a:ln w="28575" cap="rnd">
            <a:solidFill>
              <a:schemeClr val="accent1"/>
            </a:solidFill>
            <a:round/>
          </a:ln>
          <a:effectLst/>
        </c:spPr>
        <c:marker>
          <c:symbol val="none"/>
        </c:marker>
      </c:pivotFmt>
      <c:pivotFmt>
        <c:idx val="25"/>
        <c:spPr>
          <a:solidFill>
            <a:schemeClr val="accent1"/>
          </a:solidFill>
          <a:ln w="28575" cap="rnd">
            <a:solidFill>
              <a:schemeClr val="accent1"/>
            </a:solidFill>
            <a:round/>
          </a:ln>
          <a:effectLst/>
        </c:spPr>
        <c:marker>
          <c:symbol val="none"/>
        </c:marker>
      </c:pivotFmt>
      <c:pivotFmt>
        <c:idx val="26"/>
        <c:spPr>
          <a:solidFill>
            <a:schemeClr val="accent1"/>
          </a:solidFill>
          <a:ln w="28575" cap="rnd">
            <a:solidFill>
              <a:schemeClr val="accent1"/>
            </a:solidFill>
            <a:round/>
          </a:ln>
          <a:effectLst/>
        </c:spPr>
        <c:marker>
          <c:symbol val="none"/>
        </c:marker>
      </c:pivotFmt>
      <c:pivotFmt>
        <c:idx val="27"/>
        <c:spPr>
          <a:solidFill>
            <a:schemeClr val="accent1"/>
          </a:solidFill>
          <a:ln w="28575" cap="rnd">
            <a:solidFill>
              <a:schemeClr val="accent1"/>
            </a:solidFill>
            <a:round/>
          </a:ln>
          <a:effectLst/>
        </c:spPr>
        <c:marker>
          <c:symbol val="none"/>
        </c:marker>
      </c:pivotFmt>
      <c:pivotFmt>
        <c:idx val="28"/>
        <c:spPr>
          <a:solidFill>
            <a:schemeClr val="accent1"/>
          </a:solidFill>
          <a:ln w="28575" cap="rnd">
            <a:solidFill>
              <a:schemeClr val="accent1"/>
            </a:solidFill>
            <a:round/>
          </a:ln>
          <a:effectLst/>
        </c:spPr>
        <c:marker>
          <c:symbol val="none"/>
        </c:marker>
      </c:pivotFmt>
      <c:pivotFmt>
        <c:idx val="29"/>
        <c:spPr>
          <a:solidFill>
            <a:schemeClr val="accent1"/>
          </a:solidFill>
          <a:ln w="28575" cap="rnd">
            <a:solidFill>
              <a:schemeClr val="accent1"/>
            </a:solidFill>
            <a:round/>
          </a:ln>
          <a:effectLst/>
        </c:spPr>
        <c:marker>
          <c:symbol val="none"/>
        </c:marker>
      </c:pivotFmt>
      <c:pivotFmt>
        <c:idx val="30"/>
        <c:spPr>
          <a:solidFill>
            <a:schemeClr val="accent1"/>
          </a:solidFill>
          <a:ln w="28575" cap="rnd">
            <a:solidFill>
              <a:schemeClr val="accent1"/>
            </a:solidFill>
            <a:round/>
          </a:ln>
          <a:effectLst/>
        </c:spPr>
        <c:marker>
          <c:symbol val="none"/>
        </c:marker>
      </c:pivotFmt>
      <c:pivotFmt>
        <c:idx val="31"/>
        <c:spPr>
          <a:solidFill>
            <a:schemeClr val="accent1"/>
          </a:solidFill>
          <a:ln w="28575" cap="rnd">
            <a:solidFill>
              <a:schemeClr val="accent1"/>
            </a:solidFill>
            <a:round/>
          </a:ln>
          <a:effectLst/>
        </c:spPr>
        <c:marker>
          <c:symbol val="none"/>
        </c:marker>
      </c:pivotFmt>
      <c:pivotFmt>
        <c:idx val="32"/>
        <c:spPr>
          <a:solidFill>
            <a:schemeClr val="accent1"/>
          </a:solidFill>
          <a:ln w="28575" cap="rnd">
            <a:solidFill>
              <a:schemeClr val="accent1"/>
            </a:solidFill>
            <a:round/>
          </a:ln>
          <a:effectLst/>
        </c:spPr>
        <c:marker>
          <c:symbol val="none"/>
        </c:marker>
      </c:pivotFmt>
      <c:pivotFmt>
        <c:idx val="33"/>
        <c:spPr>
          <a:solidFill>
            <a:schemeClr val="accent1"/>
          </a:solidFill>
          <a:ln w="28575" cap="rnd">
            <a:solidFill>
              <a:schemeClr val="accent1"/>
            </a:solidFill>
            <a:round/>
          </a:ln>
          <a:effectLst/>
        </c:spPr>
        <c:marker>
          <c:symbol val="none"/>
        </c:marker>
      </c:pivotFmt>
      <c:pivotFmt>
        <c:idx val="34"/>
        <c:spPr>
          <a:solidFill>
            <a:schemeClr val="accent1"/>
          </a:solidFill>
          <a:ln w="28575" cap="rnd">
            <a:solidFill>
              <a:schemeClr val="accent1"/>
            </a:solidFill>
            <a:round/>
          </a:ln>
          <a:effectLst/>
        </c:spPr>
        <c:marker>
          <c:symbol val="none"/>
        </c:marker>
      </c:pivotFmt>
      <c:pivotFmt>
        <c:idx val="35"/>
        <c:spPr>
          <a:solidFill>
            <a:schemeClr val="accent1"/>
          </a:solidFill>
          <a:ln w="28575" cap="rnd">
            <a:solidFill>
              <a:schemeClr val="accent1"/>
            </a:solidFill>
            <a:round/>
          </a:ln>
          <a:effectLst/>
        </c:spPr>
        <c:marker>
          <c:symbol val="none"/>
        </c:marker>
      </c:pivotFmt>
      <c:pivotFmt>
        <c:idx val="36"/>
        <c:spPr>
          <a:solidFill>
            <a:schemeClr val="accent1"/>
          </a:solidFill>
          <a:ln w="28575" cap="rnd">
            <a:solidFill>
              <a:schemeClr val="accent1"/>
            </a:solidFill>
            <a:round/>
          </a:ln>
          <a:effectLst/>
        </c:spPr>
        <c:marker>
          <c:symbol val="none"/>
        </c:marker>
      </c:pivotFmt>
      <c:pivotFmt>
        <c:idx val="37"/>
        <c:spPr>
          <a:solidFill>
            <a:schemeClr val="accent1"/>
          </a:solidFill>
          <a:ln w="28575" cap="rnd">
            <a:solidFill>
              <a:schemeClr val="accent1"/>
            </a:solidFill>
            <a:round/>
          </a:ln>
          <a:effectLst/>
        </c:spPr>
        <c:marker>
          <c:symbol val="none"/>
        </c:marker>
      </c:pivotFmt>
      <c:pivotFmt>
        <c:idx val="38"/>
        <c:spPr>
          <a:solidFill>
            <a:schemeClr val="accent1"/>
          </a:solidFill>
          <a:ln w="28575" cap="rnd">
            <a:solidFill>
              <a:schemeClr val="accent1"/>
            </a:solidFill>
            <a:round/>
          </a:ln>
          <a:effectLst/>
        </c:spPr>
        <c:marker>
          <c:symbol val="none"/>
        </c:marker>
      </c:pivotFmt>
      <c:pivotFmt>
        <c:idx val="39"/>
        <c:spPr>
          <a:solidFill>
            <a:schemeClr val="accent1"/>
          </a:solidFill>
          <a:ln w="28575" cap="rnd">
            <a:solidFill>
              <a:schemeClr val="accent1"/>
            </a:solidFill>
            <a:round/>
          </a:ln>
          <a:effectLst/>
        </c:spPr>
        <c:marker>
          <c:symbol val="none"/>
        </c:marker>
      </c:pivotFmt>
      <c:pivotFmt>
        <c:idx val="40"/>
        <c:spPr>
          <a:solidFill>
            <a:schemeClr val="accent1"/>
          </a:solidFill>
          <a:ln w="28575" cap="rnd">
            <a:solidFill>
              <a:schemeClr val="accent1"/>
            </a:solidFill>
            <a:round/>
          </a:ln>
          <a:effectLst/>
        </c:spPr>
        <c:marker>
          <c:symbol val="none"/>
        </c:marker>
      </c:pivotFmt>
      <c:pivotFmt>
        <c:idx val="41"/>
        <c:spPr>
          <a:solidFill>
            <a:schemeClr val="accent1"/>
          </a:solidFill>
          <a:ln w="28575" cap="rnd">
            <a:solidFill>
              <a:schemeClr val="accent1"/>
            </a:solidFill>
            <a:round/>
          </a:ln>
          <a:effectLst/>
        </c:spPr>
        <c:marker>
          <c:symbol val="none"/>
        </c:marker>
      </c:pivotFmt>
      <c:pivotFmt>
        <c:idx val="42"/>
        <c:spPr>
          <a:solidFill>
            <a:schemeClr val="accent1"/>
          </a:solidFill>
          <a:ln w="28575" cap="rnd">
            <a:solidFill>
              <a:schemeClr val="accent1"/>
            </a:solidFill>
            <a:round/>
          </a:ln>
          <a:effectLst/>
        </c:spPr>
        <c:marker>
          <c:symbol val="none"/>
        </c:marker>
      </c:pivotFmt>
      <c:pivotFmt>
        <c:idx val="43"/>
        <c:spPr>
          <a:solidFill>
            <a:schemeClr val="accent1"/>
          </a:solidFill>
          <a:ln w="28575" cap="rnd">
            <a:solidFill>
              <a:schemeClr val="accent1"/>
            </a:solidFill>
            <a:round/>
          </a:ln>
          <a:effectLst/>
        </c:spPr>
        <c:marker>
          <c:symbol val="none"/>
        </c:marker>
      </c:pivotFmt>
      <c:pivotFmt>
        <c:idx val="44"/>
        <c:spPr>
          <a:solidFill>
            <a:schemeClr val="accent1"/>
          </a:solidFill>
          <a:ln w="28575" cap="rnd">
            <a:solidFill>
              <a:schemeClr val="accent1"/>
            </a:solidFill>
            <a:round/>
          </a:ln>
          <a:effectLst/>
        </c:spPr>
        <c:marker>
          <c:symbol val="none"/>
        </c:marker>
      </c:pivotFmt>
      <c:pivotFmt>
        <c:idx val="45"/>
        <c:spPr>
          <a:solidFill>
            <a:schemeClr val="accent1"/>
          </a:solidFill>
          <a:ln w="28575" cap="rnd">
            <a:solidFill>
              <a:schemeClr val="accent1"/>
            </a:solidFill>
            <a:round/>
          </a:ln>
          <a:effectLst/>
        </c:spPr>
        <c:marker>
          <c:symbol val="none"/>
        </c:marker>
      </c:pivotFmt>
      <c:pivotFmt>
        <c:idx val="46"/>
        <c:spPr>
          <a:solidFill>
            <a:schemeClr val="accent1"/>
          </a:solidFill>
          <a:ln w="28575" cap="rnd">
            <a:solidFill>
              <a:schemeClr val="accent1"/>
            </a:solidFill>
            <a:round/>
          </a:ln>
          <a:effectLst/>
        </c:spPr>
        <c:marker>
          <c:symbol val="none"/>
        </c:marker>
      </c:pivotFmt>
      <c:pivotFmt>
        <c:idx val="47"/>
        <c:spPr>
          <a:solidFill>
            <a:schemeClr val="accent1"/>
          </a:solidFill>
          <a:ln w="28575" cap="rnd">
            <a:solidFill>
              <a:schemeClr val="accent1"/>
            </a:solidFill>
            <a:round/>
          </a:ln>
          <a:effectLst/>
        </c:spPr>
        <c:marker>
          <c:symbol val="none"/>
        </c:marker>
      </c:pivotFmt>
      <c:pivotFmt>
        <c:idx val="48"/>
        <c:spPr>
          <a:solidFill>
            <a:schemeClr val="accent1"/>
          </a:solidFill>
          <a:ln w="28575" cap="rnd">
            <a:solidFill>
              <a:schemeClr val="accent1"/>
            </a:solidFill>
            <a:round/>
          </a:ln>
          <a:effectLst/>
        </c:spPr>
        <c:marker>
          <c:symbol val="none"/>
        </c:marker>
      </c:pivotFmt>
      <c:pivotFmt>
        <c:idx val="49"/>
        <c:spPr>
          <a:solidFill>
            <a:schemeClr val="accent1"/>
          </a:solidFill>
          <a:ln w="28575" cap="rnd">
            <a:solidFill>
              <a:schemeClr val="accent1"/>
            </a:solidFill>
            <a:round/>
          </a:ln>
          <a:effectLst/>
        </c:spPr>
        <c:marker>
          <c:symbol val="none"/>
        </c:marker>
      </c:pivotFmt>
      <c:pivotFmt>
        <c:idx val="50"/>
        <c:spPr>
          <a:solidFill>
            <a:schemeClr val="accent1"/>
          </a:solidFill>
          <a:ln w="28575" cap="rnd">
            <a:solidFill>
              <a:schemeClr val="accent1"/>
            </a:solidFill>
            <a:round/>
          </a:ln>
          <a:effectLst/>
        </c:spPr>
        <c:marker>
          <c:symbol val="none"/>
        </c:marker>
      </c:pivotFmt>
      <c:pivotFmt>
        <c:idx val="51"/>
        <c:spPr>
          <a:solidFill>
            <a:schemeClr val="accent1"/>
          </a:solidFill>
          <a:ln w="28575" cap="rnd">
            <a:solidFill>
              <a:schemeClr val="accent1"/>
            </a:solidFill>
            <a:round/>
          </a:ln>
          <a:effectLst/>
        </c:spPr>
        <c:marker>
          <c:symbol val="none"/>
        </c:marker>
      </c:pivotFmt>
      <c:pivotFmt>
        <c:idx val="52"/>
        <c:spPr>
          <a:solidFill>
            <a:schemeClr val="accent1"/>
          </a:solidFill>
          <a:ln w="28575" cap="rnd">
            <a:solidFill>
              <a:schemeClr val="accent1"/>
            </a:solidFill>
            <a:round/>
          </a:ln>
          <a:effectLst/>
        </c:spPr>
        <c:marker>
          <c:symbol val="none"/>
        </c:marker>
      </c:pivotFmt>
      <c:pivotFmt>
        <c:idx val="53"/>
        <c:spPr>
          <a:solidFill>
            <a:schemeClr val="accent1"/>
          </a:solidFill>
          <a:ln w="28575" cap="rnd">
            <a:solidFill>
              <a:schemeClr val="accent1"/>
            </a:solidFill>
            <a:round/>
          </a:ln>
          <a:effectLst/>
        </c:spPr>
        <c:marker>
          <c:symbol val="none"/>
        </c:marker>
      </c:pivotFmt>
      <c:pivotFmt>
        <c:idx val="54"/>
        <c:spPr>
          <a:solidFill>
            <a:schemeClr val="accent1"/>
          </a:solidFill>
          <a:ln w="28575" cap="rnd">
            <a:solidFill>
              <a:schemeClr val="accent1"/>
            </a:solidFill>
            <a:round/>
          </a:ln>
          <a:effectLst/>
        </c:spPr>
        <c:marker>
          <c:symbol val="none"/>
        </c:marker>
      </c:pivotFmt>
      <c:pivotFmt>
        <c:idx val="55"/>
        <c:spPr>
          <a:solidFill>
            <a:schemeClr val="accent1"/>
          </a:solidFill>
          <a:ln w="28575" cap="rnd">
            <a:solidFill>
              <a:schemeClr val="accent1"/>
            </a:solidFill>
            <a:round/>
          </a:ln>
          <a:effectLst/>
        </c:spPr>
        <c:marker>
          <c:symbol val="none"/>
        </c:marker>
      </c:pivotFmt>
      <c:pivotFmt>
        <c:idx val="56"/>
        <c:spPr>
          <a:solidFill>
            <a:schemeClr val="accent1"/>
          </a:solidFill>
          <a:ln w="28575" cap="rnd">
            <a:solidFill>
              <a:schemeClr val="accent1"/>
            </a:solidFill>
            <a:round/>
          </a:ln>
          <a:effectLst/>
        </c:spPr>
        <c:marker>
          <c:symbol val="none"/>
        </c:marker>
      </c:pivotFmt>
      <c:pivotFmt>
        <c:idx val="57"/>
        <c:spPr>
          <a:solidFill>
            <a:schemeClr val="accent1"/>
          </a:solidFill>
          <a:ln w="28575" cap="rnd">
            <a:solidFill>
              <a:schemeClr val="accent1"/>
            </a:solidFill>
            <a:round/>
          </a:ln>
          <a:effectLst/>
        </c:spPr>
        <c:marker>
          <c:symbol val="none"/>
        </c:marker>
      </c:pivotFmt>
      <c:pivotFmt>
        <c:idx val="58"/>
        <c:spPr>
          <a:solidFill>
            <a:schemeClr val="accent1"/>
          </a:solidFill>
          <a:ln w="28575" cap="rnd">
            <a:solidFill>
              <a:schemeClr val="accent1"/>
            </a:solidFill>
            <a:round/>
          </a:ln>
          <a:effectLst/>
        </c:spPr>
        <c:marker>
          <c:symbol val="none"/>
        </c:marker>
      </c:pivotFmt>
      <c:pivotFmt>
        <c:idx val="59"/>
        <c:spPr>
          <a:solidFill>
            <a:schemeClr val="accent1"/>
          </a:solidFill>
          <a:ln w="28575" cap="rnd">
            <a:solidFill>
              <a:schemeClr val="accent1"/>
            </a:solidFill>
            <a:round/>
          </a:ln>
          <a:effectLst/>
        </c:spPr>
        <c:marker>
          <c:symbol val="none"/>
        </c:marker>
      </c:pivotFmt>
      <c:pivotFmt>
        <c:idx val="60"/>
        <c:spPr>
          <a:solidFill>
            <a:schemeClr val="accent1"/>
          </a:solidFill>
          <a:ln w="28575" cap="rnd">
            <a:solidFill>
              <a:schemeClr val="accent1"/>
            </a:solidFill>
            <a:round/>
          </a:ln>
          <a:effectLst/>
        </c:spPr>
        <c:marker>
          <c:symbol val="none"/>
        </c:marker>
      </c:pivotFmt>
      <c:pivotFmt>
        <c:idx val="61"/>
        <c:spPr>
          <a:solidFill>
            <a:schemeClr val="accent1"/>
          </a:solidFill>
          <a:ln w="28575" cap="rnd">
            <a:solidFill>
              <a:schemeClr val="accent1"/>
            </a:solidFill>
            <a:round/>
          </a:ln>
          <a:effectLst/>
        </c:spPr>
        <c:marker>
          <c:symbol val="none"/>
        </c:marker>
      </c:pivotFmt>
      <c:pivotFmt>
        <c:idx val="62"/>
        <c:spPr>
          <a:solidFill>
            <a:schemeClr val="accent1"/>
          </a:solidFill>
          <a:ln w="28575" cap="rnd">
            <a:solidFill>
              <a:schemeClr val="accent1"/>
            </a:solidFill>
            <a:round/>
          </a:ln>
          <a:effectLst/>
        </c:spPr>
        <c:marker>
          <c:symbol val="none"/>
        </c:marker>
      </c:pivotFmt>
      <c:pivotFmt>
        <c:idx val="63"/>
        <c:spPr>
          <a:solidFill>
            <a:schemeClr val="accent1"/>
          </a:solidFill>
          <a:ln w="28575" cap="rnd">
            <a:solidFill>
              <a:schemeClr val="accent1"/>
            </a:solidFill>
            <a:round/>
          </a:ln>
          <a:effectLst/>
        </c:spPr>
        <c:marker>
          <c:symbol val="none"/>
        </c:marker>
      </c:pivotFmt>
      <c:pivotFmt>
        <c:idx val="64"/>
        <c:spPr>
          <a:solidFill>
            <a:schemeClr val="accent1"/>
          </a:solidFill>
          <a:ln w="28575" cap="rnd">
            <a:solidFill>
              <a:schemeClr val="accent1"/>
            </a:solidFill>
            <a:round/>
          </a:ln>
          <a:effectLst/>
        </c:spPr>
        <c:marker>
          <c:symbol val="none"/>
        </c:marker>
      </c:pivotFmt>
      <c:pivotFmt>
        <c:idx val="65"/>
        <c:spPr>
          <a:solidFill>
            <a:schemeClr val="accent1"/>
          </a:solidFill>
          <a:ln w="28575" cap="rnd">
            <a:solidFill>
              <a:schemeClr val="accent1"/>
            </a:solidFill>
            <a:round/>
          </a:ln>
          <a:effectLst/>
        </c:spPr>
        <c:marker>
          <c:symbol val="none"/>
        </c:marker>
      </c:pivotFmt>
      <c:pivotFmt>
        <c:idx val="66"/>
        <c:spPr>
          <a:solidFill>
            <a:schemeClr val="accent1"/>
          </a:solidFill>
          <a:ln w="28575" cap="rnd">
            <a:solidFill>
              <a:schemeClr val="accent1"/>
            </a:solidFill>
            <a:round/>
          </a:ln>
          <a:effectLst/>
        </c:spPr>
        <c:marker>
          <c:symbol val="none"/>
        </c:marker>
      </c:pivotFmt>
      <c:pivotFmt>
        <c:idx val="67"/>
        <c:spPr>
          <a:solidFill>
            <a:schemeClr val="accent1"/>
          </a:solidFill>
          <a:ln w="28575" cap="rnd">
            <a:solidFill>
              <a:schemeClr val="accent1"/>
            </a:solidFill>
            <a:round/>
          </a:ln>
          <a:effectLst/>
        </c:spPr>
        <c:marker>
          <c:symbol val="none"/>
        </c:marker>
      </c:pivotFmt>
      <c:pivotFmt>
        <c:idx val="68"/>
        <c:spPr>
          <a:solidFill>
            <a:schemeClr val="accent1"/>
          </a:solidFill>
          <a:ln w="28575" cap="rnd">
            <a:solidFill>
              <a:schemeClr val="accent1"/>
            </a:solidFill>
            <a:round/>
          </a:ln>
          <a:effectLst/>
        </c:spPr>
        <c:marker>
          <c:symbol val="none"/>
        </c:marker>
      </c:pivotFmt>
      <c:pivotFmt>
        <c:idx val="69"/>
        <c:spPr>
          <a:solidFill>
            <a:schemeClr val="accent1"/>
          </a:solidFill>
          <a:ln w="28575" cap="rnd">
            <a:solidFill>
              <a:schemeClr val="accent1"/>
            </a:solidFill>
            <a:round/>
          </a:ln>
          <a:effectLst/>
        </c:spPr>
        <c:marker>
          <c:symbol val="none"/>
        </c:marker>
      </c:pivotFmt>
      <c:pivotFmt>
        <c:idx val="70"/>
        <c:spPr>
          <a:solidFill>
            <a:schemeClr val="accent1"/>
          </a:solidFill>
          <a:ln w="28575" cap="rnd">
            <a:solidFill>
              <a:schemeClr val="accent1"/>
            </a:solidFill>
            <a:round/>
          </a:ln>
          <a:effectLst/>
        </c:spPr>
        <c:marker>
          <c:symbol val="none"/>
        </c:marker>
      </c:pivotFmt>
      <c:pivotFmt>
        <c:idx val="71"/>
        <c:spPr>
          <a:solidFill>
            <a:schemeClr val="accent1"/>
          </a:solidFill>
          <a:ln w="28575" cap="rnd">
            <a:solidFill>
              <a:schemeClr val="accent1"/>
            </a:solidFill>
            <a:round/>
          </a:ln>
          <a:effectLst/>
        </c:spPr>
        <c:marker>
          <c:symbol val="none"/>
        </c:marker>
      </c:pivotFmt>
      <c:pivotFmt>
        <c:idx val="72"/>
        <c:spPr>
          <a:solidFill>
            <a:schemeClr val="accent1"/>
          </a:solidFill>
          <a:ln w="28575" cap="rnd">
            <a:solidFill>
              <a:schemeClr val="accent1"/>
            </a:solidFill>
            <a:round/>
          </a:ln>
          <a:effectLst/>
        </c:spPr>
        <c:marker>
          <c:symbol val="none"/>
        </c:marker>
      </c:pivotFmt>
      <c:pivotFmt>
        <c:idx val="73"/>
        <c:spPr>
          <a:solidFill>
            <a:schemeClr val="accent1"/>
          </a:solidFill>
          <a:ln w="28575" cap="rnd">
            <a:solidFill>
              <a:schemeClr val="accent1"/>
            </a:solidFill>
            <a:round/>
          </a:ln>
          <a:effectLst/>
        </c:spPr>
        <c:marker>
          <c:symbol val="none"/>
        </c:marker>
      </c:pivotFmt>
      <c:pivotFmt>
        <c:idx val="74"/>
        <c:spPr>
          <a:solidFill>
            <a:schemeClr val="accent1"/>
          </a:solidFill>
          <a:ln w="28575" cap="rnd">
            <a:solidFill>
              <a:schemeClr val="accent1"/>
            </a:solidFill>
            <a:round/>
          </a:ln>
          <a:effectLst/>
        </c:spPr>
        <c:marker>
          <c:symbol val="none"/>
        </c:marker>
      </c:pivotFmt>
      <c:pivotFmt>
        <c:idx val="75"/>
        <c:spPr>
          <a:solidFill>
            <a:schemeClr val="accent1"/>
          </a:solidFill>
          <a:ln w="28575" cap="rnd">
            <a:solidFill>
              <a:schemeClr val="accent1"/>
            </a:solidFill>
            <a:round/>
          </a:ln>
          <a:effectLst/>
        </c:spPr>
        <c:marker>
          <c:symbol val="none"/>
        </c:marker>
      </c:pivotFmt>
      <c:pivotFmt>
        <c:idx val="76"/>
        <c:spPr>
          <a:solidFill>
            <a:schemeClr val="accent1"/>
          </a:solidFill>
          <a:ln w="28575" cap="rnd">
            <a:solidFill>
              <a:schemeClr val="accent1"/>
            </a:solidFill>
            <a:round/>
          </a:ln>
          <a:effectLst/>
        </c:spPr>
        <c:marker>
          <c:symbol val="none"/>
        </c:marker>
      </c:pivotFmt>
      <c:pivotFmt>
        <c:idx val="77"/>
        <c:spPr>
          <a:solidFill>
            <a:schemeClr val="accent1"/>
          </a:solidFill>
          <a:ln w="28575" cap="rnd">
            <a:solidFill>
              <a:schemeClr val="accent1"/>
            </a:solidFill>
            <a:round/>
          </a:ln>
          <a:effectLst/>
        </c:spPr>
        <c:marker>
          <c:symbol val="none"/>
        </c:marker>
      </c:pivotFmt>
      <c:pivotFmt>
        <c:idx val="78"/>
        <c:spPr>
          <a:solidFill>
            <a:schemeClr val="accent1"/>
          </a:solidFill>
          <a:ln w="28575" cap="rnd">
            <a:solidFill>
              <a:schemeClr val="accent1"/>
            </a:solidFill>
            <a:round/>
          </a:ln>
          <a:effectLst/>
        </c:spPr>
        <c:marker>
          <c:symbol val="none"/>
        </c:marker>
      </c:pivotFmt>
      <c:pivotFmt>
        <c:idx val="79"/>
        <c:spPr>
          <a:solidFill>
            <a:schemeClr val="accent1"/>
          </a:solidFill>
          <a:ln w="28575" cap="rnd">
            <a:solidFill>
              <a:schemeClr val="accent1"/>
            </a:solidFill>
            <a:round/>
          </a:ln>
          <a:effectLst/>
        </c:spPr>
        <c:marker>
          <c:symbol val="none"/>
        </c:marker>
      </c:pivotFmt>
      <c:pivotFmt>
        <c:idx val="80"/>
        <c:spPr>
          <a:solidFill>
            <a:schemeClr val="accent1"/>
          </a:solidFill>
          <a:ln w="28575" cap="rnd">
            <a:solidFill>
              <a:schemeClr val="accent1"/>
            </a:solidFill>
            <a:round/>
          </a:ln>
          <a:effectLst/>
        </c:spPr>
        <c:marker>
          <c:symbol val="none"/>
        </c:marker>
      </c:pivotFmt>
      <c:pivotFmt>
        <c:idx val="81"/>
        <c:spPr>
          <a:solidFill>
            <a:schemeClr val="accent1"/>
          </a:solidFill>
          <a:ln w="28575" cap="rnd">
            <a:solidFill>
              <a:schemeClr val="accent1"/>
            </a:solidFill>
            <a:round/>
          </a:ln>
          <a:effectLst/>
        </c:spPr>
        <c:marker>
          <c:symbol val="none"/>
        </c:marker>
      </c:pivotFmt>
      <c:pivotFmt>
        <c:idx val="82"/>
        <c:spPr>
          <a:solidFill>
            <a:schemeClr val="accent1"/>
          </a:solidFill>
          <a:ln w="28575" cap="rnd">
            <a:solidFill>
              <a:schemeClr val="accent1"/>
            </a:solidFill>
            <a:round/>
          </a:ln>
          <a:effectLst/>
        </c:spPr>
        <c:marker>
          <c:symbol val="none"/>
        </c:marker>
      </c:pivotFmt>
      <c:pivotFmt>
        <c:idx val="83"/>
        <c:spPr>
          <a:solidFill>
            <a:schemeClr val="accent1"/>
          </a:solidFill>
          <a:ln w="28575" cap="rnd">
            <a:solidFill>
              <a:schemeClr val="accent1"/>
            </a:solidFill>
            <a:round/>
          </a:ln>
          <a:effectLst/>
        </c:spPr>
        <c:marker>
          <c:symbol val="none"/>
        </c:marker>
      </c:pivotFmt>
      <c:pivotFmt>
        <c:idx val="84"/>
        <c:spPr>
          <a:solidFill>
            <a:schemeClr val="accent1"/>
          </a:solidFill>
          <a:ln w="28575" cap="rnd">
            <a:solidFill>
              <a:schemeClr val="accent1"/>
            </a:solidFill>
            <a:round/>
          </a:ln>
          <a:effectLst/>
        </c:spPr>
        <c:marker>
          <c:symbol val="none"/>
        </c:marker>
      </c:pivotFmt>
      <c:pivotFmt>
        <c:idx val="85"/>
        <c:spPr>
          <a:solidFill>
            <a:schemeClr val="accent1"/>
          </a:solidFill>
          <a:ln w="28575" cap="rnd">
            <a:solidFill>
              <a:schemeClr val="accent1"/>
            </a:solidFill>
            <a:round/>
          </a:ln>
          <a:effectLst/>
        </c:spPr>
        <c:marker>
          <c:symbol val="none"/>
        </c:marker>
      </c:pivotFmt>
      <c:pivotFmt>
        <c:idx val="86"/>
        <c:spPr>
          <a:solidFill>
            <a:schemeClr val="accent1"/>
          </a:solidFill>
          <a:ln w="28575" cap="rnd">
            <a:solidFill>
              <a:schemeClr val="accent1"/>
            </a:solidFill>
            <a:round/>
          </a:ln>
          <a:effectLst/>
        </c:spPr>
        <c:marker>
          <c:symbol val="none"/>
        </c:marker>
      </c:pivotFmt>
      <c:pivotFmt>
        <c:idx val="87"/>
        <c:spPr>
          <a:solidFill>
            <a:schemeClr val="accent1"/>
          </a:solidFill>
          <a:ln w="28575" cap="rnd">
            <a:solidFill>
              <a:schemeClr val="accent1"/>
            </a:solidFill>
            <a:round/>
          </a:ln>
          <a:effectLst/>
        </c:spPr>
        <c:marker>
          <c:symbol val="none"/>
        </c:marker>
      </c:pivotFmt>
      <c:pivotFmt>
        <c:idx val="88"/>
        <c:spPr>
          <a:solidFill>
            <a:schemeClr val="accent1"/>
          </a:solidFill>
          <a:ln w="28575" cap="rnd">
            <a:solidFill>
              <a:schemeClr val="accent1"/>
            </a:solidFill>
            <a:round/>
          </a:ln>
          <a:effectLst/>
        </c:spPr>
        <c:marker>
          <c:symbol val="none"/>
        </c:marker>
      </c:pivotFmt>
      <c:pivotFmt>
        <c:idx val="89"/>
        <c:spPr>
          <a:solidFill>
            <a:schemeClr val="accent1"/>
          </a:solidFill>
          <a:ln w="28575" cap="rnd">
            <a:solidFill>
              <a:schemeClr val="accent1"/>
            </a:solidFill>
            <a:round/>
          </a:ln>
          <a:effectLst/>
        </c:spPr>
        <c:marker>
          <c:symbol val="none"/>
        </c:marker>
      </c:pivotFmt>
      <c:pivotFmt>
        <c:idx val="90"/>
        <c:spPr>
          <a:solidFill>
            <a:schemeClr val="accent1"/>
          </a:solidFill>
          <a:ln w="28575" cap="rnd">
            <a:solidFill>
              <a:schemeClr val="accent1"/>
            </a:solidFill>
            <a:round/>
          </a:ln>
          <a:effectLst/>
        </c:spPr>
        <c:marker>
          <c:symbol val="none"/>
        </c:marker>
      </c:pivotFmt>
      <c:pivotFmt>
        <c:idx val="91"/>
        <c:spPr>
          <a:solidFill>
            <a:schemeClr val="accent1"/>
          </a:solidFill>
          <a:ln w="28575" cap="rnd">
            <a:solidFill>
              <a:schemeClr val="accent1"/>
            </a:solidFill>
            <a:round/>
          </a:ln>
          <a:effectLst/>
        </c:spPr>
        <c:marker>
          <c:symbol val="none"/>
        </c:marker>
      </c:pivotFmt>
      <c:pivotFmt>
        <c:idx val="92"/>
        <c:spPr>
          <a:solidFill>
            <a:schemeClr val="accent1"/>
          </a:solidFill>
          <a:ln w="28575" cap="rnd">
            <a:solidFill>
              <a:schemeClr val="accent1"/>
            </a:solidFill>
            <a:round/>
          </a:ln>
          <a:effectLst/>
        </c:spPr>
        <c:marker>
          <c:symbol val="none"/>
        </c:marker>
      </c:pivotFmt>
      <c:pivotFmt>
        <c:idx val="93"/>
        <c:spPr>
          <a:solidFill>
            <a:schemeClr val="accent1"/>
          </a:solidFill>
          <a:ln w="28575" cap="rnd">
            <a:solidFill>
              <a:schemeClr val="accent1"/>
            </a:solidFill>
            <a:round/>
          </a:ln>
          <a:effectLst/>
        </c:spPr>
        <c:marker>
          <c:symbol val="none"/>
        </c:marker>
      </c:pivotFmt>
      <c:pivotFmt>
        <c:idx val="94"/>
        <c:spPr>
          <a:solidFill>
            <a:schemeClr val="accent1"/>
          </a:solidFill>
          <a:ln w="28575" cap="rnd">
            <a:solidFill>
              <a:schemeClr val="accent1"/>
            </a:solidFill>
            <a:round/>
          </a:ln>
          <a:effectLst/>
        </c:spPr>
        <c:marker>
          <c:symbol val="none"/>
        </c:marker>
      </c:pivotFmt>
      <c:pivotFmt>
        <c:idx val="95"/>
        <c:spPr>
          <a:solidFill>
            <a:schemeClr val="accent1"/>
          </a:solidFill>
          <a:ln w="28575" cap="rnd">
            <a:solidFill>
              <a:schemeClr val="accent1"/>
            </a:solidFill>
            <a:round/>
          </a:ln>
          <a:effectLst/>
        </c:spPr>
        <c:marker>
          <c:symbol val="none"/>
        </c:marker>
      </c:pivotFmt>
      <c:pivotFmt>
        <c:idx val="96"/>
        <c:spPr>
          <a:solidFill>
            <a:schemeClr val="accent1"/>
          </a:solidFill>
          <a:ln w="28575" cap="rnd">
            <a:solidFill>
              <a:schemeClr val="accent1"/>
            </a:solidFill>
            <a:round/>
          </a:ln>
          <a:effectLst/>
        </c:spPr>
        <c:marker>
          <c:symbol val="none"/>
        </c:marker>
      </c:pivotFmt>
      <c:pivotFmt>
        <c:idx val="97"/>
        <c:spPr>
          <a:solidFill>
            <a:schemeClr val="accent1"/>
          </a:solidFill>
          <a:ln w="28575" cap="rnd">
            <a:solidFill>
              <a:schemeClr val="accent1"/>
            </a:solidFill>
            <a:round/>
          </a:ln>
          <a:effectLst/>
        </c:spPr>
        <c:marker>
          <c:symbol val="none"/>
        </c:marker>
      </c:pivotFmt>
      <c:pivotFmt>
        <c:idx val="98"/>
        <c:spPr>
          <a:solidFill>
            <a:schemeClr val="accent1"/>
          </a:solidFill>
          <a:ln w="28575" cap="rnd">
            <a:solidFill>
              <a:schemeClr val="accent1"/>
            </a:solidFill>
            <a:round/>
          </a:ln>
          <a:effectLst/>
        </c:spPr>
        <c:marker>
          <c:symbol val="none"/>
        </c:marker>
      </c:pivotFmt>
      <c:pivotFmt>
        <c:idx val="99"/>
        <c:spPr>
          <a:solidFill>
            <a:schemeClr val="accent1"/>
          </a:solidFill>
          <a:ln w="28575" cap="rnd">
            <a:solidFill>
              <a:schemeClr val="accent1"/>
            </a:solidFill>
            <a:round/>
          </a:ln>
          <a:effectLst/>
        </c:spPr>
        <c:marker>
          <c:symbol val="none"/>
        </c:marker>
      </c:pivotFmt>
      <c:pivotFmt>
        <c:idx val="100"/>
        <c:spPr>
          <a:solidFill>
            <a:schemeClr val="accent1"/>
          </a:solidFill>
          <a:ln w="28575" cap="rnd">
            <a:solidFill>
              <a:schemeClr val="accent1"/>
            </a:solidFill>
            <a:round/>
          </a:ln>
          <a:effectLst/>
        </c:spPr>
        <c:marker>
          <c:symbol val="none"/>
        </c:marker>
      </c:pivotFmt>
      <c:pivotFmt>
        <c:idx val="101"/>
        <c:spPr>
          <a:solidFill>
            <a:schemeClr val="accent1"/>
          </a:solidFill>
          <a:ln w="28575" cap="rnd">
            <a:solidFill>
              <a:schemeClr val="accent1"/>
            </a:solidFill>
            <a:round/>
          </a:ln>
          <a:effectLst/>
        </c:spPr>
        <c:marker>
          <c:symbol val="none"/>
        </c:marker>
      </c:pivotFmt>
      <c:pivotFmt>
        <c:idx val="102"/>
        <c:spPr>
          <a:solidFill>
            <a:schemeClr val="accent1"/>
          </a:solidFill>
          <a:ln w="28575" cap="rnd">
            <a:solidFill>
              <a:schemeClr val="accent1"/>
            </a:solidFill>
            <a:round/>
          </a:ln>
          <a:effectLst/>
        </c:spPr>
        <c:marker>
          <c:symbol val="none"/>
        </c:marker>
      </c:pivotFmt>
      <c:pivotFmt>
        <c:idx val="103"/>
        <c:spPr>
          <a:solidFill>
            <a:schemeClr val="accent1"/>
          </a:solidFill>
          <a:ln w="28575" cap="rnd">
            <a:solidFill>
              <a:schemeClr val="accent1"/>
            </a:solidFill>
            <a:round/>
          </a:ln>
          <a:effectLst/>
        </c:spPr>
        <c:marker>
          <c:symbol val="none"/>
        </c:marker>
      </c:pivotFmt>
      <c:pivotFmt>
        <c:idx val="104"/>
        <c:spPr>
          <a:solidFill>
            <a:schemeClr val="accent1"/>
          </a:solidFill>
          <a:ln w="28575" cap="rnd">
            <a:solidFill>
              <a:schemeClr val="accent1"/>
            </a:solidFill>
            <a:round/>
          </a:ln>
          <a:effectLst/>
        </c:spPr>
        <c:marker>
          <c:symbol val="none"/>
        </c:marker>
      </c:pivotFmt>
      <c:pivotFmt>
        <c:idx val="105"/>
        <c:spPr>
          <a:solidFill>
            <a:schemeClr val="accent1"/>
          </a:solidFill>
          <a:ln w="28575" cap="rnd">
            <a:solidFill>
              <a:schemeClr val="accent1"/>
            </a:solidFill>
            <a:round/>
          </a:ln>
          <a:effectLst/>
        </c:spPr>
        <c:marker>
          <c:symbol val="none"/>
        </c:marker>
      </c:pivotFmt>
      <c:pivotFmt>
        <c:idx val="106"/>
        <c:spPr>
          <a:solidFill>
            <a:schemeClr val="accent1"/>
          </a:solidFill>
          <a:ln w="28575" cap="rnd">
            <a:solidFill>
              <a:schemeClr val="accent1"/>
            </a:solidFill>
            <a:round/>
          </a:ln>
          <a:effectLst/>
        </c:spPr>
        <c:marker>
          <c:symbol val="none"/>
        </c:marker>
      </c:pivotFmt>
      <c:pivotFmt>
        <c:idx val="107"/>
        <c:spPr>
          <a:solidFill>
            <a:schemeClr val="accent1"/>
          </a:solidFill>
          <a:ln w="28575" cap="rnd">
            <a:solidFill>
              <a:schemeClr val="accent1"/>
            </a:solidFill>
            <a:round/>
          </a:ln>
          <a:effectLst/>
        </c:spPr>
        <c:marker>
          <c:symbol val="none"/>
        </c:marker>
      </c:pivotFmt>
      <c:pivotFmt>
        <c:idx val="108"/>
        <c:spPr>
          <a:solidFill>
            <a:schemeClr val="accent1"/>
          </a:solidFill>
          <a:ln w="28575" cap="rnd">
            <a:solidFill>
              <a:schemeClr val="accent1"/>
            </a:solidFill>
            <a:round/>
          </a:ln>
          <a:effectLst/>
        </c:spPr>
        <c:marker>
          <c:symbol val="none"/>
        </c:marker>
      </c:pivotFmt>
      <c:pivotFmt>
        <c:idx val="109"/>
        <c:spPr>
          <a:solidFill>
            <a:schemeClr val="accent1"/>
          </a:solidFill>
          <a:ln w="28575" cap="rnd">
            <a:solidFill>
              <a:schemeClr val="accent1"/>
            </a:solidFill>
            <a:round/>
          </a:ln>
          <a:effectLst/>
        </c:spPr>
        <c:marker>
          <c:symbol val="none"/>
        </c:marker>
      </c:pivotFmt>
      <c:pivotFmt>
        <c:idx val="110"/>
        <c:spPr>
          <a:solidFill>
            <a:schemeClr val="accent1"/>
          </a:solidFill>
          <a:ln w="28575" cap="rnd">
            <a:solidFill>
              <a:schemeClr val="accent1"/>
            </a:solidFill>
            <a:round/>
          </a:ln>
          <a:effectLst/>
        </c:spPr>
        <c:marker>
          <c:symbol val="none"/>
        </c:marker>
      </c:pivotFmt>
      <c:pivotFmt>
        <c:idx val="111"/>
        <c:spPr>
          <a:solidFill>
            <a:schemeClr val="accent1"/>
          </a:solidFill>
          <a:ln w="28575" cap="rnd">
            <a:solidFill>
              <a:schemeClr val="accent1"/>
            </a:solidFill>
            <a:round/>
          </a:ln>
          <a:effectLst/>
        </c:spPr>
        <c:marker>
          <c:symbol val="none"/>
        </c:marker>
      </c:pivotFmt>
      <c:pivotFmt>
        <c:idx val="112"/>
        <c:spPr>
          <a:solidFill>
            <a:schemeClr val="accent1"/>
          </a:solidFill>
          <a:ln w="28575" cap="rnd">
            <a:solidFill>
              <a:schemeClr val="accent1"/>
            </a:solidFill>
            <a:round/>
          </a:ln>
          <a:effectLst/>
        </c:spPr>
        <c:marker>
          <c:symbol val="none"/>
        </c:marker>
      </c:pivotFmt>
      <c:pivotFmt>
        <c:idx val="113"/>
        <c:spPr>
          <a:solidFill>
            <a:schemeClr val="accent1"/>
          </a:solidFill>
          <a:ln w="28575" cap="rnd">
            <a:solidFill>
              <a:schemeClr val="accent1"/>
            </a:solidFill>
            <a:round/>
          </a:ln>
          <a:effectLst/>
        </c:spPr>
        <c:marker>
          <c:symbol val="none"/>
        </c:marker>
      </c:pivotFmt>
      <c:pivotFmt>
        <c:idx val="114"/>
        <c:spPr>
          <a:solidFill>
            <a:schemeClr val="accent1"/>
          </a:solidFill>
          <a:ln w="28575" cap="rnd">
            <a:solidFill>
              <a:schemeClr val="accent1"/>
            </a:solidFill>
            <a:round/>
          </a:ln>
          <a:effectLst/>
        </c:spPr>
        <c:marker>
          <c:symbol val="none"/>
        </c:marker>
      </c:pivotFmt>
      <c:pivotFmt>
        <c:idx val="115"/>
        <c:spPr>
          <a:solidFill>
            <a:schemeClr val="accent1"/>
          </a:solidFill>
          <a:ln w="28575" cap="rnd">
            <a:solidFill>
              <a:schemeClr val="accent1"/>
            </a:solidFill>
            <a:round/>
          </a:ln>
          <a:effectLst/>
        </c:spPr>
        <c:marker>
          <c:symbol val="none"/>
        </c:marker>
      </c:pivotFmt>
      <c:pivotFmt>
        <c:idx val="116"/>
        <c:spPr>
          <a:solidFill>
            <a:schemeClr val="accent1"/>
          </a:solidFill>
          <a:ln w="28575" cap="rnd">
            <a:solidFill>
              <a:schemeClr val="accent1"/>
            </a:solidFill>
            <a:round/>
          </a:ln>
          <a:effectLst/>
        </c:spPr>
        <c:marker>
          <c:symbol val="none"/>
        </c:marker>
      </c:pivotFmt>
      <c:pivotFmt>
        <c:idx val="117"/>
        <c:spPr>
          <a:solidFill>
            <a:schemeClr val="accent1"/>
          </a:solidFill>
          <a:ln w="28575" cap="rnd">
            <a:solidFill>
              <a:schemeClr val="accent1"/>
            </a:solidFill>
            <a:round/>
          </a:ln>
          <a:effectLst/>
        </c:spPr>
        <c:marker>
          <c:symbol val="none"/>
        </c:marker>
      </c:pivotFmt>
      <c:pivotFmt>
        <c:idx val="118"/>
        <c:spPr>
          <a:solidFill>
            <a:schemeClr val="accent1"/>
          </a:solidFill>
          <a:ln w="28575" cap="rnd">
            <a:solidFill>
              <a:schemeClr val="accent1"/>
            </a:solidFill>
            <a:round/>
          </a:ln>
          <a:effectLst/>
        </c:spPr>
        <c:marker>
          <c:symbol val="none"/>
        </c:marker>
      </c:pivotFmt>
      <c:pivotFmt>
        <c:idx val="119"/>
        <c:spPr>
          <a:solidFill>
            <a:schemeClr val="accent1"/>
          </a:solidFill>
          <a:ln w="28575" cap="rnd">
            <a:solidFill>
              <a:schemeClr val="accent1"/>
            </a:solidFill>
            <a:round/>
          </a:ln>
          <a:effectLst/>
        </c:spPr>
        <c:marker>
          <c:symbol val="none"/>
        </c:marker>
      </c:pivotFmt>
      <c:pivotFmt>
        <c:idx val="120"/>
        <c:spPr>
          <a:solidFill>
            <a:schemeClr val="accent1"/>
          </a:solidFill>
          <a:ln w="28575" cap="rnd">
            <a:solidFill>
              <a:schemeClr val="accent1"/>
            </a:solidFill>
            <a:round/>
          </a:ln>
          <a:effectLst/>
        </c:spPr>
        <c:marker>
          <c:symbol val="none"/>
        </c:marker>
      </c:pivotFmt>
      <c:pivotFmt>
        <c:idx val="121"/>
        <c:spPr>
          <a:solidFill>
            <a:schemeClr val="accent1"/>
          </a:solidFill>
          <a:ln w="28575" cap="rnd">
            <a:solidFill>
              <a:schemeClr val="accent1"/>
            </a:solidFill>
            <a:round/>
          </a:ln>
          <a:effectLst/>
        </c:spPr>
        <c:marker>
          <c:symbol val="none"/>
        </c:marker>
      </c:pivotFmt>
      <c:pivotFmt>
        <c:idx val="122"/>
        <c:spPr>
          <a:solidFill>
            <a:schemeClr val="accent1"/>
          </a:solidFill>
          <a:ln w="28575" cap="rnd">
            <a:solidFill>
              <a:schemeClr val="accent1"/>
            </a:solidFill>
            <a:round/>
          </a:ln>
          <a:effectLst/>
        </c:spPr>
        <c:marker>
          <c:symbol val="none"/>
        </c:marker>
      </c:pivotFmt>
      <c:pivotFmt>
        <c:idx val="123"/>
        <c:spPr>
          <a:solidFill>
            <a:schemeClr val="accent1"/>
          </a:solidFill>
          <a:ln w="28575" cap="rnd">
            <a:solidFill>
              <a:schemeClr val="accent1"/>
            </a:solidFill>
            <a:round/>
          </a:ln>
          <a:effectLst/>
        </c:spPr>
        <c:marker>
          <c:symbol val="none"/>
        </c:marker>
      </c:pivotFmt>
      <c:pivotFmt>
        <c:idx val="124"/>
        <c:spPr>
          <a:solidFill>
            <a:schemeClr val="accent1"/>
          </a:solidFill>
          <a:ln w="28575" cap="rnd">
            <a:solidFill>
              <a:schemeClr val="accent1"/>
            </a:solidFill>
            <a:round/>
          </a:ln>
          <a:effectLst/>
        </c:spPr>
        <c:marker>
          <c:symbol val="none"/>
        </c:marker>
      </c:pivotFmt>
      <c:pivotFmt>
        <c:idx val="125"/>
        <c:spPr>
          <a:solidFill>
            <a:schemeClr val="accent1"/>
          </a:solidFill>
          <a:ln w="28575" cap="rnd">
            <a:solidFill>
              <a:schemeClr val="accent1"/>
            </a:solidFill>
            <a:round/>
          </a:ln>
          <a:effectLst/>
        </c:spPr>
        <c:marker>
          <c:symbol val="none"/>
        </c:marker>
      </c:pivotFmt>
      <c:pivotFmt>
        <c:idx val="126"/>
        <c:spPr>
          <a:solidFill>
            <a:schemeClr val="accent1"/>
          </a:solidFill>
          <a:ln w="28575" cap="rnd">
            <a:solidFill>
              <a:schemeClr val="accent1"/>
            </a:solidFill>
            <a:round/>
          </a:ln>
          <a:effectLst/>
        </c:spPr>
        <c:marker>
          <c:symbol val="none"/>
        </c:marker>
      </c:pivotFmt>
      <c:pivotFmt>
        <c:idx val="127"/>
        <c:spPr>
          <a:solidFill>
            <a:schemeClr val="accent1"/>
          </a:solidFill>
          <a:ln w="28575" cap="rnd">
            <a:solidFill>
              <a:schemeClr val="accent1"/>
            </a:solidFill>
            <a:round/>
          </a:ln>
          <a:effectLst/>
        </c:spPr>
        <c:marker>
          <c:symbol val="none"/>
        </c:marker>
      </c:pivotFmt>
      <c:pivotFmt>
        <c:idx val="128"/>
        <c:spPr>
          <a:solidFill>
            <a:schemeClr val="accent1"/>
          </a:solidFill>
          <a:ln w="28575" cap="rnd">
            <a:solidFill>
              <a:schemeClr val="accent1"/>
            </a:solidFill>
            <a:round/>
          </a:ln>
          <a:effectLst/>
        </c:spPr>
        <c:marker>
          <c:symbol val="none"/>
        </c:marker>
      </c:pivotFmt>
      <c:pivotFmt>
        <c:idx val="129"/>
        <c:spPr>
          <a:solidFill>
            <a:schemeClr val="accent1"/>
          </a:solidFill>
          <a:ln w="28575" cap="rnd">
            <a:solidFill>
              <a:schemeClr val="accent1"/>
            </a:solidFill>
            <a:round/>
          </a:ln>
          <a:effectLst/>
        </c:spPr>
        <c:marker>
          <c:symbol val="none"/>
        </c:marker>
      </c:pivotFmt>
      <c:pivotFmt>
        <c:idx val="130"/>
        <c:spPr>
          <a:solidFill>
            <a:schemeClr val="accent1"/>
          </a:solidFill>
          <a:ln w="28575" cap="rnd">
            <a:solidFill>
              <a:schemeClr val="accent1"/>
            </a:solidFill>
            <a:round/>
          </a:ln>
          <a:effectLst/>
        </c:spPr>
        <c:marker>
          <c:symbol val="none"/>
        </c:marker>
      </c:pivotFmt>
      <c:pivotFmt>
        <c:idx val="131"/>
        <c:spPr>
          <a:solidFill>
            <a:schemeClr val="accent1"/>
          </a:solidFill>
          <a:ln w="28575" cap="rnd">
            <a:solidFill>
              <a:schemeClr val="accent1"/>
            </a:solidFill>
            <a:round/>
          </a:ln>
          <a:effectLst/>
        </c:spPr>
        <c:marker>
          <c:symbol val="none"/>
        </c:marker>
      </c:pivotFmt>
      <c:pivotFmt>
        <c:idx val="132"/>
        <c:spPr>
          <a:solidFill>
            <a:schemeClr val="accent1"/>
          </a:solidFill>
          <a:ln w="28575" cap="rnd">
            <a:solidFill>
              <a:schemeClr val="accent1"/>
            </a:solidFill>
            <a:round/>
          </a:ln>
          <a:effectLst/>
        </c:spPr>
        <c:marker>
          <c:symbol val="none"/>
        </c:marker>
      </c:pivotFmt>
      <c:pivotFmt>
        <c:idx val="133"/>
        <c:spPr>
          <a:solidFill>
            <a:schemeClr val="accent1"/>
          </a:solidFill>
          <a:ln w="28575" cap="rnd">
            <a:solidFill>
              <a:schemeClr val="accent1"/>
            </a:solidFill>
            <a:round/>
          </a:ln>
          <a:effectLst/>
        </c:spPr>
        <c:marker>
          <c:symbol val="none"/>
        </c:marker>
      </c:pivotFmt>
      <c:pivotFmt>
        <c:idx val="134"/>
        <c:spPr>
          <a:solidFill>
            <a:schemeClr val="accent1"/>
          </a:solidFill>
          <a:ln w="28575" cap="rnd">
            <a:solidFill>
              <a:schemeClr val="accent1"/>
            </a:solidFill>
            <a:round/>
          </a:ln>
          <a:effectLst/>
        </c:spPr>
        <c:marker>
          <c:symbol val="none"/>
        </c:marker>
      </c:pivotFmt>
      <c:pivotFmt>
        <c:idx val="135"/>
        <c:spPr>
          <a:solidFill>
            <a:schemeClr val="accent1"/>
          </a:solidFill>
          <a:ln w="28575" cap="rnd">
            <a:solidFill>
              <a:schemeClr val="accent1"/>
            </a:solidFill>
            <a:round/>
          </a:ln>
          <a:effectLst/>
        </c:spPr>
        <c:marker>
          <c:symbol val="none"/>
        </c:marker>
      </c:pivotFmt>
      <c:pivotFmt>
        <c:idx val="136"/>
        <c:spPr>
          <a:solidFill>
            <a:schemeClr val="accent1"/>
          </a:solidFill>
          <a:ln w="28575" cap="rnd">
            <a:solidFill>
              <a:schemeClr val="accent1"/>
            </a:solidFill>
            <a:round/>
          </a:ln>
          <a:effectLst/>
        </c:spPr>
        <c:marker>
          <c:symbol val="none"/>
        </c:marker>
      </c:pivotFmt>
      <c:pivotFmt>
        <c:idx val="137"/>
        <c:spPr>
          <a:solidFill>
            <a:schemeClr val="accent1"/>
          </a:solidFill>
          <a:ln w="28575" cap="rnd">
            <a:solidFill>
              <a:schemeClr val="accent1"/>
            </a:solidFill>
            <a:round/>
          </a:ln>
          <a:effectLst/>
        </c:spPr>
        <c:marker>
          <c:symbol val="none"/>
        </c:marker>
      </c:pivotFmt>
      <c:pivotFmt>
        <c:idx val="138"/>
        <c:spPr>
          <a:solidFill>
            <a:schemeClr val="accent1"/>
          </a:solidFill>
          <a:ln w="28575" cap="rnd">
            <a:solidFill>
              <a:schemeClr val="accent1"/>
            </a:solidFill>
            <a:round/>
          </a:ln>
          <a:effectLst/>
        </c:spPr>
        <c:marker>
          <c:symbol val="none"/>
        </c:marker>
      </c:pivotFmt>
      <c:pivotFmt>
        <c:idx val="139"/>
        <c:spPr>
          <a:solidFill>
            <a:schemeClr val="accent1"/>
          </a:solidFill>
          <a:ln w="28575" cap="rnd">
            <a:solidFill>
              <a:schemeClr val="accent1"/>
            </a:solidFill>
            <a:round/>
          </a:ln>
          <a:effectLst/>
        </c:spPr>
        <c:marker>
          <c:symbol val="none"/>
        </c:marker>
      </c:pivotFmt>
      <c:pivotFmt>
        <c:idx val="140"/>
        <c:spPr>
          <a:solidFill>
            <a:schemeClr val="accent1"/>
          </a:solidFill>
          <a:ln w="28575" cap="rnd">
            <a:solidFill>
              <a:schemeClr val="accent1"/>
            </a:solidFill>
            <a:round/>
          </a:ln>
          <a:effectLst/>
        </c:spPr>
        <c:marker>
          <c:symbol val="none"/>
        </c:marker>
      </c:pivotFmt>
      <c:pivotFmt>
        <c:idx val="141"/>
        <c:spPr>
          <a:solidFill>
            <a:schemeClr val="accent1"/>
          </a:solidFill>
          <a:ln w="28575" cap="rnd">
            <a:solidFill>
              <a:schemeClr val="accent1"/>
            </a:solidFill>
            <a:round/>
          </a:ln>
          <a:effectLst/>
        </c:spPr>
        <c:marker>
          <c:symbol val="none"/>
        </c:marker>
      </c:pivotFmt>
      <c:pivotFmt>
        <c:idx val="142"/>
        <c:spPr>
          <a:solidFill>
            <a:schemeClr val="accent1"/>
          </a:solidFill>
          <a:ln w="28575" cap="rnd">
            <a:solidFill>
              <a:schemeClr val="accent1"/>
            </a:solidFill>
            <a:round/>
          </a:ln>
          <a:effectLst/>
        </c:spPr>
        <c:marker>
          <c:symbol val="none"/>
        </c:marker>
      </c:pivotFmt>
      <c:pivotFmt>
        <c:idx val="143"/>
        <c:spPr>
          <a:solidFill>
            <a:schemeClr val="accent1"/>
          </a:solidFill>
          <a:ln w="28575" cap="rnd">
            <a:solidFill>
              <a:schemeClr val="accent1"/>
            </a:solidFill>
            <a:round/>
          </a:ln>
          <a:effectLst/>
        </c:spPr>
        <c:marker>
          <c:symbol val="none"/>
        </c:marker>
      </c:pivotFmt>
      <c:pivotFmt>
        <c:idx val="144"/>
        <c:spPr>
          <a:solidFill>
            <a:schemeClr val="accent1"/>
          </a:solidFill>
          <a:ln w="28575" cap="rnd">
            <a:solidFill>
              <a:schemeClr val="accent1"/>
            </a:solidFill>
            <a:round/>
          </a:ln>
          <a:effectLst/>
        </c:spPr>
        <c:marker>
          <c:symbol val="none"/>
        </c:marker>
      </c:pivotFmt>
      <c:pivotFmt>
        <c:idx val="145"/>
        <c:spPr>
          <a:solidFill>
            <a:schemeClr val="accent1"/>
          </a:solidFill>
          <a:ln w="28575" cap="rnd">
            <a:solidFill>
              <a:schemeClr val="accent1"/>
            </a:solidFill>
            <a:round/>
          </a:ln>
          <a:effectLst/>
        </c:spPr>
        <c:marker>
          <c:symbol val="none"/>
        </c:marker>
      </c:pivotFmt>
      <c:pivotFmt>
        <c:idx val="146"/>
        <c:spPr>
          <a:solidFill>
            <a:schemeClr val="accent1"/>
          </a:solidFill>
          <a:ln w="28575" cap="rnd">
            <a:solidFill>
              <a:schemeClr val="accent1"/>
            </a:solidFill>
            <a:round/>
          </a:ln>
          <a:effectLst/>
        </c:spPr>
        <c:marker>
          <c:symbol val="none"/>
        </c:marker>
      </c:pivotFmt>
      <c:pivotFmt>
        <c:idx val="147"/>
        <c:spPr>
          <a:solidFill>
            <a:schemeClr val="accent1"/>
          </a:solidFill>
          <a:ln w="28575" cap="rnd">
            <a:solidFill>
              <a:schemeClr val="accent1"/>
            </a:solidFill>
            <a:round/>
          </a:ln>
          <a:effectLst/>
        </c:spPr>
        <c:marker>
          <c:symbol val="none"/>
        </c:marker>
      </c:pivotFmt>
      <c:pivotFmt>
        <c:idx val="148"/>
        <c:spPr>
          <a:solidFill>
            <a:schemeClr val="accent1"/>
          </a:solidFill>
          <a:ln w="28575" cap="rnd">
            <a:solidFill>
              <a:schemeClr val="accent1"/>
            </a:solidFill>
            <a:round/>
          </a:ln>
          <a:effectLst/>
        </c:spPr>
        <c:marker>
          <c:symbol val="none"/>
        </c:marker>
      </c:pivotFmt>
      <c:pivotFmt>
        <c:idx val="149"/>
        <c:spPr>
          <a:solidFill>
            <a:schemeClr val="accent1"/>
          </a:solidFill>
          <a:ln w="28575" cap="rnd">
            <a:solidFill>
              <a:schemeClr val="accent1"/>
            </a:solidFill>
            <a:round/>
          </a:ln>
          <a:effectLst/>
        </c:spPr>
        <c:marker>
          <c:symbol val="none"/>
        </c:marker>
      </c:pivotFmt>
      <c:pivotFmt>
        <c:idx val="150"/>
        <c:spPr>
          <a:solidFill>
            <a:schemeClr val="accent1"/>
          </a:solidFill>
          <a:ln w="28575" cap="rnd">
            <a:solidFill>
              <a:schemeClr val="accent1"/>
            </a:solidFill>
            <a:round/>
          </a:ln>
          <a:effectLst/>
        </c:spPr>
        <c:marker>
          <c:symbol val="none"/>
        </c:marker>
      </c:pivotFmt>
      <c:pivotFmt>
        <c:idx val="151"/>
        <c:spPr>
          <a:solidFill>
            <a:schemeClr val="accent1"/>
          </a:solidFill>
          <a:ln w="28575" cap="rnd">
            <a:solidFill>
              <a:schemeClr val="accent1"/>
            </a:solidFill>
            <a:round/>
          </a:ln>
          <a:effectLst/>
        </c:spPr>
        <c:marker>
          <c:symbol val="none"/>
        </c:marker>
      </c:pivotFmt>
      <c:pivotFmt>
        <c:idx val="152"/>
        <c:spPr>
          <a:solidFill>
            <a:schemeClr val="accent1"/>
          </a:solidFill>
          <a:ln w="28575" cap="rnd">
            <a:solidFill>
              <a:schemeClr val="accent1"/>
            </a:solidFill>
            <a:round/>
          </a:ln>
          <a:effectLst/>
        </c:spPr>
        <c:marker>
          <c:symbol val="none"/>
        </c:marker>
      </c:pivotFmt>
      <c:pivotFmt>
        <c:idx val="153"/>
        <c:spPr>
          <a:solidFill>
            <a:schemeClr val="accent1"/>
          </a:solidFill>
          <a:ln w="28575" cap="rnd">
            <a:solidFill>
              <a:schemeClr val="accent1"/>
            </a:solidFill>
            <a:round/>
          </a:ln>
          <a:effectLst/>
        </c:spPr>
        <c:marker>
          <c:symbol val="none"/>
        </c:marker>
      </c:pivotFmt>
      <c:pivotFmt>
        <c:idx val="154"/>
        <c:spPr>
          <a:solidFill>
            <a:schemeClr val="accent1"/>
          </a:solidFill>
          <a:ln w="28575" cap="rnd">
            <a:solidFill>
              <a:schemeClr val="accent1"/>
            </a:solidFill>
            <a:round/>
          </a:ln>
          <a:effectLst/>
        </c:spPr>
        <c:marker>
          <c:symbol val="none"/>
        </c:marker>
      </c:pivotFmt>
      <c:pivotFmt>
        <c:idx val="155"/>
        <c:spPr>
          <a:solidFill>
            <a:schemeClr val="accent1"/>
          </a:solidFill>
          <a:ln w="28575" cap="rnd">
            <a:solidFill>
              <a:schemeClr val="accent1"/>
            </a:solidFill>
            <a:round/>
          </a:ln>
          <a:effectLst/>
        </c:spPr>
        <c:marker>
          <c:symbol val="none"/>
        </c:marker>
      </c:pivotFmt>
      <c:pivotFmt>
        <c:idx val="156"/>
        <c:spPr>
          <a:solidFill>
            <a:schemeClr val="accent1"/>
          </a:solidFill>
          <a:ln w="28575" cap="rnd">
            <a:solidFill>
              <a:schemeClr val="accent1"/>
            </a:solidFill>
            <a:round/>
          </a:ln>
          <a:effectLst/>
        </c:spPr>
        <c:marker>
          <c:symbol val="none"/>
        </c:marker>
      </c:pivotFmt>
      <c:pivotFmt>
        <c:idx val="157"/>
        <c:spPr>
          <a:solidFill>
            <a:schemeClr val="accent1"/>
          </a:solidFill>
          <a:ln w="28575" cap="rnd">
            <a:solidFill>
              <a:schemeClr val="accent1"/>
            </a:solidFill>
            <a:round/>
          </a:ln>
          <a:effectLst/>
        </c:spPr>
        <c:marker>
          <c:symbol val="none"/>
        </c:marker>
      </c:pivotFmt>
      <c:pivotFmt>
        <c:idx val="158"/>
        <c:spPr>
          <a:solidFill>
            <a:schemeClr val="accent1"/>
          </a:solidFill>
          <a:ln w="28575" cap="rnd">
            <a:solidFill>
              <a:schemeClr val="accent1"/>
            </a:solidFill>
            <a:round/>
          </a:ln>
          <a:effectLst/>
        </c:spPr>
        <c:marker>
          <c:symbol val="none"/>
        </c:marker>
      </c:pivotFmt>
      <c:pivotFmt>
        <c:idx val="159"/>
        <c:spPr>
          <a:solidFill>
            <a:schemeClr val="accent1"/>
          </a:solidFill>
          <a:ln w="28575" cap="rnd">
            <a:solidFill>
              <a:schemeClr val="accent1"/>
            </a:solidFill>
            <a:round/>
          </a:ln>
          <a:effectLst/>
        </c:spPr>
        <c:marker>
          <c:symbol val="none"/>
        </c:marker>
      </c:pivotFmt>
      <c:pivotFmt>
        <c:idx val="160"/>
        <c:spPr>
          <a:solidFill>
            <a:schemeClr val="accent1"/>
          </a:solidFill>
          <a:ln w="28575" cap="rnd">
            <a:solidFill>
              <a:schemeClr val="accent1"/>
            </a:solidFill>
            <a:round/>
          </a:ln>
          <a:effectLst/>
        </c:spPr>
        <c:marker>
          <c:symbol val="none"/>
        </c:marker>
      </c:pivotFmt>
      <c:pivotFmt>
        <c:idx val="161"/>
        <c:spPr>
          <a:solidFill>
            <a:schemeClr val="accent1"/>
          </a:solidFill>
          <a:ln w="28575" cap="rnd">
            <a:solidFill>
              <a:schemeClr val="accent1"/>
            </a:solidFill>
            <a:round/>
          </a:ln>
          <a:effectLst/>
        </c:spPr>
        <c:marker>
          <c:symbol val="none"/>
        </c:marker>
      </c:pivotFmt>
      <c:pivotFmt>
        <c:idx val="162"/>
        <c:spPr>
          <a:solidFill>
            <a:schemeClr val="accent1"/>
          </a:solidFill>
          <a:ln w="28575" cap="rnd">
            <a:solidFill>
              <a:schemeClr val="accent1"/>
            </a:solidFill>
            <a:round/>
          </a:ln>
          <a:effectLst/>
        </c:spPr>
        <c:marker>
          <c:symbol val="none"/>
        </c:marker>
      </c:pivotFmt>
      <c:pivotFmt>
        <c:idx val="163"/>
        <c:spPr>
          <a:solidFill>
            <a:schemeClr val="accent1"/>
          </a:solidFill>
          <a:ln w="28575" cap="rnd">
            <a:solidFill>
              <a:schemeClr val="accent1"/>
            </a:solidFill>
            <a:round/>
          </a:ln>
          <a:effectLst/>
        </c:spPr>
        <c:marker>
          <c:symbol val="none"/>
        </c:marker>
      </c:pivotFmt>
      <c:pivotFmt>
        <c:idx val="164"/>
        <c:spPr>
          <a:solidFill>
            <a:schemeClr val="accent1"/>
          </a:solidFill>
          <a:ln w="28575" cap="rnd">
            <a:solidFill>
              <a:schemeClr val="accent1"/>
            </a:solidFill>
            <a:round/>
          </a:ln>
          <a:effectLst/>
        </c:spPr>
        <c:marker>
          <c:symbol val="none"/>
        </c:marker>
      </c:pivotFmt>
      <c:pivotFmt>
        <c:idx val="165"/>
        <c:spPr>
          <a:solidFill>
            <a:schemeClr val="accent1"/>
          </a:solidFill>
          <a:ln w="28575" cap="rnd">
            <a:solidFill>
              <a:schemeClr val="accent1"/>
            </a:solidFill>
            <a:round/>
          </a:ln>
          <a:effectLst/>
        </c:spPr>
        <c:marker>
          <c:symbol val="none"/>
        </c:marker>
      </c:pivotFmt>
      <c:pivotFmt>
        <c:idx val="166"/>
        <c:spPr>
          <a:solidFill>
            <a:schemeClr val="accent1"/>
          </a:solidFill>
          <a:ln w="28575" cap="rnd">
            <a:solidFill>
              <a:schemeClr val="accent1"/>
            </a:solidFill>
            <a:round/>
          </a:ln>
          <a:effectLst/>
        </c:spPr>
        <c:marker>
          <c:symbol val="none"/>
        </c:marker>
      </c:pivotFmt>
      <c:pivotFmt>
        <c:idx val="167"/>
        <c:spPr>
          <a:solidFill>
            <a:schemeClr val="accent1"/>
          </a:solidFill>
          <a:ln w="28575" cap="rnd">
            <a:solidFill>
              <a:schemeClr val="accent1"/>
            </a:solidFill>
            <a:round/>
          </a:ln>
          <a:effectLst/>
        </c:spPr>
        <c:marker>
          <c:symbol val="none"/>
        </c:marker>
      </c:pivotFmt>
      <c:pivotFmt>
        <c:idx val="168"/>
        <c:spPr>
          <a:solidFill>
            <a:schemeClr val="accent1"/>
          </a:solidFill>
          <a:ln w="28575" cap="rnd">
            <a:solidFill>
              <a:schemeClr val="accent1"/>
            </a:solidFill>
            <a:round/>
          </a:ln>
          <a:effectLst/>
        </c:spPr>
        <c:marker>
          <c:symbol val="none"/>
        </c:marker>
      </c:pivotFmt>
      <c:pivotFmt>
        <c:idx val="169"/>
        <c:spPr>
          <a:solidFill>
            <a:schemeClr val="accent1"/>
          </a:solidFill>
          <a:ln w="28575" cap="rnd">
            <a:solidFill>
              <a:schemeClr val="accent1"/>
            </a:solidFill>
            <a:round/>
          </a:ln>
          <a:effectLst/>
        </c:spPr>
        <c:marker>
          <c:symbol val="none"/>
        </c:marker>
      </c:pivotFmt>
      <c:pivotFmt>
        <c:idx val="170"/>
        <c:spPr>
          <a:solidFill>
            <a:schemeClr val="accent1"/>
          </a:solidFill>
          <a:ln w="28575" cap="rnd">
            <a:solidFill>
              <a:schemeClr val="accent1"/>
            </a:solidFill>
            <a:round/>
          </a:ln>
          <a:effectLst/>
        </c:spPr>
        <c:marker>
          <c:symbol val="none"/>
        </c:marker>
      </c:pivotFmt>
      <c:pivotFmt>
        <c:idx val="171"/>
        <c:spPr>
          <a:solidFill>
            <a:schemeClr val="accent1"/>
          </a:solidFill>
          <a:ln w="28575" cap="rnd">
            <a:solidFill>
              <a:schemeClr val="accent1"/>
            </a:solidFill>
            <a:round/>
          </a:ln>
          <a:effectLst/>
        </c:spPr>
        <c:marker>
          <c:symbol val="none"/>
        </c:marker>
      </c:pivotFmt>
      <c:pivotFmt>
        <c:idx val="172"/>
        <c:spPr>
          <a:solidFill>
            <a:schemeClr val="accent1"/>
          </a:solidFill>
          <a:ln w="28575" cap="rnd">
            <a:solidFill>
              <a:schemeClr val="accent1"/>
            </a:solidFill>
            <a:round/>
          </a:ln>
          <a:effectLst/>
        </c:spPr>
        <c:marker>
          <c:symbol val="none"/>
        </c:marker>
      </c:pivotFmt>
      <c:pivotFmt>
        <c:idx val="173"/>
        <c:spPr>
          <a:solidFill>
            <a:schemeClr val="accent1"/>
          </a:solidFill>
          <a:ln w="28575" cap="rnd">
            <a:solidFill>
              <a:schemeClr val="accent1"/>
            </a:solidFill>
            <a:round/>
          </a:ln>
          <a:effectLst/>
        </c:spPr>
        <c:marker>
          <c:symbol val="none"/>
        </c:marker>
      </c:pivotFmt>
      <c:pivotFmt>
        <c:idx val="174"/>
        <c:spPr>
          <a:solidFill>
            <a:schemeClr val="accent1"/>
          </a:solidFill>
          <a:ln w="28575" cap="rnd">
            <a:solidFill>
              <a:schemeClr val="accent1"/>
            </a:solidFill>
            <a:round/>
          </a:ln>
          <a:effectLst/>
        </c:spPr>
        <c:marker>
          <c:symbol val="none"/>
        </c:marker>
      </c:pivotFmt>
      <c:pivotFmt>
        <c:idx val="175"/>
        <c:spPr>
          <a:solidFill>
            <a:schemeClr val="accent1"/>
          </a:solidFill>
          <a:ln w="28575" cap="rnd">
            <a:solidFill>
              <a:schemeClr val="accent1"/>
            </a:solidFill>
            <a:round/>
          </a:ln>
          <a:effectLst/>
        </c:spPr>
        <c:marker>
          <c:symbol val="none"/>
        </c:marker>
      </c:pivotFmt>
      <c:pivotFmt>
        <c:idx val="176"/>
        <c:spPr>
          <a:solidFill>
            <a:schemeClr val="accent1"/>
          </a:solidFill>
          <a:ln w="28575" cap="rnd">
            <a:solidFill>
              <a:schemeClr val="accent1"/>
            </a:solidFill>
            <a:round/>
          </a:ln>
          <a:effectLst/>
        </c:spPr>
        <c:marker>
          <c:symbol val="none"/>
        </c:marker>
      </c:pivotFmt>
      <c:pivotFmt>
        <c:idx val="177"/>
        <c:spPr>
          <a:solidFill>
            <a:schemeClr val="accent1"/>
          </a:solidFill>
          <a:ln w="28575" cap="rnd">
            <a:solidFill>
              <a:schemeClr val="accent1"/>
            </a:solidFill>
            <a:round/>
          </a:ln>
          <a:effectLst/>
        </c:spPr>
        <c:marker>
          <c:symbol val="none"/>
        </c:marker>
      </c:pivotFmt>
      <c:pivotFmt>
        <c:idx val="178"/>
        <c:spPr>
          <a:solidFill>
            <a:schemeClr val="accent1"/>
          </a:solidFill>
          <a:ln w="28575" cap="rnd">
            <a:solidFill>
              <a:schemeClr val="accent1"/>
            </a:solidFill>
            <a:round/>
          </a:ln>
          <a:effectLst/>
        </c:spPr>
        <c:marker>
          <c:symbol val="none"/>
        </c:marker>
      </c:pivotFmt>
      <c:pivotFmt>
        <c:idx val="179"/>
        <c:spPr>
          <a:solidFill>
            <a:schemeClr val="accent1"/>
          </a:solidFill>
          <a:ln w="28575" cap="rnd">
            <a:solidFill>
              <a:schemeClr val="accent1"/>
            </a:solidFill>
            <a:round/>
          </a:ln>
          <a:effectLst/>
        </c:spPr>
        <c:marker>
          <c:symbol val="none"/>
        </c:marker>
      </c:pivotFmt>
      <c:pivotFmt>
        <c:idx val="180"/>
        <c:spPr>
          <a:solidFill>
            <a:schemeClr val="accent1"/>
          </a:solidFill>
          <a:ln w="28575" cap="rnd">
            <a:solidFill>
              <a:schemeClr val="accent1"/>
            </a:solidFill>
            <a:round/>
          </a:ln>
          <a:effectLst/>
        </c:spPr>
        <c:marker>
          <c:symbol val="none"/>
        </c:marker>
      </c:pivotFmt>
      <c:pivotFmt>
        <c:idx val="181"/>
        <c:spPr>
          <a:solidFill>
            <a:schemeClr val="accent1"/>
          </a:solidFill>
          <a:ln w="28575" cap="rnd">
            <a:solidFill>
              <a:schemeClr val="accent1"/>
            </a:solidFill>
            <a:round/>
          </a:ln>
          <a:effectLst/>
        </c:spPr>
        <c:marker>
          <c:symbol val="none"/>
        </c:marker>
      </c:pivotFmt>
      <c:pivotFmt>
        <c:idx val="182"/>
        <c:spPr>
          <a:solidFill>
            <a:schemeClr val="accent1"/>
          </a:solidFill>
          <a:ln w="28575" cap="rnd">
            <a:solidFill>
              <a:schemeClr val="accent1"/>
            </a:solidFill>
            <a:round/>
          </a:ln>
          <a:effectLst/>
        </c:spPr>
        <c:marker>
          <c:symbol val="none"/>
        </c:marker>
      </c:pivotFmt>
      <c:pivotFmt>
        <c:idx val="183"/>
        <c:spPr>
          <a:solidFill>
            <a:schemeClr val="accent1"/>
          </a:solidFill>
          <a:ln w="28575" cap="rnd">
            <a:solidFill>
              <a:schemeClr val="accent1"/>
            </a:solidFill>
            <a:round/>
          </a:ln>
          <a:effectLst/>
        </c:spPr>
        <c:marker>
          <c:symbol val="none"/>
        </c:marker>
      </c:pivotFmt>
      <c:pivotFmt>
        <c:idx val="184"/>
        <c:spPr>
          <a:solidFill>
            <a:schemeClr val="accent1"/>
          </a:solidFill>
          <a:ln w="28575" cap="rnd">
            <a:solidFill>
              <a:schemeClr val="accent1"/>
            </a:solidFill>
            <a:round/>
          </a:ln>
          <a:effectLst/>
        </c:spPr>
        <c:marker>
          <c:symbol val="none"/>
        </c:marker>
      </c:pivotFmt>
      <c:pivotFmt>
        <c:idx val="185"/>
        <c:spPr>
          <a:solidFill>
            <a:schemeClr val="accent1"/>
          </a:solidFill>
          <a:ln w="28575" cap="rnd">
            <a:solidFill>
              <a:schemeClr val="accent1"/>
            </a:solidFill>
            <a:round/>
          </a:ln>
          <a:effectLst/>
        </c:spPr>
        <c:marker>
          <c:symbol val="none"/>
        </c:marker>
      </c:pivotFmt>
      <c:pivotFmt>
        <c:idx val="186"/>
        <c:spPr>
          <a:solidFill>
            <a:schemeClr val="accent1"/>
          </a:solidFill>
          <a:ln w="28575" cap="rnd">
            <a:solidFill>
              <a:schemeClr val="accent1"/>
            </a:solidFill>
            <a:round/>
          </a:ln>
          <a:effectLst/>
        </c:spPr>
        <c:marker>
          <c:symbol val="none"/>
        </c:marker>
      </c:pivotFmt>
      <c:pivotFmt>
        <c:idx val="187"/>
        <c:spPr>
          <a:solidFill>
            <a:schemeClr val="accent1"/>
          </a:solidFill>
          <a:ln w="28575" cap="rnd">
            <a:solidFill>
              <a:schemeClr val="accent1"/>
            </a:solidFill>
            <a:round/>
          </a:ln>
          <a:effectLst/>
        </c:spPr>
        <c:marker>
          <c:symbol val="none"/>
        </c:marker>
      </c:pivotFmt>
      <c:pivotFmt>
        <c:idx val="188"/>
        <c:spPr>
          <a:solidFill>
            <a:schemeClr val="accent1"/>
          </a:solidFill>
          <a:ln w="28575" cap="rnd">
            <a:solidFill>
              <a:schemeClr val="accent1"/>
            </a:solidFill>
            <a:round/>
          </a:ln>
          <a:effectLst/>
        </c:spPr>
        <c:marker>
          <c:symbol val="none"/>
        </c:marker>
      </c:pivotFmt>
      <c:pivotFmt>
        <c:idx val="189"/>
        <c:spPr>
          <a:solidFill>
            <a:schemeClr val="accent1"/>
          </a:solidFill>
          <a:ln w="28575" cap="rnd">
            <a:solidFill>
              <a:schemeClr val="accent1"/>
            </a:solidFill>
            <a:round/>
          </a:ln>
          <a:effectLst/>
        </c:spPr>
        <c:marker>
          <c:symbol val="none"/>
        </c:marker>
      </c:pivotFmt>
      <c:pivotFmt>
        <c:idx val="190"/>
        <c:spPr>
          <a:solidFill>
            <a:schemeClr val="accent1"/>
          </a:solidFill>
          <a:ln w="28575" cap="rnd">
            <a:solidFill>
              <a:schemeClr val="accent1"/>
            </a:solidFill>
            <a:round/>
          </a:ln>
          <a:effectLst/>
        </c:spPr>
        <c:marker>
          <c:symbol val="none"/>
        </c:marker>
      </c:pivotFmt>
      <c:pivotFmt>
        <c:idx val="191"/>
        <c:spPr>
          <a:solidFill>
            <a:schemeClr val="accent1"/>
          </a:solidFill>
          <a:ln w="28575" cap="rnd">
            <a:solidFill>
              <a:schemeClr val="accent1"/>
            </a:solidFill>
            <a:round/>
          </a:ln>
          <a:effectLst/>
        </c:spPr>
        <c:marker>
          <c:symbol val="none"/>
        </c:marker>
      </c:pivotFmt>
      <c:pivotFmt>
        <c:idx val="192"/>
        <c:spPr>
          <a:solidFill>
            <a:schemeClr val="accent1"/>
          </a:solidFill>
          <a:ln w="28575" cap="rnd">
            <a:solidFill>
              <a:schemeClr val="accent1"/>
            </a:solidFill>
            <a:round/>
          </a:ln>
          <a:effectLst/>
        </c:spPr>
        <c:marker>
          <c:symbol val="none"/>
        </c:marker>
      </c:pivotFmt>
      <c:pivotFmt>
        <c:idx val="193"/>
        <c:spPr>
          <a:solidFill>
            <a:schemeClr val="accent1"/>
          </a:solidFill>
          <a:ln w="28575" cap="rnd">
            <a:solidFill>
              <a:schemeClr val="accent1"/>
            </a:solidFill>
            <a:round/>
          </a:ln>
          <a:effectLst/>
        </c:spPr>
        <c:marker>
          <c:symbol val="none"/>
        </c:marker>
      </c:pivotFmt>
      <c:pivotFmt>
        <c:idx val="194"/>
        <c:spPr>
          <a:solidFill>
            <a:schemeClr val="accent1"/>
          </a:solidFill>
          <a:ln w="28575" cap="rnd">
            <a:solidFill>
              <a:schemeClr val="accent1"/>
            </a:solidFill>
            <a:round/>
          </a:ln>
          <a:effectLst/>
        </c:spPr>
        <c:marker>
          <c:symbol val="none"/>
        </c:marker>
      </c:pivotFmt>
      <c:pivotFmt>
        <c:idx val="195"/>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196"/>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197"/>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198"/>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199"/>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200"/>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201"/>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202"/>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203"/>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204"/>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205"/>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206"/>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207"/>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5.7380099653456251E-2"/>
          <c:y val="0.14991205007814765"/>
          <c:w val="0.74247485785045264"/>
          <c:h val="0.67061664241028929"/>
        </c:manualLayout>
      </c:layout>
      <c:lineChart>
        <c:grouping val="standard"/>
        <c:varyColors val="0"/>
        <c:ser>
          <c:idx val="0"/>
          <c:order val="0"/>
          <c:tx>
            <c:strRef>
              <c:f>Nitratos!$B$100:$B$101</c:f>
              <c:strCache>
                <c:ptCount val="1"/>
                <c:pt idx="0">
                  <c:v>HARG2</c:v>
                </c:pt>
              </c:strCache>
            </c:strRef>
          </c:tx>
          <c:spPr>
            <a:ln w="28575" cap="rnd">
              <a:solidFill>
                <a:schemeClr val="accent1"/>
              </a:solidFill>
              <a:round/>
            </a:ln>
            <a:effectLst/>
          </c:spPr>
          <c:marker>
            <c:symbol val="none"/>
          </c:marker>
          <c:cat>
            <c:strRef>
              <c:f>Nitratos!$A$102:$A$114</c:f>
              <c:strCache>
                <c:ptCount val="12"/>
                <c:pt idx="0">
                  <c:v>ene-20</c:v>
                </c:pt>
                <c:pt idx="1">
                  <c:v>feb-20</c:v>
                </c:pt>
                <c:pt idx="2">
                  <c:v>mar-20</c:v>
                </c:pt>
                <c:pt idx="3">
                  <c:v>abr-20</c:v>
                </c:pt>
                <c:pt idx="4">
                  <c:v>may-20</c:v>
                </c:pt>
                <c:pt idx="5">
                  <c:v>jun-20</c:v>
                </c:pt>
                <c:pt idx="6">
                  <c:v>jul-20</c:v>
                </c:pt>
                <c:pt idx="7">
                  <c:v>ago-20</c:v>
                </c:pt>
                <c:pt idx="8">
                  <c:v>sep-20</c:v>
                </c:pt>
                <c:pt idx="9">
                  <c:v>oct-20</c:v>
                </c:pt>
                <c:pt idx="10">
                  <c:v>nov-20</c:v>
                </c:pt>
                <c:pt idx="11">
                  <c:v>dic-20</c:v>
                </c:pt>
              </c:strCache>
            </c:strRef>
          </c:cat>
          <c:val>
            <c:numRef>
              <c:f>Nitratos!$B$102:$B$114</c:f>
              <c:numCache>
                <c:formatCode>General</c:formatCode>
                <c:ptCount val="12"/>
              </c:numCache>
            </c:numRef>
          </c:val>
          <c:smooth val="0"/>
          <c:extLst>
            <c:ext xmlns:c16="http://schemas.microsoft.com/office/drawing/2014/chart" uri="{C3380CC4-5D6E-409C-BE32-E72D297353CC}">
              <c16:uniqueId val="{00000000-9555-4EC4-8D10-8A3B49E5E064}"/>
            </c:ext>
          </c:extLst>
        </c:ser>
        <c:ser>
          <c:idx val="1"/>
          <c:order val="1"/>
          <c:tx>
            <c:strRef>
              <c:f>Nitratos!$C$100:$C$101</c:f>
              <c:strCache>
                <c:ptCount val="1"/>
                <c:pt idx="0">
                  <c:v>HASL2</c:v>
                </c:pt>
              </c:strCache>
            </c:strRef>
          </c:tx>
          <c:spPr>
            <a:ln w="28575" cap="rnd">
              <a:solidFill>
                <a:schemeClr val="accent2"/>
              </a:solidFill>
              <a:round/>
            </a:ln>
            <a:effectLst/>
          </c:spPr>
          <c:marker>
            <c:symbol val="none"/>
          </c:marker>
          <c:cat>
            <c:strRef>
              <c:f>Nitratos!$A$102:$A$114</c:f>
              <c:strCache>
                <c:ptCount val="12"/>
                <c:pt idx="0">
                  <c:v>ene-20</c:v>
                </c:pt>
                <c:pt idx="1">
                  <c:v>feb-20</c:v>
                </c:pt>
                <c:pt idx="2">
                  <c:v>mar-20</c:v>
                </c:pt>
                <c:pt idx="3">
                  <c:v>abr-20</c:v>
                </c:pt>
                <c:pt idx="4">
                  <c:v>may-20</c:v>
                </c:pt>
                <c:pt idx="5">
                  <c:v>jun-20</c:v>
                </c:pt>
                <c:pt idx="6">
                  <c:v>jul-20</c:v>
                </c:pt>
                <c:pt idx="7">
                  <c:v>ago-20</c:v>
                </c:pt>
                <c:pt idx="8">
                  <c:v>sep-20</c:v>
                </c:pt>
                <c:pt idx="9">
                  <c:v>oct-20</c:v>
                </c:pt>
                <c:pt idx="10">
                  <c:v>nov-20</c:v>
                </c:pt>
                <c:pt idx="11">
                  <c:v>dic-20</c:v>
                </c:pt>
              </c:strCache>
            </c:strRef>
          </c:cat>
          <c:val>
            <c:numRef>
              <c:f>Nitratos!$C$102:$C$114</c:f>
              <c:numCache>
                <c:formatCode>General</c:formatCode>
                <c:ptCount val="12"/>
              </c:numCache>
            </c:numRef>
          </c:val>
          <c:smooth val="0"/>
          <c:extLst>
            <c:ext xmlns:c16="http://schemas.microsoft.com/office/drawing/2014/chart" uri="{C3380CC4-5D6E-409C-BE32-E72D297353CC}">
              <c16:uniqueId val="{00000001-9555-4EC4-8D10-8A3B49E5E064}"/>
            </c:ext>
          </c:extLst>
        </c:ser>
        <c:ser>
          <c:idx val="2"/>
          <c:order val="2"/>
          <c:tx>
            <c:strRef>
              <c:f>Nitratos!$D$100:$D$101</c:f>
              <c:strCache>
                <c:ptCount val="1"/>
                <c:pt idx="0">
                  <c:v>HOSP1</c:v>
                </c:pt>
              </c:strCache>
            </c:strRef>
          </c:tx>
          <c:spPr>
            <a:ln w="28575" cap="rnd">
              <a:solidFill>
                <a:schemeClr val="accent3"/>
              </a:solidFill>
              <a:round/>
            </a:ln>
            <a:effectLst/>
          </c:spPr>
          <c:marker>
            <c:symbol val="none"/>
          </c:marker>
          <c:cat>
            <c:strRef>
              <c:f>Nitratos!$A$102:$A$114</c:f>
              <c:strCache>
                <c:ptCount val="12"/>
                <c:pt idx="0">
                  <c:v>ene-20</c:v>
                </c:pt>
                <c:pt idx="1">
                  <c:v>feb-20</c:v>
                </c:pt>
                <c:pt idx="2">
                  <c:v>mar-20</c:v>
                </c:pt>
                <c:pt idx="3">
                  <c:v>abr-20</c:v>
                </c:pt>
                <c:pt idx="4">
                  <c:v>may-20</c:v>
                </c:pt>
                <c:pt idx="5">
                  <c:v>jun-20</c:v>
                </c:pt>
                <c:pt idx="6">
                  <c:v>jul-20</c:v>
                </c:pt>
                <c:pt idx="7">
                  <c:v>ago-20</c:v>
                </c:pt>
                <c:pt idx="8">
                  <c:v>sep-20</c:v>
                </c:pt>
                <c:pt idx="9">
                  <c:v>oct-20</c:v>
                </c:pt>
                <c:pt idx="10">
                  <c:v>nov-20</c:v>
                </c:pt>
                <c:pt idx="11">
                  <c:v>dic-20</c:v>
                </c:pt>
              </c:strCache>
            </c:strRef>
          </c:cat>
          <c:val>
            <c:numRef>
              <c:f>Nitratos!$D$102:$D$114</c:f>
              <c:numCache>
                <c:formatCode>General</c:formatCode>
                <c:ptCount val="12"/>
                <c:pt idx="2">
                  <c:v>1.66</c:v>
                </c:pt>
              </c:numCache>
            </c:numRef>
          </c:val>
          <c:smooth val="0"/>
          <c:extLst>
            <c:ext xmlns:c16="http://schemas.microsoft.com/office/drawing/2014/chart" uri="{C3380CC4-5D6E-409C-BE32-E72D297353CC}">
              <c16:uniqueId val="{00000002-9555-4EC4-8D10-8A3B49E5E064}"/>
            </c:ext>
          </c:extLst>
        </c:ser>
        <c:ser>
          <c:idx val="3"/>
          <c:order val="3"/>
          <c:tx>
            <c:strRef>
              <c:f>Nitratos!$E$100:$E$101</c:f>
              <c:strCache>
                <c:ptCount val="1"/>
                <c:pt idx="0">
                  <c:v>HOSP2</c:v>
                </c:pt>
              </c:strCache>
            </c:strRef>
          </c:tx>
          <c:spPr>
            <a:ln w="28575" cap="rnd">
              <a:solidFill>
                <a:schemeClr val="accent4"/>
              </a:solidFill>
              <a:round/>
            </a:ln>
            <a:effectLst/>
          </c:spPr>
          <c:marker>
            <c:symbol val="none"/>
          </c:marker>
          <c:cat>
            <c:strRef>
              <c:f>Nitratos!$A$102:$A$114</c:f>
              <c:strCache>
                <c:ptCount val="12"/>
                <c:pt idx="0">
                  <c:v>ene-20</c:v>
                </c:pt>
                <c:pt idx="1">
                  <c:v>feb-20</c:v>
                </c:pt>
                <c:pt idx="2">
                  <c:v>mar-20</c:v>
                </c:pt>
                <c:pt idx="3">
                  <c:v>abr-20</c:v>
                </c:pt>
                <c:pt idx="4">
                  <c:v>may-20</c:v>
                </c:pt>
                <c:pt idx="5">
                  <c:v>jun-20</c:v>
                </c:pt>
                <c:pt idx="6">
                  <c:v>jul-20</c:v>
                </c:pt>
                <c:pt idx="7">
                  <c:v>ago-20</c:v>
                </c:pt>
                <c:pt idx="8">
                  <c:v>sep-20</c:v>
                </c:pt>
                <c:pt idx="9">
                  <c:v>oct-20</c:v>
                </c:pt>
                <c:pt idx="10">
                  <c:v>nov-20</c:v>
                </c:pt>
                <c:pt idx="11">
                  <c:v>dic-20</c:v>
                </c:pt>
              </c:strCache>
            </c:strRef>
          </c:cat>
          <c:val>
            <c:numRef>
              <c:f>Nitratos!$E$102:$E$114</c:f>
              <c:numCache>
                <c:formatCode>General</c:formatCode>
                <c:ptCount val="12"/>
              </c:numCache>
            </c:numRef>
          </c:val>
          <c:smooth val="0"/>
          <c:extLst>
            <c:ext xmlns:c16="http://schemas.microsoft.com/office/drawing/2014/chart" uri="{C3380CC4-5D6E-409C-BE32-E72D297353CC}">
              <c16:uniqueId val="{00000003-9555-4EC4-8D10-8A3B49E5E064}"/>
            </c:ext>
          </c:extLst>
        </c:ser>
        <c:ser>
          <c:idx val="4"/>
          <c:order val="4"/>
          <c:tx>
            <c:strRef>
              <c:f>Nitratos!$F$100:$F$101</c:f>
              <c:strCache>
                <c:ptCount val="1"/>
                <c:pt idx="0">
                  <c:v>HUMH</c:v>
                </c:pt>
              </c:strCache>
            </c:strRef>
          </c:tx>
          <c:spPr>
            <a:ln w="28575" cap="rnd">
              <a:solidFill>
                <a:schemeClr val="accent5"/>
              </a:solidFill>
              <a:round/>
            </a:ln>
            <a:effectLst/>
          </c:spPr>
          <c:marker>
            <c:symbol val="none"/>
          </c:marker>
          <c:cat>
            <c:strRef>
              <c:f>Nitratos!$A$102:$A$114</c:f>
              <c:strCache>
                <c:ptCount val="12"/>
                <c:pt idx="0">
                  <c:v>ene-20</c:v>
                </c:pt>
                <c:pt idx="1">
                  <c:v>feb-20</c:v>
                </c:pt>
                <c:pt idx="2">
                  <c:v>mar-20</c:v>
                </c:pt>
                <c:pt idx="3">
                  <c:v>abr-20</c:v>
                </c:pt>
                <c:pt idx="4">
                  <c:v>may-20</c:v>
                </c:pt>
                <c:pt idx="5">
                  <c:v>jun-20</c:v>
                </c:pt>
                <c:pt idx="6">
                  <c:v>jul-20</c:v>
                </c:pt>
                <c:pt idx="7">
                  <c:v>ago-20</c:v>
                </c:pt>
                <c:pt idx="8">
                  <c:v>sep-20</c:v>
                </c:pt>
                <c:pt idx="9">
                  <c:v>oct-20</c:v>
                </c:pt>
                <c:pt idx="10">
                  <c:v>nov-20</c:v>
                </c:pt>
                <c:pt idx="11">
                  <c:v>dic-20</c:v>
                </c:pt>
              </c:strCache>
            </c:strRef>
          </c:cat>
          <c:val>
            <c:numRef>
              <c:f>Nitratos!$F$102:$F$114</c:f>
              <c:numCache>
                <c:formatCode>General</c:formatCode>
                <c:ptCount val="12"/>
                <c:pt idx="0">
                  <c:v>0.88</c:v>
                </c:pt>
                <c:pt idx="1">
                  <c:v>0.2</c:v>
                </c:pt>
                <c:pt idx="2">
                  <c:v>1.7</c:v>
                </c:pt>
                <c:pt idx="5">
                  <c:v>0.88</c:v>
                </c:pt>
                <c:pt idx="8">
                  <c:v>0.88</c:v>
                </c:pt>
                <c:pt idx="10">
                  <c:v>0</c:v>
                </c:pt>
                <c:pt idx="11">
                  <c:v>0.88</c:v>
                </c:pt>
              </c:numCache>
            </c:numRef>
          </c:val>
          <c:smooth val="0"/>
          <c:extLst>
            <c:ext xmlns:c16="http://schemas.microsoft.com/office/drawing/2014/chart" uri="{C3380CC4-5D6E-409C-BE32-E72D297353CC}">
              <c16:uniqueId val="{00000004-9555-4EC4-8D10-8A3B49E5E064}"/>
            </c:ext>
          </c:extLst>
        </c:ser>
        <c:ser>
          <c:idx val="5"/>
          <c:order val="5"/>
          <c:tx>
            <c:strRef>
              <c:f>Nitratos!$G$100:$G$101</c:f>
              <c:strCache>
                <c:ptCount val="1"/>
                <c:pt idx="0">
                  <c:v>MAAB2</c:v>
                </c:pt>
              </c:strCache>
            </c:strRef>
          </c:tx>
          <c:spPr>
            <a:ln w="28575" cap="rnd">
              <a:solidFill>
                <a:schemeClr val="accent6"/>
              </a:solidFill>
              <a:round/>
            </a:ln>
            <a:effectLst/>
          </c:spPr>
          <c:marker>
            <c:symbol val="none"/>
          </c:marker>
          <c:cat>
            <c:strRef>
              <c:f>Nitratos!$A$102:$A$114</c:f>
              <c:strCache>
                <c:ptCount val="12"/>
                <c:pt idx="0">
                  <c:v>ene-20</c:v>
                </c:pt>
                <c:pt idx="1">
                  <c:v>feb-20</c:v>
                </c:pt>
                <c:pt idx="2">
                  <c:v>mar-20</c:v>
                </c:pt>
                <c:pt idx="3">
                  <c:v>abr-20</c:v>
                </c:pt>
                <c:pt idx="4">
                  <c:v>may-20</c:v>
                </c:pt>
                <c:pt idx="5">
                  <c:v>jun-20</c:v>
                </c:pt>
                <c:pt idx="6">
                  <c:v>jul-20</c:v>
                </c:pt>
                <c:pt idx="7">
                  <c:v>ago-20</c:v>
                </c:pt>
                <c:pt idx="8">
                  <c:v>sep-20</c:v>
                </c:pt>
                <c:pt idx="9">
                  <c:v>oct-20</c:v>
                </c:pt>
                <c:pt idx="10">
                  <c:v>nov-20</c:v>
                </c:pt>
                <c:pt idx="11">
                  <c:v>dic-20</c:v>
                </c:pt>
              </c:strCache>
            </c:strRef>
          </c:cat>
          <c:val>
            <c:numRef>
              <c:f>Nitratos!$G$102:$G$114</c:f>
              <c:numCache>
                <c:formatCode>General</c:formatCode>
                <c:ptCount val="12"/>
              </c:numCache>
            </c:numRef>
          </c:val>
          <c:smooth val="0"/>
          <c:extLst>
            <c:ext xmlns:c16="http://schemas.microsoft.com/office/drawing/2014/chart" uri="{C3380CC4-5D6E-409C-BE32-E72D297353CC}">
              <c16:uniqueId val="{00000005-9555-4EC4-8D10-8A3B49E5E064}"/>
            </c:ext>
          </c:extLst>
        </c:ser>
        <c:ser>
          <c:idx val="6"/>
          <c:order val="6"/>
          <c:tx>
            <c:strRef>
              <c:f>Nitratos!$H$100:$H$101</c:f>
              <c:strCache>
                <c:ptCount val="1"/>
                <c:pt idx="0">
                  <c:v>MACA2</c:v>
                </c:pt>
              </c:strCache>
            </c:strRef>
          </c:tx>
          <c:spPr>
            <a:ln w="28575" cap="rnd">
              <a:solidFill>
                <a:schemeClr val="accent1">
                  <a:lumMod val="60000"/>
                </a:schemeClr>
              </a:solidFill>
              <a:round/>
            </a:ln>
            <a:effectLst/>
          </c:spPr>
          <c:marker>
            <c:symbol val="none"/>
          </c:marker>
          <c:cat>
            <c:strRef>
              <c:f>Nitratos!$A$102:$A$114</c:f>
              <c:strCache>
                <c:ptCount val="12"/>
                <c:pt idx="0">
                  <c:v>ene-20</c:v>
                </c:pt>
                <c:pt idx="1">
                  <c:v>feb-20</c:v>
                </c:pt>
                <c:pt idx="2">
                  <c:v>mar-20</c:v>
                </c:pt>
                <c:pt idx="3">
                  <c:v>abr-20</c:v>
                </c:pt>
                <c:pt idx="4">
                  <c:v>may-20</c:v>
                </c:pt>
                <c:pt idx="5">
                  <c:v>jun-20</c:v>
                </c:pt>
                <c:pt idx="6">
                  <c:v>jul-20</c:v>
                </c:pt>
                <c:pt idx="7">
                  <c:v>ago-20</c:v>
                </c:pt>
                <c:pt idx="8">
                  <c:v>sep-20</c:v>
                </c:pt>
                <c:pt idx="9">
                  <c:v>oct-20</c:v>
                </c:pt>
                <c:pt idx="10">
                  <c:v>nov-20</c:v>
                </c:pt>
                <c:pt idx="11">
                  <c:v>dic-20</c:v>
                </c:pt>
              </c:strCache>
            </c:strRef>
          </c:cat>
          <c:val>
            <c:numRef>
              <c:f>Nitratos!$H$102:$H$114</c:f>
              <c:numCache>
                <c:formatCode>General</c:formatCode>
                <c:ptCount val="12"/>
              </c:numCache>
            </c:numRef>
          </c:val>
          <c:smooth val="0"/>
          <c:extLst>
            <c:ext xmlns:c16="http://schemas.microsoft.com/office/drawing/2014/chart" uri="{C3380CC4-5D6E-409C-BE32-E72D297353CC}">
              <c16:uniqueId val="{00000006-9555-4EC4-8D10-8A3B49E5E064}"/>
            </c:ext>
          </c:extLst>
        </c:ser>
        <c:ser>
          <c:idx val="7"/>
          <c:order val="7"/>
          <c:tx>
            <c:strRef>
              <c:f>Nitratos!$I$100:$I$101</c:f>
              <c:strCache>
                <c:ptCount val="1"/>
                <c:pt idx="0">
                  <c:v>MSP</c:v>
                </c:pt>
              </c:strCache>
            </c:strRef>
          </c:tx>
          <c:spPr>
            <a:ln w="28575" cap="rnd">
              <a:solidFill>
                <a:schemeClr val="accent2">
                  <a:lumMod val="60000"/>
                </a:schemeClr>
              </a:solidFill>
              <a:round/>
            </a:ln>
            <a:effectLst/>
          </c:spPr>
          <c:marker>
            <c:symbol val="none"/>
          </c:marker>
          <c:cat>
            <c:strRef>
              <c:f>Nitratos!$A$102:$A$114</c:f>
              <c:strCache>
                <c:ptCount val="12"/>
                <c:pt idx="0">
                  <c:v>ene-20</c:v>
                </c:pt>
                <c:pt idx="1">
                  <c:v>feb-20</c:v>
                </c:pt>
                <c:pt idx="2">
                  <c:v>mar-20</c:v>
                </c:pt>
                <c:pt idx="3">
                  <c:v>abr-20</c:v>
                </c:pt>
                <c:pt idx="4">
                  <c:v>may-20</c:v>
                </c:pt>
                <c:pt idx="5">
                  <c:v>jun-20</c:v>
                </c:pt>
                <c:pt idx="6">
                  <c:v>jul-20</c:v>
                </c:pt>
                <c:pt idx="7">
                  <c:v>ago-20</c:v>
                </c:pt>
                <c:pt idx="8">
                  <c:v>sep-20</c:v>
                </c:pt>
                <c:pt idx="9">
                  <c:v>oct-20</c:v>
                </c:pt>
                <c:pt idx="10">
                  <c:v>nov-20</c:v>
                </c:pt>
                <c:pt idx="11">
                  <c:v>dic-20</c:v>
                </c:pt>
              </c:strCache>
            </c:strRef>
          </c:cat>
          <c:val>
            <c:numRef>
              <c:f>Nitratos!$I$102:$I$114</c:f>
              <c:numCache>
                <c:formatCode>General</c:formatCode>
                <c:ptCount val="12"/>
                <c:pt idx="10">
                  <c:v>0</c:v>
                </c:pt>
                <c:pt idx="11">
                  <c:v>0</c:v>
                </c:pt>
              </c:numCache>
            </c:numRef>
          </c:val>
          <c:smooth val="0"/>
          <c:extLst>
            <c:ext xmlns:c16="http://schemas.microsoft.com/office/drawing/2014/chart" uri="{C3380CC4-5D6E-409C-BE32-E72D297353CC}">
              <c16:uniqueId val="{00000007-9555-4EC4-8D10-8A3B49E5E064}"/>
            </c:ext>
          </c:extLst>
        </c:ser>
        <c:ser>
          <c:idx val="8"/>
          <c:order val="8"/>
          <c:tx>
            <c:strRef>
              <c:f>Nitratos!$J$100:$J$101</c:f>
              <c:strCache>
                <c:ptCount val="1"/>
                <c:pt idx="0">
                  <c:v>PAPO2</c:v>
                </c:pt>
              </c:strCache>
            </c:strRef>
          </c:tx>
          <c:spPr>
            <a:ln w="28575" cap="rnd">
              <a:solidFill>
                <a:schemeClr val="accent3">
                  <a:lumMod val="60000"/>
                </a:schemeClr>
              </a:solidFill>
              <a:round/>
            </a:ln>
            <a:effectLst/>
          </c:spPr>
          <c:marker>
            <c:symbol val="none"/>
          </c:marker>
          <c:cat>
            <c:strRef>
              <c:f>Nitratos!$A$102:$A$114</c:f>
              <c:strCache>
                <c:ptCount val="12"/>
                <c:pt idx="0">
                  <c:v>ene-20</c:v>
                </c:pt>
                <c:pt idx="1">
                  <c:v>feb-20</c:v>
                </c:pt>
                <c:pt idx="2">
                  <c:v>mar-20</c:v>
                </c:pt>
                <c:pt idx="3">
                  <c:v>abr-20</c:v>
                </c:pt>
                <c:pt idx="4">
                  <c:v>may-20</c:v>
                </c:pt>
                <c:pt idx="5">
                  <c:v>jun-20</c:v>
                </c:pt>
                <c:pt idx="6">
                  <c:v>jul-20</c:v>
                </c:pt>
                <c:pt idx="7">
                  <c:v>ago-20</c:v>
                </c:pt>
                <c:pt idx="8">
                  <c:v>sep-20</c:v>
                </c:pt>
                <c:pt idx="9">
                  <c:v>oct-20</c:v>
                </c:pt>
                <c:pt idx="10">
                  <c:v>nov-20</c:v>
                </c:pt>
                <c:pt idx="11">
                  <c:v>dic-20</c:v>
                </c:pt>
              </c:strCache>
            </c:strRef>
          </c:cat>
          <c:val>
            <c:numRef>
              <c:f>Nitratos!$J$102:$J$114</c:f>
              <c:numCache>
                <c:formatCode>General</c:formatCode>
                <c:ptCount val="12"/>
                <c:pt idx="4">
                  <c:v>#N/A</c:v>
                </c:pt>
              </c:numCache>
            </c:numRef>
          </c:val>
          <c:smooth val="0"/>
          <c:extLst>
            <c:ext xmlns:c16="http://schemas.microsoft.com/office/drawing/2014/chart" uri="{C3380CC4-5D6E-409C-BE32-E72D297353CC}">
              <c16:uniqueId val="{00000008-9555-4EC4-8D10-8A3B49E5E064}"/>
            </c:ext>
          </c:extLst>
        </c:ser>
        <c:ser>
          <c:idx val="9"/>
          <c:order val="9"/>
          <c:tx>
            <c:strRef>
              <c:f>Nitratos!$K$100:$K$101</c:f>
              <c:strCache>
                <c:ptCount val="1"/>
                <c:pt idx="0">
                  <c:v>PAPR2</c:v>
                </c:pt>
              </c:strCache>
            </c:strRef>
          </c:tx>
          <c:spPr>
            <a:ln w="28575" cap="rnd">
              <a:solidFill>
                <a:schemeClr val="accent4">
                  <a:lumMod val="60000"/>
                </a:schemeClr>
              </a:solidFill>
              <a:round/>
            </a:ln>
            <a:effectLst/>
          </c:spPr>
          <c:marker>
            <c:symbol val="none"/>
          </c:marker>
          <c:cat>
            <c:strRef>
              <c:f>Nitratos!$A$102:$A$114</c:f>
              <c:strCache>
                <c:ptCount val="12"/>
                <c:pt idx="0">
                  <c:v>ene-20</c:v>
                </c:pt>
                <c:pt idx="1">
                  <c:v>feb-20</c:v>
                </c:pt>
                <c:pt idx="2">
                  <c:v>mar-20</c:v>
                </c:pt>
                <c:pt idx="3">
                  <c:v>abr-20</c:v>
                </c:pt>
                <c:pt idx="4">
                  <c:v>may-20</c:v>
                </c:pt>
                <c:pt idx="5">
                  <c:v>jun-20</c:v>
                </c:pt>
                <c:pt idx="6">
                  <c:v>jul-20</c:v>
                </c:pt>
                <c:pt idx="7">
                  <c:v>ago-20</c:v>
                </c:pt>
                <c:pt idx="8">
                  <c:v>sep-20</c:v>
                </c:pt>
                <c:pt idx="9">
                  <c:v>oct-20</c:v>
                </c:pt>
                <c:pt idx="10">
                  <c:v>nov-20</c:v>
                </c:pt>
                <c:pt idx="11">
                  <c:v>dic-20</c:v>
                </c:pt>
              </c:strCache>
            </c:strRef>
          </c:cat>
          <c:val>
            <c:numRef>
              <c:f>Nitratos!$K$102:$K$114</c:f>
              <c:numCache>
                <c:formatCode>General</c:formatCode>
                <c:ptCount val="12"/>
              </c:numCache>
            </c:numRef>
          </c:val>
          <c:smooth val="0"/>
          <c:extLst>
            <c:ext xmlns:c16="http://schemas.microsoft.com/office/drawing/2014/chart" uri="{C3380CC4-5D6E-409C-BE32-E72D297353CC}">
              <c16:uniqueId val="{00000009-9555-4EC4-8D10-8A3B49E5E064}"/>
            </c:ext>
          </c:extLst>
        </c:ser>
        <c:ser>
          <c:idx val="10"/>
          <c:order val="10"/>
          <c:tx>
            <c:strRef>
              <c:f>Nitratos!$L$100:$L$101</c:f>
              <c:strCache>
                <c:ptCount val="1"/>
                <c:pt idx="0">
                  <c:v>PLTR1</c:v>
                </c:pt>
              </c:strCache>
            </c:strRef>
          </c:tx>
          <c:spPr>
            <a:ln w="28575" cap="rnd">
              <a:solidFill>
                <a:schemeClr val="accent5">
                  <a:lumMod val="60000"/>
                </a:schemeClr>
              </a:solidFill>
              <a:round/>
            </a:ln>
            <a:effectLst/>
          </c:spPr>
          <c:marker>
            <c:symbol val="none"/>
          </c:marker>
          <c:cat>
            <c:strRef>
              <c:f>Nitratos!$A$102:$A$114</c:f>
              <c:strCache>
                <c:ptCount val="12"/>
                <c:pt idx="0">
                  <c:v>ene-20</c:v>
                </c:pt>
                <c:pt idx="1">
                  <c:v>feb-20</c:v>
                </c:pt>
                <c:pt idx="2">
                  <c:v>mar-20</c:v>
                </c:pt>
                <c:pt idx="3">
                  <c:v>abr-20</c:v>
                </c:pt>
                <c:pt idx="4">
                  <c:v>may-20</c:v>
                </c:pt>
                <c:pt idx="5">
                  <c:v>jun-20</c:v>
                </c:pt>
                <c:pt idx="6">
                  <c:v>jul-20</c:v>
                </c:pt>
                <c:pt idx="7">
                  <c:v>ago-20</c:v>
                </c:pt>
                <c:pt idx="8">
                  <c:v>sep-20</c:v>
                </c:pt>
                <c:pt idx="9">
                  <c:v>oct-20</c:v>
                </c:pt>
                <c:pt idx="10">
                  <c:v>nov-20</c:v>
                </c:pt>
                <c:pt idx="11">
                  <c:v>dic-20</c:v>
                </c:pt>
              </c:strCache>
            </c:strRef>
          </c:cat>
          <c:val>
            <c:numRef>
              <c:f>Nitratos!$L$102:$L$114</c:f>
              <c:numCache>
                <c:formatCode>General</c:formatCode>
                <c:ptCount val="12"/>
                <c:pt idx="0">
                  <c:v>1.1000000000000001</c:v>
                </c:pt>
                <c:pt idx="1">
                  <c:v>1.1000000000000001</c:v>
                </c:pt>
                <c:pt idx="2">
                  <c:v>1.1000000000000001</c:v>
                </c:pt>
                <c:pt idx="4">
                  <c:v>1.76</c:v>
                </c:pt>
                <c:pt idx="5">
                  <c:v>1.76</c:v>
                </c:pt>
                <c:pt idx="6">
                  <c:v>0.88</c:v>
                </c:pt>
                <c:pt idx="7">
                  <c:v>0.88</c:v>
                </c:pt>
                <c:pt idx="8">
                  <c:v>0.88</c:v>
                </c:pt>
                <c:pt idx="9">
                  <c:v>1.76</c:v>
                </c:pt>
                <c:pt idx="10">
                  <c:v>4.4000000000000004</c:v>
                </c:pt>
                <c:pt idx="11">
                  <c:v>1.76</c:v>
                </c:pt>
              </c:numCache>
            </c:numRef>
          </c:val>
          <c:smooth val="0"/>
          <c:extLst>
            <c:ext xmlns:c16="http://schemas.microsoft.com/office/drawing/2014/chart" uri="{C3380CC4-5D6E-409C-BE32-E72D297353CC}">
              <c16:uniqueId val="{0000000A-9555-4EC4-8D10-8A3B49E5E064}"/>
            </c:ext>
          </c:extLst>
        </c:ser>
        <c:ser>
          <c:idx val="11"/>
          <c:order val="11"/>
          <c:tx>
            <c:strRef>
              <c:f>Nitratos!$M$100:$M$101</c:f>
              <c:strCache>
                <c:ptCount val="1"/>
                <c:pt idx="0">
                  <c:v>PLTR2</c:v>
                </c:pt>
              </c:strCache>
            </c:strRef>
          </c:tx>
          <c:spPr>
            <a:ln w="28575" cap="rnd">
              <a:solidFill>
                <a:schemeClr val="accent6">
                  <a:lumMod val="60000"/>
                </a:schemeClr>
              </a:solidFill>
              <a:round/>
            </a:ln>
            <a:effectLst/>
          </c:spPr>
          <c:marker>
            <c:symbol val="none"/>
          </c:marker>
          <c:cat>
            <c:strRef>
              <c:f>Nitratos!$A$102:$A$114</c:f>
              <c:strCache>
                <c:ptCount val="12"/>
                <c:pt idx="0">
                  <c:v>ene-20</c:v>
                </c:pt>
                <c:pt idx="1">
                  <c:v>feb-20</c:v>
                </c:pt>
                <c:pt idx="2">
                  <c:v>mar-20</c:v>
                </c:pt>
                <c:pt idx="3">
                  <c:v>abr-20</c:v>
                </c:pt>
                <c:pt idx="4">
                  <c:v>may-20</c:v>
                </c:pt>
                <c:pt idx="5">
                  <c:v>jun-20</c:v>
                </c:pt>
                <c:pt idx="6">
                  <c:v>jul-20</c:v>
                </c:pt>
                <c:pt idx="7">
                  <c:v>ago-20</c:v>
                </c:pt>
                <c:pt idx="8">
                  <c:v>sep-20</c:v>
                </c:pt>
                <c:pt idx="9">
                  <c:v>oct-20</c:v>
                </c:pt>
                <c:pt idx="10">
                  <c:v>nov-20</c:v>
                </c:pt>
                <c:pt idx="11">
                  <c:v>dic-20</c:v>
                </c:pt>
              </c:strCache>
            </c:strRef>
          </c:cat>
          <c:val>
            <c:numRef>
              <c:f>Nitratos!$M$102:$M$114</c:f>
              <c:numCache>
                <c:formatCode>General</c:formatCode>
                <c:ptCount val="12"/>
                <c:pt idx="0">
                  <c:v>1.1000000000000001</c:v>
                </c:pt>
                <c:pt idx="1">
                  <c:v>1.1000000000000001</c:v>
                </c:pt>
                <c:pt idx="2">
                  <c:v>1.1000000000000001</c:v>
                </c:pt>
                <c:pt idx="4">
                  <c:v>1.76</c:v>
                </c:pt>
                <c:pt idx="5">
                  <c:v>0.88</c:v>
                </c:pt>
                <c:pt idx="6">
                  <c:v>0.88</c:v>
                </c:pt>
                <c:pt idx="7">
                  <c:v>1.88</c:v>
                </c:pt>
                <c:pt idx="8">
                  <c:v>2.88</c:v>
                </c:pt>
                <c:pt idx="9">
                  <c:v>1.76</c:v>
                </c:pt>
                <c:pt idx="10">
                  <c:v>4.4000000000000004</c:v>
                </c:pt>
                <c:pt idx="11">
                  <c:v>1.76</c:v>
                </c:pt>
              </c:numCache>
            </c:numRef>
          </c:val>
          <c:smooth val="0"/>
          <c:extLst>
            <c:ext xmlns:c16="http://schemas.microsoft.com/office/drawing/2014/chart" uri="{C3380CC4-5D6E-409C-BE32-E72D297353CC}">
              <c16:uniqueId val="{0000000B-9555-4EC4-8D10-8A3B49E5E064}"/>
            </c:ext>
          </c:extLst>
        </c:ser>
        <c:ser>
          <c:idx val="12"/>
          <c:order val="12"/>
          <c:tx>
            <c:strRef>
              <c:f>Nitratos!$N$100:$N$101</c:f>
              <c:strCache>
                <c:ptCount val="1"/>
                <c:pt idx="0">
                  <c:v>RECO</c:v>
                </c:pt>
              </c:strCache>
            </c:strRef>
          </c:tx>
          <c:spPr>
            <a:ln w="28575" cap="rnd">
              <a:solidFill>
                <a:schemeClr val="accent1">
                  <a:lumMod val="80000"/>
                  <a:lumOff val="20000"/>
                </a:schemeClr>
              </a:solidFill>
              <a:round/>
            </a:ln>
            <a:effectLst/>
          </c:spPr>
          <c:marker>
            <c:symbol val="none"/>
          </c:marker>
          <c:cat>
            <c:strRef>
              <c:f>Nitratos!$A$102:$A$114</c:f>
              <c:strCache>
                <c:ptCount val="12"/>
                <c:pt idx="0">
                  <c:v>ene-20</c:v>
                </c:pt>
                <c:pt idx="1">
                  <c:v>feb-20</c:v>
                </c:pt>
                <c:pt idx="2">
                  <c:v>mar-20</c:v>
                </c:pt>
                <c:pt idx="3">
                  <c:v>abr-20</c:v>
                </c:pt>
                <c:pt idx="4">
                  <c:v>may-20</c:v>
                </c:pt>
                <c:pt idx="5">
                  <c:v>jun-20</c:v>
                </c:pt>
                <c:pt idx="6">
                  <c:v>jul-20</c:v>
                </c:pt>
                <c:pt idx="7">
                  <c:v>ago-20</c:v>
                </c:pt>
                <c:pt idx="8">
                  <c:v>sep-20</c:v>
                </c:pt>
                <c:pt idx="9">
                  <c:v>oct-20</c:v>
                </c:pt>
                <c:pt idx="10">
                  <c:v>nov-20</c:v>
                </c:pt>
                <c:pt idx="11">
                  <c:v>dic-20</c:v>
                </c:pt>
              </c:strCache>
            </c:strRef>
          </c:cat>
          <c:val>
            <c:numRef>
              <c:f>Nitratos!$N$102:$N$114</c:f>
              <c:numCache>
                <c:formatCode>General</c:formatCode>
                <c:ptCount val="12"/>
              </c:numCache>
            </c:numRef>
          </c:val>
          <c:smooth val="0"/>
          <c:extLst>
            <c:ext xmlns:c16="http://schemas.microsoft.com/office/drawing/2014/chart" uri="{C3380CC4-5D6E-409C-BE32-E72D297353CC}">
              <c16:uniqueId val="{0000000C-9555-4EC4-8D10-8A3B49E5E064}"/>
            </c:ext>
          </c:extLst>
        </c:ser>
        <c:dLbls>
          <c:showLegendKey val="0"/>
          <c:showVal val="0"/>
          <c:showCatName val="0"/>
          <c:showSerName val="0"/>
          <c:showPercent val="0"/>
          <c:showBubbleSize val="0"/>
        </c:dLbls>
        <c:smooth val="0"/>
        <c:axId val="960665008"/>
        <c:axId val="960661072"/>
      </c:lineChart>
      <c:catAx>
        <c:axId val="960665008"/>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Mes del muestreo</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MX"/>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960661072"/>
        <c:crosses val="autoZero"/>
        <c:auto val="1"/>
        <c:lblAlgn val="ctr"/>
        <c:lblOffset val="100"/>
        <c:noMultiLvlLbl val="0"/>
      </c:catAx>
      <c:valAx>
        <c:axId val="960661072"/>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960665008"/>
        <c:crosses val="autoZero"/>
        <c:crossBetween val="between"/>
      </c:valAx>
      <c:spPr>
        <a:noFill/>
        <a:ln>
          <a:noFill/>
        </a:ln>
        <a:effectLst/>
      </c:spPr>
    </c:plotArea>
    <c:legend>
      <c:legendPos val="r"/>
      <c:layout>
        <c:manualLayout>
          <c:xMode val="edge"/>
          <c:yMode val="edge"/>
          <c:x val="0.8227185036399145"/>
          <c:y val="6.0375942553599793E-2"/>
          <c:w val="0.1696603143147502"/>
          <c:h val="0.867486344449893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r>
              <a:rPr lang="en-US" sz="1200" b="1"/>
              <a:t>Nitratos</a:t>
            </a:r>
          </a:p>
        </c:rich>
      </c:tx>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es-MX"/>
        </a:p>
      </c:txPr>
    </c:title>
    <c:autoTitleDeleted val="0"/>
    <c:plotArea>
      <c:layout/>
      <c:stockChart>
        <c:ser>
          <c:idx val="0"/>
          <c:order val="0"/>
          <c:tx>
            <c:strRef>
              <c:f>Nitratos!$A$238</c:f>
              <c:strCache>
                <c:ptCount val="1"/>
                <c:pt idx="0">
                  <c:v>PROMEDIO</c:v>
                </c:pt>
              </c:strCache>
            </c:strRef>
          </c:tx>
          <c:spPr>
            <a:ln w="28575" cap="rnd">
              <a:noFill/>
              <a:round/>
            </a:ln>
            <a:effectLst/>
          </c:spPr>
          <c:marker>
            <c:symbol val="circle"/>
            <c:size val="5"/>
            <c:spPr>
              <a:solidFill>
                <a:schemeClr val="accent1"/>
              </a:solidFill>
              <a:ln w="9525">
                <a:solidFill>
                  <a:schemeClr val="accent1"/>
                </a:solidFill>
              </a:ln>
              <a:effectLst/>
            </c:spPr>
          </c:marker>
          <c:dPt>
            <c:idx val="0"/>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0-BFE0-4AC0-9FDF-4F506F16EEAE}"/>
              </c:ext>
            </c:extLst>
          </c:dPt>
          <c:dPt>
            <c:idx val="1"/>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1-BFE0-4AC0-9FDF-4F506F16EEAE}"/>
              </c:ext>
            </c:extLst>
          </c:dPt>
          <c:dPt>
            <c:idx val="2"/>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2-BFE0-4AC0-9FDF-4F506F16EEAE}"/>
              </c:ext>
            </c:extLst>
          </c:dPt>
          <c:dPt>
            <c:idx val="3"/>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3-BFE0-4AC0-9FDF-4F506F16EEAE}"/>
              </c:ext>
            </c:extLst>
          </c:dPt>
          <c:dPt>
            <c:idx val="4"/>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4-BFE0-4AC0-9FDF-4F506F16EEAE}"/>
              </c:ext>
            </c:extLst>
          </c:dPt>
          <c:dPt>
            <c:idx val="5"/>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5-BFE0-4AC0-9FDF-4F506F16EEAE}"/>
              </c:ext>
            </c:extLst>
          </c:dPt>
          <c:dPt>
            <c:idx val="6"/>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6-BFE0-4AC0-9FDF-4F506F16EEAE}"/>
              </c:ext>
            </c:extLst>
          </c:dPt>
          <c:dPt>
            <c:idx val="7"/>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7-BFE0-4AC0-9FDF-4F506F16EEAE}"/>
              </c:ext>
            </c:extLst>
          </c:dPt>
          <c:dPt>
            <c:idx val="8"/>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8-BFE0-4AC0-9FDF-4F506F16EEAE}"/>
              </c:ext>
            </c:extLst>
          </c:dPt>
          <c:dPt>
            <c:idx val="9"/>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9-BFE0-4AC0-9FDF-4F506F16EEAE}"/>
              </c:ext>
            </c:extLst>
          </c:dPt>
          <c:dPt>
            <c:idx val="10"/>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A-BFE0-4AC0-9FDF-4F506F16EEAE}"/>
              </c:ext>
            </c:extLst>
          </c:dPt>
          <c:dPt>
            <c:idx val="11"/>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B-BFE0-4AC0-9FDF-4F506F16EEAE}"/>
              </c:ext>
            </c:extLst>
          </c:dPt>
          <c:dPt>
            <c:idx val="12"/>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C-BFE0-4AC0-9FDF-4F506F16EEAE}"/>
              </c:ext>
            </c:extLst>
          </c:dPt>
          <c:dPt>
            <c:idx val="13"/>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D-BFE0-4AC0-9FDF-4F506F16EEAE}"/>
              </c:ext>
            </c:extLst>
          </c:dPt>
          <c:dPt>
            <c:idx val="14"/>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E-BFE0-4AC0-9FDF-4F506F16EEAE}"/>
              </c:ext>
            </c:extLst>
          </c:dPt>
          <c:dPt>
            <c:idx val="15"/>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F-BFE0-4AC0-9FDF-4F506F16EEAE}"/>
              </c:ext>
            </c:extLst>
          </c:dPt>
          <c:dPt>
            <c:idx val="16"/>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10-BFE0-4AC0-9FDF-4F506F16EEAE}"/>
              </c:ext>
            </c:extLst>
          </c:dPt>
          <c:dPt>
            <c:idx val="17"/>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11-BFE0-4AC0-9FDF-4F506F16EEAE}"/>
              </c:ext>
            </c:extLst>
          </c:dPt>
          <c:dPt>
            <c:idx val="18"/>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12-BFE0-4AC0-9FDF-4F506F16EEAE}"/>
              </c:ext>
            </c:extLst>
          </c:dPt>
          <c:dPt>
            <c:idx val="19"/>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13-BFE0-4AC0-9FDF-4F506F16EEAE}"/>
              </c:ext>
            </c:extLst>
          </c:dPt>
          <c:dPt>
            <c:idx val="20"/>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14-BFE0-4AC0-9FDF-4F506F16EEAE}"/>
              </c:ext>
            </c:extLst>
          </c:dPt>
          <c:cat>
            <c:strRef>
              <c:f>Nitratos!$B$237:$Z$237</c:f>
              <c:strCache>
                <c:ptCount val="25"/>
                <c:pt idx="0">
                  <c:v>CONV</c:v>
                </c:pt>
                <c:pt idx="1">
                  <c:v>HARG1</c:v>
                </c:pt>
                <c:pt idx="2">
                  <c:v>HARG2</c:v>
                </c:pt>
                <c:pt idx="3">
                  <c:v>HASL1</c:v>
                </c:pt>
                <c:pt idx="4">
                  <c:v>HASL2</c:v>
                </c:pt>
                <c:pt idx="5">
                  <c:v>HASL3</c:v>
                </c:pt>
                <c:pt idx="6">
                  <c:v>HOSP1</c:v>
                </c:pt>
                <c:pt idx="7">
                  <c:v>HOSP2</c:v>
                </c:pt>
                <c:pt idx="8">
                  <c:v>HUMH</c:v>
                </c:pt>
                <c:pt idx="9">
                  <c:v>MAAB1</c:v>
                </c:pt>
                <c:pt idx="10">
                  <c:v>MAAB2</c:v>
                </c:pt>
                <c:pt idx="11">
                  <c:v>MACA1</c:v>
                </c:pt>
                <c:pt idx="12">
                  <c:v>MACA2</c:v>
                </c:pt>
                <c:pt idx="13">
                  <c:v>MAKI</c:v>
                </c:pt>
                <c:pt idx="14">
                  <c:v>MSP</c:v>
                </c:pt>
                <c:pt idx="15">
                  <c:v>PAPO1</c:v>
                </c:pt>
                <c:pt idx="16">
                  <c:v>PAPO2</c:v>
                </c:pt>
                <c:pt idx="17">
                  <c:v>PAPR1</c:v>
                </c:pt>
                <c:pt idx="18">
                  <c:v>PAPR2</c:v>
                </c:pt>
                <c:pt idx="19">
                  <c:v>PAPR3</c:v>
                </c:pt>
                <c:pt idx="20">
                  <c:v>PLTR1</c:v>
                </c:pt>
                <c:pt idx="21">
                  <c:v>PLTR2</c:v>
                </c:pt>
                <c:pt idx="22">
                  <c:v>RECO</c:v>
                </c:pt>
                <c:pt idx="23">
                  <c:v>SALT</c:v>
                </c:pt>
                <c:pt idx="24">
                  <c:v>Total general</c:v>
                </c:pt>
              </c:strCache>
            </c:strRef>
          </c:cat>
          <c:val>
            <c:numRef>
              <c:f>Nitratos!$B$238:$Z$238</c:f>
              <c:numCache>
                <c:formatCode>0.00</c:formatCode>
                <c:ptCount val="25"/>
                <c:pt idx="0">
                  <c:v>0</c:v>
                </c:pt>
                <c:pt idx="1">
                  <c:v>0</c:v>
                </c:pt>
                <c:pt idx="2">
                  <c:v>2.2000000000000002</c:v>
                </c:pt>
                <c:pt idx="3">
                  <c:v>4.4000000000000004</c:v>
                </c:pt>
                <c:pt idx="4">
                  <c:v>1.98</c:v>
                </c:pt>
                <c:pt idx="5">
                  <c:v>0</c:v>
                </c:pt>
                <c:pt idx="6">
                  <c:v>1.66</c:v>
                </c:pt>
                <c:pt idx="7">
                  <c:v>0</c:v>
                </c:pt>
                <c:pt idx="8">
                  <c:v>0.80600000000000005</c:v>
                </c:pt>
                <c:pt idx="9">
                  <c:v>0</c:v>
                </c:pt>
                <c:pt idx="10">
                  <c:v>1.32</c:v>
                </c:pt>
                <c:pt idx="11">
                  <c:v>0</c:v>
                </c:pt>
                <c:pt idx="12">
                  <c:v>1.32</c:v>
                </c:pt>
                <c:pt idx="13">
                  <c:v>0.72</c:v>
                </c:pt>
                <c:pt idx="14">
                  <c:v>0</c:v>
                </c:pt>
                <c:pt idx="15">
                  <c:v>0</c:v>
                </c:pt>
                <c:pt idx="16">
                  <c:v>0</c:v>
                </c:pt>
                <c:pt idx="17">
                  <c:v>0</c:v>
                </c:pt>
                <c:pt idx="18">
                  <c:v>1.32</c:v>
                </c:pt>
                <c:pt idx="19">
                  <c:v>0</c:v>
                </c:pt>
                <c:pt idx="20">
                  <c:v>1.9536363636363638</c:v>
                </c:pt>
                <c:pt idx="21">
                  <c:v>1.7799999999999998</c:v>
                </c:pt>
                <c:pt idx="22">
                  <c:v>1.425</c:v>
                </c:pt>
                <c:pt idx="23">
                  <c:v>4.1400000000000006</c:v>
                </c:pt>
                <c:pt idx="24">
                  <c:v>1.6216088154269974</c:v>
                </c:pt>
              </c:numCache>
            </c:numRef>
          </c:val>
          <c:smooth val="0"/>
          <c:extLst>
            <c:ext xmlns:c16="http://schemas.microsoft.com/office/drawing/2014/chart" uri="{C3380CC4-5D6E-409C-BE32-E72D297353CC}">
              <c16:uniqueId val="{00000015-BFE0-4AC0-9FDF-4F506F16EEAE}"/>
            </c:ext>
          </c:extLst>
        </c:ser>
        <c:ser>
          <c:idx val="1"/>
          <c:order val="1"/>
          <c:tx>
            <c:strRef>
              <c:f>Nitratos!$A$239</c:f>
              <c:strCache>
                <c:ptCount val="1"/>
                <c:pt idx="0">
                  <c:v>MIN</c:v>
                </c:pt>
              </c:strCache>
            </c:strRef>
          </c:tx>
          <c:spPr>
            <a:ln w="28575" cap="rnd">
              <a:noFill/>
              <a:round/>
            </a:ln>
            <a:effectLst/>
          </c:spPr>
          <c:marker>
            <c:symbol val="none"/>
          </c:marker>
          <c:dPt>
            <c:idx val="9"/>
            <c:marker>
              <c:symbol val="none"/>
            </c:marker>
            <c:bubble3D val="0"/>
            <c:extLst>
              <c:ext xmlns:c16="http://schemas.microsoft.com/office/drawing/2014/chart" uri="{C3380CC4-5D6E-409C-BE32-E72D297353CC}">
                <c16:uniqueId val="{00000016-BFE0-4AC0-9FDF-4F506F16EEAE}"/>
              </c:ext>
            </c:extLst>
          </c:dPt>
          <c:cat>
            <c:strRef>
              <c:f>Nitratos!$B$237:$Z$237</c:f>
              <c:strCache>
                <c:ptCount val="25"/>
                <c:pt idx="0">
                  <c:v>CONV</c:v>
                </c:pt>
                <c:pt idx="1">
                  <c:v>HARG1</c:v>
                </c:pt>
                <c:pt idx="2">
                  <c:v>HARG2</c:v>
                </c:pt>
                <c:pt idx="3">
                  <c:v>HASL1</c:v>
                </c:pt>
                <c:pt idx="4">
                  <c:v>HASL2</c:v>
                </c:pt>
                <c:pt idx="5">
                  <c:v>HASL3</c:v>
                </c:pt>
                <c:pt idx="6">
                  <c:v>HOSP1</c:v>
                </c:pt>
                <c:pt idx="7">
                  <c:v>HOSP2</c:v>
                </c:pt>
                <c:pt idx="8">
                  <c:v>HUMH</c:v>
                </c:pt>
                <c:pt idx="9">
                  <c:v>MAAB1</c:v>
                </c:pt>
                <c:pt idx="10">
                  <c:v>MAAB2</c:v>
                </c:pt>
                <c:pt idx="11">
                  <c:v>MACA1</c:v>
                </c:pt>
                <c:pt idx="12">
                  <c:v>MACA2</c:v>
                </c:pt>
                <c:pt idx="13">
                  <c:v>MAKI</c:v>
                </c:pt>
                <c:pt idx="14">
                  <c:v>MSP</c:v>
                </c:pt>
                <c:pt idx="15">
                  <c:v>PAPO1</c:v>
                </c:pt>
                <c:pt idx="16">
                  <c:v>PAPO2</c:v>
                </c:pt>
                <c:pt idx="17">
                  <c:v>PAPR1</c:v>
                </c:pt>
                <c:pt idx="18">
                  <c:v>PAPR2</c:v>
                </c:pt>
                <c:pt idx="19">
                  <c:v>PAPR3</c:v>
                </c:pt>
                <c:pt idx="20">
                  <c:v>PLTR1</c:v>
                </c:pt>
                <c:pt idx="21">
                  <c:v>PLTR2</c:v>
                </c:pt>
                <c:pt idx="22">
                  <c:v>RECO</c:v>
                </c:pt>
                <c:pt idx="23">
                  <c:v>SALT</c:v>
                </c:pt>
                <c:pt idx="24">
                  <c:v>Total general</c:v>
                </c:pt>
              </c:strCache>
            </c:strRef>
          </c:cat>
          <c:val>
            <c:numRef>
              <c:f>Nitratos!$B$239:$Z$239</c:f>
              <c:numCache>
                <c:formatCode>0.00</c:formatCode>
                <c:ptCount val="25"/>
                <c:pt idx="0">
                  <c:v>0</c:v>
                </c:pt>
                <c:pt idx="1">
                  <c:v>0</c:v>
                </c:pt>
                <c:pt idx="2">
                  <c:v>1.76</c:v>
                </c:pt>
                <c:pt idx="3">
                  <c:v>4.4000000000000004</c:v>
                </c:pt>
                <c:pt idx="4">
                  <c:v>1.76</c:v>
                </c:pt>
                <c:pt idx="5">
                  <c:v>0</c:v>
                </c:pt>
                <c:pt idx="6">
                  <c:v>1.66</c:v>
                </c:pt>
                <c:pt idx="7">
                  <c:v>0</c:v>
                </c:pt>
                <c:pt idx="8">
                  <c:v>0</c:v>
                </c:pt>
                <c:pt idx="9">
                  <c:v>0</c:v>
                </c:pt>
                <c:pt idx="10">
                  <c:v>0.88</c:v>
                </c:pt>
                <c:pt idx="11">
                  <c:v>0</c:v>
                </c:pt>
                <c:pt idx="12">
                  <c:v>0.88</c:v>
                </c:pt>
                <c:pt idx="13">
                  <c:v>0.44</c:v>
                </c:pt>
                <c:pt idx="14">
                  <c:v>0</c:v>
                </c:pt>
                <c:pt idx="15">
                  <c:v>0</c:v>
                </c:pt>
                <c:pt idx="16">
                  <c:v>0</c:v>
                </c:pt>
                <c:pt idx="17">
                  <c:v>0</c:v>
                </c:pt>
                <c:pt idx="18">
                  <c:v>0.88</c:v>
                </c:pt>
                <c:pt idx="19">
                  <c:v>0</c:v>
                </c:pt>
                <c:pt idx="20">
                  <c:v>0.85</c:v>
                </c:pt>
                <c:pt idx="21">
                  <c:v>0.5</c:v>
                </c:pt>
                <c:pt idx="22">
                  <c:v>0.2</c:v>
                </c:pt>
                <c:pt idx="23">
                  <c:v>1.6</c:v>
                </c:pt>
                <c:pt idx="24">
                  <c:v>0.44</c:v>
                </c:pt>
              </c:numCache>
            </c:numRef>
          </c:val>
          <c:smooth val="0"/>
          <c:extLst>
            <c:ext xmlns:c16="http://schemas.microsoft.com/office/drawing/2014/chart" uri="{C3380CC4-5D6E-409C-BE32-E72D297353CC}">
              <c16:uniqueId val="{00000017-BFE0-4AC0-9FDF-4F506F16EEAE}"/>
            </c:ext>
          </c:extLst>
        </c:ser>
        <c:ser>
          <c:idx val="2"/>
          <c:order val="2"/>
          <c:tx>
            <c:strRef>
              <c:f>Nitratos!$A$240</c:f>
              <c:strCache>
                <c:ptCount val="1"/>
                <c:pt idx="0">
                  <c:v>MAX</c:v>
                </c:pt>
              </c:strCache>
            </c:strRef>
          </c:tx>
          <c:spPr>
            <a:ln w="28575" cap="rnd">
              <a:noFill/>
              <a:round/>
            </a:ln>
            <a:effectLst/>
          </c:spPr>
          <c:marker>
            <c:symbol val="none"/>
          </c:marker>
          <c:cat>
            <c:strRef>
              <c:f>Nitratos!$B$237:$Z$237</c:f>
              <c:strCache>
                <c:ptCount val="25"/>
                <c:pt idx="0">
                  <c:v>CONV</c:v>
                </c:pt>
                <c:pt idx="1">
                  <c:v>HARG1</c:v>
                </c:pt>
                <c:pt idx="2">
                  <c:v>HARG2</c:v>
                </c:pt>
                <c:pt idx="3">
                  <c:v>HASL1</c:v>
                </c:pt>
                <c:pt idx="4">
                  <c:v>HASL2</c:v>
                </c:pt>
                <c:pt idx="5">
                  <c:v>HASL3</c:v>
                </c:pt>
                <c:pt idx="6">
                  <c:v>HOSP1</c:v>
                </c:pt>
                <c:pt idx="7">
                  <c:v>HOSP2</c:v>
                </c:pt>
                <c:pt idx="8">
                  <c:v>HUMH</c:v>
                </c:pt>
                <c:pt idx="9">
                  <c:v>MAAB1</c:v>
                </c:pt>
                <c:pt idx="10">
                  <c:v>MAAB2</c:v>
                </c:pt>
                <c:pt idx="11">
                  <c:v>MACA1</c:v>
                </c:pt>
                <c:pt idx="12">
                  <c:v>MACA2</c:v>
                </c:pt>
                <c:pt idx="13">
                  <c:v>MAKI</c:v>
                </c:pt>
                <c:pt idx="14">
                  <c:v>MSP</c:v>
                </c:pt>
                <c:pt idx="15">
                  <c:v>PAPO1</c:v>
                </c:pt>
                <c:pt idx="16">
                  <c:v>PAPO2</c:v>
                </c:pt>
                <c:pt idx="17">
                  <c:v>PAPR1</c:v>
                </c:pt>
                <c:pt idx="18">
                  <c:v>PAPR2</c:v>
                </c:pt>
                <c:pt idx="19">
                  <c:v>PAPR3</c:v>
                </c:pt>
                <c:pt idx="20">
                  <c:v>PLTR1</c:v>
                </c:pt>
                <c:pt idx="21">
                  <c:v>PLTR2</c:v>
                </c:pt>
                <c:pt idx="22">
                  <c:v>RECO</c:v>
                </c:pt>
                <c:pt idx="23">
                  <c:v>SALT</c:v>
                </c:pt>
                <c:pt idx="24">
                  <c:v>Total general</c:v>
                </c:pt>
              </c:strCache>
            </c:strRef>
          </c:cat>
          <c:val>
            <c:numRef>
              <c:f>Nitratos!$B$240:$Z$240</c:f>
              <c:numCache>
                <c:formatCode>0.00</c:formatCode>
                <c:ptCount val="25"/>
                <c:pt idx="0">
                  <c:v>0</c:v>
                </c:pt>
                <c:pt idx="1">
                  <c:v>0</c:v>
                </c:pt>
                <c:pt idx="2">
                  <c:v>2.64</c:v>
                </c:pt>
                <c:pt idx="3">
                  <c:v>4.4000000000000004</c:v>
                </c:pt>
                <c:pt idx="4">
                  <c:v>2.2000000000000002</c:v>
                </c:pt>
                <c:pt idx="5">
                  <c:v>0</c:v>
                </c:pt>
                <c:pt idx="6">
                  <c:v>1.66</c:v>
                </c:pt>
                <c:pt idx="7">
                  <c:v>0</c:v>
                </c:pt>
                <c:pt idx="8">
                  <c:v>1.76</c:v>
                </c:pt>
                <c:pt idx="9">
                  <c:v>0</c:v>
                </c:pt>
                <c:pt idx="10">
                  <c:v>1.76</c:v>
                </c:pt>
                <c:pt idx="11">
                  <c:v>0</c:v>
                </c:pt>
                <c:pt idx="12">
                  <c:v>1.76</c:v>
                </c:pt>
                <c:pt idx="13">
                  <c:v>1</c:v>
                </c:pt>
                <c:pt idx="14">
                  <c:v>0</c:v>
                </c:pt>
                <c:pt idx="15">
                  <c:v>0</c:v>
                </c:pt>
                <c:pt idx="16">
                  <c:v>0</c:v>
                </c:pt>
                <c:pt idx="17">
                  <c:v>0</c:v>
                </c:pt>
                <c:pt idx="18">
                  <c:v>1.76</c:v>
                </c:pt>
                <c:pt idx="19">
                  <c:v>0</c:v>
                </c:pt>
                <c:pt idx="20">
                  <c:v>4.4000000000000004</c:v>
                </c:pt>
                <c:pt idx="21">
                  <c:v>4.4000000000000004</c:v>
                </c:pt>
                <c:pt idx="22">
                  <c:v>2.64</c:v>
                </c:pt>
                <c:pt idx="23">
                  <c:v>8.8000000000000007</c:v>
                </c:pt>
                <c:pt idx="24">
                  <c:v>4.4000000000000004</c:v>
                </c:pt>
              </c:numCache>
            </c:numRef>
          </c:val>
          <c:smooth val="0"/>
          <c:extLst>
            <c:ext xmlns:c16="http://schemas.microsoft.com/office/drawing/2014/chart" uri="{C3380CC4-5D6E-409C-BE32-E72D297353CC}">
              <c16:uniqueId val="{00000018-BFE0-4AC0-9FDF-4F506F16EEAE}"/>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axId val="949124304"/>
        <c:axId val="949129552"/>
      </c:stockChart>
      <c:catAx>
        <c:axId val="9491243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s-MX"/>
          </a:p>
        </c:txPr>
        <c:crossAx val="949129552"/>
        <c:crosses val="autoZero"/>
        <c:auto val="1"/>
        <c:lblAlgn val="ctr"/>
        <c:lblOffset val="100"/>
        <c:noMultiLvlLbl val="0"/>
      </c:catAx>
      <c:valAx>
        <c:axId val="949129552"/>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9491243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legend>
    <c:plotVisOnly val="1"/>
    <c:dispBlanksAs val="gap"/>
    <c:showDLblsOverMax val="0"/>
  </c:chart>
  <c:spPr>
    <a:solidFill>
      <a:schemeClr val="bg1"/>
    </a:solidFill>
    <a:ln w="9525" cap="flat" cmpd="sng" algn="ctr">
      <a:noFill/>
      <a:round/>
    </a:ln>
    <a:effectLst/>
  </c:spPr>
  <c:txPr>
    <a:bodyPr/>
    <a:lstStyle/>
    <a:p>
      <a:pPr>
        <a:defRPr/>
      </a:pPr>
      <a:endParaRPr lang="es-MX"/>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[BANCO DE DATOS DEL MONITOREO ABRIL 2023.xlsx]Temp. agua!TablaDinámica7</c:name>
    <c:fmtId val="11"/>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Temperatura del Agua</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MX"/>
        </a:p>
      </c:txPr>
    </c:title>
    <c:autoTitleDeleted val="0"/>
    <c:pivotFmts>
      <c:pivotFmt>
        <c:idx val="0"/>
        <c:spPr>
          <a:solidFill>
            <a:schemeClr val="accent1"/>
          </a:solidFill>
          <a:ln w="28575" cap="rnd">
            <a:solidFill>
              <a:schemeClr val="accent1"/>
            </a:solidFill>
            <a:round/>
          </a:ln>
          <a:effectLst/>
        </c:spPr>
        <c:marker>
          <c:symbol val="none"/>
        </c:marker>
      </c:pivotFmt>
      <c:pivotFmt>
        <c:idx val="1"/>
        <c:spPr>
          <a:solidFill>
            <a:schemeClr val="accent1"/>
          </a:solidFill>
          <a:ln w="28575" cap="rnd">
            <a:solidFill>
              <a:schemeClr val="accent1"/>
            </a:solidFill>
            <a:round/>
          </a:ln>
          <a:effectLst/>
        </c:spPr>
        <c:marker>
          <c:symbol val="none"/>
        </c:marker>
      </c:pivotFmt>
      <c:pivotFmt>
        <c:idx val="2"/>
        <c:spPr>
          <a:solidFill>
            <a:schemeClr val="accent1"/>
          </a:solidFill>
          <a:ln w="28575" cap="rnd">
            <a:solidFill>
              <a:schemeClr val="accent1"/>
            </a:solidFill>
            <a:round/>
          </a:ln>
          <a:effectLst/>
        </c:spPr>
        <c:marker>
          <c:symbol val="none"/>
        </c:marker>
      </c:pivotFmt>
      <c:pivotFmt>
        <c:idx val="3"/>
        <c:spPr>
          <a:solidFill>
            <a:schemeClr val="accent1"/>
          </a:solidFill>
          <a:ln w="28575" cap="rnd">
            <a:solidFill>
              <a:schemeClr val="accent1"/>
            </a:solidFill>
            <a:round/>
          </a:ln>
          <a:effectLst/>
        </c:spPr>
        <c:marker>
          <c:symbol val="none"/>
        </c:marker>
      </c:pivotFmt>
      <c:pivotFmt>
        <c:idx val="4"/>
        <c:spPr>
          <a:solidFill>
            <a:schemeClr val="accent1"/>
          </a:solidFill>
          <a:ln w="28575" cap="rnd">
            <a:solidFill>
              <a:schemeClr val="accent1"/>
            </a:solidFill>
            <a:round/>
          </a:ln>
          <a:effectLst/>
        </c:spPr>
        <c:marker>
          <c:symbol val="none"/>
        </c:marker>
      </c:pivotFmt>
      <c:pivotFmt>
        <c:idx val="5"/>
        <c:spPr>
          <a:solidFill>
            <a:schemeClr val="accent1"/>
          </a:solidFill>
          <a:ln w="28575" cap="rnd">
            <a:solidFill>
              <a:schemeClr val="accent1"/>
            </a:solidFill>
            <a:round/>
          </a:ln>
          <a:effectLst/>
        </c:spPr>
        <c:marker>
          <c:symbol val="none"/>
        </c:marker>
      </c:pivotFmt>
      <c:pivotFmt>
        <c:idx val="6"/>
        <c:spPr>
          <a:solidFill>
            <a:schemeClr val="accent1"/>
          </a:solidFill>
          <a:ln w="28575" cap="rnd">
            <a:solidFill>
              <a:schemeClr val="accent1"/>
            </a:solidFill>
            <a:round/>
          </a:ln>
          <a:effectLst/>
        </c:spPr>
        <c:marker>
          <c:symbol val="none"/>
        </c:marker>
      </c:pivotFmt>
      <c:pivotFmt>
        <c:idx val="7"/>
        <c:spPr>
          <a:solidFill>
            <a:schemeClr val="accent1"/>
          </a:solidFill>
          <a:ln w="28575" cap="rnd">
            <a:solidFill>
              <a:schemeClr val="accent1"/>
            </a:solidFill>
            <a:round/>
          </a:ln>
          <a:effectLst/>
        </c:spPr>
        <c:marker>
          <c:symbol val="none"/>
        </c:marker>
      </c:pivotFmt>
      <c:pivotFmt>
        <c:idx val="8"/>
        <c:spPr>
          <a:solidFill>
            <a:schemeClr val="accent1"/>
          </a:solidFill>
          <a:ln w="28575" cap="rnd">
            <a:solidFill>
              <a:schemeClr val="accent1"/>
            </a:solidFill>
            <a:round/>
          </a:ln>
          <a:effectLst/>
        </c:spPr>
        <c:marker>
          <c:symbol val="none"/>
        </c:marker>
      </c:pivotFmt>
      <c:pivotFmt>
        <c:idx val="9"/>
        <c:spPr>
          <a:solidFill>
            <a:schemeClr val="accent1"/>
          </a:solidFill>
          <a:ln w="28575" cap="rnd">
            <a:solidFill>
              <a:schemeClr val="accent1"/>
            </a:solidFill>
            <a:round/>
          </a:ln>
          <a:effectLst/>
        </c:spPr>
        <c:marker>
          <c:symbol val="none"/>
        </c:marker>
      </c:pivotFmt>
      <c:pivotFmt>
        <c:idx val="10"/>
        <c:spPr>
          <a:solidFill>
            <a:schemeClr val="accent1"/>
          </a:solidFill>
          <a:ln w="28575" cap="rnd">
            <a:solidFill>
              <a:schemeClr val="accent1"/>
            </a:solidFill>
            <a:round/>
          </a:ln>
          <a:effectLst/>
        </c:spPr>
        <c:marker>
          <c:symbol val="none"/>
        </c:marker>
      </c:pivotFmt>
      <c:pivotFmt>
        <c:idx val="11"/>
        <c:spPr>
          <a:solidFill>
            <a:schemeClr val="accent1"/>
          </a:solidFill>
          <a:ln w="28575" cap="rnd">
            <a:solidFill>
              <a:schemeClr val="accent1"/>
            </a:solidFill>
            <a:round/>
          </a:ln>
          <a:effectLst/>
        </c:spPr>
        <c:marker>
          <c:symbol val="none"/>
        </c:marker>
      </c:pivotFmt>
      <c:pivotFmt>
        <c:idx val="12"/>
        <c:spPr>
          <a:solidFill>
            <a:schemeClr val="accent1"/>
          </a:solidFill>
          <a:ln w="28575" cap="rnd">
            <a:solidFill>
              <a:schemeClr val="accent1"/>
            </a:solidFill>
            <a:round/>
          </a:ln>
          <a:effectLst/>
        </c:spPr>
        <c:marker>
          <c:symbol val="none"/>
        </c:marker>
      </c:pivotFmt>
      <c:pivotFmt>
        <c:idx val="13"/>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14"/>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15"/>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16"/>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17"/>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18"/>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19"/>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20"/>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21"/>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22"/>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23"/>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24"/>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25"/>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5.7380099653456251E-2"/>
          <c:y val="0.14991205007814765"/>
          <c:w val="0.74247485785045264"/>
          <c:h val="0.67061664241028929"/>
        </c:manualLayout>
      </c:layout>
      <c:lineChart>
        <c:grouping val="standard"/>
        <c:varyColors val="0"/>
        <c:ser>
          <c:idx val="0"/>
          <c:order val="0"/>
          <c:tx>
            <c:strRef>
              <c:f>'Temp. agua'!$B$100:$B$101</c:f>
              <c:strCache>
                <c:ptCount val="1"/>
                <c:pt idx="0">
                  <c:v>HARG2</c:v>
                </c:pt>
              </c:strCache>
            </c:strRef>
          </c:tx>
          <c:spPr>
            <a:ln w="28575" cap="rnd">
              <a:solidFill>
                <a:schemeClr val="accent1"/>
              </a:solidFill>
              <a:round/>
            </a:ln>
            <a:effectLst/>
          </c:spPr>
          <c:marker>
            <c:symbol val="none"/>
          </c:marker>
          <c:cat>
            <c:strRef>
              <c:f>'Temp. agua'!$A$102:$A$114</c:f>
              <c:strCache>
                <c:ptCount val="12"/>
                <c:pt idx="0">
                  <c:v>ene-20</c:v>
                </c:pt>
                <c:pt idx="1">
                  <c:v>feb-20</c:v>
                </c:pt>
                <c:pt idx="2">
                  <c:v>mar-20</c:v>
                </c:pt>
                <c:pt idx="3">
                  <c:v>abr-20</c:v>
                </c:pt>
                <c:pt idx="4">
                  <c:v>may-20</c:v>
                </c:pt>
                <c:pt idx="5">
                  <c:v>jun-20</c:v>
                </c:pt>
                <c:pt idx="6">
                  <c:v>jul-20</c:v>
                </c:pt>
                <c:pt idx="7">
                  <c:v>ago-20</c:v>
                </c:pt>
                <c:pt idx="8">
                  <c:v>sep-20</c:v>
                </c:pt>
                <c:pt idx="9">
                  <c:v>oct-20</c:v>
                </c:pt>
                <c:pt idx="10">
                  <c:v>nov-20</c:v>
                </c:pt>
                <c:pt idx="11">
                  <c:v>dic-20</c:v>
                </c:pt>
              </c:strCache>
            </c:strRef>
          </c:cat>
          <c:val>
            <c:numRef>
              <c:f>'Temp. agua'!$B$102:$B$114</c:f>
              <c:numCache>
                <c:formatCode>General</c:formatCode>
                <c:ptCount val="12"/>
                <c:pt idx="0">
                  <c:v>11</c:v>
                </c:pt>
                <c:pt idx="1">
                  <c:v>11</c:v>
                </c:pt>
                <c:pt idx="2">
                  <c:v>16</c:v>
                </c:pt>
                <c:pt idx="3">
                  <c:v>12</c:v>
                </c:pt>
                <c:pt idx="4">
                  <c:v>15</c:v>
                </c:pt>
                <c:pt idx="5">
                  <c:v>15</c:v>
                </c:pt>
                <c:pt idx="6">
                  <c:v>14</c:v>
                </c:pt>
                <c:pt idx="7">
                  <c:v>14</c:v>
                </c:pt>
                <c:pt idx="8">
                  <c:v>14</c:v>
                </c:pt>
                <c:pt idx="9">
                  <c:v>13</c:v>
                </c:pt>
                <c:pt idx="10">
                  <c:v>13</c:v>
                </c:pt>
                <c:pt idx="11">
                  <c:v>12</c:v>
                </c:pt>
              </c:numCache>
            </c:numRef>
          </c:val>
          <c:smooth val="0"/>
          <c:extLst>
            <c:ext xmlns:c16="http://schemas.microsoft.com/office/drawing/2014/chart" uri="{C3380CC4-5D6E-409C-BE32-E72D297353CC}">
              <c16:uniqueId val="{00000000-AF20-4C92-B520-A164CAF6754C}"/>
            </c:ext>
          </c:extLst>
        </c:ser>
        <c:ser>
          <c:idx val="1"/>
          <c:order val="1"/>
          <c:tx>
            <c:strRef>
              <c:f>'Temp. agua'!$C$100:$C$101</c:f>
              <c:strCache>
                <c:ptCount val="1"/>
                <c:pt idx="0">
                  <c:v>HASL2</c:v>
                </c:pt>
              </c:strCache>
            </c:strRef>
          </c:tx>
          <c:spPr>
            <a:ln w="28575" cap="rnd">
              <a:solidFill>
                <a:schemeClr val="accent2"/>
              </a:solidFill>
              <a:round/>
            </a:ln>
            <a:effectLst/>
          </c:spPr>
          <c:marker>
            <c:symbol val="none"/>
          </c:marker>
          <c:cat>
            <c:strRef>
              <c:f>'Temp. agua'!$A$102:$A$114</c:f>
              <c:strCache>
                <c:ptCount val="12"/>
                <c:pt idx="0">
                  <c:v>ene-20</c:v>
                </c:pt>
                <c:pt idx="1">
                  <c:v>feb-20</c:v>
                </c:pt>
                <c:pt idx="2">
                  <c:v>mar-20</c:v>
                </c:pt>
                <c:pt idx="3">
                  <c:v>abr-20</c:v>
                </c:pt>
                <c:pt idx="4">
                  <c:v>may-20</c:v>
                </c:pt>
                <c:pt idx="5">
                  <c:v>jun-20</c:v>
                </c:pt>
                <c:pt idx="6">
                  <c:v>jul-20</c:v>
                </c:pt>
                <c:pt idx="7">
                  <c:v>ago-20</c:v>
                </c:pt>
                <c:pt idx="8">
                  <c:v>sep-20</c:v>
                </c:pt>
                <c:pt idx="9">
                  <c:v>oct-20</c:v>
                </c:pt>
                <c:pt idx="10">
                  <c:v>nov-20</c:v>
                </c:pt>
                <c:pt idx="11">
                  <c:v>dic-20</c:v>
                </c:pt>
              </c:strCache>
            </c:strRef>
          </c:cat>
          <c:val>
            <c:numRef>
              <c:f>'Temp. agua'!$C$102:$C$114</c:f>
              <c:numCache>
                <c:formatCode>General</c:formatCode>
                <c:ptCount val="12"/>
                <c:pt idx="0">
                  <c:v>12</c:v>
                </c:pt>
                <c:pt idx="1">
                  <c:v>11</c:v>
                </c:pt>
                <c:pt idx="2">
                  <c:v>13</c:v>
                </c:pt>
                <c:pt idx="3">
                  <c:v>13</c:v>
                </c:pt>
                <c:pt idx="4">
                  <c:v>16</c:v>
                </c:pt>
                <c:pt idx="5">
                  <c:v>14</c:v>
                </c:pt>
                <c:pt idx="6">
                  <c:v>14</c:v>
                </c:pt>
                <c:pt idx="7">
                  <c:v>14</c:v>
                </c:pt>
                <c:pt idx="8">
                  <c:v>15</c:v>
                </c:pt>
                <c:pt idx="9">
                  <c:v>13</c:v>
                </c:pt>
                <c:pt idx="10">
                  <c:v>14</c:v>
                </c:pt>
                <c:pt idx="11">
                  <c:v>12</c:v>
                </c:pt>
              </c:numCache>
            </c:numRef>
          </c:val>
          <c:smooth val="0"/>
          <c:extLst>
            <c:ext xmlns:c16="http://schemas.microsoft.com/office/drawing/2014/chart" uri="{C3380CC4-5D6E-409C-BE32-E72D297353CC}">
              <c16:uniqueId val="{00000001-AF20-4C92-B520-A164CAF6754C}"/>
            </c:ext>
          </c:extLst>
        </c:ser>
        <c:ser>
          <c:idx val="2"/>
          <c:order val="2"/>
          <c:tx>
            <c:strRef>
              <c:f>'Temp. agua'!$D$100:$D$101</c:f>
              <c:strCache>
                <c:ptCount val="1"/>
                <c:pt idx="0">
                  <c:v>HOSP1</c:v>
                </c:pt>
              </c:strCache>
            </c:strRef>
          </c:tx>
          <c:spPr>
            <a:ln w="28575" cap="rnd">
              <a:solidFill>
                <a:schemeClr val="accent3"/>
              </a:solidFill>
              <a:round/>
            </a:ln>
            <a:effectLst/>
          </c:spPr>
          <c:marker>
            <c:symbol val="none"/>
          </c:marker>
          <c:cat>
            <c:strRef>
              <c:f>'Temp. agua'!$A$102:$A$114</c:f>
              <c:strCache>
                <c:ptCount val="12"/>
                <c:pt idx="0">
                  <c:v>ene-20</c:v>
                </c:pt>
                <c:pt idx="1">
                  <c:v>feb-20</c:v>
                </c:pt>
                <c:pt idx="2">
                  <c:v>mar-20</c:v>
                </c:pt>
                <c:pt idx="3">
                  <c:v>abr-20</c:v>
                </c:pt>
                <c:pt idx="4">
                  <c:v>may-20</c:v>
                </c:pt>
                <c:pt idx="5">
                  <c:v>jun-20</c:v>
                </c:pt>
                <c:pt idx="6">
                  <c:v>jul-20</c:v>
                </c:pt>
                <c:pt idx="7">
                  <c:v>ago-20</c:v>
                </c:pt>
                <c:pt idx="8">
                  <c:v>sep-20</c:v>
                </c:pt>
                <c:pt idx="9">
                  <c:v>oct-20</c:v>
                </c:pt>
                <c:pt idx="10">
                  <c:v>nov-20</c:v>
                </c:pt>
                <c:pt idx="11">
                  <c:v>dic-20</c:v>
                </c:pt>
              </c:strCache>
            </c:strRef>
          </c:cat>
          <c:val>
            <c:numRef>
              <c:f>'Temp. agua'!$D$102:$D$114</c:f>
              <c:numCache>
                <c:formatCode>General</c:formatCode>
                <c:ptCount val="12"/>
                <c:pt idx="2">
                  <c:v>17</c:v>
                </c:pt>
              </c:numCache>
            </c:numRef>
          </c:val>
          <c:smooth val="0"/>
          <c:extLst>
            <c:ext xmlns:c16="http://schemas.microsoft.com/office/drawing/2014/chart" uri="{C3380CC4-5D6E-409C-BE32-E72D297353CC}">
              <c16:uniqueId val="{00000002-AF20-4C92-B520-A164CAF6754C}"/>
            </c:ext>
          </c:extLst>
        </c:ser>
        <c:ser>
          <c:idx val="3"/>
          <c:order val="3"/>
          <c:tx>
            <c:strRef>
              <c:f>'Temp. agua'!$E$100:$E$101</c:f>
              <c:strCache>
                <c:ptCount val="1"/>
                <c:pt idx="0">
                  <c:v>HOSP2</c:v>
                </c:pt>
              </c:strCache>
            </c:strRef>
          </c:tx>
          <c:spPr>
            <a:ln w="28575" cap="rnd">
              <a:solidFill>
                <a:schemeClr val="accent4"/>
              </a:solidFill>
              <a:round/>
            </a:ln>
            <a:effectLst/>
          </c:spPr>
          <c:marker>
            <c:symbol val="none"/>
          </c:marker>
          <c:cat>
            <c:strRef>
              <c:f>'Temp. agua'!$A$102:$A$114</c:f>
              <c:strCache>
                <c:ptCount val="12"/>
                <c:pt idx="0">
                  <c:v>ene-20</c:v>
                </c:pt>
                <c:pt idx="1">
                  <c:v>feb-20</c:v>
                </c:pt>
                <c:pt idx="2">
                  <c:v>mar-20</c:v>
                </c:pt>
                <c:pt idx="3">
                  <c:v>abr-20</c:v>
                </c:pt>
                <c:pt idx="4">
                  <c:v>may-20</c:v>
                </c:pt>
                <c:pt idx="5">
                  <c:v>jun-20</c:v>
                </c:pt>
                <c:pt idx="6">
                  <c:v>jul-20</c:v>
                </c:pt>
                <c:pt idx="7">
                  <c:v>ago-20</c:v>
                </c:pt>
                <c:pt idx="8">
                  <c:v>sep-20</c:v>
                </c:pt>
                <c:pt idx="9">
                  <c:v>oct-20</c:v>
                </c:pt>
                <c:pt idx="10">
                  <c:v>nov-20</c:v>
                </c:pt>
                <c:pt idx="11">
                  <c:v>dic-20</c:v>
                </c:pt>
              </c:strCache>
            </c:strRef>
          </c:cat>
          <c:val>
            <c:numRef>
              <c:f>'Temp. agua'!$E$102:$E$114</c:f>
              <c:numCache>
                <c:formatCode>General</c:formatCode>
                <c:ptCount val="12"/>
                <c:pt idx="1">
                  <c:v>11</c:v>
                </c:pt>
                <c:pt idx="2">
                  <c:v>12</c:v>
                </c:pt>
                <c:pt idx="3">
                  <c:v>14</c:v>
                </c:pt>
                <c:pt idx="6">
                  <c:v>15</c:v>
                </c:pt>
                <c:pt idx="7">
                  <c:v>15</c:v>
                </c:pt>
              </c:numCache>
            </c:numRef>
          </c:val>
          <c:smooth val="0"/>
          <c:extLst>
            <c:ext xmlns:c16="http://schemas.microsoft.com/office/drawing/2014/chart" uri="{C3380CC4-5D6E-409C-BE32-E72D297353CC}">
              <c16:uniqueId val="{00000003-AF20-4C92-B520-A164CAF6754C}"/>
            </c:ext>
          </c:extLst>
        </c:ser>
        <c:ser>
          <c:idx val="4"/>
          <c:order val="4"/>
          <c:tx>
            <c:strRef>
              <c:f>'Temp. agua'!$F$100:$F$101</c:f>
              <c:strCache>
                <c:ptCount val="1"/>
                <c:pt idx="0">
                  <c:v>HUMH</c:v>
                </c:pt>
              </c:strCache>
            </c:strRef>
          </c:tx>
          <c:spPr>
            <a:ln w="28575" cap="rnd">
              <a:solidFill>
                <a:schemeClr val="accent5"/>
              </a:solidFill>
              <a:round/>
            </a:ln>
            <a:effectLst/>
          </c:spPr>
          <c:marker>
            <c:symbol val="none"/>
          </c:marker>
          <c:cat>
            <c:strRef>
              <c:f>'Temp. agua'!$A$102:$A$114</c:f>
              <c:strCache>
                <c:ptCount val="12"/>
                <c:pt idx="0">
                  <c:v>ene-20</c:v>
                </c:pt>
                <c:pt idx="1">
                  <c:v>feb-20</c:v>
                </c:pt>
                <c:pt idx="2">
                  <c:v>mar-20</c:v>
                </c:pt>
                <c:pt idx="3">
                  <c:v>abr-20</c:v>
                </c:pt>
                <c:pt idx="4">
                  <c:v>may-20</c:v>
                </c:pt>
                <c:pt idx="5">
                  <c:v>jun-20</c:v>
                </c:pt>
                <c:pt idx="6">
                  <c:v>jul-20</c:v>
                </c:pt>
                <c:pt idx="7">
                  <c:v>ago-20</c:v>
                </c:pt>
                <c:pt idx="8">
                  <c:v>sep-20</c:v>
                </c:pt>
                <c:pt idx="9">
                  <c:v>oct-20</c:v>
                </c:pt>
                <c:pt idx="10">
                  <c:v>nov-20</c:v>
                </c:pt>
                <c:pt idx="11">
                  <c:v>dic-20</c:v>
                </c:pt>
              </c:strCache>
            </c:strRef>
          </c:cat>
          <c:val>
            <c:numRef>
              <c:f>'Temp. agua'!$F$102:$F$114</c:f>
              <c:numCache>
                <c:formatCode>General</c:formatCode>
                <c:ptCount val="12"/>
                <c:pt idx="0">
                  <c:v>10</c:v>
                </c:pt>
                <c:pt idx="1">
                  <c:v>10</c:v>
                </c:pt>
                <c:pt idx="2">
                  <c:v>13</c:v>
                </c:pt>
                <c:pt idx="3">
                  <c:v>15</c:v>
                </c:pt>
                <c:pt idx="4">
                  <c:v>18</c:v>
                </c:pt>
                <c:pt idx="5">
                  <c:v>17</c:v>
                </c:pt>
                <c:pt idx="6">
                  <c:v>18</c:v>
                </c:pt>
                <c:pt idx="8">
                  <c:v>17</c:v>
                </c:pt>
                <c:pt idx="9">
                  <c:v>15</c:v>
                </c:pt>
                <c:pt idx="10">
                  <c:v>13</c:v>
                </c:pt>
                <c:pt idx="11">
                  <c:v>12</c:v>
                </c:pt>
              </c:numCache>
            </c:numRef>
          </c:val>
          <c:smooth val="0"/>
          <c:extLst>
            <c:ext xmlns:c16="http://schemas.microsoft.com/office/drawing/2014/chart" uri="{C3380CC4-5D6E-409C-BE32-E72D297353CC}">
              <c16:uniqueId val="{00000004-AF20-4C92-B520-A164CAF6754C}"/>
            </c:ext>
          </c:extLst>
        </c:ser>
        <c:ser>
          <c:idx val="5"/>
          <c:order val="5"/>
          <c:tx>
            <c:strRef>
              <c:f>'Temp. agua'!$G$100:$G$101</c:f>
              <c:strCache>
                <c:ptCount val="1"/>
                <c:pt idx="0">
                  <c:v>MAAB2</c:v>
                </c:pt>
              </c:strCache>
            </c:strRef>
          </c:tx>
          <c:spPr>
            <a:ln w="28575" cap="rnd">
              <a:solidFill>
                <a:schemeClr val="accent6"/>
              </a:solidFill>
              <a:round/>
            </a:ln>
            <a:effectLst/>
          </c:spPr>
          <c:marker>
            <c:symbol val="none"/>
          </c:marker>
          <c:cat>
            <c:strRef>
              <c:f>'Temp. agua'!$A$102:$A$114</c:f>
              <c:strCache>
                <c:ptCount val="12"/>
                <c:pt idx="0">
                  <c:v>ene-20</c:v>
                </c:pt>
                <c:pt idx="1">
                  <c:v>feb-20</c:v>
                </c:pt>
                <c:pt idx="2">
                  <c:v>mar-20</c:v>
                </c:pt>
                <c:pt idx="3">
                  <c:v>abr-20</c:v>
                </c:pt>
                <c:pt idx="4">
                  <c:v>may-20</c:v>
                </c:pt>
                <c:pt idx="5">
                  <c:v>jun-20</c:v>
                </c:pt>
                <c:pt idx="6">
                  <c:v>jul-20</c:v>
                </c:pt>
                <c:pt idx="7">
                  <c:v>ago-20</c:v>
                </c:pt>
                <c:pt idx="8">
                  <c:v>sep-20</c:v>
                </c:pt>
                <c:pt idx="9">
                  <c:v>oct-20</c:v>
                </c:pt>
                <c:pt idx="10">
                  <c:v>nov-20</c:v>
                </c:pt>
                <c:pt idx="11">
                  <c:v>dic-20</c:v>
                </c:pt>
              </c:strCache>
            </c:strRef>
          </c:cat>
          <c:val>
            <c:numRef>
              <c:f>'Temp. agua'!$G$102:$G$114</c:f>
              <c:numCache>
                <c:formatCode>General</c:formatCode>
                <c:ptCount val="12"/>
                <c:pt idx="0">
                  <c:v>11</c:v>
                </c:pt>
                <c:pt idx="1">
                  <c:v>12</c:v>
                </c:pt>
                <c:pt idx="2">
                  <c:v>13</c:v>
                </c:pt>
                <c:pt idx="3">
                  <c:v>11</c:v>
                </c:pt>
                <c:pt idx="4">
                  <c:v>16</c:v>
                </c:pt>
                <c:pt idx="5">
                  <c:v>13</c:v>
                </c:pt>
                <c:pt idx="6">
                  <c:v>13</c:v>
                </c:pt>
                <c:pt idx="7">
                  <c:v>13</c:v>
                </c:pt>
                <c:pt idx="8">
                  <c:v>13</c:v>
                </c:pt>
                <c:pt idx="9">
                  <c:v>13</c:v>
                </c:pt>
                <c:pt idx="10">
                  <c:v>9</c:v>
                </c:pt>
                <c:pt idx="11">
                  <c:v>10</c:v>
                </c:pt>
              </c:numCache>
            </c:numRef>
          </c:val>
          <c:smooth val="0"/>
          <c:extLst>
            <c:ext xmlns:c16="http://schemas.microsoft.com/office/drawing/2014/chart" uri="{C3380CC4-5D6E-409C-BE32-E72D297353CC}">
              <c16:uniqueId val="{00000005-AF20-4C92-B520-A164CAF6754C}"/>
            </c:ext>
          </c:extLst>
        </c:ser>
        <c:ser>
          <c:idx val="6"/>
          <c:order val="6"/>
          <c:tx>
            <c:strRef>
              <c:f>'Temp. agua'!$H$100:$H$101</c:f>
              <c:strCache>
                <c:ptCount val="1"/>
                <c:pt idx="0">
                  <c:v>MACA2</c:v>
                </c:pt>
              </c:strCache>
            </c:strRef>
          </c:tx>
          <c:spPr>
            <a:ln w="28575" cap="rnd">
              <a:solidFill>
                <a:schemeClr val="accent1">
                  <a:lumMod val="60000"/>
                </a:schemeClr>
              </a:solidFill>
              <a:round/>
            </a:ln>
            <a:effectLst/>
          </c:spPr>
          <c:marker>
            <c:symbol val="none"/>
          </c:marker>
          <c:cat>
            <c:strRef>
              <c:f>'Temp. agua'!$A$102:$A$114</c:f>
              <c:strCache>
                <c:ptCount val="12"/>
                <c:pt idx="0">
                  <c:v>ene-20</c:v>
                </c:pt>
                <c:pt idx="1">
                  <c:v>feb-20</c:v>
                </c:pt>
                <c:pt idx="2">
                  <c:v>mar-20</c:v>
                </c:pt>
                <c:pt idx="3">
                  <c:v>abr-20</c:v>
                </c:pt>
                <c:pt idx="4">
                  <c:v>may-20</c:v>
                </c:pt>
                <c:pt idx="5">
                  <c:v>jun-20</c:v>
                </c:pt>
                <c:pt idx="6">
                  <c:v>jul-20</c:v>
                </c:pt>
                <c:pt idx="7">
                  <c:v>ago-20</c:v>
                </c:pt>
                <c:pt idx="8">
                  <c:v>sep-20</c:v>
                </c:pt>
                <c:pt idx="9">
                  <c:v>oct-20</c:v>
                </c:pt>
                <c:pt idx="10">
                  <c:v>nov-20</c:v>
                </c:pt>
                <c:pt idx="11">
                  <c:v>dic-20</c:v>
                </c:pt>
              </c:strCache>
            </c:strRef>
          </c:cat>
          <c:val>
            <c:numRef>
              <c:f>'Temp. agua'!$H$102:$H$114</c:f>
              <c:numCache>
                <c:formatCode>General</c:formatCode>
                <c:ptCount val="12"/>
                <c:pt idx="0">
                  <c:v>10</c:v>
                </c:pt>
                <c:pt idx="1">
                  <c:v>12</c:v>
                </c:pt>
                <c:pt idx="2">
                  <c:v>13</c:v>
                </c:pt>
                <c:pt idx="3">
                  <c:v>14</c:v>
                </c:pt>
                <c:pt idx="4">
                  <c:v>15</c:v>
                </c:pt>
                <c:pt idx="5">
                  <c:v>16</c:v>
                </c:pt>
                <c:pt idx="6">
                  <c:v>15</c:v>
                </c:pt>
                <c:pt idx="7">
                  <c:v>15</c:v>
                </c:pt>
                <c:pt idx="8">
                  <c:v>14</c:v>
                </c:pt>
                <c:pt idx="9">
                  <c:v>13</c:v>
                </c:pt>
                <c:pt idx="10">
                  <c:v>11</c:v>
                </c:pt>
                <c:pt idx="11">
                  <c:v>11</c:v>
                </c:pt>
              </c:numCache>
            </c:numRef>
          </c:val>
          <c:smooth val="0"/>
          <c:extLst>
            <c:ext xmlns:c16="http://schemas.microsoft.com/office/drawing/2014/chart" uri="{C3380CC4-5D6E-409C-BE32-E72D297353CC}">
              <c16:uniqueId val="{00000006-AF20-4C92-B520-A164CAF6754C}"/>
            </c:ext>
          </c:extLst>
        </c:ser>
        <c:ser>
          <c:idx val="7"/>
          <c:order val="7"/>
          <c:tx>
            <c:strRef>
              <c:f>'Temp. agua'!$I$100:$I$101</c:f>
              <c:strCache>
                <c:ptCount val="1"/>
                <c:pt idx="0">
                  <c:v>MSP</c:v>
                </c:pt>
              </c:strCache>
            </c:strRef>
          </c:tx>
          <c:spPr>
            <a:ln w="28575" cap="rnd">
              <a:solidFill>
                <a:schemeClr val="accent2">
                  <a:lumMod val="60000"/>
                </a:schemeClr>
              </a:solidFill>
              <a:round/>
            </a:ln>
            <a:effectLst/>
          </c:spPr>
          <c:marker>
            <c:symbol val="none"/>
          </c:marker>
          <c:cat>
            <c:strRef>
              <c:f>'Temp. agua'!$A$102:$A$114</c:f>
              <c:strCache>
                <c:ptCount val="12"/>
                <c:pt idx="0">
                  <c:v>ene-20</c:v>
                </c:pt>
                <c:pt idx="1">
                  <c:v>feb-20</c:v>
                </c:pt>
                <c:pt idx="2">
                  <c:v>mar-20</c:v>
                </c:pt>
                <c:pt idx="3">
                  <c:v>abr-20</c:v>
                </c:pt>
                <c:pt idx="4">
                  <c:v>may-20</c:v>
                </c:pt>
                <c:pt idx="5">
                  <c:v>jun-20</c:v>
                </c:pt>
                <c:pt idx="6">
                  <c:v>jul-20</c:v>
                </c:pt>
                <c:pt idx="7">
                  <c:v>ago-20</c:v>
                </c:pt>
                <c:pt idx="8">
                  <c:v>sep-20</c:v>
                </c:pt>
                <c:pt idx="9">
                  <c:v>oct-20</c:v>
                </c:pt>
                <c:pt idx="10">
                  <c:v>nov-20</c:v>
                </c:pt>
                <c:pt idx="11">
                  <c:v>dic-20</c:v>
                </c:pt>
              </c:strCache>
            </c:strRef>
          </c:cat>
          <c:val>
            <c:numRef>
              <c:f>'Temp. agua'!$I$102:$I$114</c:f>
              <c:numCache>
                <c:formatCode>General</c:formatCode>
                <c:ptCount val="12"/>
                <c:pt idx="10">
                  <c:v>13</c:v>
                </c:pt>
                <c:pt idx="11">
                  <c:v>13</c:v>
                </c:pt>
              </c:numCache>
            </c:numRef>
          </c:val>
          <c:smooth val="0"/>
          <c:extLst>
            <c:ext xmlns:c16="http://schemas.microsoft.com/office/drawing/2014/chart" uri="{C3380CC4-5D6E-409C-BE32-E72D297353CC}">
              <c16:uniqueId val="{00000007-AF20-4C92-B520-A164CAF6754C}"/>
            </c:ext>
          </c:extLst>
        </c:ser>
        <c:ser>
          <c:idx val="8"/>
          <c:order val="8"/>
          <c:tx>
            <c:strRef>
              <c:f>'Temp. agua'!$J$100:$J$101</c:f>
              <c:strCache>
                <c:ptCount val="1"/>
                <c:pt idx="0">
                  <c:v>PAPO2</c:v>
                </c:pt>
              </c:strCache>
            </c:strRef>
          </c:tx>
          <c:spPr>
            <a:ln w="28575" cap="rnd">
              <a:solidFill>
                <a:schemeClr val="accent3">
                  <a:lumMod val="60000"/>
                </a:schemeClr>
              </a:solidFill>
              <a:round/>
            </a:ln>
            <a:effectLst/>
          </c:spPr>
          <c:marker>
            <c:symbol val="none"/>
          </c:marker>
          <c:cat>
            <c:strRef>
              <c:f>'Temp. agua'!$A$102:$A$114</c:f>
              <c:strCache>
                <c:ptCount val="12"/>
                <c:pt idx="0">
                  <c:v>ene-20</c:v>
                </c:pt>
                <c:pt idx="1">
                  <c:v>feb-20</c:v>
                </c:pt>
                <c:pt idx="2">
                  <c:v>mar-20</c:v>
                </c:pt>
                <c:pt idx="3">
                  <c:v>abr-20</c:v>
                </c:pt>
                <c:pt idx="4">
                  <c:v>may-20</c:v>
                </c:pt>
                <c:pt idx="5">
                  <c:v>jun-20</c:v>
                </c:pt>
                <c:pt idx="6">
                  <c:v>jul-20</c:v>
                </c:pt>
                <c:pt idx="7">
                  <c:v>ago-20</c:v>
                </c:pt>
                <c:pt idx="8">
                  <c:v>sep-20</c:v>
                </c:pt>
                <c:pt idx="9">
                  <c:v>oct-20</c:v>
                </c:pt>
                <c:pt idx="10">
                  <c:v>nov-20</c:v>
                </c:pt>
                <c:pt idx="11">
                  <c:v>dic-20</c:v>
                </c:pt>
              </c:strCache>
            </c:strRef>
          </c:cat>
          <c:val>
            <c:numRef>
              <c:f>'Temp. agua'!$J$102:$J$114</c:f>
              <c:numCache>
                <c:formatCode>General</c:formatCode>
                <c:ptCount val="12"/>
                <c:pt idx="0">
                  <c:v>9</c:v>
                </c:pt>
                <c:pt idx="1">
                  <c:v>9</c:v>
                </c:pt>
                <c:pt idx="2">
                  <c:v>11</c:v>
                </c:pt>
                <c:pt idx="3">
                  <c:v>12</c:v>
                </c:pt>
                <c:pt idx="4">
                  <c:v>14</c:v>
                </c:pt>
                <c:pt idx="5">
                  <c:v>15</c:v>
                </c:pt>
                <c:pt idx="6">
                  <c:v>15</c:v>
                </c:pt>
                <c:pt idx="7">
                  <c:v>14</c:v>
                </c:pt>
                <c:pt idx="8">
                  <c:v>14</c:v>
                </c:pt>
                <c:pt idx="9">
                  <c:v>11</c:v>
                </c:pt>
                <c:pt idx="10">
                  <c:v>10</c:v>
                </c:pt>
                <c:pt idx="11">
                  <c:v>11</c:v>
                </c:pt>
              </c:numCache>
            </c:numRef>
          </c:val>
          <c:smooth val="0"/>
          <c:extLst>
            <c:ext xmlns:c16="http://schemas.microsoft.com/office/drawing/2014/chart" uri="{C3380CC4-5D6E-409C-BE32-E72D297353CC}">
              <c16:uniqueId val="{00000008-AF20-4C92-B520-A164CAF6754C}"/>
            </c:ext>
          </c:extLst>
        </c:ser>
        <c:ser>
          <c:idx val="9"/>
          <c:order val="9"/>
          <c:tx>
            <c:strRef>
              <c:f>'Temp. agua'!$K$100:$K$101</c:f>
              <c:strCache>
                <c:ptCount val="1"/>
                <c:pt idx="0">
                  <c:v>PAPR2</c:v>
                </c:pt>
              </c:strCache>
            </c:strRef>
          </c:tx>
          <c:spPr>
            <a:ln w="28575" cap="rnd">
              <a:solidFill>
                <a:schemeClr val="accent4">
                  <a:lumMod val="60000"/>
                </a:schemeClr>
              </a:solidFill>
              <a:round/>
            </a:ln>
            <a:effectLst/>
          </c:spPr>
          <c:marker>
            <c:symbol val="none"/>
          </c:marker>
          <c:cat>
            <c:strRef>
              <c:f>'Temp. agua'!$A$102:$A$114</c:f>
              <c:strCache>
                <c:ptCount val="12"/>
                <c:pt idx="0">
                  <c:v>ene-20</c:v>
                </c:pt>
                <c:pt idx="1">
                  <c:v>feb-20</c:v>
                </c:pt>
                <c:pt idx="2">
                  <c:v>mar-20</c:v>
                </c:pt>
                <c:pt idx="3">
                  <c:v>abr-20</c:v>
                </c:pt>
                <c:pt idx="4">
                  <c:v>may-20</c:v>
                </c:pt>
                <c:pt idx="5">
                  <c:v>jun-20</c:v>
                </c:pt>
                <c:pt idx="6">
                  <c:v>jul-20</c:v>
                </c:pt>
                <c:pt idx="7">
                  <c:v>ago-20</c:v>
                </c:pt>
                <c:pt idx="8">
                  <c:v>sep-20</c:v>
                </c:pt>
                <c:pt idx="9">
                  <c:v>oct-20</c:v>
                </c:pt>
                <c:pt idx="10">
                  <c:v>nov-20</c:v>
                </c:pt>
                <c:pt idx="11">
                  <c:v>dic-20</c:v>
                </c:pt>
              </c:strCache>
            </c:strRef>
          </c:cat>
          <c:val>
            <c:numRef>
              <c:f>'Temp. agua'!$K$102:$K$114</c:f>
              <c:numCache>
                <c:formatCode>General</c:formatCode>
                <c:ptCount val="12"/>
                <c:pt idx="0">
                  <c:v>11</c:v>
                </c:pt>
                <c:pt idx="1">
                  <c:v>12</c:v>
                </c:pt>
                <c:pt idx="2">
                  <c:v>15</c:v>
                </c:pt>
                <c:pt idx="3">
                  <c:v>20</c:v>
                </c:pt>
                <c:pt idx="4">
                  <c:v>19</c:v>
                </c:pt>
                <c:pt idx="5">
                  <c:v>16</c:v>
                </c:pt>
                <c:pt idx="6">
                  <c:v>17</c:v>
                </c:pt>
                <c:pt idx="7">
                  <c:v>13</c:v>
                </c:pt>
                <c:pt idx="8">
                  <c:v>14</c:v>
                </c:pt>
                <c:pt idx="9">
                  <c:v>12</c:v>
                </c:pt>
                <c:pt idx="10">
                  <c:v>9</c:v>
                </c:pt>
                <c:pt idx="11">
                  <c:v>9</c:v>
                </c:pt>
              </c:numCache>
            </c:numRef>
          </c:val>
          <c:smooth val="0"/>
          <c:extLst>
            <c:ext xmlns:c16="http://schemas.microsoft.com/office/drawing/2014/chart" uri="{C3380CC4-5D6E-409C-BE32-E72D297353CC}">
              <c16:uniqueId val="{00000009-AF20-4C92-B520-A164CAF6754C}"/>
            </c:ext>
          </c:extLst>
        </c:ser>
        <c:ser>
          <c:idx val="10"/>
          <c:order val="10"/>
          <c:tx>
            <c:strRef>
              <c:f>'Temp. agua'!$L$100:$L$101</c:f>
              <c:strCache>
                <c:ptCount val="1"/>
                <c:pt idx="0">
                  <c:v>PLTR1</c:v>
                </c:pt>
              </c:strCache>
            </c:strRef>
          </c:tx>
          <c:spPr>
            <a:ln w="28575" cap="rnd">
              <a:solidFill>
                <a:schemeClr val="accent5">
                  <a:lumMod val="60000"/>
                </a:schemeClr>
              </a:solidFill>
              <a:round/>
            </a:ln>
            <a:effectLst/>
          </c:spPr>
          <c:marker>
            <c:symbol val="none"/>
          </c:marker>
          <c:cat>
            <c:strRef>
              <c:f>'Temp. agua'!$A$102:$A$114</c:f>
              <c:strCache>
                <c:ptCount val="12"/>
                <c:pt idx="0">
                  <c:v>ene-20</c:v>
                </c:pt>
                <c:pt idx="1">
                  <c:v>feb-20</c:v>
                </c:pt>
                <c:pt idx="2">
                  <c:v>mar-20</c:v>
                </c:pt>
                <c:pt idx="3">
                  <c:v>abr-20</c:v>
                </c:pt>
                <c:pt idx="4">
                  <c:v>may-20</c:v>
                </c:pt>
                <c:pt idx="5">
                  <c:v>jun-20</c:v>
                </c:pt>
                <c:pt idx="6">
                  <c:v>jul-20</c:v>
                </c:pt>
                <c:pt idx="7">
                  <c:v>ago-20</c:v>
                </c:pt>
                <c:pt idx="8">
                  <c:v>sep-20</c:v>
                </c:pt>
                <c:pt idx="9">
                  <c:v>oct-20</c:v>
                </c:pt>
                <c:pt idx="10">
                  <c:v>nov-20</c:v>
                </c:pt>
                <c:pt idx="11">
                  <c:v>dic-20</c:v>
                </c:pt>
              </c:strCache>
            </c:strRef>
          </c:cat>
          <c:val>
            <c:numRef>
              <c:f>'Temp. agua'!$L$102:$L$114</c:f>
              <c:numCache>
                <c:formatCode>General</c:formatCode>
                <c:ptCount val="12"/>
                <c:pt idx="0">
                  <c:v>11</c:v>
                </c:pt>
                <c:pt idx="1">
                  <c:v>15</c:v>
                </c:pt>
                <c:pt idx="2">
                  <c:v>14</c:v>
                </c:pt>
                <c:pt idx="3">
                  <c:v>13</c:v>
                </c:pt>
                <c:pt idx="4">
                  <c:v>15</c:v>
                </c:pt>
                <c:pt idx="5">
                  <c:v>10</c:v>
                </c:pt>
                <c:pt idx="6">
                  <c:v>15</c:v>
                </c:pt>
                <c:pt idx="7">
                  <c:v>14</c:v>
                </c:pt>
                <c:pt idx="8">
                  <c:v>15</c:v>
                </c:pt>
                <c:pt idx="9">
                  <c:v>11</c:v>
                </c:pt>
                <c:pt idx="10">
                  <c:v>13</c:v>
                </c:pt>
                <c:pt idx="11">
                  <c:v>12</c:v>
                </c:pt>
              </c:numCache>
            </c:numRef>
          </c:val>
          <c:smooth val="0"/>
          <c:extLst>
            <c:ext xmlns:c16="http://schemas.microsoft.com/office/drawing/2014/chart" uri="{C3380CC4-5D6E-409C-BE32-E72D297353CC}">
              <c16:uniqueId val="{0000000A-AF20-4C92-B520-A164CAF6754C}"/>
            </c:ext>
          </c:extLst>
        </c:ser>
        <c:ser>
          <c:idx val="11"/>
          <c:order val="11"/>
          <c:tx>
            <c:strRef>
              <c:f>'Temp. agua'!$M$100:$M$101</c:f>
              <c:strCache>
                <c:ptCount val="1"/>
                <c:pt idx="0">
                  <c:v>PLTR2</c:v>
                </c:pt>
              </c:strCache>
            </c:strRef>
          </c:tx>
          <c:spPr>
            <a:ln w="28575" cap="rnd">
              <a:solidFill>
                <a:schemeClr val="accent6">
                  <a:lumMod val="60000"/>
                </a:schemeClr>
              </a:solidFill>
              <a:round/>
            </a:ln>
            <a:effectLst/>
          </c:spPr>
          <c:marker>
            <c:symbol val="none"/>
          </c:marker>
          <c:cat>
            <c:strRef>
              <c:f>'Temp. agua'!$A$102:$A$114</c:f>
              <c:strCache>
                <c:ptCount val="12"/>
                <c:pt idx="0">
                  <c:v>ene-20</c:v>
                </c:pt>
                <c:pt idx="1">
                  <c:v>feb-20</c:v>
                </c:pt>
                <c:pt idx="2">
                  <c:v>mar-20</c:v>
                </c:pt>
                <c:pt idx="3">
                  <c:v>abr-20</c:v>
                </c:pt>
                <c:pt idx="4">
                  <c:v>may-20</c:v>
                </c:pt>
                <c:pt idx="5">
                  <c:v>jun-20</c:v>
                </c:pt>
                <c:pt idx="6">
                  <c:v>jul-20</c:v>
                </c:pt>
                <c:pt idx="7">
                  <c:v>ago-20</c:v>
                </c:pt>
                <c:pt idx="8">
                  <c:v>sep-20</c:v>
                </c:pt>
                <c:pt idx="9">
                  <c:v>oct-20</c:v>
                </c:pt>
                <c:pt idx="10">
                  <c:v>nov-20</c:v>
                </c:pt>
                <c:pt idx="11">
                  <c:v>dic-20</c:v>
                </c:pt>
              </c:strCache>
            </c:strRef>
          </c:cat>
          <c:val>
            <c:numRef>
              <c:f>'Temp. agua'!$M$102:$M$114</c:f>
              <c:numCache>
                <c:formatCode>General</c:formatCode>
                <c:ptCount val="12"/>
                <c:pt idx="0">
                  <c:v>11</c:v>
                </c:pt>
                <c:pt idx="1">
                  <c:v>12</c:v>
                </c:pt>
                <c:pt idx="2">
                  <c:v>13</c:v>
                </c:pt>
                <c:pt idx="3">
                  <c:v>15</c:v>
                </c:pt>
                <c:pt idx="4">
                  <c:v>16</c:v>
                </c:pt>
                <c:pt idx="5">
                  <c:v>15</c:v>
                </c:pt>
                <c:pt idx="6">
                  <c:v>15</c:v>
                </c:pt>
                <c:pt idx="7">
                  <c:v>15</c:v>
                </c:pt>
                <c:pt idx="8">
                  <c:v>16</c:v>
                </c:pt>
                <c:pt idx="9">
                  <c:v>12</c:v>
                </c:pt>
                <c:pt idx="10">
                  <c:v>14</c:v>
                </c:pt>
                <c:pt idx="11">
                  <c:v>14</c:v>
                </c:pt>
              </c:numCache>
            </c:numRef>
          </c:val>
          <c:smooth val="0"/>
          <c:extLst>
            <c:ext xmlns:c16="http://schemas.microsoft.com/office/drawing/2014/chart" uri="{C3380CC4-5D6E-409C-BE32-E72D297353CC}">
              <c16:uniqueId val="{0000000B-AF20-4C92-B520-A164CAF6754C}"/>
            </c:ext>
          </c:extLst>
        </c:ser>
        <c:ser>
          <c:idx val="12"/>
          <c:order val="12"/>
          <c:tx>
            <c:strRef>
              <c:f>'Temp. agua'!$N$100:$N$101</c:f>
              <c:strCache>
                <c:ptCount val="1"/>
                <c:pt idx="0">
                  <c:v>RECO</c:v>
                </c:pt>
              </c:strCache>
            </c:strRef>
          </c:tx>
          <c:spPr>
            <a:ln w="28575" cap="rnd">
              <a:solidFill>
                <a:schemeClr val="accent1">
                  <a:lumMod val="80000"/>
                  <a:lumOff val="20000"/>
                </a:schemeClr>
              </a:solidFill>
              <a:round/>
            </a:ln>
            <a:effectLst/>
          </c:spPr>
          <c:marker>
            <c:symbol val="none"/>
          </c:marker>
          <c:cat>
            <c:strRef>
              <c:f>'Temp. agua'!$A$102:$A$114</c:f>
              <c:strCache>
                <c:ptCount val="12"/>
                <c:pt idx="0">
                  <c:v>ene-20</c:v>
                </c:pt>
                <c:pt idx="1">
                  <c:v>feb-20</c:v>
                </c:pt>
                <c:pt idx="2">
                  <c:v>mar-20</c:v>
                </c:pt>
                <c:pt idx="3">
                  <c:v>abr-20</c:v>
                </c:pt>
                <c:pt idx="4">
                  <c:v>may-20</c:v>
                </c:pt>
                <c:pt idx="5">
                  <c:v>jun-20</c:v>
                </c:pt>
                <c:pt idx="6">
                  <c:v>jul-20</c:v>
                </c:pt>
                <c:pt idx="7">
                  <c:v>ago-20</c:v>
                </c:pt>
                <c:pt idx="8">
                  <c:v>sep-20</c:v>
                </c:pt>
                <c:pt idx="9">
                  <c:v>oct-20</c:v>
                </c:pt>
                <c:pt idx="10">
                  <c:v>nov-20</c:v>
                </c:pt>
                <c:pt idx="11">
                  <c:v>dic-20</c:v>
                </c:pt>
              </c:strCache>
            </c:strRef>
          </c:cat>
          <c:val>
            <c:numRef>
              <c:f>'Temp. agua'!$N$102:$N$114</c:f>
              <c:numCache>
                <c:formatCode>General</c:formatCode>
                <c:ptCount val="12"/>
                <c:pt idx="0">
                  <c:v>10</c:v>
                </c:pt>
                <c:pt idx="4">
                  <c:v>16</c:v>
                </c:pt>
                <c:pt idx="5">
                  <c:v>15</c:v>
                </c:pt>
                <c:pt idx="8">
                  <c:v>15</c:v>
                </c:pt>
                <c:pt idx="9">
                  <c:v>12</c:v>
                </c:pt>
                <c:pt idx="10">
                  <c:v>14</c:v>
                </c:pt>
                <c:pt idx="11">
                  <c:v>13</c:v>
                </c:pt>
              </c:numCache>
            </c:numRef>
          </c:val>
          <c:smooth val="0"/>
          <c:extLst>
            <c:ext xmlns:c16="http://schemas.microsoft.com/office/drawing/2014/chart" uri="{C3380CC4-5D6E-409C-BE32-E72D297353CC}">
              <c16:uniqueId val="{0000000C-AF20-4C92-B520-A164CAF6754C}"/>
            </c:ext>
          </c:extLst>
        </c:ser>
        <c:dLbls>
          <c:showLegendKey val="0"/>
          <c:showVal val="0"/>
          <c:showCatName val="0"/>
          <c:showSerName val="0"/>
          <c:showPercent val="0"/>
          <c:showBubbleSize val="0"/>
        </c:dLbls>
        <c:smooth val="0"/>
        <c:axId val="960665008"/>
        <c:axId val="960661072"/>
      </c:lineChart>
      <c:catAx>
        <c:axId val="960665008"/>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Mes del muestreo</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MX"/>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960661072"/>
        <c:crosses val="autoZero"/>
        <c:auto val="1"/>
        <c:lblAlgn val="ctr"/>
        <c:lblOffset val="100"/>
        <c:noMultiLvlLbl val="0"/>
      </c:catAx>
      <c:valAx>
        <c:axId val="96066107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°C</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MX"/>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960665008"/>
        <c:crosses val="autoZero"/>
        <c:crossBetween val="between"/>
      </c:valAx>
      <c:spPr>
        <a:noFill/>
        <a:ln>
          <a:noFill/>
        </a:ln>
        <a:effectLst/>
      </c:spPr>
    </c:plotArea>
    <c:legend>
      <c:legendPos val="r"/>
      <c:layout>
        <c:manualLayout>
          <c:xMode val="edge"/>
          <c:yMode val="edge"/>
          <c:x val="0.8227185036399145"/>
          <c:y val="6.0375942553599793E-2"/>
          <c:w val="0.1696603143147502"/>
          <c:h val="0.867486344449893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[BANCO DE DATOS DEL MONITOREO ABRIL 2023.xlsx]Nitratos!TablaDinámica8</c:name>
    <c:fmtId val="20"/>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Nitratos</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s-MX"/>
        </a:p>
      </c:txPr>
    </c:title>
    <c:autoTitleDeleted val="0"/>
    <c:pivotFmts>
      <c:pivotFmt>
        <c:idx val="0"/>
        <c:spPr>
          <a:solidFill>
            <a:schemeClr val="accent1"/>
          </a:solidFill>
          <a:ln w="28575" cap="rnd">
            <a:solidFill>
              <a:schemeClr val="accent1"/>
            </a:solidFill>
            <a:round/>
          </a:ln>
          <a:effectLst/>
        </c:spPr>
        <c:marker>
          <c:symbol val="none"/>
        </c:marker>
      </c:pivotFmt>
      <c:pivotFmt>
        <c:idx val="1"/>
        <c:spPr>
          <a:solidFill>
            <a:schemeClr val="accent1"/>
          </a:solidFill>
          <a:ln w="28575" cap="rnd">
            <a:solidFill>
              <a:schemeClr val="accent1"/>
            </a:solidFill>
            <a:round/>
          </a:ln>
          <a:effectLst/>
        </c:spPr>
        <c:marker>
          <c:symbol val="none"/>
        </c:marker>
      </c:pivotFmt>
      <c:pivotFmt>
        <c:idx val="2"/>
        <c:spPr>
          <a:solidFill>
            <a:schemeClr val="accent1"/>
          </a:solidFill>
          <a:ln w="28575" cap="rnd">
            <a:solidFill>
              <a:schemeClr val="accent1"/>
            </a:solidFill>
            <a:round/>
          </a:ln>
          <a:effectLst/>
        </c:spPr>
        <c:marker>
          <c:symbol val="none"/>
        </c:marker>
      </c:pivotFmt>
      <c:pivotFmt>
        <c:idx val="3"/>
        <c:spPr>
          <a:solidFill>
            <a:schemeClr val="accent1"/>
          </a:solidFill>
          <a:ln w="28575" cap="rnd">
            <a:solidFill>
              <a:schemeClr val="accent1"/>
            </a:solidFill>
            <a:round/>
          </a:ln>
          <a:effectLst/>
        </c:spPr>
        <c:marker>
          <c:symbol val="none"/>
        </c:marker>
      </c:pivotFmt>
      <c:pivotFmt>
        <c:idx val="4"/>
        <c:spPr>
          <a:solidFill>
            <a:schemeClr val="accent1"/>
          </a:solidFill>
          <a:ln w="28575" cap="rnd">
            <a:solidFill>
              <a:schemeClr val="accent1"/>
            </a:solidFill>
            <a:round/>
          </a:ln>
          <a:effectLst/>
        </c:spPr>
        <c:marker>
          <c:symbol val="none"/>
        </c:marker>
      </c:pivotFmt>
      <c:pivotFmt>
        <c:idx val="5"/>
        <c:spPr>
          <a:solidFill>
            <a:schemeClr val="accent1"/>
          </a:solidFill>
          <a:ln w="28575" cap="rnd">
            <a:solidFill>
              <a:schemeClr val="accent1"/>
            </a:solidFill>
            <a:round/>
          </a:ln>
          <a:effectLst/>
        </c:spPr>
        <c:marker>
          <c:symbol val="none"/>
        </c:marker>
      </c:pivotFmt>
      <c:pivotFmt>
        <c:idx val="6"/>
        <c:spPr>
          <a:solidFill>
            <a:schemeClr val="accent1"/>
          </a:solidFill>
          <a:ln w="28575" cap="rnd">
            <a:solidFill>
              <a:schemeClr val="accent1"/>
            </a:solidFill>
            <a:round/>
          </a:ln>
          <a:effectLst/>
        </c:spPr>
        <c:marker>
          <c:symbol val="none"/>
        </c:marker>
      </c:pivotFmt>
      <c:pivotFmt>
        <c:idx val="7"/>
        <c:spPr>
          <a:solidFill>
            <a:schemeClr val="accent1"/>
          </a:solidFill>
          <a:ln w="28575" cap="rnd">
            <a:solidFill>
              <a:schemeClr val="accent1"/>
            </a:solidFill>
            <a:round/>
          </a:ln>
          <a:effectLst/>
        </c:spPr>
        <c:marker>
          <c:symbol val="none"/>
        </c:marker>
      </c:pivotFmt>
      <c:pivotFmt>
        <c:idx val="8"/>
        <c:spPr>
          <a:solidFill>
            <a:schemeClr val="accent1"/>
          </a:solidFill>
          <a:ln w="28575" cap="rnd">
            <a:solidFill>
              <a:schemeClr val="accent1"/>
            </a:solidFill>
            <a:round/>
          </a:ln>
          <a:effectLst/>
        </c:spPr>
        <c:marker>
          <c:symbol val="none"/>
        </c:marker>
      </c:pivotFmt>
      <c:pivotFmt>
        <c:idx val="9"/>
        <c:spPr>
          <a:solidFill>
            <a:schemeClr val="accent1"/>
          </a:solidFill>
          <a:ln w="28575" cap="rnd">
            <a:solidFill>
              <a:schemeClr val="accent1"/>
            </a:solidFill>
            <a:round/>
          </a:ln>
          <a:effectLst/>
        </c:spPr>
        <c:marker>
          <c:symbol val="none"/>
        </c:marker>
      </c:pivotFmt>
      <c:pivotFmt>
        <c:idx val="10"/>
        <c:spPr>
          <a:solidFill>
            <a:schemeClr val="accent1"/>
          </a:solidFill>
          <a:ln w="28575" cap="rnd">
            <a:solidFill>
              <a:schemeClr val="accent1"/>
            </a:solidFill>
            <a:round/>
          </a:ln>
          <a:effectLst/>
        </c:spPr>
        <c:marker>
          <c:symbol val="none"/>
        </c:marker>
      </c:pivotFmt>
      <c:pivotFmt>
        <c:idx val="11"/>
        <c:spPr>
          <a:solidFill>
            <a:schemeClr val="accent1"/>
          </a:solidFill>
          <a:ln w="28575" cap="rnd">
            <a:solidFill>
              <a:schemeClr val="accent1"/>
            </a:solidFill>
            <a:round/>
          </a:ln>
          <a:effectLst/>
        </c:spPr>
        <c:marker>
          <c:symbol val="none"/>
        </c:marker>
      </c:pivotFmt>
      <c:pivotFmt>
        <c:idx val="12"/>
        <c:spPr>
          <a:solidFill>
            <a:schemeClr val="accent1"/>
          </a:solidFill>
          <a:ln w="28575" cap="rnd">
            <a:solidFill>
              <a:schemeClr val="accent1"/>
            </a:solidFill>
            <a:round/>
          </a:ln>
          <a:effectLst/>
        </c:spPr>
        <c:marker>
          <c:symbol val="none"/>
        </c:marker>
      </c:pivotFmt>
      <c:pivotFmt>
        <c:idx val="13"/>
        <c:spPr>
          <a:solidFill>
            <a:schemeClr val="accent1"/>
          </a:solidFill>
          <a:ln w="28575" cap="rnd">
            <a:solidFill>
              <a:schemeClr val="accent1"/>
            </a:solidFill>
            <a:round/>
          </a:ln>
          <a:effectLst/>
        </c:spPr>
        <c:marker>
          <c:symbol val="none"/>
        </c:marker>
      </c:pivotFmt>
      <c:pivotFmt>
        <c:idx val="14"/>
        <c:spPr>
          <a:solidFill>
            <a:schemeClr val="accent1"/>
          </a:solidFill>
          <a:ln w="28575" cap="rnd">
            <a:solidFill>
              <a:schemeClr val="accent1"/>
            </a:solidFill>
            <a:round/>
          </a:ln>
          <a:effectLst/>
        </c:spPr>
        <c:marker>
          <c:symbol val="none"/>
        </c:marker>
      </c:pivotFmt>
      <c:pivotFmt>
        <c:idx val="15"/>
        <c:spPr>
          <a:solidFill>
            <a:schemeClr val="accent1"/>
          </a:solidFill>
          <a:ln w="28575" cap="rnd">
            <a:solidFill>
              <a:schemeClr val="accent1"/>
            </a:solidFill>
            <a:round/>
          </a:ln>
          <a:effectLst/>
        </c:spPr>
        <c:marker>
          <c:symbol val="none"/>
        </c:marker>
      </c:pivotFmt>
      <c:pivotFmt>
        <c:idx val="16"/>
        <c:spPr>
          <a:solidFill>
            <a:schemeClr val="accent1"/>
          </a:solidFill>
          <a:ln w="28575" cap="rnd">
            <a:solidFill>
              <a:schemeClr val="accent1"/>
            </a:solidFill>
            <a:round/>
          </a:ln>
          <a:effectLst/>
        </c:spPr>
        <c:marker>
          <c:symbol val="none"/>
        </c:marker>
      </c:pivotFmt>
      <c:pivotFmt>
        <c:idx val="17"/>
        <c:spPr>
          <a:solidFill>
            <a:schemeClr val="accent1"/>
          </a:solidFill>
          <a:ln w="28575" cap="rnd">
            <a:solidFill>
              <a:schemeClr val="accent1"/>
            </a:solidFill>
            <a:round/>
          </a:ln>
          <a:effectLst/>
        </c:spPr>
        <c:marker>
          <c:symbol val="none"/>
        </c:marker>
      </c:pivotFmt>
      <c:pivotFmt>
        <c:idx val="18"/>
        <c:spPr>
          <a:solidFill>
            <a:schemeClr val="accent1"/>
          </a:solidFill>
          <a:ln w="28575" cap="rnd">
            <a:solidFill>
              <a:schemeClr val="accent1"/>
            </a:solidFill>
            <a:round/>
          </a:ln>
          <a:effectLst/>
        </c:spPr>
        <c:marker>
          <c:symbol val="none"/>
        </c:marker>
      </c:pivotFmt>
      <c:pivotFmt>
        <c:idx val="19"/>
        <c:spPr>
          <a:solidFill>
            <a:schemeClr val="accent1"/>
          </a:solidFill>
          <a:ln w="28575" cap="rnd">
            <a:solidFill>
              <a:schemeClr val="accent1"/>
            </a:solidFill>
            <a:round/>
          </a:ln>
          <a:effectLst/>
        </c:spPr>
        <c:marker>
          <c:symbol val="none"/>
        </c:marker>
      </c:pivotFmt>
      <c:pivotFmt>
        <c:idx val="20"/>
        <c:spPr>
          <a:solidFill>
            <a:schemeClr val="accent1"/>
          </a:solidFill>
          <a:ln w="28575" cap="rnd">
            <a:solidFill>
              <a:schemeClr val="accent1"/>
            </a:solidFill>
            <a:round/>
          </a:ln>
          <a:effectLst/>
        </c:spPr>
        <c:marker>
          <c:symbol val="none"/>
        </c:marker>
      </c:pivotFmt>
      <c:pivotFmt>
        <c:idx val="21"/>
        <c:spPr>
          <a:solidFill>
            <a:schemeClr val="accent1"/>
          </a:solidFill>
          <a:ln w="28575" cap="rnd">
            <a:solidFill>
              <a:schemeClr val="accent1"/>
            </a:solidFill>
            <a:round/>
          </a:ln>
          <a:effectLst/>
        </c:spPr>
        <c:marker>
          <c:symbol val="none"/>
        </c:marker>
      </c:pivotFmt>
      <c:pivotFmt>
        <c:idx val="22"/>
        <c:spPr>
          <a:solidFill>
            <a:schemeClr val="accent1"/>
          </a:solidFill>
          <a:ln w="28575" cap="rnd">
            <a:solidFill>
              <a:schemeClr val="accent1"/>
            </a:solidFill>
            <a:round/>
          </a:ln>
          <a:effectLst/>
        </c:spPr>
        <c:marker>
          <c:symbol val="none"/>
        </c:marker>
      </c:pivotFmt>
      <c:pivotFmt>
        <c:idx val="23"/>
        <c:spPr>
          <a:solidFill>
            <a:schemeClr val="accent1"/>
          </a:solidFill>
          <a:ln w="28575" cap="rnd">
            <a:solidFill>
              <a:schemeClr val="accent1"/>
            </a:solidFill>
            <a:round/>
          </a:ln>
          <a:effectLst/>
        </c:spPr>
        <c:marker>
          <c:symbol val="none"/>
        </c:marker>
      </c:pivotFmt>
      <c:pivotFmt>
        <c:idx val="24"/>
        <c:spPr>
          <a:solidFill>
            <a:schemeClr val="accent1"/>
          </a:solidFill>
          <a:ln w="28575" cap="rnd">
            <a:solidFill>
              <a:schemeClr val="accent1"/>
            </a:solidFill>
            <a:round/>
          </a:ln>
          <a:effectLst/>
        </c:spPr>
        <c:marker>
          <c:symbol val="none"/>
        </c:marker>
      </c:pivotFmt>
      <c:pivotFmt>
        <c:idx val="25"/>
        <c:spPr>
          <a:solidFill>
            <a:schemeClr val="accent1"/>
          </a:solidFill>
          <a:ln w="28575" cap="rnd">
            <a:solidFill>
              <a:schemeClr val="accent1"/>
            </a:solidFill>
            <a:round/>
          </a:ln>
          <a:effectLst/>
        </c:spPr>
        <c:marker>
          <c:symbol val="none"/>
        </c:marker>
      </c:pivotFmt>
      <c:pivotFmt>
        <c:idx val="26"/>
        <c:spPr>
          <a:solidFill>
            <a:schemeClr val="accent1"/>
          </a:solidFill>
          <a:ln w="28575" cap="rnd">
            <a:solidFill>
              <a:schemeClr val="accent1"/>
            </a:solidFill>
            <a:round/>
          </a:ln>
          <a:effectLst/>
        </c:spPr>
        <c:marker>
          <c:symbol val="none"/>
        </c:marker>
      </c:pivotFmt>
      <c:pivotFmt>
        <c:idx val="27"/>
        <c:spPr>
          <a:solidFill>
            <a:schemeClr val="accent1"/>
          </a:solidFill>
          <a:ln w="28575" cap="rnd">
            <a:solidFill>
              <a:schemeClr val="accent1"/>
            </a:solidFill>
            <a:round/>
          </a:ln>
          <a:effectLst/>
        </c:spPr>
        <c:marker>
          <c:symbol val="none"/>
        </c:marker>
      </c:pivotFmt>
      <c:pivotFmt>
        <c:idx val="28"/>
        <c:spPr>
          <a:solidFill>
            <a:schemeClr val="accent1"/>
          </a:solidFill>
          <a:ln w="28575" cap="rnd">
            <a:solidFill>
              <a:schemeClr val="accent1"/>
            </a:solidFill>
            <a:round/>
          </a:ln>
          <a:effectLst/>
        </c:spPr>
        <c:marker>
          <c:symbol val="none"/>
        </c:marker>
      </c:pivotFmt>
      <c:pivotFmt>
        <c:idx val="29"/>
        <c:spPr>
          <a:solidFill>
            <a:schemeClr val="accent1"/>
          </a:solidFill>
          <a:ln w="28575" cap="rnd">
            <a:solidFill>
              <a:schemeClr val="accent1"/>
            </a:solidFill>
            <a:round/>
          </a:ln>
          <a:effectLst/>
        </c:spPr>
        <c:marker>
          <c:symbol val="none"/>
        </c:marker>
      </c:pivotFmt>
      <c:pivotFmt>
        <c:idx val="30"/>
        <c:spPr>
          <a:solidFill>
            <a:schemeClr val="accent1"/>
          </a:solidFill>
          <a:ln w="28575" cap="rnd">
            <a:solidFill>
              <a:schemeClr val="accent1"/>
            </a:solidFill>
            <a:round/>
          </a:ln>
          <a:effectLst/>
        </c:spPr>
        <c:marker>
          <c:symbol val="none"/>
        </c:marker>
      </c:pivotFmt>
      <c:pivotFmt>
        <c:idx val="31"/>
        <c:spPr>
          <a:solidFill>
            <a:schemeClr val="accent1"/>
          </a:solidFill>
          <a:ln w="28575" cap="rnd">
            <a:solidFill>
              <a:schemeClr val="accent1"/>
            </a:solidFill>
            <a:round/>
          </a:ln>
          <a:effectLst/>
        </c:spPr>
        <c:marker>
          <c:symbol val="none"/>
        </c:marker>
      </c:pivotFmt>
      <c:pivotFmt>
        <c:idx val="32"/>
        <c:spPr>
          <a:solidFill>
            <a:schemeClr val="accent1"/>
          </a:solidFill>
          <a:ln w="28575" cap="rnd">
            <a:solidFill>
              <a:schemeClr val="accent1"/>
            </a:solidFill>
            <a:round/>
          </a:ln>
          <a:effectLst/>
        </c:spPr>
        <c:marker>
          <c:symbol val="none"/>
        </c:marker>
      </c:pivotFmt>
      <c:pivotFmt>
        <c:idx val="33"/>
        <c:spPr>
          <a:solidFill>
            <a:schemeClr val="accent1"/>
          </a:solidFill>
          <a:ln w="28575" cap="rnd">
            <a:solidFill>
              <a:schemeClr val="accent1"/>
            </a:solidFill>
            <a:round/>
          </a:ln>
          <a:effectLst/>
        </c:spPr>
        <c:marker>
          <c:symbol val="none"/>
        </c:marker>
      </c:pivotFmt>
      <c:pivotFmt>
        <c:idx val="34"/>
        <c:spPr>
          <a:solidFill>
            <a:schemeClr val="accent1"/>
          </a:solidFill>
          <a:ln w="28575" cap="rnd">
            <a:solidFill>
              <a:schemeClr val="accent1"/>
            </a:solidFill>
            <a:round/>
          </a:ln>
          <a:effectLst/>
        </c:spPr>
        <c:marker>
          <c:symbol val="none"/>
        </c:marker>
      </c:pivotFmt>
      <c:pivotFmt>
        <c:idx val="35"/>
        <c:spPr>
          <a:solidFill>
            <a:schemeClr val="accent1"/>
          </a:solidFill>
          <a:ln w="28575" cap="rnd">
            <a:solidFill>
              <a:schemeClr val="accent1"/>
            </a:solidFill>
            <a:round/>
          </a:ln>
          <a:effectLst/>
        </c:spPr>
        <c:marker>
          <c:symbol val="none"/>
        </c:marker>
      </c:pivotFmt>
      <c:pivotFmt>
        <c:idx val="36"/>
        <c:spPr>
          <a:solidFill>
            <a:schemeClr val="accent1"/>
          </a:solidFill>
          <a:ln w="28575" cap="rnd">
            <a:solidFill>
              <a:schemeClr val="accent1"/>
            </a:solidFill>
            <a:round/>
          </a:ln>
          <a:effectLst/>
        </c:spPr>
        <c:marker>
          <c:symbol val="none"/>
        </c:marker>
      </c:pivotFmt>
      <c:pivotFmt>
        <c:idx val="37"/>
        <c:spPr>
          <a:solidFill>
            <a:schemeClr val="accent1"/>
          </a:solidFill>
          <a:ln w="28575" cap="rnd">
            <a:solidFill>
              <a:schemeClr val="accent1"/>
            </a:solidFill>
            <a:round/>
          </a:ln>
          <a:effectLst/>
        </c:spPr>
        <c:marker>
          <c:symbol val="none"/>
        </c:marker>
      </c:pivotFmt>
      <c:pivotFmt>
        <c:idx val="38"/>
        <c:spPr>
          <a:solidFill>
            <a:schemeClr val="accent1"/>
          </a:solidFill>
          <a:ln w="28575" cap="rnd">
            <a:solidFill>
              <a:schemeClr val="accent1"/>
            </a:solidFill>
            <a:round/>
          </a:ln>
          <a:effectLst/>
        </c:spPr>
        <c:marker>
          <c:symbol val="none"/>
        </c:marker>
      </c:pivotFmt>
      <c:pivotFmt>
        <c:idx val="39"/>
        <c:spPr>
          <a:solidFill>
            <a:schemeClr val="accent1"/>
          </a:solidFill>
          <a:ln w="28575" cap="rnd">
            <a:solidFill>
              <a:schemeClr val="accent1"/>
            </a:solidFill>
            <a:round/>
          </a:ln>
          <a:effectLst/>
        </c:spPr>
        <c:marker>
          <c:symbol val="none"/>
        </c:marker>
      </c:pivotFmt>
      <c:pivotFmt>
        <c:idx val="40"/>
        <c:spPr>
          <a:solidFill>
            <a:schemeClr val="accent1"/>
          </a:solidFill>
          <a:ln w="28575" cap="rnd">
            <a:solidFill>
              <a:schemeClr val="accent1"/>
            </a:solidFill>
            <a:round/>
          </a:ln>
          <a:effectLst/>
        </c:spPr>
        <c:marker>
          <c:symbol val="none"/>
        </c:marker>
      </c:pivotFmt>
      <c:pivotFmt>
        <c:idx val="41"/>
        <c:spPr>
          <a:solidFill>
            <a:schemeClr val="accent1"/>
          </a:solidFill>
          <a:ln w="28575" cap="rnd">
            <a:solidFill>
              <a:schemeClr val="accent1"/>
            </a:solidFill>
            <a:round/>
          </a:ln>
          <a:effectLst/>
        </c:spPr>
        <c:marker>
          <c:symbol val="none"/>
        </c:marker>
      </c:pivotFmt>
      <c:pivotFmt>
        <c:idx val="42"/>
        <c:spPr>
          <a:solidFill>
            <a:schemeClr val="accent1"/>
          </a:solidFill>
          <a:ln w="28575" cap="rnd">
            <a:solidFill>
              <a:schemeClr val="accent1"/>
            </a:solidFill>
            <a:round/>
          </a:ln>
          <a:effectLst/>
        </c:spPr>
        <c:marker>
          <c:symbol val="none"/>
        </c:marker>
      </c:pivotFmt>
      <c:pivotFmt>
        <c:idx val="43"/>
        <c:spPr>
          <a:solidFill>
            <a:schemeClr val="accent1"/>
          </a:solidFill>
          <a:ln w="28575" cap="rnd">
            <a:solidFill>
              <a:schemeClr val="accent1"/>
            </a:solidFill>
            <a:round/>
          </a:ln>
          <a:effectLst/>
        </c:spPr>
        <c:marker>
          <c:symbol val="none"/>
        </c:marker>
      </c:pivotFmt>
      <c:pivotFmt>
        <c:idx val="44"/>
        <c:spPr>
          <a:solidFill>
            <a:schemeClr val="accent1"/>
          </a:solidFill>
          <a:ln w="28575" cap="rnd">
            <a:solidFill>
              <a:schemeClr val="accent1"/>
            </a:solidFill>
            <a:round/>
          </a:ln>
          <a:effectLst/>
        </c:spPr>
        <c:marker>
          <c:symbol val="none"/>
        </c:marker>
      </c:pivotFmt>
      <c:pivotFmt>
        <c:idx val="45"/>
        <c:spPr>
          <a:solidFill>
            <a:schemeClr val="accent1"/>
          </a:solidFill>
          <a:ln w="28575" cap="rnd">
            <a:solidFill>
              <a:schemeClr val="accent1"/>
            </a:solidFill>
            <a:round/>
          </a:ln>
          <a:effectLst/>
        </c:spPr>
        <c:marker>
          <c:symbol val="none"/>
        </c:marker>
      </c:pivotFmt>
      <c:pivotFmt>
        <c:idx val="46"/>
        <c:spPr>
          <a:solidFill>
            <a:schemeClr val="accent1"/>
          </a:solidFill>
          <a:ln w="28575" cap="rnd">
            <a:solidFill>
              <a:schemeClr val="accent1"/>
            </a:solidFill>
            <a:round/>
          </a:ln>
          <a:effectLst/>
        </c:spPr>
        <c:marker>
          <c:symbol val="none"/>
        </c:marker>
      </c:pivotFmt>
      <c:pivotFmt>
        <c:idx val="47"/>
        <c:spPr>
          <a:solidFill>
            <a:schemeClr val="accent1"/>
          </a:solidFill>
          <a:ln w="28575" cap="rnd">
            <a:solidFill>
              <a:schemeClr val="accent1"/>
            </a:solidFill>
            <a:round/>
          </a:ln>
          <a:effectLst/>
        </c:spPr>
        <c:marker>
          <c:symbol val="none"/>
        </c:marker>
      </c:pivotFmt>
      <c:pivotFmt>
        <c:idx val="48"/>
        <c:spPr>
          <a:solidFill>
            <a:schemeClr val="accent1"/>
          </a:solidFill>
          <a:ln w="28575" cap="rnd">
            <a:solidFill>
              <a:schemeClr val="accent1"/>
            </a:solidFill>
            <a:round/>
          </a:ln>
          <a:effectLst/>
        </c:spPr>
        <c:marker>
          <c:symbol val="none"/>
        </c:marker>
      </c:pivotFmt>
      <c:pivotFmt>
        <c:idx val="49"/>
        <c:spPr>
          <a:solidFill>
            <a:schemeClr val="accent1"/>
          </a:solidFill>
          <a:ln w="28575" cap="rnd">
            <a:solidFill>
              <a:schemeClr val="accent1"/>
            </a:solidFill>
            <a:round/>
          </a:ln>
          <a:effectLst/>
        </c:spPr>
        <c:marker>
          <c:symbol val="none"/>
        </c:marker>
      </c:pivotFmt>
      <c:pivotFmt>
        <c:idx val="50"/>
        <c:spPr>
          <a:solidFill>
            <a:schemeClr val="accent1"/>
          </a:solidFill>
          <a:ln w="28575" cap="rnd">
            <a:solidFill>
              <a:schemeClr val="accent1"/>
            </a:solidFill>
            <a:round/>
          </a:ln>
          <a:effectLst/>
        </c:spPr>
        <c:marker>
          <c:symbol val="none"/>
        </c:marker>
      </c:pivotFmt>
      <c:pivotFmt>
        <c:idx val="51"/>
        <c:spPr>
          <a:solidFill>
            <a:schemeClr val="accent1"/>
          </a:solidFill>
          <a:ln w="28575" cap="rnd">
            <a:solidFill>
              <a:schemeClr val="accent1"/>
            </a:solidFill>
            <a:round/>
          </a:ln>
          <a:effectLst/>
        </c:spPr>
        <c:marker>
          <c:symbol val="none"/>
        </c:marker>
      </c:pivotFmt>
      <c:pivotFmt>
        <c:idx val="52"/>
        <c:spPr>
          <a:solidFill>
            <a:schemeClr val="accent1"/>
          </a:solidFill>
          <a:ln w="28575" cap="rnd">
            <a:solidFill>
              <a:schemeClr val="accent1"/>
            </a:solidFill>
            <a:round/>
          </a:ln>
          <a:effectLst/>
        </c:spPr>
        <c:marker>
          <c:symbol val="none"/>
        </c:marker>
      </c:pivotFmt>
      <c:pivotFmt>
        <c:idx val="53"/>
        <c:spPr>
          <a:solidFill>
            <a:schemeClr val="accent1"/>
          </a:solidFill>
          <a:ln w="28575" cap="rnd">
            <a:solidFill>
              <a:schemeClr val="accent1"/>
            </a:solidFill>
            <a:round/>
          </a:ln>
          <a:effectLst/>
        </c:spPr>
        <c:marker>
          <c:symbol val="none"/>
        </c:marker>
      </c:pivotFmt>
      <c:pivotFmt>
        <c:idx val="54"/>
        <c:spPr>
          <a:solidFill>
            <a:schemeClr val="accent1"/>
          </a:solidFill>
          <a:ln w="28575" cap="rnd">
            <a:solidFill>
              <a:schemeClr val="accent1"/>
            </a:solidFill>
            <a:round/>
          </a:ln>
          <a:effectLst/>
        </c:spPr>
        <c:marker>
          <c:symbol val="none"/>
        </c:marker>
      </c:pivotFmt>
      <c:pivotFmt>
        <c:idx val="55"/>
        <c:spPr>
          <a:solidFill>
            <a:schemeClr val="accent1"/>
          </a:solidFill>
          <a:ln w="28575" cap="rnd">
            <a:solidFill>
              <a:schemeClr val="accent1"/>
            </a:solidFill>
            <a:round/>
          </a:ln>
          <a:effectLst/>
        </c:spPr>
        <c:marker>
          <c:symbol val="none"/>
        </c:marker>
      </c:pivotFmt>
      <c:pivotFmt>
        <c:idx val="56"/>
        <c:spPr>
          <a:solidFill>
            <a:schemeClr val="accent1"/>
          </a:solidFill>
          <a:ln w="28575" cap="rnd">
            <a:solidFill>
              <a:schemeClr val="accent1"/>
            </a:solidFill>
            <a:round/>
          </a:ln>
          <a:effectLst/>
        </c:spPr>
        <c:marker>
          <c:symbol val="none"/>
        </c:marker>
      </c:pivotFmt>
      <c:pivotFmt>
        <c:idx val="57"/>
        <c:spPr>
          <a:solidFill>
            <a:schemeClr val="accent1"/>
          </a:solidFill>
          <a:ln w="28575" cap="rnd">
            <a:solidFill>
              <a:schemeClr val="accent1"/>
            </a:solidFill>
            <a:round/>
          </a:ln>
          <a:effectLst/>
        </c:spPr>
        <c:marker>
          <c:symbol val="none"/>
        </c:marker>
      </c:pivotFmt>
      <c:pivotFmt>
        <c:idx val="58"/>
        <c:spPr>
          <a:solidFill>
            <a:schemeClr val="accent1"/>
          </a:solidFill>
          <a:ln w="28575" cap="rnd">
            <a:solidFill>
              <a:schemeClr val="accent1"/>
            </a:solidFill>
            <a:round/>
          </a:ln>
          <a:effectLst/>
        </c:spPr>
        <c:marker>
          <c:symbol val="none"/>
        </c:marker>
      </c:pivotFmt>
      <c:pivotFmt>
        <c:idx val="59"/>
        <c:spPr>
          <a:solidFill>
            <a:schemeClr val="accent1"/>
          </a:solidFill>
          <a:ln w="28575" cap="rnd">
            <a:solidFill>
              <a:schemeClr val="accent1"/>
            </a:solidFill>
            <a:round/>
          </a:ln>
          <a:effectLst/>
        </c:spPr>
        <c:marker>
          <c:symbol val="none"/>
        </c:marker>
      </c:pivotFmt>
      <c:pivotFmt>
        <c:idx val="60"/>
        <c:spPr>
          <a:solidFill>
            <a:schemeClr val="accent1"/>
          </a:solidFill>
          <a:ln w="28575" cap="rnd">
            <a:solidFill>
              <a:schemeClr val="accent1"/>
            </a:solidFill>
            <a:round/>
          </a:ln>
          <a:effectLst/>
        </c:spPr>
        <c:marker>
          <c:symbol val="none"/>
        </c:marker>
      </c:pivotFmt>
      <c:pivotFmt>
        <c:idx val="61"/>
        <c:spPr>
          <a:solidFill>
            <a:schemeClr val="accent1"/>
          </a:solidFill>
          <a:ln w="28575" cap="rnd">
            <a:solidFill>
              <a:schemeClr val="accent1"/>
            </a:solidFill>
            <a:round/>
          </a:ln>
          <a:effectLst/>
        </c:spPr>
        <c:marker>
          <c:symbol val="none"/>
        </c:marker>
      </c:pivotFmt>
      <c:pivotFmt>
        <c:idx val="62"/>
        <c:spPr>
          <a:solidFill>
            <a:schemeClr val="accent1"/>
          </a:solidFill>
          <a:ln w="28575" cap="rnd">
            <a:solidFill>
              <a:schemeClr val="accent1"/>
            </a:solidFill>
            <a:round/>
          </a:ln>
          <a:effectLst/>
        </c:spPr>
        <c:marker>
          <c:symbol val="none"/>
        </c:marker>
      </c:pivotFmt>
      <c:pivotFmt>
        <c:idx val="63"/>
        <c:spPr>
          <a:solidFill>
            <a:schemeClr val="accent1"/>
          </a:solidFill>
          <a:ln w="28575" cap="rnd">
            <a:solidFill>
              <a:schemeClr val="accent1"/>
            </a:solidFill>
            <a:round/>
          </a:ln>
          <a:effectLst/>
        </c:spPr>
        <c:marker>
          <c:symbol val="none"/>
        </c:marker>
      </c:pivotFmt>
      <c:pivotFmt>
        <c:idx val="64"/>
        <c:spPr>
          <a:solidFill>
            <a:schemeClr val="accent1"/>
          </a:solidFill>
          <a:ln w="28575" cap="rnd">
            <a:solidFill>
              <a:schemeClr val="accent1"/>
            </a:solidFill>
            <a:round/>
          </a:ln>
          <a:effectLst/>
        </c:spPr>
        <c:marker>
          <c:symbol val="none"/>
        </c:marker>
      </c:pivotFmt>
      <c:pivotFmt>
        <c:idx val="65"/>
        <c:spPr>
          <a:solidFill>
            <a:schemeClr val="accent1"/>
          </a:solidFill>
          <a:ln w="28575" cap="rnd">
            <a:solidFill>
              <a:schemeClr val="accent1"/>
            </a:solidFill>
            <a:round/>
          </a:ln>
          <a:effectLst/>
        </c:spPr>
        <c:marker>
          <c:symbol val="none"/>
        </c:marker>
      </c:pivotFmt>
      <c:pivotFmt>
        <c:idx val="66"/>
        <c:spPr>
          <a:solidFill>
            <a:schemeClr val="accent1"/>
          </a:solidFill>
          <a:ln w="28575" cap="rnd">
            <a:solidFill>
              <a:schemeClr val="accent1"/>
            </a:solidFill>
            <a:round/>
          </a:ln>
          <a:effectLst/>
        </c:spPr>
        <c:marker>
          <c:symbol val="none"/>
        </c:marker>
      </c:pivotFmt>
      <c:pivotFmt>
        <c:idx val="67"/>
        <c:spPr>
          <a:solidFill>
            <a:schemeClr val="accent1"/>
          </a:solidFill>
          <a:ln w="28575" cap="rnd">
            <a:solidFill>
              <a:schemeClr val="accent1"/>
            </a:solidFill>
            <a:round/>
          </a:ln>
          <a:effectLst/>
        </c:spPr>
        <c:marker>
          <c:symbol val="none"/>
        </c:marker>
      </c:pivotFmt>
      <c:pivotFmt>
        <c:idx val="68"/>
        <c:spPr>
          <a:solidFill>
            <a:schemeClr val="accent1"/>
          </a:solidFill>
          <a:ln w="28575" cap="rnd">
            <a:solidFill>
              <a:schemeClr val="accent1"/>
            </a:solidFill>
            <a:round/>
          </a:ln>
          <a:effectLst/>
        </c:spPr>
        <c:marker>
          <c:symbol val="none"/>
        </c:marker>
      </c:pivotFmt>
      <c:pivotFmt>
        <c:idx val="69"/>
        <c:spPr>
          <a:solidFill>
            <a:schemeClr val="accent1"/>
          </a:solidFill>
          <a:ln w="28575" cap="rnd">
            <a:solidFill>
              <a:schemeClr val="accent1"/>
            </a:solidFill>
            <a:round/>
          </a:ln>
          <a:effectLst/>
        </c:spPr>
        <c:marker>
          <c:symbol val="none"/>
        </c:marker>
      </c:pivotFmt>
      <c:pivotFmt>
        <c:idx val="70"/>
        <c:spPr>
          <a:solidFill>
            <a:schemeClr val="accent1"/>
          </a:solidFill>
          <a:ln w="28575" cap="rnd">
            <a:solidFill>
              <a:schemeClr val="accent1"/>
            </a:solidFill>
            <a:round/>
          </a:ln>
          <a:effectLst/>
        </c:spPr>
        <c:marker>
          <c:symbol val="none"/>
        </c:marker>
      </c:pivotFmt>
      <c:pivotFmt>
        <c:idx val="71"/>
        <c:spPr>
          <a:solidFill>
            <a:schemeClr val="accent1"/>
          </a:solidFill>
          <a:ln w="28575" cap="rnd">
            <a:solidFill>
              <a:schemeClr val="accent1"/>
            </a:solidFill>
            <a:round/>
          </a:ln>
          <a:effectLst/>
        </c:spPr>
        <c:marker>
          <c:symbol val="none"/>
        </c:marker>
      </c:pivotFmt>
      <c:pivotFmt>
        <c:idx val="72"/>
        <c:spPr>
          <a:solidFill>
            <a:schemeClr val="accent1"/>
          </a:solidFill>
          <a:ln w="28575" cap="rnd">
            <a:solidFill>
              <a:schemeClr val="accent1"/>
            </a:solidFill>
            <a:round/>
          </a:ln>
          <a:effectLst/>
        </c:spPr>
        <c:marker>
          <c:symbol val="none"/>
        </c:marker>
      </c:pivotFmt>
      <c:pivotFmt>
        <c:idx val="73"/>
        <c:spPr>
          <a:solidFill>
            <a:schemeClr val="accent1"/>
          </a:solidFill>
          <a:ln w="28575" cap="rnd">
            <a:solidFill>
              <a:schemeClr val="accent1"/>
            </a:solidFill>
            <a:round/>
          </a:ln>
          <a:effectLst/>
        </c:spPr>
        <c:marker>
          <c:symbol val="none"/>
        </c:marker>
      </c:pivotFmt>
      <c:pivotFmt>
        <c:idx val="74"/>
        <c:spPr>
          <a:solidFill>
            <a:schemeClr val="accent1"/>
          </a:solidFill>
          <a:ln w="28575" cap="rnd">
            <a:solidFill>
              <a:schemeClr val="accent1"/>
            </a:solidFill>
            <a:round/>
          </a:ln>
          <a:effectLst/>
        </c:spPr>
        <c:marker>
          <c:symbol val="none"/>
        </c:marker>
      </c:pivotFmt>
      <c:pivotFmt>
        <c:idx val="75"/>
        <c:spPr>
          <a:solidFill>
            <a:schemeClr val="accent1"/>
          </a:solidFill>
          <a:ln w="28575" cap="rnd">
            <a:solidFill>
              <a:schemeClr val="accent1"/>
            </a:solidFill>
            <a:round/>
          </a:ln>
          <a:effectLst/>
        </c:spPr>
        <c:marker>
          <c:symbol val="none"/>
        </c:marker>
      </c:pivotFmt>
      <c:pivotFmt>
        <c:idx val="76"/>
        <c:spPr>
          <a:solidFill>
            <a:schemeClr val="accent1"/>
          </a:solidFill>
          <a:ln w="28575" cap="rnd">
            <a:solidFill>
              <a:schemeClr val="accent1"/>
            </a:solidFill>
            <a:round/>
          </a:ln>
          <a:effectLst/>
        </c:spPr>
        <c:marker>
          <c:symbol val="none"/>
        </c:marker>
      </c:pivotFmt>
      <c:pivotFmt>
        <c:idx val="77"/>
        <c:spPr>
          <a:solidFill>
            <a:schemeClr val="accent1"/>
          </a:solidFill>
          <a:ln w="28575" cap="rnd">
            <a:solidFill>
              <a:schemeClr val="accent1"/>
            </a:solidFill>
            <a:round/>
          </a:ln>
          <a:effectLst/>
        </c:spPr>
        <c:marker>
          <c:symbol val="none"/>
        </c:marker>
      </c:pivotFmt>
      <c:pivotFmt>
        <c:idx val="78"/>
        <c:spPr>
          <a:solidFill>
            <a:schemeClr val="accent1"/>
          </a:solidFill>
          <a:ln w="28575" cap="rnd">
            <a:solidFill>
              <a:schemeClr val="accent1"/>
            </a:solidFill>
            <a:round/>
          </a:ln>
          <a:effectLst/>
        </c:spPr>
        <c:marker>
          <c:symbol val="none"/>
        </c:marker>
      </c:pivotFmt>
      <c:pivotFmt>
        <c:idx val="79"/>
        <c:spPr>
          <a:solidFill>
            <a:schemeClr val="accent1"/>
          </a:solidFill>
          <a:ln w="28575" cap="rnd">
            <a:solidFill>
              <a:schemeClr val="accent1"/>
            </a:solidFill>
            <a:round/>
          </a:ln>
          <a:effectLst/>
        </c:spPr>
        <c:marker>
          <c:symbol val="none"/>
        </c:marker>
      </c:pivotFmt>
      <c:pivotFmt>
        <c:idx val="80"/>
        <c:spPr>
          <a:solidFill>
            <a:schemeClr val="accent1"/>
          </a:solidFill>
          <a:ln w="28575" cap="rnd">
            <a:solidFill>
              <a:schemeClr val="accent1"/>
            </a:solidFill>
            <a:round/>
          </a:ln>
          <a:effectLst/>
        </c:spPr>
        <c:marker>
          <c:symbol val="none"/>
        </c:marker>
      </c:pivotFmt>
      <c:pivotFmt>
        <c:idx val="81"/>
        <c:spPr>
          <a:solidFill>
            <a:schemeClr val="accent1"/>
          </a:solidFill>
          <a:ln w="28575" cap="rnd">
            <a:solidFill>
              <a:schemeClr val="accent1"/>
            </a:solidFill>
            <a:round/>
          </a:ln>
          <a:effectLst/>
        </c:spPr>
        <c:marker>
          <c:symbol val="none"/>
        </c:marker>
      </c:pivotFmt>
      <c:pivotFmt>
        <c:idx val="82"/>
        <c:spPr>
          <a:solidFill>
            <a:schemeClr val="accent1"/>
          </a:solidFill>
          <a:ln w="28575" cap="rnd">
            <a:solidFill>
              <a:schemeClr val="accent1"/>
            </a:solidFill>
            <a:round/>
          </a:ln>
          <a:effectLst/>
        </c:spPr>
        <c:marker>
          <c:symbol val="none"/>
        </c:marker>
      </c:pivotFmt>
      <c:pivotFmt>
        <c:idx val="83"/>
        <c:spPr>
          <a:solidFill>
            <a:schemeClr val="accent1"/>
          </a:solidFill>
          <a:ln w="28575" cap="rnd">
            <a:solidFill>
              <a:schemeClr val="accent1"/>
            </a:solidFill>
            <a:round/>
          </a:ln>
          <a:effectLst/>
        </c:spPr>
        <c:marker>
          <c:symbol val="none"/>
        </c:marker>
      </c:pivotFmt>
      <c:pivotFmt>
        <c:idx val="84"/>
        <c:spPr>
          <a:solidFill>
            <a:schemeClr val="accent1"/>
          </a:solidFill>
          <a:ln w="28575" cap="rnd">
            <a:solidFill>
              <a:schemeClr val="accent1"/>
            </a:solidFill>
            <a:round/>
          </a:ln>
          <a:effectLst/>
        </c:spPr>
        <c:marker>
          <c:symbol val="none"/>
        </c:marker>
      </c:pivotFmt>
      <c:pivotFmt>
        <c:idx val="85"/>
        <c:spPr>
          <a:solidFill>
            <a:schemeClr val="accent1"/>
          </a:solidFill>
          <a:ln w="28575" cap="rnd">
            <a:solidFill>
              <a:schemeClr val="accent1"/>
            </a:solidFill>
            <a:round/>
          </a:ln>
          <a:effectLst/>
        </c:spPr>
        <c:marker>
          <c:symbol val="none"/>
        </c:marker>
      </c:pivotFmt>
      <c:pivotFmt>
        <c:idx val="86"/>
        <c:spPr>
          <a:solidFill>
            <a:schemeClr val="accent1"/>
          </a:solidFill>
          <a:ln w="28575" cap="rnd">
            <a:solidFill>
              <a:schemeClr val="accent1"/>
            </a:solidFill>
            <a:round/>
          </a:ln>
          <a:effectLst/>
        </c:spPr>
        <c:marker>
          <c:symbol val="none"/>
        </c:marker>
      </c:pivotFmt>
      <c:pivotFmt>
        <c:idx val="87"/>
        <c:spPr>
          <a:solidFill>
            <a:schemeClr val="accent1"/>
          </a:solidFill>
          <a:ln w="28575" cap="rnd">
            <a:solidFill>
              <a:schemeClr val="accent1"/>
            </a:solidFill>
            <a:round/>
          </a:ln>
          <a:effectLst/>
        </c:spPr>
        <c:marker>
          <c:symbol val="none"/>
        </c:marker>
      </c:pivotFmt>
      <c:pivotFmt>
        <c:idx val="88"/>
        <c:spPr>
          <a:solidFill>
            <a:schemeClr val="accent1"/>
          </a:solidFill>
          <a:ln w="28575" cap="rnd">
            <a:solidFill>
              <a:schemeClr val="accent1"/>
            </a:solidFill>
            <a:round/>
          </a:ln>
          <a:effectLst/>
        </c:spPr>
        <c:marker>
          <c:symbol val="none"/>
        </c:marker>
      </c:pivotFmt>
      <c:pivotFmt>
        <c:idx val="89"/>
        <c:spPr>
          <a:solidFill>
            <a:schemeClr val="accent1"/>
          </a:solidFill>
          <a:ln w="28575" cap="rnd">
            <a:solidFill>
              <a:schemeClr val="accent1"/>
            </a:solidFill>
            <a:round/>
          </a:ln>
          <a:effectLst/>
        </c:spPr>
        <c:marker>
          <c:symbol val="none"/>
        </c:marker>
      </c:pivotFmt>
      <c:pivotFmt>
        <c:idx val="90"/>
        <c:spPr>
          <a:solidFill>
            <a:schemeClr val="accent1"/>
          </a:solidFill>
          <a:ln w="28575" cap="rnd">
            <a:solidFill>
              <a:schemeClr val="accent1"/>
            </a:solidFill>
            <a:round/>
          </a:ln>
          <a:effectLst/>
        </c:spPr>
        <c:marker>
          <c:symbol val="none"/>
        </c:marker>
      </c:pivotFmt>
      <c:pivotFmt>
        <c:idx val="91"/>
        <c:spPr>
          <a:solidFill>
            <a:schemeClr val="accent1"/>
          </a:solidFill>
          <a:ln w="28575" cap="rnd">
            <a:solidFill>
              <a:schemeClr val="accent1"/>
            </a:solidFill>
            <a:round/>
          </a:ln>
          <a:effectLst/>
        </c:spPr>
        <c:marker>
          <c:symbol val="none"/>
        </c:marker>
      </c:pivotFmt>
      <c:pivotFmt>
        <c:idx val="92"/>
        <c:spPr>
          <a:solidFill>
            <a:schemeClr val="accent1"/>
          </a:solidFill>
          <a:ln w="28575" cap="rnd">
            <a:solidFill>
              <a:schemeClr val="accent1"/>
            </a:solidFill>
            <a:round/>
          </a:ln>
          <a:effectLst/>
        </c:spPr>
        <c:marker>
          <c:symbol val="none"/>
        </c:marker>
      </c:pivotFmt>
      <c:pivotFmt>
        <c:idx val="93"/>
        <c:spPr>
          <a:solidFill>
            <a:schemeClr val="accent1"/>
          </a:solidFill>
          <a:ln w="28575" cap="rnd">
            <a:solidFill>
              <a:schemeClr val="accent1"/>
            </a:solidFill>
            <a:round/>
          </a:ln>
          <a:effectLst/>
        </c:spPr>
        <c:marker>
          <c:symbol val="none"/>
        </c:marker>
      </c:pivotFmt>
      <c:pivotFmt>
        <c:idx val="94"/>
        <c:spPr>
          <a:solidFill>
            <a:schemeClr val="accent1"/>
          </a:solidFill>
          <a:ln w="28575" cap="rnd">
            <a:solidFill>
              <a:schemeClr val="accent1"/>
            </a:solidFill>
            <a:round/>
          </a:ln>
          <a:effectLst/>
        </c:spPr>
        <c:marker>
          <c:symbol val="none"/>
        </c:marker>
      </c:pivotFmt>
      <c:pivotFmt>
        <c:idx val="95"/>
        <c:spPr>
          <a:solidFill>
            <a:schemeClr val="accent1"/>
          </a:solidFill>
          <a:ln w="28575" cap="rnd">
            <a:solidFill>
              <a:schemeClr val="accent1"/>
            </a:solidFill>
            <a:round/>
          </a:ln>
          <a:effectLst/>
        </c:spPr>
        <c:marker>
          <c:symbol val="none"/>
        </c:marker>
      </c:pivotFmt>
      <c:pivotFmt>
        <c:idx val="96"/>
        <c:spPr>
          <a:solidFill>
            <a:schemeClr val="accent1"/>
          </a:solidFill>
          <a:ln w="28575" cap="rnd">
            <a:solidFill>
              <a:schemeClr val="accent1"/>
            </a:solidFill>
            <a:round/>
          </a:ln>
          <a:effectLst/>
        </c:spPr>
        <c:marker>
          <c:symbol val="none"/>
        </c:marker>
      </c:pivotFmt>
      <c:pivotFmt>
        <c:idx val="97"/>
        <c:spPr>
          <a:solidFill>
            <a:schemeClr val="accent1"/>
          </a:solidFill>
          <a:ln w="28575" cap="rnd">
            <a:solidFill>
              <a:schemeClr val="accent1"/>
            </a:solidFill>
            <a:round/>
          </a:ln>
          <a:effectLst/>
        </c:spPr>
        <c:marker>
          <c:symbol val="none"/>
        </c:marker>
      </c:pivotFmt>
      <c:pivotFmt>
        <c:idx val="98"/>
        <c:spPr>
          <a:solidFill>
            <a:schemeClr val="accent1"/>
          </a:solidFill>
          <a:ln w="28575" cap="rnd">
            <a:solidFill>
              <a:schemeClr val="accent1"/>
            </a:solidFill>
            <a:round/>
          </a:ln>
          <a:effectLst/>
        </c:spPr>
        <c:marker>
          <c:symbol val="none"/>
        </c:marker>
      </c:pivotFmt>
      <c:pivotFmt>
        <c:idx val="99"/>
        <c:spPr>
          <a:solidFill>
            <a:schemeClr val="accent1"/>
          </a:solidFill>
          <a:ln w="28575" cap="rnd">
            <a:solidFill>
              <a:schemeClr val="accent1"/>
            </a:solidFill>
            <a:round/>
          </a:ln>
          <a:effectLst/>
        </c:spPr>
        <c:marker>
          <c:symbol val="none"/>
        </c:marker>
      </c:pivotFmt>
      <c:pivotFmt>
        <c:idx val="100"/>
        <c:spPr>
          <a:solidFill>
            <a:schemeClr val="accent1"/>
          </a:solidFill>
          <a:ln w="28575" cap="rnd">
            <a:solidFill>
              <a:schemeClr val="accent1"/>
            </a:solidFill>
            <a:round/>
          </a:ln>
          <a:effectLst/>
        </c:spPr>
        <c:marker>
          <c:symbol val="none"/>
        </c:marker>
      </c:pivotFmt>
      <c:pivotFmt>
        <c:idx val="101"/>
        <c:spPr>
          <a:solidFill>
            <a:schemeClr val="accent1"/>
          </a:solidFill>
          <a:ln w="28575" cap="rnd">
            <a:solidFill>
              <a:schemeClr val="accent1"/>
            </a:solidFill>
            <a:round/>
          </a:ln>
          <a:effectLst/>
        </c:spPr>
        <c:marker>
          <c:symbol val="none"/>
        </c:marker>
      </c:pivotFmt>
      <c:pivotFmt>
        <c:idx val="102"/>
        <c:spPr>
          <a:solidFill>
            <a:schemeClr val="accent1"/>
          </a:solidFill>
          <a:ln w="28575" cap="rnd">
            <a:solidFill>
              <a:schemeClr val="accent1"/>
            </a:solidFill>
            <a:round/>
          </a:ln>
          <a:effectLst/>
        </c:spPr>
        <c:marker>
          <c:symbol val="none"/>
        </c:marker>
      </c:pivotFmt>
      <c:pivotFmt>
        <c:idx val="103"/>
        <c:spPr>
          <a:solidFill>
            <a:schemeClr val="accent1"/>
          </a:solidFill>
          <a:ln w="28575" cap="rnd">
            <a:solidFill>
              <a:schemeClr val="accent1"/>
            </a:solidFill>
            <a:round/>
          </a:ln>
          <a:effectLst/>
        </c:spPr>
        <c:marker>
          <c:symbol val="none"/>
        </c:marker>
      </c:pivotFmt>
      <c:pivotFmt>
        <c:idx val="104"/>
        <c:spPr>
          <a:solidFill>
            <a:schemeClr val="accent1"/>
          </a:solidFill>
          <a:ln w="28575" cap="rnd">
            <a:solidFill>
              <a:schemeClr val="accent1"/>
            </a:solidFill>
            <a:round/>
          </a:ln>
          <a:effectLst/>
        </c:spPr>
        <c:marker>
          <c:symbol val="none"/>
        </c:marker>
      </c:pivotFmt>
      <c:pivotFmt>
        <c:idx val="105"/>
        <c:spPr>
          <a:solidFill>
            <a:schemeClr val="accent1"/>
          </a:solidFill>
          <a:ln w="28575" cap="rnd">
            <a:solidFill>
              <a:schemeClr val="accent1"/>
            </a:solidFill>
            <a:round/>
          </a:ln>
          <a:effectLst/>
        </c:spPr>
        <c:marker>
          <c:symbol val="none"/>
        </c:marker>
      </c:pivotFmt>
      <c:pivotFmt>
        <c:idx val="106"/>
        <c:spPr>
          <a:solidFill>
            <a:schemeClr val="accent1"/>
          </a:solidFill>
          <a:ln w="28575" cap="rnd">
            <a:solidFill>
              <a:schemeClr val="accent1"/>
            </a:solidFill>
            <a:round/>
          </a:ln>
          <a:effectLst/>
        </c:spPr>
        <c:marker>
          <c:symbol val="none"/>
        </c:marker>
      </c:pivotFmt>
      <c:pivotFmt>
        <c:idx val="107"/>
        <c:spPr>
          <a:solidFill>
            <a:schemeClr val="accent1"/>
          </a:solidFill>
          <a:ln w="28575" cap="rnd">
            <a:solidFill>
              <a:schemeClr val="accent1"/>
            </a:solidFill>
            <a:round/>
          </a:ln>
          <a:effectLst/>
        </c:spPr>
        <c:marker>
          <c:symbol val="none"/>
        </c:marker>
      </c:pivotFmt>
      <c:pivotFmt>
        <c:idx val="108"/>
        <c:spPr>
          <a:solidFill>
            <a:schemeClr val="accent1"/>
          </a:solidFill>
          <a:ln w="28575" cap="rnd">
            <a:solidFill>
              <a:schemeClr val="accent1"/>
            </a:solidFill>
            <a:round/>
          </a:ln>
          <a:effectLst/>
        </c:spPr>
        <c:marker>
          <c:symbol val="none"/>
        </c:marker>
      </c:pivotFmt>
      <c:pivotFmt>
        <c:idx val="109"/>
        <c:spPr>
          <a:solidFill>
            <a:schemeClr val="accent1"/>
          </a:solidFill>
          <a:ln w="28575" cap="rnd">
            <a:solidFill>
              <a:schemeClr val="accent1"/>
            </a:solidFill>
            <a:round/>
          </a:ln>
          <a:effectLst/>
        </c:spPr>
        <c:marker>
          <c:symbol val="none"/>
        </c:marker>
      </c:pivotFmt>
      <c:pivotFmt>
        <c:idx val="110"/>
        <c:spPr>
          <a:solidFill>
            <a:schemeClr val="accent1"/>
          </a:solidFill>
          <a:ln w="28575" cap="rnd">
            <a:solidFill>
              <a:schemeClr val="accent1"/>
            </a:solidFill>
            <a:round/>
          </a:ln>
          <a:effectLst/>
        </c:spPr>
        <c:marker>
          <c:symbol val="none"/>
        </c:marker>
      </c:pivotFmt>
      <c:pivotFmt>
        <c:idx val="111"/>
        <c:spPr>
          <a:solidFill>
            <a:schemeClr val="accent1"/>
          </a:solidFill>
          <a:ln w="28575" cap="rnd">
            <a:solidFill>
              <a:schemeClr val="accent1"/>
            </a:solidFill>
            <a:round/>
          </a:ln>
          <a:effectLst/>
        </c:spPr>
        <c:marker>
          <c:symbol val="none"/>
        </c:marker>
      </c:pivotFmt>
      <c:pivotFmt>
        <c:idx val="112"/>
        <c:spPr>
          <a:solidFill>
            <a:schemeClr val="accent1"/>
          </a:solidFill>
          <a:ln w="28575" cap="rnd">
            <a:solidFill>
              <a:schemeClr val="accent1"/>
            </a:solidFill>
            <a:round/>
          </a:ln>
          <a:effectLst/>
        </c:spPr>
        <c:marker>
          <c:symbol val="none"/>
        </c:marker>
      </c:pivotFmt>
      <c:pivotFmt>
        <c:idx val="113"/>
        <c:spPr>
          <a:solidFill>
            <a:schemeClr val="accent1"/>
          </a:solidFill>
          <a:ln w="28575" cap="rnd">
            <a:solidFill>
              <a:schemeClr val="accent1"/>
            </a:solidFill>
            <a:round/>
          </a:ln>
          <a:effectLst/>
        </c:spPr>
        <c:marker>
          <c:symbol val="none"/>
        </c:marker>
      </c:pivotFmt>
      <c:pivotFmt>
        <c:idx val="114"/>
        <c:spPr>
          <a:solidFill>
            <a:schemeClr val="accent1"/>
          </a:solidFill>
          <a:ln w="28575" cap="rnd">
            <a:solidFill>
              <a:schemeClr val="accent1"/>
            </a:solidFill>
            <a:round/>
          </a:ln>
          <a:effectLst/>
        </c:spPr>
        <c:marker>
          <c:symbol val="none"/>
        </c:marker>
      </c:pivotFmt>
      <c:pivotFmt>
        <c:idx val="115"/>
        <c:spPr>
          <a:solidFill>
            <a:schemeClr val="accent1"/>
          </a:solidFill>
          <a:ln w="28575" cap="rnd">
            <a:solidFill>
              <a:schemeClr val="accent1"/>
            </a:solidFill>
            <a:round/>
          </a:ln>
          <a:effectLst/>
        </c:spPr>
        <c:marker>
          <c:symbol val="none"/>
        </c:marker>
      </c:pivotFmt>
      <c:pivotFmt>
        <c:idx val="116"/>
        <c:spPr>
          <a:solidFill>
            <a:schemeClr val="accent1"/>
          </a:solidFill>
          <a:ln w="28575" cap="rnd">
            <a:solidFill>
              <a:schemeClr val="accent1"/>
            </a:solidFill>
            <a:round/>
          </a:ln>
          <a:effectLst/>
        </c:spPr>
        <c:marker>
          <c:symbol val="none"/>
        </c:marker>
      </c:pivotFmt>
      <c:pivotFmt>
        <c:idx val="117"/>
        <c:spPr>
          <a:solidFill>
            <a:schemeClr val="accent1"/>
          </a:solidFill>
          <a:ln w="28575" cap="rnd">
            <a:solidFill>
              <a:schemeClr val="accent1"/>
            </a:solidFill>
            <a:round/>
          </a:ln>
          <a:effectLst/>
        </c:spPr>
        <c:marker>
          <c:symbol val="none"/>
        </c:marker>
      </c:pivotFmt>
      <c:pivotFmt>
        <c:idx val="118"/>
        <c:spPr>
          <a:solidFill>
            <a:schemeClr val="accent1"/>
          </a:solidFill>
          <a:ln w="28575" cap="rnd">
            <a:solidFill>
              <a:schemeClr val="accent1"/>
            </a:solidFill>
            <a:round/>
          </a:ln>
          <a:effectLst/>
        </c:spPr>
        <c:marker>
          <c:symbol val="none"/>
        </c:marker>
      </c:pivotFmt>
      <c:pivotFmt>
        <c:idx val="119"/>
        <c:spPr>
          <a:solidFill>
            <a:schemeClr val="accent1"/>
          </a:solidFill>
          <a:ln w="28575" cap="rnd">
            <a:solidFill>
              <a:schemeClr val="accent1"/>
            </a:solidFill>
            <a:round/>
          </a:ln>
          <a:effectLst/>
        </c:spPr>
        <c:marker>
          <c:symbol val="none"/>
        </c:marker>
      </c:pivotFmt>
      <c:pivotFmt>
        <c:idx val="120"/>
        <c:spPr>
          <a:solidFill>
            <a:schemeClr val="accent1"/>
          </a:solidFill>
          <a:ln w="28575" cap="rnd">
            <a:solidFill>
              <a:schemeClr val="accent1"/>
            </a:solidFill>
            <a:round/>
          </a:ln>
          <a:effectLst/>
        </c:spPr>
        <c:marker>
          <c:symbol val="none"/>
        </c:marker>
      </c:pivotFmt>
      <c:pivotFmt>
        <c:idx val="121"/>
        <c:spPr>
          <a:solidFill>
            <a:schemeClr val="accent1"/>
          </a:solidFill>
          <a:ln w="28575" cap="rnd">
            <a:solidFill>
              <a:schemeClr val="accent1"/>
            </a:solidFill>
            <a:round/>
          </a:ln>
          <a:effectLst/>
        </c:spPr>
        <c:marker>
          <c:symbol val="none"/>
        </c:marker>
      </c:pivotFmt>
      <c:pivotFmt>
        <c:idx val="122"/>
        <c:spPr>
          <a:solidFill>
            <a:schemeClr val="accent1"/>
          </a:solidFill>
          <a:ln w="28575" cap="rnd">
            <a:solidFill>
              <a:schemeClr val="accent1"/>
            </a:solidFill>
            <a:round/>
          </a:ln>
          <a:effectLst/>
        </c:spPr>
        <c:marker>
          <c:symbol val="none"/>
        </c:marker>
      </c:pivotFmt>
      <c:pivotFmt>
        <c:idx val="123"/>
        <c:spPr>
          <a:solidFill>
            <a:schemeClr val="accent1"/>
          </a:solidFill>
          <a:ln w="28575" cap="rnd">
            <a:solidFill>
              <a:schemeClr val="accent1"/>
            </a:solidFill>
            <a:round/>
          </a:ln>
          <a:effectLst/>
        </c:spPr>
        <c:marker>
          <c:symbol val="none"/>
        </c:marker>
      </c:pivotFmt>
      <c:pivotFmt>
        <c:idx val="124"/>
        <c:spPr>
          <a:solidFill>
            <a:schemeClr val="accent1"/>
          </a:solidFill>
          <a:ln w="28575" cap="rnd">
            <a:solidFill>
              <a:schemeClr val="accent1"/>
            </a:solidFill>
            <a:round/>
          </a:ln>
          <a:effectLst/>
        </c:spPr>
        <c:marker>
          <c:symbol val="none"/>
        </c:marker>
      </c:pivotFmt>
      <c:pivotFmt>
        <c:idx val="125"/>
        <c:spPr>
          <a:solidFill>
            <a:schemeClr val="accent1"/>
          </a:solidFill>
          <a:ln w="28575" cap="rnd">
            <a:solidFill>
              <a:schemeClr val="accent1"/>
            </a:solidFill>
            <a:round/>
          </a:ln>
          <a:effectLst/>
        </c:spPr>
        <c:marker>
          <c:symbol val="none"/>
        </c:marker>
      </c:pivotFmt>
      <c:pivotFmt>
        <c:idx val="126"/>
        <c:spPr>
          <a:solidFill>
            <a:schemeClr val="accent1"/>
          </a:solidFill>
          <a:ln w="28575" cap="rnd">
            <a:solidFill>
              <a:schemeClr val="accent1"/>
            </a:solidFill>
            <a:round/>
          </a:ln>
          <a:effectLst/>
        </c:spPr>
        <c:marker>
          <c:symbol val="none"/>
        </c:marker>
      </c:pivotFmt>
      <c:pivotFmt>
        <c:idx val="127"/>
        <c:spPr>
          <a:solidFill>
            <a:schemeClr val="accent1"/>
          </a:solidFill>
          <a:ln w="28575" cap="rnd">
            <a:solidFill>
              <a:schemeClr val="accent1"/>
            </a:solidFill>
            <a:round/>
          </a:ln>
          <a:effectLst/>
        </c:spPr>
        <c:marker>
          <c:symbol val="none"/>
        </c:marker>
      </c:pivotFmt>
      <c:pivotFmt>
        <c:idx val="128"/>
        <c:spPr>
          <a:solidFill>
            <a:schemeClr val="accent1"/>
          </a:solidFill>
          <a:ln w="28575" cap="rnd">
            <a:solidFill>
              <a:schemeClr val="accent1"/>
            </a:solidFill>
            <a:round/>
          </a:ln>
          <a:effectLst/>
        </c:spPr>
        <c:marker>
          <c:symbol val="none"/>
        </c:marker>
      </c:pivotFmt>
      <c:pivotFmt>
        <c:idx val="129"/>
        <c:spPr>
          <a:solidFill>
            <a:schemeClr val="accent1"/>
          </a:solidFill>
          <a:ln w="28575" cap="rnd">
            <a:solidFill>
              <a:schemeClr val="accent1"/>
            </a:solidFill>
            <a:round/>
          </a:ln>
          <a:effectLst/>
        </c:spPr>
        <c:marker>
          <c:symbol val="none"/>
        </c:marker>
      </c:pivotFmt>
      <c:pivotFmt>
        <c:idx val="130"/>
        <c:spPr>
          <a:solidFill>
            <a:schemeClr val="accent1"/>
          </a:solidFill>
          <a:ln w="28575" cap="rnd">
            <a:solidFill>
              <a:schemeClr val="accent1"/>
            </a:solidFill>
            <a:round/>
          </a:ln>
          <a:effectLst/>
        </c:spPr>
        <c:marker>
          <c:symbol val="none"/>
        </c:marker>
      </c:pivotFmt>
      <c:pivotFmt>
        <c:idx val="131"/>
        <c:spPr>
          <a:solidFill>
            <a:schemeClr val="accent1"/>
          </a:solidFill>
          <a:ln w="28575" cap="rnd">
            <a:solidFill>
              <a:schemeClr val="accent1"/>
            </a:solidFill>
            <a:round/>
          </a:ln>
          <a:effectLst/>
        </c:spPr>
        <c:marker>
          <c:symbol val="none"/>
        </c:marker>
      </c:pivotFmt>
      <c:pivotFmt>
        <c:idx val="132"/>
        <c:spPr>
          <a:solidFill>
            <a:schemeClr val="accent1"/>
          </a:solidFill>
          <a:ln w="28575" cap="rnd">
            <a:solidFill>
              <a:schemeClr val="accent1"/>
            </a:solidFill>
            <a:round/>
          </a:ln>
          <a:effectLst/>
        </c:spPr>
        <c:marker>
          <c:symbol val="none"/>
        </c:marker>
      </c:pivotFmt>
      <c:pivotFmt>
        <c:idx val="133"/>
        <c:spPr>
          <a:solidFill>
            <a:schemeClr val="accent1"/>
          </a:solidFill>
          <a:ln w="28575" cap="rnd">
            <a:solidFill>
              <a:schemeClr val="accent1"/>
            </a:solidFill>
            <a:round/>
          </a:ln>
          <a:effectLst/>
        </c:spPr>
        <c:marker>
          <c:symbol val="none"/>
        </c:marker>
      </c:pivotFmt>
      <c:pivotFmt>
        <c:idx val="134"/>
        <c:spPr>
          <a:solidFill>
            <a:schemeClr val="accent1"/>
          </a:solidFill>
          <a:ln w="28575" cap="rnd">
            <a:solidFill>
              <a:schemeClr val="accent1"/>
            </a:solidFill>
            <a:round/>
          </a:ln>
          <a:effectLst/>
        </c:spPr>
        <c:marker>
          <c:symbol val="none"/>
        </c:marker>
      </c:pivotFmt>
      <c:pivotFmt>
        <c:idx val="135"/>
        <c:spPr>
          <a:solidFill>
            <a:schemeClr val="accent1"/>
          </a:solidFill>
          <a:ln w="28575" cap="rnd">
            <a:solidFill>
              <a:schemeClr val="accent1"/>
            </a:solidFill>
            <a:round/>
          </a:ln>
          <a:effectLst/>
        </c:spPr>
        <c:marker>
          <c:symbol val="none"/>
        </c:marker>
      </c:pivotFmt>
      <c:pivotFmt>
        <c:idx val="136"/>
        <c:spPr>
          <a:solidFill>
            <a:schemeClr val="accent1"/>
          </a:solidFill>
          <a:ln w="28575" cap="rnd">
            <a:solidFill>
              <a:schemeClr val="accent1"/>
            </a:solidFill>
            <a:round/>
          </a:ln>
          <a:effectLst/>
        </c:spPr>
        <c:marker>
          <c:symbol val="none"/>
        </c:marker>
      </c:pivotFmt>
      <c:pivotFmt>
        <c:idx val="137"/>
        <c:spPr>
          <a:solidFill>
            <a:schemeClr val="accent1"/>
          </a:solidFill>
          <a:ln w="28575" cap="rnd">
            <a:solidFill>
              <a:schemeClr val="accent1"/>
            </a:solidFill>
            <a:round/>
          </a:ln>
          <a:effectLst/>
        </c:spPr>
        <c:marker>
          <c:symbol val="none"/>
        </c:marker>
      </c:pivotFmt>
      <c:pivotFmt>
        <c:idx val="138"/>
        <c:spPr>
          <a:solidFill>
            <a:schemeClr val="accent1"/>
          </a:solidFill>
          <a:ln w="28575" cap="rnd">
            <a:solidFill>
              <a:schemeClr val="accent1"/>
            </a:solidFill>
            <a:round/>
          </a:ln>
          <a:effectLst/>
        </c:spPr>
        <c:marker>
          <c:symbol val="none"/>
        </c:marker>
      </c:pivotFmt>
      <c:pivotFmt>
        <c:idx val="139"/>
        <c:spPr>
          <a:solidFill>
            <a:schemeClr val="accent1"/>
          </a:solidFill>
          <a:ln w="28575" cap="rnd">
            <a:solidFill>
              <a:schemeClr val="accent1"/>
            </a:solidFill>
            <a:round/>
          </a:ln>
          <a:effectLst/>
        </c:spPr>
        <c:marker>
          <c:symbol val="none"/>
        </c:marker>
      </c:pivotFmt>
      <c:pivotFmt>
        <c:idx val="140"/>
        <c:spPr>
          <a:solidFill>
            <a:schemeClr val="accent1"/>
          </a:solidFill>
          <a:ln w="28575" cap="rnd">
            <a:solidFill>
              <a:schemeClr val="accent1"/>
            </a:solidFill>
            <a:round/>
          </a:ln>
          <a:effectLst/>
        </c:spPr>
        <c:marker>
          <c:symbol val="none"/>
        </c:marker>
      </c:pivotFmt>
      <c:pivotFmt>
        <c:idx val="141"/>
        <c:spPr>
          <a:solidFill>
            <a:schemeClr val="accent1"/>
          </a:solidFill>
          <a:ln w="28575" cap="rnd">
            <a:solidFill>
              <a:schemeClr val="accent1"/>
            </a:solidFill>
            <a:round/>
          </a:ln>
          <a:effectLst/>
        </c:spPr>
        <c:marker>
          <c:symbol val="none"/>
        </c:marker>
      </c:pivotFmt>
      <c:pivotFmt>
        <c:idx val="142"/>
        <c:spPr>
          <a:solidFill>
            <a:schemeClr val="accent1"/>
          </a:solidFill>
          <a:ln w="28575" cap="rnd">
            <a:solidFill>
              <a:schemeClr val="accent1"/>
            </a:solidFill>
            <a:round/>
          </a:ln>
          <a:effectLst/>
        </c:spPr>
        <c:marker>
          <c:symbol val="none"/>
        </c:marker>
      </c:pivotFmt>
      <c:pivotFmt>
        <c:idx val="143"/>
        <c:spPr>
          <a:solidFill>
            <a:schemeClr val="accent1"/>
          </a:solidFill>
          <a:ln w="28575" cap="rnd">
            <a:solidFill>
              <a:schemeClr val="accent1"/>
            </a:solidFill>
            <a:round/>
          </a:ln>
          <a:effectLst/>
        </c:spPr>
        <c:marker>
          <c:symbol val="none"/>
        </c:marker>
      </c:pivotFmt>
      <c:pivotFmt>
        <c:idx val="144"/>
        <c:spPr>
          <a:solidFill>
            <a:schemeClr val="accent1"/>
          </a:solidFill>
          <a:ln w="28575" cap="rnd">
            <a:solidFill>
              <a:schemeClr val="accent1"/>
            </a:solidFill>
            <a:round/>
          </a:ln>
          <a:effectLst/>
        </c:spPr>
        <c:marker>
          <c:symbol val="none"/>
        </c:marker>
      </c:pivotFmt>
      <c:pivotFmt>
        <c:idx val="145"/>
        <c:spPr>
          <a:solidFill>
            <a:schemeClr val="accent1"/>
          </a:solidFill>
          <a:ln w="28575" cap="rnd">
            <a:solidFill>
              <a:schemeClr val="accent1"/>
            </a:solidFill>
            <a:round/>
          </a:ln>
          <a:effectLst/>
        </c:spPr>
        <c:marker>
          <c:symbol val="none"/>
        </c:marker>
      </c:pivotFmt>
      <c:pivotFmt>
        <c:idx val="146"/>
        <c:spPr>
          <a:solidFill>
            <a:schemeClr val="accent1"/>
          </a:solidFill>
          <a:ln w="28575" cap="rnd">
            <a:solidFill>
              <a:schemeClr val="accent1"/>
            </a:solidFill>
            <a:round/>
          </a:ln>
          <a:effectLst/>
        </c:spPr>
        <c:marker>
          <c:symbol val="none"/>
        </c:marker>
      </c:pivotFmt>
      <c:pivotFmt>
        <c:idx val="147"/>
        <c:spPr>
          <a:solidFill>
            <a:schemeClr val="accent1"/>
          </a:solidFill>
          <a:ln w="28575" cap="rnd">
            <a:solidFill>
              <a:schemeClr val="accent1"/>
            </a:solidFill>
            <a:round/>
          </a:ln>
          <a:effectLst/>
        </c:spPr>
        <c:marker>
          <c:symbol val="none"/>
        </c:marker>
      </c:pivotFmt>
      <c:pivotFmt>
        <c:idx val="148"/>
        <c:spPr>
          <a:solidFill>
            <a:schemeClr val="accent1"/>
          </a:solidFill>
          <a:ln w="28575" cap="rnd">
            <a:solidFill>
              <a:schemeClr val="accent1"/>
            </a:solidFill>
            <a:round/>
          </a:ln>
          <a:effectLst/>
        </c:spPr>
        <c:marker>
          <c:symbol val="none"/>
        </c:marker>
      </c:pivotFmt>
      <c:pivotFmt>
        <c:idx val="149"/>
        <c:spPr>
          <a:solidFill>
            <a:schemeClr val="accent1"/>
          </a:solidFill>
          <a:ln w="28575" cap="rnd">
            <a:solidFill>
              <a:schemeClr val="accent1"/>
            </a:solidFill>
            <a:round/>
          </a:ln>
          <a:effectLst/>
        </c:spPr>
        <c:marker>
          <c:symbol val="none"/>
        </c:marker>
      </c:pivotFmt>
      <c:pivotFmt>
        <c:idx val="150"/>
        <c:spPr>
          <a:solidFill>
            <a:schemeClr val="accent1"/>
          </a:solidFill>
          <a:ln w="28575" cap="rnd">
            <a:solidFill>
              <a:schemeClr val="accent1"/>
            </a:solidFill>
            <a:round/>
          </a:ln>
          <a:effectLst/>
        </c:spPr>
        <c:marker>
          <c:symbol val="none"/>
        </c:marker>
      </c:pivotFmt>
      <c:pivotFmt>
        <c:idx val="151"/>
        <c:spPr>
          <a:solidFill>
            <a:schemeClr val="accent1"/>
          </a:solidFill>
          <a:ln w="28575" cap="rnd">
            <a:solidFill>
              <a:schemeClr val="accent1"/>
            </a:solidFill>
            <a:round/>
          </a:ln>
          <a:effectLst/>
        </c:spPr>
        <c:marker>
          <c:symbol val="none"/>
        </c:marker>
      </c:pivotFmt>
      <c:pivotFmt>
        <c:idx val="152"/>
        <c:spPr>
          <a:solidFill>
            <a:schemeClr val="accent1"/>
          </a:solidFill>
          <a:ln w="28575" cap="rnd">
            <a:solidFill>
              <a:schemeClr val="accent1"/>
            </a:solidFill>
            <a:round/>
          </a:ln>
          <a:effectLst/>
        </c:spPr>
        <c:marker>
          <c:symbol val="none"/>
        </c:marker>
      </c:pivotFmt>
      <c:pivotFmt>
        <c:idx val="153"/>
        <c:spPr>
          <a:solidFill>
            <a:schemeClr val="accent1"/>
          </a:solidFill>
          <a:ln w="28575" cap="rnd">
            <a:solidFill>
              <a:schemeClr val="accent1"/>
            </a:solidFill>
            <a:round/>
          </a:ln>
          <a:effectLst/>
        </c:spPr>
        <c:marker>
          <c:symbol val="none"/>
        </c:marker>
      </c:pivotFmt>
      <c:pivotFmt>
        <c:idx val="154"/>
        <c:spPr>
          <a:solidFill>
            <a:schemeClr val="accent1"/>
          </a:solidFill>
          <a:ln w="28575" cap="rnd">
            <a:solidFill>
              <a:schemeClr val="accent1"/>
            </a:solidFill>
            <a:round/>
          </a:ln>
          <a:effectLst/>
        </c:spPr>
        <c:marker>
          <c:symbol val="none"/>
        </c:marker>
      </c:pivotFmt>
      <c:pivotFmt>
        <c:idx val="155"/>
        <c:spPr>
          <a:solidFill>
            <a:schemeClr val="accent1"/>
          </a:solidFill>
          <a:ln w="28575" cap="rnd">
            <a:solidFill>
              <a:schemeClr val="accent1"/>
            </a:solidFill>
            <a:round/>
          </a:ln>
          <a:effectLst/>
        </c:spPr>
        <c:marker>
          <c:symbol val="none"/>
        </c:marker>
      </c:pivotFmt>
      <c:pivotFmt>
        <c:idx val="156"/>
        <c:spPr>
          <a:solidFill>
            <a:schemeClr val="accent1"/>
          </a:solidFill>
          <a:ln w="28575" cap="rnd">
            <a:solidFill>
              <a:schemeClr val="accent1"/>
            </a:solidFill>
            <a:round/>
          </a:ln>
          <a:effectLst/>
        </c:spPr>
        <c:marker>
          <c:symbol val="none"/>
        </c:marker>
      </c:pivotFmt>
      <c:pivotFmt>
        <c:idx val="157"/>
        <c:spPr>
          <a:solidFill>
            <a:schemeClr val="accent1"/>
          </a:solidFill>
          <a:ln w="28575" cap="rnd">
            <a:solidFill>
              <a:schemeClr val="accent1"/>
            </a:solidFill>
            <a:round/>
          </a:ln>
          <a:effectLst/>
        </c:spPr>
        <c:marker>
          <c:symbol val="none"/>
        </c:marker>
      </c:pivotFmt>
      <c:pivotFmt>
        <c:idx val="158"/>
        <c:spPr>
          <a:solidFill>
            <a:schemeClr val="accent1"/>
          </a:solidFill>
          <a:ln w="28575" cap="rnd">
            <a:solidFill>
              <a:schemeClr val="accent1"/>
            </a:solidFill>
            <a:round/>
          </a:ln>
          <a:effectLst/>
        </c:spPr>
        <c:marker>
          <c:symbol val="none"/>
        </c:marker>
      </c:pivotFmt>
      <c:pivotFmt>
        <c:idx val="159"/>
        <c:spPr>
          <a:solidFill>
            <a:schemeClr val="accent1"/>
          </a:solidFill>
          <a:ln w="28575" cap="rnd">
            <a:solidFill>
              <a:schemeClr val="accent1"/>
            </a:solidFill>
            <a:round/>
          </a:ln>
          <a:effectLst/>
        </c:spPr>
        <c:marker>
          <c:symbol val="none"/>
        </c:marker>
      </c:pivotFmt>
      <c:pivotFmt>
        <c:idx val="160"/>
        <c:spPr>
          <a:solidFill>
            <a:schemeClr val="accent1"/>
          </a:solidFill>
          <a:ln w="28575" cap="rnd">
            <a:solidFill>
              <a:schemeClr val="accent1"/>
            </a:solidFill>
            <a:round/>
          </a:ln>
          <a:effectLst/>
        </c:spPr>
        <c:marker>
          <c:symbol val="none"/>
        </c:marker>
      </c:pivotFmt>
      <c:pivotFmt>
        <c:idx val="161"/>
        <c:spPr>
          <a:solidFill>
            <a:schemeClr val="accent1"/>
          </a:solidFill>
          <a:ln w="28575" cap="rnd">
            <a:solidFill>
              <a:schemeClr val="accent1"/>
            </a:solidFill>
            <a:round/>
          </a:ln>
          <a:effectLst/>
        </c:spPr>
        <c:marker>
          <c:symbol val="none"/>
        </c:marker>
      </c:pivotFmt>
      <c:pivotFmt>
        <c:idx val="162"/>
        <c:spPr>
          <a:solidFill>
            <a:schemeClr val="accent1"/>
          </a:solidFill>
          <a:ln w="28575" cap="rnd">
            <a:solidFill>
              <a:schemeClr val="accent1"/>
            </a:solidFill>
            <a:round/>
          </a:ln>
          <a:effectLst/>
        </c:spPr>
        <c:marker>
          <c:symbol val="none"/>
        </c:marker>
      </c:pivotFmt>
      <c:pivotFmt>
        <c:idx val="163"/>
        <c:spPr>
          <a:solidFill>
            <a:schemeClr val="accent1"/>
          </a:solidFill>
          <a:ln w="28575" cap="rnd">
            <a:solidFill>
              <a:schemeClr val="accent1"/>
            </a:solidFill>
            <a:round/>
          </a:ln>
          <a:effectLst/>
        </c:spPr>
        <c:marker>
          <c:symbol val="none"/>
        </c:marker>
      </c:pivotFmt>
      <c:pivotFmt>
        <c:idx val="164"/>
        <c:spPr>
          <a:solidFill>
            <a:schemeClr val="accent1"/>
          </a:solidFill>
          <a:ln w="28575" cap="rnd">
            <a:solidFill>
              <a:schemeClr val="accent1"/>
            </a:solidFill>
            <a:round/>
          </a:ln>
          <a:effectLst/>
        </c:spPr>
        <c:marker>
          <c:symbol val="none"/>
        </c:marker>
      </c:pivotFmt>
      <c:pivotFmt>
        <c:idx val="165"/>
        <c:spPr>
          <a:solidFill>
            <a:schemeClr val="accent1"/>
          </a:solidFill>
          <a:ln w="28575" cap="rnd">
            <a:solidFill>
              <a:schemeClr val="accent1"/>
            </a:solidFill>
            <a:round/>
          </a:ln>
          <a:effectLst/>
        </c:spPr>
        <c:marker>
          <c:symbol val="none"/>
        </c:marker>
      </c:pivotFmt>
      <c:pivotFmt>
        <c:idx val="166"/>
        <c:spPr>
          <a:solidFill>
            <a:schemeClr val="accent1"/>
          </a:solidFill>
          <a:ln w="28575" cap="rnd">
            <a:solidFill>
              <a:schemeClr val="accent1"/>
            </a:solidFill>
            <a:round/>
          </a:ln>
          <a:effectLst/>
        </c:spPr>
        <c:marker>
          <c:symbol val="none"/>
        </c:marker>
      </c:pivotFmt>
      <c:pivotFmt>
        <c:idx val="167"/>
        <c:spPr>
          <a:solidFill>
            <a:schemeClr val="accent1"/>
          </a:solidFill>
          <a:ln w="28575" cap="rnd">
            <a:solidFill>
              <a:schemeClr val="accent1"/>
            </a:solidFill>
            <a:round/>
          </a:ln>
          <a:effectLst/>
        </c:spPr>
        <c:marker>
          <c:symbol val="none"/>
        </c:marker>
      </c:pivotFmt>
      <c:pivotFmt>
        <c:idx val="168"/>
        <c:spPr>
          <a:solidFill>
            <a:schemeClr val="accent1"/>
          </a:solidFill>
          <a:ln w="28575" cap="rnd">
            <a:solidFill>
              <a:schemeClr val="accent1"/>
            </a:solidFill>
            <a:round/>
          </a:ln>
          <a:effectLst/>
        </c:spPr>
        <c:marker>
          <c:symbol val="none"/>
        </c:marker>
      </c:pivotFmt>
      <c:pivotFmt>
        <c:idx val="169"/>
        <c:spPr>
          <a:solidFill>
            <a:schemeClr val="accent1"/>
          </a:solidFill>
          <a:ln w="28575" cap="rnd">
            <a:solidFill>
              <a:schemeClr val="accent1"/>
            </a:solidFill>
            <a:round/>
          </a:ln>
          <a:effectLst/>
        </c:spPr>
        <c:marker>
          <c:symbol val="none"/>
        </c:marker>
      </c:pivotFmt>
      <c:pivotFmt>
        <c:idx val="170"/>
        <c:spPr>
          <a:solidFill>
            <a:schemeClr val="accent1"/>
          </a:solidFill>
          <a:ln w="28575" cap="rnd">
            <a:solidFill>
              <a:schemeClr val="accent1"/>
            </a:solidFill>
            <a:round/>
          </a:ln>
          <a:effectLst/>
        </c:spPr>
        <c:marker>
          <c:symbol val="none"/>
        </c:marker>
      </c:pivotFmt>
      <c:pivotFmt>
        <c:idx val="171"/>
        <c:spPr>
          <a:solidFill>
            <a:schemeClr val="accent1"/>
          </a:solidFill>
          <a:ln w="28575" cap="rnd">
            <a:solidFill>
              <a:schemeClr val="accent1"/>
            </a:solidFill>
            <a:round/>
          </a:ln>
          <a:effectLst/>
        </c:spPr>
        <c:marker>
          <c:symbol val="none"/>
        </c:marker>
      </c:pivotFmt>
      <c:pivotFmt>
        <c:idx val="172"/>
        <c:spPr>
          <a:solidFill>
            <a:schemeClr val="accent1"/>
          </a:solidFill>
          <a:ln w="28575" cap="rnd">
            <a:solidFill>
              <a:schemeClr val="accent1"/>
            </a:solidFill>
            <a:round/>
          </a:ln>
          <a:effectLst/>
        </c:spPr>
        <c:marker>
          <c:symbol val="none"/>
        </c:marker>
      </c:pivotFmt>
      <c:pivotFmt>
        <c:idx val="173"/>
        <c:spPr>
          <a:solidFill>
            <a:schemeClr val="accent1"/>
          </a:solidFill>
          <a:ln w="28575" cap="rnd">
            <a:solidFill>
              <a:schemeClr val="accent1"/>
            </a:solidFill>
            <a:round/>
          </a:ln>
          <a:effectLst/>
        </c:spPr>
        <c:marker>
          <c:symbol val="none"/>
        </c:marker>
      </c:pivotFmt>
      <c:pivotFmt>
        <c:idx val="174"/>
        <c:spPr>
          <a:solidFill>
            <a:schemeClr val="accent1"/>
          </a:solidFill>
          <a:ln w="28575" cap="rnd">
            <a:solidFill>
              <a:schemeClr val="accent1"/>
            </a:solidFill>
            <a:round/>
          </a:ln>
          <a:effectLst/>
        </c:spPr>
        <c:marker>
          <c:symbol val="none"/>
        </c:marker>
      </c:pivotFmt>
      <c:pivotFmt>
        <c:idx val="175"/>
        <c:spPr>
          <a:solidFill>
            <a:schemeClr val="accent1"/>
          </a:solidFill>
          <a:ln w="28575" cap="rnd">
            <a:solidFill>
              <a:schemeClr val="accent1"/>
            </a:solidFill>
            <a:round/>
          </a:ln>
          <a:effectLst/>
        </c:spPr>
        <c:marker>
          <c:symbol val="none"/>
        </c:marker>
      </c:pivotFmt>
      <c:pivotFmt>
        <c:idx val="176"/>
        <c:spPr>
          <a:solidFill>
            <a:schemeClr val="accent1"/>
          </a:solidFill>
          <a:ln w="28575" cap="rnd">
            <a:solidFill>
              <a:schemeClr val="accent1"/>
            </a:solidFill>
            <a:round/>
          </a:ln>
          <a:effectLst/>
        </c:spPr>
        <c:marker>
          <c:symbol val="none"/>
        </c:marker>
      </c:pivotFmt>
      <c:pivotFmt>
        <c:idx val="177"/>
        <c:spPr>
          <a:solidFill>
            <a:schemeClr val="accent1"/>
          </a:solidFill>
          <a:ln w="28575" cap="rnd">
            <a:solidFill>
              <a:schemeClr val="accent1"/>
            </a:solidFill>
            <a:round/>
          </a:ln>
          <a:effectLst/>
        </c:spPr>
        <c:marker>
          <c:symbol val="none"/>
        </c:marker>
      </c:pivotFmt>
      <c:pivotFmt>
        <c:idx val="178"/>
        <c:spPr>
          <a:solidFill>
            <a:schemeClr val="accent1"/>
          </a:solidFill>
          <a:ln w="28575" cap="rnd">
            <a:solidFill>
              <a:schemeClr val="accent1"/>
            </a:solidFill>
            <a:round/>
          </a:ln>
          <a:effectLst/>
        </c:spPr>
        <c:marker>
          <c:symbol val="none"/>
        </c:marker>
      </c:pivotFmt>
      <c:pivotFmt>
        <c:idx val="179"/>
        <c:spPr>
          <a:solidFill>
            <a:schemeClr val="accent1"/>
          </a:solidFill>
          <a:ln w="28575" cap="rnd">
            <a:solidFill>
              <a:schemeClr val="accent1"/>
            </a:solidFill>
            <a:round/>
          </a:ln>
          <a:effectLst/>
        </c:spPr>
        <c:marker>
          <c:symbol val="none"/>
        </c:marker>
      </c:pivotFmt>
      <c:pivotFmt>
        <c:idx val="180"/>
        <c:spPr>
          <a:solidFill>
            <a:schemeClr val="accent1"/>
          </a:solidFill>
          <a:ln w="28575" cap="rnd">
            <a:solidFill>
              <a:schemeClr val="accent1"/>
            </a:solidFill>
            <a:round/>
          </a:ln>
          <a:effectLst/>
        </c:spPr>
        <c:marker>
          <c:symbol val="none"/>
        </c:marker>
      </c:pivotFmt>
      <c:pivotFmt>
        <c:idx val="181"/>
        <c:spPr>
          <a:solidFill>
            <a:schemeClr val="accent1"/>
          </a:solidFill>
          <a:ln w="28575" cap="rnd">
            <a:solidFill>
              <a:schemeClr val="accent1"/>
            </a:solidFill>
            <a:round/>
          </a:ln>
          <a:effectLst/>
        </c:spPr>
        <c:marker>
          <c:symbol val="none"/>
        </c:marker>
      </c:pivotFmt>
      <c:pivotFmt>
        <c:idx val="182"/>
        <c:spPr>
          <a:solidFill>
            <a:schemeClr val="accent1"/>
          </a:solidFill>
          <a:ln w="28575" cap="rnd">
            <a:solidFill>
              <a:schemeClr val="accent1"/>
            </a:solidFill>
            <a:round/>
          </a:ln>
          <a:effectLst/>
        </c:spPr>
        <c:marker>
          <c:symbol val="none"/>
        </c:marker>
      </c:pivotFmt>
      <c:pivotFmt>
        <c:idx val="183"/>
        <c:spPr>
          <a:solidFill>
            <a:schemeClr val="accent1"/>
          </a:solidFill>
          <a:ln w="28575" cap="rnd">
            <a:solidFill>
              <a:schemeClr val="accent1"/>
            </a:solidFill>
            <a:round/>
          </a:ln>
          <a:effectLst/>
        </c:spPr>
        <c:marker>
          <c:symbol val="none"/>
        </c:marker>
      </c:pivotFmt>
      <c:pivotFmt>
        <c:idx val="184"/>
        <c:spPr>
          <a:solidFill>
            <a:schemeClr val="accent1"/>
          </a:solidFill>
          <a:ln w="28575" cap="rnd">
            <a:solidFill>
              <a:schemeClr val="accent1"/>
            </a:solidFill>
            <a:round/>
          </a:ln>
          <a:effectLst/>
        </c:spPr>
        <c:marker>
          <c:symbol val="none"/>
        </c:marker>
      </c:pivotFmt>
      <c:pivotFmt>
        <c:idx val="185"/>
        <c:spPr>
          <a:solidFill>
            <a:schemeClr val="accent1"/>
          </a:solidFill>
          <a:ln w="28575" cap="rnd">
            <a:solidFill>
              <a:schemeClr val="accent1"/>
            </a:solidFill>
            <a:round/>
          </a:ln>
          <a:effectLst/>
        </c:spPr>
        <c:marker>
          <c:symbol val="none"/>
        </c:marker>
      </c:pivotFmt>
      <c:pivotFmt>
        <c:idx val="186"/>
        <c:spPr>
          <a:solidFill>
            <a:schemeClr val="accent1"/>
          </a:solidFill>
          <a:ln w="28575" cap="rnd">
            <a:solidFill>
              <a:schemeClr val="accent1"/>
            </a:solidFill>
            <a:round/>
          </a:ln>
          <a:effectLst/>
        </c:spPr>
        <c:marker>
          <c:symbol val="none"/>
        </c:marker>
      </c:pivotFmt>
      <c:pivotFmt>
        <c:idx val="187"/>
        <c:spPr>
          <a:solidFill>
            <a:schemeClr val="accent1"/>
          </a:solidFill>
          <a:ln w="28575" cap="rnd">
            <a:solidFill>
              <a:schemeClr val="accent1"/>
            </a:solidFill>
            <a:round/>
          </a:ln>
          <a:effectLst/>
        </c:spPr>
        <c:marker>
          <c:symbol val="none"/>
        </c:marker>
      </c:pivotFmt>
      <c:pivotFmt>
        <c:idx val="188"/>
        <c:spPr>
          <a:solidFill>
            <a:schemeClr val="accent1"/>
          </a:solidFill>
          <a:ln w="28575" cap="rnd">
            <a:solidFill>
              <a:schemeClr val="accent1"/>
            </a:solidFill>
            <a:round/>
          </a:ln>
          <a:effectLst/>
        </c:spPr>
        <c:marker>
          <c:symbol val="none"/>
        </c:marker>
      </c:pivotFmt>
      <c:pivotFmt>
        <c:idx val="189"/>
        <c:spPr>
          <a:solidFill>
            <a:schemeClr val="accent1"/>
          </a:solidFill>
          <a:ln w="28575" cap="rnd">
            <a:solidFill>
              <a:schemeClr val="accent1"/>
            </a:solidFill>
            <a:round/>
          </a:ln>
          <a:effectLst/>
        </c:spPr>
        <c:marker>
          <c:symbol val="none"/>
        </c:marker>
      </c:pivotFmt>
      <c:pivotFmt>
        <c:idx val="190"/>
        <c:spPr>
          <a:solidFill>
            <a:schemeClr val="accent1"/>
          </a:solidFill>
          <a:ln w="28575" cap="rnd">
            <a:solidFill>
              <a:schemeClr val="accent1"/>
            </a:solidFill>
            <a:round/>
          </a:ln>
          <a:effectLst/>
        </c:spPr>
        <c:marker>
          <c:symbol val="none"/>
        </c:marker>
      </c:pivotFmt>
      <c:pivotFmt>
        <c:idx val="191"/>
        <c:spPr>
          <a:solidFill>
            <a:schemeClr val="accent1"/>
          </a:solidFill>
          <a:ln w="28575" cap="rnd">
            <a:solidFill>
              <a:schemeClr val="accent1"/>
            </a:solidFill>
            <a:round/>
          </a:ln>
          <a:effectLst/>
        </c:spPr>
        <c:marker>
          <c:symbol val="none"/>
        </c:marker>
      </c:pivotFmt>
      <c:pivotFmt>
        <c:idx val="192"/>
        <c:spPr>
          <a:solidFill>
            <a:schemeClr val="accent1"/>
          </a:solidFill>
          <a:ln w="28575" cap="rnd">
            <a:solidFill>
              <a:schemeClr val="accent1"/>
            </a:solidFill>
            <a:round/>
          </a:ln>
          <a:effectLst/>
        </c:spPr>
        <c:marker>
          <c:symbol val="none"/>
        </c:marker>
      </c:pivotFmt>
      <c:pivotFmt>
        <c:idx val="193"/>
        <c:spPr>
          <a:solidFill>
            <a:schemeClr val="accent1"/>
          </a:solidFill>
          <a:ln w="28575" cap="rnd">
            <a:solidFill>
              <a:schemeClr val="accent1"/>
            </a:solidFill>
            <a:round/>
          </a:ln>
          <a:effectLst/>
        </c:spPr>
        <c:marker>
          <c:symbol val="none"/>
        </c:marker>
      </c:pivotFmt>
      <c:pivotFmt>
        <c:idx val="194"/>
        <c:spPr>
          <a:solidFill>
            <a:schemeClr val="accent1"/>
          </a:solidFill>
          <a:ln w="28575" cap="rnd">
            <a:solidFill>
              <a:schemeClr val="accent1"/>
            </a:solidFill>
            <a:round/>
          </a:ln>
          <a:effectLst/>
        </c:spPr>
        <c:marker>
          <c:symbol val="none"/>
        </c:marker>
      </c:pivotFmt>
      <c:pivotFmt>
        <c:idx val="195"/>
        <c:spPr>
          <a:solidFill>
            <a:schemeClr val="accent1"/>
          </a:solidFill>
          <a:ln w="28575" cap="rnd">
            <a:solidFill>
              <a:schemeClr val="accent1"/>
            </a:solidFill>
            <a:round/>
          </a:ln>
          <a:effectLst/>
        </c:spPr>
        <c:marker>
          <c:symbol val="none"/>
        </c:marker>
      </c:pivotFmt>
      <c:pivotFmt>
        <c:idx val="196"/>
        <c:spPr>
          <a:solidFill>
            <a:schemeClr val="accent1"/>
          </a:solidFill>
          <a:ln w="28575" cap="rnd">
            <a:solidFill>
              <a:schemeClr val="accent1"/>
            </a:solidFill>
            <a:round/>
          </a:ln>
          <a:effectLst/>
        </c:spPr>
        <c:marker>
          <c:symbol val="none"/>
        </c:marker>
      </c:pivotFmt>
      <c:pivotFmt>
        <c:idx val="197"/>
        <c:spPr>
          <a:solidFill>
            <a:schemeClr val="accent1"/>
          </a:solidFill>
          <a:ln w="28575" cap="rnd">
            <a:solidFill>
              <a:schemeClr val="accent1"/>
            </a:solidFill>
            <a:round/>
          </a:ln>
          <a:effectLst/>
        </c:spPr>
        <c:marker>
          <c:symbol val="none"/>
        </c:marker>
      </c:pivotFmt>
      <c:pivotFmt>
        <c:idx val="198"/>
        <c:spPr>
          <a:solidFill>
            <a:schemeClr val="accent1"/>
          </a:solidFill>
          <a:ln w="28575" cap="rnd">
            <a:solidFill>
              <a:schemeClr val="accent1"/>
            </a:solidFill>
            <a:round/>
          </a:ln>
          <a:effectLst/>
        </c:spPr>
        <c:marker>
          <c:symbol val="none"/>
        </c:marker>
      </c:pivotFmt>
      <c:pivotFmt>
        <c:idx val="199"/>
        <c:spPr>
          <a:solidFill>
            <a:schemeClr val="accent1"/>
          </a:solidFill>
          <a:ln w="28575" cap="rnd">
            <a:solidFill>
              <a:schemeClr val="accent1"/>
            </a:solidFill>
            <a:round/>
          </a:ln>
          <a:effectLst/>
        </c:spPr>
        <c:marker>
          <c:symbol val="none"/>
        </c:marker>
      </c:pivotFmt>
      <c:pivotFmt>
        <c:idx val="200"/>
        <c:spPr>
          <a:solidFill>
            <a:schemeClr val="accent1"/>
          </a:solidFill>
          <a:ln w="28575" cap="rnd">
            <a:solidFill>
              <a:schemeClr val="accent1"/>
            </a:solidFill>
            <a:round/>
          </a:ln>
          <a:effectLst/>
        </c:spPr>
        <c:marker>
          <c:symbol val="none"/>
        </c:marker>
      </c:pivotFmt>
      <c:pivotFmt>
        <c:idx val="201"/>
        <c:spPr>
          <a:solidFill>
            <a:schemeClr val="accent1"/>
          </a:solidFill>
          <a:ln w="28575" cap="rnd">
            <a:solidFill>
              <a:schemeClr val="accent1"/>
            </a:solidFill>
            <a:round/>
          </a:ln>
          <a:effectLst/>
        </c:spPr>
        <c:marker>
          <c:symbol val="none"/>
        </c:marker>
      </c:pivotFmt>
      <c:pivotFmt>
        <c:idx val="202"/>
        <c:spPr>
          <a:solidFill>
            <a:schemeClr val="accent1"/>
          </a:solidFill>
          <a:ln w="28575" cap="rnd">
            <a:solidFill>
              <a:schemeClr val="accent1"/>
            </a:solidFill>
            <a:round/>
          </a:ln>
          <a:effectLst/>
        </c:spPr>
        <c:marker>
          <c:symbol val="none"/>
        </c:marker>
      </c:pivotFmt>
      <c:pivotFmt>
        <c:idx val="203"/>
        <c:spPr>
          <a:solidFill>
            <a:schemeClr val="accent1"/>
          </a:solidFill>
          <a:ln w="28575" cap="rnd">
            <a:solidFill>
              <a:schemeClr val="accent1"/>
            </a:solidFill>
            <a:round/>
          </a:ln>
          <a:effectLst/>
        </c:spPr>
        <c:marker>
          <c:symbol val="none"/>
        </c:marker>
      </c:pivotFmt>
      <c:pivotFmt>
        <c:idx val="204"/>
        <c:spPr>
          <a:solidFill>
            <a:schemeClr val="accent1"/>
          </a:solidFill>
          <a:ln w="28575" cap="rnd">
            <a:solidFill>
              <a:schemeClr val="accent1"/>
            </a:solidFill>
            <a:round/>
          </a:ln>
          <a:effectLst/>
        </c:spPr>
        <c:marker>
          <c:symbol val="none"/>
        </c:marker>
      </c:pivotFmt>
      <c:pivotFmt>
        <c:idx val="205"/>
        <c:spPr>
          <a:solidFill>
            <a:schemeClr val="accent1"/>
          </a:solidFill>
          <a:ln w="28575" cap="rnd">
            <a:solidFill>
              <a:schemeClr val="accent1"/>
            </a:solidFill>
            <a:round/>
          </a:ln>
          <a:effectLst/>
        </c:spPr>
        <c:marker>
          <c:symbol val="none"/>
        </c:marker>
      </c:pivotFmt>
      <c:pivotFmt>
        <c:idx val="206"/>
        <c:spPr>
          <a:solidFill>
            <a:schemeClr val="accent1"/>
          </a:solidFill>
          <a:ln w="28575" cap="rnd">
            <a:solidFill>
              <a:schemeClr val="accent1"/>
            </a:solidFill>
            <a:round/>
          </a:ln>
          <a:effectLst/>
        </c:spPr>
        <c:marker>
          <c:symbol val="none"/>
        </c:marker>
      </c:pivotFmt>
      <c:pivotFmt>
        <c:idx val="207"/>
        <c:spPr>
          <a:solidFill>
            <a:schemeClr val="accent1"/>
          </a:solidFill>
          <a:ln w="28575" cap="rnd">
            <a:solidFill>
              <a:schemeClr val="accent1"/>
            </a:solidFill>
            <a:round/>
          </a:ln>
          <a:effectLst/>
        </c:spPr>
        <c:marker>
          <c:symbol val="none"/>
        </c:marker>
      </c:pivotFmt>
      <c:pivotFmt>
        <c:idx val="208"/>
        <c:spPr>
          <a:solidFill>
            <a:schemeClr val="accent1"/>
          </a:solidFill>
          <a:ln w="28575" cap="rnd">
            <a:solidFill>
              <a:schemeClr val="accent1"/>
            </a:solidFill>
            <a:round/>
          </a:ln>
          <a:effectLst/>
        </c:spPr>
        <c:marker>
          <c:symbol val="none"/>
        </c:marker>
      </c:pivotFmt>
      <c:pivotFmt>
        <c:idx val="209"/>
        <c:spPr>
          <a:solidFill>
            <a:schemeClr val="accent1"/>
          </a:solidFill>
          <a:ln w="28575" cap="rnd">
            <a:solidFill>
              <a:schemeClr val="accent1"/>
            </a:solidFill>
            <a:round/>
          </a:ln>
          <a:effectLst/>
        </c:spPr>
        <c:marker>
          <c:symbol val="none"/>
        </c:marker>
      </c:pivotFmt>
      <c:pivotFmt>
        <c:idx val="210"/>
        <c:spPr>
          <a:solidFill>
            <a:schemeClr val="accent1"/>
          </a:solidFill>
          <a:ln w="28575" cap="rnd">
            <a:solidFill>
              <a:schemeClr val="accent1"/>
            </a:solidFill>
            <a:round/>
          </a:ln>
          <a:effectLst/>
        </c:spPr>
        <c:marker>
          <c:symbol val="none"/>
        </c:marker>
      </c:pivotFmt>
      <c:pivotFmt>
        <c:idx val="211"/>
        <c:spPr>
          <a:solidFill>
            <a:schemeClr val="accent1"/>
          </a:solidFill>
          <a:ln w="28575" cap="rnd">
            <a:solidFill>
              <a:schemeClr val="accent1"/>
            </a:solidFill>
            <a:round/>
          </a:ln>
          <a:effectLst/>
        </c:spPr>
        <c:marker>
          <c:symbol val="none"/>
        </c:marker>
      </c:pivotFmt>
      <c:pivotFmt>
        <c:idx val="212"/>
        <c:spPr>
          <a:solidFill>
            <a:schemeClr val="accent1"/>
          </a:solidFill>
          <a:ln w="28575" cap="rnd">
            <a:solidFill>
              <a:schemeClr val="accent1"/>
            </a:solidFill>
            <a:round/>
          </a:ln>
          <a:effectLst/>
        </c:spPr>
        <c:marker>
          <c:symbol val="none"/>
        </c:marker>
      </c:pivotFmt>
      <c:pivotFmt>
        <c:idx val="213"/>
        <c:spPr>
          <a:solidFill>
            <a:schemeClr val="accent1"/>
          </a:solidFill>
          <a:ln w="28575" cap="rnd">
            <a:solidFill>
              <a:schemeClr val="accent1"/>
            </a:solidFill>
            <a:round/>
          </a:ln>
          <a:effectLst/>
        </c:spPr>
        <c:marker>
          <c:symbol val="none"/>
        </c:marker>
      </c:pivotFmt>
      <c:pivotFmt>
        <c:idx val="214"/>
        <c:spPr>
          <a:solidFill>
            <a:schemeClr val="accent1"/>
          </a:solidFill>
          <a:ln w="28575" cap="rnd">
            <a:solidFill>
              <a:schemeClr val="accent1"/>
            </a:solidFill>
            <a:round/>
          </a:ln>
          <a:effectLst/>
        </c:spPr>
        <c:marker>
          <c:symbol val="none"/>
        </c:marker>
      </c:pivotFmt>
      <c:pivotFmt>
        <c:idx val="215"/>
        <c:spPr>
          <a:solidFill>
            <a:schemeClr val="accent1"/>
          </a:solidFill>
          <a:ln w="28575" cap="rnd">
            <a:solidFill>
              <a:schemeClr val="accent1"/>
            </a:solidFill>
            <a:round/>
          </a:ln>
          <a:effectLst/>
        </c:spPr>
        <c:marker>
          <c:symbol val="none"/>
        </c:marker>
      </c:pivotFmt>
      <c:pivotFmt>
        <c:idx val="216"/>
        <c:spPr>
          <a:solidFill>
            <a:schemeClr val="accent1"/>
          </a:solidFill>
          <a:ln w="28575" cap="rnd">
            <a:solidFill>
              <a:schemeClr val="accent1"/>
            </a:solidFill>
            <a:round/>
          </a:ln>
          <a:effectLst/>
        </c:spPr>
        <c:marker>
          <c:symbol val="none"/>
        </c:marker>
      </c:pivotFmt>
      <c:pivotFmt>
        <c:idx val="217"/>
        <c:spPr>
          <a:solidFill>
            <a:schemeClr val="accent1"/>
          </a:solidFill>
          <a:ln w="28575" cap="rnd">
            <a:solidFill>
              <a:schemeClr val="accent1"/>
            </a:solidFill>
            <a:round/>
          </a:ln>
          <a:effectLst/>
        </c:spPr>
        <c:marker>
          <c:symbol val="none"/>
        </c:marker>
      </c:pivotFmt>
      <c:pivotFmt>
        <c:idx val="218"/>
        <c:spPr>
          <a:solidFill>
            <a:schemeClr val="accent1"/>
          </a:solidFill>
          <a:ln w="28575" cap="rnd">
            <a:solidFill>
              <a:schemeClr val="accent1"/>
            </a:solidFill>
            <a:round/>
          </a:ln>
          <a:effectLst/>
        </c:spPr>
        <c:marker>
          <c:symbol val="none"/>
        </c:marker>
      </c:pivotFmt>
      <c:pivotFmt>
        <c:idx val="219"/>
        <c:spPr>
          <a:solidFill>
            <a:schemeClr val="accent1"/>
          </a:solidFill>
          <a:ln w="28575" cap="rnd">
            <a:solidFill>
              <a:schemeClr val="accent1"/>
            </a:solidFill>
            <a:round/>
          </a:ln>
          <a:effectLst/>
        </c:spPr>
        <c:marker>
          <c:symbol val="none"/>
        </c:marker>
      </c:pivotFmt>
      <c:pivotFmt>
        <c:idx val="220"/>
        <c:spPr>
          <a:solidFill>
            <a:schemeClr val="accent1"/>
          </a:solidFill>
          <a:ln w="28575" cap="rnd">
            <a:solidFill>
              <a:schemeClr val="accent1"/>
            </a:solidFill>
            <a:round/>
          </a:ln>
          <a:effectLst/>
        </c:spPr>
        <c:marker>
          <c:symbol val="none"/>
        </c:marker>
      </c:pivotFmt>
      <c:pivotFmt>
        <c:idx val="221"/>
        <c:spPr>
          <a:solidFill>
            <a:schemeClr val="accent1"/>
          </a:solidFill>
          <a:ln w="28575" cap="rnd">
            <a:solidFill>
              <a:schemeClr val="accent1"/>
            </a:solidFill>
            <a:round/>
          </a:ln>
          <a:effectLst/>
        </c:spPr>
        <c:marker>
          <c:symbol val="none"/>
        </c:marker>
      </c:pivotFmt>
      <c:pivotFmt>
        <c:idx val="222"/>
        <c:spPr>
          <a:solidFill>
            <a:schemeClr val="accent1"/>
          </a:solidFill>
          <a:ln w="28575" cap="rnd">
            <a:solidFill>
              <a:schemeClr val="accent1"/>
            </a:solidFill>
            <a:round/>
          </a:ln>
          <a:effectLst/>
        </c:spPr>
        <c:marker>
          <c:symbol val="none"/>
        </c:marker>
      </c:pivotFmt>
      <c:pivotFmt>
        <c:idx val="223"/>
        <c:spPr>
          <a:solidFill>
            <a:schemeClr val="accent1"/>
          </a:solidFill>
          <a:ln w="28575" cap="rnd">
            <a:solidFill>
              <a:schemeClr val="accent1"/>
            </a:solidFill>
            <a:round/>
          </a:ln>
          <a:effectLst/>
        </c:spPr>
        <c:marker>
          <c:symbol val="none"/>
        </c:marker>
      </c:pivotFmt>
      <c:pivotFmt>
        <c:idx val="224"/>
        <c:spPr>
          <a:solidFill>
            <a:schemeClr val="accent1"/>
          </a:solidFill>
          <a:ln w="28575" cap="rnd">
            <a:solidFill>
              <a:schemeClr val="accent1"/>
            </a:solidFill>
            <a:round/>
          </a:ln>
          <a:effectLst/>
        </c:spPr>
        <c:marker>
          <c:symbol val="none"/>
        </c:marker>
      </c:pivotFmt>
      <c:pivotFmt>
        <c:idx val="225"/>
        <c:spPr>
          <a:solidFill>
            <a:schemeClr val="accent1"/>
          </a:solidFill>
          <a:ln w="28575" cap="rnd">
            <a:solidFill>
              <a:schemeClr val="accent1"/>
            </a:solidFill>
            <a:round/>
          </a:ln>
          <a:effectLst/>
        </c:spPr>
        <c:marker>
          <c:symbol val="none"/>
        </c:marker>
      </c:pivotFmt>
      <c:pivotFmt>
        <c:idx val="226"/>
        <c:spPr>
          <a:solidFill>
            <a:schemeClr val="accent1"/>
          </a:solidFill>
          <a:ln w="28575" cap="rnd">
            <a:solidFill>
              <a:schemeClr val="accent1"/>
            </a:solidFill>
            <a:round/>
          </a:ln>
          <a:effectLst/>
        </c:spPr>
        <c:marker>
          <c:symbol val="none"/>
        </c:marker>
      </c:pivotFmt>
      <c:pivotFmt>
        <c:idx val="227"/>
        <c:spPr>
          <a:solidFill>
            <a:schemeClr val="accent1"/>
          </a:solidFill>
          <a:ln w="28575" cap="rnd">
            <a:solidFill>
              <a:schemeClr val="accent1"/>
            </a:solidFill>
            <a:round/>
          </a:ln>
          <a:effectLst/>
        </c:spPr>
        <c:marker>
          <c:symbol val="none"/>
        </c:marker>
      </c:pivotFmt>
      <c:pivotFmt>
        <c:idx val="228"/>
        <c:spPr>
          <a:solidFill>
            <a:schemeClr val="accent1"/>
          </a:solidFill>
          <a:ln w="28575" cap="rnd">
            <a:solidFill>
              <a:schemeClr val="accent1"/>
            </a:solidFill>
            <a:round/>
          </a:ln>
          <a:effectLst/>
        </c:spPr>
        <c:marker>
          <c:symbol val="none"/>
        </c:marker>
      </c:pivotFmt>
      <c:pivotFmt>
        <c:idx val="229"/>
        <c:spPr>
          <a:solidFill>
            <a:schemeClr val="accent1"/>
          </a:solidFill>
          <a:ln w="28575" cap="rnd">
            <a:solidFill>
              <a:schemeClr val="accent1"/>
            </a:solidFill>
            <a:round/>
          </a:ln>
          <a:effectLst/>
        </c:spPr>
        <c:marker>
          <c:symbol val="none"/>
        </c:marker>
      </c:pivotFmt>
      <c:pivotFmt>
        <c:idx val="230"/>
        <c:spPr>
          <a:solidFill>
            <a:schemeClr val="accent1"/>
          </a:solidFill>
          <a:ln w="28575" cap="rnd">
            <a:solidFill>
              <a:schemeClr val="accent1"/>
            </a:solidFill>
            <a:round/>
          </a:ln>
          <a:effectLst/>
        </c:spPr>
        <c:marker>
          <c:symbol val="none"/>
        </c:marker>
      </c:pivotFmt>
      <c:pivotFmt>
        <c:idx val="231"/>
        <c:spPr>
          <a:solidFill>
            <a:schemeClr val="accent1"/>
          </a:solidFill>
          <a:ln w="28575" cap="rnd">
            <a:solidFill>
              <a:schemeClr val="accent1"/>
            </a:solidFill>
            <a:round/>
          </a:ln>
          <a:effectLst/>
        </c:spPr>
        <c:marker>
          <c:symbol val="none"/>
        </c:marker>
      </c:pivotFmt>
      <c:pivotFmt>
        <c:idx val="232"/>
        <c:spPr>
          <a:solidFill>
            <a:schemeClr val="accent1"/>
          </a:solidFill>
          <a:ln w="28575" cap="rnd">
            <a:solidFill>
              <a:schemeClr val="accent1"/>
            </a:solidFill>
            <a:round/>
          </a:ln>
          <a:effectLst/>
        </c:spPr>
        <c:marker>
          <c:symbol val="none"/>
        </c:marker>
      </c:pivotFmt>
      <c:pivotFmt>
        <c:idx val="233"/>
        <c:spPr>
          <a:solidFill>
            <a:schemeClr val="accent1"/>
          </a:solidFill>
          <a:ln w="28575" cap="rnd">
            <a:solidFill>
              <a:schemeClr val="accent1"/>
            </a:solidFill>
            <a:round/>
          </a:ln>
          <a:effectLst/>
        </c:spPr>
        <c:marker>
          <c:symbol val="none"/>
        </c:marker>
      </c:pivotFmt>
      <c:pivotFmt>
        <c:idx val="234"/>
        <c:spPr>
          <a:solidFill>
            <a:schemeClr val="accent1"/>
          </a:solidFill>
          <a:ln w="28575" cap="rnd">
            <a:solidFill>
              <a:schemeClr val="accent1"/>
            </a:solidFill>
            <a:round/>
          </a:ln>
          <a:effectLst/>
        </c:spPr>
        <c:marker>
          <c:symbol val="none"/>
        </c:marker>
      </c:pivotFmt>
      <c:pivotFmt>
        <c:idx val="235"/>
        <c:spPr>
          <a:solidFill>
            <a:schemeClr val="accent1"/>
          </a:solidFill>
          <a:ln w="28575" cap="rnd">
            <a:solidFill>
              <a:schemeClr val="accent1"/>
            </a:solidFill>
            <a:round/>
          </a:ln>
          <a:effectLst/>
        </c:spPr>
        <c:marker>
          <c:symbol val="none"/>
        </c:marker>
      </c:pivotFmt>
      <c:pivotFmt>
        <c:idx val="236"/>
        <c:spPr>
          <a:solidFill>
            <a:schemeClr val="accent1"/>
          </a:solidFill>
          <a:ln w="28575" cap="rnd">
            <a:solidFill>
              <a:schemeClr val="accent1"/>
            </a:solidFill>
            <a:round/>
          </a:ln>
          <a:effectLst/>
        </c:spPr>
        <c:marker>
          <c:symbol val="none"/>
        </c:marker>
      </c:pivotFmt>
      <c:pivotFmt>
        <c:idx val="237"/>
        <c:spPr>
          <a:solidFill>
            <a:schemeClr val="accent1"/>
          </a:solidFill>
          <a:ln w="28575" cap="rnd">
            <a:solidFill>
              <a:schemeClr val="accent1"/>
            </a:solidFill>
            <a:round/>
          </a:ln>
          <a:effectLst/>
        </c:spPr>
        <c:marker>
          <c:symbol val="none"/>
        </c:marker>
      </c:pivotFmt>
      <c:pivotFmt>
        <c:idx val="238"/>
        <c:spPr>
          <a:solidFill>
            <a:schemeClr val="accent1"/>
          </a:solidFill>
          <a:ln w="28575" cap="rnd">
            <a:solidFill>
              <a:schemeClr val="accent1"/>
            </a:solidFill>
            <a:round/>
          </a:ln>
          <a:effectLst/>
        </c:spPr>
        <c:marker>
          <c:symbol val="none"/>
        </c:marker>
      </c:pivotFmt>
      <c:pivotFmt>
        <c:idx val="239"/>
        <c:spPr>
          <a:solidFill>
            <a:schemeClr val="accent1"/>
          </a:solidFill>
          <a:ln w="28575" cap="rnd">
            <a:solidFill>
              <a:schemeClr val="accent1"/>
            </a:solidFill>
            <a:round/>
          </a:ln>
          <a:effectLst/>
        </c:spPr>
        <c:marker>
          <c:symbol val="none"/>
        </c:marker>
      </c:pivotFmt>
      <c:pivotFmt>
        <c:idx val="240"/>
        <c:spPr>
          <a:solidFill>
            <a:schemeClr val="accent1"/>
          </a:solidFill>
          <a:ln w="28575" cap="rnd">
            <a:solidFill>
              <a:schemeClr val="accent1"/>
            </a:solidFill>
            <a:round/>
          </a:ln>
          <a:effectLst/>
        </c:spPr>
        <c:marker>
          <c:symbol val="none"/>
        </c:marker>
      </c:pivotFmt>
      <c:pivotFmt>
        <c:idx val="241"/>
        <c:spPr>
          <a:solidFill>
            <a:schemeClr val="accent1"/>
          </a:solidFill>
          <a:ln w="28575" cap="rnd">
            <a:solidFill>
              <a:schemeClr val="accent1"/>
            </a:solidFill>
            <a:round/>
          </a:ln>
          <a:effectLst/>
        </c:spPr>
        <c:marker>
          <c:symbol val="none"/>
        </c:marker>
      </c:pivotFmt>
      <c:pivotFmt>
        <c:idx val="242"/>
        <c:spPr>
          <a:solidFill>
            <a:schemeClr val="accent1"/>
          </a:solidFill>
          <a:ln w="28575" cap="rnd">
            <a:solidFill>
              <a:schemeClr val="accent1"/>
            </a:solidFill>
            <a:round/>
          </a:ln>
          <a:effectLst/>
        </c:spPr>
        <c:marker>
          <c:symbol val="none"/>
        </c:marker>
      </c:pivotFmt>
      <c:pivotFmt>
        <c:idx val="243"/>
        <c:spPr>
          <a:solidFill>
            <a:schemeClr val="accent1"/>
          </a:solidFill>
          <a:ln w="28575" cap="rnd">
            <a:solidFill>
              <a:schemeClr val="accent1"/>
            </a:solidFill>
            <a:round/>
          </a:ln>
          <a:effectLst/>
        </c:spPr>
        <c:marker>
          <c:symbol val="none"/>
        </c:marker>
      </c:pivotFmt>
      <c:pivotFmt>
        <c:idx val="244"/>
        <c:spPr>
          <a:solidFill>
            <a:schemeClr val="accent1"/>
          </a:solidFill>
          <a:ln w="28575" cap="rnd">
            <a:solidFill>
              <a:schemeClr val="accent1"/>
            </a:solidFill>
            <a:round/>
          </a:ln>
          <a:effectLst/>
        </c:spPr>
        <c:marker>
          <c:symbol val="none"/>
        </c:marker>
      </c:pivotFmt>
      <c:pivotFmt>
        <c:idx val="245"/>
        <c:spPr>
          <a:solidFill>
            <a:schemeClr val="accent1"/>
          </a:solidFill>
          <a:ln w="28575" cap="rnd">
            <a:solidFill>
              <a:schemeClr val="accent1"/>
            </a:solidFill>
            <a:round/>
          </a:ln>
          <a:effectLst/>
        </c:spPr>
        <c:marker>
          <c:symbol val="none"/>
        </c:marker>
      </c:pivotFmt>
      <c:pivotFmt>
        <c:idx val="246"/>
        <c:spPr>
          <a:solidFill>
            <a:schemeClr val="accent1"/>
          </a:solidFill>
          <a:ln w="28575" cap="rnd">
            <a:solidFill>
              <a:schemeClr val="accent1"/>
            </a:solidFill>
            <a:round/>
          </a:ln>
          <a:effectLst/>
        </c:spPr>
        <c:marker>
          <c:symbol val="none"/>
        </c:marker>
      </c:pivotFmt>
      <c:pivotFmt>
        <c:idx val="247"/>
        <c:spPr>
          <a:solidFill>
            <a:schemeClr val="accent1"/>
          </a:solidFill>
          <a:ln w="28575" cap="rnd">
            <a:solidFill>
              <a:schemeClr val="accent1"/>
            </a:solidFill>
            <a:round/>
          </a:ln>
          <a:effectLst/>
        </c:spPr>
        <c:marker>
          <c:symbol val="none"/>
        </c:marker>
      </c:pivotFmt>
      <c:pivotFmt>
        <c:idx val="248"/>
        <c:spPr>
          <a:solidFill>
            <a:schemeClr val="accent1"/>
          </a:solidFill>
          <a:ln w="28575" cap="rnd">
            <a:solidFill>
              <a:schemeClr val="accent1"/>
            </a:solidFill>
            <a:round/>
          </a:ln>
          <a:effectLst/>
        </c:spPr>
        <c:marker>
          <c:symbol val="none"/>
        </c:marker>
      </c:pivotFmt>
      <c:pivotFmt>
        <c:idx val="249"/>
        <c:spPr>
          <a:solidFill>
            <a:schemeClr val="accent1"/>
          </a:solidFill>
          <a:ln w="28575" cap="rnd">
            <a:solidFill>
              <a:schemeClr val="accent1"/>
            </a:solidFill>
            <a:round/>
          </a:ln>
          <a:effectLst/>
        </c:spPr>
        <c:marker>
          <c:symbol val="none"/>
        </c:marker>
      </c:pivotFmt>
      <c:pivotFmt>
        <c:idx val="250"/>
        <c:spPr>
          <a:solidFill>
            <a:schemeClr val="accent1"/>
          </a:solidFill>
          <a:ln w="28575" cap="rnd">
            <a:solidFill>
              <a:schemeClr val="accent1"/>
            </a:solidFill>
            <a:round/>
          </a:ln>
          <a:effectLst/>
        </c:spPr>
        <c:marker>
          <c:symbol val="none"/>
        </c:marker>
      </c:pivotFmt>
      <c:pivotFmt>
        <c:idx val="251"/>
        <c:spPr>
          <a:solidFill>
            <a:schemeClr val="accent1"/>
          </a:solidFill>
          <a:ln w="28575" cap="rnd">
            <a:solidFill>
              <a:schemeClr val="accent1"/>
            </a:solidFill>
            <a:round/>
          </a:ln>
          <a:effectLst/>
        </c:spPr>
        <c:marker>
          <c:symbol val="none"/>
        </c:marker>
      </c:pivotFmt>
      <c:pivotFmt>
        <c:idx val="252"/>
        <c:spPr>
          <a:solidFill>
            <a:schemeClr val="accent1"/>
          </a:solidFill>
          <a:ln w="28575" cap="rnd">
            <a:solidFill>
              <a:schemeClr val="accent1"/>
            </a:solidFill>
            <a:round/>
          </a:ln>
          <a:effectLst/>
        </c:spPr>
        <c:marker>
          <c:symbol val="none"/>
        </c:marker>
      </c:pivotFmt>
      <c:pivotFmt>
        <c:idx val="253"/>
        <c:spPr>
          <a:solidFill>
            <a:schemeClr val="accent1"/>
          </a:solidFill>
          <a:ln w="28575" cap="rnd">
            <a:solidFill>
              <a:schemeClr val="accent1"/>
            </a:solidFill>
            <a:round/>
          </a:ln>
          <a:effectLst/>
        </c:spPr>
        <c:marker>
          <c:symbol val="none"/>
        </c:marker>
      </c:pivotFmt>
      <c:pivotFmt>
        <c:idx val="254"/>
        <c:spPr>
          <a:solidFill>
            <a:schemeClr val="accent1"/>
          </a:solidFill>
          <a:ln w="28575" cap="rnd">
            <a:solidFill>
              <a:schemeClr val="accent1"/>
            </a:solidFill>
            <a:round/>
          </a:ln>
          <a:effectLst/>
        </c:spPr>
        <c:marker>
          <c:symbol val="none"/>
        </c:marker>
      </c:pivotFmt>
      <c:pivotFmt>
        <c:idx val="255"/>
        <c:spPr>
          <a:solidFill>
            <a:schemeClr val="accent1"/>
          </a:solidFill>
          <a:ln w="28575" cap="rnd">
            <a:solidFill>
              <a:schemeClr val="accent1"/>
            </a:solidFill>
            <a:round/>
          </a:ln>
          <a:effectLst/>
        </c:spPr>
        <c:marker>
          <c:symbol val="none"/>
        </c:marker>
      </c:pivotFmt>
      <c:pivotFmt>
        <c:idx val="256"/>
        <c:spPr>
          <a:solidFill>
            <a:schemeClr val="accent1"/>
          </a:solidFill>
          <a:ln w="28575" cap="rnd">
            <a:solidFill>
              <a:schemeClr val="accent1"/>
            </a:solidFill>
            <a:round/>
          </a:ln>
          <a:effectLst/>
        </c:spPr>
        <c:marker>
          <c:symbol val="none"/>
        </c:marker>
      </c:pivotFmt>
      <c:pivotFmt>
        <c:idx val="257"/>
        <c:spPr>
          <a:solidFill>
            <a:schemeClr val="accent1"/>
          </a:solidFill>
          <a:ln w="28575" cap="rnd">
            <a:solidFill>
              <a:schemeClr val="accent1"/>
            </a:solidFill>
            <a:round/>
          </a:ln>
          <a:effectLst/>
        </c:spPr>
        <c:marker>
          <c:symbol val="none"/>
        </c:marker>
      </c:pivotFmt>
      <c:pivotFmt>
        <c:idx val="258"/>
        <c:spPr>
          <a:solidFill>
            <a:schemeClr val="accent1"/>
          </a:solidFill>
          <a:ln w="28575" cap="rnd">
            <a:solidFill>
              <a:schemeClr val="accent1"/>
            </a:solidFill>
            <a:round/>
          </a:ln>
          <a:effectLst/>
        </c:spPr>
        <c:marker>
          <c:symbol val="none"/>
        </c:marker>
      </c:pivotFmt>
      <c:pivotFmt>
        <c:idx val="259"/>
        <c:spPr>
          <a:solidFill>
            <a:schemeClr val="accent1"/>
          </a:solidFill>
          <a:ln w="28575" cap="rnd">
            <a:solidFill>
              <a:schemeClr val="accent1"/>
            </a:solidFill>
            <a:round/>
          </a:ln>
          <a:effectLst/>
        </c:spPr>
        <c:marker>
          <c:symbol val="none"/>
        </c:marker>
      </c:pivotFmt>
      <c:pivotFmt>
        <c:idx val="260"/>
        <c:spPr>
          <a:solidFill>
            <a:schemeClr val="accent1"/>
          </a:solidFill>
          <a:ln w="28575" cap="rnd">
            <a:solidFill>
              <a:schemeClr val="accent1"/>
            </a:solidFill>
            <a:round/>
          </a:ln>
          <a:effectLst/>
        </c:spPr>
        <c:marker>
          <c:symbol val="none"/>
        </c:marker>
      </c:pivotFmt>
      <c:pivotFmt>
        <c:idx val="261"/>
        <c:spPr>
          <a:solidFill>
            <a:schemeClr val="accent1"/>
          </a:solidFill>
          <a:ln w="28575" cap="rnd">
            <a:solidFill>
              <a:schemeClr val="accent1"/>
            </a:solidFill>
            <a:round/>
          </a:ln>
          <a:effectLst/>
        </c:spPr>
        <c:marker>
          <c:symbol val="none"/>
        </c:marker>
      </c:pivotFmt>
      <c:pivotFmt>
        <c:idx val="262"/>
        <c:spPr>
          <a:solidFill>
            <a:schemeClr val="accent1"/>
          </a:solidFill>
          <a:ln w="28575" cap="rnd">
            <a:solidFill>
              <a:schemeClr val="accent1"/>
            </a:solidFill>
            <a:round/>
          </a:ln>
          <a:effectLst/>
        </c:spPr>
        <c:marker>
          <c:symbol val="none"/>
        </c:marker>
      </c:pivotFmt>
      <c:pivotFmt>
        <c:idx val="263"/>
        <c:spPr>
          <a:solidFill>
            <a:schemeClr val="accent1"/>
          </a:solidFill>
          <a:ln w="28575" cap="rnd">
            <a:solidFill>
              <a:schemeClr val="accent1"/>
            </a:solidFill>
            <a:round/>
          </a:ln>
          <a:effectLst/>
        </c:spPr>
        <c:marker>
          <c:symbol val="none"/>
        </c:marker>
      </c:pivotFmt>
      <c:pivotFmt>
        <c:idx val="264"/>
        <c:spPr>
          <a:solidFill>
            <a:schemeClr val="accent1"/>
          </a:solidFill>
          <a:ln w="28575" cap="rnd">
            <a:solidFill>
              <a:schemeClr val="accent1"/>
            </a:solidFill>
            <a:round/>
          </a:ln>
          <a:effectLst/>
        </c:spPr>
        <c:marker>
          <c:symbol val="none"/>
        </c:marker>
      </c:pivotFmt>
      <c:pivotFmt>
        <c:idx val="265"/>
        <c:spPr>
          <a:solidFill>
            <a:schemeClr val="accent1"/>
          </a:solidFill>
          <a:ln w="28575" cap="rnd">
            <a:solidFill>
              <a:schemeClr val="accent1"/>
            </a:solidFill>
            <a:round/>
          </a:ln>
          <a:effectLst/>
        </c:spPr>
        <c:marker>
          <c:symbol val="none"/>
        </c:marker>
      </c:pivotFmt>
      <c:pivotFmt>
        <c:idx val="266"/>
        <c:spPr>
          <a:solidFill>
            <a:schemeClr val="accent1"/>
          </a:solidFill>
          <a:ln w="28575" cap="rnd">
            <a:solidFill>
              <a:schemeClr val="accent1"/>
            </a:solidFill>
            <a:round/>
          </a:ln>
          <a:effectLst/>
        </c:spPr>
        <c:marker>
          <c:symbol val="none"/>
        </c:marker>
      </c:pivotFmt>
      <c:pivotFmt>
        <c:idx val="267"/>
        <c:spPr>
          <a:solidFill>
            <a:schemeClr val="accent1"/>
          </a:solidFill>
          <a:ln w="28575" cap="rnd">
            <a:solidFill>
              <a:schemeClr val="accent1"/>
            </a:solidFill>
            <a:round/>
          </a:ln>
          <a:effectLst/>
        </c:spPr>
        <c:marker>
          <c:symbol val="none"/>
        </c:marker>
      </c:pivotFmt>
      <c:pivotFmt>
        <c:idx val="268"/>
        <c:spPr>
          <a:solidFill>
            <a:schemeClr val="accent1"/>
          </a:solidFill>
          <a:ln w="28575" cap="rnd">
            <a:solidFill>
              <a:schemeClr val="accent1"/>
            </a:solidFill>
            <a:round/>
          </a:ln>
          <a:effectLst/>
        </c:spPr>
        <c:marker>
          <c:symbol val="none"/>
        </c:marker>
      </c:pivotFmt>
      <c:pivotFmt>
        <c:idx val="269"/>
        <c:spPr>
          <a:solidFill>
            <a:schemeClr val="accent1"/>
          </a:solidFill>
          <a:ln w="28575" cap="rnd">
            <a:solidFill>
              <a:schemeClr val="accent1"/>
            </a:solidFill>
            <a:round/>
          </a:ln>
          <a:effectLst/>
        </c:spPr>
        <c:marker>
          <c:symbol val="none"/>
        </c:marker>
      </c:pivotFmt>
      <c:pivotFmt>
        <c:idx val="270"/>
        <c:spPr>
          <a:solidFill>
            <a:schemeClr val="accent1"/>
          </a:solidFill>
          <a:ln w="28575" cap="rnd">
            <a:solidFill>
              <a:schemeClr val="accent1"/>
            </a:solidFill>
            <a:round/>
          </a:ln>
          <a:effectLst/>
        </c:spPr>
        <c:marker>
          <c:symbol val="none"/>
        </c:marker>
      </c:pivotFmt>
      <c:pivotFmt>
        <c:idx val="271"/>
        <c:spPr>
          <a:solidFill>
            <a:schemeClr val="accent1"/>
          </a:solidFill>
          <a:ln w="28575" cap="rnd">
            <a:solidFill>
              <a:schemeClr val="accent1"/>
            </a:solidFill>
            <a:round/>
          </a:ln>
          <a:effectLst/>
        </c:spPr>
        <c:marker>
          <c:symbol val="none"/>
        </c:marker>
      </c:pivotFmt>
      <c:pivotFmt>
        <c:idx val="272"/>
        <c:spPr>
          <a:solidFill>
            <a:schemeClr val="accent1"/>
          </a:solidFill>
          <a:ln w="28575" cap="rnd">
            <a:solidFill>
              <a:schemeClr val="accent1"/>
            </a:solidFill>
            <a:round/>
          </a:ln>
          <a:effectLst/>
        </c:spPr>
        <c:marker>
          <c:symbol val="none"/>
        </c:marker>
      </c:pivotFmt>
      <c:pivotFmt>
        <c:idx val="273"/>
        <c:spPr>
          <a:solidFill>
            <a:schemeClr val="accent1"/>
          </a:solidFill>
          <a:ln w="28575" cap="rnd">
            <a:solidFill>
              <a:schemeClr val="accent1"/>
            </a:solidFill>
            <a:round/>
          </a:ln>
          <a:effectLst/>
        </c:spPr>
        <c:marker>
          <c:symbol val="none"/>
        </c:marker>
      </c:pivotFmt>
      <c:pivotFmt>
        <c:idx val="274"/>
        <c:spPr>
          <a:solidFill>
            <a:schemeClr val="accent1"/>
          </a:solidFill>
          <a:ln w="28575" cap="rnd">
            <a:solidFill>
              <a:schemeClr val="accent1"/>
            </a:solidFill>
            <a:round/>
          </a:ln>
          <a:effectLst/>
        </c:spPr>
        <c:marker>
          <c:symbol val="none"/>
        </c:marker>
      </c:pivotFmt>
      <c:pivotFmt>
        <c:idx val="275"/>
        <c:spPr>
          <a:solidFill>
            <a:schemeClr val="accent1"/>
          </a:solidFill>
          <a:ln w="28575" cap="rnd">
            <a:solidFill>
              <a:schemeClr val="accent1"/>
            </a:solidFill>
            <a:round/>
          </a:ln>
          <a:effectLst/>
        </c:spPr>
        <c:marker>
          <c:symbol val="none"/>
        </c:marker>
      </c:pivotFmt>
      <c:pivotFmt>
        <c:idx val="276"/>
        <c:spPr>
          <a:solidFill>
            <a:schemeClr val="accent1"/>
          </a:solidFill>
          <a:ln w="28575" cap="rnd">
            <a:solidFill>
              <a:schemeClr val="accent1"/>
            </a:solidFill>
            <a:round/>
          </a:ln>
          <a:effectLst/>
        </c:spPr>
        <c:marker>
          <c:symbol val="none"/>
        </c:marker>
      </c:pivotFmt>
      <c:pivotFmt>
        <c:idx val="277"/>
        <c:spPr>
          <a:solidFill>
            <a:schemeClr val="accent1"/>
          </a:solidFill>
          <a:ln w="28575" cap="rnd">
            <a:solidFill>
              <a:schemeClr val="accent1"/>
            </a:solidFill>
            <a:round/>
          </a:ln>
          <a:effectLst/>
        </c:spPr>
        <c:marker>
          <c:symbol val="none"/>
        </c:marker>
      </c:pivotFmt>
      <c:pivotFmt>
        <c:idx val="278"/>
        <c:spPr>
          <a:solidFill>
            <a:schemeClr val="accent1"/>
          </a:solidFill>
          <a:ln w="28575" cap="rnd">
            <a:solidFill>
              <a:schemeClr val="accent1"/>
            </a:solidFill>
            <a:round/>
          </a:ln>
          <a:effectLst/>
        </c:spPr>
        <c:marker>
          <c:symbol val="none"/>
        </c:marker>
      </c:pivotFmt>
      <c:pivotFmt>
        <c:idx val="279"/>
        <c:spPr>
          <a:solidFill>
            <a:schemeClr val="accent1"/>
          </a:solidFill>
          <a:ln w="28575" cap="rnd">
            <a:solidFill>
              <a:schemeClr val="accent1"/>
            </a:solidFill>
            <a:round/>
          </a:ln>
          <a:effectLst/>
        </c:spPr>
        <c:marker>
          <c:symbol val="none"/>
        </c:marker>
      </c:pivotFmt>
      <c:pivotFmt>
        <c:idx val="280"/>
        <c:spPr>
          <a:solidFill>
            <a:schemeClr val="accent1"/>
          </a:solidFill>
          <a:ln w="28575" cap="rnd">
            <a:solidFill>
              <a:schemeClr val="accent1"/>
            </a:solidFill>
            <a:round/>
          </a:ln>
          <a:effectLst/>
        </c:spPr>
        <c:marker>
          <c:symbol val="none"/>
        </c:marker>
      </c:pivotFmt>
      <c:pivotFmt>
        <c:idx val="281"/>
        <c:spPr>
          <a:solidFill>
            <a:schemeClr val="accent1"/>
          </a:solidFill>
          <a:ln w="28575" cap="rnd">
            <a:solidFill>
              <a:schemeClr val="accent1"/>
            </a:solidFill>
            <a:round/>
          </a:ln>
          <a:effectLst/>
        </c:spPr>
        <c:marker>
          <c:symbol val="none"/>
        </c:marker>
      </c:pivotFmt>
      <c:pivotFmt>
        <c:idx val="282"/>
        <c:spPr>
          <a:solidFill>
            <a:schemeClr val="accent1"/>
          </a:solidFill>
          <a:ln w="28575" cap="rnd">
            <a:solidFill>
              <a:schemeClr val="accent1"/>
            </a:solidFill>
            <a:round/>
          </a:ln>
          <a:effectLst/>
        </c:spPr>
        <c:marker>
          <c:symbol val="none"/>
        </c:marker>
      </c:pivotFmt>
      <c:pivotFmt>
        <c:idx val="283"/>
        <c:spPr>
          <a:solidFill>
            <a:schemeClr val="accent1"/>
          </a:solidFill>
          <a:ln w="28575" cap="rnd">
            <a:solidFill>
              <a:schemeClr val="accent1"/>
            </a:solidFill>
            <a:round/>
          </a:ln>
          <a:effectLst/>
        </c:spPr>
        <c:marker>
          <c:symbol val="none"/>
        </c:marker>
      </c:pivotFmt>
      <c:pivotFmt>
        <c:idx val="284"/>
        <c:spPr>
          <a:solidFill>
            <a:schemeClr val="accent1"/>
          </a:solidFill>
          <a:ln w="28575" cap="rnd">
            <a:solidFill>
              <a:schemeClr val="accent1"/>
            </a:solidFill>
            <a:round/>
          </a:ln>
          <a:effectLst/>
        </c:spPr>
        <c:marker>
          <c:symbol val="none"/>
        </c:marker>
      </c:pivotFmt>
      <c:pivotFmt>
        <c:idx val="285"/>
        <c:spPr>
          <a:solidFill>
            <a:schemeClr val="accent1"/>
          </a:solidFill>
          <a:ln w="28575" cap="rnd">
            <a:solidFill>
              <a:schemeClr val="accent1"/>
            </a:solidFill>
            <a:round/>
          </a:ln>
          <a:effectLst/>
        </c:spPr>
        <c:marker>
          <c:symbol val="none"/>
        </c:marker>
      </c:pivotFmt>
      <c:pivotFmt>
        <c:idx val="286"/>
        <c:spPr>
          <a:solidFill>
            <a:schemeClr val="accent1"/>
          </a:solidFill>
          <a:ln w="28575" cap="rnd">
            <a:solidFill>
              <a:schemeClr val="accent1"/>
            </a:solidFill>
            <a:round/>
          </a:ln>
          <a:effectLst/>
        </c:spPr>
        <c:marker>
          <c:symbol val="none"/>
        </c:marker>
      </c:pivotFmt>
      <c:pivotFmt>
        <c:idx val="287"/>
        <c:spPr>
          <a:solidFill>
            <a:schemeClr val="accent1"/>
          </a:solidFill>
          <a:ln w="28575" cap="rnd">
            <a:solidFill>
              <a:schemeClr val="accent1"/>
            </a:solidFill>
            <a:round/>
          </a:ln>
          <a:effectLst/>
        </c:spPr>
        <c:marker>
          <c:symbol val="none"/>
        </c:marker>
      </c:pivotFmt>
      <c:pivotFmt>
        <c:idx val="288"/>
        <c:spPr>
          <a:solidFill>
            <a:schemeClr val="accent1"/>
          </a:solidFill>
          <a:ln w="28575" cap="rnd">
            <a:solidFill>
              <a:schemeClr val="accent1"/>
            </a:solidFill>
            <a:round/>
          </a:ln>
          <a:effectLst/>
        </c:spPr>
        <c:marker>
          <c:symbol val="none"/>
        </c:marker>
      </c:pivotFmt>
      <c:pivotFmt>
        <c:idx val="289"/>
        <c:spPr>
          <a:solidFill>
            <a:schemeClr val="accent1"/>
          </a:solidFill>
          <a:ln w="28575" cap="rnd">
            <a:solidFill>
              <a:schemeClr val="accent1"/>
            </a:solidFill>
            <a:round/>
          </a:ln>
          <a:effectLst/>
        </c:spPr>
        <c:marker>
          <c:symbol val="none"/>
        </c:marker>
      </c:pivotFmt>
      <c:pivotFmt>
        <c:idx val="290"/>
        <c:spPr>
          <a:solidFill>
            <a:schemeClr val="accent1"/>
          </a:solidFill>
          <a:ln w="28575" cap="rnd">
            <a:solidFill>
              <a:schemeClr val="accent1"/>
            </a:solidFill>
            <a:round/>
          </a:ln>
          <a:effectLst/>
        </c:spPr>
        <c:marker>
          <c:symbol val="none"/>
        </c:marker>
      </c:pivotFmt>
      <c:pivotFmt>
        <c:idx val="291"/>
        <c:spPr>
          <a:solidFill>
            <a:schemeClr val="accent1"/>
          </a:solidFill>
          <a:ln w="28575" cap="rnd">
            <a:solidFill>
              <a:schemeClr val="accent1"/>
            </a:solidFill>
            <a:round/>
          </a:ln>
          <a:effectLst/>
        </c:spPr>
        <c:marker>
          <c:symbol val="none"/>
        </c:marker>
      </c:pivotFmt>
      <c:pivotFmt>
        <c:idx val="292"/>
        <c:spPr>
          <a:solidFill>
            <a:schemeClr val="accent1"/>
          </a:solidFill>
          <a:ln w="28575" cap="rnd">
            <a:solidFill>
              <a:schemeClr val="accent1"/>
            </a:solidFill>
            <a:round/>
          </a:ln>
          <a:effectLst/>
        </c:spPr>
        <c:marker>
          <c:symbol val="none"/>
        </c:marker>
      </c:pivotFmt>
      <c:pivotFmt>
        <c:idx val="293"/>
        <c:spPr>
          <a:solidFill>
            <a:schemeClr val="accent1"/>
          </a:solidFill>
          <a:ln w="28575" cap="rnd">
            <a:solidFill>
              <a:schemeClr val="accent1"/>
            </a:solidFill>
            <a:round/>
          </a:ln>
          <a:effectLst/>
        </c:spPr>
        <c:marker>
          <c:symbol val="none"/>
        </c:marker>
      </c:pivotFmt>
      <c:pivotFmt>
        <c:idx val="294"/>
        <c:spPr>
          <a:solidFill>
            <a:schemeClr val="accent1"/>
          </a:solidFill>
          <a:ln w="28575" cap="rnd">
            <a:solidFill>
              <a:schemeClr val="accent1"/>
            </a:solidFill>
            <a:round/>
          </a:ln>
          <a:effectLst/>
        </c:spPr>
        <c:marker>
          <c:symbol val="none"/>
        </c:marker>
      </c:pivotFmt>
      <c:pivotFmt>
        <c:idx val="295"/>
        <c:spPr>
          <a:solidFill>
            <a:schemeClr val="accent1"/>
          </a:solidFill>
          <a:ln w="28575" cap="rnd">
            <a:solidFill>
              <a:schemeClr val="accent1"/>
            </a:solidFill>
            <a:round/>
          </a:ln>
          <a:effectLst/>
        </c:spPr>
        <c:marker>
          <c:symbol val="none"/>
        </c:marker>
      </c:pivotFmt>
      <c:pivotFmt>
        <c:idx val="296"/>
        <c:spPr>
          <a:solidFill>
            <a:schemeClr val="accent1"/>
          </a:solidFill>
          <a:ln w="28575" cap="rnd">
            <a:solidFill>
              <a:schemeClr val="accent1"/>
            </a:solidFill>
            <a:round/>
          </a:ln>
          <a:effectLst/>
        </c:spPr>
        <c:marker>
          <c:symbol val="none"/>
        </c:marker>
      </c:pivotFmt>
      <c:pivotFmt>
        <c:idx val="297"/>
        <c:spPr>
          <a:solidFill>
            <a:schemeClr val="accent1"/>
          </a:solidFill>
          <a:ln w="28575" cap="rnd">
            <a:solidFill>
              <a:schemeClr val="accent1"/>
            </a:solidFill>
            <a:round/>
          </a:ln>
          <a:effectLst/>
        </c:spPr>
        <c:marker>
          <c:symbol val="none"/>
        </c:marker>
      </c:pivotFmt>
      <c:pivotFmt>
        <c:idx val="298"/>
        <c:spPr>
          <a:solidFill>
            <a:schemeClr val="accent1"/>
          </a:solidFill>
          <a:ln w="28575" cap="rnd">
            <a:solidFill>
              <a:schemeClr val="accent1"/>
            </a:solidFill>
            <a:round/>
          </a:ln>
          <a:effectLst/>
        </c:spPr>
        <c:marker>
          <c:symbol val="none"/>
        </c:marker>
      </c:pivotFmt>
      <c:pivotFmt>
        <c:idx val="299"/>
        <c:spPr>
          <a:solidFill>
            <a:schemeClr val="accent1"/>
          </a:solidFill>
          <a:ln w="28575" cap="rnd">
            <a:solidFill>
              <a:schemeClr val="accent1"/>
            </a:solidFill>
            <a:round/>
          </a:ln>
          <a:effectLst/>
        </c:spPr>
        <c:marker>
          <c:symbol val="none"/>
        </c:marker>
      </c:pivotFmt>
      <c:pivotFmt>
        <c:idx val="300"/>
        <c:spPr>
          <a:solidFill>
            <a:schemeClr val="accent1"/>
          </a:solidFill>
          <a:ln w="28575" cap="rnd">
            <a:solidFill>
              <a:schemeClr val="accent1"/>
            </a:solidFill>
            <a:round/>
          </a:ln>
          <a:effectLst/>
        </c:spPr>
        <c:marker>
          <c:symbol val="none"/>
        </c:marker>
      </c:pivotFmt>
      <c:pivotFmt>
        <c:idx val="301"/>
        <c:spPr>
          <a:solidFill>
            <a:schemeClr val="accent1"/>
          </a:solidFill>
          <a:ln w="28575" cap="rnd">
            <a:solidFill>
              <a:schemeClr val="accent1"/>
            </a:solidFill>
            <a:round/>
          </a:ln>
          <a:effectLst/>
        </c:spPr>
        <c:marker>
          <c:symbol val="none"/>
        </c:marker>
      </c:pivotFmt>
      <c:pivotFmt>
        <c:idx val="302"/>
        <c:spPr>
          <a:solidFill>
            <a:schemeClr val="accent1"/>
          </a:solidFill>
          <a:ln w="28575" cap="rnd">
            <a:solidFill>
              <a:schemeClr val="accent1"/>
            </a:solidFill>
            <a:round/>
          </a:ln>
          <a:effectLst/>
        </c:spPr>
        <c:marker>
          <c:symbol val="none"/>
        </c:marker>
      </c:pivotFmt>
      <c:pivotFmt>
        <c:idx val="303"/>
        <c:spPr>
          <a:solidFill>
            <a:schemeClr val="accent1"/>
          </a:solidFill>
          <a:ln w="28575" cap="rnd">
            <a:solidFill>
              <a:schemeClr val="accent1"/>
            </a:solidFill>
            <a:round/>
          </a:ln>
          <a:effectLst/>
        </c:spPr>
        <c:marker>
          <c:symbol val="none"/>
        </c:marker>
      </c:pivotFmt>
      <c:pivotFmt>
        <c:idx val="304"/>
        <c:spPr>
          <a:solidFill>
            <a:schemeClr val="accent1"/>
          </a:solidFill>
          <a:ln w="28575" cap="rnd">
            <a:solidFill>
              <a:schemeClr val="accent1"/>
            </a:solidFill>
            <a:round/>
          </a:ln>
          <a:effectLst/>
        </c:spPr>
        <c:marker>
          <c:symbol val="none"/>
        </c:marker>
      </c:pivotFmt>
      <c:pivotFmt>
        <c:idx val="305"/>
        <c:spPr>
          <a:solidFill>
            <a:schemeClr val="accent1"/>
          </a:solidFill>
          <a:ln w="28575" cap="rnd">
            <a:solidFill>
              <a:schemeClr val="accent1"/>
            </a:solidFill>
            <a:round/>
          </a:ln>
          <a:effectLst/>
        </c:spPr>
        <c:marker>
          <c:symbol val="none"/>
        </c:marker>
      </c:pivotFmt>
      <c:pivotFmt>
        <c:idx val="306"/>
        <c:spPr>
          <a:solidFill>
            <a:schemeClr val="accent1"/>
          </a:solidFill>
          <a:ln w="28575" cap="rnd">
            <a:solidFill>
              <a:schemeClr val="accent1"/>
            </a:solidFill>
            <a:round/>
          </a:ln>
          <a:effectLst/>
        </c:spPr>
        <c:marker>
          <c:symbol val="none"/>
        </c:marker>
      </c:pivotFmt>
      <c:pivotFmt>
        <c:idx val="307"/>
        <c:spPr>
          <a:solidFill>
            <a:schemeClr val="accent1"/>
          </a:solidFill>
          <a:ln w="28575" cap="rnd">
            <a:solidFill>
              <a:schemeClr val="accent1"/>
            </a:solidFill>
            <a:round/>
          </a:ln>
          <a:effectLst/>
        </c:spPr>
        <c:marker>
          <c:symbol val="none"/>
        </c:marker>
      </c:pivotFmt>
      <c:pivotFmt>
        <c:idx val="308"/>
        <c:spPr>
          <a:solidFill>
            <a:schemeClr val="accent1"/>
          </a:solidFill>
          <a:ln w="28575" cap="rnd">
            <a:solidFill>
              <a:schemeClr val="accent1"/>
            </a:solidFill>
            <a:round/>
          </a:ln>
          <a:effectLst/>
        </c:spPr>
        <c:marker>
          <c:symbol val="none"/>
        </c:marker>
      </c:pivotFmt>
      <c:pivotFmt>
        <c:idx val="309"/>
        <c:spPr>
          <a:solidFill>
            <a:schemeClr val="accent1"/>
          </a:solidFill>
          <a:ln w="28575" cap="rnd">
            <a:solidFill>
              <a:schemeClr val="accent1"/>
            </a:solidFill>
            <a:round/>
          </a:ln>
          <a:effectLst/>
        </c:spPr>
        <c:marker>
          <c:symbol val="none"/>
        </c:marker>
      </c:pivotFmt>
      <c:pivotFmt>
        <c:idx val="310"/>
        <c:spPr>
          <a:solidFill>
            <a:schemeClr val="accent1"/>
          </a:solidFill>
          <a:ln w="28575" cap="rnd">
            <a:solidFill>
              <a:schemeClr val="accent1"/>
            </a:solidFill>
            <a:round/>
          </a:ln>
          <a:effectLst/>
        </c:spPr>
        <c:marker>
          <c:symbol val="none"/>
        </c:marker>
      </c:pivotFmt>
      <c:pivotFmt>
        <c:idx val="311"/>
        <c:spPr>
          <a:solidFill>
            <a:schemeClr val="accent1"/>
          </a:solidFill>
          <a:ln w="28575" cap="rnd">
            <a:solidFill>
              <a:schemeClr val="accent1"/>
            </a:solidFill>
            <a:round/>
          </a:ln>
          <a:effectLst/>
        </c:spPr>
        <c:marker>
          <c:symbol val="none"/>
        </c:marker>
      </c:pivotFmt>
      <c:pivotFmt>
        <c:idx val="312"/>
        <c:spPr>
          <a:solidFill>
            <a:schemeClr val="accent1"/>
          </a:solidFill>
          <a:ln w="28575" cap="rnd">
            <a:solidFill>
              <a:schemeClr val="accent1"/>
            </a:solidFill>
            <a:round/>
          </a:ln>
          <a:effectLst/>
        </c:spPr>
        <c:marker>
          <c:symbol val="none"/>
        </c:marker>
      </c:pivotFmt>
      <c:pivotFmt>
        <c:idx val="313"/>
        <c:spPr>
          <a:solidFill>
            <a:schemeClr val="accent1"/>
          </a:solidFill>
          <a:ln w="28575" cap="rnd">
            <a:solidFill>
              <a:schemeClr val="accent1"/>
            </a:solidFill>
            <a:round/>
          </a:ln>
          <a:effectLst/>
        </c:spPr>
        <c:marker>
          <c:symbol val="none"/>
        </c:marker>
      </c:pivotFmt>
      <c:pivotFmt>
        <c:idx val="314"/>
        <c:spPr>
          <a:solidFill>
            <a:schemeClr val="accent1"/>
          </a:solidFill>
          <a:ln w="28575" cap="rnd">
            <a:solidFill>
              <a:schemeClr val="accent1"/>
            </a:solidFill>
            <a:round/>
          </a:ln>
          <a:effectLst/>
        </c:spPr>
        <c:marker>
          <c:symbol val="none"/>
        </c:marker>
      </c:pivotFmt>
      <c:pivotFmt>
        <c:idx val="315"/>
        <c:spPr>
          <a:solidFill>
            <a:schemeClr val="accent1"/>
          </a:solidFill>
          <a:ln w="28575" cap="rnd">
            <a:solidFill>
              <a:schemeClr val="accent1"/>
            </a:solidFill>
            <a:round/>
          </a:ln>
          <a:effectLst/>
        </c:spPr>
        <c:marker>
          <c:symbol val="none"/>
        </c:marker>
      </c:pivotFmt>
      <c:pivotFmt>
        <c:idx val="316"/>
        <c:spPr>
          <a:solidFill>
            <a:schemeClr val="accent1"/>
          </a:solidFill>
          <a:ln w="28575" cap="rnd">
            <a:solidFill>
              <a:schemeClr val="accent1"/>
            </a:solidFill>
            <a:round/>
          </a:ln>
          <a:effectLst/>
        </c:spPr>
        <c:marker>
          <c:symbol val="none"/>
        </c:marker>
      </c:pivotFmt>
      <c:pivotFmt>
        <c:idx val="317"/>
        <c:spPr>
          <a:solidFill>
            <a:schemeClr val="accent1"/>
          </a:solidFill>
          <a:ln w="28575" cap="rnd">
            <a:solidFill>
              <a:schemeClr val="accent1"/>
            </a:solidFill>
            <a:round/>
          </a:ln>
          <a:effectLst/>
        </c:spPr>
        <c:marker>
          <c:symbol val="none"/>
        </c:marker>
      </c:pivotFmt>
      <c:pivotFmt>
        <c:idx val="318"/>
        <c:spPr>
          <a:solidFill>
            <a:schemeClr val="accent1"/>
          </a:solidFill>
          <a:ln w="28575" cap="rnd">
            <a:solidFill>
              <a:schemeClr val="accent1"/>
            </a:solidFill>
            <a:round/>
          </a:ln>
          <a:effectLst/>
        </c:spPr>
        <c:marker>
          <c:symbol val="none"/>
        </c:marker>
      </c:pivotFmt>
      <c:pivotFmt>
        <c:idx val="319"/>
        <c:spPr>
          <a:solidFill>
            <a:schemeClr val="accent1"/>
          </a:solidFill>
          <a:ln w="28575" cap="rnd">
            <a:solidFill>
              <a:schemeClr val="accent1"/>
            </a:solidFill>
            <a:round/>
          </a:ln>
          <a:effectLst/>
        </c:spPr>
        <c:marker>
          <c:symbol val="none"/>
        </c:marker>
      </c:pivotFmt>
      <c:pivotFmt>
        <c:idx val="320"/>
        <c:spPr>
          <a:solidFill>
            <a:schemeClr val="accent1"/>
          </a:solidFill>
          <a:ln w="28575" cap="rnd">
            <a:solidFill>
              <a:schemeClr val="accent1"/>
            </a:solidFill>
            <a:round/>
          </a:ln>
          <a:effectLst/>
        </c:spPr>
        <c:marker>
          <c:symbol val="none"/>
        </c:marker>
      </c:pivotFmt>
      <c:pivotFmt>
        <c:idx val="321"/>
        <c:spPr>
          <a:solidFill>
            <a:schemeClr val="accent1"/>
          </a:solidFill>
          <a:ln w="28575" cap="rnd">
            <a:solidFill>
              <a:schemeClr val="accent1"/>
            </a:solidFill>
            <a:round/>
          </a:ln>
          <a:effectLst/>
        </c:spPr>
        <c:marker>
          <c:symbol val="none"/>
        </c:marker>
      </c:pivotFmt>
      <c:pivotFmt>
        <c:idx val="322"/>
        <c:spPr>
          <a:solidFill>
            <a:schemeClr val="accent1"/>
          </a:solidFill>
          <a:ln w="28575" cap="rnd">
            <a:solidFill>
              <a:schemeClr val="accent1"/>
            </a:solidFill>
            <a:round/>
          </a:ln>
          <a:effectLst/>
        </c:spPr>
        <c:marker>
          <c:symbol val="none"/>
        </c:marker>
      </c:pivotFmt>
      <c:pivotFmt>
        <c:idx val="323"/>
        <c:spPr>
          <a:solidFill>
            <a:schemeClr val="accent1"/>
          </a:solidFill>
          <a:ln w="28575" cap="rnd">
            <a:solidFill>
              <a:schemeClr val="accent1"/>
            </a:solidFill>
            <a:round/>
          </a:ln>
          <a:effectLst/>
        </c:spPr>
        <c:marker>
          <c:symbol val="none"/>
        </c:marker>
      </c:pivotFmt>
      <c:pivotFmt>
        <c:idx val="324"/>
        <c:spPr>
          <a:solidFill>
            <a:schemeClr val="accent1"/>
          </a:solidFill>
          <a:ln w="28575" cap="rnd">
            <a:solidFill>
              <a:schemeClr val="accent1"/>
            </a:solidFill>
            <a:round/>
          </a:ln>
          <a:effectLst/>
        </c:spPr>
        <c:marker>
          <c:symbol val="none"/>
        </c:marker>
      </c:pivotFmt>
      <c:pivotFmt>
        <c:idx val="325"/>
        <c:spPr>
          <a:solidFill>
            <a:schemeClr val="accent1"/>
          </a:solidFill>
          <a:ln w="28575" cap="rnd">
            <a:solidFill>
              <a:schemeClr val="accent1"/>
            </a:solidFill>
            <a:round/>
          </a:ln>
          <a:effectLst/>
        </c:spPr>
        <c:marker>
          <c:symbol val="none"/>
        </c:marker>
      </c:pivotFmt>
      <c:pivotFmt>
        <c:idx val="326"/>
        <c:spPr>
          <a:solidFill>
            <a:schemeClr val="accent1"/>
          </a:solidFill>
          <a:ln w="28575" cap="rnd">
            <a:solidFill>
              <a:schemeClr val="accent1"/>
            </a:solidFill>
            <a:round/>
          </a:ln>
          <a:effectLst/>
        </c:spPr>
        <c:marker>
          <c:symbol val="none"/>
        </c:marker>
      </c:pivotFmt>
      <c:pivotFmt>
        <c:idx val="327"/>
        <c:spPr>
          <a:solidFill>
            <a:schemeClr val="accent1"/>
          </a:solidFill>
          <a:ln w="28575" cap="rnd">
            <a:solidFill>
              <a:schemeClr val="accent1"/>
            </a:solidFill>
            <a:round/>
          </a:ln>
          <a:effectLst/>
        </c:spPr>
        <c:marker>
          <c:symbol val="none"/>
        </c:marker>
      </c:pivotFmt>
      <c:pivotFmt>
        <c:idx val="328"/>
        <c:spPr>
          <a:solidFill>
            <a:schemeClr val="accent1"/>
          </a:solidFill>
          <a:ln w="28575" cap="rnd">
            <a:solidFill>
              <a:schemeClr val="accent1"/>
            </a:solidFill>
            <a:round/>
          </a:ln>
          <a:effectLst/>
        </c:spPr>
        <c:marker>
          <c:symbol val="none"/>
        </c:marker>
      </c:pivotFmt>
      <c:pivotFmt>
        <c:idx val="329"/>
        <c:spPr>
          <a:solidFill>
            <a:schemeClr val="accent1"/>
          </a:solidFill>
          <a:ln w="28575" cap="rnd">
            <a:solidFill>
              <a:schemeClr val="accent1"/>
            </a:solidFill>
            <a:round/>
          </a:ln>
          <a:effectLst/>
        </c:spPr>
        <c:marker>
          <c:symbol val="none"/>
        </c:marker>
      </c:pivotFmt>
      <c:pivotFmt>
        <c:idx val="330"/>
        <c:spPr>
          <a:solidFill>
            <a:schemeClr val="accent1"/>
          </a:solidFill>
          <a:ln w="28575" cap="rnd">
            <a:solidFill>
              <a:schemeClr val="accent1"/>
            </a:solidFill>
            <a:round/>
          </a:ln>
          <a:effectLst/>
        </c:spPr>
        <c:marker>
          <c:symbol val="none"/>
        </c:marker>
      </c:pivotFmt>
      <c:pivotFmt>
        <c:idx val="331"/>
        <c:spPr>
          <a:solidFill>
            <a:schemeClr val="accent1"/>
          </a:solidFill>
          <a:ln w="28575" cap="rnd">
            <a:solidFill>
              <a:schemeClr val="accent1"/>
            </a:solidFill>
            <a:round/>
          </a:ln>
          <a:effectLst/>
        </c:spPr>
        <c:marker>
          <c:symbol val="none"/>
        </c:marker>
      </c:pivotFmt>
      <c:pivotFmt>
        <c:idx val="332"/>
        <c:spPr>
          <a:solidFill>
            <a:schemeClr val="accent1"/>
          </a:solidFill>
          <a:ln w="28575" cap="rnd">
            <a:solidFill>
              <a:schemeClr val="accent1"/>
            </a:solidFill>
            <a:round/>
          </a:ln>
          <a:effectLst/>
        </c:spPr>
        <c:marker>
          <c:symbol val="none"/>
        </c:marker>
      </c:pivotFmt>
      <c:pivotFmt>
        <c:idx val="333"/>
        <c:spPr>
          <a:solidFill>
            <a:schemeClr val="accent1"/>
          </a:solidFill>
          <a:ln w="28575" cap="rnd">
            <a:solidFill>
              <a:schemeClr val="accent1"/>
            </a:solidFill>
            <a:round/>
          </a:ln>
          <a:effectLst/>
        </c:spPr>
        <c:marker>
          <c:symbol val="none"/>
        </c:marker>
      </c:pivotFmt>
      <c:pivotFmt>
        <c:idx val="334"/>
        <c:spPr>
          <a:solidFill>
            <a:schemeClr val="accent1"/>
          </a:solidFill>
          <a:ln w="28575" cap="rnd">
            <a:solidFill>
              <a:schemeClr val="accent1"/>
            </a:solidFill>
            <a:round/>
          </a:ln>
          <a:effectLst/>
        </c:spPr>
        <c:marker>
          <c:symbol val="none"/>
        </c:marker>
      </c:pivotFmt>
      <c:pivotFmt>
        <c:idx val="335"/>
        <c:spPr>
          <a:solidFill>
            <a:schemeClr val="accent1"/>
          </a:solidFill>
          <a:ln w="28575" cap="rnd">
            <a:solidFill>
              <a:schemeClr val="accent1"/>
            </a:solidFill>
            <a:round/>
          </a:ln>
          <a:effectLst/>
        </c:spPr>
        <c:marker>
          <c:symbol val="none"/>
        </c:marker>
      </c:pivotFmt>
      <c:pivotFmt>
        <c:idx val="336"/>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337"/>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338"/>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339"/>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340"/>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341"/>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342"/>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343"/>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344"/>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345"/>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346"/>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347"/>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348"/>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349"/>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350"/>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351"/>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352"/>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353"/>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354"/>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355"/>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356"/>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357"/>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358"/>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359"/>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4.5336090898501907E-2"/>
          <c:y val="0.14375964604784042"/>
          <c:w val="0.78649320936933653"/>
          <c:h val="0.62137226961720393"/>
        </c:manualLayout>
      </c:layout>
      <c:lineChart>
        <c:grouping val="standard"/>
        <c:varyColors val="0"/>
        <c:ser>
          <c:idx val="0"/>
          <c:order val="0"/>
          <c:tx>
            <c:strRef>
              <c:f>Nitratos!$B$191:$B$192</c:f>
              <c:strCache>
                <c:ptCount val="1"/>
                <c:pt idx="0">
                  <c:v>CONV</c:v>
                </c:pt>
              </c:strCache>
            </c:strRef>
          </c:tx>
          <c:spPr>
            <a:ln w="28575" cap="rnd">
              <a:solidFill>
                <a:schemeClr val="accent1"/>
              </a:solidFill>
              <a:round/>
            </a:ln>
            <a:effectLst/>
          </c:spPr>
          <c:marker>
            <c:symbol val="none"/>
          </c:marker>
          <c:cat>
            <c:strRef>
              <c:f>Nitratos!$A$193:$A$230</c:f>
              <c:strCache>
                <c:ptCount val="37"/>
                <c:pt idx="0">
                  <c:v>abr-18</c:v>
                </c:pt>
                <c:pt idx="1">
                  <c:v>may-18</c:v>
                </c:pt>
                <c:pt idx="2">
                  <c:v>jun-18</c:v>
                </c:pt>
                <c:pt idx="3">
                  <c:v>jul-18</c:v>
                </c:pt>
                <c:pt idx="4">
                  <c:v>ago-18</c:v>
                </c:pt>
                <c:pt idx="5">
                  <c:v>sep-18</c:v>
                </c:pt>
                <c:pt idx="6">
                  <c:v>oct-18</c:v>
                </c:pt>
                <c:pt idx="7">
                  <c:v>nov-18</c:v>
                </c:pt>
                <c:pt idx="8">
                  <c:v>dic-18</c:v>
                </c:pt>
                <c:pt idx="9">
                  <c:v>ene-19</c:v>
                </c:pt>
                <c:pt idx="10">
                  <c:v>feb-19</c:v>
                </c:pt>
                <c:pt idx="11">
                  <c:v>mar-19</c:v>
                </c:pt>
                <c:pt idx="12">
                  <c:v>abr-19</c:v>
                </c:pt>
                <c:pt idx="13">
                  <c:v>may-19</c:v>
                </c:pt>
                <c:pt idx="14">
                  <c:v>jun-19</c:v>
                </c:pt>
                <c:pt idx="15">
                  <c:v>jul-19</c:v>
                </c:pt>
                <c:pt idx="16">
                  <c:v>ago-19</c:v>
                </c:pt>
                <c:pt idx="17">
                  <c:v>sep-19</c:v>
                </c:pt>
                <c:pt idx="18">
                  <c:v>oct-19</c:v>
                </c:pt>
                <c:pt idx="19">
                  <c:v>nov-19</c:v>
                </c:pt>
                <c:pt idx="20">
                  <c:v>dic-19</c:v>
                </c:pt>
                <c:pt idx="21">
                  <c:v>ene-20</c:v>
                </c:pt>
                <c:pt idx="22">
                  <c:v>feb-20</c:v>
                </c:pt>
                <c:pt idx="23">
                  <c:v>mar-20</c:v>
                </c:pt>
                <c:pt idx="24">
                  <c:v>abr-20</c:v>
                </c:pt>
                <c:pt idx="25">
                  <c:v>may-20</c:v>
                </c:pt>
                <c:pt idx="26">
                  <c:v>jun-20</c:v>
                </c:pt>
                <c:pt idx="27">
                  <c:v>jul-20</c:v>
                </c:pt>
                <c:pt idx="28">
                  <c:v>ago-20</c:v>
                </c:pt>
                <c:pt idx="29">
                  <c:v>sep-20</c:v>
                </c:pt>
                <c:pt idx="30">
                  <c:v>oct-20</c:v>
                </c:pt>
                <c:pt idx="31">
                  <c:v>nov-20</c:v>
                </c:pt>
                <c:pt idx="32">
                  <c:v>dic-20</c:v>
                </c:pt>
                <c:pt idx="33">
                  <c:v>ene-21</c:v>
                </c:pt>
                <c:pt idx="34">
                  <c:v>feb-21</c:v>
                </c:pt>
                <c:pt idx="35">
                  <c:v>mar-21</c:v>
                </c:pt>
                <c:pt idx="36">
                  <c:v>abr-21</c:v>
                </c:pt>
              </c:strCache>
            </c:strRef>
          </c:cat>
          <c:val>
            <c:numRef>
              <c:f>Nitratos!$B$193:$B$230</c:f>
              <c:numCache>
                <c:formatCode>General</c:formatCode>
                <c:ptCount val="37"/>
              </c:numCache>
            </c:numRef>
          </c:val>
          <c:smooth val="0"/>
          <c:extLst>
            <c:ext xmlns:c16="http://schemas.microsoft.com/office/drawing/2014/chart" uri="{C3380CC4-5D6E-409C-BE32-E72D297353CC}">
              <c16:uniqueId val="{00000000-CFE3-4CA8-BB17-8DB91F4BB6B9}"/>
            </c:ext>
          </c:extLst>
        </c:ser>
        <c:ser>
          <c:idx val="1"/>
          <c:order val="1"/>
          <c:tx>
            <c:strRef>
              <c:f>Nitratos!$C$191:$C$192</c:f>
              <c:strCache>
                <c:ptCount val="1"/>
                <c:pt idx="0">
                  <c:v>HARG1</c:v>
                </c:pt>
              </c:strCache>
            </c:strRef>
          </c:tx>
          <c:spPr>
            <a:ln w="28575" cap="rnd">
              <a:solidFill>
                <a:schemeClr val="accent2"/>
              </a:solidFill>
              <a:round/>
            </a:ln>
            <a:effectLst/>
          </c:spPr>
          <c:marker>
            <c:symbol val="none"/>
          </c:marker>
          <c:cat>
            <c:strRef>
              <c:f>Nitratos!$A$193:$A$230</c:f>
              <c:strCache>
                <c:ptCount val="37"/>
                <c:pt idx="0">
                  <c:v>abr-18</c:v>
                </c:pt>
                <c:pt idx="1">
                  <c:v>may-18</c:v>
                </c:pt>
                <c:pt idx="2">
                  <c:v>jun-18</c:v>
                </c:pt>
                <c:pt idx="3">
                  <c:v>jul-18</c:v>
                </c:pt>
                <c:pt idx="4">
                  <c:v>ago-18</c:v>
                </c:pt>
                <c:pt idx="5">
                  <c:v>sep-18</c:v>
                </c:pt>
                <c:pt idx="6">
                  <c:v>oct-18</c:v>
                </c:pt>
                <c:pt idx="7">
                  <c:v>nov-18</c:v>
                </c:pt>
                <c:pt idx="8">
                  <c:v>dic-18</c:v>
                </c:pt>
                <c:pt idx="9">
                  <c:v>ene-19</c:v>
                </c:pt>
                <c:pt idx="10">
                  <c:v>feb-19</c:v>
                </c:pt>
                <c:pt idx="11">
                  <c:v>mar-19</c:v>
                </c:pt>
                <c:pt idx="12">
                  <c:v>abr-19</c:v>
                </c:pt>
                <c:pt idx="13">
                  <c:v>may-19</c:v>
                </c:pt>
                <c:pt idx="14">
                  <c:v>jun-19</c:v>
                </c:pt>
                <c:pt idx="15">
                  <c:v>jul-19</c:v>
                </c:pt>
                <c:pt idx="16">
                  <c:v>ago-19</c:v>
                </c:pt>
                <c:pt idx="17">
                  <c:v>sep-19</c:v>
                </c:pt>
                <c:pt idx="18">
                  <c:v>oct-19</c:v>
                </c:pt>
                <c:pt idx="19">
                  <c:v>nov-19</c:v>
                </c:pt>
                <c:pt idx="20">
                  <c:v>dic-19</c:v>
                </c:pt>
                <c:pt idx="21">
                  <c:v>ene-20</c:v>
                </c:pt>
                <c:pt idx="22">
                  <c:v>feb-20</c:v>
                </c:pt>
                <c:pt idx="23">
                  <c:v>mar-20</c:v>
                </c:pt>
                <c:pt idx="24">
                  <c:v>abr-20</c:v>
                </c:pt>
                <c:pt idx="25">
                  <c:v>may-20</c:v>
                </c:pt>
                <c:pt idx="26">
                  <c:v>jun-20</c:v>
                </c:pt>
                <c:pt idx="27">
                  <c:v>jul-20</c:v>
                </c:pt>
                <c:pt idx="28">
                  <c:v>ago-20</c:v>
                </c:pt>
                <c:pt idx="29">
                  <c:v>sep-20</c:v>
                </c:pt>
                <c:pt idx="30">
                  <c:v>oct-20</c:v>
                </c:pt>
                <c:pt idx="31">
                  <c:v>nov-20</c:v>
                </c:pt>
                <c:pt idx="32">
                  <c:v>dic-20</c:v>
                </c:pt>
                <c:pt idx="33">
                  <c:v>ene-21</c:v>
                </c:pt>
                <c:pt idx="34">
                  <c:v>feb-21</c:v>
                </c:pt>
                <c:pt idx="35">
                  <c:v>mar-21</c:v>
                </c:pt>
                <c:pt idx="36">
                  <c:v>abr-21</c:v>
                </c:pt>
              </c:strCache>
            </c:strRef>
          </c:cat>
          <c:val>
            <c:numRef>
              <c:f>Nitratos!$C$193:$C$230</c:f>
              <c:numCache>
                <c:formatCode>General</c:formatCode>
                <c:ptCount val="37"/>
              </c:numCache>
            </c:numRef>
          </c:val>
          <c:smooth val="0"/>
          <c:extLst>
            <c:ext xmlns:c16="http://schemas.microsoft.com/office/drawing/2014/chart" uri="{C3380CC4-5D6E-409C-BE32-E72D297353CC}">
              <c16:uniqueId val="{00000001-CFE3-4CA8-BB17-8DB91F4BB6B9}"/>
            </c:ext>
          </c:extLst>
        </c:ser>
        <c:ser>
          <c:idx val="2"/>
          <c:order val="2"/>
          <c:tx>
            <c:strRef>
              <c:f>Nitratos!$D$191:$D$192</c:f>
              <c:strCache>
                <c:ptCount val="1"/>
                <c:pt idx="0">
                  <c:v>HARG2</c:v>
                </c:pt>
              </c:strCache>
            </c:strRef>
          </c:tx>
          <c:spPr>
            <a:ln w="28575" cap="rnd">
              <a:solidFill>
                <a:schemeClr val="accent3"/>
              </a:solidFill>
              <a:round/>
            </a:ln>
            <a:effectLst/>
          </c:spPr>
          <c:marker>
            <c:symbol val="none"/>
          </c:marker>
          <c:cat>
            <c:strRef>
              <c:f>Nitratos!$A$193:$A$230</c:f>
              <c:strCache>
                <c:ptCount val="37"/>
                <c:pt idx="0">
                  <c:v>abr-18</c:v>
                </c:pt>
                <c:pt idx="1">
                  <c:v>may-18</c:v>
                </c:pt>
                <c:pt idx="2">
                  <c:v>jun-18</c:v>
                </c:pt>
                <c:pt idx="3">
                  <c:v>jul-18</c:v>
                </c:pt>
                <c:pt idx="4">
                  <c:v>ago-18</c:v>
                </c:pt>
                <c:pt idx="5">
                  <c:v>sep-18</c:v>
                </c:pt>
                <c:pt idx="6">
                  <c:v>oct-18</c:v>
                </c:pt>
                <c:pt idx="7">
                  <c:v>nov-18</c:v>
                </c:pt>
                <c:pt idx="8">
                  <c:v>dic-18</c:v>
                </c:pt>
                <c:pt idx="9">
                  <c:v>ene-19</c:v>
                </c:pt>
                <c:pt idx="10">
                  <c:v>feb-19</c:v>
                </c:pt>
                <c:pt idx="11">
                  <c:v>mar-19</c:v>
                </c:pt>
                <c:pt idx="12">
                  <c:v>abr-19</c:v>
                </c:pt>
                <c:pt idx="13">
                  <c:v>may-19</c:v>
                </c:pt>
                <c:pt idx="14">
                  <c:v>jun-19</c:v>
                </c:pt>
                <c:pt idx="15">
                  <c:v>jul-19</c:v>
                </c:pt>
                <c:pt idx="16">
                  <c:v>ago-19</c:v>
                </c:pt>
                <c:pt idx="17">
                  <c:v>sep-19</c:v>
                </c:pt>
                <c:pt idx="18">
                  <c:v>oct-19</c:v>
                </c:pt>
                <c:pt idx="19">
                  <c:v>nov-19</c:v>
                </c:pt>
                <c:pt idx="20">
                  <c:v>dic-19</c:v>
                </c:pt>
                <c:pt idx="21">
                  <c:v>ene-20</c:v>
                </c:pt>
                <c:pt idx="22">
                  <c:v>feb-20</c:v>
                </c:pt>
                <c:pt idx="23">
                  <c:v>mar-20</c:v>
                </c:pt>
                <c:pt idx="24">
                  <c:v>abr-20</c:v>
                </c:pt>
                <c:pt idx="25">
                  <c:v>may-20</c:v>
                </c:pt>
                <c:pt idx="26">
                  <c:v>jun-20</c:v>
                </c:pt>
                <c:pt idx="27">
                  <c:v>jul-20</c:v>
                </c:pt>
                <c:pt idx="28">
                  <c:v>ago-20</c:v>
                </c:pt>
                <c:pt idx="29">
                  <c:v>sep-20</c:v>
                </c:pt>
                <c:pt idx="30">
                  <c:v>oct-20</c:v>
                </c:pt>
                <c:pt idx="31">
                  <c:v>nov-20</c:v>
                </c:pt>
                <c:pt idx="32">
                  <c:v>dic-20</c:v>
                </c:pt>
                <c:pt idx="33">
                  <c:v>ene-21</c:v>
                </c:pt>
                <c:pt idx="34">
                  <c:v>feb-21</c:v>
                </c:pt>
                <c:pt idx="35">
                  <c:v>mar-21</c:v>
                </c:pt>
                <c:pt idx="36">
                  <c:v>abr-21</c:v>
                </c:pt>
              </c:strCache>
            </c:strRef>
          </c:cat>
          <c:val>
            <c:numRef>
              <c:f>Nitratos!$D$193:$D$230</c:f>
              <c:numCache>
                <c:formatCode>General</c:formatCode>
                <c:ptCount val="37"/>
                <c:pt idx="2">
                  <c:v>2.64</c:v>
                </c:pt>
                <c:pt idx="7">
                  <c:v>1.76</c:v>
                </c:pt>
              </c:numCache>
            </c:numRef>
          </c:val>
          <c:smooth val="0"/>
          <c:extLst>
            <c:ext xmlns:c16="http://schemas.microsoft.com/office/drawing/2014/chart" uri="{C3380CC4-5D6E-409C-BE32-E72D297353CC}">
              <c16:uniqueId val="{00000002-CFE3-4CA8-BB17-8DB91F4BB6B9}"/>
            </c:ext>
          </c:extLst>
        </c:ser>
        <c:ser>
          <c:idx val="3"/>
          <c:order val="3"/>
          <c:tx>
            <c:strRef>
              <c:f>Nitratos!$E$191:$E$192</c:f>
              <c:strCache>
                <c:ptCount val="1"/>
                <c:pt idx="0">
                  <c:v>HASL1</c:v>
                </c:pt>
              </c:strCache>
            </c:strRef>
          </c:tx>
          <c:spPr>
            <a:ln w="28575" cap="rnd">
              <a:solidFill>
                <a:schemeClr val="accent4"/>
              </a:solidFill>
              <a:round/>
            </a:ln>
            <a:effectLst/>
          </c:spPr>
          <c:marker>
            <c:symbol val="none"/>
          </c:marker>
          <c:cat>
            <c:strRef>
              <c:f>Nitratos!$A$193:$A$230</c:f>
              <c:strCache>
                <c:ptCount val="37"/>
                <c:pt idx="0">
                  <c:v>abr-18</c:v>
                </c:pt>
                <c:pt idx="1">
                  <c:v>may-18</c:v>
                </c:pt>
                <c:pt idx="2">
                  <c:v>jun-18</c:v>
                </c:pt>
                <c:pt idx="3">
                  <c:v>jul-18</c:v>
                </c:pt>
                <c:pt idx="4">
                  <c:v>ago-18</c:v>
                </c:pt>
                <c:pt idx="5">
                  <c:v>sep-18</c:v>
                </c:pt>
                <c:pt idx="6">
                  <c:v>oct-18</c:v>
                </c:pt>
                <c:pt idx="7">
                  <c:v>nov-18</c:v>
                </c:pt>
                <c:pt idx="8">
                  <c:v>dic-18</c:v>
                </c:pt>
                <c:pt idx="9">
                  <c:v>ene-19</c:v>
                </c:pt>
                <c:pt idx="10">
                  <c:v>feb-19</c:v>
                </c:pt>
                <c:pt idx="11">
                  <c:v>mar-19</c:v>
                </c:pt>
                <c:pt idx="12">
                  <c:v>abr-19</c:v>
                </c:pt>
                <c:pt idx="13">
                  <c:v>may-19</c:v>
                </c:pt>
                <c:pt idx="14">
                  <c:v>jun-19</c:v>
                </c:pt>
                <c:pt idx="15">
                  <c:v>jul-19</c:v>
                </c:pt>
                <c:pt idx="16">
                  <c:v>ago-19</c:v>
                </c:pt>
                <c:pt idx="17">
                  <c:v>sep-19</c:v>
                </c:pt>
                <c:pt idx="18">
                  <c:v>oct-19</c:v>
                </c:pt>
                <c:pt idx="19">
                  <c:v>nov-19</c:v>
                </c:pt>
                <c:pt idx="20">
                  <c:v>dic-19</c:v>
                </c:pt>
                <c:pt idx="21">
                  <c:v>ene-20</c:v>
                </c:pt>
                <c:pt idx="22">
                  <c:v>feb-20</c:v>
                </c:pt>
                <c:pt idx="23">
                  <c:v>mar-20</c:v>
                </c:pt>
                <c:pt idx="24">
                  <c:v>abr-20</c:v>
                </c:pt>
                <c:pt idx="25">
                  <c:v>may-20</c:v>
                </c:pt>
                <c:pt idx="26">
                  <c:v>jun-20</c:v>
                </c:pt>
                <c:pt idx="27">
                  <c:v>jul-20</c:v>
                </c:pt>
                <c:pt idx="28">
                  <c:v>ago-20</c:v>
                </c:pt>
                <c:pt idx="29">
                  <c:v>sep-20</c:v>
                </c:pt>
                <c:pt idx="30">
                  <c:v>oct-20</c:v>
                </c:pt>
                <c:pt idx="31">
                  <c:v>nov-20</c:v>
                </c:pt>
                <c:pt idx="32">
                  <c:v>dic-20</c:v>
                </c:pt>
                <c:pt idx="33">
                  <c:v>ene-21</c:v>
                </c:pt>
                <c:pt idx="34">
                  <c:v>feb-21</c:v>
                </c:pt>
                <c:pt idx="35">
                  <c:v>mar-21</c:v>
                </c:pt>
                <c:pt idx="36">
                  <c:v>abr-21</c:v>
                </c:pt>
              </c:strCache>
            </c:strRef>
          </c:cat>
          <c:val>
            <c:numRef>
              <c:f>Nitratos!$E$193:$E$230</c:f>
              <c:numCache>
                <c:formatCode>General</c:formatCode>
                <c:ptCount val="37"/>
                <c:pt idx="7">
                  <c:v>4.4000000000000004</c:v>
                </c:pt>
              </c:numCache>
            </c:numRef>
          </c:val>
          <c:smooth val="0"/>
          <c:extLst>
            <c:ext xmlns:c16="http://schemas.microsoft.com/office/drawing/2014/chart" uri="{C3380CC4-5D6E-409C-BE32-E72D297353CC}">
              <c16:uniqueId val="{00000003-CFE3-4CA8-BB17-8DB91F4BB6B9}"/>
            </c:ext>
          </c:extLst>
        </c:ser>
        <c:ser>
          <c:idx val="4"/>
          <c:order val="4"/>
          <c:tx>
            <c:strRef>
              <c:f>Nitratos!$F$191:$F$192</c:f>
              <c:strCache>
                <c:ptCount val="1"/>
                <c:pt idx="0">
                  <c:v>HASL2</c:v>
                </c:pt>
              </c:strCache>
            </c:strRef>
          </c:tx>
          <c:spPr>
            <a:ln w="28575" cap="rnd">
              <a:solidFill>
                <a:schemeClr val="accent5"/>
              </a:solidFill>
              <a:round/>
            </a:ln>
            <a:effectLst/>
          </c:spPr>
          <c:marker>
            <c:symbol val="none"/>
          </c:marker>
          <c:cat>
            <c:strRef>
              <c:f>Nitratos!$A$193:$A$230</c:f>
              <c:strCache>
                <c:ptCount val="37"/>
                <c:pt idx="0">
                  <c:v>abr-18</c:v>
                </c:pt>
                <c:pt idx="1">
                  <c:v>may-18</c:v>
                </c:pt>
                <c:pt idx="2">
                  <c:v>jun-18</c:v>
                </c:pt>
                <c:pt idx="3">
                  <c:v>jul-18</c:v>
                </c:pt>
                <c:pt idx="4">
                  <c:v>ago-18</c:v>
                </c:pt>
                <c:pt idx="5">
                  <c:v>sep-18</c:v>
                </c:pt>
                <c:pt idx="6">
                  <c:v>oct-18</c:v>
                </c:pt>
                <c:pt idx="7">
                  <c:v>nov-18</c:v>
                </c:pt>
                <c:pt idx="8">
                  <c:v>dic-18</c:v>
                </c:pt>
                <c:pt idx="9">
                  <c:v>ene-19</c:v>
                </c:pt>
                <c:pt idx="10">
                  <c:v>feb-19</c:v>
                </c:pt>
                <c:pt idx="11">
                  <c:v>mar-19</c:v>
                </c:pt>
                <c:pt idx="12">
                  <c:v>abr-19</c:v>
                </c:pt>
                <c:pt idx="13">
                  <c:v>may-19</c:v>
                </c:pt>
                <c:pt idx="14">
                  <c:v>jun-19</c:v>
                </c:pt>
                <c:pt idx="15">
                  <c:v>jul-19</c:v>
                </c:pt>
                <c:pt idx="16">
                  <c:v>ago-19</c:v>
                </c:pt>
                <c:pt idx="17">
                  <c:v>sep-19</c:v>
                </c:pt>
                <c:pt idx="18">
                  <c:v>oct-19</c:v>
                </c:pt>
                <c:pt idx="19">
                  <c:v>nov-19</c:v>
                </c:pt>
                <c:pt idx="20">
                  <c:v>dic-19</c:v>
                </c:pt>
                <c:pt idx="21">
                  <c:v>ene-20</c:v>
                </c:pt>
                <c:pt idx="22">
                  <c:v>feb-20</c:v>
                </c:pt>
                <c:pt idx="23">
                  <c:v>mar-20</c:v>
                </c:pt>
                <c:pt idx="24">
                  <c:v>abr-20</c:v>
                </c:pt>
                <c:pt idx="25">
                  <c:v>may-20</c:v>
                </c:pt>
                <c:pt idx="26">
                  <c:v>jun-20</c:v>
                </c:pt>
                <c:pt idx="27">
                  <c:v>jul-20</c:v>
                </c:pt>
                <c:pt idx="28">
                  <c:v>ago-20</c:v>
                </c:pt>
                <c:pt idx="29">
                  <c:v>sep-20</c:v>
                </c:pt>
                <c:pt idx="30">
                  <c:v>oct-20</c:v>
                </c:pt>
                <c:pt idx="31">
                  <c:v>nov-20</c:v>
                </c:pt>
                <c:pt idx="32">
                  <c:v>dic-20</c:v>
                </c:pt>
                <c:pt idx="33">
                  <c:v>ene-21</c:v>
                </c:pt>
                <c:pt idx="34">
                  <c:v>feb-21</c:v>
                </c:pt>
                <c:pt idx="35">
                  <c:v>mar-21</c:v>
                </c:pt>
                <c:pt idx="36">
                  <c:v>abr-21</c:v>
                </c:pt>
              </c:strCache>
            </c:strRef>
          </c:cat>
          <c:val>
            <c:numRef>
              <c:f>Nitratos!$F$193:$F$230</c:f>
              <c:numCache>
                <c:formatCode>General</c:formatCode>
                <c:ptCount val="37"/>
                <c:pt idx="2">
                  <c:v>2.2000000000000002</c:v>
                </c:pt>
                <c:pt idx="7">
                  <c:v>1.76</c:v>
                </c:pt>
              </c:numCache>
            </c:numRef>
          </c:val>
          <c:smooth val="0"/>
          <c:extLst>
            <c:ext xmlns:c16="http://schemas.microsoft.com/office/drawing/2014/chart" uri="{C3380CC4-5D6E-409C-BE32-E72D297353CC}">
              <c16:uniqueId val="{00000004-CFE3-4CA8-BB17-8DB91F4BB6B9}"/>
            </c:ext>
          </c:extLst>
        </c:ser>
        <c:ser>
          <c:idx val="5"/>
          <c:order val="5"/>
          <c:tx>
            <c:strRef>
              <c:f>Nitratos!$G$191:$G$192</c:f>
              <c:strCache>
                <c:ptCount val="1"/>
                <c:pt idx="0">
                  <c:v>HASL3</c:v>
                </c:pt>
              </c:strCache>
            </c:strRef>
          </c:tx>
          <c:spPr>
            <a:ln w="28575" cap="rnd">
              <a:solidFill>
                <a:schemeClr val="accent6"/>
              </a:solidFill>
              <a:round/>
            </a:ln>
            <a:effectLst/>
          </c:spPr>
          <c:marker>
            <c:symbol val="none"/>
          </c:marker>
          <c:cat>
            <c:strRef>
              <c:f>Nitratos!$A$193:$A$230</c:f>
              <c:strCache>
                <c:ptCount val="37"/>
                <c:pt idx="0">
                  <c:v>abr-18</c:v>
                </c:pt>
                <c:pt idx="1">
                  <c:v>may-18</c:v>
                </c:pt>
                <c:pt idx="2">
                  <c:v>jun-18</c:v>
                </c:pt>
                <c:pt idx="3">
                  <c:v>jul-18</c:v>
                </c:pt>
                <c:pt idx="4">
                  <c:v>ago-18</c:v>
                </c:pt>
                <c:pt idx="5">
                  <c:v>sep-18</c:v>
                </c:pt>
                <c:pt idx="6">
                  <c:v>oct-18</c:v>
                </c:pt>
                <c:pt idx="7">
                  <c:v>nov-18</c:v>
                </c:pt>
                <c:pt idx="8">
                  <c:v>dic-18</c:v>
                </c:pt>
                <c:pt idx="9">
                  <c:v>ene-19</c:v>
                </c:pt>
                <c:pt idx="10">
                  <c:v>feb-19</c:v>
                </c:pt>
                <c:pt idx="11">
                  <c:v>mar-19</c:v>
                </c:pt>
                <c:pt idx="12">
                  <c:v>abr-19</c:v>
                </c:pt>
                <c:pt idx="13">
                  <c:v>may-19</c:v>
                </c:pt>
                <c:pt idx="14">
                  <c:v>jun-19</c:v>
                </c:pt>
                <c:pt idx="15">
                  <c:v>jul-19</c:v>
                </c:pt>
                <c:pt idx="16">
                  <c:v>ago-19</c:v>
                </c:pt>
                <c:pt idx="17">
                  <c:v>sep-19</c:v>
                </c:pt>
                <c:pt idx="18">
                  <c:v>oct-19</c:v>
                </c:pt>
                <c:pt idx="19">
                  <c:v>nov-19</c:v>
                </c:pt>
                <c:pt idx="20">
                  <c:v>dic-19</c:v>
                </c:pt>
                <c:pt idx="21">
                  <c:v>ene-20</c:v>
                </c:pt>
                <c:pt idx="22">
                  <c:v>feb-20</c:v>
                </c:pt>
                <c:pt idx="23">
                  <c:v>mar-20</c:v>
                </c:pt>
                <c:pt idx="24">
                  <c:v>abr-20</c:v>
                </c:pt>
                <c:pt idx="25">
                  <c:v>may-20</c:v>
                </c:pt>
                <c:pt idx="26">
                  <c:v>jun-20</c:v>
                </c:pt>
                <c:pt idx="27">
                  <c:v>jul-20</c:v>
                </c:pt>
                <c:pt idx="28">
                  <c:v>ago-20</c:v>
                </c:pt>
                <c:pt idx="29">
                  <c:v>sep-20</c:v>
                </c:pt>
                <c:pt idx="30">
                  <c:v>oct-20</c:v>
                </c:pt>
                <c:pt idx="31">
                  <c:v>nov-20</c:v>
                </c:pt>
                <c:pt idx="32">
                  <c:v>dic-20</c:v>
                </c:pt>
                <c:pt idx="33">
                  <c:v>ene-21</c:v>
                </c:pt>
                <c:pt idx="34">
                  <c:v>feb-21</c:v>
                </c:pt>
                <c:pt idx="35">
                  <c:v>mar-21</c:v>
                </c:pt>
                <c:pt idx="36">
                  <c:v>abr-21</c:v>
                </c:pt>
              </c:strCache>
            </c:strRef>
          </c:cat>
          <c:val>
            <c:numRef>
              <c:f>Nitratos!$G$193:$G$230</c:f>
              <c:numCache>
                <c:formatCode>General</c:formatCode>
                <c:ptCount val="37"/>
              </c:numCache>
            </c:numRef>
          </c:val>
          <c:smooth val="0"/>
          <c:extLst>
            <c:ext xmlns:c16="http://schemas.microsoft.com/office/drawing/2014/chart" uri="{C3380CC4-5D6E-409C-BE32-E72D297353CC}">
              <c16:uniqueId val="{00000005-CFE3-4CA8-BB17-8DB91F4BB6B9}"/>
            </c:ext>
          </c:extLst>
        </c:ser>
        <c:ser>
          <c:idx val="6"/>
          <c:order val="6"/>
          <c:tx>
            <c:strRef>
              <c:f>Nitratos!$H$191:$H$192</c:f>
              <c:strCache>
                <c:ptCount val="1"/>
                <c:pt idx="0">
                  <c:v>HOSP1</c:v>
                </c:pt>
              </c:strCache>
            </c:strRef>
          </c:tx>
          <c:spPr>
            <a:ln w="28575" cap="rnd">
              <a:solidFill>
                <a:schemeClr val="accent1">
                  <a:lumMod val="60000"/>
                </a:schemeClr>
              </a:solidFill>
              <a:round/>
            </a:ln>
            <a:effectLst/>
          </c:spPr>
          <c:marker>
            <c:symbol val="none"/>
          </c:marker>
          <c:cat>
            <c:strRef>
              <c:f>Nitratos!$A$193:$A$230</c:f>
              <c:strCache>
                <c:ptCount val="37"/>
                <c:pt idx="0">
                  <c:v>abr-18</c:v>
                </c:pt>
                <c:pt idx="1">
                  <c:v>may-18</c:v>
                </c:pt>
                <c:pt idx="2">
                  <c:v>jun-18</c:v>
                </c:pt>
                <c:pt idx="3">
                  <c:v>jul-18</c:v>
                </c:pt>
                <c:pt idx="4">
                  <c:v>ago-18</c:v>
                </c:pt>
                <c:pt idx="5">
                  <c:v>sep-18</c:v>
                </c:pt>
                <c:pt idx="6">
                  <c:v>oct-18</c:v>
                </c:pt>
                <c:pt idx="7">
                  <c:v>nov-18</c:v>
                </c:pt>
                <c:pt idx="8">
                  <c:v>dic-18</c:v>
                </c:pt>
                <c:pt idx="9">
                  <c:v>ene-19</c:v>
                </c:pt>
                <c:pt idx="10">
                  <c:v>feb-19</c:v>
                </c:pt>
                <c:pt idx="11">
                  <c:v>mar-19</c:v>
                </c:pt>
                <c:pt idx="12">
                  <c:v>abr-19</c:v>
                </c:pt>
                <c:pt idx="13">
                  <c:v>may-19</c:v>
                </c:pt>
                <c:pt idx="14">
                  <c:v>jun-19</c:v>
                </c:pt>
                <c:pt idx="15">
                  <c:v>jul-19</c:v>
                </c:pt>
                <c:pt idx="16">
                  <c:v>ago-19</c:v>
                </c:pt>
                <c:pt idx="17">
                  <c:v>sep-19</c:v>
                </c:pt>
                <c:pt idx="18">
                  <c:v>oct-19</c:v>
                </c:pt>
                <c:pt idx="19">
                  <c:v>nov-19</c:v>
                </c:pt>
                <c:pt idx="20">
                  <c:v>dic-19</c:v>
                </c:pt>
                <c:pt idx="21">
                  <c:v>ene-20</c:v>
                </c:pt>
                <c:pt idx="22">
                  <c:v>feb-20</c:v>
                </c:pt>
                <c:pt idx="23">
                  <c:v>mar-20</c:v>
                </c:pt>
                <c:pt idx="24">
                  <c:v>abr-20</c:v>
                </c:pt>
                <c:pt idx="25">
                  <c:v>may-20</c:v>
                </c:pt>
                <c:pt idx="26">
                  <c:v>jun-20</c:v>
                </c:pt>
                <c:pt idx="27">
                  <c:v>jul-20</c:v>
                </c:pt>
                <c:pt idx="28">
                  <c:v>ago-20</c:v>
                </c:pt>
                <c:pt idx="29">
                  <c:v>sep-20</c:v>
                </c:pt>
                <c:pt idx="30">
                  <c:v>oct-20</c:v>
                </c:pt>
                <c:pt idx="31">
                  <c:v>nov-20</c:v>
                </c:pt>
                <c:pt idx="32">
                  <c:v>dic-20</c:v>
                </c:pt>
                <c:pt idx="33">
                  <c:v>ene-21</c:v>
                </c:pt>
                <c:pt idx="34">
                  <c:v>feb-21</c:v>
                </c:pt>
                <c:pt idx="35">
                  <c:v>mar-21</c:v>
                </c:pt>
                <c:pt idx="36">
                  <c:v>abr-21</c:v>
                </c:pt>
              </c:strCache>
            </c:strRef>
          </c:cat>
          <c:val>
            <c:numRef>
              <c:f>Nitratos!$H$193:$H$230</c:f>
              <c:numCache>
                <c:formatCode>General</c:formatCode>
                <c:ptCount val="37"/>
                <c:pt idx="23">
                  <c:v>1.66</c:v>
                </c:pt>
              </c:numCache>
            </c:numRef>
          </c:val>
          <c:smooth val="0"/>
          <c:extLst>
            <c:ext xmlns:c16="http://schemas.microsoft.com/office/drawing/2014/chart" uri="{C3380CC4-5D6E-409C-BE32-E72D297353CC}">
              <c16:uniqueId val="{00000006-CFE3-4CA8-BB17-8DB91F4BB6B9}"/>
            </c:ext>
          </c:extLst>
        </c:ser>
        <c:ser>
          <c:idx val="7"/>
          <c:order val="7"/>
          <c:tx>
            <c:strRef>
              <c:f>Nitratos!$I$191:$I$192</c:f>
              <c:strCache>
                <c:ptCount val="1"/>
                <c:pt idx="0">
                  <c:v>HOSP2</c:v>
                </c:pt>
              </c:strCache>
            </c:strRef>
          </c:tx>
          <c:spPr>
            <a:ln w="28575" cap="rnd">
              <a:solidFill>
                <a:schemeClr val="accent2">
                  <a:lumMod val="60000"/>
                </a:schemeClr>
              </a:solidFill>
              <a:round/>
            </a:ln>
            <a:effectLst/>
          </c:spPr>
          <c:marker>
            <c:symbol val="none"/>
          </c:marker>
          <c:cat>
            <c:strRef>
              <c:f>Nitratos!$A$193:$A$230</c:f>
              <c:strCache>
                <c:ptCount val="37"/>
                <c:pt idx="0">
                  <c:v>abr-18</c:v>
                </c:pt>
                <c:pt idx="1">
                  <c:v>may-18</c:v>
                </c:pt>
                <c:pt idx="2">
                  <c:v>jun-18</c:v>
                </c:pt>
                <c:pt idx="3">
                  <c:v>jul-18</c:v>
                </c:pt>
                <c:pt idx="4">
                  <c:v>ago-18</c:v>
                </c:pt>
                <c:pt idx="5">
                  <c:v>sep-18</c:v>
                </c:pt>
                <c:pt idx="6">
                  <c:v>oct-18</c:v>
                </c:pt>
                <c:pt idx="7">
                  <c:v>nov-18</c:v>
                </c:pt>
                <c:pt idx="8">
                  <c:v>dic-18</c:v>
                </c:pt>
                <c:pt idx="9">
                  <c:v>ene-19</c:v>
                </c:pt>
                <c:pt idx="10">
                  <c:v>feb-19</c:v>
                </c:pt>
                <c:pt idx="11">
                  <c:v>mar-19</c:v>
                </c:pt>
                <c:pt idx="12">
                  <c:v>abr-19</c:v>
                </c:pt>
                <c:pt idx="13">
                  <c:v>may-19</c:v>
                </c:pt>
                <c:pt idx="14">
                  <c:v>jun-19</c:v>
                </c:pt>
                <c:pt idx="15">
                  <c:v>jul-19</c:v>
                </c:pt>
                <c:pt idx="16">
                  <c:v>ago-19</c:v>
                </c:pt>
                <c:pt idx="17">
                  <c:v>sep-19</c:v>
                </c:pt>
                <c:pt idx="18">
                  <c:v>oct-19</c:v>
                </c:pt>
                <c:pt idx="19">
                  <c:v>nov-19</c:v>
                </c:pt>
                <c:pt idx="20">
                  <c:v>dic-19</c:v>
                </c:pt>
                <c:pt idx="21">
                  <c:v>ene-20</c:v>
                </c:pt>
                <c:pt idx="22">
                  <c:v>feb-20</c:v>
                </c:pt>
                <c:pt idx="23">
                  <c:v>mar-20</c:v>
                </c:pt>
                <c:pt idx="24">
                  <c:v>abr-20</c:v>
                </c:pt>
                <c:pt idx="25">
                  <c:v>may-20</c:v>
                </c:pt>
                <c:pt idx="26">
                  <c:v>jun-20</c:v>
                </c:pt>
                <c:pt idx="27">
                  <c:v>jul-20</c:v>
                </c:pt>
                <c:pt idx="28">
                  <c:v>ago-20</c:v>
                </c:pt>
                <c:pt idx="29">
                  <c:v>sep-20</c:v>
                </c:pt>
                <c:pt idx="30">
                  <c:v>oct-20</c:v>
                </c:pt>
                <c:pt idx="31">
                  <c:v>nov-20</c:v>
                </c:pt>
                <c:pt idx="32">
                  <c:v>dic-20</c:v>
                </c:pt>
                <c:pt idx="33">
                  <c:v>ene-21</c:v>
                </c:pt>
                <c:pt idx="34">
                  <c:v>feb-21</c:v>
                </c:pt>
                <c:pt idx="35">
                  <c:v>mar-21</c:v>
                </c:pt>
                <c:pt idx="36">
                  <c:v>abr-21</c:v>
                </c:pt>
              </c:strCache>
            </c:strRef>
          </c:cat>
          <c:val>
            <c:numRef>
              <c:f>Nitratos!$I$193:$I$230</c:f>
              <c:numCache>
                <c:formatCode>General</c:formatCode>
                <c:ptCount val="37"/>
              </c:numCache>
            </c:numRef>
          </c:val>
          <c:smooth val="0"/>
          <c:extLst>
            <c:ext xmlns:c16="http://schemas.microsoft.com/office/drawing/2014/chart" uri="{C3380CC4-5D6E-409C-BE32-E72D297353CC}">
              <c16:uniqueId val="{00000007-CFE3-4CA8-BB17-8DB91F4BB6B9}"/>
            </c:ext>
          </c:extLst>
        </c:ser>
        <c:ser>
          <c:idx val="8"/>
          <c:order val="8"/>
          <c:tx>
            <c:strRef>
              <c:f>Nitratos!$J$191:$J$192</c:f>
              <c:strCache>
                <c:ptCount val="1"/>
                <c:pt idx="0">
                  <c:v>HUMH</c:v>
                </c:pt>
              </c:strCache>
            </c:strRef>
          </c:tx>
          <c:spPr>
            <a:ln w="28575" cap="rnd">
              <a:solidFill>
                <a:schemeClr val="accent3">
                  <a:lumMod val="60000"/>
                </a:schemeClr>
              </a:solidFill>
              <a:round/>
            </a:ln>
            <a:effectLst/>
          </c:spPr>
          <c:marker>
            <c:symbol val="none"/>
          </c:marker>
          <c:cat>
            <c:strRef>
              <c:f>Nitratos!$A$193:$A$230</c:f>
              <c:strCache>
                <c:ptCount val="37"/>
                <c:pt idx="0">
                  <c:v>abr-18</c:v>
                </c:pt>
                <c:pt idx="1">
                  <c:v>may-18</c:v>
                </c:pt>
                <c:pt idx="2">
                  <c:v>jun-18</c:v>
                </c:pt>
                <c:pt idx="3">
                  <c:v>jul-18</c:v>
                </c:pt>
                <c:pt idx="4">
                  <c:v>ago-18</c:v>
                </c:pt>
                <c:pt idx="5">
                  <c:v>sep-18</c:v>
                </c:pt>
                <c:pt idx="6">
                  <c:v>oct-18</c:v>
                </c:pt>
                <c:pt idx="7">
                  <c:v>nov-18</c:v>
                </c:pt>
                <c:pt idx="8">
                  <c:v>dic-18</c:v>
                </c:pt>
                <c:pt idx="9">
                  <c:v>ene-19</c:v>
                </c:pt>
                <c:pt idx="10">
                  <c:v>feb-19</c:v>
                </c:pt>
                <c:pt idx="11">
                  <c:v>mar-19</c:v>
                </c:pt>
                <c:pt idx="12">
                  <c:v>abr-19</c:v>
                </c:pt>
                <c:pt idx="13">
                  <c:v>may-19</c:v>
                </c:pt>
                <c:pt idx="14">
                  <c:v>jun-19</c:v>
                </c:pt>
                <c:pt idx="15">
                  <c:v>jul-19</c:v>
                </c:pt>
                <c:pt idx="16">
                  <c:v>ago-19</c:v>
                </c:pt>
                <c:pt idx="17">
                  <c:v>sep-19</c:v>
                </c:pt>
                <c:pt idx="18">
                  <c:v>oct-19</c:v>
                </c:pt>
                <c:pt idx="19">
                  <c:v>nov-19</c:v>
                </c:pt>
                <c:pt idx="20">
                  <c:v>dic-19</c:v>
                </c:pt>
                <c:pt idx="21">
                  <c:v>ene-20</c:v>
                </c:pt>
                <c:pt idx="22">
                  <c:v>feb-20</c:v>
                </c:pt>
                <c:pt idx="23">
                  <c:v>mar-20</c:v>
                </c:pt>
                <c:pt idx="24">
                  <c:v>abr-20</c:v>
                </c:pt>
                <c:pt idx="25">
                  <c:v>may-20</c:v>
                </c:pt>
                <c:pt idx="26">
                  <c:v>jun-20</c:v>
                </c:pt>
                <c:pt idx="27">
                  <c:v>jul-20</c:v>
                </c:pt>
                <c:pt idx="28">
                  <c:v>ago-20</c:v>
                </c:pt>
                <c:pt idx="29">
                  <c:v>sep-20</c:v>
                </c:pt>
                <c:pt idx="30">
                  <c:v>oct-20</c:v>
                </c:pt>
                <c:pt idx="31">
                  <c:v>nov-20</c:v>
                </c:pt>
                <c:pt idx="32">
                  <c:v>dic-20</c:v>
                </c:pt>
                <c:pt idx="33">
                  <c:v>ene-21</c:v>
                </c:pt>
                <c:pt idx="34">
                  <c:v>feb-21</c:v>
                </c:pt>
                <c:pt idx="35">
                  <c:v>mar-21</c:v>
                </c:pt>
                <c:pt idx="36">
                  <c:v>abr-21</c:v>
                </c:pt>
              </c:strCache>
            </c:strRef>
          </c:cat>
          <c:val>
            <c:numRef>
              <c:f>Nitratos!$J$193:$J$230</c:f>
              <c:numCache>
                <c:formatCode>General</c:formatCode>
                <c:ptCount val="37"/>
                <c:pt idx="21">
                  <c:v>0.88</c:v>
                </c:pt>
                <c:pt idx="22">
                  <c:v>0.2</c:v>
                </c:pt>
                <c:pt idx="23">
                  <c:v>1.7</c:v>
                </c:pt>
                <c:pt idx="26">
                  <c:v>0.88</c:v>
                </c:pt>
                <c:pt idx="29">
                  <c:v>0.88</c:v>
                </c:pt>
                <c:pt idx="31">
                  <c:v>0</c:v>
                </c:pt>
                <c:pt idx="32">
                  <c:v>0.88</c:v>
                </c:pt>
                <c:pt idx="33">
                  <c:v>0.88</c:v>
                </c:pt>
                <c:pt idx="34">
                  <c:v>1.76</c:v>
                </c:pt>
                <c:pt idx="35">
                  <c:v>0</c:v>
                </c:pt>
                <c:pt idx="36">
                  <c:v>0</c:v>
                </c:pt>
              </c:numCache>
            </c:numRef>
          </c:val>
          <c:smooth val="0"/>
          <c:extLst>
            <c:ext xmlns:c16="http://schemas.microsoft.com/office/drawing/2014/chart" uri="{C3380CC4-5D6E-409C-BE32-E72D297353CC}">
              <c16:uniqueId val="{00000008-CFE3-4CA8-BB17-8DB91F4BB6B9}"/>
            </c:ext>
          </c:extLst>
        </c:ser>
        <c:ser>
          <c:idx val="9"/>
          <c:order val="9"/>
          <c:tx>
            <c:strRef>
              <c:f>Nitratos!$K$191:$K$192</c:f>
              <c:strCache>
                <c:ptCount val="1"/>
                <c:pt idx="0">
                  <c:v>MAAB1</c:v>
                </c:pt>
              </c:strCache>
            </c:strRef>
          </c:tx>
          <c:spPr>
            <a:ln w="28575" cap="rnd">
              <a:solidFill>
                <a:schemeClr val="accent4">
                  <a:lumMod val="60000"/>
                </a:schemeClr>
              </a:solidFill>
              <a:round/>
            </a:ln>
            <a:effectLst/>
          </c:spPr>
          <c:marker>
            <c:symbol val="none"/>
          </c:marker>
          <c:cat>
            <c:strRef>
              <c:f>Nitratos!$A$193:$A$230</c:f>
              <c:strCache>
                <c:ptCount val="37"/>
                <c:pt idx="0">
                  <c:v>abr-18</c:v>
                </c:pt>
                <c:pt idx="1">
                  <c:v>may-18</c:v>
                </c:pt>
                <c:pt idx="2">
                  <c:v>jun-18</c:v>
                </c:pt>
                <c:pt idx="3">
                  <c:v>jul-18</c:v>
                </c:pt>
                <c:pt idx="4">
                  <c:v>ago-18</c:v>
                </c:pt>
                <c:pt idx="5">
                  <c:v>sep-18</c:v>
                </c:pt>
                <c:pt idx="6">
                  <c:v>oct-18</c:v>
                </c:pt>
                <c:pt idx="7">
                  <c:v>nov-18</c:v>
                </c:pt>
                <c:pt idx="8">
                  <c:v>dic-18</c:v>
                </c:pt>
                <c:pt idx="9">
                  <c:v>ene-19</c:v>
                </c:pt>
                <c:pt idx="10">
                  <c:v>feb-19</c:v>
                </c:pt>
                <c:pt idx="11">
                  <c:v>mar-19</c:v>
                </c:pt>
                <c:pt idx="12">
                  <c:v>abr-19</c:v>
                </c:pt>
                <c:pt idx="13">
                  <c:v>may-19</c:v>
                </c:pt>
                <c:pt idx="14">
                  <c:v>jun-19</c:v>
                </c:pt>
                <c:pt idx="15">
                  <c:v>jul-19</c:v>
                </c:pt>
                <c:pt idx="16">
                  <c:v>ago-19</c:v>
                </c:pt>
                <c:pt idx="17">
                  <c:v>sep-19</c:v>
                </c:pt>
                <c:pt idx="18">
                  <c:v>oct-19</c:v>
                </c:pt>
                <c:pt idx="19">
                  <c:v>nov-19</c:v>
                </c:pt>
                <c:pt idx="20">
                  <c:v>dic-19</c:v>
                </c:pt>
                <c:pt idx="21">
                  <c:v>ene-20</c:v>
                </c:pt>
                <c:pt idx="22">
                  <c:v>feb-20</c:v>
                </c:pt>
                <c:pt idx="23">
                  <c:v>mar-20</c:v>
                </c:pt>
                <c:pt idx="24">
                  <c:v>abr-20</c:v>
                </c:pt>
                <c:pt idx="25">
                  <c:v>may-20</c:v>
                </c:pt>
                <c:pt idx="26">
                  <c:v>jun-20</c:v>
                </c:pt>
                <c:pt idx="27">
                  <c:v>jul-20</c:v>
                </c:pt>
                <c:pt idx="28">
                  <c:v>ago-20</c:v>
                </c:pt>
                <c:pt idx="29">
                  <c:v>sep-20</c:v>
                </c:pt>
                <c:pt idx="30">
                  <c:v>oct-20</c:v>
                </c:pt>
                <c:pt idx="31">
                  <c:v>nov-20</c:v>
                </c:pt>
                <c:pt idx="32">
                  <c:v>dic-20</c:v>
                </c:pt>
                <c:pt idx="33">
                  <c:v>ene-21</c:v>
                </c:pt>
                <c:pt idx="34">
                  <c:v>feb-21</c:v>
                </c:pt>
                <c:pt idx="35">
                  <c:v>mar-21</c:v>
                </c:pt>
                <c:pt idx="36">
                  <c:v>abr-21</c:v>
                </c:pt>
              </c:strCache>
            </c:strRef>
          </c:cat>
          <c:val>
            <c:numRef>
              <c:f>Nitratos!$K$193:$K$230</c:f>
              <c:numCache>
                <c:formatCode>General</c:formatCode>
                <c:ptCount val="37"/>
              </c:numCache>
            </c:numRef>
          </c:val>
          <c:smooth val="0"/>
          <c:extLst>
            <c:ext xmlns:c16="http://schemas.microsoft.com/office/drawing/2014/chart" uri="{C3380CC4-5D6E-409C-BE32-E72D297353CC}">
              <c16:uniqueId val="{00000009-CFE3-4CA8-BB17-8DB91F4BB6B9}"/>
            </c:ext>
          </c:extLst>
        </c:ser>
        <c:ser>
          <c:idx val="10"/>
          <c:order val="10"/>
          <c:tx>
            <c:strRef>
              <c:f>Nitratos!$L$191:$L$192</c:f>
              <c:strCache>
                <c:ptCount val="1"/>
                <c:pt idx="0">
                  <c:v>MAAB2</c:v>
                </c:pt>
              </c:strCache>
            </c:strRef>
          </c:tx>
          <c:spPr>
            <a:ln w="28575" cap="rnd">
              <a:solidFill>
                <a:schemeClr val="accent5">
                  <a:lumMod val="60000"/>
                </a:schemeClr>
              </a:solidFill>
              <a:round/>
            </a:ln>
            <a:effectLst/>
          </c:spPr>
          <c:marker>
            <c:symbol val="none"/>
          </c:marker>
          <c:cat>
            <c:strRef>
              <c:f>Nitratos!$A$193:$A$230</c:f>
              <c:strCache>
                <c:ptCount val="37"/>
                <c:pt idx="0">
                  <c:v>abr-18</c:v>
                </c:pt>
                <c:pt idx="1">
                  <c:v>may-18</c:v>
                </c:pt>
                <c:pt idx="2">
                  <c:v>jun-18</c:v>
                </c:pt>
                <c:pt idx="3">
                  <c:v>jul-18</c:v>
                </c:pt>
                <c:pt idx="4">
                  <c:v>ago-18</c:v>
                </c:pt>
                <c:pt idx="5">
                  <c:v>sep-18</c:v>
                </c:pt>
                <c:pt idx="6">
                  <c:v>oct-18</c:v>
                </c:pt>
                <c:pt idx="7">
                  <c:v>nov-18</c:v>
                </c:pt>
                <c:pt idx="8">
                  <c:v>dic-18</c:v>
                </c:pt>
                <c:pt idx="9">
                  <c:v>ene-19</c:v>
                </c:pt>
                <c:pt idx="10">
                  <c:v>feb-19</c:v>
                </c:pt>
                <c:pt idx="11">
                  <c:v>mar-19</c:v>
                </c:pt>
                <c:pt idx="12">
                  <c:v>abr-19</c:v>
                </c:pt>
                <c:pt idx="13">
                  <c:v>may-19</c:v>
                </c:pt>
                <c:pt idx="14">
                  <c:v>jun-19</c:v>
                </c:pt>
                <c:pt idx="15">
                  <c:v>jul-19</c:v>
                </c:pt>
                <c:pt idx="16">
                  <c:v>ago-19</c:v>
                </c:pt>
                <c:pt idx="17">
                  <c:v>sep-19</c:v>
                </c:pt>
                <c:pt idx="18">
                  <c:v>oct-19</c:v>
                </c:pt>
                <c:pt idx="19">
                  <c:v>nov-19</c:v>
                </c:pt>
                <c:pt idx="20">
                  <c:v>dic-19</c:v>
                </c:pt>
                <c:pt idx="21">
                  <c:v>ene-20</c:v>
                </c:pt>
                <c:pt idx="22">
                  <c:v>feb-20</c:v>
                </c:pt>
                <c:pt idx="23">
                  <c:v>mar-20</c:v>
                </c:pt>
                <c:pt idx="24">
                  <c:v>abr-20</c:v>
                </c:pt>
                <c:pt idx="25">
                  <c:v>may-20</c:v>
                </c:pt>
                <c:pt idx="26">
                  <c:v>jun-20</c:v>
                </c:pt>
                <c:pt idx="27">
                  <c:v>jul-20</c:v>
                </c:pt>
                <c:pt idx="28">
                  <c:v>ago-20</c:v>
                </c:pt>
                <c:pt idx="29">
                  <c:v>sep-20</c:v>
                </c:pt>
                <c:pt idx="30">
                  <c:v>oct-20</c:v>
                </c:pt>
                <c:pt idx="31">
                  <c:v>nov-20</c:v>
                </c:pt>
                <c:pt idx="32">
                  <c:v>dic-20</c:v>
                </c:pt>
                <c:pt idx="33">
                  <c:v>ene-21</c:v>
                </c:pt>
                <c:pt idx="34">
                  <c:v>feb-21</c:v>
                </c:pt>
                <c:pt idx="35">
                  <c:v>mar-21</c:v>
                </c:pt>
                <c:pt idx="36">
                  <c:v>abr-21</c:v>
                </c:pt>
              </c:strCache>
            </c:strRef>
          </c:cat>
          <c:val>
            <c:numRef>
              <c:f>Nitratos!$L$193:$L$230</c:f>
              <c:numCache>
                <c:formatCode>General</c:formatCode>
                <c:ptCount val="37"/>
                <c:pt idx="2">
                  <c:v>0.88</c:v>
                </c:pt>
                <c:pt idx="7">
                  <c:v>1.76</c:v>
                </c:pt>
              </c:numCache>
            </c:numRef>
          </c:val>
          <c:smooth val="0"/>
          <c:extLst>
            <c:ext xmlns:c16="http://schemas.microsoft.com/office/drawing/2014/chart" uri="{C3380CC4-5D6E-409C-BE32-E72D297353CC}">
              <c16:uniqueId val="{0000000A-CFE3-4CA8-BB17-8DB91F4BB6B9}"/>
            </c:ext>
          </c:extLst>
        </c:ser>
        <c:ser>
          <c:idx val="11"/>
          <c:order val="11"/>
          <c:tx>
            <c:strRef>
              <c:f>Nitratos!$M$191:$M$192</c:f>
              <c:strCache>
                <c:ptCount val="1"/>
                <c:pt idx="0">
                  <c:v>MACA1</c:v>
                </c:pt>
              </c:strCache>
            </c:strRef>
          </c:tx>
          <c:spPr>
            <a:ln w="28575" cap="rnd">
              <a:solidFill>
                <a:schemeClr val="accent6">
                  <a:lumMod val="60000"/>
                </a:schemeClr>
              </a:solidFill>
              <a:round/>
            </a:ln>
            <a:effectLst/>
          </c:spPr>
          <c:marker>
            <c:symbol val="none"/>
          </c:marker>
          <c:cat>
            <c:strRef>
              <c:f>Nitratos!$A$193:$A$230</c:f>
              <c:strCache>
                <c:ptCount val="37"/>
                <c:pt idx="0">
                  <c:v>abr-18</c:v>
                </c:pt>
                <c:pt idx="1">
                  <c:v>may-18</c:v>
                </c:pt>
                <c:pt idx="2">
                  <c:v>jun-18</c:v>
                </c:pt>
                <c:pt idx="3">
                  <c:v>jul-18</c:v>
                </c:pt>
                <c:pt idx="4">
                  <c:v>ago-18</c:v>
                </c:pt>
                <c:pt idx="5">
                  <c:v>sep-18</c:v>
                </c:pt>
                <c:pt idx="6">
                  <c:v>oct-18</c:v>
                </c:pt>
                <c:pt idx="7">
                  <c:v>nov-18</c:v>
                </c:pt>
                <c:pt idx="8">
                  <c:v>dic-18</c:v>
                </c:pt>
                <c:pt idx="9">
                  <c:v>ene-19</c:v>
                </c:pt>
                <c:pt idx="10">
                  <c:v>feb-19</c:v>
                </c:pt>
                <c:pt idx="11">
                  <c:v>mar-19</c:v>
                </c:pt>
                <c:pt idx="12">
                  <c:v>abr-19</c:v>
                </c:pt>
                <c:pt idx="13">
                  <c:v>may-19</c:v>
                </c:pt>
                <c:pt idx="14">
                  <c:v>jun-19</c:v>
                </c:pt>
                <c:pt idx="15">
                  <c:v>jul-19</c:v>
                </c:pt>
                <c:pt idx="16">
                  <c:v>ago-19</c:v>
                </c:pt>
                <c:pt idx="17">
                  <c:v>sep-19</c:v>
                </c:pt>
                <c:pt idx="18">
                  <c:v>oct-19</c:v>
                </c:pt>
                <c:pt idx="19">
                  <c:v>nov-19</c:v>
                </c:pt>
                <c:pt idx="20">
                  <c:v>dic-19</c:v>
                </c:pt>
                <c:pt idx="21">
                  <c:v>ene-20</c:v>
                </c:pt>
                <c:pt idx="22">
                  <c:v>feb-20</c:v>
                </c:pt>
                <c:pt idx="23">
                  <c:v>mar-20</c:v>
                </c:pt>
                <c:pt idx="24">
                  <c:v>abr-20</c:v>
                </c:pt>
                <c:pt idx="25">
                  <c:v>may-20</c:v>
                </c:pt>
                <c:pt idx="26">
                  <c:v>jun-20</c:v>
                </c:pt>
                <c:pt idx="27">
                  <c:v>jul-20</c:v>
                </c:pt>
                <c:pt idx="28">
                  <c:v>ago-20</c:v>
                </c:pt>
                <c:pt idx="29">
                  <c:v>sep-20</c:v>
                </c:pt>
                <c:pt idx="30">
                  <c:v>oct-20</c:v>
                </c:pt>
                <c:pt idx="31">
                  <c:v>nov-20</c:v>
                </c:pt>
                <c:pt idx="32">
                  <c:v>dic-20</c:v>
                </c:pt>
                <c:pt idx="33">
                  <c:v>ene-21</c:v>
                </c:pt>
                <c:pt idx="34">
                  <c:v>feb-21</c:v>
                </c:pt>
                <c:pt idx="35">
                  <c:v>mar-21</c:v>
                </c:pt>
                <c:pt idx="36">
                  <c:v>abr-21</c:v>
                </c:pt>
              </c:strCache>
            </c:strRef>
          </c:cat>
          <c:val>
            <c:numRef>
              <c:f>Nitratos!$M$193:$M$230</c:f>
              <c:numCache>
                <c:formatCode>General</c:formatCode>
                <c:ptCount val="37"/>
              </c:numCache>
            </c:numRef>
          </c:val>
          <c:smooth val="0"/>
          <c:extLst>
            <c:ext xmlns:c16="http://schemas.microsoft.com/office/drawing/2014/chart" uri="{C3380CC4-5D6E-409C-BE32-E72D297353CC}">
              <c16:uniqueId val="{0000000B-CFE3-4CA8-BB17-8DB91F4BB6B9}"/>
            </c:ext>
          </c:extLst>
        </c:ser>
        <c:ser>
          <c:idx val="12"/>
          <c:order val="12"/>
          <c:tx>
            <c:strRef>
              <c:f>Nitratos!$N$191:$N$192</c:f>
              <c:strCache>
                <c:ptCount val="1"/>
                <c:pt idx="0">
                  <c:v>MACA2</c:v>
                </c:pt>
              </c:strCache>
            </c:strRef>
          </c:tx>
          <c:spPr>
            <a:ln w="28575" cap="rnd">
              <a:solidFill>
                <a:schemeClr val="accent1">
                  <a:lumMod val="80000"/>
                  <a:lumOff val="20000"/>
                </a:schemeClr>
              </a:solidFill>
              <a:round/>
            </a:ln>
            <a:effectLst/>
          </c:spPr>
          <c:marker>
            <c:symbol val="none"/>
          </c:marker>
          <c:cat>
            <c:strRef>
              <c:f>Nitratos!$A$193:$A$230</c:f>
              <c:strCache>
                <c:ptCount val="37"/>
                <c:pt idx="0">
                  <c:v>abr-18</c:v>
                </c:pt>
                <c:pt idx="1">
                  <c:v>may-18</c:v>
                </c:pt>
                <c:pt idx="2">
                  <c:v>jun-18</c:v>
                </c:pt>
                <c:pt idx="3">
                  <c:v>jul-18</c:v>
                </c:pt>
                <c:pt idx="4">
                  <c:v>ago-18</c:v>
                </c:pt>
                <c:pt idx="5">
                  <c:v>sep-18</c:v>
                </c:pt>
                <c:pt idx="6">
                  <c:v>oct-18</c:v>
                </c:pt>
                <c:pt idx="7">
                  <c:v>nov-18</c:v>
                </c:pt>
                <c:pt idx="8">
                  <c:v>dic-18</c:v>
                </c:pt>
                <c:pt idx="9">
                  <c:v>ene-19</c:v>
                </c:pt>
                <c:pt idx="10">
                  <c:v>feb-19</c:v>
                </c:pt>
                <c:pt idx="11">
                  <c:v>mar-19</c:v>
                </c:pt>
                <c:pt idx="12">
                  <c:v>abr-19</c:v>
                </c:pt>
                <c:pt idx="13">
                  <c:v>may-19</c:v>
                </c:pt>
                <c:pt idx="14">
                  <c:v>jun-19</c:v>
                </c:pt>
                <c:pt idx="15">
                  <c:v>jul-19</c:v>
                </c:pt>
                <c:pt idx="16">
                  <c:v>ago-19</c:v>
                </c:pt>
                <c:pt idx="17">
                  <c:v>sep-19</c:v>
                </c:pt>
                <c:pt idx="18">
                  <c:v>oct-19</c:v>
                </c:pt>
                <c:pt idx="19">
                  <c:v>nov-19</c:v>
                </c:pt>
                <c:pt idx="20">
                  <c:v>dic-19</c:v>
                </c:pt>
                <c:pt idx="21">
                  <c:v>ene-20</c:v>
                </c:pt>
                <c:pt idx="22">
                  <c:v>feb-20</c:v>
                </c:pt>
                <c:pt idx="23">
                  <c:v>mar-20</c:v>
                </c:pt>
                <c:pt idx="24">
                  <c:v>abr-20</c:v>
                </c:pt>
                <c:pt idx="25">
                  <c:v>may-20</c:v>
                </c:pt>
                <c:pt idx="26">
                  <c:v>jun-20</c:v>
                </c:pt>
                <c:pt idx="27">
                  <c:v>jul-20</c:v>
                </c:pt>
                <c:pt idx="28">
                  <c:v>ago-20</c:v>
                </c:pt>
                <c:pt idx="29">
                  <c:v>sep-20</c:v>
                </c:pt>
                <c:pt idx="30">
                  <c:v>oct-20</c:v>
                </c:pt>
                <c:pt idx="31">
                  <c:v>nov-20</c:v>
                </c:pt>
                <c:pt idx="32">
                  <c:v>dic-20</c:v>
                </c:pt>
                <c:pt idx="33">
                  <c:v>ene-21</c:v>
                </c:pt>
                <c:pt idx="34">
                  <c:v>feb-21</c:v>
                </c:pt>
                <c:pt idx="35">
                  <c:v>mar-21</c:v>
                </c:pt>
                <c:pt idx="36">
                  <c:v>abr-21</c:v>
                </c:pt>
              </c:strCache>
            </c:strRef>
          </c:cat>
          <c:val>
            <c:numRef>
              <c:f>Nitratos!$N$193:$N$230</c:f>
              <c:numCache>
                <c:formatCode>General</c:formatCode>
                <c:ptCount val="37"/>
                <c:pt idx="2">
                  <c:v>0.88</c:v>
                </c:pt>
                <c:pt idx="7">
                  <c:v>1.76</c:v>
                </c:pt>
              </c:numCache>
            </c:numRef>
          </c:val>
          <c:smooth val="0"/>
          <c:extLst>
            <c:ext xmlns:c16="http://schemas.microsoft.com/office/drawing/2014/chart" uri="{C3380CC4-5D6E-409C-BE32-E72D297353CC}">
              <c16:uniqueId val="{0000000C-CFE3-4CA8-BB17-8DB91F4BB6B9}"/>
            </c:ext>
          </c:extLst>
        </c:ser>
        <c:ser>
          <c:idx val="13"/>
          <c:order val="13"/>
          <c:tx>
            <c:strRef>
              <c:f>Nitratos!$O$191:$O$192</c:f>
              <c:strCache>
                <c:ptCount val="1"/>
                <c:pt idx="0">
                  <c:v>MAKI</c:v>
                </c:pt>
              </c:strCache>
            </c:strRef>
          </c:tx>
          <c:spPr>
            <a:ln w="28575" cap="rnd">
              <a:solidFill>
                <a:schemeClr val="accent2">
                  <a:lumMod val="80000"/>
                  <a:lumOff val="20000"/>
                </a:schemeClr>
              </a:solidFill>
              <a:round/>
            </a:ln>
            <a:effectLst/>
          </c:spPr>
          <c:marker>
            <c:symbol val="none"/>
          </c:marker>
          <c:cat>
            <c:strRef>
              <c:f>Nitratos!$A$193:$A$230</c:f>
              <c:strCache>
                <c:ptCount val="37"/>
                <c:pt idx="0">
                  <c:v>abr-18</c:v>
                </c:pt>
                <c:pt idx="1">
                  <c:v>may-18</c:v>
                </c:pt>
                <c:pt idx="2">
                  <c:v>jun-18</c:v>
                </c:pt>
                <c:pt idx="3">
                  <c:v>jul-18</c:v>
                </c:pt>
                <c:pt idx="4">
                  <c:v>ago-18</c:v>
                </c:pt>
                <c:pt idx="5">
                  <c:v>sep-18</c:v>
                </c:pt>
                <c:pt idx="6">
                  <c:v>oct-18</c:v>
                </c:pt>
                <c:pt idx="7">
                  <c:v>nov-18</c:v>
                </c:pt>
                <c:pt idx="8">
                  <c:v>dic-18</c:v>
                </c:pt>
                <c:pt idx="9">
                  <c:v>ene-19</c:v>
                </c:pt>
                <c:pt idx="10">
                  <c:v>feb-19</c:v>
                </c:pt>
                <c:pt idx="11">
                  <c:v>mar-19</c:v>
                </c:pt>
                <c:pt idx="12">
                  <c:v>abr-19</c:v>
                </c:pt>
                <c:pt idx="13">
                  <c:v>may-19</c:v>
                </c:pt>
                <c:pt idx="14">
                  <c:v>jun-19</c:v>
                </c:pt>
                <c:pt idx="15">
                  <c:v>jul-19</c:v>
                </c:pt>
                <c:pt idx="16">
                  <c:v>ago-19</c:v>
                </c:pt>
                <c:pt idx="17">
                  <c:v>sep-19</c:v>
                </c:pt>
                <c:pt idx="18">
                  <c:v>oct-19</c:v>
                </c:pt>
                <c:pt idx="19">
                  <c:v>nov-19</c:v>
                </c:pt>
                <c:pt idx="20">
                  <c:v>dic-19</c:v>
                </c:pt>
                <c:pt idx="21">
                  <c:v>ene-20</c:v>
                </c:pt>
                <c:pt idx="22">
                  <c:v>feb-20</c:v>
                </c:pt>
                <c:pt idx="23">
                  <c:v>mar-20</c:v>
                </c:pt>
                <c:pt idx="24">
                  <c:v>abr-20</c:v>
                </c:pt>
                <c:pt idx="25">
                  <c:v>may-20</c:v>
                </c:pt>
                <c:pt idx="26">
                  <c:v>jun-20</c:v>
                </c:pt>
                <c:pt idx="27">
                  <c:v>jul-20</c:v>
                </c:pt>
                <c:pt idx="28">
                  <c:v>ago-20</c:v>
                </c:pt>
                <c:pt idx="29">
                  <c:v>sep-20</c:v>
                </c:pt>
                <c:pt idx="30">
                  <c:v>oct-20</c:v>
                </c:pt>
                <c:pt idx="31">
                  <c:v>nov-20</c:v>
                </c:pt>
                <c:pt idx="32">
                  <c:v>dic-20</c:v>
                </c:pt>
                <c:pt idx="33">
                  <c:v>ene-21</c:v>
                </c:pt>
                <c:pt idx="34">
                  <c:v>feb-21</c:v>
                </c:pt>
                <c:pt idx="35">
                  <c:v>mar-21</c:v>
                </c:pt>
                <c:pt idx="36">
                  <c:v>abr-21</c:v>
                </c:pt>
              </c:strCache>
            </c:strRef>
          </c:cat>
          <c:val>
            <c:numRef>
              <c:f>Nitratos!$O$193:$O$230</c:f>
              <c:numCache>
                <c:formatCode>General</c:formatCode>
                <c:ptCount val="37"/>
                <c:pt idx="3">
                  <c:v>1</c:v>
                </c:pt>
                <c:pt idx="4">
                  <c:v>0.44</c:v>
                </c:pt>
              </c:numCache>
            </c:numRef>
          </c:val>
          <c:smooth val="0"/>
          <c:extLst>
            <c:ext xmlns:c16="http://schemas.microsoft.com/office/drawing/2014/chart" uri="{C3380CC4-5D6E-409C-BE32-E72D297353CC}">
              <c16:uniqueId val="{0000000D-CFE3-4CA8-BB17-8DB91F4BB6B9}"/>
            </c:ext>
          </c:extLst>
        </c:ser>
        <c:ser>
          <c:idx val="14"/>
          <c:order val="14"/>
          <c:tx>
            <c:strRef>
              <c:f>Nitratos!$P$191:$P$192</c:f>
              <c:strCache>
                <c:ptCount val="1"/>
                <c:pt idx="0">
                  <c:v>MSP</c:v>
                </c:pt>
              </c:strCache>
            </c:strRef>
          </c:tx>
          <c:spPr>
            <a:ln w="28575" cap="rnd">
              <a:solidFill>
                <a:schemeClr val="accent3">
                  <a:lumMod val="80000"/>
                  <a:lumOff val="20000"/>
                </a:schemeClr>
              </a:solidFill>
              <a:round/>
            </a:ln>
            <a:effectLst/>
          </c:spPr>
          <c:marker>
            <c:symbol val="none"/>
          </c:marker>
          <c:cat>
            <c:strRef>
              <c:f>Nitratos!$A$193:$A$230</c:f>
              <c:strCache>
                <c:ptCount val="37"/>
                <c:pt idx="0">
                  <c:v>abr-18</c:v>
                </c:pt>
                <c:pt idx="1">
                  <c:v>may-18</c:v>
                </c:pt>
                <c:pt idx="2">
                  <c:v>jun-18</c:v>
                </c:pt>
                <c:pt idx="3">
                  <c:v>jul-18</c:v>
                </c:pt>
                <c:pt idx="4">
                  <c:v>ago-18</c:v>
                </c:pt>
                <c:pt idx="5">
                  <c:v>sep-18</c:v>
                </c:pt>
                <c:pt idx="6">
                  <c:v>oct-18</c:v>
                </c:pt>
                <c:pt idx="7">
                  <c:v>nov-18</c:v>
                </c:pt>
                <c:pt idx="8">
                  <c:v>dic-18</c:v>
                </c:pt>
                <c:pt idx="9">
                  <c:v>ene-19</c:v>
                </c:pt>
                <c:pt idx="10">
                  <c:v>feb-19</c:v>
                </c:pt>
                <c:pt idx="11">
                  <c:v>mar-19</c:v>
                </c:pt>
                <c:pt idx="12">
                  <c:v>abr-19</c:v>
                </c:pt>
                <c:pt idx="13">
                  <c:v>may-19</c:v>
                </c:pt>
                <c:pt idx="14">
                  <c:v>jun-19</c:v>
                </c:pt>
                <c:pt idx="15">
                  <c:v>jul-19</c:v>
                </c:pt>
                <c:pt idx="16">
                  <c:v>ago-19</c:v>
                </c:pt>
                <c:pt idx="17">
                  <c:v>sep-19</c:v>
                </c:pt>
                <c:pt idx="18">
                  <c:v>oct-19</c:v>
                </c:pt>
                <c:pt idx="19">
                  <c:v>nov-19</c:v>
                </c:pt>
                <c:pt idx="20">
                  <c:v>dic-19</c:v>
                </c:pt>
                <c:pt idx="21">
                  <c:v>ene-20</c:v>
                </c:pt>
                <c:pt idx="22">
                  <c:v>feb-20</c:v>
                </c:pt>
                <c:pt idx="23">
                  <c:v>mar-20</c:v>
                </c:pt>
                <c:pt idx="24">
                  <c:v>abr-20</c:v>
                </c:pt>
                <c:pt idx="25">
                  <c:v>may-20</c:v>
                </c:pt>
                <c:pt idx="26">
                  <c:v>jun-20</c:v>
                </c:pt>
                <c:pt idx="27">
                  <c:v>jul-20</c:v>
                </c:pt>
                <c:pt idx="28">
                  <c:v>ago-20</c:v>
                </c:pt>
                <c:pt idx="29">
                  <c:v>sep-20</c:v>
                </c:pt>
                <c:pt idx="30">
                  <c:v>oct-20</c:v>
                </c:pt>
                <c:pt idx="31">
                  <c:v>nov-20</c:v>
                </c:pt>
                <c:pt idx="32">
                  <c:v>dic-20</c:v>
                </c:pt>
                <c:pt idx="33">
                  <c:v>ene-21</c:v>
                </c:pt>
                <c:pt idx="34">
                  <c:v>feb-21</c:v>
                </c:pt>
                <c:pt idx="35">
                  <c:v>mar-21</c:v>
                </c:pt>
                <c:pt idx="36">
                  <c:v>abr-21</c:v>
                </c:pt>
              </c:strCache>
            </c:strRef>
          </c:cat>
          <c:val>
            <c:numRef>
              <c:f>Nitratos!$P$193:$P$230</c:f>
              <c:numCache>
                <c:formatCode>General</c:formatCode>
                <c:ptCount val="37"/>
                <c:pt idx="31">
                  <c:v>0</c:v>
                </c:pt>
                <c:pt idx="32">
                  <c:v>0</c:v>
                </c:pt>
                <c:pt idx="33">
                  <c:v>0</c:v>
                </c:pt>
                <c:pt idx="34">
                  <c:v>0</c:v>
                </c:pt>
                <c:pt idx="35">
                  <c:v>0</c:v>
                </c:pt>
                <c:pt idx="36">
                  <c:v>0</c:v>
                </c:pt>
              </c:numCache>
            </c:numRef>
          </c:val>
          <c:smooth val="0"/>
          <c:extLst>
            <c:ext xmlns:c16="http://schemas.microsoft.com/office/drawing/2014/chart" uri="{C3380CC4-5D6E-409C-BE32-E72D297353CC}">
              <c16:uniqueId val="{0000000E-CFE3-4CA8-BB17-8DB91F4BB6B9}"/>
            </c:ext>
          </c:extLst>
        </c:ser>
        <c:ser>
          <c:idx val="15"/>
          <c:order val="15"/>
          <c:tx>
            <c:strRef>
              <c:f>Nitratos!$Q$191:$Q$192</c:f>
              <c:strCache>
                <c:ptCount val="1"/>
                <c:pt idx="0">
                  <c:v>PAPO1</c:v>
                </c:pt>
              </c:strCache>
            </c:strRef>
          </c:tx>
          <c:spPr>
            <a:ln w="28575" cap="rnd">
              <a:solidFill>
                <a:schemeClr val="accent4">
                  <a:lumMod val="80000"/>
                  <a:lumOff val="20000"/>
                </a:schemeClr>
              </a:solidFill>
              <a:round/>
            </a:ln>
            <a:effectLst/>
          </c:spPr>
          <c:marker>
            <c:symbol val="none"/>
          </c:marker>
          <c:cat>
            <c:strRef>
              <c:f>Nitratos!$A$193:$A$230</c:f>
              <c:strCache>
                <c:ptCount val="37"/>
                <c:pt idx="0">
                  <c:v>abr-18</c:v>
                </c:pt>
                <c:pt idx="1">
                  <c:v>may-18</c:v>
                </c:pt>
                <c:pt idx="2">
                  <c:v>jun-18</c:v>
                </c:pt>
                <c:pt idx="3">
                  <c:v>jul-18</c:v>
                </c:pt>
                <c:pt idx="4">
                  <c:v>ago-18</c:v>
                </c:pt>
                <c:pt idx="5">
                  <c:v>sep-18</c:v>
                </c:pt>
                <c:pt idx="6">
                  <c:v>oct-18</c:v>
                </c:pt>
                <c:pt idx="7">
                  <c:v>nov-18</c:v>
                </c:pt>
                <c:pt idx="8">
                  <c:v>dic-18</c:v>
                </c:pt>
                <c:pt idx="9">
                  <c:v>ene-19</c:v>
                </c:pt>
                <c:pt idx="10">
                  <c:v>feb-19</c:v>
                </c:pt>
                <c:pt idx="11">
                  <c:v>mar-19</c:v>
                </c:pt>
                <c:pt idx="12">
                  <c:v>abr-19</c:v>
                </c:pt>
                <c:pt idx="13">
                  <c:v>may-19</c:v>
                </c:pt>
                <c:pt idx="14">
                  <c:v>jun-19</c:v>
                </c:pt>
                <c:pt idx="15">
                  <c:v>jul-19</c:v>
                </c:pt>
                <c:pt idx="16">
                  <c:v>ago-19</c:v>
                </c:pt>
                <c:pt idx="17">
                  <c:v>sep-19</c:v>
                </c:pt>
                <c:pt idx="18">
                  <c:v>oct-19</c:v>
                </c:pt>
                <c:pt idx="19">
                  <c:v>nov-19</c:v>
                </c:pt>
                <c:pt idx="20">
                  <c:v>dic-19</c:v>
                </c:pt>
                <c:pt idx="21">
                  <c:v>ene-20</c:v>
                </c:pt>
                <c:pt idx="22">
                  <c:v>feb-20</c:v>
                </c:pt>
                <c:pt idx="23">
                  <c:v>mar-20</c:v>
                </c:pt>
                <c:pt idx="24">
                  <c:v>abr-20</c:v>
                </c:pt>
                <c:pt idx="25">
                  <c:v>may-20</c:v>
                </c:pt>
                <c:pt idx="26">
                  <c:v>jun-20</c:v>
                </c:pt>
                <c:pt idx="27">
                  <c:v>jul-20</c:v>
                </c:pt>
                <c:pt idx="28">
                  <c:v>ago-20</c:v>
                </c:pt>
                <c:pt idx="29">
                  <c:v>sep-20</c:v>
                </c:pt>
                <c:pt idx="30">
                  <c:v>oct-20</c:v>
                </c:pt>
                <c:pt idx="31">
                  <c:v>nov-20</c:v>
                </c:pt>
                <c:pt idx="32">
                  <c:v>dic-20</c:v>
                </c:pt>
                <c:pt idx="33">
                  <c:v>ene-21</c:v>
                </c:pt>
                <c:pt idx="34">
                  <c:v>feb-21</c:v>
                </c:pt>
                <c:pt idx="35">
                  <c:v>mar-21</c:v>
                </c:pt>
                <c:pt idx="36">
                  <c:v>abr-21</c:v>
                </c:pt>
              </c:strCache>
            </c:strRef>
          </c:cat>
          <c:val>
            <c:numRef>
              <c:f>Nitratos!$Q$193:$Q$230</c:f>
              <c:numCache>
                <c:formatCode>General</c:formatCode>
                <c:ptCount val="37"/>
              </c:numCache>
            </c:numRef>
          </c:val>
          <c:smooth val="0"/>
          <c:extLst>
            <c:ext xmlns:c16="http://schemas.microsoft.com/office/drawing/2014/chart" uri="{C3380CC4-5D6E-409C-BE32-E72D297353CC}">
              <c16:uniqueId val="{0000000F-CFE3-4CA8-BB17-8DB91F4BB6B9}"/>
            </c:ext>
          </c:extLst>
        </c:ser>
        <c:ser>
          <c:idx val="16"/>
          <c:order val="16"/>
          <c:tx>
            <c:strRef>
              <c:f>Nitratos!$R$191:$R$192</c:f>
              <c:strCache>
                <c:ptCount val="1"/>
                <c:pt idx="0">
                  <c:v>PAPO2</c:v>
                </c:pt>
              </c:strCache>
            </c:strRef>
          </c:tx>
          <c:spPr>
            <a:ln w="28575" cap="rnd">
              <a:solidFill>
                <a:schemeClr val="accent5">
                  <a:lumMod val="80000"/>
                  <a:lumOff val="20000"/>
                </a:schemeClr>
              </a:solidFill>
              <a:round/>
            </a:ln>
            <a:effectLst/>
          </c:spPr>
          <c:marker>
            <c:symbol val="none"/>
          </c:marker>
          <c:cat>
            <c:strRef>
              <c:f>Nitratos!$A$193:$A$230</c:f>
              <c:strCache>
                <c:ptCount val="37"/>
                <c:pt idx="0">
                  <c:v>abr-18</c:v>
                </c:pt>
                <c:pt idx="1">
                  <c:v>may-18</c:v>
                </c:pt>
                <c:pt idx="2">
                  <c:v>jun-18</c:v>
                </c:pt>
                <c:pt idx="3">
                  <c:v>jul-18</c:v>
                </c:pt>
                <c:pt idx="4">
                  <c:v>ago-18</c:v>
                </c:pt>
                <c:pt idx="5">
                  <c:v>sep-18</c:v>
                </c:pt>
                <c:pt idx="6">
                  <c:v>oct-18</c:v>
                </c:pt>
                <c:pt idx="7">
                  <c:v>nov-18</c:v>
                </c:pt>
                <c:pt idx="8">
                  <c:v>dic-18</c:v>
                </c:pt>
                <c:pt idx="9">
                  <c:v>ene-19</c:v>
                </c:pt>
                <c:pt idx="10">
                  <c:v>feb-19</c:v>
                </c:pt>
                <c:pt idx="11">
                  <c:v>mar-19</c:v>
                </c:pt>
                <c:pt idx="12">
                  <c:v>abr-19</c:v>
                </c:pt>
                <c:pt idx="13">
                  <c:v>may-19</c:v>
                </c:pt>
                <c:pt idx="14">
                  <c:v>jun-19</c:v>
                </c:pt>
                <c:pt idx="15">
                  <c:v>jul-19</c:v>
                </c:pt>
                <c:pt idx="16">
                  <c:v>ago-19</c:v>
                </c:pt>
                <c:pt idx="17">
                  <c:v>sep-19</c:v>
                </c:pt>
                <c:pt idx="18">
                  <c:v>oct-19</c:v>
                </c:pt>
                <c:pt idx="19">
                  <c:v>nov-19</c:v>
                </c:pt>
                <c:pt idx="20">
                  <c:v>dic-19</c:v>
                </c:pt>
                <c:pt idx="21">
                  <c:v>ene-20</c:v>
                </c:pt>
                <c:pt idx="22">
                  <c:v>feb-20</c:v>
                </c:pt>
                <c:pt idx="23">
                  <c:v>mar-20</c:v>
                </c:pt>
                <c:pt idx="24">
                  <c:v>abr-20</c:v>
                </c:pt>
                <c:pt idx="25">
                  <c:v>may-20</c:v>
                </c:pt>
                <c:pt idx="26">
                  <c:v>jun-20</c:v>
                </c:pt>
                <c:pt idx="27">
                  <c:v>jul-20</c:v>
                </c:pt>
                <c:pt idx="28">
                  <c:v>ago-20</c:v>
                </c:pt>
                <c:pt idx="29">
                  <c:v>sep-20</c:v>
                </c:pt>
                <c:pt idx="30">
                  <c:v>oct-20</c:v>
                </c:pt>
                <c:pt idx="31">
                  <c:v>nov-20</c:v>
                </c:pt>
                <c:pt idx="32">
                  <c:v>dic-20</c:v>
                </c:pt>
                <c:pt idx="33">
                  <c:v>ene-21</c:v>
                </c:pt>
                <c:pt idx="34">
                  <c:v>feb-21</c:v>
                </c:pt>
                <c:pt idx="35">
                  <c:v>mar-21</c:v>
                </c:pt>
                <c:pt idx="36">
                  <c:v>abr-21</c:v>
                </c:pt>
              </c:strCache>
            </c:strRef>
          </c:cat>
          <c:val>
            <c:numRef>
              <c:f>Nitratos!$R$193:$R$230</c:f>
              <c:numCache>
                <c:formatCode>General</c:formatCode>
                <c:ptCount val="37"/>
                <c:pt idx="2">
                  <c:v>1.76</c:v>
                </c:pt>
                <c:pt idx="7">
                  <c:v>4.4000000000000004</c:v>
                </c:pt>
                <c:pt idx="25">
                  <c:v>#N/A</c:v>
                </c:pt>
              </c:numCache>
            </c:numRef>
          </c:val>
          <c:smooth val="0"/>
          <c:extLst>
            <c:ext xmlns:c16="http://schemas.microsoft.com/office/drawing/2014/chart" uri="{C3380CC4-5D6E-409C-BE32-E72D297353CC}">
              <c16:uniqueId val="{00000010-CFE3-4CA8-BB17-8DB91F4BB6B9}"/>
            </c:ext>
          </c:extLst>
        </c:ser>
        <c:ser>
          <c:idx val="17"/>
          <c:order val="17"/>
          <c:tx>
            <c:strRef>
              <c:f>Nitratos!$S$191:$S$192</c:f>
              <c:strCache>
                <c:ptCount val="1"/>
                <c:pt idx="0">
                  <c:v>PAPR1</c:v>
                </c:pt>
              </c:strCache>
            </c:strRef>
          </c:tx>
          <c:spPr>
            <a:ln w="28575" cap="rnd">
              <a:solidFill>
                <a:schemeClr val="accent6">
                  <a:lumMod val="80000"/>
                  <a:lumOff val="20000"/>
                </a:schemeClr>
              </a:solidFill>
              <a:round/>
            </a:ln>
            <a:effectLst/>
          </c:spPr>
          <c:marker>
            <c:symbol val="none"/>
          </c:marker>
          <c:cat>
            <c:strRef>
              <c:f>Nitratos!$A$193:$A$230</c:f>
              <c:strCache>
                <c:ptCount val="37"/>
                <c:pt idx="0">
                  <c:v>abr-18</c:v>
                </c:pt>
                <c:pt idx="1">
                  <c:v>may-18</c:v>
                </c:pt>
                <c:pt idx="2">
                  <c:v>jun-18</c:v>
                </c:pt>
                <c:pt idx="3">
                  <c:v>jul-18</c:v>
                </c:pt>
                <c:pt idx="4">
                  <c:v>ago-18</c:v>
                </c:pt>
                <c:pt idx="5">
                  <c:v>sep-18</c:v>
                </c:pt>
                <c:pt idx="6">
                  <c:v>oct-18</c:v>
                </c:pt>
                <c:pt idx="7">
                  <c:v>nov-18</c:v>
                </c:pt>
                <c:pt idx="8">
                  <c:v>dic-18</c:v>
                </c:pt>
                <c:pt idx="9">
                  <c:v>ene-19</c:v>
                </c:pt>
                <c:pt idx="10">
                  <c:v>feb-19</c:v>
                </c:pt>
                <c:pt idx="11">
                  <c:v>mar-19</c:v>
                </c:pt>
                <c:pt idx="12">
                  <c:v>abr-19</c:v>
                </c:pt>
                <c:pt idx="13">
                  <c:v>may-19</c:v>
                </c:pt>
                <c:pt idx="14">
                  <c:v>jun-19</c:v>
                </c:pt>
                <c:pt idx="15">
                  <c:v>jul-19</c:v>
                </c:pt>
                <c:pt idx="16">
                  <c:v>ago-19</c:v>
                </c:pt>
                <c:pt idx="17">
                  <c:v>sep-19</c:v>
                </c:pt>
                <c:pt idx="18">
                  <c:v>oct-19</c:v>
                </c:pt>
                <c:pt idx="19">
                  <c:v>nov-19</c:v>
                </c:pt>
                <c:pt idx="20">
                  <c:v>dic-19</c:v>
                </c:pt>
                <c:pt idx="21">
                  <c:v>ene-20</c:v>
                </c:pt>
                <c:pt idx="22">
                  <c:v>feb-20</c:v>
                </c:pt>
                <c:pt idx="23">
                  <c:v>mar-20</c:v>
                </c:pt>
                <c:pt idx="24">
                  <c:v>abr-20</c:v>
                </c:pt>
                <c:pt idx="25">
                  <c:v>may-20</c:v>
                </c:pt>
                <c:pt idx="26">
                  <c:v>jun-20</c:v>
                </c:pt>
                <c:pt idx="27">
                  <c:v>jul-20</c:v>
                </c:pt>
                <c:pt idx="28">
                  <c:v>ago-20</c:v>
                </c:pt>
                <c:pt idx="29">
                  <c:v>sep-20</c:v>
                </c:pt>
                <c:pt idx="30">
                  <c:v>oct-20</c:v>
                </c:pt>
                <c:pt idx="31">
                  <c:v>nov-20</c:v>
                </c:pt>
                <c:pt idx="32">
                  <c:v>dic-20</c:v>
                </c:pt>
                <c:pt idx="33">
                  <c:v>ene-21</c:v>
                </c:pt>
                <c:pt idx="34">
                  <c:v>feb-21</c:v>
                </c:pt>
                <c:pt idx="35">
                  <c:v>mar-21</c:v>
                </c:pt>
                <c:pt idx="36">
                  <c:v>abr-21</c:v>
                </c:pt>
              </c:strCache>
            </c:strRef>
          </c:cat>
          <c:val>
            <c:numRef>
              <c:f>Nitratos!$S$193:$S$230</c:f>
              <c:numCache>
                <c:formatCode>General</c:formatCode>
                <c:ptCount val="37"/>
              </c:numCache>
            </c:numRef>
          </c:val>
          <c:smooth val="0"/>
          <c:extLst>
            <c:ext xmlns:c16="http://schemas.microsoft.com/office/drawing/2014/chart" uri="{C3380CC4-5D6E-409C-BE32-E72D297353CC}">
              <c16:uniqueId val="{00000011-CFE3-4CA8-BB17-8DB91F4BB6B9}"/>
            </c:ext>
          </c:extLst>
        </c:ser>
        <c:ser>
          <c:idx val="18"/>
          <c:order val="18"/>
          <c:tx>
            <c:strRef>
              <c:f>Nitratos!$T$191:$T$192</c:f>
              <c:strCache>
                <c:ptCount val="1"/>
                <c:pt idx="0">
                  <c:v>PAPR2</c:v>
                </c:pt>
              </c:strCache>
            </c:strRef>
          </c:tx>
          <c:spPr>
            <a:ln w="28575" cap="rnd">
              <a:solidFill>
                <a:schemeClr val="accent1">
                  <a:lumMod val="80000"/>
                </a:schemeClr>
              </a:solidFill>
              <a:round/>
            </a:ln>
            <a:effectLst/>
          </c:spPr>
          <c:marker>
            <c:symbol val="none"/>
          </c:marker>
          <c:cat>
            <c:strRef>
              <c:f>Nitratos!$A$193:$A$230</c:f>
              <c:strCache>
                <c:ptCount val="37"/>
                <c:pt idx="0">
                  <c:v>abr-18</c:v>
                </c:pt>
                <c:pt idx="1">
                  <c:v>may-18</c:v>
                </c:pt>
                <c:pt idx="2">
                  <c:v>jun-18</c:v>
                </c:pt>
                <c:pt idx="3">
                  <c:v>jul-18</c:v>
                </c:pt>
                <c:pt idx="4">
                  <c:v>ago-18</c:v>
                </c:pt>
                <c:pt idx="5">
                  <c:v>sep-18</c:v>
                </c:pt>
                <c:pt idx="6">
                  <c:v>oct-18</c:v>
                </c:pt>
                <c:pt idx="7">
                  <c:v>nov-18</c:v>
                </c:pt>
                <c:pt idx="8">
                  <c:v>dic-18</c:v>
                </c:pt>
                <c:pt idx="9">
                  <c:v>ene-19</c:v>
                </c:pt>
                <c:pt idx="10">
                  <c:v>feb-19</c:v>
                </c:pt>
                <c:pt idx="11">
                  <c:v>mar-19</c:v>
                </c:pt>
                <c:pt idx="12">
                  <c:v>abr-19</c:v>
                </c:pt>
                <c:pt idx="13">
                  <c:v>may-19</c:v>
                </c:pt>
                <c:pt idx="14">
                  <c:v>jun-19</c:v>
                </c:pt>
                <c:pt idx="15">
                  <c:v>jul-19</c:v>
                </c:pt>
                <c:pt idx="16">
                  <c:v>ago-19</c:v>
                </c:pt>
                <c:pt idx="17">
                  <c:v>sep-19</c:v>
                </c:pt>
                <c:pt idx="18">
                  <c:v>oct-19</c:v>
                </c:pt>
                <c:pt idx="19">
                  <c:v>nov-19</c:v>
                </c:pt>
                <c:pt idx="20">
                  <c:v>dic-19</c:v>
                </c:pt>
                <c:pt idx="21">
                  <c:v>ene-20</c:v>
                </c:pt>
                <c:pt idx="22">
                  <c:v>feb-20</c:v>
                </c:pt>
                <c:pt idx="23">
                  <c:v>mar-20</c:v>
                </c:pt>
                <c:pt idx="24">
                  <c:v>abr-20</c:v>
                </c:pt>
                <c:pt idx="25">
                  <c:v>may-20</c:v>
                </c:pt>
                <c:pt idx="26">
                  <c:v>jun-20</c:v>
                </c:pt>
                <c:pt idx="27">
                  <c:v>jul-20</c:v>
                </c:pt>
                <c:pt idx="28">
                  <c:v>ago-20</c:v>
                </c:pt>
                <c:pt idx="29">
                  <c:v>sep-20</c:v>
                </c:pt>
                <c:pt idx="30">
                  <c:v>oct-20</c:v>
                </c:pt>
                <c:pt idx="31">
                  <c:v>nov-20</c:v>
                </c:pt>
                <c:pt idx="32">
                  <c:v>dic-20</c:v>
                </c:pt>
                <c:pt idx="33">
                  <c:v>ene-21</c:v>
                </c:pt>
                <c:pt idx="34">
                  <c:v>feb-21</c:v>
                </c:pt>
                <c:pt idx="35">
                  <c:v>mar-21</c:v>
                </c:pt>
                <c:pt idx="36">
                  <c:v>abr-21</c:v>
                </c:pt>
              </c:strCache>
            </c:strRef>
          </c:cat>
          <c:val>
            <c:numRef>
              <c:f>Nitratos!$T$193:$T$230</c:f>
              <c:numCache>
                <c:formatCode>General</c:formatCode>
                <c:ptCount val="37"/>
                <c:pt idx="2">
                  <c:v>0.88</c:v>
                </c:pt>
                <c:pt idx="7">
                  <c:v>1.76</c:v>
                </c:pt>
              </c:numCache>
            </c:numRef>
          </c:val>
          <c:smooth val="0"/>
          <c:extLst>
            <c:ext xmlns:c16="http://schemas.microsoft.com/office/drawing/2014/chart" uri="{C3380CC4-5D6E-409C-BE32-E72D297353CC}">
              <c16:uniqueId val="{00000012-CFE3-4CA8-BB17-8DB91F4BB6B9}"/>
            </c:ext>
          </c:extLst>
        </c:ser>
        <c:ser>
          <c:idx val="19"/>
          <c:order val="19"/>
          <c:tx>
            <c:strRef>
              <c:f>Nitratos!$U$191:$U$192</c:f>
              <c:strCache>
                <c:ptCount val="1"/>
                <c:pt idx="0">
                  <c:v>PAPR3</c:v>
                </c:pt>
              </c:strCache>
            </c:strRef>
          </c:tx>
          <c:spPr>
            <a:ln w="28575" cap="rnd">
              <a:solidFill>
                <a:schemeClr val="accent2">
                  <a:lumMod val="80000"/>
                </a:schemeClr>
              </a:solidFill>
              <a:round/>
            </a:ln>
            <a:effectLst/>
          </c:spPr>
          <c:marker>
            <c:symbol val="none"/>
          </c:marker>
          <c:cat>
            <c:strRef>
              <c:f>Nitratos!$A$193:$A$230</c:f>
              <c:strCache>
                <c:ptCount val="37"/>
                <c:pt idx="0">
                  <c:v>abr-18</c:v>
                </c:pt>
                <c:pt idx="1">
                  <c:v>may-18</c:v>
                </c:pt>
                <c:pt idx="2">
                  <c:v>jun-18</c:v>
                </c:pt>
                <c:pt idx="3">
                  <c:v>jul-18</c:v>
                </c:pt>
                <c:pt idx="4">
                  <c:v>ago-18</c:v>
                </c:pt>
                <c:pt idx="5">
                  <c:v>sep-18</c:v>
                </c:pt>
                <c:pt idx="6">
                  <c:v>oct-18</c:v>
                </c:pt>
                <c:pt idx="7">
                  <c:v>nov-18</c:v>
                </c:pt>
                <c:pt idx="8">
                  <c:v>dic-18</c:v>
                </c:pt>
                <c:pt idx="9">
                  <c:v>ene-19</c:v>
                </c:pt>
                <c:pt idx="10">
                  <c:v>feb-19</c:v>
                </c:pt>
                <c:pt idx="11">
                  <c:v>mar-19</c:v>
                </c:pt>
                <c:pt idx="12">
                  <c:v>abr-19</c:v>
                </c:pt>
                <c:pt idx="13">
                  <c:v>may-19</c:v>
                </c:pt>
                <c:pt idx="14">
                  <c:v>jun-19</c:v>
                </c:pt>
                <c:pt idx="15">
                  <c:v>jul-19</c:v>
                </c:pt>
                <c:pt idx="16">
                  <c:v>ago-19</c:v>
                </c:pt>
                <c:pt idx="17">
                  <c:v>sep-19</c:v>
                </c:pt>
                <c:pt idx="18">
                  <c:v>oct-19</c:v>
                </c:pt>
                <c:pt idx="19">
                  <c:v>nov-19</c:v>
                </c:pt>
                <c:pt idx="20">
                  <c:v>dic-19</c:v>
                </c:pt>
                <c:pt idx="21">
                  <c:v>ene-20</c:v>
                </c:pt>
                <c:pt idx="22">
                  <c:v>feb-20</c:v>
                </c:pt>
                <c:pt idx="23">
                  <c:v>mar-20</c:v>
                </c:pt>
                <c:pt idx="24">
                  <c:v>abr-20</c:v>
                </c:pt>
                <c:pt idx="25">
                  <c:v>may-20</c:v>
                </c:pt>
                <c:pt idx="26">
                  <c:v>jun-20</c:v>
                </c:pt>
                <c:pt idx="27">
                  <c:v>jul-20</c:v>
                </c:pt>
                <c:pt idx="28">
                  <c:v>ago-20</c:v>
                </c:pt>
                <c:pt idx="29">
                  <c:v>sep-20</c:v>
                </c:pt>
                <c:pt idx="30">
                  <c:v>oct-20</c:v>
                </c:pt>
                <c:pt idx="31">
                  <c:v>nov-20</c:v>
                </c:pt>
                <c:pt idx="32">
                  <c:v>dic-20</c:v>
                </c:pt>
                <c:pt idx="33">
                  <c:v>ene-21</c:v>
                </c:pt>
                <c:pt idx="34">
                  <c:v>feb-21</c:v>
                </c:pt>
                <c:pt idx="35">
                  <c:v>mar-21</c:v>
                </c:pt>
                <c:pt idx="36">
                  <c:v>abr-21</c:v>
                </c:pt>
              </c:strCache>
            </c:strRef>
          </c:cat>
          <c:val>
            <c:numRef>
              <c:f>Nitratos!$U$193:$U$230</c:f>
              <c:numCache>
                <c:formatCode>General</c:formatCode>
                <c:ptCount val="37"/>
              </c:numCache>
            </c:numRef>
          </c:val>
          <c:smooth val="0"/>
          <c:extLst>
            <c:ext xmlns:c16="http://schemas.microsoft.com/office/drawing/2014/chart" uri="{C3380CC4-5D6E-409C-BE32-E72D297353CC}">
              <c16:uniqueId val="{00000013-CFE3-4CA8-BB17-8DB91F4BB6B9}"/>
            </c:ext>
          </c:extLst>
        </c:ser>
        <c:ser>
          <c:idx val="20"/>
          <c:order val="20"/>
          <c:tx>
            <c:strRef>
              <c:f>Nitratos!$V$191:$V$192</c:f>
              <c:strCache>
                <c:ptCount val="1"/>
                <c:pt idx="0">
                  <c:v>PLTR1</c:v>
                </c:pt>
              </c:strCache>
            </c:strRef>
          </c:tx>
          <c:spPr>
            <a:ln w="28575" cap="rnd">
              <a:solidFill>
                <a:schemeClr val="accent3">
                  <a:lumMod val="80000"/>
                </a:schemeClr>
              </a:solidFill>
              <a:round/>
            </a:ln>
            <a:effectLst/>
          </c:spPr>
          <c:marker>
            <c:symbol val="none"/>
          </c:marker>
          <c:cat>
            <c:strRef>
              <c:f>Nitratos!$A$193:$A$230</c:f>
              <c:strCache>
                <c:ptCount val="37"/>
                <c:pt idx="0">
                  <c:v>abr-18</c:v>
                </c:pt>
                <c:pt idx="1">
                  <c:v>may-18</c:v>
                </c:pt>
                <c:pt idx="2">
                  <c:v>jun-18</c:v>
                </c:pt>
                <c:pt idx="3">
                  <c:v>jul-18</c:v>
                </c:pt>
                <c:pt idx="4">
                  <c:v>ago-18</c:v>
                </c:pt>
                <c:pt idx="5">
                  <c:v>sep-18</c:v>
                </c:pt>
                <c:pt idx="6">
                  <c:v>oct-18</c:v>
                </c:pt>
                <c:pt idx="7">
                  <c:v>nov-18</c:v>
                </c:pt>
                <c:pt idx="8">
                  <c:v>dic-18</c:v>
                </c:pt>
                <c:pt idx="9">
                  <c:v>ene-19</c:v>
                </c:pt>
                <c:pt idx="10">
                  <c:v>feb-19</c:v>
                </c:pt>
                <c:pt idx="11">
                  <c:v>mar-19</c:v>
                </c:pt>
                <c:pt idx="12">
                  <c:v>abr-19</c:v>
                </c:pt>
                <c:pt idx="13">
                  <c:v>may-19</c:v>
                </c:pt>
                <c:pt idx="14">
                  <c:v>jun-19</c:v>
                </c:pt>
                <c:pt idx="15">
                  <c:v>jul-19</c:v>
                </c:pt>
                <c:pt idx="16">
                  <c:v>ago-19</c:v>
                </c:pt>
                <c:pt idx="17">
                  <c:v>sep-19</c:v>
                </c:pt>
                <c:pt idx="18">
                  <c:v>oct-19</c:v>
                </c:pt>
                <c:pt idx="19">
                  <c:v>nov-19</c:v>
                </c:pt>
                <c:pt idx="20">
                  <c:v>dic-19</c:v>
                </c:pt>
                <c:pt idx="21">
                  <c:v>ene-20</c:v>
                </c:pt>
                <c:pt idx="22">
                  <c:v>feb-20</c:v>
                </c:pt>
                <c:pt idx="23">
                  <c:v>mar-20</c:v>
                </c:pt>
                <c:pt idx="24">
                  <c:v>abr-20</c:v>
                </c:pt>
                <c:pt idx="25">
                  <c:v>may-20</c:v>
                </c:pt>
                <c:pt idx="26">
                  <c:v>jun-20</c:v>
                </c:pt>
                <c:pt idx="27">
                  <c:v>jul-20</c:v>
                </c:pt>
                <c:pt idx="28">
                  <c:v>ago-20</c:v>
                </c:pt>
                <c:pt idx="29">
                  <c:v>sep-20</c:v>
                </c:pt>
                <c:pt idx="30">
                  <c:v>oct-20</c:v>
                </c:pt>
                <c:pt idx="31">
                  <c:v>nov-20</c:v>
                </c:pt>
                <c:pt idx="32">
                  <c:v>dic-20</c:v>
                </c:pt>
                <c:pt idx="33">
                  <c:v>ene-21</c:v>
                </c:pt>
                <c:pt idx="34">
                  <c:v>feb-21</c:v>
                </c:pt>
                <c:pt idx="35">
                  <c:v>mar-21</c:v>
                </c:pt>
                <c:pt idx="36">
                  <c:v>abr-21</c:v>
                </c:pt>
              </c:strCache>
            </c:strRef>
          </c:cat>
          <c:val>
            <c:numRef>
              <c:f>Nitratos!$V$193:$V$230</c:f>
              <c:numCache>
                <c:formatCode>General</c:formatCode>
                <c:ptCount val="37"/>
                <c:pt idx="1">
                  <c:v>4.4000000000000004</c:v>
                </c:pt>
                <c:pt idx="2">
                  <c:v>2.2000000000000002</c:v>
                </c:pt>
                <c:pt idx="3">
                  <c:v>4.4000000000000004</c:v>
                </c:pt>
                <c:pt idx="4">
                  <c:v>1.95</c:v>
                </c:pt>
                <c:pt idx="5">
                  <c:v>0.85</c:v>
                </c:pt>
                <c:pt idx="6">
                  <c:v>4.4000000000000004</c:v>
                </c:pt>
                <c:pt idx="7">
                  <c:v>1.02</c:v>
                </c:pt>
                <c:pt idx="19">
                  <c:v>1.1000000000000001</c:v>
                </c:pt>
                <c:pt idx="21">
                  <c:v>1.1000000000000001</c:v>
                </c:pt>
                <c:pt idx="22">
                  <c:v>1.1000000000000001</c:v>
                </c:pt>
                <c:pt idx="23">
                  <c:v>1.1000000000000001</c:v>
                </c:pt>
                <c:pt idx="25">
                  <c:v>1.76</c:v>
                </c:pt>
                <c:pt idx="26">
                  <c:v>1.76</c:v>
                </c:pt>
                <c:pt idx="27">
                  <c:v>0.88</c:v>
                </c:pt>
                <c:pt idx="28">
                  <c:v>0.88</c:v>
                </c:pt>
                <c:pt idx="29">
                  <c:v>0.88</c:v>
                </c:pt>
                <c:pt idx="30">
                  <c:v>1.76</c:v>
                </c:pt>
                <c:pt idx="31">
                  <c:v>4.4000000000000004</c:v>
                </c:pt>
                <c:pt idx="32">
                  <c:v>1.76</c:v>
                </c:pt>
                <c:pt idx="33">
                  <c:v>2.64</c:v>
                </c:pt>
                <c:pt idx="34">
                  <c:v>1.76</c:v>
                </c:pt>
                <c:pt idx="35">
                  <c:v>0.88</c:v>
                </c:pt>
                <c:pt idx="36">
                  <c:v>4.4000000000000004</c:v>
                </c:pt>
              </c:numCache>
            </c:numRef>
          </c:val>
          <c:smooth val="0"/>
          <c:extLst>
            <c:ext xmlns:c16="http://schemas.microsoft.com/office/drawing/2014/chart" uri="{C3380CC4-5D6E-409C-BE32-E72D297353CC}">
              <c16:uniqueId val="{00000014-CFE3-4CA8-BB17-8DB91F4BB6B9}"/>
            </c:ext>
          </c:extLst>
        </c:ser>
        <c:ser>
          <c:idx val="21"/>
          <c:order val="21"/>
          <c:tx>
            <c:strRef>
              <c:f>Nitratos!$W$191:$W$192</c:f>
              <c:strCache>
                <c:ptCount val="1"/>
                <c:pt idx="0">
                  <c:v>PLTR2</c:v>
                </c:pt>
              </c:strCache>
            </c:strRef>
          </c:tx>
          <c:spPr>
            <a:ln w="28575" cap="rnd">
              <a:solidFill>
                <a:schemeClr val="accent4">
                  <a:lumMod val="80000"/>
                </a:schemeClr>
              </a:solidFill>
              <a:round/>
            </a:ln>
            <a:effectLst/>
          </c:spPr>
          <c:marker>
            <c:symbol val="none"/>
          </c:marker>
          <c:cat>
            <c:strRef>
              <c:f>Nitratos!$A$193:$A$230</c:f>
              <c:strCache>
                <c:ptCount val="37"/>
                <c:pt idx="0">
                  <c:v>abr-18</c:v>
                </c:pt>
                <c:pt idx="1">
                  <c:v>may-18</c:v>
                </c:pt>
                <c:pt idx="2">
                  <c:v>jun-18</c:v>
                </c:pt>
                <c:pt idx="3">
                  <c:v>jul-18</c:v>
                </c:pt>
                <c:pt idx="4">
                  <c:v>ago-18</c:v>
                </c:pt>
                <c:pt idx="5">
                  <c:v>sep-18</c:v>
                </c:pt>
                <c:pt idx="6">
                  <c:v>oct-18</c:v>
                </c:pt>
                <c:pt idx="7">
                  <c:v>nov-18</c:v>
                </c:pt>
                <c:pt idx="8">
                  <c:v>dic-18</c:v>
                </c:pt>
                <c:pt idx="9">
                  <c:v>ene-19</c:v>
                </c:pt>
                <c:pt idx="10">
                  <c:v>feb-19</c:v>
                </c:pt>
                <c:pt idx="11">
                  <c:v>mar-19</c:v>
                </c:pt>
                <c:pt idx="12">
                  <c:v>abr-19</c:v>
                </c:pt>
                <c:pt idx="13">
                  <c:v>may-19</c:v>
                </c:pt>
                <c:pt idx="14">
                  <c:v>jun-19</c:v>
                </c:pt>
                <c:pt idx="15">
                  <c:v>jul-19</c:v>
                </c:pt>
                <c:pt idx="16">
                  <c:v>ago-19</c:v>
                </c:pt>
                <c:pt idx="17">
                  <c:v>sep-19</c:v>
                </c:pt>
                <c:pt idx="18">
                  <c:v>oct-19</c:v>
                </c:pt>
                <c:pt idx="19">
                  <c:v>nov-19</c:v>
                </c:pt>
                <c:pt idx="20">
                  <c:v>dic-19</c:v>
                </c:pt>
                <c:pt idx="21">
                  <c:v>ene-20</c:v>
                </c:pt>
                <c:pt idx="22">
                  <c:v>feb-20</c:v>
                </c:pt>
                <c:pt idx="23">
                  <c:v>mar-20</c:v>
                </c:pt>
                <c:pt idx="24">
                  <c:v>abr-20</c:v>
                </c:pt>
                <c:pt idx="25">
                  <c:v>may-20</c:v>
                </c:pt>
                <c:pt idx="26">
                  <c:v>jun-20</c:v>
                </c:pt>
                <c:pt idx="27">
                  <c:v>jul-20</c:v>
                </c:pt>
                <c:pt idx="28">
                  <c:v>ago-20</c:v>
                </c:pt>
                <c:pt idx="29">
                  <c:v>sep-20</c:v>
                </c:pt>
                <c:pt idx="30">
                  <c:v>oct-20</c:v>
                </c:pt>
                <c:pt idx="31">
                  <c:v>nov-20</c:v>
                </c:pt>
                <c:pt idx="32">
                  <c:v>dic-20</c:v>
                </c:pt>
                <c:pt idx="33">
                  <c:v>ene-21</c:v>
                </c:pt>
                <c:pt idx="34">
                  <c:v>feb-21</c:v>
                </c:pt>
                <c:pt idx="35">
                  <c:v>mar-21</c:v>
                </c:pt>
                <c:pt idx="36">
                  <c:v>abr-21</c:v>
                </c:pt>
              </c:strCache>
            </c:strRef>
          </c:cat>
          <c:val>
            <c:numRef>
              <c:f>Nitratos!$W$193:$W$230</c:f>
              <c:numCache>
                <c:formatCode>General</c:formatCode>
                <c:ptCount val="37"/>
                <c:pt idx="1">
                  <c:v>4.4000000000000004</c:v>
                </c:pt>
                <c:pt idx="2">
                  <c:v>2.2000000000000002</c:v>
                </c:pt>
                <c:pt idx="3">
                  <c:v>2.2000000000000002</c:v>
                </c:pt>
                <c:pt idx="4">
                  <c:v>0.5</c:v>
                </c:pt>
                <c:pt idx="6">
                  <c:v>2.2000000000000002</c:v>
                </c:pt>
                <c:pt idx="7">
                  <c:v>0.88</c:v>
                </c:pt>
                <c:pt idx="19">
                  <c:v>1.1000000000000001</c:v>
                </c:pt>
                <c:pt idx="21">
                  <c:v>1.1000000000000001</c:v>
                </c:pt>
                <c:pt idx="22">
                  <c:v>1.1000000000000001</c:v>
                </c:pt>
                <c:pt idx="23">
                  <c:v>1.1000000000000001</c:v>
                </c:pt>
                <c:pt idx="25">
                  <c:v>1.76</c:v>
                </c:pt>
                <c:pt idx="26">
                  <c:v>0.88</c:v>
                </c:pt>
                <c:pt idx="27">
                  <c:v>0.88</c:v>
                </c:pt>
                <c:pt idx="28">
                  <c:v>1.88</c:v>
                </c:pt>
                <c:pt idx="29">
                  <c:v>2.88</c:v>
                </c:pt>
                <c:pt idx="30">
                  <c:v>1.76</c:v>
                </c:pt>
                <c:pt idx="31">
                  <c:v>4.4000000000000004</c:v>
                </c:pt>
                <c:pt idx="32">
                  <c:v>1.76</c:v>
                </c:pt>
                <c:pt idx="33">
                  <c:v>1.76</c:v>
                </c:pt>
                <c:pt idx="34">
                  <c:v>1.76</c:v>
                </c:pt>
                <c:pt idx="35">
                  <c:v>0.88</c:v>
                </c:pt>
                <c:pt idx="36">
                  <c:v>4.4000000000000004</c:v>
                </c:pt>
              </c:numCache>
            </c:numRef>
          </c:val>
          <c:smooth val="0"/>
          <c:extLst>
            <c:ext xmlns:c16="http://schemas.microsoft.com/office/drawing/2014/chart" uri="{C3380CC4-5D6E-409C-BE32-E72D297353CC}">
              <c16:uniqueId val="{00000015-CFE3-4CA8-BB17-8DB91F4BB6B9}"/>
            </c:ext>
          </c:extLst>
        </c:ser>
        <c:ser>
          <c:idx val="22"/>
          <c:order val="22"/>
          <c:tx>
            <c:strRef>
              <c:f>Nitratos!$X$191:$X$192</c:f>
              <c:strCache>
                <c:ptCount val="1"/>
                <c:pt idx="0">
                  <c:v>RECO</c:v>
                </c:pt>
              </c:strCache>
            </c:strRef>
          </c:tx>
          <c:spPr>
            <a:ln w="28575" cap="rnd">
              <a:solidFill>
                <a:schemeClr val="accent5">
                  <a:lumMod val="80000"/>
                </a:schemeClr>
              </a:solidFill>
              <a:round/>
            </a:ln>
            <a:effectLst/>
          </c:spPr>
          <c:marker>
            <c:symbol val="none"/>
          </c:marker>
          <c:cat>
            <c:strRef>
              <c:f>Nitratos!$A$193:$A$230</c:f>
              <c:strCache>
                <c:ptCount val="37"/>
                <c:pt idx="0">
                  <c:v>abr-18</c:v>
                </c:pt>
                <c:pt idx="1">
                  <c:v>may-18</c:v>
                </c:pt>
                <c:pt idx="2">
                  <c:v>jun-18</c:v>
                </c:pt>
                <c:pt idx="3">
                  <c:v>jul-18</c:v>
                </c:pt>
                <c:pt idx="4">
                  <c:v>ago-18</c:v>
                </c:pt>
                <c:pt idx="5">
                  <c:v>sep-18</c:v>
                </c:pt>
                <c:pt idx="6">
                  <c:v>oct-18</c:v>
                </c:pt>
                <c:pt idx="7">
                  <c:v>nov-18</c:v>
                </c:pt>
                <c:pt idx="8">
                  <c:v>dic-18</c:v>
                </c:pt>
                <c:pt idx="9">
                  <c:v>ene-19</c:v>
                </c:pt>
                <c:pt idx="10">
                  <c:v>feb-19</c:v>
                </c:pt>
                <c:pt idx="11">
                  <c:v>mar-19</c:v>
                </c:pt>
                <c:pt idx="12">
                  <c:v>abr-19</c:v>
                </c:pt>
                <c:pt idx="13">
                  <c:v>may-19</c:v>
                </c:pt>
                <c:pt idx="14">
                  <c:v>jun-19</c:v>
                </c:pt>
                <c:pt idx="15">
                  <c:v>jul-19</c:v>
                </c:pt>
                <c:pt idx="16">
                  <c:v>ago-19</c:v>
                </c:pt>
                <c:pt idx="17">
                  <c:v>sep-19</c:v>
                </c:pt>
                <c:pt idx="18">
                  <c:v>oct-19</c:v>
                </c:pt>
                <c:pt idx="19">
                  <c:v>nov-19</c:v>
                </c:pt>
                <c:pt idx="20">
                  <c:v>dic-19</c:v>
                </c:pt>
                <c:pt idx="21">
                  <c:v>ene-20</c:v>
                </c:pt>
                <c:pt idx="22">
                  <c:v>feb-20</c:v>
                </c:pt>
                <c:pt idx="23">
                  <c:v>mar-20</c:v>
                </c:pt>
                <c:pt idx="24">
                  <c:v>abr-20</c:v>
                </c:pt>
                <c:pt idx="25">
                  <c:v>may-20</c:v>
                </c:pt>
                <c:pt idx="26">
                  <c:v>jun-20</c:v>
                </c:pt>
                <c:pt idx="27">
                  <c:v>jul-20</c:v>
                </c:pt>
                <c:pt idx="28">
                  <c:v>ago-20</c:v>
                </c:pt>
                <c:pt idx="29">
                  <c:v>sep-20</c:v>
                </c:pt>
                <c:pt idx="30">
                  <c:v>oct-20</c:v>
                </c:pt>
                <c:pt idx="31">
                  <c:v>nov-20</c:v>
                </c:pt>
                <c:pt idx="32">
                  <c:v>dic-20</c:v>
                </c:pt>
                <c:pt idx="33">
                  <c:v>ene-21</c:v>
                </c:pt>
                <c:pt idx="34">
                  <c:v>feb-21</c:v>
                </c:pt>
                <c:pt idx="35">
                  <c:v>mar-21</c:v>
                </c:pt>
                <c:pt idx="36">
                  <c:v>abr-21</c:v>
                </c:pt>
              </c:strCache>
            </c:strRef>
          </c:cat>
          <c:val>
            <c:numRef>
              <c:f>Nitratos!$X$193:$X$230</c:f>
              <c:numCache>
                <c:formatCode>General</c:formatCode>
                <c:ptCount val="37"/>
                <c:pt idx="2">
                  <c:v>1.1000000000000001</c:v>
                </c:pt>
                <c:pt idx="3">
                  <c:v>0.2</c:v>
                </c:pt>
                <c:pt idx="4">
                  <c:v>1.76</c:v>
                </c:pt>
                <c:pt idx="7">
                  <c:v>2.64</c:v>
                </c:pt>
              </c:numCache>
            </c:numRef>
          </c:val>
          <c:smooth val="0"/>
          <c:extLst>
            <c:ext xmlns:c16="http://schemas.microsoft.com/office/drawing/2014/chart" uri="{C3380CC4-5D6E-409C-BE32-E72D297353CC}">
              <c16:uniqueId val="{00000016-CFE3-4CA8-BB17-8DB91F4BB6B9}"/>
            </c:ext>
          </c:extLst>
        </c:ser>
        <c:ser>
          <c:idx val="23"/>
          <c:order val="23"/>
          <c:tx>
            <c:strRef>
              <c:f>Nitratos!$Y$191:$Y$192</c:f>
              <c:strCache>
                <c:ptCount val="1"/>
                <c:pt idx="0">
                  <c:v>SALT</c:v>
                </c:pt>
              </c:strCache>
            </c:strRef>
          </c:tx>
          <c:spPr>
            <a:ln w="28575" cap="rnd">
              <a:solidFill>
                <a:schemeClr val="accent6">
                  <a:lumMod val="80000"/>
                </a:schemeClr>
              </a:solidFill>
              <a:round/>
            </a:ln>
            <a:effectLst/>
          </c:spPr>
          <c:marker>
            <c:symbol val="none"/>
          </c:marker>
          <c:cat>
            <c:strRef>
              <c:f>Nitratos!$A$193:$A$230</c:f>
              <c:strCache>
                <c:ptCount val="37"/>
                <c:pt idx="0">
                  <c:v>abr-18</c:v>
                </c:pt>
                <c:pt idx="1">
                  <c:v>may-18</c:v>
                </c:pt>
                <c:pt idx="2">
                  <c:v>jun-18</c:v>
                </c:pt>
                <c:pt idx="3">
                  <c:v>jul-18</c:v>
                </c:pt>
                <c:pt idx="4">
                  <c:v>ago-18</c:v>
                </c:pt>
                <c:pt idx="5">
                  <c:v>sep-18</c:v>
                </c:pt>
                <c:pt idx="6">
                  <c:v>oct-18</c:v>
                </c:pt>
                <c:pt idx="7">
                  <c:v>nov-18</c:v>
                </c:pt>
                <c:pt idx="8">
                  <c:v>dic-18</c:v>
                </c:pt>
                <c:pt idx="9">
                  <c:v>ene-19</c:v>
                </c:pt>
                <c:pt idx="10">
                  <c:v>feb-19</c:v>
                </c:pt>
                <c:pt idx="11">
                  <c:v>mar-19</c:v>
                </c:pt>
                <c:pt idx="12">
                  <c:v>abr-19</c:v>
                </c:pt>
                <c:pt idx="13">
                  <c:v>may-19</c:v>
                </c:pt>
                <c:pt idx="14">
                  <c:v>jun-19</c:v>
                </c:pt>
                <c:pt idx="15">
                  <c:v>jul-19</c:v>
                </c:pt>
                <c:pt idx="16">
                  <c:v>ago-19</c:v>
                </c:pt>
                <c:pt idx="17">
                  <c:v>sep-19</c:v>
                </c:pt>
                <c:pt idx="18">
                  <c:v>oct-19</c:v>
                </c:pt>
                <c:pt idx="19">
                  <c:v>nov-19</c:v>
                </c:pt>
                <c:pt idx="20">
                  <c:v>dic-19</c:v>
                </c:pt>
                <c:pt idx="21">
                  <c:v>ene-20</c:v>
                </c:pt>
                <c:pt idx="22">
                  <c:v>feb-20</c:v>
                </c:pt>
                <c:pt idx="23">
                  <c:v>mar-20</c:v>
                </c:pt>
                <c:pt idx="24">
                  <c:v>abr-20</c:v>
                </c:pt>
                <c:pt idx="25">
                  <c:v>may-20</c:v>
                </c:pt>
                <c:pt idx="26">
                  <c:v>jun-20</c:v>
                </c:pt>
                <c:pt idx="27">
                  <c:v>jul-20</c:v>
                </c:pt>
                <c:pt idx="28">
                  <c:v>ago-20</c:v>
                </c:pt>
                <c:pt idx="29">
                  <c:v>sep-20</c:v>
                </c:pt>
                <c:pt idx="30">
                  <c:v>oct-20</c:v>
                </c:pt>
                <c:pt idx="31">
                  <c:v>nov-20</c:v>
                </c:pt>
                <c:pt idx="32">
                  <c:v>dic-20</c:v>
                </c:pt>
                <c:pt idx="33">
                  <c:v>ene-21</c:v>
                </c:pt>
                <c:pt idx="34">
                  <c:v>feb-21</c:v>
                </c:pt>
                <c:pt idx="35">
                  <c:v>mar-21</c:v>
                </c:pt>
                <c:pt idx="36">
                  <c:v>abr-21</c:v>
                </c:pt>
              </c:strCache>
            </c:strRef>
          </c:cat>
          <c:val>
            <c:numRef>
              <c:f>Nitratos!$Y$193:$Y$230</c:f>
              <c:numCache>
                <c:formatCode>General</c:formatCode>
                <c:ptCount val="37"/>
                <c:pt idx="2">
                  <c:v>8.8000000000000007</c:v>
                </c:pt>
                <c:pt idx="3">
                  <c:v>1.6</c:v>
                </c:pt>
                <c:pt idx="4">
                  <c:v>1.76</c:v>
                </c:pt>
                <c:pt idx="7">
                  <c:v>4.4000000000000004</c:v>
                </c:pt>
              </c:numCache>
            </c:numRef>
          </c:val>
          <c:smooth val="0"/>
          <c:extLst>
            <c:ext xmlns:c16="http://schemas.microsoft.com/office/drawing/2014/chart" uri="{C3380CC4-5D6E-409C-BE32-E72D297353CC}">
              <c16:uniqueId val="{00000017-CFE3-4CA8-BB17-8DB91F4BB6B9}"/>
            </c:ext>
          </c:extLst>
        </c:ser>
        <c:dLbls>
          <c:showLegendKey val="0"/>
          <c:showVal val="0"/>
          <c:showCatName val="0"/>
          <c:showSerName val="0"/>
          <c:showPercent val="0"/>
          <c:showBubbleSize val="0"/>
        </c:dLbls>
        <c:smooth val="0"/>
        <c:axId val="1109812472"/>
        <c:axId val="1109821000"/>
      </c:lineChart>
      <c:catAx>
        <c:axId val="110981247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Mes del muestreo</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MX"/>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1109821000"/>
        <c:crosses val="autoZero"/>
        <c:auto val="1"/>
        <c:lblAlgn val="ctr"/>
        <c:lblOffset val="100"/>
        <c:noMultiLvlLbl val="0"/>
      </c:catAx>
      <c:valAx>
        <c:axId val="1109821000"/>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1109812472"/>
        <c:crosses val="autoZero"/>
        <c:crossBetween val="between"/>
      </c:valAx>
      <c:spPr>
        <a:noFill/>
        <a:ln>
          <a:noFill/>
        </a:ln>
        <a:effectLst/>
      </c:spPr>
    </c:plotArea>
    <c:legend>
      <c:legendPos val="r"/>
      <c:layout>
        <c:manualLayout>
          <c:xMode val="edge"/>
          <c:yMode val="edge"/>
          <c:x val="0.83985797464677392"/>
          <c:y val="5.3466381777946118E-2"/>
          <c:w val="0.15412051956902453"/>
          <c:h val="0.8895401057376226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legend>
    <c:plotVisOnly val="1"/>
    <c:dispBlanksAs val="gap"/>
    <c:showDLblsOverMax val="0"/>
  </c:chart>
  <c:spPr>
    <a:solidFill>
      <a:schemeClr val="bg1"/>
    </a:solidFill>
    <a:ln w="9525" cap="flat" cmpd="sng" algn="ctr">
      <a:noFill/>
      <a:round/>
    </a:ln>
    <a:effectLst/>
  </c:spPr>
  <c:txPr>
    <a:bodyPr/>
    <a:lstStyle/>
    <a:p>
      <a:pPr>
        <a:defRPr/>
      </a:pPr>
      <a:endParaRPr lang="es-MX"/>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r>
              <a:rPr lang="en-US" sz="1200" b="1"/>
              <a:t>Nitratos</a:t>
            </a:r>
          </a:p>
        </c:rich>
      </c:tx>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es-MX"/>
        </a:p>
      </c:txPr>
    </c:title>
    <c:autoTitleDeleted val="0"/>
    <c:plotArea>
      <c:layout/>
      <c:stockChart>
        <c:ser>
          <c:idx val="0"/>
          <c:order val="0"/>
          <c:tx>
            <c:strRef>
              <c:f>Nitratos!$A$117</c:f>
              <c:strCache>
                <c:ptCount val="1"/>
                <c:pt idx="0">
                  <c:v>PROMEDIO</c:v>
                </c:pt>
              </c:strCache>
            </c:strRef>
          </c:tx>
          <c:spPr>
            <a:ln w="28575" cap="rnd">
              <a:noFill/>
              <a:round/>
            </a:ln>
            <a:effectLst/>
          </c:spPr>
          <c:marker>
            <c:symbol val="circle"/>
            <c:size val="5"/>
            <c:spPr>
              <a:solidFill>
                <a:schemeClr val="accent1"/>
              </a:solidFill>
              <a:ln w="9525">
                <a:solidFill>
                  <a:schemeClr val="accent1"/>
                </a:solidFill>
              </a:ln>
              <a:effectLst/>
            </c:spPr>
          </c:marker>
          <c:dPt>
            <c:idx val="0"/>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0-76D0-47E8-9D2E-891D7DE3EEB4}"/>
              </c:ext>
            </c:extLst>
          </c:dPt>
          <c:dPt>
            <c:idx val="1"/>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1-76D0-47E8-9D2E-891D7DE3EEB4}"/>
              </c:ext>
            </c:extLst>
          </c:dPt>
          <c:dPt>
            <c:idx val="2"/>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2-76D0-47E8-9D2E-891D7DE3EEB4}"/>
              </c:ext>
            </c:extLst>
          </c:dPt>
          <c:dPt>
            <c:idx val="3"/>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3-76D0-47E8-9D2E-891D7DE3EEB4}"/>
              </c:ext>
            </c:extLst>
          </c:dPt>
          <c:dPt>
            <c:idx val="4"/>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4-76D0-47E8-9D2E-891D7DE3EEB4}"/>
              </c:ext>
            </c:extLst>
          </c:dPt>
          <c:dPt>
            <c:idx val="5"/>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5-76D0-47E8-9D2E-891D7DE3EEB4}"/>
              </c:ext>
            </c:extLst>
          </c:dPt>
          <c:dPt>
            <c:idx val="6"/>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6-76D0-47E8-9D2E-891D7DE3EEB4}"/>
              </c:ext>
            </c:extLst>
          </c:dPt>
          <c:dPt>
            <c:idx val="7"/>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7-76D0-47E8-9D2E-891D7DE3EEB4}"/>
              </c:ext>
            </c:extLst>
          </c:dPt>
          <c:dPt>
            <c:idx val="8"/>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8-76D0-47E8-9D2E-891D7DE3EEB4}"/>
              </c:ext>
            </c:extLst>
          </c:dPt>
          <c:dPt>
            <c:idx val="9"/>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9-76D0-47E8-9D2E-891D7DE3EEB4}"/>
              </c:ext>
            </c:extLst>
          </c:dPt>
          <c:dPt>
            <c:idx val="10"/>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A-76D0-47E8-9D2E-891D7DE3EEB4}"/>
              </c:ext>
            </c:extLst>
          </c:dPt>
          <c:dPt>
            <c:idx val="11"/>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B-76D0-47E8-9D2E-891D7DE3EEB4}"/>
              </c:ext>
            </c:extLst>
          </c:dPt>
          <c:dPt>
            <c:idx val="12"/>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C-76D0-47E8-9D2E-891D7DE3EEB4}"/>
              </c:ext>
            </c:extLst>
          </c:dPt>
          <c:dPt>
            <c:idx val="13"/>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D-76D0-47E8-9D2E-891D7DE3EEB4}"/>
              </c:ext>
            </c:extLst>
          </c:dPt>
          <c:dPt>
            <c:idx val="14"/>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E-76D0-47E8-9D2E-891D7DE3EEB4}"/>
              </c:ext>
            </c:extLst>
          </c:dPt>
          <c:dPt>
            <c:idx val="15"/>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F-76D0-47E8-9D2E-891D7DE3EEB4}"/>
              </c:ext>
            </c:extLst>
          </c:dPt>
          <c:dPt>
            <c:idx val="16"/>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10-76D0-47E8-9D2E-891D7DE3EEB4}"/>
              </c:ext>
            </c:extLst>
          </c:dPt>
          <c:dPt>
            <c:idx val="17"/>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11-76D0-47E8-9D2E-891D7DE3EEB4}"/>
              </c:ext>
            </c:extLst>
          </c:dPt>
          <c:dPt>
            <c:idx val="18"/>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12-76D0-47E8-9D2E-891D7DE3EEB4}"/>
              </c:ext>
            </c:extLst>
          </c:dPt>
          <c:dPt>
            <c:idx val="19"/>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13-76D0-47E8-9D2E-891D7DE3EEB4}"/>
              </c:ext>
            </c:extLst>
          </c:dPt>
          <c:dPt>
            <c:idx val="20"/>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14-76D0-47E8-9D2E-891D7DE3EEB4}"/>
              </c:ext>
            </c:extLst>
          </c:dPt>
          <c:cat>
            <c:strRef>
              <c:f>Nitratos!$B$116:$O$116</c:f>
              <c:strCache>
                <c:ptCount val="14"/>
                <c:pt idx="0">
                  <c:v>HARG2</c:v>
                </c:pt>
                <c:pt idx="1">
                  <c:v>HASL2</c:v>
                </c:pt>
                <c:pt idx="2">
                  <c:v>HOSP1</c:v>
                </c:pt>
                <c:pt idx="3">
                  <c:v>HOSP2</c:v>
                </c:pt>
                <c:pt idx="4">
                  <c:v>HUMH</c:v>
                </c:pt>
                <c:pt idx="5">
                  <c:v>MAAB2</c:v>
                </c:pt>
                <c:pt idx="6">
                  <c:v>MACA2</c:v>
                </c:pt>
                <c:pt idx="7">
                  <c:v>MSP</c:v>
                </c:pt>
                <c:pt idx="8">
                  <c:v>PAPO2</c:v>
                </c:pt>
                <c:pt idx="9">
                  <c:v>PAPR2</c:v>
                </c:pt>
                <c:pt idx="10">
                  <c:v>PLTR1</c:v>
                </c:pt>
                <c:pt idx="11">
                  <c:v>PLTR2</c:v>
                </c:pt>
                <c:pt idx="12">
                  <c:v>RECO</c:v>
                </c:pt>
                <c:pt idx="13">
                  <c:v>Total general</c:v>
                </c:pt>
              </c:strCache>
            </c:strRef>
          </c:cat>
          <c:val>
            <c:numRef>
              <c:f>Nitratos!$B$117:$O$117</c:f>
              <c:numCache>
                <c:formatCode>0.00</c:formatCode>
                <c:ptCount val="14"/>
                <c:pt idx="0">
                  <c:v>0</c:v>
                </c:pt>
                <c:pt idx="1">
                  <c:v>0</c:v>
                </c:pt>
                <c:pt idx="2">
                  <c:v>1.66</c:v>
                </c:pt>
                <c:pt idx="3">
                  <c:v>0</c:v>
                </c:pt>
                <c:pt idx="4">
                  <c:v>0.75666666666666671</c:v>
                </c:pt>
                <c:pt idx="5">
                  <c:v>0</c:v>
                </c:pt>
                <c:pt idx="6">
                  <c:v>0</c:v>
                </c:pt>
                <c:pt idx="7">
                  <c:v>0</c:v>
                </c:pt>
                <c:pt idx="8">
                  <c:v>0</c:v>
                </c:pt>
                <c:pt idx="9">
                  <c:v>0</c:v>
                </c:pt>
                <c:pt idx="10">
                  <c:v>1.5620000000000001</c:v>
                </c:pt>
                <c:pt idx="11">
                  <c:v>1.7739999999999998</c:v>
                </c:pt>
                <c:pt idx="12">
                  <c:v>0</c:v>
                </c:pt>
                <c:pt idx="13">
                  <c:v>1.3916666666666668</c:v>
                </c:pt>
              </c:numCache>
            </c:numRef>
          </c:val>
          <c:smooth val="0"/>
          <c:extLst>
            <c:ext xmlns:c16="http://schemas.microsoft.com/office/drawing/2014/chart" uri="{C3380CC4-5D6E-409C-BE32-E72D297353CC}">
              <c16:uniqueId val="{00000015-76D0-47E8-9D2E-891D7DE3EEB4}"/>
            </c:ext>
          </c:extLst>
        </c:ser>
        <c:ser>
          <c:idx val="1"/>
          <c:order val="1"/>
          <c:tx>
            <c:strRef>
              <c:f>Nitratos!$A$118</c:f>
              <c:strCache>
                <c:ptCount val="1"/>
                <c:pt idx="0">
                  <c:v>MIN</c:v>
                </c:pt>
              </c:strCache>
            </c:strRef>
          </c:tx>
          <c:spPr>
            <a:ln w="28575" cap="rnd">
              <a:noFill/>
              <a:round/>
            </a:ln>
            <a:effectLst/>
          </c:spPr>
          <c:marker>
            <c:symbol val="none"/>
          </c:marker>
          <c:dPt>
            <c:idx val="9"/>
            <c:marker>
              <c:symbol val="none"/>
            </c:marker>
            <c:bubble3D val="0"/>
            <c:extLst>
              <c:ext xmlns:c16="http://schemas.microsoft.com/office/drawing/2014/chart" uri="{C3380CC4-5D6E-409C-BE32-E72D297353CC}">
                <c16:uniqueId val="{00000016-76D0-47E8-9D2E-891D7DE3EEB4}"/>
              </c:ext>
            </c:extLst>
          </c:dPt>
          <c:cat>
            <c:strRef>
              <c:f>Nitratos!$B$116:$O$116</c:f>
              <c:strCache>
                <c:ptCount val="14"/>
                <c:pt idx="0">
                  <c:v>HARG2</c:v>
                </c:pt>
                <c:pt idx="1">
                  <c:v>HASL2</c:v>
                </c:pt>
                <c:pt idx="2">
                  <c:v>HOSP1</c:v>
                </c:pt>
                <c:pt idx="3">
                  <c:v>HOSP2</c:v>
                </c:pt>
                <c:pt idx="4">
                  <c:v>HUMH</c:v>
                </c:pt>
                <c:pt idx="5">
                  <c:v>MAAB2</c:v>
                </c:pt>
                <c:pt idx="6">
                  <c:v>MACA2</c:v>
                </c:pt>
                <c:pt idx="7">
                  <c:v>MSP</c:v>
                </c:pt>
                <c:pt idx="8">
                  <c:v>PAPO2</c:v>
                </c:pt>
                <c:pt idx="9">
                  <c:v>PAPR2</c:v>
                </c:pt>
                <c:pt idx="10">
                  <c:v>PLTR1</c:v>
                </c:pt>
                <c:pt idx="11">
                  <c:v>PLTR2</c:v>
                </c:pt>
                <c:pt idx="12">
                  <c:v>RECO</c:v>
                </c:pt>
                <c:pt idx="13">
                  <c:v>Total general</c:v>
                </c:pt>
              </c:strCache>
            </c:strRef>
          </c:cat>
          <c:val>
            <c:numRef>
              <c:f>Nitratos!$B$118:$O$118</c:f>
              <c:numCache>
                <c:formatCode>0.00</c:formatCode>
                <c:ptCount val="14"/>
                <c:pt idx="0">
                  <c:v>0</c:v>
                </c:pt>
                <c:pt idx="1">
                  <c:v>0</c:v>
                </c:pt>
                <c:pt idx="2">
                  <c:v>1.66</c:v>
                </c:pt>
                <c:pt idx="3">
                  <c:v>0</c:v>
                </c:pt>
                <c:pt idx="4">
                  <c:v>0</c:v>
                </c:pt>
                <c:pt idx="5">
                  <c:v>0</c:v>
                </c:pt>
                <c:pt idx="6">
                  <c:v>0</c:v>
                </c:pt>
                <c:pt idx="7">
                  <c:v>0</c:v>
                </c:pt>
                <c:pt idx="8">
                  <c:v>0</c:v>
                </c:pt>
                <c:pt idx="9">
                  <c:v>0</c:v>
                </c:pt>
                <c:pt idx="10">
                  <c:v>0.88</c:v>
                </c:pt>
                <c:pt idx="11">
                  <c:v>0.88</c:v>
                </c:pt>
                <c:pt idx="12">
                  <c:v>0</c:v>
                </c:pt>
                <c:pt idx="13">
                  <c:v>0.80000000000000016</c:v>
                </c:pt>
              </c:numCache>
            </c:numRef>
          </c:val>
          <c:smooth val="0"/>
          <c:extLst>
            <c:ext xmlns:c16="http://schemas.microsoft.com/office/drawing/2014/chart" uri="{C3380CC4-5D6E-409C-BE32-E72D297353CC}">
              <c16:uniqueId val="{00000017-76D0-47E8-9D2E-891D7DE3EEB4}"/>
            </c:ext>
          </c:extLst>
        </c:ser>
        <c:ser>
          <c:idx val="2"/>
          <c:order val="2"/>
          <c:tx>
            <c:strRef>
              <c:f>Nitratos!$A$119</c:f>
              <c:strCache>
                <c:ptCount val="1"/>
                <c:pt idx="0">
                  <c:v>MAX</c:v>
                </c:pt>
              </c:strCache>
            </c:strRef>
          </c:tx>
          <c:spPr>
            <a:ln w="28575" cap="rnd">
              <a:noFill/>
              <a:round/>
            </a:ln>
            <a:effectLst/>
          </c:spPr>
          <c:marker>
            <c:symbol val="none"/>
          </c:marker>
          <c:cat>
            <c:strRef>
              <c:f>Nitratos!$B$116:$O$116</c:f>
              <c:strCache>
                <c:ptCount val="14"/>
                <c:pt idx="0">
                  <c:v>HARG2</c:v>
                </c:pt>
                <c:pt idx="1">
                  <c:v>HASL2</c:v>
                </c:pt>
                <c:pt idx="2">
                  <c:v>HOSP1</c:v>
                </c:pt>
                <c:pt idx="3">
                  <c:v>HOSP2</c:v>
                </c:pt>
                <c:pt idx="4">
                  <c:v>HUMH</c:v>
                </c:pt>
                <c:pt idx="5">
                  <c:v>MAAB2</c:v>
                </c:pt>
                <c:pt idx="6">
                  <c:v>MACA2</c:v>
                </c:pt>
                <c:pt idx="7">
                  <c:v>MSP</c:v>
                </c:pt>
                <c:pt idx="8">
                  <c:v>PAPO2</c:v>
                </c:pt>
                <c:pt idx="9">
                  <c:v>PAPR2</c:v>
                </c:pt>
                <c:pt idx="10">
                  <c:v>PLTR1</c:v>
                </c:pt>
                <c:pt idx="11">
                  <c:v>PLTR2</c:v>
                </c:pt>
                <c:pt idx="12">
                  <c:v>RECO</c:v>
                </c:pt>
                <c:pt idx="13">
                  <c:v>Total general</c:v>
                </c:pt>
              </c:strCache>
            </c:strRef>
          </c:cat>
          <c:val>
            <c:numRef>
              <c:f>Nitratos!$B$119:$O$119</c:f>
              <c:numCache>
                <c:formatCode>0.00</c:formatCode>
                <c:ptCount val="14"/>
                <c:pt idx="0">
                  <c:v>0</c:v>
                </c:pt>
                <c:pt idx="1">
                  <c:v>0</c:v>
                </c:pt>
                <c:pt idx="2">
                  <c:v>1.66</c:v>
                </c:pt>
                <c:pt idx="3">
                  <c:v>0</c:v>
                </c:pt>
                <c:pt idx="4">
                  <c:v>1.7</c:v>
                </c:pt>
                <c:pt idx="5">
                  <c:v>0</c:v>
                </c:pt>
                <c:pt idx="6">
                  <c:v>0</c:v>
                </c:pt>
                <c:pt idx="7">
                  <c:v>0</c:v>
                </c:pt>
                <c:pt idx="8">
                  <c:v>0</c:v>
                </c:pt>
                <c:pt idx="9">
                  <c:v>0</c:v>
                </c:pt>
                <c:pt idx="10">
                  <c:v>4.4000000000000004</c:v>
                </c:pt>
                <c:pt idx="11">
                  <c:v>4.4000000000000004</c:v>
                </c:pt>
                <c:pt idx="12">
                  <c:v>0</c:v>
                </c:pt>
                <c:pt idx="13">
                  <c:v>2.2000000000000002</c:v>
                </c:pt>
              </c:numCache>
            </c:numRef>
          </c:val>
          <c:smooth val="0"/>
          <c:extLst>
            <c:ext xmlns:c16="http://schemas.microsoft.com/office/drawing/2014/chart" uri="{C3380CC4-5D6E-409C-BE32-E72D297353CC}">
              <c16:uniqueId val="{00000018-76D0-47E8-9D2E-891D7DE3EEB4}"/>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axId val="949124304"/>
        <c:axId val="949129552"/>
      </c:stockChart>
      <c:catAx>
        <c:axId val="9491243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s-MX"/>
          </a:p>
        </c:txPr>
        <c:crossAx val="949129552"/>
        <c:crosses val="autoZero"/>
        <c:auto val="1"/>
        <c:lblAlgn val="ctr"/>
        <c:lblOffset val="100"/>
        <c:noMultiLvlLbl val="0"/>
      </c:catAx>
      <c:valAx>
        <c:axId val="949129552"/>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9491243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legend>
    <c:plotVisOnly val="1"/>
    <c:dispBlanksAs val="gap"/>
    <c:showDLblsOverMax val="0"/>
  </c:chart>
  <c:spPr>
    <a:solidFill>
      <a:schemeClr val="bg1"/>
    </a:solidFill>
    <a:ln w="9525" cap="flat" cmpd="sng" algn="ctr">
      <a:noFill/>
      <a:round/>
    </a:ln>
    <a:effectLst/>
  </c:spPr>
  <c:txPr>
    <a:bodyPr/>
    <a:lstStyle/>
    <a:p>
      <a:pPr>
        <a:defRPr/>
      </a:pPr>
      <a:endParaRPr lang="es-MX"/>
    </a:p>
  </c:txPr>
  <c:printSettings>
    <c:headerFooter/>
    <c:pageMargins b="0.75" l="0.7" r="0.7" t="0.75" header="0.3" footer="0.3"/>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[BANCO DE DATOS DEL MONITOREO ABRIL 2023.xlsx]Nitratos!TablaDinámica13</c:name>
    <c:fmtId val="22"/>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MX"/>
              <a:t>Nitratos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MX"/>
        </a:p>
      </c:txPr>
    </c:title>
    <c:autoTitleDeleted val="0"/>
    <c:pivotFmts>
      <c:pivotFmt>
        <c:idx val="0"/>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1"/>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2"/>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3"/>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4"/>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5"/>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6"/>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7"/>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8"/>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9"/>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10"/>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Nitratos!$B$145:$B$146</c:f>
              <c:strCache>
                <c:ptCount val="1"/>
                <c:pt idx="0">
                  <c:v>HARG2</c:v>
                </c:pt>
              </c:strCache>
            </c:strRef>
          </c:tx>
          <c:spPr>
            <a:ln w="28575" cap="rnd">
              <a:solidFill>
                <a:schemeClr val="accent1"/>
              </a:solidFill>
              <a:round/>
            </a:ln>
            <a:effectLst/>
          </c:spPr>
          <c:marker>
            <c:symbol val="none"/>
          </c:marker>
          <c:cat>
            <c:strRef>
              <c:f>Nitratos!$A$147:$A$151</c:f>
              <c:strCache>
                <c:ptCount val="4"/>
                <c:pt idx="0">
                  <c:v>ene-21</c:v>
                </c:pt>
                <c:pt idx="1">
                  <c:v>feb-21</c:v>
                </c:pt>
                <c:pt idx="2">
                  <c:v>mar-21</c:v>
                </c:pt>
                <c:pt idx="3">
                  <c:v>abr-21</c:v>
                </c:pt>
              </c:strCache>
            </c:strRef>
          </c:cat>
          <c:val>
            <c:numRef>
              <c:f>Nitratos!$B$147:$B$151</c:f>
              <c:numCache>
                <c:formatCode>General</c:formatCode>
                <c:ptCount val="4"/>
              </c:numCache>
            </c:numRef>
          </c:val>
          <c:smooth val="0"/>
          <c:extLst>
            <c:ext xmlns:c16="http://schemas.microsoft.com/office/drawing/2014/chart" uri="{C3380CC4-5D6E-409C-BE32-E72D297353CC}">
              <c16:uniqueId val="{00000000-E3D1-476A-99EE-C74227C2B075}"/>
            </c:ext>
          </c:extLst>
        </c:ser>
        <c:ser>
          <c:idx val="1"/>
          <c:order val="1"/>
          <c:tx>
            <c:strRef>
              <c:f>Nitratos!$C$145:$C$146</c:f>
              <c:strCache>
                <c:ptCount val="1"/>
                <c:pt idx="0">
                  <c:v>HASL2</c:v>
                </c:pt>
              </c:strCache>
            </c:strRef>
          </c:tx>
          <c:spPr>
            <a:ln w="28575" cap="rnd">
              <a:solidFill>
                <a:schemeClr val="accent2"/>
              </a:solidFill>
              <a:round/>
            </a:ln>
            <a:effectLst/>
          </c:spPr>
          <c:marker>
            <c:symbol val="none"/>
          </c:marker>
          <c:cat>
            <c:strRef>
              <c:f>Nitratos!$A$147:$A$151</c:f>
              <c:strCache>
                <c:ptCount val="4"/>
                <c:pt idx="0">
                  <c:v>ene-21</c:v>
                </c:pt>
                <c:pt idx="1">
                  <c:v>feb-21</c:v>
                </c:pt>
                <c:pt idx="2">
                  <c:v>mar-21</c:v>
                </c:pt>
                <c:pt idx="3">
                  <c:v>abr-21</c:v>
                </c:pt>
              </c:strCache>
            </c:strRef>
          </c:cat>
          <c:val>
            <c:numRef>
              <c:f>Nitratos!$C$147:$C$151</c:f>
              <c:numCache>
                <c:formatCode>General</c:formatCode>
                <c:ptCount val="4"/>
              </c:numCache>
            </c:numRef>
          </c:val>
          <c:smooth val="0"/>
          <c:extLst>
            <c:ext xmlns:c16="http://schemas.microsoft.com/office/drawing/2014/chart" uri="{C3380CC4-5D6E-409C-BE32-E72D297353CC}">
              <c16:uniqueId val="{00000001-E3D1-476A-99EE-C74227C2B075}"/>
            </c:ext>
          </c:extLst>
        </c:ser>
        <c:ser>
          <c:idx val="2"/>
          <c:order val="2"/>
          <c:tx>
            <c:strRef>
              <c:f>Nitratos!$D$145:$D$146</c:f>
              <c:strCache>
                <c:ptCount val="1"/>
                <c:pt idx="0">
                  <c:v>HUMH</c:v>
                </c:pt>
              </c:strCache>
            </c:strRef>
          </c:tx>
          <c:spPr>
            <a:ln w="28575" cap="rnd">
              <a:solidFill>
                <a:schemeClr val="accent3"/>
              </a:solidFill>
              <a:round/>
            </a:ln>
            <a:effectLst/>
          </c:spPr>
          <c:marker>
            <c:symbol val="none"/>
          </c:marker>
          <c:cat>
            <c:strRef>
              <c:f>Nitratos!$A$147:$A$151</c:f>
              <c:strCache>
                <c:ptCount val="4"/>
                <c:pt idx="0">
                  <c:v>ene-21</c:v>
                </c:pt>
                <c:pt idx="1">
                  <c:v>feb-21</c:v>
                </c:pt>
                <c:pt idx="2">
                  <c:v>mar-21</c:v>
                </c:pt>
                <c:pt idx="3">
                  <c:v>abr-21</c:v>
                </c:pt>
              </c:strCache>
            </c:strRef>
          </c:cat>
          <c:val>
            <c:numRef>
              <c:f>Nitratos!$D$147:$D$151</c:f>
              <c:numCache>
                <c:formatCode>General</c:formatCode>
                <c:ptCount val="4"/>
                <c:pt idx="0">
                  <c:v>0.88</c:v>
                </c:pt>
                <c:pt idx="1">
                  <c:v>1.76</c:v>
                </c:pt>
                <c:pt idx="2">
                  <c:v>0</c:v>
                </c:pt>
                <c:pt idx="3">
                  <c:v>0</c:v>
                </c:pt>
              </c:numCache>
            </c:numRef>
          </c:val>
          <c:smooth val="0"/>
          <c:extLst>
            <c:ext xmlns:c16="http://schemas.microsoft.com/office/drawing/2014/chart" uri="{C3380CC4-5D6E-409C-BE32-E72D297353CC}">
              <c16:uniqueId val="{00000002-E3D1-476A-99EE-C74227C2B075}"/>
            </c:ext>
          </c:extLst>
        </c:ser>
        <c:ser>
          <c:idx val="3"/>
          <c:order val="3"/>
          <c:tx>
            <c:strRef>
              <c:f>Nitratos!$E$145:$E$146</c:f>
              <c:strCache>
                <c:ptCount val="1"/>
                <c:pt idx="0">
                  <c:v>MAAB2</c:v>
                </c:pt>
              </c:strCache>
            </c:strRef>
          </c:tx>
          <c:spPr>
            <a:ln w="28575" cap="rnd">
              <a:solidFill>
                <a:schemeClr val="accent4"/>
              </a:solidFill>
              <a:round/>
            </a:ln>
            <a:effectLst/>
          </c:spPr>
          <c:marker>
            <c:symbol val="none"/>
          </c:marker>
          <c:cat>
            <c:strRef>
              <c:f>Nitratos!$A$147:$A$151</c:f>
              <c:strCache>
                <c:ptCount val="4"/>
                <c:pt idx="0">
                  <c:v>ene-21</c:v>
                </c:pt>
                <c:pt idx="1">
                  <c:v>feb-21</c:v>
                </c:pt>
                <c:pt idx="2">
                  <c:v>mar-21</c:v>
                </c:pt>
                <c:pt idx="3">
                  <c:v>abr-21</c:v>
                </c:pt>
              </c:strCache>
            </c:strRef>
          </c:cat>
          <c:val>
            <c:numRef>
              <c:f>Nitratos!$E$147:$E$151</c:f>
              <c:numCache>
                <c:formatCode>General</c:formatCode>
                <c:ptCount val="4"/>
              </c:numCache>
            </c:numRef>
          </c:val>
          <c:smooth val="0"/>
          <c:extLst>
            <c:ext xmlns:c16="http://schemas.microsoft.com/office/drawing/2014/chart" uri="{C3380CC4-5D6E-409C-BE32-E72D297353CC}">
              <c16:uniqueId val="{00000003-E3D1-476A-99EE-C74227C2B075}"/>
            </c:ext>
          </c:extLst>
        </c:ser>
        <c:ser>
          <c:idx val="4"/>
          <c:order val="4"/>
          <c:tx>
            <c:strRef>
              <c:f>Nitratos!$F$145:$F$146</c:f>
              <c:strCache>
                <c:ptCount val="1"/>
                <c:pt idx="0">
                  <c:v>MACA2</c:v>
                </c:pt>
              </c:strCache>
            </c:strRef>
          </c:tx>
          <c:spPr>
            <a:ln w="28575" cap="rnd">
              <a:solidFill>
                <a:schemeClr val="accent5"/>
              </a:solidFill>
              <a:round/>
            </a:ln>
            <a:effectLst/>
          </c:spPr>
          <c:marker>
            <c:symbol val="none"/>
          </c:marker>
          <c:cat>
            <c:strRef>
              <c:f>Nitratos!$A$147:$A$151</c:f>
              <c:strCache>
                <c:ptCount val="4"/>
                <c:pt idx="0">
                  <c:v>ene-21</c:v>
                </c:pt>
                <c:pt idx="1">
                  <c:v>feb-21</c:v>
                </c:pt>
                <c:pt idx="2">
                  <c:v>mar-21</c:v>
                </c:pt>
                <c:pt idx="3">
                  <c:v>abr-21</c:v>
                </c:pt>
              </c:strCache>
            </c:strRef>
          </c:cat>
          <c:val>
            <c:numRef>
              <c:f>Nitratos!$F$147:$F$151</c:f>
              <c:numCache>
                <c:formatCode>General</c:formatCode>
                <c:ptCount val="4"/>
              </c:numCache>
            </c:numRef>
          </c:val>
          <c:smooth val="0"/>
          <c:extLst>
            <c:ext xmlns:c16="http://schemas.microsoft.com/office/drawing/2014/chart" uri="{C3380CC4-5D6E-409C-BE32-E72D297353CC}">
              <c16:uniqueId val="{00000004-E3D1-476A-99EE-C74227C2B075}"/>
            </c:ext>
          </c:extLst>
        </c:ser>
        <c:ser>
          <c:idx val="5"/>
          <c:order val="5"/>
          <c:tx>
            <c:strRef>
              <c:f>Nitratos!$G$145:$G$146</c:f>
              <c:strCache>
                <c:ptCount val="1"/>
                <c:pt idx="0">
                  <c:v>MSP</c:v>
                </c:pt>
              </c:strCache>
            </c:strRef>
          </c:tx>
          <c:spPr>
            <a:ln w="28575" cap="rnd">
              <a:solidFill>
                <a:schemeClr val="accent6"/>
              </a:solidFill>
              <a:round/>
            </a:ln>
            <a:effectLst/>
          </c:spPr>
          <c:marker>
            <c:symbol val="none"/>
          </c:marker>
          <c:cat>
            <c:strRef>
              <c:f>Nitratos!$A$147:$A$151</c:f>
              <c:strCache>
                <c:ptCount val="4"/>
                <c:pt idx="0">
                  <c:v>ene-21</c:v>
                </c:pt>
                <c:pt idx="1">
                  <c:v>feb-21</c:v>
                </c:pt>
                <c:pt idx="2">
                  <c:v>mar-21</c:v>
                </c:pt>
                <c:pt idx="3">
                  <c:v>abr-21</c:v>
                </c:pt>
              </c:strCache>
            </c:strRef>
          </c:cat>
          <c:val>
            <c:numRef>
              <c:f>Nitratos!$G$147:$G$151</c:f>
              <c:numCache>
                <c:formatCode>General</c:formatCode>
                <c:ptCount val="4"/>
                <c:pt idx="0">
                  <c:v>0</c:v>
                </c:pt>
                <c:pt idx="1">
                  <c:v>0</c:v>
                </c:pt>
                <c:pt idx="2">
                  <c:v>0</c:v>
                </c:pt>
                <c:pt idx="3">
                  <c:v>0</c:v>
                </c:pt>
              </c:numCache>
            </c:numRef>
          </c:val>
          <c:smooth val="0"/>
          <c:extLst>
            <c:ext xmlns:c16="http://schemas.microsoft.com/office/drawing/2014/chart" uri="{C3380CC4-5D6E-409C-BE32-E72D297353CC}">
              <c16:uniqueId val="{00000005-E3D1-476A-99EE-C74227C2B075}"/>
            </c:ext>
          </c:extLst>
        </c:ser>
        <c:ser>
          <c:idx val="6"/>
          <c:order val="6"/>
          <c:tx>
            <c:strRef>
              <c:f>Nitratos!$H$145:$H$146</c:f>
              <c:strCache>
                <c:ptCount val="1"/>
                <c:pt idx="0">
                  <c:v>PAPO2</c:v>
                </c:pt>
              </c:strCache>
            </c:strRef>
          </c:tx>
          <c:spPr>
            <a:ln w="28575" cap="rnd">
              <a:solidFill>
                <a:schemeClr val="accent1">
                  <a:lumMod val="60000"/>
                </a:schemeClr>
              </a:solidFill>
              <a:round/>
            </a:ln>
            <a:effectLst/>
          </c:spPr>
          <c:marker>
            <c:symbol val="none"/>
          </c:marker>
          <c:cat>
            <c:strRef>
              <c:f>Nitratos!$A$147:$A$151</c:f>
              <c:strCache>
                <c:ptCount val="4"/>
                <c:pt idx="0">
                  <c:v>ene-21</c:v>
                </c:pt>
                <c:pt idx="1">
                  <c:v>feb-21</c:v>
                </c:pt>
                <c:pt idx="2">
                  <c:v>mar-21</c:v>
                </c:pt>
                <c:pt idx="3">
                  <c:v>abr-21</c:v>
                </c:pt>
              </c:strCache>
            </c:strRef>
          </c:cat>
          <c:val>
            <c:numRef>
              <c:f>Nitratos!$H$147:$H$151</c:f>
              <c:numCache>
                <c:formatCode>General</c:formatCode>
                <c:ptCount val="4"/>
              </c:numCache>
            </c:numRef>
          </c:val>
          <c:smooth val="0"/>
          <c:extLst>
            <c:ext xmlns:c16="http://schemas.microsoft.com/office/drawing/2014/chart" uri="{C3380CC4-5D6E-409C-BE32-E72D297353CC}">
              <c16:uniqueId val="{00000006-E3D1-476A-99EE-C74227C2B075}"/>
            </c:ext>
          </c:extLst>
        </c:ser>
        <c:ser>
          <c:idx val="7"/>
          <c:order val="7"/>
          <c:tx>
            <c:strRef>
              <c:f>Nitratos!$I$145:$I$146</c:f>
              <c:strCache>
                <c:ptCount val="1"/>
                <c:pt idx="0">
                  <c:v>PAPR2</c:v>
                </c:pt>
              </c:strCache>
            </c:strRef>
          </c:tx>
          <c:spPr>
            <a:ln w="28575" cap="rnd">
              <a:solidFill>
                <a:schemeClr val="accent2">
                  <a:lumMod val="60000"/>
                </a:schemeClr>
              </a:solidFill>
              <a:round/>
            </a:ln>
            <a:effectLst/>
          </c:spPr>
          <c:marker>
            <c:symbol val="none"/>
          </c:marker>
          <c:cat>
            <c:strRef>
              <c:f>Nitratos!$A$147:$A$151</c:f>
              <c:strCache>
                <c:ptCount val="4"/>
                <c:pt idx="0">
                  <c:v>ene-21</c:v>
                </c:pt>
                <c:pt idx="1">
                  <c:v>feb-21</c:v>
                </c:pt>
                <c:pt idx="2">
                  <c:v>mar-21</c:v>
                </c:pt>
                <c:pt idx="3">
                  <c:v>abr-21</c:v>
                </c:pt>
              </c:strCache>
            </c:strRef>
          </c:cat>
          <c:val>
            <c:numRef>
              <c:f>Nitratos!$I$147:$I$151</c:f>
              <c:numCache>
                <c:formatCode>General</c:formatCode>
                <c:ptCount val="4"/>
              </c:numCache>
            </c:numRef>
          </c:val>
          <c:smooth val="0"/>
          <c:extLst>
            <c:ext xmlns:c16="http://schemas.microsoft.com/office/drawing/2014/chart" uri="{C3380CC4-5D6E-409C-BE32-E72D297353CC}">
              <c16:uniqueId val="{00000007-E3D1-476A-99EE-C74227C2B075}"/>
            </c:ext>
          </c:extLst>
        </c:ser>
        <c:ser>
          <c:idx val="8"/>
          <c:order val="8"/>
          <c:tx>
            <c:strRef>
              <c:f>Nitratos!$J$145:$J$146</c:f>
              <c:strCache>
                <c:ptCount val="1"/>
                <c:pt idx="0">
                  <c:v>PLTR1</c:v>
                </c:pt>
              </c:strCache>
            </c:strRef>
          </c:tx>
          <c:spPr>
            <a:ln w="28575" cap="rnd">
              <a:solidFill>
                <a:schemeClr val="accent3">
                  <a:lumMod val="60000"/>
                </a:schemeClr>
              </a:solidFill>
              <a:round/>
            </a:ln>
            <a:effectLst/>
          </c:spPr>
          <c:marker>
            <c:symbol val="none"/>
          </c:marker>
          <c:cat>
            <c:strRef>
              <c:f>Nitratos!$A$147:$A$151</c:f>
              <c:strCache>
                <c:ptCount val="4"/>
                <c:pt idx="0">
                  <c:v>ene-21</c:v>
                </c:pt>
                <c:pt idx="1">
                  <c:v>feb-21</c:v>
                </c:pt>
                <c:pt idx="2">
                  <c:v>mar-21</c:v>
                </c:pt>
                <c:pt idx="3">
                  <c:v>abr-21</c:v>
                </c:pt>
              </c:strCache>
            </c:strRef>
          </c:cat>
          <c:val>
            <c:numRef>
              <c:f>Nitratos!$J$147:$J$151</c:f>
              <c:numCache>
                <c:formatCode>General</c:formatCode>
                <c:ptCount val="4"/>
                <c:pt idx="0">
                  <c:v>2.64</c:v>
                </c:pt>
                <c:pt idx="1">
                  <c:v>1.76</c:v>
                </c:pt>
                <c:pt idx="2">
                  <c:v>0.88</c:v>
                </c:pt>
                <c:pt idx="3">
                  <c:v>4.4000000000000004</c:v>
                </c:pt>
              </c:numCache>
            </c:numRef>
          </c:val>
          <c:smooth val="0"/>
          <c:extLst>
            <c:ext xmlns:c16="http://schemas.microsoft.com/office/drawing/2014/chart" uri="{C3380CC4-5D6E-409C-BE32-E72D297353CC}">
              <c16:uniqueId val="{00000008-E3D1-476A-99EE-C74227C2B075}"/>
            </c:ext>
          </c:extLst>
        </c:ser>
        <c:ser>
          <c:idx val="9"/>
          <c:order val="9"/>
          <c:tx>
            <c:strRef>
              <c:f>Nitratos!$K$145:$K$146</c:f>
              <c:strCache>
                <c:ptCount val="1"/>
                <c:pt idx="0">
                  <c:v>PLTR2</c:v>
                </c:pt>
              </c:strCache>
            </c:strRef>
          </c:tx>
          <c:spPr>
            <a:ln w="28575" cap="rnd">
              <a:solidFill>
                <a:schemeClr val="accent4">
                  <a:lumMod val="60000"/>
                </a:schemeClr>
              </a:solidFill>
              <a:round/>
            </a:ln>
            <a:effectLst/>
          </c:spPr>
          <c:marker>
            <c:symbol val="none"/>
          </c:marker>
          <c:cat>
            <c:strRef>
              <c:f>Nitratos!$A$147:$A$151</c:f>
              <c:strCache>
                <c:ptCount val="4"/>
                <c:pt idx="0">
                  <c:v>ene-21</c:v>
                </c:pt>
                <c:pt idx="1">
                  <c:v>feb-21</c:v>
                </c:pt>
                <c:pt idx="2">
                  <c:v>mar-21</c:v>
                </c:pt>
                <c:pt idx="3">
                  <c:v>abr-21</c:v>
                </c:pt>
              </c:strCache>
            </c:strRef>
          </c:cat>
          <c:val>
            <c:numRef>
              <c:f>Nitratos!$K$147:$K$151</c:f>
              <c:numCache>
                <c:formatCode>General</c:formatCode>
                <c:ptCount val="4"/>
                <c:pt idx="0">
                  <c:v>1.76</c:v>
                </c:pt>
                <c:pt idx="1">
                  <c:v>1.76</c:v>
                </c:pt>
                <c:pt idx="2">
                  <c:v>0.88</c:v>
                </c:pt>
                <c:pt idx="3">
                  <c:v>4.4000000000000004</c:v>
                </c:pt>
              </c:numCache>
            </c:numRef>
          </c:val>
          <c:smooth val="0"/>
          <c:extLst>
            <c:ext xmlns:c16="http://schemas.microsoft.com/office/drawing/2014/chart" uri="{C3380CC4-5D6E-409C-BE32-E72D297353CC}">
              <c16:uniqueId val="{00000009-E3D1-476A-99EE-C74227C2B075}"/>
            </c:ext>
          </c:extLst>
        </c:ser>
        <c:ser>
          <c:idx val="10"/>
          <c:order val="10"/>
          <c:tx>
            <c:strRef>
              <c:f>Nitratos!$L$145:$L$146</c:f>
              <c:strCache>
                <c:ptCount val="1"/>
                <c:pt idx="0">
                  <c:v>RECO</c:v>
                </c:pt>
              </c:strCache>
            </c:strRef>
          </c:tx>
          <c:spPr>
            <a:ln w="28575" cap="rnd">
              <a:solidFill>
                <a:schemeClr val="accent5">
                  <a:lumMod val="60000"/>
                </a:schemeClr>
              </a:solidFill>
              <a:round/>
            </a:ln>
            <a:effectLst/>
          </c:spPr>
          <c:marker>
            <c:symbol val="none"/>
          </c:marker>
          <c:cat>
            <c:strRef>
              <c:f>Nitratos!$A$147:$A$151</c:f>
              <c:strCache>
                <c:ptCount val="4"/>
                <c:pt idx="0">
                  <c:v>ene-21</c:v>
                </c:pt>
                <c:pt idx="1">
                  <c:v>feb-21</c:v>
                </c:pt>
                <c:pt idx="2">
                  <c:v>mar-21</c:v>
                </c:pt>
                <c:pt idx="3">
                  <c:v>abr-21</c:v>
                </c:pt>
              </c:strCache>
            </c:strRef>
          </c:cat>
          <c:val>
            <c:numRef>
              <c:f>Nitratos!$L$147:$L$151</c:f>
              <c:numCache>
                <c:formatCode>General</c:formatCode>
                <c:ptCount val="4"/>
              </c:numCache>
            </c:numRef>
          </c:val>
          <c:smooth val="0"/>
          <c:extLst>
            <c:ext xmlns:c16="http://schemas.microsoft.com/office/drawing/2014/chart" uri="{C3380CC4-5D6E-409C-BE32-E72D297353CC}">
              <c16:uniqueId val="{0000000A-E3D1-476A-99EE-C74227C2B075}"/>
            </c:ext>
          </c:extLst>
        </c:ser>
        <c:dLbls>
          <c:showLegendKey val="0"/>
          <c:showVal val="0"/>
          <c:showCatName val="0"/>
          <c:showSerName val="0"/>
          <c:showPercent val="0"/>
          <c:showBubbleSize val="0"/>
        </c:dLbls>
        <c:smooth val="0"/>
        <c:axId val="1813837728"/>
        <c:axId val="1335484720"/>
      </c:lineChart>
      <c:catAx>
        <c:axId val="1813837728"/>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MX"/>
                  <a:t>Mes del muestreo</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MX"/>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1335484720"/>
        <c:crosses val="autoZero"/>
        <c:auto val="1"/>
        <c:lblAlgn val="ctr"/>
        <c:lblOffset val="100"/>
        <c:noMultiLvlLbl val="0"/>
      </c:catAx>
      <c:valAx>
        <c:axId val="1335484720"/>
        <c:scaling>
          <c:orientation val="minMax"/>
        </c:scaling>
        <c:delete val="0"/>
        <c:axPos val="l"/>
        <c:majorGridlines>
          <c:spPr>
            <a:ln w="9525" cap="flat" cmpd="sng" algn="ctr">
              <a:solidFill>
                <a:schemeClr val="tx1">
                  <a:lumMod val="15000"/>
                  <a:lumOff val="85000"/>
                </a:schemeClr>
              </a:solidFill>
              <a:round/>
            </a:ln>
            <a:effectLst/>
          </c:spPr>
        </c:majorGridlines>
        <c:title>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MX"/>
            </a:p>
          </c:tx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1813837728"/>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[BANCO DE DATOS DEL MONITOREO ABRIL 2023.xlsx]Fosfatos!TablaDinámica1</c:name>
    <c:fmtId val="16"/>
  </c:pivotSource>
  <c:chart>
    <c:title>
      <c:tx>
        <c:rich>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r>
              <a:rPr lang="en-US" sz="1100" b="1"/>
              <a:t>Fosfatos</a:t>
            </a:r>
          </a:p>
        </c:rich>
      </c:tx>
      <c:overlay val="0"/>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s-MX"/>
        </a:p>
      </c:txPr>
    </c:title>
    <c:autoTitleDeleted val="0"/>
    <c:pivotFmts>
      <c:pivotFmt>
        <c:idx val="0"/>
        <c:spPr>
          <a:solidFill>
            <a:schemeClr val="accent1"/>
          </a:solidFill>
          <a:ln w="28575" cap="rnd">
            <a:solidFill>
              <a:schemeClr val="accent1"/>
            </a:solidFill>
            <a:round/>
          </a:ln>
          <a:effectLst/>
        </c:spPr>
        <c:marker>
          <c:symbol val="none"/>
        </c:marker>
      </c:pivotFmt>
      <c:pivotFmt>
        <c:idx val="1"/>
        <c:spPr>
          <a:solidFill>
            <a:schemeClr val="accent1"/>
          </a:solidFill>
          <a:ln w="28575" cap="rnd">
            <a:solidFill>
              <a:schemeClr val="accent1"/>
            </a:solidFill>
            <a:round/>
          </a:ln>
          <a:effectLst/>
        </c:spPr>
        <c:marker>
          <c:symbol val="none"/>
        </c:marker>
      </c:pivotFmt>
      <c:pivotFmt>
        <c:idx val="2"/>
        <c:spPr>
          <a:solidFill>
            <a:schemeClr val="accent1"/>
          </a:solidFill>
          <a:ln w="28575" cap="rnd">
            <a:solidFill>
              <a:schemeClr val="accent1"/>
            </a:solidFill>
            <a:round/>
          </a:ln>
          <a:effectLst/>
        </c:spPr>
        <c:marker>
          <c:symbol val="none"/>
        </c:marker>
      </c:pivotFmt>
      <c:pivotFmt>
        <c:idx val="3"/>
        <c:spPr>
          <a:solidFill>
            <a:schemeClr val="accent1"/>
          </a:solidFill>
          <a:ln w="28575" cap="rnd">
            <a:solidFill>
              <a:schemeClr val="accent1"/>
            </a:solidFill>
            <a:round/>
          </a:ln>
          <a:effectLst/>
        </c:spPr>
        <c:marker>
          <c:symbol val="none"/>
        </c:marker>
      </c:pivotFmt>
      <c:pivotFmt>
        <c:idx val="4"/>
        <c:spPr>
          <a:solidFill>
            <a:schemeClr val="accent1"/>
          </a:solidFill>
          <a:ln w="28575" cap="rnd">
            <a:solidFill>
              <a:schemeClr val="accent1"/>
            </a:solidFill>
            <a:round/>
          </a:ln>
          <a:effectLst/>
        </c:spPr>
        <c:marker>
          <c:symbol val="none"/>
        </c:marker>
      </c:pivotFmt>
      <c:pivotFmt>
        <c:idx val="5"/>
        <c:spPr>
          <a:solidFill>
            <a:schemeClr val="accent1"/>
          </a:solidFill>
          <a:ln w="28575" cap="rnd">
            <a:solidFill>
              <a:schemeClr val="accent1"/>
            </a:solidFill>
            <a:round/>
          </a:ln>
          <a:effectLst/>
        </c:spPr>
        <c:marker>
          <c:symbol val="none"/>
        </c:marker>
      </c:pivotFmt>
      <c:pivotFmt>
        <c:idx val="6"/>
        <c:spPr>
          <a:solidFill>
            <a:schemeClr val="accent1"/>
          </a:solidFill>
          <a:ln w="28575" cap="rnd">
            <a:solidFill>
              <a:schemeClr val="accent1"/>
            </a:solidFill>
            <a:round/>
          </a:ln>
          <a:effectLst/>
        </c:spPr>
        <c:marker>
          <c:symbol val="none"/>
        </c:marker>
      </c:pivotFmt>
      <c:pivotFmt>
        <c:idx val="7"/>
        <c:spPr>
          <a:solidFill>
            <a:schemeClr val="accent1"/>
          </a:solidFill>
          <a:ln w="28575" cap="rnd">
            <a:solidFill>
              <a:schemeClr val="accent1"/>
            </a:solidFill>
            <a:round/>
          </a:ln>
          <a:effectLst/>
        </c:spPr>
        <c:marker>
          <c:symbol val="none"/>
        </c:marker>
      </c:pivotFmt>
      <c:pivotFmt>
        <c:idx val="8"/>
        <c:spPr>
          <a:solidFill>
            <a:schemeClr val="accent1"/>
          </a:solidFill>
          <a:ln w="28575" cap="rnd">
            <a:solidFill>
              <a:schemeClr val="accent1"/>
            </a:solidFill>
            <a:round/>
          </a:ln>
          <a:effectLst/>
        </c:spPr>
        <c:marker>
          <c:symbol val="none"/>
        </c:marker>
      </c:pivotFmt>
      <c:pivotFmt>
        <c:idx val="9"/>
        <c:spPr>
          <a:solidFill>
            <a:schemeClr val="accent1"/>
          </a:solidFill>
          <a:ln w="28575" cap="rnd">
            <a:solidFill>
              <a:schemeClr val="accent1"/>
            </a:solidFill>
            <a:round/>
          </a:ln>
          <a:effectLst/>
        </c:spPr>
        <c:marker>
          <c:symbol val="none"/>
        </c:marker>
      </c:pivotFmt>
      <c:pivotFmt>
        <c:idx val="10"/>
        <c:spPr>
          <a:solidFill>
            <a:schemeClr val="accent1"/>
          </a:solidFill>
          <a:ln w="28575" cap="rnd">
            <a:solidFill>
              <a:schemeClr val="accent1"/>
            </a:solidFill>
            <a:round/>
          </a:ln>
          <a:effectLst/>
        </c:spPr>
        <c:marker>
          <c:symbol val="none"/>
        </c:marker>
      </c:pivotFmt>
      <c:pivotFmt>
        <c:idx val="11"/>
        <c:spPr>
          <a:solidFill>
            <a:schemeClr val="accent1"/>
          </a:solidFill>
          <a:ln w="28575" cap="rnd">
            <a:solidFill>
              <a:schemeClr val="accent1"/>
            </a:solidFill>
            <a:round/>
          </a:ln>
          <a:effectLst/>
        </c:spPr>
        <c:marker>
          <c:symbol val="none"/>
        </c:marker>
      </c:pivotFmt>
      <c:pivotFmt>
        <c:idx val="12"/>
        <c:spPr>
          <a:solidFill>
            <a:schemeClr val="accent1"/>
          </a:solidFill>
          <a:ln w="28575" cap="rnd">
            <a:solidFill>
              <a:schemeClr val="accent1"/>
            </a:solidFill>
            <a:round/>
          </a:ln>
          <a:effectLst/>
        </c:spPr>
        <c:marker>
          <c:symbol val="none"/>
        </c:marker>
      </c:pivotFmt>
      <c:pivotFmt>
        <c:idx val="13"/>
        <c:spPr>
          <a:solidFill>
            <a:schemeClr val="accent1"/>
          </a:solidFill>
          <a:ln w="28575" cap="rnd">
            <a:solidFill>
              <a:schemeClr val="accent1"/>
            </a:solidFill>
            <a:round/>
          </a:ln>
          <a:effectLst/>
        </c:spPr>
        <c:marker>
          <c:symbol val="none"/>
        </c:marker>
      </c:pivotFmt>
      <c:pivotFmt>
        <c:idx val="14"/>
        <c:spPr>
          <a:solidFill>
            <a:schemeClr val="accent1"/>
          </a:solidFill>
          <a:ln w="28575" cap="rnd">
            <a:solidFill>
              <a:schemeClr val="accent1"/>
            </a:solidFill>
            <a:round/>
          </a:ln>
          <a:effectLst/>
        </c:spPr>
        <c:marker>
          <c:symbol val="none"/>
        </c:marker>
      </c:pivotFmt>
      <c:pivotFmt>
        <c:idx val="15"/>
        <c:spPr>
          <a:solidFill>
            <a:schemeClr val="accent1"/>
          </a:solidFill>
          <a:ln w="28575" cap="rnd">
            <a:solidFill>
              <a:schemeClr val="accent1"/>
            </a:solidFill>
            <a:round/>
          </a:ln>
          <a:effectLst/>
        </c:spPr>
        <c:marker>
          <c:symbol val="none"/>
        </c:marker>
      </c:pivotFmt>
      <c:pivotFmt>
        <c:idx val="16"/>
        <c:spPr>
          <a:solidFill>
            <a:schemeClr val="accent1"/>
          </a:solidFill>
          <a:ln w="28575" cap="rnd">
            <a:solidFill>
              <a:schemeClr val="accent1"/>
            </a:solidFill>
            <a:round/>
          </a:ln>
          <a:effectLst/>
        </c:spPr>
        <c:marker>
          <c:symbol val="none"/>
        </c:marker>
      </c:pivotFmt>
      <c:pivotFmt>
        <c:idx val="17"/>
        <c:spPr>
          <a:solidFill>
            <a:schemeClr val="accent1"/>
          </a:solidFill>
          <a:ln w="28575" cap="rnd">
            <a:solidFill>
              <a:schemeClr val="accent1"/>
            </a:solidFill>
            <a:round/>
          </a:ln>
          <a:effectLst/>
        </c:spPr>
        <c:marker>
          <c:symbol val="none"/>
        </c:marker>
      </c:pivotFmt>
      <c:pivotFmt>
        <c:idx val="18"/>
        <c:spPr>
          <a:solidFill>
            <a:schemeClr val="accent1"/>
          </a:solidFill>
          <a:ln w="28575" cap="rnd">
            <a:solidFill>
              <a:schemeClr val="accent1"/>
            </a:solidFill>
            <a:round/>
          </a:ln>
          <a:effectLst/>
        </c:spPr>
        <c:marker>
          <c:symbol val="none"/>
        </c:marker>
      </c:pivotFmt>
      <c:pivotFmt>
        <c:idx val="19"/>
        <c:spPr>
          <a:solidFill>
            <a:schemeClr val="accent1"/>
          </a:solidFill>
          <a:ln w="28575" cap="rnd">
            <a:solidFill>
              <a:schemeClr val="accent1"/>
            </a:solidFill>
            <a:round/>
          </a:ln>
          <a:effectLst/>
        </c:spPr>
        <c:marker>
          <c:symbol val="none"/>
        </c:marker>
      </c:pivotFmt>
      <c:pivotFmt>
        <c:idx val="20"/>
        <c:spPr>
          <a:solidFill>
            <a:schemeClr val="accent1"/>
          </a:solidFill>
          <a:ln w="28575" cap="rnd">
            <a:solidFill>
              <a:schemeClr val="accent1"/>
            </a:solidFill>
            <a:round/>
          </a:ln>
          <a:effectLst/>
        </c:spPr>
        <c:marker>
          <c:symbol val="none"/>
        </c:marker>
      </c:pivotFmt>
      <c:pivotFmt>
        <c:idx val="21"/>
        <c:spPr>
          <a:solidFill>
            <a:schemeClr val="accent1"/>
          </a:solidFill>
          <a:ln w="28575" cap="rnd">
            <a:solidFill>
              <a:schemeClr val="accent1"/>
            </a:solidFill>
            <a:round/>
          </a:ln>
          <a:effectLst/>
        </c:spPr>
        <c:marker>
          <c:symbol val="none"/>
        </c:marker>
      </c:pivotFmt>
      <c:pivotFmt>
        <c:idx val="22"/>
        <c:spPr>
          <a:solidFill>
            <a:schemeClr val="accent1"/>
          </a:solidFill>
          <a:ln w="28575" cap="rnd">
            <a:solidFill>
              <a:schemeClr val="accent1"/>
            </a:solidFill>
            <a:round/>
          </a:ln>
          <a:effectLst/>
        </c:spPr>
        <c:marker>
          <c:symbol val="none"/>
        </c:marker>
      </c:pivotFmt>
      <c:pivotFmt>
        <c:idx val="23"/>
        <c:spPr>
          <a:solidFill>
            <a:schemeClr val="accent1"/>
          </a:solidFill>
          <a:ln w="28575" cap="rnd">
            <a:solidFill>
              <a:schemeClr val="accent1"/>
            </a:solidFill>
            <a:round/>
          </a:ln>
          <a:effectLst/>
        </c:spPr>
        <c:marker>
          <c:symbol val="none"/>
        </c:marker>
      </c:pivotFmt>
      <c:pivotFmt>
        <c:idx val="24"/>
        <c:spPr>
          <a:solidFill>
            <a:schemeClr val="accent1"/>
          </a:solidFill>
          <a:ln w="28575" cap="rnd">
            <a:solidFill>
              <a:schemeClr val="accent1"/>
            </a:solidFill>
            <a:round/>
          </a:ln>
          <a:effectLst/>
        </c:spPr>
        <c:marker>
          <c:symbol val="none"/>
        </c:marker>
      </c:pivotFmt>
      <c:pivotFmt>
        <c:idx val="25"/>
        <c:spPr>
          <a:solidFill>
            <a:schemeClr val="accent1"/>
          </a:solidFill>
          <a:ln w="28575" cap="rnd">
            <a:solidFill>
              <a:schemeClr val="accent1"/>
            </a:solidFill>
            <a:round/>
          </a:ln>
          <a:effectLst/>
        </c:spPr>
        <c:marker>
          <c:symbol val="none"/>
        </c:marker>
      </c:pivotFmt>
      <c:pivotFmt>
        <c:idx val="26"/>
        <c:spPr>
          <a:solidFill>
            <a:schemeClr val="accent1"/>
          </a:solidFill>
          <a:ln w="28575" cap="rnd">
            <a:solidFill>
              <a:schemeClr val="accent1"/>
            </a:solidFill>
            <a:round/>
          </a:ln>
          <a:effectLst/>
        </c:spPr>
        <c:marker>
          <c:symbol val="none"/>
        </c:marker>
      </c:pivotFmt>
      <c:pivotFmt>
        <c:idx val="27"/>
        <c:spPr>
          <a:solidFill>
            <a:schemeClr val="accent1"/>
          </a:solidFill>
          <a:ln w="28575" cap="rnd">
            <a:solidFill>
              <a:schemeClr val="accent1"/>
            </a:solidFill>
            <a:round/>
          </a:ln>
          <a:effectLst/>
        </c:spPr>
        <c:marker>
          <c:symbol val="none"/>
        </c:marker>
      </c:pivotFmt>
      <c:pivotFmt>
        <c:idx val="28"/>
        <c:spPr>
          <a:solidFill>
            <a:schemeClr val="accent1"/>
          </a:solidFill>
          <a:ln w="28575" cap="rnd">
            <a:solidFill>
              <a:schemeClr val="accent1"/>
            </a:solidFill>
            <a:round/>
          </a:ln>
          <a:effectLst/>
        </c:spPr>
        <c:marker>
          <c:symbol val="none"/>
        </c:marker>
      </c:pivotFmt>
      <c:pivotFmt>
        <c:idx val="29"/>
        <c:spPr>
          <a:solidFill>
            <a:schemeClr val="accent1"/>
          </a:solidFill>
          <a:ln w="28575" cap="rnd">
            <a:solidFill>
              <a:schemeClr val="accent1"/>
            </a:solidFill>
            <a:round/>
          </a:ln>
          <a:effectLst/>
        </c:spPr>
        <c:marker>
          <c:symbol val="none"/>
        </c:marker>
      </c:pivotFmt>
      <c:pivotFmt>
        <c:idx val="30"/>
        <c:spPr>
          <a:solidFill>
            <a:schemeClr val="accent1"/>
          </a:solidFill>
          <a:ln w="28575" cap="rnd">
            <a:solidFill>
              <a:schemeClr val="accent1"/>
            </a:solidFill>
            <a:round/>
          </a:ln>
          <a:effectLst/>
        </c:spPr>
        <c:marker>
          <c:symbol val="none"/>
        </c:marker>
      </c:pivotFmt>
      <c:pivotFmt>
        <c:idx val="31"/>
        <c:spPr>
          <a:solidFill>
            <a:schemeClr val="accent1"/>
          </a:solidFill>
          <a:ln w="28575" cap="rnd">
            <a:solidFill>
              <a:schemeClr val="accent1"/>
            </a:solidFill>
            <a:round/>
          </a:ln>
          <a:effectLst/>
        </c:spPr>
        <c:marker>
          <c:symbol val="none"/>
        </c:marker>
      </c:pivotFmt>
      <c:pivotFmt>
        <c:idx val="32"/>
        <c:spPr>
          <a:solidFill>
            <a:schemeClr val="accent1"/>
          </a:solidFill>
          <a:ln w="28575" cap="rnd">
            <a:solidFill>
              <a:schemeClr val="accent1"/>
            </a:solidFill>
            <a:round/>
          </a:ln>
          <a:effectLst/>
        </c:spPr>
        <c:marker>
          <c:symbol val="none"/>
        </c:marker>
      </c:pivotFmt>
      <c:pivotFmt>
        <c:idx val="33"/>
        <c:spPr>
          <a:solidFill>
            <a:schemeClr val="accent1"/>
          </a:solidFill>
          <a:ln w="28575" cap="rnd">
            <a:solidFill>
              <a:schemeClr val="accent1"/>
            </a:solidFill>
            <a:round/>
          </a:ln>
          <a:effectLst/>
        </c:spPr>
        <c:marker>
          <c:symbol val="none"/>
        </c:marker>
      </c:pivotFmt>
      <c:pivotFmt>
        <c:idx val="34"/>
        <c:spPr>
          <a:solidFill>
            <a:schemeClr val="accent1"/>
          </a:solidFill>
          <a:ln w="28575" cap="rnd">
            <a:solidFill>
              <a:schemeClr val="accent1"/>
            </a:solidFill>
            <a:round/>
          </a:ln>
          <a:effectLst/>
        </c:spPr>
        <c:marker>
          <c:symbol val="none"/>
        </c:marker>
      </c:pivotFmt>
      <c:pivotFmt>
        <c:idx val="35"/>
        <c:spPr>
          <a:solidFill>
            <a:schemeClr val="accent1"/>
          </a:solidFill>
          <a:ln w="28575" cap="rnd">
            <a:solidFill>
              <a:schemeClr val="accent1"/>
            </a:solidFill>
            <a:round/>
          </a:ln>
          <a:effectLst/>
        </c:spPr>
        <c:marker>
          <c:symbol val="none"/>
        </c:marker>
      </c:pivotFmt>
      <c:pivotFmt>
        <c:idx val="36"/>
        <c:spPr>
          <a:solidFill>
            <a:schemeClr val="accent1"/>
          </a:solidFill>
          <a:ln w="19050" cap="rnd">
            <a:solidFill>
              <a:schemeClr val="accent3"/>
            </a:solidFill>
            <a:round/>
          </a:ln>
          <a:effectLst/>
        </c:spPr>
        <c:marker>
          <c:symbol val="none"/>
        </c:marker>
      </c:pivotFmt>
      <c:pivotFmt>
        <c:idx val="37"/>
        <c:spPr>
          <a:solidFill>
            <a:schemeClr val="accent1"/>
          </a:solidFill>
          <a:ln w="19050" cap="rnd">
            <a:solidFill>
              <a:schemeClr val="accent4"/>
            </a:solidFill>
            <a:round/>
          </a:ln>
          <a:effectLst/>
        </c:spPr>
        <c:marker>
          <c:symbol val="none"/>
        </c:marker>
      </c:pivotFmt>
      <c:pivotFmt>
        <c:idx val="38"/>
        <c:spPr>
          <a:solidFill>
            <a:schemeClr val="accent1"/>
          </a:solidFill>
          <a:ln w="19050" cap="rnd">
            <a:solidFill>
              <a:schemeClr val="accent4"/>
            </a:solidFill>
            <a:round/>
          </a:ln>
          <a:effectLst/>
        </c:spPr>
        <c:marker>
          <c:symbol val="none"/>
        </c:marker>
      </c:pivotFmt>
      <c:pivotFmt>
        <c:idx val="39"/>
        <c:spPr>
          <a:solidFill>
            <a:schemeClr val="accent1"/>
          </a:solidFill>
          <a:ln w="19050" cap="rnd">
            <a:solidFill>
              <a:schemeClr val="accent4"/>
            </a:solidFill>
            <a:round/>
          </a:ln>
          <a:effectLst/>
        </c:spPr>
        <c:marker>
          <c:symbol val="none"/>
        </c:marker>
      </c:pivotFmt>
      <c:pivotFmt>
        <c:idx val="40"/>
        <c:spPr>
          <a:solidFill>
            <a:schemeClr val="accent1"/>
          </a:solidFill>
          <a:ln w="19050" cap="rnd">
            <a:solidFill>
              <a:schemeClr val="accent4"/>
            </a:solidFill>
            <a:round/>
          </a:ln>
          <a:effectLst/>
        </c:spPr>
        <c:marker>
          <c:symbol val="none"/>
        </c:marker>
      </c:pivotFmt>
      <c:pivotFmt>
        <c:idx val="41"/>
        <c:spPr>
          <a:solidFill>
            <a:schemeClr val="accent1"/>
          </a:solidFill>
          <a:ln w="19050" cap="rnd">
            <a:solidFill>
              <a:schemeClr val="accent6"/>
            </a:solidFill>
            <a:round/>
          </a:ln>
          <a:effectLst/>
        </c:spPr>
        <c:marker>
          <c:symbol val="none"/>
        </c:marker>
      </c:pivotFmt>
      <c:pivotFmt>
        <c:idx val="42"/>
        <c:spPr>
          <a:solidFill>
            <a:schemeClr val="accent1"/>
          </a:solidFill>
          <a:ln w="19050" cap="rnd">
            <a:solidFill>
              <a:schemeClr val="accent6"/>
            </a:solidFill>
            <a:round/>
          </a:ln>
          <a:effectLst/>
        </c:spPr>
        <c:marker>
          <c:symbol val="none"/>
        </c:marker>
      </c:pivotFmt>
      <c:pivotFmt>
        <c:idx val="43"/>
        <c:spPr>
          <a:solidFill>
            <a:schemeClr val="accent1"/>
          </a:solidFill>
          <a:ln w="19050" cap="rnd">
            <a:solidFill>
              <a:schemeClr val="accent6"/>
            </a:solidFill>
            <a:round/>
          </a:ln>
          <a:effectLst/>
        </c:spPr>
        <c:marker>
          <c:symbol val="none"/>
        </c:marker>
      </c:pivotFmt>
      <c:pivotFmt>
        <c:idx val="44"/>
        <c:spPr>
          <a:solidFill>
            <a:schemeClr val="accent1"/>
          </a:solidFill>
          <a:ln w="19050" cap="rnd">
            <a:solidFill>
              <a:schemeClr val="accent6"/>
            </a:solidFill>
            <a:round/>
          </a:ln>
          <a:effectLst/>
        </c:spPr>
        <c:marker>
          <c:symbol val="none"/>
        </c:marker>
      </c:pivotFmt>
      <c:pivotFmt>
        <c:idx val="45"/>
        <c:spPr>
          <a:solidFill>
            <a:schemeClr val="accent1"/>
          </a:solidFill>
          <a:ln w="19050" cap="rnd">
            <a:solidFill>
              <a:schemeClr val="accent3"/>
            </a:solidFill>
            <a:round/>
          </a:ln>
          <a:effectLst/>
        </c:spPr>
        <c:marker>
          <c:symbol val="none"/>
        </c:marker>
      </c:pivotFmt>
      <c:pivotFmt>
        <c:idx val="46"/>
        <c:spPr>
          <a:solidFill>
            <a:schemeClr val="accent1"/>
          </a:solidFill>
          <a:ln w="19050" cap="rnd">
            <a:solidFill>
              <a:schemeClr val="accent2"/>
            </a:solidFill>
            <a:round/>
          </a:ln>
          <a:effectLst/>
        </c:spPr>
        <c:marker>
          <c:symbol val="none"/>
        </c:marker>
      </c:pivotFmt>
      <c:pivotFmt>
        <c:idx val="47"/>
        <c:spPr>
          <a:solidFill>
            <a:schemeClr val="accent1"/>
          </a:solidFill>
          <a:ln w="19050" cap="rnd">
            <a:solidFill>
              <a:schemeClr val="accent2"/>
            </a:solidFill>
            <a:round/>
          </a:ln>
          <a:effectLst/>
        </c:spPr>
        <c:marker>
          <c:symbol val="none"/>
        </c:marker>
      </c:pivotFmt>
      <c:pivotFmt>
        <c:idx val="48"/>
        <c:spPr>
          <a:solidFill>
            <a:schemeClr val="accent1"/>
          </a:solidFill>
          <a:ln w="19050" cap="rnd">
            <a:solidFill>
              <a:schemeClr val="accent2"/>
            </a:solidFill>
            <a:round/>
          </a:ln>
          <a:effectLst/>
        </c:spPr>
        <c:marker>
          <c:symbol val="none"/>
        </c:marker>
      </c:pivotFmt>
      <c:pivotFmt>
        <c:idx val="49"/>
        <c:spPr>
          <a:solidFill>
            <a:schemeClr val="accent1"/>
          </a:solidFill>
          <a:ln w="19050" cap="rnd">
            <a:solidFill>
              <a:schemeClr val="accent2"/>
            </a:solidFill>
            <a:round/>
          </a:ln>
          <a:effectLst/>
        </c:spPr>
        <c:marker>
          <c:symbol val="none"/>
        </c:marker>
      </c:pivotFmt>
      <c:pivotFmt>
        <c:idx val="50"/>
        <c:spPr>
          <a:solidFill>
            <a:schemeClr val="accent1"/>
          </a:solidFill>
          <a:ln w="19050" cap="rnd">
            <a:solidFill>
              <a:schemeClr val="accent5"/>
            </a:solidFill>
            <a:round/>
          </a:ln>
          <a:effectLst/>
        </c:spPr>
        <c:marker>
          <c:symbol val="none"/>
        </c:marker>
      </c:pivotFmt>
      <c:pivotFmt>
        <c:idx val="51"/>
        <c:spPr>
          <a:solidFill>
            <a:schemeClr val="accent1"/>
          </a:solidFill>
          <a:ln w="19050" cap="rnd">
            <a:solidFill>
              <a:schemeClr val="accent5"/>
            </a:solidFill>
            <a:round/>
          </a:ln>
          <a:effectLst/>
        </c:spPr>
        <c:marker>
          <c:symbol val="none"/>
        </c:marker>
      </c:pivotFmt>
      <c:pivotFmt>
        <c:idx val="52"/>
        <c:spPr>
          <a:solidFill>
            <a:schemeClr val="accent1"/>
          </a:solidFill>
          <a:ln w="19050" cap="rnd">
            <a:solidFill>
              <a:schemeClr val="accent5"/>
            </a:solidFill>
            <a:round/>
          </a:ln>
          <a:effectLst/>
        </c:spPr>
        <c:marker>
          <c:symbol val="none"/>
        </c:marker>
      </c:pivotFmt>
      <c:pivotFmt>
        <c:idx val="53"/>
        <c:spPr>
          <a:solidFill>
            <a:schemeClr val="accent1"/>
          </a:solidFill>
          <a:ln w="19050" cap="rnd">
            <a:solidFill>
              <a:schemeClr val="accent3"/>
            </a:solidFill>
            <a:round/>
          </a:ln>
          <a:effectLst/>
        </c:spPr>
        <c:marker>
          <c:symbol val="none"/>
        </c:marker>
      </c:pivotFmt>
      <c:pivotFmt>
        <c:idx val="54"/>
        <c:spPr>
          <a:solidFill>
            <a:schemeClr val="accent1"/>
          </a:solidFill>
          <a:ln w="19050" cap="rnd">
            <a:solidFill>
              <a:schemeClr val="accent3"/>
            </a:solidFill>
            <a:round/>
          </a:ln>
          <a:effectLst/>
        </c:spPr>
        <c:marker>
          <c:symbol val="none"/>
        </c:marker>
      </c:pivotFmt>
      <c:pivotFmt>
        <c:idx val="55"/>
        <c:spPr>
          <a:solidFill>
            <a:schemeClr val="accent1"/>
          </a:solidFill>
          <a:ln w="19050" cap="rnd">
            <a:solidFill>
              <a:schemeClr val="accent4"/>
            </a:solidFill>
            <a:round/>
          </a:ln>
          <a:effectLst/>
        </c:spPr>
        <c:marker>
          <c:symbol val="none"/>
        </c:marker>
      </c:pivotFmt>
      <c:pivotFmt>
        <c:idx val="56"/>
        <c:spPr>
          <a:solidFill>
            <a:schemeClr val="accent1"/>
          </a:solidFill>
          <a:ln w="19050" cap="rnd">
            <a:solidFill>
              <a:schemeClr val="accent4"/>
            </a:solidFill>
            <a:round/>
          </a:ln>
          <a:effectLst/>
        </c:spPr>
        <c:marker>
          <c:symbol val="none"/>
        </c:marker>
      </c:pivotFmt>
      <c:pivotFmt>
        <c:idx val="57"/>
        <c:spPr>
          <a:solidFill>
            <a:schemeClr val="accent1"/>
          </a:solidFill>
          <a:ln w="19050" cap="rnd">
            <a:solidFill>
              <a:schemeClr val="accent1"/>
            </a:solidFill>
            <a:round/>
          </a:ln>
          <a:effectLst/>
        </c:spPr>
        <c:marker>
          <c:symbol val="none"/>
        </c:marker>
      </c:pivotFmt>
      <c:pivotFmt>
        <c:idx val="58"/>
        <c:spPr>
          <a:solidFill>
            <a:schemeClr val="accent1"/>
          </a:solidFill>
          <a:ln w="19050" cap="rnd">
            <a:solidFill>
              <a:schemeClr val="accent4"/>
            </a:solidFill>
            <a:round/>
          </a:ln>
          <a:effectLst/>
        </c:spPr>
        <c:marker>
          <c:symbol val="none"/>
        </c:marker>
      </c:pivotFmt>
      <c:pivotFmt>
        <c:idx val="59"/>
        <c:spPr>
          <a:solidFill>
            <a:schemeClr val="accent1"/>
          </a:solidFill>
          <a:ln w="19050" cap="rnd">
            <a:solidFill>
              <a:schemeClr val="accent1"/>
            </a:solidFill>
            <a:round/>
          </a:ln>
          <a:effectLst/>
        </c:spPr>
        <c:marker>
          <c:symbol val="none"/>
        </c:marker>
      </c:pivotFmt>
      <c:pivotFmt>
        <c:idx val="60"/>
        <c:spPr>
          <a:solidFill>
            <a:schemeClr val="accent1"/>
          </a:solidFill>
          <a:ln w="19050" cap="rnd">
            <a:solidFill>
              <a:schemeClr val="accent6"/>
            </a:solidFill>
            <a:round/>
          </a:ln>
          <a:effectLst/>
        </c:spPr>
        <c:marker>
          <c:symbol val="none"/>
        </c:marker>
      </c:pivotFmt>
      <c:pivotFmt>
        <c:idx val="61"/>
        <c:spPr>
          <a:solidFill>
            <a:schemeClr val="accent1"/>
          </a:solidFill>
          <a:ln w="19050" cap="rnd">
            <a:solidFill>
              <a:schemeClr val="accent6"/>
            </a:solidFill>
            <a:round/>
          </a:ln>
          <a:effectLst/>
        </c:spPr>
        <c:marker>
          <c:symbol val="none"/>
        </c:marker>
      </c:pivotFmt>
      <c:pivotFmt>
        <c:idx val="62"/>
        <c:spPr>
          <a:solidFill>
            <a:schemeClr val="accent1"/>
          </a:solidFill>
          <a:ln w="19050" cap="rnd">
            <a:solidFill>
              <a:schemeClr val="accent6"/>
            </a:solidFill>
            <a:round/>
          </a:ln>
          <a:effectLst/>
        </c:spPr>
        <c:marker>
          <c:symbol val="none"/>
        </c:marker>
      </c:pivotFmt>
      <c:pivotFmt>
        <c:idx val="63"/>
        <c:spPr>
          <a:solidFill>
            <a:schemeClr val="accent1"/>
          </a:solidFill>
          <a:ln w="19050" cap="rnd">
            <a:solidFill>
              <a:schemeClr val="accent3"/>
            </a:solidFill>
            <a:round/>
          </a:ln>
          <a:effectLst/>
        </c:spPr>
        <c:marker>
          <c:symbol val="none"/>
        </c:marker>
      </c:pivotFmt>
      <c:pivotFmt>
        <c:idx val="64"/>
        <c:spPr>
          <a:solidFill>
            <a:schemeClr val="accent1"/>
          </a:solidFill>
          <a:ln w="19050" cap="rnd">
            <a:solidFill>
              <a:schemeClr val="accent2"/>
            </a:solidFill>
            <a:round/>
          </a:ln>
          <a:effectLst/>
        </c:spPr>
        <c:marker>
          <c:symbol val="none"/>
        </c:marker>
      </c:pivotFmt>
      <c:pivotFmt>
        <c:idx val="65"/>
        <c:spPr>
          <a:solidFill>
            <a:schemeClr val="accent1"/>
          </a:solidFill>
          <a:ln w="19050" cap="rnd">
            <a:solidFill>
              <a:schemeClr val="accent2"/>
            </a:solidFill>
            <a:round/>
          </a:ln>
          <a:effectLst/>
        </c:spPr>
        <c:marker>
          <c:symbol val="none"/>
        </c:marker>
      </c:pivotFmt>
      <c:pivotFmt>
        <c:idx val="66"/>
        <c:spPr>
          <a:solidFill>
            <a:schemeClr val="accent1"/>
          </a:solidFill>
          <a:ln w="19050" cap="rnd">
            <a:solidFill>
              <a:schemeClr val="accent2"/>
            </a:solidFill>
            <a:round/>
          </a:ln>
          <a:effectLst/>
        </c:spPr>
        <c:marker>
          <c:symbol val="none"/>
        </c:marker>
      </c:pivotFmt>
      <c:pivotFmt>
        <c:idx val="67"/>
        <c:spPr>
          <a:solidFill>
            <a:schemeClr val="accent1"/>
          </a:solidFill>
          <a:ln w="19050" cap="rnd">
            <a:solidFill>
              <a:schemeClr val="accent2"/>
            </a:solidFill>
            <a:round/>
          </a:ln>
          <a:effectLst/>
        </c:spPr>
        <c:marker>
          <c:symbol val="none"/>
        </c:marker>
      </c:pivotFmt>
      <c:pivotFmt>
        <c:idx val="68"/>
        <c:spPr>
          <a:solidFill>
            <a:schemeClr val="accent1"/>
          </a:solidFill>
          <a:ln w="19050" cap="rnd">
            <a:solidFill>
              <a:schemeClr val="accent5"/>
            </a:solidFill>
            <a:round/>
          </a:ln>
          <a:effectLst/>
        </c:spPr>
        <c:marker>
          <c:symbol val="none"/>
        </c:marker>
      </c:pivotFmt>
      <c:pivotFmt>
        <c:idx val="69"/>
        <c:spPr>
          <a:solidFill>
            <a:schemeClr val="accent1"/>
          </a:solidFill>
          <a:ln w="19050" cap="rnd">
            <a:solidFill>
              <a:schemeClr val="accent5"/>
            </a:solidFill>
            <a:round/>
          </a:ln>
          <a:effectLst/>
        </c:spPr>
        <c:marker>
          <c:symbol val="none"/>
        </c:marker>
      </c:pivotFmt>
      <c:pivotFmt>
        <c:idx val="70"/>
        <c:spPr>
          <a:solidFill>
            <a:schemeClr val="accent1"/>
          </a:solidFill>
          <a:ln w="19050" cap="rnd">
            <a:solidFill>
              <a:schemeClr val="accent5"/>
            </a:solidFill>
            <a:round/>
          </a:ln>
          <a:effectLst/>
        </c:spPr>
        <c:marker>
          <c:symbol val="none"/>
        </c:marker>
      </c:pivotFmt>
      <c:pivotFmt>
        <c:idx val="71"/>
        <c:spPr>
          <a:solidFill>
            <a:schemeClr val="accent1"/>
          </a:solidFill>
          <a:ln w="19050" cap="rnd">
            <a:solidFill>
              <a:schemeClr val="accent3"/>
            </a:solidFill>
            <a:round/>
          </a:ln>
          <a:effectLst/>
        </c:spPr>
        <c:marker>
          <c:symbol val="none"/>
        </c:marker>
      </c:pivotFmt>
      <c:pivotFmt>
        <c:idx val="72"/>
        <c:spPr>
          <a:solidFill>
            <a:schemeClr val="accent1"/>
          </a:solidFill>
          <a:ln w="28575" cap="rnd">
            <a:solidFill>
              <a:schemeClr val="accent1"/>
            </a:solidFill>
            <a:round/>
          </a:ln>
          <a:effectLst/>
        </c:spPr>
        <c:marker>
          <c:symbol val="none"/>
        </c:marker>
      </c:pivotFmt>
      <c:pivotFmt>
        <c:idx val="73"/>
        <c:spPr>
          <a:solidFill>
            <a:schemeClr val="accent1"/>
          </a:solidFill>
          <a:ln w="28575" cap="rnd">
            <a:solidFill>
              <a:schemeClr val="accent1"/>
            </a:solidFill>
            <a:round/>
          </a:ln>
          <a:effectLst/>
        </c:spPr>
        <c:marker>
          <c:symbol val="none"/>
        </c:marker>
      </c:pivotFmt>
      <c:pivotFmt>
        <c:idx val="74"/>
        <c:spPr>
          <a:solidFill>
            <a:schemeClr val="accent1"/>
          </a:solidFill>
          <a:ln w="28575" cap="rnd">
            <a:solidFill>
              <a:schemeClr val="accent1"/>
            </a:solidFill>
            <a:round/>
          </a:ln>
          <a:effectLst/>
        </c:spPr>
        <c:marker>
          <c:symbol val="none"/>
        </c:marker>
      </c:pivotFmt>
      <c:pivotFmt>
        <c:idx val="75"/>
        <c:spPr>
          <a:solidFill>
            <a:schemeClr val="accent1"/>
          </a:solidFill>
          <a:ln w="28575" cap="rnd">
            <a:solidFill>
              <a:schemeClr val="accent1"/>
            </a:solidFill>
            <a:round/>
          </a:ln>
          <a:effectLst/>
        </c:spPr>
        <c:marker>
          <c:symbol val="none"/>
        </c:marker>
      </c:pivotFmt>
      <c:pivotFmt>
        <c:idx val="76"/>
        <c:spPr>
          <a:solidFill>
            <a:schemeClr val="accent1"/>
          </a:solidFill>
          <a:ln w="28575" cap="rnd">
            <a:solidFill>
              <a:schemeClr val="accent1"/>
            </a:solidFill>
            <a:round/>
          </a:ln>
          <a:effectLst/>
        </c:spPr>
        <c:marker>
          <c:symbol val="none"/>
        </c:marker>
      </c:pivotFmt>
      <c:pivotFmt>
        <c:idx val="77"/>
        <c:spPr>
          <a:solidFill>
            <a:schemeClr val="accent1"/>
          </a:solidFill>
          <a:ln w="28575" cap="rnd">
            <a:solidFill>
              <a:schemeClr val="accent1"/>
            </a:solidFill>
            <a:round/>
          </a:ln>
          <a:effectLst/>
        </c:spPr>
        <c:marker>
          <c:symbol val="none"/>
        </c:marker>
      </c:pivotFmt>
      <c:pivotFmt>
        <c:idx val="78"/>
        <c:spPr>
          <a:solidFill>
            <a:schemeClr val="accent1"/>
          </a:solidFill>
          <a:ln w="28575" cap="rnd">
            <a:solidFill>
              <a:schemeClr val="accent1"/>
            </a:solidFill>
            <a:round/>
          </a:ln>
          <a:effectLst/>
        </c:spPr>
        <c:marker>
          <c:symbol val="none"/>
        </c:marker>
      </c:pivotFmt>
      <c:pivotFmt>
        <c:idx val="79"/>
        <c:spPr>
          <a:solidFill>
            <a:schemeClr val="accent1"/>
          </a:solidFill>
          <a:ln w="28575" cap="rnd">
            <a:solidFill>
              <a:schemeClr val="accent1"/>
            </a:solidFill>
            <a:round/>
          </a:ln>
          <a:effectLst/>
        </c:spPr>
        <c:marker>
          <c:symbol val="none"/>
        </c:marker>
      </c:pivotFmt>
      <c:pivotFmt>
        <c:idx val="80"/>
        <c:spPr>
          <a:solidFill>
            <a:schemeClr val="accent1"/>
          </a:solidFill>
          <a:ln w="28575" cap="rnd">
            <a:solidFill>
              <a:schemeClr val="accent1"/>
            </a:solidFill>
            <a:round/>
          </a:ln>
          <a:effectLst/>
        </c:spPr>
        <c:marker>
          <c:symbol val="none"/>
        </c:marker>
      </c:pivotFmt>
      <c:pivotFmt>
        <c:idx val="81"/>
        <c:spPr>
          <a:solidFill>
            <a:schemeClr val="accent1"/>
          </a:solidFill>
          <a:ln w="28575" cap="rnd">
            <a:solidFill>
              <a:schemeClr val="accent1"/>
            </a:solidFill>
            <a:round/>
          </a:ln>
          <a:effectLst/>
        </c:spPr>
        <c:marker>
          <c:symbol val="none"/>
        </c:marker>
      </c:pivotFmt>
      <c:pivotFmt>
        <c:idx val="82"/>
        <c:spPr>
          <a:solidFill>
            <a:schemeClr val="accent1"/>
          </a:solidFill>
          <a:ln w="28575" cap="rnd">
            <a:solidFill>
              <a:schemeClr val="accent1"/>
            </a:solidFill>
            <a:round/>
          </a:ln>
          <a:effectLst/>
        </c:spPr>
        <c:marker>
          <c:symbol val="none"/>
        </c:marker>
      </c:pivotFmt>
      <c:pivotFmt>
        <c:idx val="83"/>
        <c:spPr>
          <a:solidFill>
            <a:schemeClr val="accent1"/>
          </a:solidFill>
          <a:ln w="28575" cap="rnd">
            <a:solidFill>
              <a:schemeClr val="accent1"/>
            </a:solidFill>
            <a:round/>
          </a:ln>
          <a:effectLst/>
        </c:spPr>
        <c:marker>
          <c:symbol val="none"/>
        </c:marker>
      </c:pivotFmt>
      <c:pivotFmt>
        <c:idx val="84"/>
        <c:spPr>
          <a:solidFill>
            <a:schemeClr val="accent1"/>
          </a:solidFill>
          <a:ln w="28575" cap="rnd">
            <a:solidFill>
              <a:schemeClr val="accent1"/>
            </a:solidFill>
            <a:round/>
          </a:ln>
          <a:effectLst/>
        </c:spPr>
        <c:marker>
          <c:symbol val="none"/>
        </c:marker>
      </c:pivotFmt>
      <c:pivotFmt>
        <c:idx val="85"/>
        <c:spPr>
          <a:solidFill>
            <a:schemeClr val="accent1"/>
          </a:solidFill>
          <a:ln w="28575" cap="rnd">
            <a:solidFill>
              <a:schemeClr val="accent1"/>
            </a:solidFill>
            <a:round/>
          </a:ln>
          <a:effectLst/>
        </c:spPr>
        <c:marker>
          <c:symbol val="none"/>
        </c:marker>
      </c:pivotFmt>
      <c:pivotFmt>
        <c:idx val="86"/>
        <c:spPr>
          <a:solidFill>
            <a:schemeClr val="accent1"/>
          </a:solidFill>
          <a:ln w="28575" cap="rnd">
            <a:solidFill>
              <a:schemeClr val="accent1"/>
            </a:solidFill>
            <a:round/>
          </a:ln>
          <a:effectLst/>
        </c:spPr>
        <c:marker>
          <c:symbol val="none"/>
        </c:marker>
      </c:pivotFmt>
      <c:pivotFmt>
        <c:idx val="87"/>
        <c:spPr>
          <a:solidFill>
            <a:schemeClr val="accent1"/>
          </a:solidFill>
          <a:ln w="28575" cap="rnd">
            <a:solidFill>
              <a:schemeClr val="accent1"/>
            </a:solidFill>
            <a:round/>
          </a:ln>
          <a:effectLst/>
        </c:spPr>
        <c:marker>
          <c:symbol val="none"/>
        </c:marker>
      </c:pivotFmt>
      <c:pivotFmt>
        <c:idx val="88"/>
        <c:spPr>
          <a:solidFill>
            <a:schemeClr val="accent1"/>
          </a:solidFill>
          <a:ln w="28575" cap="rnd">
            <a:solidFill>
              <a:schemeClr val="accent1"/>
            </a:solidFill>
            <a:round/>
          </a:ln>
          <a:effectLst/>
        </c:spPr>
        <c:marker>
          <c:symbol val="none"/>
        </c:marker>
      </c:pivotFmt>
      <c:pivotFmt>
        <c:idx val="89"/>
        <c:spPr>
          <a:solidFill>
            <a:schemeClr val="accent1"/>
          </a:solidFill>
          <a:ln w="28575" cap="rnd">
            <a:solidFill>
              <a:schemeClr val="accent1"/>
            </a:solidFill>
            <a:round/>
          </a:ln>
          <a:effectLst/>
        </c:spPr>
        <c:marker>
          <c:symbol val="none"/>
        </c:marker>
      </c:pivotFmt>
      <c:pivotFmt>
        <c:idx val="90"/>
        <c:spPr>
          <a:solidFill>
            <a:schemeClr val="accent1"/>
          </a:solidFill>
          <a:ln w="28575" cap="rnd">
            <a:solidFill>
              <a:schemeClr val="accent1"/>
            </a:solidFill>
            <a:round/>
          </a:ln>
          <a:effectLst/>
        </c:spPr>
        <c:marker>
          <c:symbol val="none"/>
        </c:marker>
      </c:pivotFmt>
      <c:pivotFmt>
        <c:idx val="91"/>
        <c:spPr>
          <a:solidFill>
            <a:schemeClr val="accent1"/>
          </a:solidFill>
          <a:ln w="28575" cap="rnd">
            <a:solidFill>
              <a:schemeClr val="accent1"/>
            </a:solidFill>
            <a:round/>
          </a:ln>
          <a:effectLst/>
        </c:spPr>
        <c:marker>
          <c:symbol val="none"/>
        </c:marker>
      </c:pivotFmt>
      <c:pivotFmt>
        <c:idx val="92"/>
        <c:spPr>
          <a:solidFill>
            <a:schemeClr val="accent1"/>
          </a:solidFill>
          <a:ln w="28575" cap="rnd">
            <a:solidFill>
              <a:schemeClr val="accent1"/>
            </a:solidFill>
            <a:round/>
          </a:ln>
          <a:effectLst/>
        </c:spPr>
        <c:marker>
          <c:symbol val="none"/>
        </c:marker>
      </c:pivotFmt>
      <c:pivotFmt>
        <c:idx val="93"/>
        <c:spPr>
          <a:solidFill>
            <a:schemeClr val="accent1"/>
          </a:solidFill>
          <a:ln w="28575" cap="rnd">
            <a:solidFill>
              <a:schemeClr val="accent1"/>
            </a:solidFill>
            <a:round/>
          </a:ln>
          <a:effectLst/>
        </c:spPr>
        <c:marker>
          <c:symbol val="none"/>
        </c:marker>
      </c:pivotFmt>
      <c:pivotFmt>
        <c:idx val="94"/>
        <c:spPr>
          <a:solidFill>
            <a:schemeClr val="accent1"/>
          </a:solidFill>
          <a:ln w="28575" cap="rnd">
            <a:solidFill>
              <a:schemeClr val="accent1"/>
            </a:solidFill>
            <a:round/>
          </a:ln>
          <a:effectLst/>
        </c:spPr>
        <c:marker>
          <c:symbol val="none"/>
        </c:marker>
      </c:pivotFmt>
      <c:pivotFmt>
        <c:idx val="95"/>
        <c:spPr>
          <a:solidFill>
            <a:schemeClr val="accent1"/>
          </a:solidFill>
          <a:ln w="28575" cap="rnd">
            <a:solidFill>
              <a:schemeClr val="accent1"/>
            </a:solidFill>
            <a:round/>
          </a:ln>
          <a:effectLst/>
        </c:spPr>
        <c:marker>
          <c:symbol val="none"/>
        </c:marker>
      </c:pivotFmt>
      <c:pivotFmt>
        <c:idx val="96"/>
        <c:spPr>
          <a:solidFill>
            <a:schemeClr val="accent1"/>
          </a:solidFill>
          <a:ln w="28575" cap="rnd">
            <a:solidFill>
              <a:schemeClr val="accent1"/>
            </a:solidFill>
            <a:round/>
          </a:ln>
          <a:effectLst/>
        </c:spPr>
        <c:marker>
          <c:symbol val="none"/>
        </c:marker>
      </c:pivotFmt>
      <c:pivotFmt>
        <c:idx val="97"/>
        <c:spPr>
          <a:solidFill>
            <a:schemeClr val="accent1"/>
          </a:solidFill>
          <a:ln w="28575" cap="rnd">
            <a:solidFill>
              <a:schemeClr val="accent1"/>
            </a:solidFill>
            <a:round/>
          </a:ln>
          <a:effectLst/>
        </c:spPr>
        <c:marker>
          <c:symbol val="none"/>
        </c:marker>
      </c:pivotFmt>
      <c:pivotFmt>
        <c:idx val="98"/>
        <c:spPr>
          <a:solidFill>
            <a:schemeClr val="accent1"/>
          </a:solidFill>
          <a:ln w="28575" cap="rnd">
            <a:solidFill>
              <a:schemeClr val="accent1"/>
            </a:solidFill>
            <a:round/>
          </a:ln>
          <a:effectLst/>
        </c:spPr>
        <c:marker>
          <c:symbol val="none"/>
        </c:marker>
      </c:pivotFmt>
      <c:pivotFmt>
        <c:idx val="99"/>
        <c:spPr>
          <a:solidFill>
            <a:schemeClr val="accent1"/>
          </a:solidFill>
          <a:ln w="28575" cap="rnd">
            <a:solidFill>
              <a:schemeClr val="accent1"/>
            </a:solidFill>
            <a:round/>
          </a:ln>
          <a:effectLst/>
        </c:spPr>
        <c:marker>
          <c:symbol val="none"/>
        </c:marker>
      </c:pivotFmt>
      <c:pivotFmt>
        <c:idx val="100"/>
        <c:spPr>
          <a:solidFill>
            <a:schemeClr val="accent1"/>
          </a:solidFill>
          <a:ln w="28575" cap="rnd">
            <a:solidFill>
              <a:schemeClr val="accent1"/>
            </a:solidFill>
            <a:round/>
          </a:ln>
          <a:effectLst/>
        </c:spPr>
        <c:marker>
          <c:symbol val="none"/>
        </c:marker>
      </c:pivotFmt>
      <c:pivotFmt>
        <c:idx val="101"/>
        <c:spPr>
          <a:solidFill>
            <a:schemeClr val="accent1"/>
          </a:solidFill>
          <a:ln w="28575" cap="rnd">
            <a:solidFill>
              <a:schemeClr val="accent1"/>
            </a:solidFill>
            <a:round/>
          </a:ln>
          <a:effectLst/>
        </c:spPr>
        <c:marker>
          <c:symbol val="none"/>
        </c:marker>
      </c:pivotFmt>
      <c:pivotFmt>
        <c:idx val="102"/>
        <c:spPr>
          <a:solidFill>
            <a:schemeClr val="accent1"/>
          </a:solidFill>
          <a:ln w="28575" cap="rnd">
            <a:solidFill>
              <a:schemeClr val="accent1"/>
            </a:solidFill>
            <a:round/>
          </a:ln>
          <a:effectLst/>
        </c:spPr>
        <c:marker>
          <c:symbol val="none"/>
        </c:marker>
      </c:pivotFmt>
      <c:pivotFmt>
        <c:idx val="103"/>
        <c:spPr>
          <a:solidFill>
            <a:schemeClr val="accent1"/>
          </a:solidFill>
          <a:ln w="28575" cap="rnd">
            <a:solidFill>
              <a:schemeClr val="accent1"/>
            </a:solidFill>
            <a:round/>
          </a:ln>
          <a:effectLst/>
        </c:spPr>
        <c:marker>
          <c:symbol val="none"/>
        </c:marker>
      </c:pivotFmt>
      <c:pivotFmt>
        <c:idx val="104"/>
        <c:spPr>
          <a:solidFill>
            <a:schemeClr val="accent1"/>
          </a:solidFill>
          <a:ln w="28575" cap="rnd">
            <a:solidFill>
              <a:schemeClr val="accent1"/>
            </a:solidFill>
            <a:round/>
          </a:ln>
          <a:effectLst/>
        </c:spPr>
        <c:marker>
          <c:symbol val="none"/>
        </c:marker>
      </c:pivotFmt>
      <c:pivotFmt>
        <c:idx val="105"/>
        <c:spPr>
          <a:solidFill>
            <a:schemeClr val="accent1"/>
          </a:solidFill>
          <a:ln w="28575" cap="rnd">
            <a:solidFill>
              <a:schemeClr val="accent1"/>
            </a:solidFill>
            <a:round/>
          </a:ln>
          <a:effectLst/>
        </c:spPr>
        <c:marker>
          <c:symbol val="none"/>
        </c:marker>
      </c:pivotFmt>
      <c:pivotFmt>
        <c:idx val="106"/>
        <c:spPr>
          <a:solidFill>
            <a:schemeClr val="accent1"/>
          </a:solidFill>
          <a:ln w="28575" cap="rnd">
            <a:solidFill>
              <a:schemeClr val="accent1"/>
            </a:solidFill>
            <a:round/>
          </a:ln>
          <a:effectLst/>
        </c:spPr>
        <c:marker>
          <c:symbol val="none"/>
        </c:marker>
      </c:pivotFmt>
      <c:pivotFmt>
        <c:idx val="107"/>
        <c:spPr>
          <a:solidFill>
            <a:schemeClr val="accent1"/>
          </a:solidFill>
          <a:ln w="28575" cap="rnd">
            <a:solidFill>
              <a:schemeClr val="accent1"/>
            </a:solidFill>
            <a:round/>
          </a:ln>
          <a:effectLst/>
        </c:spPr>
        <c:marker>
          <c:symbol val="none"/>
        </c:marker>
      </c:pivotFmt>
      <c:pivotFmt>
        <c:idx val="108"/>
        <c:spPr>
          <a:solidFill>
            <a:schemeClr val="accent1"/>
          </a:solidFill>
          <a:ln w="28575" cap="rnd">
            <a:solidFill>
              <a:schemeClr val="accent1"/>
            </a:solidFill>
            <a:round/>
          </a:ln>
          <a:effectLst/>
        </c:spPr>
        <c:marker>
          <c:symbol val="none"/>
        </c:marker>
      </c:pivotFmt>
      <c:pivotFmt>
        <c:idx val="109"/>
        <c:spPr>
          <a:solidFill>
            <a:schemeClr val="accent1"/>
          </a:solidFill>
          <a:ln w="28575" cap="rnd">
            <a:solidFill>
              <a:schemeClr val="accent1"/>
            </a:solidFill>
            <a:round/>
          </a:ln>
          <a:effectLst/>
        </c:spPr>
        <c:marker>
          <c:symbol val="none"/>
        </c:marker>
      </c:pivotFmt>
      <c:pivotFmt>
        <c:idx val="110"/>
        <c:spPr>
          <a:solidFill>
            <a:schemeClr val="accent1"/>
          </a:solidFill>
          <a:ln w="28575" cap="rnd">
            <a:solidFill>
              <a:schemeClr val="accent1"/>
            </a:solidFill>
            <a:round/>
          </a:ln>
          <a:effectLst/>
        </c:spPr>
        <c:marker>
          <c:symbol val="none"/>
        </c:marker>
      </c:pivotFmt>
      <c:pivotFmt>
        <c:idx val="111"/>
        <c:spPr>
          <a:solidFill>
            <a:schemeClr val="accent1"/>
          </a:solidFill>
          <a:ln w="28575" cap="rnd">
            <a:solidFill>
              <a:schemeClr val="accent1"/>
            </a:solidFill>
            <a:round/>
          </a:ln>
          <a:effectLst/>
        </c:spPr>
        <c:marker>
          <c:symbol val="none"/>
        </c:marker>
      </c:pivotFmt>
      <c:pivotFmt>
        <c:idx val="112"/>
        <c:spPr>
          <a:solidFill>
            <a:schemeClr val="accent1"/>
          </a:solidFill>
          <a:ln w="28575" cap="rnd">
            <a:solidFill>
              <a:schemeClr val="accent1"/>
            </a:solidFill>
            <a:round/>
          </a:ln>
          <a:effectLst/>
        </c:spPr>
        <c:marker>
          <c:symbol val="none"/>
        </c:marker>
      </c:pivotFmt>
      <c:pivotFmt>
        <c:idx val="113"/>
        <c:spPr>
          <a:solidFill>
            <a:schemeClr val="accent1"/>
          </a:solidFill>
          <a:ln w="28575" cap="rnd">
            <a:solidFill>
              <a:schemeClr val="accent1"/>
            </a:solidFill>
            <a:round/>
          </a:ln>
          <a:effectLst/>
        </c:spPr>
        <c:marker>
          <c:symbol val="none"/>
        </c:marker>
      </c:pivotFmt>
      <c:pivotFmt>
        <c:idx val="114"/>
        <c:spPr>
          <a:solidFill>
            <a:schemeClr val="accent1"/>
          </a:solidFill>
          <a:ln w="28575" cap="rnd">
            <a:solidFill>
              <a:schemeClr val="accent1"/>
            </a:solidFill>
            <a:round/>
          </a:ln>
          <a:effectLst/>
        </c:spPr>
        <c:marker>
          <c:symbol val="none"/>
        </c:marker>
      </c:pivotFmt>
      <c:pivotFmt>
        <c:idx val="115"/>
        <c:spPr>
          <a:solidFill>
            <a:schemeClr val="accent1"/>
          </a:solidFill>
          <a:ln w="28575" cap="rnd">
            <a:solidFill>
              <a:schemeClr val="accent1"/>
            </a:solidFill>
            <a:round/>
          </a:ln>
          <a:effectLst/>
        </c:spPr>
        <c:marker>
          <c:symbol val="none"/>
        </c:marker>
      </c:pivotFmt>
      <c:pivotFmt>
        <c:idx val="116"/>
        <c:spPr>
          <a:solidFill>
            <a:schemeClr val="accent1"/>
          </a:solidFill>
          <a:ln w="28575" cap="rnd">
            <a:solidFill>
              <a:schemeClr val="accent1"/>
            </a:solidFill>
            <a:round/>
          </a:ln>
          <a:effectLst/>
        </c:spPr>
        <c:marker>
          <c:symbol val="none"/>
        </c:marker>
      </c:pivotFmt>
      <c:pivotFmt>
        <c:idx val="117"/>
        <c:spPr>
          <a:solidFill>
            <a:schemeClr val="accent1"/>
          </a:solidFill>
          <a:ln w="28575" cap="rnd">
            <a:solidFill>
              <a:schemeClr val="accent1"/>
            </a:solidFill>
            <a:round/>
          </a:ln>
          <a:effectLst/>
        </c:spPr>
        <c:marker>
          <c:symbol val="none"/>
        </c:marker>
      </c:pivotFmt>
      <c:pivotFmt>
        <c:idx val="118"/>
        <c:spPr>
          <a:solidFill>
            <a:schemeClr val="accent1"/>
          </a:solidFill>
          <a:ln w="28575" cap="rnd">
            <a:solidFill>
              <a:schemeClr val="accent1"/>
            </a:solidFill>
            <a:round/>
          </a:ln>
          <a:effectLst/>
        </c:spPr>
        <c:marker>
          <c:symbol val="none"/>
        </c:marker>
      </c:pivotFmt>
      <c:pivotFmt>
        <c:idx val="119"/>
        <c:spPr>
          <a:solidFill>
            <a:schemeClr val="accent1"/>
          </a:solidFill>
          <a:ln w="28575" cap="rnd">
            <a:solidFill>
              <a:schemeClr val="accent1"/>
            </a:solidFill>
            <a:round/>
          </a:ln>
          <a:effectLst/>
        </c:spPr>
        <c:marker>
          <c:symbol val="none"/>
        </c:marker>
      </c:pivotFmt>
      <c:pivotFmt>
        <c:idx val="120"/>
        <c:spPr>
          <a:solidFill>
            <a:schemeClr val="accent1"/>
          </a:solidFill>
          <a:ln w="28575" cap="rnd">
            <a:solidFill>
              <a:schemeClr val="accent1"/>
            </a:solidFill>
            <a:round/>
          </a:ln>
          <a:effectLst/>
        </c:spPr>
        <c:marker>
          <c:symbol val="none"/>
        </c:marker>
      </c:pivotFmt>
      <c:pivotFmt>
        <c:idx val="121"/>
        <c:spPr>
          <a:solidFill>
            <a:schemeClr val="accent1"/>
          </a:solidFill>
          <a:ln w="28575" cap="rnd">
            <a:solidFill>
              <a:schemeClr val="accent1"/>
            </a:solidFill>
            <a:round/>
          </a:ln>
          <a:effectLst/>
        </c:spPr>
        <c:marker>
          <c:symbol val="none"/>
        </c:marker>
      </c:pivotFmt>
      <c:pivotFmt>
        <c:idx val="122"/>
        <c:spPr>
          <a:solidFill>
            <a:schemeClr val="accent1"/>
          </a:solidFill>
          <a:ln w="28575" cap="rnd">
            <a:solidFill>
              <a:schemeClr val="accent1"/>
            </a:solidFill>
            <a:round/>
          </a:ln>
          <a:effectLst/>
        </c:spPr>
        <c:marker>
          <c:symbol val="none"/>
        </c:marker>
      </c:pivotFmt>
      <c:pivotFmt>
        <c:idx val="123"/>
        <c:spPr>
          <a:solidFill>
            <a:schemeClr val="accent1"/>
          </a:solidFill>
          <a:ln w="28575" cap="rnd">
            <a:solidFill>
              <a:schemeClr val="accent1"/>
            </a:solidFill>
            <a:round/>
          </a:ln>
          <a:effectLst/>
        </c:spPr>
        <c:marker>
          <c:symbol val="none"/>
        </c:marker>
      </c:pivotFmt>
      <c:pivotFmt>
        <c:idx val="124"/>
        <c:spPr>
          <a:solidFill>
            <a:schemeClr val="accent1"/>
          </a:solidFill>
          <a:ln w="28575" cap="rnd">
            <a:solidFill>
              <a:schemeClr val="accent1"/>
            </a:solidFill>
            <a:round/>
          </a:ln>
          <a:effectLst/>
        </c:spPr>
        <c:marker>
          <c:symbol val="none"/>
        </c:marker>
      </c:pivotFmt>
      <c:pivotFmt>
        <c:idx val="125"/>
        <c:spPr>
          <a:solidFill>
            <a:schemeClr val="accent1"/>
          </a:solidFill>
          <a:ln w="28575" cap="rnd">
            <a:solidFill>
              <a:schemeClr val="accent1"/>
            </a:solidFill>
            <a:round/>
          </a:ln>
          <a:effectLst/>
        </c:spPr>
        <c:marker>
          <c:symbol val="none"/>
        </c:marker>
      </c:pivotFmt>
      <c:pivotFmt>
        <c:idx val="126"/>
        <c:spPr>
          <a:solidFill>
            <a:schemeClr val="accent1"/>
          </a:solidFill>
          <a:ln w="28575" cap="rnd">
            <a:solidFill>
              <a:schemeClr val="accent1"/>
            </a:solidFill>
            <a:round/>
          </a:ln>
          <a:effectLst/>
        </c:spPr>
        <c:marker>
          <c:symbol val="none"/>
        </c:marker>
      </c:pivotFmt>
      <c:pivotFmt>
        <c:idx val="127"/>
        <c:spPr>
          <a:solidFill>
            <a:schemeClr val="accent1"/>
          </a:solidFill>
          <a:ln w="28575" cap="rnd">
            <a:solidFill>
              <a:schemeClr val="accent1"/>
            </a:solidFill>
            <a:round/>
          </a:ln>
          <a:effectLst/>
        </c:spPr>
        <c:marker>
          <c:symbol val="none"/>
        </c:marker>
      </c:pivotFmt>
      <c:pivotFmt>
        <c:idx val="128"/>
        <c:spPr>
          <a:solidFill>
            <a:schemeClr val="accent1"/>
          </a:solidFill>
          <a:ln w="28575" cap="rnd">
            <a:solidFill>
              <a:schemeClr val="accent1"/>
            </a:solidFill>
            <a:round/>
          </a:ln>
          <a:effectLst/>
        </c:spPr>
        <c:marker>
          <c:symbol val="none"/>
        </c:marker>
      </c:pivotFmt>
      <c:pivotFmt>
        <c:idx val="129"/>
        <c:spPr>
          <a:solidFill>
            <a:schemeClr val="accent1"/>
          </a:solidFill>
          <a:ln w="28575" cap="rnd">
            <a:solidFill>
              <a:schemeClr val="accent1"/>
            </a:solidFill>
            <a:round/>
          </a:ln>
          <a:effectLst/>
        </c:spPr>
        <c:marker>
          <c:symbol val="none"/>
        </c:marker>
      </c:pivotFmt>
      <c:pivotFmt>
        <c:idx val="130"/>
        <c:spPr>
          <a:solidFill>
            <a:schemeClr val="accent1"/>
          </a:solidFill>
          <a:ln w="28575" cap="rnd">
            <a:solidFill>
              <a:schemeClr val="accent1"/>
            </a:solidFill>
            <a:round/>
          </a:ln>
          <a:effectLst/>
        </c:spPr>
        <c:marker>
          <c:symbol val="none"/>
        </c:marker>
      </c:pivotFmt>
      <c:pivotFmt>
        <c:idx val="131"/>
        <c:spPr>
          <a:solidFill>
            <a:schemeClr val="accent1"/>
          </a:solidFill>
          <a:ln w="28575" cap="rnd">
            <a:solidFill>
              <a:schemeClr val="accent1"/>
            </a:solidFill>
            <a:round/>
          </a:ln>
          <a:effectLst/>
        </c:spPr>
        <c:marker>
          <c:symbol val="none"/>
        </c:marker>
      </c:pivotFmt>
      <c:pivotFmt>
        <c:idx val="132"/>
        <c:spPr>
          <a:solidFill>
            <a:schemeClr val="accent1"/>
          </a:solidFill>
          <a:ln w="28575" cap="rnd">
            <a:solidFill>
              <a:schemeClr val="accent1"/>
            </a:solidFill>
            <a:round/>
          </a:ln>
          <a:effectLst/>
        </c:spPr>
        <c:marker>
          <c:symbol val="none"/>
        </c:marker>
      </c:pivotFmt>
      <c:pivotFmt>
        <c:idx val="133"/>
        <c:spPr>
          <a:solidFill>
            <a:schemeClr val="accent1"/>
          </a:solidFill>
          <a:ln w="28575" cap="rnd">
            <a:solidFill>
              <a:schemeClr val="accent1"/>
            </a:solidFill>
            <a:round/>
          </a:ln>
          <a:effectLst/>
        </c:spPr>
        <c:marker>
          <c:symbol val="none"/>
        </c:marker>
      </c:pivotFmt>
      <c:pivotFmt>
        <c:idx val="134"/>
        <c:spPr>
          <a:solidFill>
            <a:schemeClr val="accent1"/>
          </a:solidFill>
          <a:ln w="28575" cap="rnd">
            <a:solidFill>
              <a:schemeClr val="accent1"/>
            </a:solidFill>
            <a:round/>
          </a:ln>
          <a:effectLst/>
        </c:spPr>
        <c:marker>
          <c:symbol val="none"/>
        </c:marker>
      </c:pivotFmt>
      <c:pivotFmt>
        <c:idx val="135"/>
        <c:spPr>
          <a:solidFill>
            <a:schemeClr val="accent1"/>
          </a:solidFill>
          <a:ln w="28575" cap="rnd">
            <a:solidFill>
              <a:schemeClr val="accent1"/>
            </a:solidFill>
            <a:round/>
          </a:ln>
          <a:effectLst/>
        </c:spPr>
        <c:marker>
          <c:symbol val="none"/>
        </c:marker>
      </c:pivotFmt>
      <c:pivotFmt>
        <c:idx val="136"/>
        <c:spPr>
          <a:solidFill>
            <a:schemeClr val="accent1"/>
          </a:solidFill>
          <a:ln w="28575" cap="rnd">
            <a:solidFill>
              <a:schemeClr val="accent1"/>
            </a:solidFill>
            <a:round/>
          </a:ln>
          <a:effectLst/>
        </c:spPr>
        <c:marker>
          <c:symbol val="none"/>
        </c:marker>
      </c:pivotFmt>
      <c:pivotFmt>
        <c:idx val="137"/>
        <c:spPr>
          <a:solidFill>
            <a:schemeClr val="accent1"/>
          </a:solidFill>
          <a:ln w="28575" cap="rnd">
            <a:solidFill>
              <a:schemeClr val="accent1"/>
            </a:solidFill>
            <a:round/>
          </a:ln>
          <a:effectLst/>
        </c:spPr>
        <c:marker>
          <c:symbol val="none"/>
        </c:marker>
      </c:pivotFmt>
      <c:pivotFmt>
        <c:idx val="138"/>
        <c:spPr>
          <a:solidFill>
            <a:schemeClr val="accent1"/>
          </a:solidFill>
          <a:ln w="28575" cap="rnd">
            <a:solidFill>
              <a:schemeClr val="accent1"/>
            </a:solidFill>
            <a:round/>
          </a:ln>
          <a:effectLst/>
        </c:spPr>
        <c:marker>
          <c:symbol val="none"/>
        </c:marker>
      </c:pivotFmt>
      <c:pivotFmt>
        <c:idx val="139"/>
        <c:spPr>
          <a:solidFill>
            <a:schemeClr val="accent1"/>
          </a:solidFill>
          <a:ln w="28575" cap="rnd">
            <a:solidFill>
              <a:schemeClr val="accent1"/>
            </a:solidFill>
            <a:round/>
          </a:ln>
          <a:effectLst/>
        </c:spPr>
        <c:marker>
          <c:symbol val="none"/>
        </c:marker>
      </c:pivotFmt>
      <c:pivotFmt>
        <c:idx val="140"/>
        <c:spPr>
          <a:solidFill>
            <a:schemeClr val="accent1"/>
          </a:solidFill>
          <a:ln w="28575" cap="rnd">
            <a:solidFill>
              <a:schemeClr val="accent1"/>
            </a:solidFill>
            <a:round/>
          </a:ln>
          <a:effectLst/>
        </c:spPr>
        <c:marker>
          <c:symbol val="none"/>
        </c:marker>
      </c:pivotFmt>
      <c:pivotFmt>
        <c:idx val="141"/>
        <c:spPr>
          <a:solidFill>
            <a:schemeClr val="accent1"/>
          </a:solidFill>
          <a:ln w="28575" cap="rnd">
            <a:solidFill>
              <a:schemeClr val="accent1"/>
            </a:solidFill>
            <a:round/>
          </a:ln>
          <a:effectLst/>
        </c:spPr>
        <c:marker>
          <c:symbol val="none"/>
        </c:marker>
      </c:pivotFmt>
      <c:pivotFmt>
        <c:idx val="142"/>
        <c:spPr>
          <a:solidFill>
            <a:schemeClr val="accent1"/>
          </a:solidFill>
          <a:ln w="28575" cap="rnd">
            <a:solidFill>
              <a:schemeClr val="accent1"/>
            </a:solidFill>
            <a:round/>
          </a:ln>
          <a:effectLst/>
        </c:spPr>
        <c:marker>
          <c:symbol val="none"/>
        </c:marker>
      </c:pivotFmt>
      <c:pivotFmt>
        <c:idx val="143"/>
        <c:spPr>
          <a:solidFill>
            <a:schemeClr val="accent1"/>
          </a:solidFill>
          <a:ln w="28575" cap="rnd">
            <a:solidFill>
              <a:schemeClr val="accent1"/>
            </a:solidFill>
            <a:round/>
          </a:ln>
          <a:effectLst/>
        </c:spPr>
        <c:marker>
          <c:symbol val="none"/>
        </c:marker>
      </c:pivotFmt>
      <c:pivotFmt>
        <c:idx val="144"/>
        <c:spPr>
          <a:solidFill>
            <a:schemeClr val="accent1"/>
          </a:solidFill>
          <a:ln w="28575" cap="rnd">
            <a:solidFill>
              <a:schemeClr val="accent1"/>
            </a:solidFill>
            <a:round/>
          </a:ln>
          <a:effectLst/>
        </c:spPr>
        <c:marker>
          <c:symbol val="none"/>
        </c:marker>
      </c:pivotFmt>
      <c:pivotFmt>
        <c:idx val="145"/>
        <c:spPr>
          <a:solidFill>
            <a:schemeClr val="accent1"/>
          </a:solidFill>
          <a:ln w="28575" cap="rnd">
            <a:solidFill>
              <a:schemeClr val="accent1"/>
            </a:solidFill>
            <a:round/>
          </a:ln>
          <a:effectLst/>
        </c:spPr>
        <c:marker>
          <c:symbol val="none"/>
        </c:marker>
      </c:pivotFmt>
      <c:pivotFmt>
        <c:idx val="146"/>
        <c:spPr>
          <a:solidFill>
            <a:schemeClr val="accent1"/>
          </a:solidFill>
          <a:ln w="28575" cap="rnd">
            <a:solidFill>
              <a:schemeClr val="accent1"/>
            </a:solidFill>
            <a:round/>
          </a:ln>
          <a:effectLst/>
        </c:spPr>
        <c:marker>
          <c:symbol val="none"/>
        </c:marker>
      </c:pivotFmt>
      <c:pivotFmt>
        <c:idx val="147"/>
        <c:spPr>
          <a:solidFill>
            <a:schemeClr val="accent1"/>
          </a:solidFill>
          <a:ln w="28575" cap="rnd">
            <a:solidFill>
              <a:schemeClr val="accent1"/>
            </a:solidFill>
            <a:round/>
          </a:ln>
          <a:effectLst/>
        </c:spPr>
        <c:marker>
          <c:symbol val="none"/>
        </c:marker>
      </c:pivotFmt>
      <c:pivotFmt>
        <c:idx val="148"/>
        <c:spPr>
          <a:solidFill>
            <a:schemeClr val="accent1"/>
          </a:solidFill>
          <a:ln w="28575" cap="rnd">
            <a:solidFill>
              <a:schemeClr val="accent1"/>
            </a:solidFill>
            <a:round/>
          </a:ln>
          <a:effectLst/>
        </c:spPr>
        <c:marker>
          <c:symbol val="none"/>
        </c:marker>
      </c:pivotFmt>
      <c:pivotFmt>
        <c:idx val="149"/>
        <c:spPr>
          <a:solidFill>
            <a:schemeClr val="accent1"/>
          </a:solidFill>
          <a:ln w="28575" cap="rnd">
            <a:solidFill>
              <a:schemeClr val="accent1"/>
            </a:solidFill>
            <a:round/>
          </a:ln>
          <a:effectLst/>
        </c:spPr>
        <c:marker>
          <c:symbol val="none"/>
        </c:marker>
      </c:pivotFmt>
      <c:pivotFmt>
        <c:idx val="150"/>
        <c:spPr>
          <a:solidFill>
            <a:schemeClr val="accent1"/>
          </a:solidFill>
          <a:ln w="28575" cap="rnd">
            <a:solidFill>
              <a:schemeClr val="accent1"/>
            </a:solidFill>
            <a:round/>
          </a:ln>
          <a:effectLst/>
        </c:spPr>
        <c:marker>
          <c:symbol val="none"/>
        </c:marker>
      </c:pivotFmt>
      <c:pivotFmt>
        <c:idx val="151"/>
        <c:spPr>
          <a:solidFill>
            <a:schemeClr val="accent1"/>
          </a:solidFill>
          <a:ln w="28575" cap="rnd">
            <a:solidFill>
              <a:schemeClr val="accent1"/>
            </a:solidFill>
            <a:round/>
          </a:ln>
          <a:effectLst/>
        </c:spPr>
        <c:marker>
          <c:symbol val="none"/>
        </c:marker>
      </c:pivotFmt>
      <c:pivotFmt>
        <c:idx val="152"/>
        <c:spPr>
          <a:solidFill>
            <a:schemeClr val="accent1"/>
          </a:solidFill>
          <a:ln w="28575" cap="rnd">
            <a:solidFill>
              <a:schemeClr val="accent1"/>
            </a:solidFill>
            <a:round/>
          </a:ln>
          <a:effectLst/>
        </c:spPr>
        <c:marker>
          <c:symbol val="none"/>
        </c:marker>
      </c:pivotFmt>
      <c:pivotFmt>
        <c:idx val="153"/>
        <c:spPr>
          <a:solidFill>
            <a:schemeClr val="accent1"/>
          </a:solidFill>
          <a:ln w="28575" cap="rnd">
            <a:solidFill>
              <a:schemeClr val="accent1"/>
            </a:solidFill>
            <a:round/>
          </a:ln>
          <a:effectLst/>
        </c:spPr>
        <c:marker>
          <c:symbol val="none"/>
        </c:marker>
      </c:pivotFmt>
      <c:pivotFmt>
        <c:idx val="154"/>
        <c:spPr>
          <a:solidFill>
            <a:schemeClr val="accent1"/>
          </a:solidFill>
          <a:ln w="28575" cap="rnd">
            <a:solidFill>
              <a:schemeClr val="accent1"/>
            </a:solidFill>
            <a:round/>
          </a:ln>
          <a:effectLst/>
        </c:spPr>
        <c:marker>
          <c:symbol val="none"/>
        </c:marker>
      </c:pivotFmt>
      <c:pivotFmt>
        <c:idx val="155"/>
        <c:spPr>
          <a:solidFill>
            <a:schemeClr val="accent1"/>
          </a:solidFill>
          <a:ln w="28575" cap="rnd">
            <a:solidFill>
              <a:schemeClr val="accent1"/>
            </a:solidFill>
            <a:round/>
          </a:ln>
          <a:effectLst/>
        </c:spPr>
        <c:marker>
          <c:symbol val="none"/>
        </c:marker>
      </c:pivotFmt>
      <c:pivotFmt>
        <c:idx val="156"/>
        <c:spPr>
          <a:solidFill>
            <a:schemeClr val="accent1"/>
          </a:solidFill>
          <a:ln w="28575" cap="rnd">
            <a:solidFill>
              <a:schemeClr val="accent1"/>
            </a:solidFill>
            <a:round/>
          </a:ln>
          <a:effectLst/>
        </c:spPr>
        <c:marker>
          <c:symbol val="none"/>
        </c:marker>
      </c:pivotFmt>
      <c:pivotFmt>
        <c:idx val="157"/>
        <c:spPr>
          <a:solidFill>
            <a:schemeClr val="accent1"/>
          </a:solidFill>
          <a:ln w="28575" cap="rnd">
            <a:solidFill>
              <a:schemeClr val="accent1"/>
            </a:solidFill>
            <a:round/>
          </a:ln>
          <a:effectLst/>
        </c:spPr>
        <c:marker>
          <c:symbol val="none"/>
        </c:marker>
      </c:pivotFmt>
      <c:pivotFmt>
        <c:idx val="158"/>
        <c:spPr>
          <a:solidFill>
            <a:schemeClr val="accent1"/>
          </a:solidFill>
          <a:ln w="28575" cap="rnd">
            <a:solidFill>
              <a:schemeClr val="accent1"/>
            </a:solidFill>
            <a:round/>
          </a:ln>
          <a:effectLst/>
        </c:spPr>
        <c:marker>
          <c:symbol val="none"/>
        </c:marker>
      </c:pivotFmt>
      <c:pivotFmt>
        <c:idx val="159"/>
        <c:spPr>
          <a:solidFill>
            <a:schemeClr val="accent1"/>
          </a:solidFill>
          <a:ln w="28575" cap="rnd">
            <a:solidFill>
              <a:schemeClr val="accent1"/>
            </a:solidFill>
            <a:round/>
          </a:ln>
          <a:effectLst/>
        </c:spPr>
        <c:marker>
          <c:symbol val="none"/>
        </c:marker>
      </c:pivotFmt>
      <c:pivotFmt>
        <c:idx val="160"/>
        <c:spPr>
          <a:solidFill>
            <a:schemeClr val="accent1"/>
          </a:solidFill>
          <a:ln w="28575" cap="rnd">
            <a:solidFill>
              <a:schemeClr val="accent1"/>
            </a:solidFill>
            <a:round/>
          </a:ln>
          <a:effectLst/>
        </c:spPr>
        <c:marker>
          <c:symbol val="none"/>
        </c:marker>
      </c:pivotFmt>
      <c:pivotFmt>
        <c:idx val="161"/>
        <c:spPr>
          <a:solidFill>
            <a:schemeClr val="accent1"/>
          </a:solidFill>
          <a:ln w="28575" cap="rnd">
            <a:solidFill>
              <a:schemeClr val="accent1"/>
            </a:solidFill>
            <a:round/>
          </a:ln>
          <a:effectLst/>
        </c:spPr>
        <c:marker>
          <c:symbol val="none"/>
        </c:marker>
      </c:pivotFmt>
      <c:pivotFmt>
        <c:idx val="162"/>
        <c:spPr>
          <a:solidFill>
            <a:schemeClr val="accent1"/>
          </a:solidFill>
          <a:ln w="28575" cap="rnd">
            <a:solidFill>
              <a:schemeClr val="accent1"/>
            </a:solidFill>
            <a:round/>
          </a:ln>
          <a:effectLst/>
        </c:spPr>
        <c:marker>
          <c:symbol val="none"/>
        </c:marker>
      </c:pivotFmt>
      <c:pivotFmt>
        <c:idx val="163"/>
        <c:spPr>
          <a:solidFill>
            <a:schemeClr val="accent1"/>
          </a:solidFill>
          <a:ln w="28575" cap="rnd">
            <a:solidFill>
              <a:schemeClr val="accent1"/>
            </a:solidFill>
            <a:round/>
          </a:ln>
          <a:effectLst/>
        </c:spPr>
        <c:marker>
          <c:symbol val="none"/>
        </c:marker>
      </c:pivotFmt>
      <c:pivotFmt>
        <c:idx val="164"/>
        <c:spPr>
          <a:solidFill>
            <a:schemeClr val="accent1"/>
          </a:solidFill>
          <a:ln w="28575" cap="rnd">
            <a:solidFill>
              <a:schemeClr val="accent1"/>
            </a:solidFill>
            <a:round/>
          </a:ln>
          <a:effectLst/>
        </c:spPr>
        <c:marker>
          <c:symbol val="none"/>
        </c:marker>
      </c:pivotFmt>
      <c:pivotFmt>
        <c:idx val="165"/>
        <c:spPr>
          <a:solidFill>
            <a:schemeClr val="accent1"/>
          </a:solidFill>
          <a:ln w="28575" cap="rnd">
            <a:solidFill>
              <a:schemeClr val="accent1"/>
            </a:solidFill>
            <a:round/>
          </a:ln>
          <a:effectLst/>
        </c:spPr>
        <c:marker>
          <c:symbol val="none"/>
        </c:marker>
      </c:pivotFmt>
      <c:pivotFmt>
        <c:idx val="166"/>
        <c:spPr>
          <a:solidFill>
            <a:schemeClr val="accent1"/>
          </a:solidFill>
          <a:ln w="28575" cap="rnd">
            <a:solidFill>
              <a:schemeClr val="accent1"/>
            </a:solidFill>
            <a:round/>
          </a:ln>
          <a:effectLst/>
        </c:spPr>
        <c:marker>
          <c:symbol val="none"/>
        </c:marker>
      </c:pivotFmt>
      <c:pivotFmt>
        <c:idx val="167"/>
        <c:spPr>
          <a:solidFill>
            <a:schemeClr val="accent1"/>
          </a:solidFill>
          <a:ln w="28575" cap="rnd">
            <a:solidFill>
              <a:schemeClr val="accent1"/>
            </a:solidFill>
            <a:round/>
          </a:ln>
          <a:effectLst/>
        </c:spPr>
        <c:marker>
          <c:symbol val="none"/>
        </c:marker>
      </c:pivotFmt>
      <c:pivotFmt>
        <c:idx val="168"/>
        <c:spPr>
          <a:solidFill>
            <a:schemeClr val="accent1"/>
          </a:solidFill>
          <a:ln w="28575" cap="rnd">
            <a:solidFill>
              <a:schemeClr val="accent1"/>
            </a:solidFill>
            <a:round/>
          </a:ln>
          <a:effectLst/>
        </c:spPr>
        <c:marker>
          <c:symbol val="none"/>
        </c:marker>
      </c:pivotFmt>
      <c:pivotFmt>
        <c:idx val="169"/>
        <c:spPr>
          <a:solidFill>
            <a:schemeClr val="accent1"/>
          </a:solidFill>
          <a:ln w="28575" cap="rnd">
            <a:solidFill>
              <a:schemeClr val="accent1"/>
            </a:solidFill>
            <a:round/>
          </a:ln>
          <a:effectLst/>
        </c:spPr>
        <c:marker>
          <c:symbol val="none"/>
        </c:marker>
      </c:pivotFmt>
      <c:pivotFmt>
        <c:idx val="170"/>
        <c:spPr>
          <a:solidFill>
            <a:schemeClr val="accent1"/>
          </a:solidFill>
          <a:ln w="28575" cap="rnd">
            <a:solidFill>
              <a:schemeClr val="accent1"/>
            </a:solidFill>
            <a:round/>
          </a:ln>
          <a:effectLst/>
        </c:spPr>
        <c:marker>
          <c:symbol val="none"/>
        </c:marker>
      </c:pivotFmt>
      <c:pivotFmt>
        <c:idx val="171"/>
        <c:spPr>
          <a:solidFill>
            <a:schemeClr val="accent1"/>
          </a:solidFill>
          <a:ln w="28575" cap="rnd">
            <a:solidFill>
              <a:schemeClr val="accent1"/>
            </a:solidFill>
            <a:round/>
          </a:ln>
          <a:effectLst/>
        </c:spPr>
        <c:marker>
          <c:symbol val="none"/>
        </c:marker>
      </c:pivotFmt>
      <c:pivotFmt>
        <c:idx val="172"/>
        <c:spPr>
          <a:solidFill>
            <a:schemeClr val="accent1"/>
          </a:solidFill>
          <a:ln w="28575" cap="rnd">
            <a:solidFill>
              <a:schemeClr val="accent1"/>
            </a:solidFill>
            <a:round/>
          </a:ln>
          <a:effectLst/>
        </c:spPr>
        <c:marker>
          <c:symbol val="none"/>
        </c:marker>
      </c:pivotFmt>
      <c:pivotFmt>
        <c:idx val="173"/>
        <c:spPr>
          <a:solidFill>
            <a:schemeClr val="accent1"/>
          </a:solidFill>
          <a:ln w="28575" cap="rnd">
            <a:solidFill>
              <a:schemeClr val="accent1"/>
            </a:solidFill>
            <a:round/>
          </a:ln>
          <a:effectLst/>
        </c:spPr>
        <c:marker>
          <c:symbol val="none"/>
        </c:marker>
      </c:pivotFmt>
      <c:pivotFmt>
        <c:idx val="174"/>
        <c:spPr>
          <a:solidFill>
            <a:schemeClr val="accent1"/>
          </a:solidFill>
          <a:ln w="28575" cap="rnd">
            <a:solidFill>
              <a:schemeClr val="accent1"/>
            </a:solidFill>
            <a:round/>
          </a:ln>
          <a:effectLst/>
        </c:spPr>
        <c:marker>
          <c:symbol val="none"/>
        </c:marker>
      </c:pivotFmt>
      <c:pivotFmt>
        <c:idx val="175"/>
        <c:spPr>
          <a:solidFill>
            <a:schemeClr val="accent1"/>
          </a:solidFill>
          <a:ln w="28575" cap="rnd">
            <a:solidFill>
              <a:schemeClr val="accent1"/>
            </a:solidFill>
            <a:round/>
          </a:ln>
          <a:effectLst/>
        </c:spPr>
        <c:marker>
          <c:symbol val="none"/>
        </c:marker>
      </c:pivotFmt>
      <c:pivotFmt>
        <c:idx val="176"/>
        <c:spPr>
          <a:solidFill>
            <a:schemeClr val="accent1"/>
          </a:solidFill>
          <a:ln w="28575" cap="rnd">
            <a:solidFill>
              <a:schemeClr val="accent1"/>
            </a:solidFill>
            <a:round/>
          </a:ln>
          <a:effectLst/>
        </c:spPr>
        <c:marker>
          <c:symbol val="none"/>
        </c:marker>
      </c:pivotFmt>
      <c:pivotFmt>
        <c:idx val="177"/>
        <c:spPr>
          <a:solidFill>
            <a:schemeClr val="accent1"/>
          </a:solidFill>
          <a:ln w="28575" cap="rnd">
            <a:solidFill>
              <a:schemeClr val="accent1"/>
            </a:solidFill>
            <a:round/>
          </a:ln>
          <a:effectLst/>
        </c:spPr>
        <c:marker>
          <c:symbol val="none"/>
        </c:marker>
      </c:pivotFmt>
      <c:pivotFmt>
        <c:idx val="178"/>
        <c:spPr>
          <a:solidFill>
            <a:schemeClr val="accent1"/>
          </a:solidFill>
          <a:ln w="28575" cap="rnd">
            <a:solidFill>
              <a:schemeClr val="accent1"/>
            </a:solidFill>
            <a:round/>
          </a:ln>
          <a:effectLst/>
        </c:spPr>
        <c:marker>
          <c:symbol val="none"/>
        </c:marker>
      </c:pivotFmt>
      <c:pivotFmt>
        <c:idx val="179"/>
        <c:spPr>
          <a:solidFill>
            <a:schemeClr val="accent1"/>
          </a:solidFill>
          <a:ln w="28575" cap="rnd">
            <a:solidFill>
              <a:schemeClr val="accent1"/>
            </a:solidFill>
            <a:round/>
          </a:ln>
          <a:effectLst/>
        </c:spPr>
        <c:marker>
          <c:symbol val="none"/>
        </c:marker>
      </c:pivotFmt>
      <c:pivotFmt>
        <c:idx val="180"/>
        <c:spPr>
          <a:solidFill>
            <a:schemeClr val="accent1"/>
          </a:solidFill>
          <a:ln w="28575" cap="rnd">
            <a:solidFill>
              <a:schemeClr val="accent1"/>
            </a:solidFill>
            <a:round/>
          </a:ln>
          <a:effectLst/>
        </c:spPr>
        <c:marker>
          <c:symbol val="none"/>
        </c:marker>
      </c:pivotFmt>
      <c:pivotFmt>
        <c:idx val="181"/>
        <c:spPr>
          <a:solidFill>
            <a:schemeClr val="accent1"/>
          </a:solidFill>
          <a:ln w="28575" cap="rnd">
            <a:solidFill>
              <a:schemeClr val="accent1"/>
            </a:solidFill>
            <a:round/>
          </a:ln>
          <a:effectLst/>
        </c:spPr>
        <c:marker>
          <c:symbol val="none"/>
        </c:marker>
      </c:pivotFmt>
      <c:pivotFmt>
        <c:idx val="182"/>
        <c:spPr>
          <a:solidFill>
            <a:schemeClr val="accent1"/>
          </a:solidFill>
          <a:ln w="28575" cap="rnd">
            <a:solidFill>
              <a:schemeClr val="accent1"/>
            </a:solidFill>
            <a:round/>
          </a:ln>
          <a:effectLst/>
        </c:spPr>
        <c:marker>
          <c:symbol val="none"/>
        </c:marker>
      </c:pivotFmt>
      <c:pivotFmt>
        <c:idx val="183"/>
        <c:spPr>
          <a:solidFill>
            <a:schemeClr val="accent1"/>
          </a:solidFill>
          <a:ln w="28575" cap="rnd">
            <a:solidFill>
              <a:schemeClr val="accent1"/>
            </a:solidFill>
            <a:round/>
          </a:ln>
          <a:effectLst/>
        </c:spPr>
        <c:marker>
          <c:symbol val="none"/>
        </c:marker>
      </c:pivotFmt>
      <c:pivotFmt>
        <c:idx val="184"/>
        <c:spPr>
          <a:solidFill>
            <a:schemeClr val="accent1"/>
          </a:solidFill>
          <a:ln w="28575" cap="rnd">
            <a:solidFill>
              <a:schemeClr val="accent1"/>
            </a:solidFill>
            <a:round/>
          </a:ln>
          <a:effectLst/>
        </c:spPr>
        <c:marker>
          <c:symbol val="none"/>
        </c:marker>
      </c:pivotFmt>
      <c:pivotFmt>
        <c:idx val="185"/>
        <c:spPr>
          <a:solidFill>
            <a:schemeClr val="accent1"/>
          </a:solidFill>
          <a:ln w="28575" cap="rnd">
            <a:solidFill>
              <a:schemeClr val="accent1"/>
            </a:solidFill>
            <a:round/>
          </a:ln>
          <a:effectLst/>
        </c:spPr>
        <c:marker>
          <c:symbol val="none"/>
        </c:marker>
      </c:pivotFmt>
      <c:pivotFmt>
        <c:idx val="186"/>
        <c:spPr>
          <a:solidFill>
            <a:schemeClr val="accent1"/>
          </a:solidFill>
          <a:ln w="28575" cap="rnd">
            <a:solidFill>
              <a:schemeClr val="accent1"/>
            </a:solidFill>
            <a:round/>
          </a:ln>
          <a:effectLst/>
        </c:spPr>
        <c:marker>
          <c:symbol val="none"/>
        </c:marker>
      </c:pivotFmt>
      <c:pivotFmt>
        <c:idx val="187"/>
        <c:spPr>
          <a:solidFill>
            <a:schemeClr val="accent1"/>
          </a:solidFill>
          <a:ln w="28575" cap="rnd">
            <a:solidFill>
              <a:schemeClr val="accent1"/>
            </a:solidFill>
            <a:round/>
          </a:ln>
          <a:effectLst/>
        </c:spPr>
        <c:marker>
          <c:symbol val="none"/>
        </c:marker>
      </c:pivotFmt>
      <c:pivotFmt>
        <c:idx val="188"/>
        <c:spPr>
          <a:solidFill>
            <a:schemeClr val="accent1"/>
          </a:solidFill>
          <a:ln w="28575" cap="rnd">
            <a:solidFill>
              <a:schemeClr val="accent1"/>
            </a:solidFill>
            <a:round/>
          </a:ln>
          <a:effectLst/>
        </c:spPr>
        <c:marker>
          <c:symbol val="none"/>
        </c:marker>
      </c:pivotFmt>
      <c:pivotFmt>
        <c:idx val="189"/>
        <c:spPr>
          <a:solidFill>
            <a:schemeClr val="accent1"/>
          </a:solidFill>
          <a:ln w="28575" cap="rnd">
            <a:solidFill>
              <a:schemeClr val="accent1"/>
            </a:solidFill>
            <a:round/>
          </a:ln>
          <a:effectLst/>
        </c:spPr>
        <c:marker>
          <c:symbol val="none"/>
        </c:marker>
      </c:pivotFmt>
      <c:pivotFmt>
        <c:idx val="190"/>
        <c:spPr>
          <a:solidFill>
            <a:schemeClr val="accent1"/>
          </a:solidFill>
          <a:ln w="28575" cap="rnd">
            <a:solidFill>
              <a:schemeClr val="accent1"/>
            </a:solidFill>
            <a:round/>
          </a:ln>
          <a:effectLst/>
        </c:spPr>
        <c:marker>
          <c:symbol val="none"/>
        </c:marker>
      </c:pivotFmt>
      <c:pivotFmt>
        <c:idx val="191"/>
        <c:spPr>
          <a:solidFill>
            <a:schemeClr val="accent1"/>
          </a:solidFill>
          <a:ln w="28575" cap="rnd">
            <a:solidFill>
              <a:schemeClr val="accent1"/>
            </a:solidFill>
            <a:round/>
          </a:ln>
          <a:effectLst/>
        </c:spPr>
        <c:marker>
          <c:symbol val="none"/>
        </c:marker>
      </c:pivotFmt>
      <c:pivotFmt>
        <c:idx val="192"/>
        <c:spPr>
          <a:solidFill>
            <a:schemeClr val="accent1"/>
          </a:solidFill>
          <a:ln w="28575" cap="rnd">
            <a:solidFill>
              <a:schemeClr val="accent1"/>
            </a:solidFill>
            <a:round/>
          </a:ln>
          <a:effectLst/>
        </c:spPr>
        <c:marker>
          <c:symbol val="none"/>
        </c:marker>
      </c:pivotFmt>
      <c:pivotFmt>
        <c:idx val="193"/>
        <c:spPr>
          <a:solidFill>
            <a:schemeClr val="accent1"/>
          </a:solidFill>
          <a:ln w="28575" cap="rnd">
            <a:solidFill>
              <a:schemeClr val="accent1"/>
            </a:solidFill>
            <a:round/>
          </a:ln>
          <a:effectLst/>
        </c:spPr>
        <c:marker>
          <c:symbol val="none"/>
        </c:marker>
      </c:pivotFmt>
      <c:pivotFmt>
        <c:idx val="194"/>
        <c:spPr>
          <a:solidFill>
            <a:schemeClr val="accent1"/>
          </a:solidFill>
          <a:ln w="28575" cap="rnd">
            <a:solidFill>
              <a:schemeClr val="accent1"/>
            </a:solidFill>
            <a:round/>
          </a:ln>
          <a:effectLst/>
        </c:spPr>
        <c:marker>
          <c:symbol val="none"/>
        </c:marker>
      </c:pivotFmt>
      <c:pivotFmt>
        <c:idx val="195"/>
        <c:spPr>
          <a:solidFill>
            <a:schemeClr val="accent1"/>
          </a:solidFill>
          <a:ln w="28575" cap="rnd">
            <a:solidFill>
              <a:schemeClr val="accent1"/>
            </a:solidFill>
            <a:round/>
          </a:ln>
          <a:effectLst/>
        </c:spPr>
        <c:marker>
          <c:symbol val="none"/>
        </c:marker>
      </c:pivotFmt>
      <c:pivotFmt>
        <c:idx val="196"/>
        <c:spPr>
          <a:solidFill>
            <a:schemeClr val="accent1"/>
          </a:solidFill>
          <a:ln w="28575" cap="rnd">
            <a:solidFill>
              <a:schemeClr val="accent1"/>
            </a:solidFill>
            <a:round/>
          </a:ln>
          <a:effectLst/>
        </c:spPr>
        <c:marker>
          <c:symbol val="none"/>
        </c:marker>
      </c:pivotFmt>
      <c:pivotFmt>
        <c:idx val="197"/>
        <c:spPr>
          <a:solidFill>
            <a:schemeClr val="accent1"/>
          </a:solidFill>
          <a:ln w="28575" cap="rnd">
            <a:solidFill>
              <a:schemeClr val="accent1"/>
            </a:solidFill>
            <a:round/>
          </a:ln>
          <a:effectLst/>
        </c:spPr>
        <c:marker>
          <c:symbol val="none"/>
        </c:marker>
      </c:pivotFmt>
      <c:pivotFmt>
        <c:idx val="198"/>
        <c:spPr>
          <a:solidFill>
            <a:schemeClr val="accent1"/>
          </a:solidFill>
          <a:ln w="28575" cap="rnd">
            <a:solidFill>
              <a:schemeClr val="accent1"/>
            </a:solidFill>
            <a:round/>
          </a:ln>
          <a:effectLst/>
        </c:spPr>
        <c:marker>
          <c:symbol val="none"/>
        </c:marker>
      </c:pivotFmt>
      <c:pivotFmt>
        <c:idx val="199"/>
        <c:spPr>
          <a:solidFill>
            <a:schemeClr val="accent1"/>
          </a:solidFill>
          <a:ln w="28575" cap="rnd">
            <a:solidFill>
              <a:schemeClr val="accent1"/>
            </a:solidFill>
            <a:round/>
          </a:ln>
          <a:effectLst/>
        </c:spPr>
        <c:marker>
          <c:symbol val="none"/>
        </c:marker>
      </c:pivotFmt>
      <c:pivotFmt>
        <c:idx val="200"/>
        <c:spPr>
          <a:solidFill>
            <a:schemeClr val="accent1"/>
          </a:solidFill>
          <a:ln w="28575" cap="rnd">
            <a:solidFill>
              <a:schemeClr val="accent1"/>
            </a:solidFill>
            <a:round/>
          </a:ln>
          <a:effectLst/>
        </c:spPr>
        <c:marker>
          <c:symbol val="none"/>
        </c:marker>
      </c:pivotFmt>
      <c:pivotFmt>
        <c:idx val="201"/>
        <c:spPr>
          <a:solidFill>
            <a:schemeClr val="accent1"/>
          </a:solidFill>
          <a:ln w="28575" cap="rnd">
            <a:solidFill>
              <a:schemeClr val="accent1"/>
            </a:solidFill>
            <a:round/>
          </a:ln>
          <a:effectLst/>
        </c:spPr>
        <c:marker>
          <c:symbol val="none"/>
        </c:marker>
      </c:pivotFmt>
      <c:pivotFmt>
        <c:idx val="202"/>
        <c:spPr>
          <a:solidFill>
            <a:schemeClr val="accent1"/>
          </a:solidFill>
          <a:ln w="28575" cap="rnd">
            <a:solidFill>
              <a:schemeClr val="accent1"/>
            </a:solidFill>
            <a:round/>
          </a:ln>
          <a:effectLst/>
        </c:spPr>
        <c:marker>
          <c:symbol val="none"/>
        </c:marker>
      </c:pivotFmt>
      <c:pivotFmt>
        <c:idx val="203"/>
        <c:spPr>
          <a:solidFill>
            <a:schemeClr val="accent1"/>
          </a:solidFill>
          <a:ln w="28575" cap="rnd">
            <a:solidFill>
              <a:schemeClr val="accent1"/>
            </a:solidFill>
            <a:round/>
          </a:ln>
          <a:effectLst/>
        </c:spPr>
        <c:marker>
          <c:symbol val="none"/>
        </c:marker>
      </c:pivotFmt>
      <c:pivotFmt>
        <c:idx val="204"/>
        <c:spPr>
          <a:solidFill>
            <a:schemeClr val="accent1"/>
          </a:solidFill>
          <a:ln w="28575" cap="rnd">
            <a:solidFill>
              <a:schemeClr val="accent1"/>
            </a:solidFill>
            <a:round/>
          </a:ln>
          <a:effectLst/>
        </c:spPr>
        <c:marker>
          <c:symbol val="none"/>
        </c:marker>
      </c:pivotFmt>
      <c:pivotFmt>
        <c:idx val="205"/>
        <c:spPr>
          <a:solidFill>
            <a:schemeClr val="accent1"/>
          </a:solidFill>
          <a:ln w="28575" cap="rnd">
            <a:solidFill>
              <a:schemeClr val="accent1"/>
            </a:solidFill>
            <a:round/>
          </a:ln>
          <a:effectLst/>
        </c:spPr>
        <c:marker>
          <c:symbol val="none"/>
        </c:marker>
      </c:pivotFmt>
      <c:pivotFmt>
        <c:idx val="206"/>
        <c:spPr>
          <a:solidFill>
            <a:schemeClr val="accent1"/>
          </a:solidFill>
          <a:ln w="28575" cap="rnd">
            <a:solidFill>
              <a:schemeClr val="accent1"/>
            </a:solidFill>
            <a:round/>
          </a:ln>
          <a:effectLst/>
        </c:spPr>
        <c:marker>
          <c:symbol val="none"/>
        </c:marker>
      </c:pivotFmt>
      <c:pivotFmt>
        <c:idx val="207"/>
        <c:spPr>
          <a:solidFill>
            <a:schemeClr val="accent1"/>
          </a:solidFill>
          <a:ln w="28575" cap="rnd">
            <a:solidFill>
              <a:schemeClr val="accent1"/>
            </a:solidFill>
            <a:round/>
          </a:ln>
          <a:effectLst/>
        </c:spPr>
        <c:marker>
          <c:symbol val="none"/>
        </c:marker>
      </c:pivotFmt>
      <c:pivotFmt>
        <c:idx val="208"/>
        <c:spPr>
          <a:solidFill>
            <a:schemeClr val="accent1"/>
          </a:solidFill>
          <a:ln w="28575" cap="rnd">
            <a:solidFill>
              <a:schemeClr val="accent1"/>
            </a:solidFill>
            <a:round/>
          </a:ln>
          <a:effectLst/>
        </c:spPr>
        <c:marker>
          <c:symbol val="none"/>
        </c:marker>
      </c:pivotFmt>
      <c:pivotFmt>
        <c:idx val="209"/>
        <c:spPr>
          <a:solidFill>
            <a:schemeClr val="accent1"/>
          </a:solidFill>
          <a:ln w="28575" cap="rnd">
            <a:solidFill>
              <a:schemeClr val="accent1"/>
            </a:solidFill>
            <a:round/>
          </a:ln>
          <a:effectLst/>
        </c:spPr>
        <c:marker>
          <c:symbol val="none"/>
        </c:marker>
      </c:pivotFmt>
      <c:pivotFmt>
        <c:idx val="210"/>
        <c:spPr>
          <a:solidFill>
            <a:schemeClr val="accent1"/>
          </a:solidFill>
          <a:ln w="28575" cap="rnd">
            <a:solidFill>
              <a:schemeClr val="accent1"/>
            </a:solidFill>
            <a:round/>
          </a:ln>
          <a:effectLst/>
        </c:spPr>
        <c:marker>
          <c:symbol val="none"/>
        </c:marker>
      </c:pivotFmt>
      <c:pivotFmt>
        <c:idx val="211"/>
        <c:spPr>
          <a:solidFill>
            <a:schemeClr val="accent1"/>
          </a:solidFill>
          <a:ln w="28575" cap="rnd">
            <a:solidFill>
              <a:schemeClr val="accent1"/>
            </a:solidFill>
            <a:round/>
          </a:ln>
          <a:effectLst/>
        </c:spPr>
        <c:marker>
          <c:symbol val="none"/>
        </c:marker>
      </c:pivotFmt>
      <c:pivotFmt>
        <c:idx val="212"/>
        <c:spPr>
          <a:solidFill>
            <a:schemeClr val="accent1"/>
          </a:solidFill>
          <a:ln w="28575" cap="rnd">
            <a:solidFill>
              <a:schemeClr val="accent1"/>
            </a:solidFill>
            <a:round/>
          </a:ln>
          <a:effectLst/>
        </c:spPr>
        <c:marker>
          <c:symbol val="none"/>
        </c:marker>
      </c:pivotFmt>
      <c:pivotFmt>
        <c:idx val="213"/>
        <c:spPr>
          <a:solidFill>
            <a:schemeClr val="accent1"/>
          </a:solidFill>
          <a:ln w="28575" cap="rnd">
            <a:solidFill>
              <a:schemeClr val="accent1"/>
            </a:solidFill>
            <a:round/>
          </a:ln>
          <a:effectLst/>
        </c:spPr>
        <c:marker>
          <c:symbol val="none"/>
        </c:marker>
      </c:pivotFmt>
      <c:pivotFmt>
        <c:idx val="214"/>
        <c:spPr>
          <a:solidFill>
            <a:schemeClr val="accent1"/>
          </a:solidFill>
          <a:ln w="28575" cap="rnd">
            <a:solidFill>
              <a:schemeClr val="accent1"/>
            </a:solidFill>
            <a:round/>
          </a:ln>
          <a:effectLst/>
        </c:spPr>
        <c:marker>
          <c:symbol val="none"/>
        </c:marker>
      </c:pivotFmt>
      <c:pivotFmt>
        <c:idx val="215"/>
        <c:spPr>
          <a:solidFill>
            <a:schemeClr val="accent1"/>
          </a:solidFill>
          <a:ln w="28575" cap="rnd">
            <a:solidFill>
              <a:schemeClr val="accent1"/>
            </a:solidFill>
            <a:round/>
          </a:ln>
          <a:effectLst/>
        </c:spPr>
        <c:marker>
          <c:symbol val="none"/>
        </c:marker>
      </c:pivotFmt>
      <c:pivotFmt>
        <c:idx val="216"/>
        <c:spPr>
          <a:solidFill>
            <a:schemeClr val="accent1"/>
          </a:solidFill>
          <a:ln w="28575" cap="rnd">
            <a:solidFill>
              <a:schemeClr val="accent1"/>
            </a:solidFill>
            <a:round/>
          </a:ln>
          <a:effectLst/>
        </c:spPr>
        <c:marker>
          <c:symbol val="none"/>
        </c:marker>
      </c:pivotFmt>
      <c:pivotFmt>
        <c:idx val="217"/>
        <c:spPr>
          <a:solidFill>
            <a:schemeClr val="accent1"/>
          </a:solidFill>
          <a:ln w="28575" cap="rnd">
            <a:solidFill>
              <a:schemeClr val="accent1"/>
            </a:solidFill>
            <a:round/>
          </a:ln>
          <a:effectLst/>
        </c:spPr>
        <c:marker>
          <c:symbol val="none"/>
        </c:marker>
      </c:pivotFmt>
      <c:pivotFmt>
        <c:idx val="218"/>
        <c:spPr>
          <a:solidFill>
            <a:schemeClr val="accent1"/>
          </a:solidFill>
          <a:ln w="28575" cap="rnd">
            <a:solidFill>
              <a:schemeClr val="accent1"/>
            </a:solidFill>
            <a:round/>
          </a:ln>
          <a:effectLst/>
        </c:spPr>
        <c:marker>
          <c:symbol val="none"/>
        </c:marker>
      </c:pivotFmt>
      <c:pivotFmt>
        <c:idx val="219"/>
        <c:spPr>
          <a:solidFill>
            <a:schemeClr val="accent1"/>
          </a:solidFill>
          <a:ln w="28575" cap="rnd">
            <a:solidFill>
              <a:schemeClr val="accent1"/>
            </a:solidFill>
            <a:round/>
          </a:ln>
          <a:effectLst/>
        </c:spPr>
        <c:marker>
          <c:symbol val="none"/>
        </c:marker>
      </c:pivotFmt>
      <c:pivotFmt>
        <c:idx val="220"/>
        <c:spPr>
          <a:solidFill>
            <a:schemeClr val="accent1"/>
          </a:solidFill>
          <a:ln w="28575" cap="rnd">
            <a:solidFill>
              <a:schemeClr val="accent1"/>
            </a:solidFill>
            <a:round/>
          </a:ln>
          <a:effectLst/>
        </c:spPr>
        <c:marker>
          <c:symbol val="none"/>
        </c:marker>
      </c:pivotFmt>
      <c:pivotFmt>
        <c:idx val="221"/>
        <c:spPr>
          <a:solidFill>
            <a:schemeClr val="accent1"/>
          </a:solidFill>
          <a:ln w="28575" cap="rnd">
            <a:solidFill>
              <a:schemeClr val="accent1"/>
            </a:solidFill>
            <a:round/>
          </a:ln>
          <a:effectLst/>
        </c:spPr>
        <c:marker>
          <c:symbol val="none"/>
        </c:marker>
      </c:pivotFmt>
      <c:pivotFmt>
        <c:idx val="222"/>
        <c:spPr>
          <a:solidFill>
            <a:schemeClr val="accent1"/>
          </a:solidFill>
          <a:ln w="28575" cap="rnd">
            <a:solidFill>
              <a:schemeClr val="accent1"/>
            </a:solidFill>
            <a:round/>
          </a:ln>
          <a:effectLst/>
        </c:spPr>
        <c:marker>
          <c:symbol val="none"/>
        </c:marker>
      </c:pivotFmt>
      <c:pivotFmt>
        <c:idx val="223"/>
        <c:spPr>
          <a:solidFill>
            <a:schemeClr val="accent1"/>
          </a:solidFill>
          <a:ln w="28575" cap="rnd">
            <a:solidFill>
              <a:schemeClr val="accent1"/>
            </a:solidFill>
            <a:round/>
          </a:ln>
          <a:effectLst/>
        </c:spPr>
        <c:marker>
          <c:symbol val="none"/>
        </c:marker>
      </c:pivotFmt>
      <c:pivotFmt>
        <c:idx val="224"/>
        <c:spPr>
          <a:solidFill>
            <a:schemeClr val="accent1"/>
          </a:solidFill>
          <a:ln w="28575" cap="rnd">
            <a:solidFill>
              <a:schemeClr val="accent1"/>
            </a:solidFill>
            <a:round/>
          </a:ln>
          <a:effectLst/>
        </c:spPr>
        <c:marker>
          <c:symbol val="none"/>
        </c:marker>
      </c:pivotFmt>
      <c:pivotFmt>
        <c:idx val="225"/>
        <c:spPr>
          <a:solidFill>
            <a:schemeClr val="accent1"/>
          </a:solidFill>
          <a:ln w="28575" cap="rnd">
            <a:solidFill>
              <a:schemeClr val="accent1"/>
            </a:solidFill>
            <a:round/>
          </a:ln>
          <a:effectLst/>
        </c:spPr>
        <c:marker>
          <c:symbol val="none"/>
        </c:marker>
      </c:pivotFmt>
      <c:pivotFmt>
        <c:idx val="226"/>
        <c:spPr>
          <a:solidFill>
            <a:schemeClr val="accent1"/>
          </a:solidFill>
          <a:ln w="28575" cap="rnd">
            <a:solidFill>
              <a:schemeClr val="accent1"/>
            </a:solidFill>
            <a:round/>
          </a:ln>
          <a:effectLst/>
        </c:spPr>
        <c:marker>
          <c:symbol val="none"/>
        </c:marker>
      </c:pivotFmt>
      <c:pivotFmt>
        <c:idx val="227"/>
        <c:spPr>
          <a:solidFill>
            <a:schemeClr val="accent1"/>
          </a:solidFill>
          <a:ln w="28575" cap="rnd">
            <a:solidFill>
              <a:schemeClr val="accent1"/>
            </a:solidFill>
            <a:round/>
          </a:ln>
          <a:effectLst/>
        </c:spPr>
        <c:marker>
          <c:symbol val="none"/>
        </c:marker>
      </c:pivotFmt>
      <c:pivotFmt>
        <c:idx val="228"/>
        <c:spPr>
          <a:solidFill>
            <a:schemeClr val="accent1"/>
          </a:solidFill>
          <a:ln w="28575" cap="rnd">
            <a:solidFill>
              <a:schemeClr val="accent1"/>
            </a:solidFill>
            <a:round/>
          </a:ln>
          <a:effectLst/>
        </c:spPr>
        <c:marker>
          <c:symbol val="none"/>
        </c:marker>
      </c:pivotFmt>
      <c:pivotFmt>
        <c:idx val="229"/>
        <c:spPr>
          <a:solidFill>
            <a:schemeClr val="accent1"/>
          </a:solidFill>
          <a:ln w="28575" cap="rnd">
            <a:solidFill>
              <a:schemeClr val="accent1"/>
            </a:solidFill>
            <a:round/>
          </a:ln>
          <a:effectLst/>
        </c:spPr>
        <c:marker>
          <c:symbol val="none"/>
        </c:marker>
      </c:pivotFmt>
      <c:pivotFmt>
        <c:idx val="230"/>
        <c:spPr>
          <a:solidFill>
            <a:schemeClr val="accent1"/>
          </a:solidFill>
          <a:ln w="28575" cap="rnd">
            <a:solidFill>
              <a:schemeClr val="accent1"/>
            </a:solidFill>
            <a:round/>
          </a:ln>
          <a:effectLst/>
        </c:spPr>
        <c:marker>
          <c:symbol val="none"/>
        </c:marker>
      </c:pivotFmt>
      <c:pivotFmt>
        <c:idx val="231"/>
        <c:spPr>
          <a:solidFill>
            <a:schemeClr val="accent1"/>
          </a:solidFill>
          <a:ln w="28575" cap="rnd">
            <a:solidFill>
              <a:schemeClr val="accent1"/>
            </a:solidFill>
            <a:round/>
          </a:ln>
          <a:effectLst/>
        </c:spPr>
        <c:marker>
          <c:symbol val="none"/>
        </c:marker>
      </c:pivotFmt>
      <c:pivotFmt>
        <c:idx val="232"/>
        <c:spPr>
          <a:solidFill>
            <a:schemeClr val="accent1"/>
          </a:solidFill>
          <a:ln w="28575" cap="rnd">
            <a:solidFill>
              <a:schemeClr val="accent1"/>
            </a:solidFill>
            <a:round/>
          </a:ln>
          <a:effectLst/>
        </c:spPr>
        <c:marker>
          <c:symbol val="none"/>
        </c:marker>
      </c:pivotFmt>
      <c:pivotFmt>
        <c:idx val="233"/>
        <c:spPr>
          <a:solidFill>
            <a:schemeClr val="accent1"/>
          </a:solidFill>
          <a:ln w="28575" cap="rnd">
            <a:solidFill>
              <a:schemeClr val="accent1"/>
            </a:solidFill>
            <a:round/>
          </a:ln>
          <a:effectLst/>
        </c:spPr>
        <c:marker>
          <c:symbol val="none"/>
        </c:marker>
      </c:pivotFmt>
      <c:pivotFmt>
        <c:idx val="234"/>
        <c:spPr>
          <a:solidFill>
            <a:schemeClr val="accent1"/>
          </a:solidFill>
          <a:ln w="28575" cap="rnd">
            <a:solidFill>
              <a:schemeClr val="accent1"/>
            </a:solidFill>
            <a:round/>
          </a:ln>
          <a:effectLst/>
        </c:spPr>
        <c:marker>
          <c:symbol val="none"/>
        </c:marker>
      </c:pivotFmt>
      <c:pivotFmt>
        <c:idx val="235"/>
        <c:spPr>
          <a:solidFill>
            <a:schemeClr val="accent1"/>
          </a:solidFill>
          <a:ln w="28575" cap="rnd">
            <a:solidFill>
              <a:schemeClr val="accent1"/>
            </a:solidFill>
            <a:round/>
          </a:ln>
          <a:effectLst/>
        </c:spPr>
        <c:marker>
          <c:symbol val="none"/>
        </c:marker>
      </c:pivotFmt>
      <c:pivotFmt>
        <c:idx val="236"/>
        <c:spPr>
          <a:solidFill>
            <a:schemeClr val="accent1"/>
          </a:solidFill>
          <a:ln w="28575" cap="rnd">
            <a:solidFill>
              <a:schemeClr val="accent1"/>
            </a:solidFill>
            <a:round/>
          </a:ln>
          <a:effectLst/>
        </c:spPr>
        <c:marker>
          <c:symbol val="none"/>
        </c:marker>
      </c:pivotFmt>
      <c:pivotFmt>
        <c:idx val="237"/>
        <c:spPr>
          <a:solidFill>
            <a:schemeClr val="accent1"/>
          </a:solidFill>
          <a:ln w="28575" cap="rnd">
            <a:solidFill>
              <a:schemeClr val="accent1"/>
            </a:solidFill>
            <a:round/>
          </a:ln>
          <a:effectLst/>
        </c:spPr>
        <c:marker>
          <c:symbol val="none"/>
        </c:marker>
      </c:pivotFmt>
      <c:pivotFmt>
        <c:idx val="238"/>
        <c:spPr>
          <a:solidFill>
            <a:schemeClr val="accent1"/>
          </a:solidFill>
          <a:ln w="28575" cap="rnd">
            <a:solidFill>
              <a:schemeClr val="accent1"/>
            </a:solidFill>
            <a:round/>
          </a:ln>
          <a:effectLst/>
        </c:spPr>
        <c:marker>
          <c:symbol val="none"/>
        </c:marker>
      </c:pivotFmt>
      <c:pivotFmt>
        <c:idx val="239"/>
        <c:spPr>
          <a:solidFill>
            <a:schemeClr val="accent1"/>
          </a:solidFill>
          <a:ln w="28575" cap="rnd">
            <a:solidFill>
              <a:schemeClr val="accent1"/>
            </a:solidFill>
            <a:round/>
          </a:ln>
          <a:effectLst/>
        </c:spPr>
        <c:marker>
          <c:symbol val="none"/>
        </c:marker>
      </c:pivotFmt>
      <c:pivotFmt>
        <c:idx val="240"/>
        <c:spPr>
          <a:solidFill>
            <a:schemeClr val="accent1"/>
          </a:solidFill>
          <a:ln w="28575" cap="rnd">
            <a:solidFill>
              <a:schemeClr val="accent1"/>
            </a:solidFill>
            <a:round/>
          </a:ln>
          <a:effectLst/>
        </c:spPr>
        <c:marker>
          <c:symbol val="none"/>
        </c:marker>
      </c:pivotFmt>
      <c:pivotFmt>
        <c:idx val="241"/>
        <c:spPr>
          <a:solidFill>
            <a:schemeClr val="accent1"/>
          </a:solidFill>
          <a:ln w="28575" cap="rnd">
            <a:solidFill>
              <a:schemeClr val="accent1"/>
            </a:solidFill>
            <a:round/>
          </a:ln>
          <a:effectLst/>
        </c:spPr>
        <c:marker>
          <c:symbol val="none"/>
        </c:marker>
      </c:pivotFmt>
      <c:pivotFmt>
        <c:idx val="242"/>
        <c:spPr>
          <a:solidFill>
            <a:schemeClr val="accent1"/>
          </a:solidFill>
          <a:ln w="28575" cap="rnd">
            <a:solidFill>
              <a:schemeClr val="accent1"/>
            </a:solidFill>
            <a:round/>
          </a:ln>
          <a:effectLst/>
        </c:spPr>
        <c:marker>
          <c:symbol val="none"/>
        </c:marker>
      </c:pivotFmt>
      <c:pivotFmt>
        <c:idx val="243"/>
        <c:spPr>
          <a:solidFill>
            <a:schemeClr val="accent1"/>
          </a:solidFill>
          <a:ln w="28575" cap="rnd">
            <a:solidFill>
              <a:schemeClr val="accent1"/>
            </a:solidFill>
            <a:round/>
          </a:ln>
          <a:effectLst/>
        </c:spPr>
        <c:marker>
          <c:symbol val="none"/>
        </c:marker>
      </c:pivotFmt>
      <c:pivotFmt>
        <c:idx val="244"/>
        <c:spPr>
          <a:solidFill>
            <a:schemeClr val="accent1"/>
          </a:solidFill>
          <a:ln w="28575" cap="rnd">
            <a:solidFill>
              <a:schemeClr val="accent1"/>
            </a:solidFill>
            <a:round/>
          </a:ln>
          <a:effectLst/>
        </c:spPr>
        <c:marker>
          <c:symbol val="none"/>
        </c:marker>
      </c:pivotFmt>
      <c:pivotFmt>
        <c:idx val="245"/>
        <c:spPr>
          <a:solidFill>
            <a:schemeClr val="accent1"/>
          </a:solidFill>
          <a:ln w="28575" cap="rnd">
            <a:solidFill>
              <a:schemeClr val="accent1"/>
            </a:solidFill>
            <a:round/>
          </a:ln>
          <a:effectLst/>
        </c:spPr>
        <c:marker>
          <c:symbol val="none"/>
        </c:marker>
      </c:pivotFmt>
      <c:pivotFmt>
        <c:idx val="246"/>
        <c:spPr>
          <a:solidFill>
            <a:schemeClr val="accent1"/>
          </a:solidFill>
          <a:ln w="28575" cap="rnd">
            <a:solidFill>
              <a:schemeClr val="accent1"/>
            </a:solidFill>
            <a:round/>
          </a:ln>
          <a:effectLst/>
        </c:spPr>
        <c:marker>
          <c:symbol val="none"/>
        </c:marker>
      </c:pivotFmt>
      <c:pivotFmt>
        <c:idx val="247"/>
        <c:spPr>
          <a:solidFill>
            <a:schemeClr val="accent1"/>
          </a:solidFill>
          <a:ln w="28575" cap="rnd">
            <a:solidFill>
              <a:schemeClr val="accent1"/>
            </a:solidFill>
            <a:round/>
          </a:ln>
          <a:effectLst/>
        </c:spPr>
        <c:marker>
          <c:symbol val="none"/>
        </c:marker>
      </c:pivotFmt>
      <c:pivotFmt>
        <c:idx val="248"/>
        <c:spPr>
          <a:solidFill>
            <a:schemeClr val="accent1"/>
          </a:solidFill>
          <a:ln w="28575" cap="rnd">
            <a:solidFill>
              <a:schemeClr val="accent1"/>
            </a:solidFill>
            <a:round/>
          </a:ln>
          <a:effectLst/>
        </c:spPr>
        <c:marker>
          <c:symbol val="none"/>
        </c:marker>
      </c:pivotFmt>
      <c:pivotFmt>
        <c:idx val="249"/>
        <c:spPr>
          <a:solidFill>
            <a:schemeClr val="accent1"/>
          </a:solidFill>
          <a:ln w="28575" cap="rnd">
            <a:solidFill>
              <a:schemeClr val="accent1"/>
            </a:solidFill>
            <a:round/>
          </a:ln>
          <a:effectLst/>
        </c:spPr>
        <c:marker>
          <c:symbol val="none"/>
        </c:marker>
      </c:pivotFmt>
      <c:pivotFmt>
        <c:idx val="250"/>
        <c:spPr>
          <a:solidFill>
            <a:schemeClr val="accent1"/>
          </a:solidFill>
          <a:ln w="28575" cap="rnd">
            <a:solidFill>
              <a:schemeClr val="accent1"/>
            </a:solidFill>
            <a:round/>
          </a:ln>
          <a:effectLst/>
        </c:spPr>
        <c:marker>
          <c:symbol val="none"/>
        </c:marker>
      </c:pivotFmt>
      <c:pivotFmt>
        <c:idx val="251"/>
        <c:spPr>
          <a:solidFill>
            <a:schemeClr val="accent1"/>
          </a:solidFill>
          <a:ln w="28575" cap="rnd">
            <a:solidFill>
              <a:schemeClr val="accent1"/>
            </a:solidFill>
            <a:round/>
          </a:ln>
          <a:effectLst/>
        </c:spPr>
        <c:marker>
          <c:symbol val="none"/>
        </c:marker>
      </c:pivotFmt>
      <c:pivotFmt>
        <c:idx val="252"/>
        <c:spPr>
          <a:solidFill>
            <a:schemeClr val="accent1"/>
          </a:solidFill>
          <a:ln w="28575" cap="rnd">
            <a:solidFill>
              <a:schemeClr val="accent1"/>
            </a:solidFill>
            <a:round/>
          </a:ln>
          <a:effectLst/>
        </c:spPr>
        <c:marker>
          <c:symbol val="none"/>
        </c:marker>
      </c:pivotFmt>
      <c:pivotFmt>
        <c:idx val="253"/>
        <c:spPr>
          <a:solidFill>
            <a:schemeClr val="accent1"/>
          </a:solidFill>
          <a:ln w="28575" cap="rnd">
            <a:solidFill>
              <a:schemeClr val="accent1"/>
            </a:solidFill>
            <a:round/>
          </a:ln>
          <a:effectLst/>
        </c:spPr>
        <c:marker>
          <c:symbol val="none"/>
        </c:marker>
      </c:pivotFmt>
      <c:pivotFmt>
        <c:idx val="254"/>
        <c:spPr>
          <a:solidFill>
            <a:schemeClr val="accent1"/>
          </a:solidFill>
          <a:ln w="28575" cap="rnd">
            <a:solidFill>
              <a:schemeClr val="accent1"/>
            </a:solidFill>
            <a:round/>
          </a:ln>
          <a:effectLst/>
        </c:spPr>
        <c:marker>
          <c:symbol val="none"/>
        </c:marker>
      </c:pivotFmt>
      <c:pivotFmt>
        <c:idx val="255"/>
        <c:spPr>
          <a:solidFill>
            <a:schemeClr val="accent1"/>
          </a:solidFill>
          <a:ln w="28575" cap="rnd">
            <a:solidFill>
              <a:schemeClr val="accent1"/>
            </a:solidFill>
            <a:round/>
          </a:ln>
          <a:effectLst/>
        </c:spPr>
        <c:marker>
          <c:symbol val="none"/>
        </c:marker>
      </c:pivotFmt>
      <c:pivotFmt>
        <c:idx val="256"/>
        <c:spPr>
          <a:solidFill>
            <a:schemeClr val="accent1"/>
          </a:solidFill>
          <a:ln w="28575" cap="rnd">
            <a:solidFill>
              <a:schemeClr val="accent1"/>
            </a:solidFill>
            <a:round/>
          </a:ln>
          <a:effectLst/>
        </c:spPr>
        <c:marker>
          <c:symbol val="none"/>
        </c:marker>
      </c:pivotFmt>
      <c:pivotFmt>
        <c:idx val="257"/>
        <c:spPr>
          <a:solidFill>
            <a:schemeClr val="accent1"/>
          </a:solidFill>
          <a:ln w="28575" cap="rnd">
            <a:solidFill>
              <a:schemeClr val="accent1"/>
            </a:solidFill>
            <a:round/>
          </a:ln>
          <a:effectLst/>
        </c:spPr>
        <c:marker>
          <c:symbol val="none"/>
        </c:marker>
      </c:pivotFmt>
      <c:pivotFmt>
        <c:idx val="258"/>
        <c:spPr>
          <a:solidFill>
            <a:schemeClr val="accent1"/>
          </a:solidFill>
          <a:ln w="28575" cap="rnd">
            <a:solidFill>
              <a:schemeClr val="accent1"/>
            </a:solidFill>
            <a:round/>
          </a:ln>
          <a:effectLst/>
        </c:spPr>
        <c:marker>
          <c:symbol val="none"/>
        </c:marker>
      </c:pivotFmt>
      <c:pivotFmt>
        <c:idx val="259"/>
        <c:spPr>
          <a:solidFill>
            <a:schemeClr val="accent1"/>
          </a:solidFill>
          <a:ln w="28575" cap="rnd">
            <a:solidFill>
              <a:schemeClr val="accent1"/>
            </a:solidFill>
            <a:round/>
          </a:ln>
          <a:effectLst/>
        </c:spPr>
        <c:marker>
          <c:symbol val="none"/>
        </c:marker>
      </c:pivotFmt>
      <c:pivotFmt>
        <c:idx val="260"/>
        <c:spPr>
          <a:solidFill>
            <a:schemeClr val="accent1"/>
          </a:solidFill>
          <a:ln w="28575" cap="rnd">
            <a:solidFill>
              <a:schemeClr val="accent1"/>
            </a:solidFill>
            <a:round/>
          </a:ln>
          <a:effectLst/>
        </c:spPr>
        <c:marker>
          <c:symbol val="none"/>
        </c:marker>
      </c:pivotFmt>
      <c:pivotFmt>
        <c:idx val="261"/>
        <c:spPr>
          <a:solidFill>
            <a:schemeClr val="accent1"/>
          </a:solidFill>
          <a:ln w="28575" cap="rnd">
            <a:solidFill>
              <a:schemeClr val="accent1"/>
            </a:solidFill>
            <a:round/>
          </a:ln>
          <a:effectLst/>
        </c:spPr>
        <c:marker>
          <c:symbol val="none"/>
        </c:marker>
      </c:pivotFmt>
      <c:pivotFmt>
        <c:idx val="262"/>
        <c:spPr>
          <a:solidFill>
            <a:schemeClr val="accent1"/>
          </a:solidFill>
          <a:ln w="28575" cap="rnd">
            <a:solidFill>
              <a:schemeClr val="accent1"/>
            </a:solidFill>
            <a:round/>
          </a:ln>
          <a:effectLst/>
        </c:spPr>
        <c:marker>
          <c:symbol val="none"/>
        </c:marker>
      </c:pivotFmt>
      <c:pivotFmt>
        <c:idx val="263"/>
        <c:spPr>
          <a:solidFill>
            <a:schemeClr val="accent1"/>
          </a:solidFill>
          <a:ln w="28575" cap="rnd">
            <a:solidFill>
              <a:schemeClr val="accent1"/>
            </a:solidFill>
            <a:round/>
          </a:ln>
          <a:effectLst/>
        </c:spPr>
        <c:marker>
          <c:symbol val="none"/>
        </c:marker>
      </c:pivotFmt>
      <c:pivotFmt>
        <c:idx val="264"/>
        <c:spPr>
          <a:solidFill>
            <a:schemeClr val="accent1"/>
          </a:solidFill>
          <a:ln w="28575" cap="rnd">
            <a:solidFill>
              <a:schemeClr val="accent1"/>
            </a:solidFill>
            <a:round/>
          </a:ln>
          <a:effectLst/>
        </c:spPr>
        <c:marker>
          <c:symbol val="none"/>
        </c:marker>
      </c:pivotFmt>
      <c:pivotFmt>
        <c:idx val="265"/>
        <c:spPr>
          <a:solidFill>
            <a:schemeClr val="accent1"/>
          </a:solidFill>
          <a:ln w="28575" cap="rnd">
            <a:solidFill>
              <a:schemeClr val="accent1"/>
            </a:solidFill>
            <a:round/>
          </a:ln>
          <a:effectLst/>
        </c:spPr>
        <c:marker>
          <c:symbol val="none"/>
        </c:marker>
      </c:pivotFmt>
      <c:pivotFmt>
        <c:idx val="266"/>
        <c:spPr>
          <a:solidFill>
            <a:schemeClr val="accent1"/>
          </a:solidFill>
          <a:ln w="28575" cap="rnd">
            <a:solidFill>
              <a:schemeClr val="accent1"/>
            </a:solidFill>
            <a:round/>
          </a:ln>
          <a:effectLst/>
        </c:spPr>
        <c:marker>
          <c:symbol val="none"/>
        </c:marker>
      </c:pivotFmt>
      <c:pivotFmt>
        <c:idx val="267"/>
        <c:spPr>
          <a:solidFill>
            <a:schemeClr val="accent1"/>
          </a:solidFill>
          <a:ln w="28575" cap="rnd">
            <a:solidFill>
              <a:schemeClr val="accent1"/>
            </a:solidFill>
            <a:round/>
          </a:ln>
          <a:effectLst/>
        </c:spPr>
        <c:marker>
          <c:symbol val="none"/>
        </c:marker>
      </c:pivotFmt>
      <c:pivotFmt>
        <c:idx val="268"/>
        <c:spPr>
          <a:solidFill>
            <a:schemeClr val="accent1"/>
          </a:solidFill>
          <a:ln w="28575" cap="rnd">
            <a:solidFill>
              <a:schemeClr val="accent1"/>
            </a:solidFill>
            <a:round/>
          </a:ln>
          <a:effectLst/>
        </c:spPr>
        <c:marker>
          <c:symbol val="none"/>
        </c:marker>
      </c:pivotFmt>
      <c:pivotFmt>
        <c:idx val="269"/>
        <c:spPr>
          <a:solidFill>
            <a:schemeClr val="accent1"/>
          </a:solidFill>
          <a:ln w="28575" cap="rnd">
            <a:solidFill>
              <a:schemeClr val="accent1"/>
            </a:solidFill>
            <a:round/>
          </a:ln>
          <a:effectLst/>
        </c:spPr>
        <c:marker>
          <c:symbol val="none"/>
        </c:marker>
      </c:pivotFmt>
      <c:pivotFmt>
        <c:idx val="270"/>
        <c:spPr>
          <a:solidFill>
            <a:schemeClr val="accent1"/>
          </a:solidFill>
          <a:ln w="28575" cap="rnd">
            <a:solidFill>
              <a:schemeClr val="accent1"/>
            </a:solidFill>
            <a:round/>
          </a:ln>
          <a:effectLst/>
        </c:spPr>
        <c:marker>
          <c:symbol val="none"/>
        </c:marker>
      </c:pivotFmt>
      <c:pivotFmt>
        <c:idx val="271"/>
        <c:spPr>
          <a:solidFill>
            <a:schemeClr val="accent1"/>
          </a:solidFill>
          <a:ln w="28575" cap="rnd">
            <a:solidFill>
              <a:schemeClr val="accent1"/>
            </a:solidFill>
            <a:round/>
          </a:ln>
          <a:effectLst/>
        </c:spPr>
        <c:marker>
          <c:symbol val="none"/>
        </c:marker>
      </c:pivotFmt>
      <c:pivotFmt>
        <c:idx val="272"/>
        <c:spPr>
          <a:solidFill>
            <a:schemeClr val="accent1"/>
          </a:solidFill>
          <a:ln w="28575" cap="rnd">
            <a:solidFill>
              <a:schemeClr val="accent1"/>
            </a:solidFill>
            <a:round/>
          </a:ln>
          <a:effectLst/>
        </c:spPr>
        <c:marker>
          <c:symbol val="none"/>
        </c:marker>
      </c:pivotFmt>
      <c:pivotFmt>
        <c:idx val="273"/>
        <c:spPr>
          <a:solidFill>
            <a:schemeClr val="accent1"/>
          </a:solidFill>
          <a:ln w="28575" cap="rnd">
            <a:solidFill>
              <a:schemeClr val="accent1"/>
            </a:solidFill>
            <a:round/>
          </a:ln>
          <a:effectLst/>
        </c:spPr>
        <c:marker>
          <c:symbol val="none"/>
        </c:marker>
      </c:pivotFmt>
      <c:pivotFmt>
        <c:idx val="274"/>
        <c:spPr>
          <a:solidFill>
            <a:schemeClr val="accent1"/>
          </a:solidFill>
          <a:ln w="28575" cap="rnd">
            <a:solidFill>
              <a:schemeClr val="accent1"/>
            </a:solidFill>
            <a:round/>
          </a:ln>
          <a:effectLst/>
        </c:spPr>
        <c:marker>
          <c:symbol val="none"/>
        </c:marker>
      </c:pivotFmt>
      <c:pivotFmt>
        <c:idx val="275"/>
        <c:spPr>
          <a:solidFill>
            <a:schemeClr val="accent1"/>
          </a:solidFill>
          <a:ln w="28575" cap="rnd">
            <a:solidFill>
              <a:schemeClr val="accent1"/>
            </a:solidFill>
            <a:round/>
          </a:ln>
          <a:effectLst/>
        </c:spPr>
        <c:marker>
          <c:symbol val="none"/>
        </c:marker>
      </c:pivotFmt>
      <c:pivotFmt>
        <c:idx val="276"/>
        <c:spPr>
          <a:solidFill>
            <a:schemeClr val="accent1"/>
          </a:solidFill>
          <a:ln w="28575" cap="rnd">
            <a:solidFill>
              <a:schemeClr val="accent1"/>
            </a:solidFill>
            <a:round/>
          </a:ln>
          <a:effectLst/>
        </c:spPr>
        <c:marker>
          <c:symbol val="none"/>
        </c:marker>
      </c:pivotFmt>
      <c:pivotFmt>
        <c:idx val="277"/>
        <c:spPr>
          <a:solidFill>
            <a:schemeClr val="accent1"/>
          </a:solidFill>
          <a:ln w="28575" cap="rnd">
            <a:solidFill>
              <a:schemeClr val="accent1"/>
            </a:solidFill>
            <a:round/>
          </a:ln>
          <a:effectLst/>
        </c:spPr>
        <c:marker>
          <c:symbol val="none"/>
        </c:marker>
      </c:pivotFmt>
      <c:pivotFmt>
        <c:idx val="278"/>
        <c:spPr>
          <a:solidFill>
            <a:schemeClr val="accent1"/>
          </a:solidFill>
          <a:ln w="28575" cap="rnd">
            <a:solidFill>
              <a:schemeClr val="accent1"/>
            </a:solidFill>
            <a:round/>
          </a:ln>
          <a:effectLst/>
        </c:spPr>
        <c:marker>
          <c:symbol val="none"/>
        </c:marker>
      </c:pivotFmt>
      <c:pivotFmt>
        <c:idx val="279"/>
        <c:spPr>
          <a:solidFill>
            <a:schemeClr val="accent1"/>
          </a:solidFill>
          <a:ln w="28575" cap="rnd">
            <a:solidFill>
              <a:schemeClr val="accent1"/>
            </a:solidFill>
            <a:round/>
          </a:ln>
          <a:effectLst/>
        </c:spPr>
        <c:marker>
          <c:symbol val="none"/>
        </c:marker>
      </c:pivotFmt>
      <c:pivotFmt>
        <c:idx val="280"/>
        <c:spPr>
          <a:solidFill>
            <a:schemeClr val="accent1"/>
          </a:solidFill>
          <a:ln w="28575" cap="rnd">
            <a:solidFill>
              <a:schemeClr val="accent1"/>
            </a:solidFill>
            <a:round/>
          </a:ln>
          <a:effectLst/>
        </c:spPr>
        <c:marker>
          <c:symbol val="none"/>
        </c:marker>
      </c:pivotFmt>
      <c:pivotFmt>
        <c:idx val="281"/>
        <c:spPr>
          <a:solidFill>
            <a:schemeClr val="accent1"/>
          </a:solidFill>
          <a:ln w="28575" cap="rnd">
            <a:solidFill>
              <a:schemeClr val="accent1"/>
            </a:solidFill>
            <a:round/>
          </a:ln>
          <a:effectLst/>
        </c:spPr>
        <c:marker>
          <c:symbol val="none"/>
        </c:marker>
      </c:pivotFmt>
      <c:pivotFmt>
        <c:idx val="282"/>
        <c:spPr>
          <a:solidFill>
            <a:schemeClr val="accent1"/>
          </a:solidFill>
          <a:ln w="28575" cap="rnd">
            <a:solidFill>
              <a:schemeClr val="accent1"/>
            </a:solidFill>
            <a:round/>
          </a:ln>
          <a:effectLst/>
        </c:spPr>
        <c:marker>
          <c:symbol val="none"/>
        </c:marker>
      </c:pivotFmt>
      <c:pivotFmt>
        <c:idx val="283"/>
        <c:spPr>
          <a:solidFill>
            <a:schemeClr val="accent1"/>
          </a:solidFill>
          <a:ln w="28575" cap="rnd">
            <a:solidFill>
              <a:schemeClr val="accent1"/>
            </a:solidFill>
            <a:round/>
          </a:ln>
          <a:effectLst/>
        </c:spPr>
        <c:marker>
          <c:symbol val="none"/>
        </c:marker>
      </c:pivotFmt>
      <c:pivotFmt>
        <c:idx val="284"/>
        <c:spPr>
          <a:solidFill>
            <a:schemeClr val="accent1"/>
          </a:solidFill>
          <a:ln w="28575" cap="rnd">
            <a:solidFill>
              <a:schemeClr val="accent1"/>
            </a:solidFill>
            <a:round/>
          </a:ln>
          <a:effectLst/>
        </c:spPr>
        <c:marker>
          <c:symbol val="none"/>
        </c:marker>
      </c:pivotFmt>
      <c:pivotFmt>
        <c:idx val="285"/>
        <c:spPr>
          <a:solidFill>
            <a:schemeClr val="accent1"/>
          </a:solidFill>
          <a:ln w="28575" cap="rnd">
            <a:solidFill>
              <a:schemeClr val="accent1"/>
            </a:solidFill>
            <a:round/>
          </a:ln>
          <a:effectLst/>
        </c:spPr>
        <c:marker>
          <c:symbol val="none"/>
        </c:marker>
      </c:pivotFmt>
      <c:pivotFmt>
        <c:idx val="286"/>
        <c:spPr>
          <a:solidFill>
            <a:schemeClr val="accent1"/>
          </a:solidFill>
          <a:ln w="28575" cap="rnd">
            <a:solidFill>
              <a:schemeClr val="accent1"/>
            </a:solidFill>
            <a:round/>
          </a:ln>
          <a:effectLst/>
        </c:spPr>
        <c:marker>
          <c:symbol val="none"/>
        </c:marker>
      </c:pivotFmt>
      <c:pivotFmt>
        <c:idx val="287"/>
        <c:spPr>
          <a:solidFill>
            <a:schemeClr val="accent1"/>
          </a:solidFill>
          <a:ln w="28575" cap="rnd">
            <a:solidFill>
              <a:schemeClr val="accent1"/>
            </a:solidFill>
            <a:round/>
          </a:ln>
          <a:effectLst/>
        </c:spPr>
        <c:marker>
          <c:symbol val="none"/>
        </c:marker>
      </c:pivotFmt>
      <c:pivotFmt>
        <c:idx val="288"/>
        <c:spPr>
          <a:solidFill>
            <a:schemeClr val="accent1"/>
          </a:solidFill>
          <a:ln w="28575" cap="rnd">
            <a:solidFill>
              <a:schemeClr val="accent1"/>
            </a:solidFill>
            <a:round/>
          </a:ln>
          <a:effectLst/>
        </c:spPr>
        <c:marker>
          <c:symbol val="none"/>
        </c:marker>
      </c:pivotFmt>
      <c:pivotFmt>
        <c:idx val="289"/>
        <c:spPr>
          <a:solidFill>
            <a:schemeClr val="accent1"/>
          </a:solidFill>
          <a:ln w="28575" cap="rnd">
            <a:solidFill>
              <a:schemeClr val="accent1"/>
            </a:solidFill>
            <a:round/>
          </a:ln>
          <a:effectLst/>
        </c:spPr>
        <c:marker>
          <c:symbol val="none"/>
        </c:marker>
      </c:pivotFmt>
      <c:pivotFmt>
        <c:idx val="290"/>
        <c:spPr>
          <a:solidFill>
            <a:schemeClr val="accent1"/>
          </a:solidFill>
          <a:ln w="28575" cap="rnd">
            <a:solidFill>
              <a:schemeClr val="accent1"/>
            </a:solidFill>
            <a:round/>
          </a:ln>
          <a:effectLst/>
        </c:spPr>
        <c:marker>
          <c:symbol val="none"/>
        </c:marker>
      </c:pivotFmt>
      <c:pivotFmt>
        <c:idx val="291"/>
        <c:spPr>
          <a:solidFill>
            <a:schemeClr val="accent1"/>
          </a:solidFill>
          <a:ln w="28575" cap="rnd">
            <a:solidFill>
              <a:schemeClr val="accent1"/>
            </a:solidFill>
            <a:round/>
          </a:ln>
          <a:effectLst/>
        </c:spPr>
        <c:marker>
          <c:symbol val="none"/>
        </c:marker>
      </c:pivotFmt>
      <c:pivotFmt>
        <c:idx val="292"/>
        <c:spPr>
          <a:solidFill>
            <a:schemeClr val="accent1"/>
          </a:solidFill>
          <a:ln w="28575" cap="rnd">
            <a:solidFill>
              <a:schemeClr val="accent1"/>
            </a:solidFill>
            <a:round/>
          </a:ln>
          <a:effectLst/>
        </c:spPr>
        <c:marker>
          <c:symbol val="none"/>
        </c:marker>
      </c:pivotFmt>
      <c:pivotFmt>
        <c:idx val="293"/>
        <c:spPr>
          <a:solidFill>
            <a:schemeClr val="accent1"/>
          </a:solidFill>
          <a:ln w="28575" cap="rnd">
            <a:solidFill>
              <a:schemeClr val="accent1"/>
            </a:solidFill>
            <a:round/>
          </a:ln>
          <a:effectLst/>
        </c:spPr>
        <c:marker>
          <c:symbol val="none"/>
        </c:marker>
      </c:pivotFmt>
      <c:pivotFmt>
        <c:idx val="294"/>
        <c:spPr>
          <a:solidFill>
            <a:schemeClr val="accent1"/>
          </a:solidFill>
          <a:ln w="28575" cap="rnd">
            <a:solidFill>
              <a:schemeClr val="accent1"/>
            </a:solidFill>
            <a:round/>
          </a:ln>
          <a:effectLst/>
        </c:spPr>
        <c:marker>
          <c:symbol val="none"/>
        </c:marker>
      </c:pivotFmt>
      <c:pivotFmt>
        <c:idx val="295"/>
        <c:spPr>
          <a:solidFill>
            <a:schemeClr val="accent1"/>
          </a:solidFill>
          <a:ln w="28575" cap="rnd">
            <a:solidFill>
              <a:schemeClr val="accent1"/>
            </a:solidFill>
            <a:round/>
          </a:ln>
          <a:effectLst/>
        </c:spPr>
        <c:marker>
          <c:symbol val="none"/>
        </c:marker>
      </c:pivotFmt>
      <c:pivotFmt>
        <c:idx val="296"/>
        <c:spPr>
          <a:solidFill>
            <a:schemeClr val="accent1"/>
          </a:solidFill>
          <a:ln w="28575" cap="rnd">
            <a:solidFill>
              <a:schemeClr val="accent1"/>
            </a:solidFill>
            <a:round/>
          </a:ln>
          <a:effectLst/>
        </c:spPr>
        <c:marker>
          <c:symbol val="none"/>
        </c:marker>
      </c:pivotFmt>
      <c:pivotFmt>
        <c:idx val="297"/>
        <c:spPr>
          <a:solidFill>
            <a:schemeClr val="accent1"/>
          </a:solidFill>
          <a:ln w="28575" cap="rnd">
            <a:solidFill>
              <a:schemeClr val="accent1"/>
            </a:solidFill>
            <a:round/>
          </a:ln>
          <a:effectLst/>
        </c:spPr>
        <c:marker>
          <c:symbol val="none"/>
        </c:marker>
      </c:pivotFmt>
      <c:pivotFmt>
        <c:idx val="298"/>
        <c:spPr>
          <a:solidFill>
            <a:schemeClr val="accent1"/>
          </a:solidFill>
          <a:ln w="28575" cap="rnd">
            <a:solidFill>
              <a:schemeClr val="accent1"/>
            </a:solidFill>
            <a:round/>
          </a:ln>
          <a:effectLst/>
        </c:spPr>
        <c:marker>
          <c:symbol val="none"/>
        </c:marker>
      </c:pivotFmt>
      <c:pivotFmt>
        <c:idx val="299"/>
        <c:spPr>
          <a:solidFill>
            <a:schemeClr val="accent1"/>
          </a:solidFill>
          <a:ln w="28575" cap="rnd">
            <a:solidFill>
              <a:schemeClr val="accent1"/>
            </a:solidFill>
            <a:round/>
          </a:ln>
          <a:effectLst/>
        </c:spPr>
        <c:marker>
          <c:symbol val="none"/>
        </c:marker>
      </c:pivotFmt>
      <c:pivotFmt>
        <c:idx val="300"/>
        <c:spPr>
          <a:solidFill>
            <a:schemeClr val="accent1"/>
          </a:solidFill>
          <a:ln w="28575" cap="rnd">
            <a:solidFill>
              <a:schemeClr val="accent1"/>
            </a:solidFill>
            <a:round/>
          </a:ln>
          <a:effectLst/>
        </c:spPr>
        <c:marker>
          <c:symbol val="none"/>
        </c:marker>
      </c:pivotFmt>
      <c:pivotFmt>
        <c:idx val="301"/>
        <c:spPr>
          <a:solidFill>
            <a:schemeClr val="accent1"/>
          </a:solidFill>
          <a:ln w="28575" cap="rnd">
            <a:solidFill>
              <a:schemeClr val="accent1"/>
            </a:solidFill>
            <a:round/>
          </a:ln>
          <a:effectLst/>
        </c:spPr>
        <c:marker>
          <c:symbol val="none"/>
        </c:marker>
      </c:pivotFmt>
      <c:pivotFmt>
        <c:idx val="302"/>
        <c:spPr>
          <a:solidFill>
            <a:schemeClr val="accent1"/>
          </a:solidFill>
          <a:ln w="28575" cap="rnd">
            <a:solidFill>
              <a:schemeClr val="accent1"/>
            </a:solidFill>
            <a:round/>
          </a:ln>
          <a:effectLst/>
        </c:spPr>
        <c:marker>
          <c:symbol val="none"/>
        </c:marker>
      </c:pivotFmt>
      <c:pivotFmt>
        <c:idx val="303"/>
        <c:spPr>
          <a:solidFill>
            <a:schemeClr val="accent1"/>
          </a:solidFill>
          <a:ln w="28575" cap="rnd">
            <a:solidFill>
              <a:schemeClr val="accent1"/>
            </a:solidFill>
            <a:round/>
          </a:ln>
          <a:effectLst/>
        </c:spPr>
        <c:marker>
          <c:symbol val="none"/>
        </c:marker>
      </c:pivotFmt>
      <c:pivotFmt>
        <c:idx val="304"/>
        <c:spPr>
          <a:solidFill>
            <a:schemeClr val="accent1"/>
          </a:solidFill>
          <a:ln w="28575" cap="rnd">
            <a:solidFill>
              <a:schemeClr val="accent1"/>
            </a:solidFill>
            <a:round/>
          </a:ln>
          <a:effectLst/>
        </c:spPr>
        <c:marker>
          <c:symbol val="none"/>
        </c:marker>
      </c:pivotFmt>
      <c:pivotFmt>
        <c:idx val="305"/>
        <c:spPr>
          <a:solidFill>
            <a:schemeClr val="accent1"/>
          </a:solidFill>
          <a:ln w="28575" cap="rnd">
            <a:solidFill>
              <a:schemeClr val="accent1"/>
            </a:solidFill>
            <a:round/>
          </a:ln>
          <a:effectLst/>
        </c:spPr>
        <c:marker>
          <c:symbol val="none"/>
        </c:marker>
      </c:pivotFmt>
      <c:pivotFmt>
        <c:idx val="306"/>
        <c:spPr>
          <a:solidFill>
            <a:schemeClr val="accent1"/>
          </a:solidFill>
          <a:ln w="28575" cap="rnd">
            <a:solidFill>
              <a:schemeClr val="accent1"/>
            </a:solidFill>
            <a:round/>
          </a:ln>
          <a:effectLst/>
        </c:spPr>
        <c:marker>
          <c:symbol val="none"/>
        </c:marker>
      </c:pivotFmt>
      <c:pivotFmt>
        <c:idx val="307"/>
        <c:spPr>
          <a:solidFill>
            <a:schemeClr val="accent1"/>
          </a:solidFill>
          <a:ln w="28575" cap="rnd">
            <a:solidFill>
              <a:schemeClr val="accent1"/>
            </a:solidFill>
            <a:round/>
          </a:ln>
          <a:effectLst/>
        </c:spPr>
        <c:marker>
          <c:symbol val="none"/>
        </c:marker>
      </c:pivotFmt>
      <c:pivotFmt>
        <c:idx val="308"/>
        <c:spPr>
          <a:solidFill>
            <a:schemeClr val="accent1"/>
          </a:solidFill>
          <a:ln w="28575" cap="rnd">
            <a:solidFill>
              <a:schemeClr val="accent1"/>
            </a:solidFill>
            <a:round/>
          </a:ln>
          <a:effectLst/>
        </c:spPr>
        <c:marker>
          <c:symbol val="none"/>
        </c:marker>
      </c:pivotFmt>
      <c:pivotFmt>
        <c:idx val="309"/>
        <c:spPr>
          <a:solidFill>
            <a:schemeClr val="accent1"/>
          </a:solidFill>
          <a:ln w="28575" cap="rnd">
            <a:solidFill>
              <a:schemeClr val="accent1"/>
            </a:solidFill>
            <a:round/>
          </a:ln>
          <a:effectLst/>
        </c:spPr>
        <c:marker>
          <c:symbol val="none"/>
        </c:marker>
      </c:pivotFmt>
      <c:pivotFmt>
        <c:idx val="310"/>
        <c:spPr>
          <a:solidFill>
            <a:schemeClr val="accent1"/>
          </a:solidFill>
          <a:ln w="28575" cap="rnd">
            <a:solidFill>
              <a:schemeClr val="accent1"/>
            </a:solidFill>
            <a:round/>
          </a:ln>
          <a:effectLst/>
        </c:spPr>
        <c:marker>
          <c:symbol val="none"/>
        </c:marker>
      </c:pivotFmt>
      <c:pivotFmt>
        <c:idx val="311"/>
        <c:spPr>
          <a:solidFill>
            <a:schemeClr val="accent1"/>
          </a:solidFill>
          <a:ln w="28575" cap="rnd">
            <a:solidFill>
              <a:schemeClr val="accent1"/>
            </a:solidFill>
            <a:round/>
          </a:ln>
          <a:effectLst/>
        </c:spPr>
        <c:marker>
          <c:symbol val="none"/>
        </c:marker>
      </c:pivotFmt>
      <c:pivotFmt>
        <c:idx val="312"/>
        <c:spPr>
          <a:solidFill>
            <a:schemeClr val="accent1"/>
          </a:solidFill>
          <a:ln w="28575" cap="rnd">
            <a:solidFill>
              <a:schemeClr val="accent1"/>
            </a:solidFill>
            <a:round/>
          </a:ln>
          <a:effectLst/>
        </c:spPr>
        <c:marker>
          <c:symbol val="none"/>
        </c:marker>
      </c:pivotFmt>
      <c:pivotFmt>
        <c:idx val="313"/>
        <c:spPr>
          <a:solidFill>
            <a:schemeClr val="accent1"/>
          </a:solidFill>
          <a:ln w="28575" cap="rnd">
            <a:solidFill>
              <a:schemeClr val="accent1"/>
            </a:solidFill>
            <a:round/>
          </a:ln>
          <a:effectLst/>
        </c:spPr>
        <c:marker>
          <c:symbol val="none"/>
        </c:marker>
      </c:pivotFmt>
      <c:pivotFmt>
        <c:idx val="314"/>
        <c:spPr>
          <a:solidFill>
            <a:schemeClr val="accent1"/>
          </a:solidFill>
          <a:ln w="28575" cap="rnd">
            <a:solidFill>
              <a:schemeClr val="accent1"/>
            </a:solidFill>
            <a:round/>
          </a:ln>
          <a:effectLst/>
        </c:spPr>
        <c:marker>
          <c:symbol val="none"/>
        </c:marker>
      </c:pivotFmt>
      <c:pivotFmt>
        <c:idx val="315"/>
        <c:spPr>
          <a:solidFill>
            <a:schemeClr val="accent1"/>
          </a:solidFill>
          <a:ln w="28575" cap="rnd">
            <a:solidFill>
              <a:schemeClr val="accent1"/>
            </a:solidFill>
            <a:round/>
          </a:ln>
          <a:effectLst/>
        </c:spPr>
        <c:marker>
          <c:symbol val="none"/>
        </c:marker>
      </c:pivotFmt>
      <c:pivotFmt>
        <c:idx val="316"/>
        <c:spPr>
          <a:solidFill>
            <a:schemeClr val="accent1"/>
          </a:solidFill>
          <a:ln w="28575" cap="rnd">
            <a:solidFill>
              <a:schemeClr val="accent1"/>
            </a:solidFill>
            <a:round/>
          </a:ln>
          <a:effectLst/>
        </c:spPr>
        <c:marker>
          <c:symbol val="none"/>
        </c:marker>
      </c:pivotFmt>
      <c:pivotFmt>
        <c:idx val="317"/>
        <c:spPr>
          <a:solidFill>
            <a:schemeClr val="accent1"/>
          </a:solidFill>
          <a:ln w="28575" cap="rnd">
            <a:solidFill>
              <a:schemeClr val="accent1"/>
            </a:solidFill>
            <a:round/>
          </a:ln>
          <a:effectLst/>
        </c:spPr>
        <c:marker>
          <c:symbol val="none"/>
        </c:marker>
      </c:pivotFmt>
      <c:pivotFmt>
        <c:idx val="318"/>
        <c:spPr>
          <a:solidFill>
            <a:schemeClr val="accent1"/>
          </a:solidFill>
          <a:ln w="28575" cap="rnd">
            <a:solidFill>
              <a:schemeClr val="accent1"/>
            </a:solidFill>
            <a:round/>
          </a:ln>
          <a:effectLst/>
        </c:spPr>
        <c:marker>
          <c:symbol val="none"/>
        </c:marker>
      </c:pivotFmt>
      <c:pivotFmt>
        <c:idx val="319"/>
        <c:spPr>
          <a:solidFill>
            <a:schemeClr val="accent1"/>
          </a:solidFill>
          <a:ln w="28575" cap="rnd">
            <a:solidFill>
              <a:schemeClr val="accent1"/>
            </a:solidFill>
            <a:round/>
          </a:ln>
          <a:effectLst/>
        </c:spPr>
        <c:marker>
          <c:symbol val="none"/>
        </c:marker>
      </c:pivotFmt>
      <c:pivotFmt>
        <c:idx val="320"/>
        <c:spPr>
          <a:solidFill>
            <a:schemeClr val="accent1"/>
          </a:solidFill>
          <a:ln w="28575" cap="rnd">
            <a:solidFill>
              <a:schemeClr val="accent1"/>
            </a:solidFill>
            <a:round/>
          </a:ln>
          <a:effectLst/>
        </c:spPr>
        <c:marker>
          <c:symbol val="none"/>
        </c:marker>
      </c:pivotFmt>
      <c:pivotFmt>
        <c:idx val="321"/>
        <c:spPr>
          <a:solidFill>
            <a:schemeClr val="accent1"/>
          </a:solidFill>
          <a:ln w="28575" cap="rnd">
            <a:solidFill>
              <a:schemeClr val="accent1"/>
            </a:solidFill>
            <a:round/>
          </a:ln>
          <a:effectLst/>
        </c:spPr>
        <c:marker>
          <c:symbol val="none"/>
        </c:marker>
      </c:pivotFmt>
      <c:pivotFmt>
        <c:idx val="322"/>
        <c:spPr>
          <a:solidFill>
            <a:schemeClr val="accent1"/>
          </a:solidFill>
          <a:ln w="28575" cap="rnd">
            <a:solidFill>
              <a:schemeClr val="accent1"/>
            </a:solidFill>
            <a:round/>
          </a:ln>
          <a:effectLst/>
        </c:spPr>
        <c:marker>
          <c:symbol val="none"/>
        </c:marker>
      </c:pivotFmt>
      <c:pivotFmt>
        <c:idx val="323"/>
        <c:spPr>
          <a:solidFill>
            <a:schemeClr val="accent1"/>
          </a:solidFill>
          <a:ln w="28575" cap="rnd">
            <a:solidFill>
              <a:schemeClr val="accent1"/>
            </a:solidFill>
            <a:round/>
          </a:ln>
          <a:effectLst/>
        </c:spPr>
        <c:marker>
          <c:symbol val="none"/>
        </c:marker>
      </c:pivotFmt>
      <c:pivotFmt>
        <c:idx val="324"/>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325"/>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326"/>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327"/>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328"/>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329"/>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330"/>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331"/>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332"/>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333"/>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334"/>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335"/>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336"/>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337"/>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338"/>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339"/>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340"/>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341"/>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5.5368488060512575E-2"/>
          <c:y val="0.10681408835871564"/>
          <c:w val="0.68756477825575435"/>
          <c:h val="0.76582645732157728"/>
        </c:manualLayout>
      </c:layout>
      <c:lineChart>
        <c:grouping val="standard"/>
        <c:varyColors val="0"/>
        <c:ser>
          <c:idx val="0"/>
          <c:order val="0"/>
          <c:tx>
            <c:strRef>
              <c:f>Fosfatos!$B$5:$B$6</c:f>
              <c:strCache>
                <c:ptCount val="1"/>
                <c:pt idx="0">
                  <c:v>CONV</c:v>
                </c:pt>
              </c:strCache>
            </c:strRef>
          </c:tx>
          <c:spPr>
            <a:ln w="28575" cap="rnd">
              <a:solidFill>
                <a:schemeClr val="accent1"/>
              </a:solidFill>
              <a:round/>
            </a:ln>
            <a:effectLst/>
          </c:spPr>
          <c:marker>
            <c:symbol val="none"/>
          </c:marker>
          <c:cat>
            <c:strRef>
              <c:f>Fosfatos!$A$7:$A$16</c:f>
              <c:strCache>
                <c:ptCount val="9"/>
                <c:pt idx="0">
                  <c:v>abr-18</c:v>
                </c:pt>
                <c:pt idx="1">
                  <c:v>may-18</c:v>
                </c:pt>
                <c:pt idx="2">
                  <c:v>jun-18</c:v>
                </c:pt>
                <c:pt idx="3">
                  <c:v>jul-18</c:v>
                </c:pt>
                <c:pt idx="4">
                  <c:v>ago-18</c:v>
                </c:pt>
                <c:pt idx="5">
                  <c:v>sep-18</c:v>
                </c:pt>
                <c:pt idx="6">
                  <c:v>oct-18</c:v>
                </c:pt>
                <c:pt idx="7">
                  <c:v>nov-18</c:v>
                </c:pt>
                <c:pt idx="8">
                  <c:v>dic-18</c:v>
                </c:pt>
              </c:strCache>
            </c:strRef>
          </c:cat>
          <c:val>
            <c:numRef>
              <c:f>Fosfatos!$B$7:$B$16</c:f>
              <c:numCache>
                <c:formatCode>General</c:formatCode>
                <c:ptCount val="9"/>
              </c:numCache>
            </c:numRef>
          </c:val>
          <c:smooth val="0"/>
          <c:extLst>
            <c:ext xmlns:c16="http://schemas.microsoft.com/office/drawing/2014/chart" uri="{C3380CC4-5D6E-409C-BE32-E72D297353CC}">
              <c16:uniqueId val="{00000000-34CA-473E-B5F3-AFB6DAA15008}"/>
            </c:ext>
          </c:extLst>
        </c:ser>
        <c:ser>
          <c:idx val="1"/>
          <c:order val="1"/>
          <c:tx>
            <c:strRef>
              <c:f>Fosfatos!$C$5:$C$6</c:f>
              <c:strCache>
                <c:ptCount val="1"/>
                <c:pt idx="0">
                  <c:v>HARG1</c:v>
                </c:pt>
              </c:strCache>
            </c:strRef>
          </c:tx>
          <c:spPr>
            <a:ln w="28575" cap="rnd">
              <a:solidFill>
                <a:schemeClr val="accent2"/>
              </a:solidFill>
              <a:round/>
            </a:ln>
            <a:effectLst/>
          </c:spPr>
          <c:marker>
            <c:symbol val="none"/>
          </c:marker>
          <c:cat>
            <c:strRef>
              <c:f>Fosfatos!$A$7:$A$16</c:f>
              <c:strCache>
                <c:ptCount val="9"/>
                <c:pt idx="0">
                  <c:v>abr-18</c:v>
                </c:pt>
                <c:pt idx="1">
                  <c:v>may-18</c:v>
                </c:pt>
                <c:pt idx="2">
                  <c:v>jun-18</c:v>
                </c:pt>
                <c:pt idx="3">
                  <c:v>jul-18</c:v>
                </c:pt>
                <c:pt idx="4">
                  <c:v>ago-18</c:v>
                </c:pt>
                <c:pt idx="5">
                  <c:v>sep-18</c:v>
                </c:pt>
                <c:pt idx="6">
                  <c:v>oct-18</c:v>
                </c:pt>
                <c:pt idx="7">
                  <c:v>nov-18</c:v>
                </c:pt>
                <c:pt idx="8">
                  <c:v>dic-18</c:v>
                </c:pt>
              </c:strCache>
            </c:strRef>
          </c:cat>
          <c:val>
            <c:numRef>
              <c:f>Fosfatos!$C$7:$C$16</c:f>
              <c:numCache>
                <c:formatCode>General</c:formatCode>
                <c:ptCount val="9"/>
              </c:numCache>
            </c:numRef>
          </c:val>
          <c:smooth val="0"/>
          <c:extLst>
            <c:ext xmlns:c16="http://schemas.microsoft.com/office/drawing/2014/chart" uri="{C3380CC4-5D6E-409C-BE32-E72D297353CC}">
              <c16:uniqueId val="{00000001-34CA-473E-B5F3-AFB6DAA15008}"/>
            </c:ext>
          </c:extLst>
        </c:ser>
        <c:ser>
          <c:idx val="2"/>
          <c:order val="2"/>
          <c:tx>
            <c:strRef>
              <c:f>Fosfatos!$D$5:$D$6</c:f>
              <c:strCache>
                <c:ptCount val="1"/>
                <c:pt idx="0">
                  <c:v>HARG2</c:v>
                </c:pt>
              </c:strCache>
            </c:strRef>
          </c:tx>
          <c:spPr>
            <a:ln w="28575" cap="rnd">
              <a:solidFill>
                <a:schemeClr val="accent3"/>
              </a:solidFill>
              <a:round/>
            </a:ln>
            <a:effectLst/>
          </c:spPr>
          <c:marker>
            <c:symbol val="none"/>
          </c:marker>
          <c:cat>
            <c:strRef>
              <c:f>Fosfatos!$A$7:$A$16</c:f>
              <c:strCache>
                <c:ptCount val="9"/>
                <c:pt idx="0">
                  <c:v>abr-18</c:v>
                </c:pt>
                <c:pt idx="1">
                  <c:v>may-18</c:v>
                </c:pt>
                <c:pt idx="2">
                  <c:v>jun-18</c:v>
                </c:pt>
                <c:pt idx="3">
                  <c:v>jul-18</c:v>
                </c:pt>
                <c:pt idx="4">
                  <c:v>ago-18</c:v>
                </c:pt>
                <c:pt idx="5">
                  <c:v>sep-18</c:v>
                </c:pt>
                <c:pt idx="6">
                  <c:v>oct-18</c:v>
                </c:pt>
                <c:pt idx="7">
                  <c:v>nov-18</c:v>
                </c:pt>
                <c:pt idx="8">
                  <c:v>dic-18</c:v>
                </c:pt>
              </c:strCache>
            </c:strRef>
          </c:cat>
          <c:val>
            <c:numRef>
              <c:f>Fosfatos!$D$7:$D$16</c:f>
              <c:numCache>
                <c:formatCode>General</c:formatCode>
                <c:ptCount val="9"/>
                <c:pt idx="2">
                  <c:v>0.6</c:v>
                </c:pt>
                <c:pt idx="7">
                  <c:v>0.4</c:v>
                </c:pt>
              </c:numCache>
            </c:numRef>
          </c:val>
          <c:smooth val="0"/>
          <c:extLst>
            <c:ext xmlns:c16="http://schemas.microsoft.com/office/drawing/2014/chart" uri="{C3380CC4-5D6E-409C-BE32-E72D297353CC}">
              <c16:uniqueId val="{00000002-34CA-473E-B5F3-AFB6DAA15008}"/>
            </c:ext>
          </c:extLst>
        </c:ser>
        <c:ser>
          <c:idx val="3"/>
          <c:order val="3"/>
          <c:tx>
            <c:strRef>
              <c:f>Fosfatos!$E$5:$E$6</c:f>
              <c:strCache>
                <c:ptCount val="1"/>
                <c:pt idx="0">
                  <c:v>HASL1</c:v>
                </c:pt>
              </c:strCache>
            </c:strRef>
          </c:tx>
          <c:spPr>
            <a:ln w="28575" cap="rnd">
              <a:solidFill>
                <a:schemeClr val="accent4"/>
              </a:solidFill>
              <a:round/>
            </a:ln>
            <a:effectLst/>
          </c:spPr>
          <c:marker>
            <c:symbol val="none"/>
          </c:marker>
          <c:cat>
            <c:strRef>
              <c:f>Fosfatos!$A$7:$A$16</c:f>
              <c:strCache>
                <c:ptCount val="9"/>
                <c:pt idx="0">
                  <c:v>abr-18</c:v>
                </c:pt>
                <c:pt idx="1">
                  <c:v>may-18</c:v>
                </c:pt>
                <c:pt idx="2">
                  <c:v>jun-18</c:v>
                </c:pt>
                <c:pt idx="3">
                  <c:v>jul-18</c:v>
                </c:pt>
                <c:pt idx="4">
                  <c:v>ago-18</c:v>
                </c:pt>
                <c:pt idx="5">
                  <c:v>sep-18</c:v>
                </c:pt>
                <c:pt idx="6">
                  <c:v>oct-18</c:v>
                </c:pt>
                <c:pt idx="7">
                  <c:v>nov-18</c:v>
                </c:pt>
                <c:pt idx="8">
                  <c:v>dic-18</c:v>
                </c:pt>
              </c:strCache>
            </c:strRef>
          </c:cat>
          <c:val>
            <c:numRef>
              <c:f>Fosfatos!$E$7:$E$16</c:f>
              <c:numCache>
                <c:formatCode>General</c:formatCode>
                <c:ptCount val="9"/>
                <c:pt idx="7">
                  <c:v>0.4</c:v>
                </c:pt>
              </c:numCache>
            </c:numRef>
          </c:val>
          <c:smooth val="0"/>
          <c:extLst>
            <c:ext xmlns:c16="http://schemas.microsoft.com/office/drawing/2014/chart" uri="{C3380CC4-5D6E-409C-BE32-E72D297353CC}">
              <c16:uniqueId val="{00000003-34CA-473E-B5F3-AFB6DAA15008}"/>
            </c:ext>
          </c:extLst>
        </c:ser>
        <c:ser>
          <c:idx val="4"/>
          <c:order val="4"/>
          <c:tx>
            <c:strRef>
              <c:f>Fosfatos!$F$5:$F$6</c:f>
              <c:strCache>
                <c:ptCount val="1"/>
                <c:pt idx="0">
                  <c:v>HASL2</c:v>
                </c:pt>
              </c:strCache>
            </c:strRef>
          </c:tx>
          <c:spPr>
            <a:ln w="28575" cap="rnd">
              <a:solidFill>
                <a:schemeClr val="accent5"/>
              </a:solidFill>
              <a:round/>
            </a:ln>
            <a:effectLst/>
          </c:spPr>
          <c:marker>
            <c:symbol val="none"/>
          </c:marker>
          <c:cat>
            <c:strRef>
              <c:f>Fosfatos!$A$7:$A$16</c:f>
              <c:strCache>
                <c:ptCount val="9"/>
                <c:pt idx="0">
                  <c:v>abr-18</c:v>
                </c:pt>
                <c:pt idx="1">
                  <c:v>may-18</c:v>
                </c:pt>
                <c:pt idx="2">
                  <c:v>jun-18</c:v>
                </c:pt>
                <c:pt idx="3">
                  <c:v>jul-18</c:v>
                </c:pt>
                <c:pt idx="4">
                  <c:v>ago-18</c:v>
                </c:pt>
                <c:pt idx="5">
                  <c:v>sep-18</c:v>
                </c:pt>
                <c:pt idx="6">
                  <c:v>oct-18</c:v>
                </c:pt>
                <c:pt idx="7">
                  <c:v>nov-18</c:v>
                </c:pt>
                <c:pt idx="8">
                  <c:v>dic-18</c:v>
                </c:pt>
              </c:strCache>
            </c:strRef>
          </c:cat>
          <c:val>
            <c:numRef>
              <c:f>Fosfatos!$F$7:$F$16</c:f>
              <c:numCache>
                <c:formatCode>General</c:formatCode>
                <c:ptCount val="9"/>
                <c:pt idx="2">
                  <c:v>0.5</c:v>
                </c:pt>
                <c:pt idx="7">
                  <c:v>0.6</c:v>
                </c:pt>
              </c:numCache>
            </c:numRef>
          </c:val>
          <c:smooth val="0"/>
          <c:extLst>
            <c:ext xmlns:c16="http://schemas.microsoft.com/office/drawing/2014/chart" uri="{C3380CC4-5D6E-409C-BE32-E72D297353CC}">
              <c16:uniqueId val="{00000004-34CA-473E-B5F3-AFB6DAA15008}"/>
            </c:ext>
          </c:extLst>
        </c:ser>
        <c:ser>
          <c:idx val="5"/>
          <c:order val="5"/>
          <c:tx>
            <c:strRef>
              <c:f>Fosfatos!$G$5:$G$6</c:f>
              <c:strCache>
                <c:ptCount val="1"/>
                <c:pt idx="0">
                  <c:v>MAAB1</c:v>
                </c:pt>
              </c:strCache>
            </c:strRef>
          </c:tx>
          <c:spPr>
            <a:ln w="28575" cap="rnd">
              <a:solidFill>
                <a:schemeClr val="accent6"/>
              </a:solidFill>
              <a:round/>
            </a:ln>
            <a:effectLst/>
          </c:spPr>
          <c:marker>
            <c:symbol val="none"/>
          </c:marker>
          <c:cat>
            <c:strRef>
              <c:f>Fosfatos!$A$7:$A$16</c:f>
              <c:strCache>
                <c:ptCount val="9"/>
                <c:pt idx="0">
                  <c:v>abr-18</c:v>
                </c:pt>
                <c:pt idx="1">
                  <c:v>may-18</c:v>
                </c:pt>
                <c:pt idx="2">
                  <c:v>jun-18</c:v>
                </c:pt>
                <c:pt idx="3">
                  <c:v>jul-18</c:v>
                </c:pt>
                <c:pt idx="4">
                  <c:v>ago-18</c:v>
                </c:pt>
                <c:pt idx="5">
                  <c:v>sep-18</c:v>
                </c:pt>
                <c:pt idx="6">
                  <c:v>oct-18</c:v>
                </c:pt>
                <c:pt idx="7">
                  <c:v>nov-18</c:v>
                </c:pt>
                <c:pt idx="8">
                  <c:v>dic-18</c:v>
                </c:pt>
              </c:strCache>
            </c:strRef>
          </c:cat>
          <c:val>
            <c:numRef>
              <c:f>Fosfatos!$G$7:$G$16</c:f>
              <c:numCache>
                <c:formatCode>General</c:formatCode>
                <c:ptCount val="9"/>
              </c:numCache>
            </c:numRef>
          </c:val>
          <c:smooth val="0"/>
          <c:extLst>
            <c:ext xmlns:c16="http://schemas.microsoft.com/office/drawing/2014/chart" uri="{C3380CC4-5D6E-409C-BE32-E72D297353CC}">
              <c16:uniqueId val="{00000005-34CA-473E-B5F3-AFB6DAA15008}"/>
            </c:ext>
          </c:extLst>
        </c:ser>
        <c:ser>
          <c:idx val="6"/>
          <c:order val="6"/>
          <c:tx>
            <c:strRef>
              <c:f>Fosfatos!$H$5:$H$6</c:f>
              <c:strCache>
                <c:ptCount val="1"/>
                <c:pt idx="0">
                  <c:v>MAAB2</c:v>
                </c:pt>
              </c:strCache>
            </c:strRef>
          </c:tx>
          <c:spPr>
            <a:ln w="28575" cap="rnd">
              <a:solidFill>
                <a:schemeClr val="accent1">
                  <a:lumMod val="60000"/>
                </a:schemeClr>
              </a:solidFill>
              <a:round/>
            </a:ln>
            <a:effectLst/>
          </c:spPr>
          <c:marker>
            <c:symbol val="none"/>
          </c:marker>
          <c:cat>
            <c:strRef>
              <c:f>Fosfatos!$A$7:$A$16</c:f>
              <c:strCache>
                <c:ptCount val="9"/>
                <c:pt idx="0">
                  <c:v>abr-18</c:v>
                </c:pt>
                <c:pt idx="1">
                  <c:v>may-18</c:v>
                </c:pt>
                <c:pt idx="2">
                  <c:v>jun-18</c:v>
                </c:pt>
                <c:pt idx="3">
                  <c:v>jul-18</c:v>
                </c:pt>
                <c:pt idx="4">
                  <c:v>ago-18</c:v>
                </c:pt>
                <c:pt idx="5">
                  <c:v>sep-18</c:v>
                </c:pt>
                <c:pt idx="6">
                  <c:v>oct-18</c:v>
                </c:pt>
                <c:pt idx="7">
                  <c:v>nov-18</c:v>
                </c:pt>
                <c:pt idx="8">
                  <c:v>dic-18</c:v>
                </c:pt>
              </c:strCache>
            </c:strRef>
          </c:cat>
          <c:val>
            <c:numRef>
              <c:f>Fosfatos!$H$7:$H$16</c:f>
              <c:numCache>
                <c:formatCode>General</c:formatCode>
                <c:ptCount val="9"/>
                <c:pt idx="2">
                  <c:v>0.2</c:v>
                </c:pt>
                <c:pt idx="7">
                  <c:v>0.2</c:v>
                </c:pt>
              </c:numCache>
            </c:numRef>
          </c:val>
          <c:smooth val="0"/>
          <c:extLst>
            <c:ext xmlns:c16="http://schemas.microsoft.com/office/drawing/2014/chart" uri="{C3380CC4-5D6E-409C-BE32-E72D297353CC}">
              <c16:uniqueId val="{00000006-34CA-473E-B5F3-AFB6DAA15008}"/>
            </c:ext>
          </c:extLst>
        </c:ser>
        <c:ser>
          <c:idx val="7"/>
          <c:order val="7"/>
          <c:tx>
            <c:strRef>
              <c:f>Fosfatos!$I$5:$I$6</c:f>
              <c:strCache>
                <c:ptCount val="1"/>
                <c:pt idx="0">
                  <c:v>MACA1</c:v>
                </c:pt>
              </c:strCache>
            </c:strRef>
          </c:tx>
          <c:spPr>
            <a:ln w="28575" cap="rnd">
              <a:solidFill>
                <a:schemeClr val="accent2">
                  <a:lumMod val="60000"/>
                </a:schemeClr>
              </a:solidFill>
              <a:round/>
            </a:ln>
            <a:effectLst/>
          </c:spPr>
          <c:marker>
            <c:symbol val="none"/>
          </c:marker>
          <c:cat>
            <c:strRef>
              <c:f>Fosfatos!$A$7:$A$16</c:f>
              <c:strCache>
                <c:ptCount val="9"/>
                <c:pt idx="0">
                  <c:v>abr-18</c:v>
                </c:pt>
                <c:pt idx="1">
                  <c:v>may-18</c:v>
                </c:pt>
                <c:pt idx="2">
                  <c:v>jun-18</c:v>
                </c:pt>
                <c:pt idx="3">
                  <c:v>jul-18</c:v>
                </c:pt>
                <c:pt idx="4">
                  <c:v>ago-18</c:v>
                </c:pt>
                <c:pt idx="5">
                  <c:v>sep-18</c:v>
                </c:pt>
                <c:pt idx="6">
                  <c:v>oct-18</c:v>
                </c:pt>
                <c:pt idx="7">
                  <c:v>nov-18</c:v>
                </c:pt>
                <c:pt idx="8">
                  <c:v>dic-18</c:v>
                </c:pt>
              </c:strCache>
            </c:strRef>
          </c:cat>
          <c:val>
            <c:numRef>
              <c:f>Fosfatos!$I$7:$I$16</c:f>
              <c:numCache>
                <c:formatCode>General</c:formatCode>
                <c:ptCount val="9"/>
              </c:numCache>
            </c:numRef>
          </c:val>
          <c:smooth val="0"/>
          <c:extLst>
            <c:ext xmlns:c16="http://schemas.microsoft.com/office/drawing/2014/chart" uri="{C3380CC4-5D6E-409C-BE32-E72D297353CC}">
              <c16:uniqueId val="{00000007-34CA-473E-B5F3-AFB6DAA15008}"/>
            </c:ext>
          </c:extLst>
        </c:ser>
        <c:ser>
          <c:idx val="8"/>
          <c:order val="8"/>
          <c:tx>
            <c:strRef>
              <c:f>Fosfatos!$J$5:$J$6</c:f>
              <c:strCache>
                <c:ptCount val="1"/>
                <c:pt idx="0">
                  <c:v>MACA2</c:v>
                </c:pt>
              </c:strCache>
            </c:strRef>
          </c:tx>
          <c:spPr>
            <a:ln w="28575" cap="rnd">
              <a:solidFill>
                <a:schemeClr val="accent3">
                  <a:lumMod val="60000"/>
                </a:schemeClr>
              </a:solidFill>
              <a:round/>
            </a:ln>
            <a:effectLst/>
          </c:spPr>
          <c:marker>
            <c:symbol val="none"/>
          </c:marker>
          <c:cat>
            <c:strRef>
              <c:f>Fosfatos!$A$7:$A$16</c:f>
              <c:strCache>
                <c:ptCount val="9"/>
                <c:pt idx="0">
                  <c:v>abr-18</c:v>
                </c:pt>
                <c:pt idx="1">
                  <c:v>may-18</c:v>
                </c:pt>
                <c:pt idx="2">
                  <c:v>jun-18</c:v>
                </c:pt>
                <c:pt idx="3">
                  <c:v>jul-18</c:v>
                </c:pt>
                <c:pt idx="4">
                  <c:v>ago-18</c:v>
                </c:pt>
                <c:pt idx="5">
                  <c:v>sep-18</c:v>
                </c:pt>
                <c:pt idx="6">
                  <c:v>oct-18</c:v>
                </c:pt>
                <c:pt idx="7">
                  <c:v>nov-18</c:v>
                </c:pt>
                <c:pt idx="8">
                  <c:v>dic-18</c:v>
                </c:pt>
              </c:strCache>
            </c:strRef>
          </c:cat>
          <c:val>
            <c:numRef>
              <c:f>Fosfatos!$J$7:$J$16</c:f>
              <c:numCache>
                <c:formatCode>General</c:formatCode>
                <c:ptCount val="9"/>
                <c:pt idx="2">
                  <c:v>0.2</c:v>
                </c:pt>
                <c:pt idx="7">
                  <c:v>0.2</c:v>
                </c:pt>
              </c:numCache>
            </c:numRef>
          </c:val>
          <c:smooth val="0"/>
          <c:extLst>
            <c:ext xmlns:c16="http://schemas.microsoft.com/office/drawing/2014/chart" uri="{C3380CC4-5D6E-409C-BE32-E72D297353CC}">
              <c16:uniqueId val="{00000008-34CA-473E-B5F3-AFB6DAA15008}"/>
            </c:ext>
          </c:extLst>
        </c:ser>
        <c:ser>
          <c:idx val="9"/>
          <c:order val="9"/>
          <c:tx>
            <c:strRef>
              <c:f>Fosfatos!$K$5:$K$6</c:f>
              <c:strCache>
                <c:ptCount val="1"/>
                <c:pt idx="0">
                  <c:v>MAKI</c:v>
                </c:pt>
              </c:strCache>
            </c:strRef>
          </c:tx>
          <c:spPr>
            <a:ln w="28575" cap="rnd">
              <a:solidFill>
                <a:schemeClr val="accent4">
                  <a:lumMod val="60000"/>
                </a:schemeClr>
              </a:solidFill>
              <a:round/>
            </a:ln>
            <a:effectLst/>
          </c:spPr>
          <c:marker>
            <c:symbol val="none"/>
          </c:marker>
          <c:cat>
            <c:strRef>
              <c:f>Fosfatos!$A$7:$A$16</c:f>
              <c:strCache>
                <c:ptCount val="9"/>
                <c:pt idx="0">
                  <c:v>abr-18</c:v>
                </c:pt>
                <c:pt idx="1">
                  <c:v>may-18</c:v>
                </c:pt>
                <c:pt idx="2">
                  <c:v>jun-18</c:v>
                </c:pt>
                <c:pt idx="3">
                  <c:v>jul-18</c:v>
                </c:pt>
                <c:pt idx="4">
                  <c:v>ago-18</c:v>
                </c:pt>
                <c:pt idx="5">
                  <c:v>sep-18</c:v>
                </c:pt>
                <c:pt idx="6">
                  <c:v>oct-18</c:v>
                </c:pt>
                <c:pt idx="7">
                  <c:v>nov-18</c:v>
                </c:pt>
                <c:pt idx="8">
                  <c:v>dic-18</c:v>
                </c:pt>
              </c:strCache>
            </c:strRef>
          </c:cat>
          <c:val>
            <c:numRef>
              <c:f>Fosfatos!$K$7:$K$16</c:f>
              <c:numCache>
                <c:formatCode>General</c:formatCode>
                <c:ptCount val="9"/>
                <c:pt idx="3">
                  <c:v>0.2</c:v>
                </c:pt>
                <c:pt idx="4">
                  <c:v>0.88</c:v>
                </c:pt>
              </c:numCache>
            </c:numRef>
          </c:val>
          <c:smooth val="0"/>
          <c:extLst>
            <c:ext xmlns:c16="http://schemas.microsoft.com/office/drawing/2014/chart" uri="{C3380CC4-5D6E-409C-BE32-E72D297353CC}">
              <c16:uniqueId val="{00000009-34CA-473E-B5F3-AFB6DAA15008}"/>
            </c:ext>
          </c:extLst>
        </c:ser>
        <c:ser>
          <c:idx val="10"/>
          <c:order val="10"/>
          <c:tx>
            <c:strRef>
              <c:f>Fosfatos!$L$5:$L$6</c:f>
              <c:strCache>
                <c:ptCount val="1"/>
                <c:pt idx="0">
                  <c:v>PAPO1</c:v>
                </c:pt>
              </c:strCache>
            </c:strRef>
          </c:tx>
          <c:spPr>
            <a:ln w="28575" cap="rnd">
              <a:solidFill>
                <a:schemeClr val="accent5">
                  <a:lumMod val="60000"/>
                </a:schemeClr>
              </a:solidFill>
              <a:round/>
            </a:ln>
            <a:effectLst/>
          </c:spPr>
          <c:marker>
            <c:symbol val="none"/>
          </c:marker>
          <c:cat>
            <c:strRef>
              <c:f>Fosfatos!$A$7:$A$16</c:f>
              <c:strCache>
                <c:ptCount val="9"/>
                <c:pt idx="0">
                  <c:v>abr-18</c:v>
                </c:pt>
                <c:pt idx="1">
                  <c:v>may-18</c:v>
                </c:pt>
                <c:pt idx="2">
                  <c:v>jun-18</c:v>
                </c:pt>
                <c:pt idx="3">
                  <c:v>jul-18</c:v>
                </c:pt>
                <c:pt idx="4">
                  <c:v>ago-18</c:v>
                </c:pt>
                <c:pt idx="5">
                  <c:v>sep-18</c:v>
                </c:pt>
                <c:pt idx="6">
                  <c:v>oct-18</c:v>
                </c:pt>
                <c:pt idx="7">
                  <c:v>nov-18</c:v>
                </c:pt>
                <c:pt idx="8">
                  <c:v>dic-18</c:v>
                </c:pt>
              </c:strCache>
            </c:strRef>
          </c:cat>
          <c:val>
            <c:numRef>
              <c:f>Fosfatos!$L$7:$L$16</c:f>
              <c:numCache>
                <c:formatCode>General</c:formatCode>
                <c:ptCount val="9"/>
              </c:numCache>
            </c:numRef>
          </c:val>
          <c:smooth val="0"/>
          <c:extLst>
            <c:ext xmlns:c16="http://schemas.microsoft.com/office/drawing/2014/chart" uri="{C3380CC4-5D6E-409C-BE32-E72D297353CC}">
              <c16:uniqueId val="{0000000A-34CA-473E-B5F3-AFB6DAA15008}"/>
            </c:ext>
          </c:extLst>
        </c:ser>
        <c:ser>
          <c:idx val="11"/>
          <c:order val="11"/>
          <c:tx>
            <c:strRef>
              <c:f>Fosfatos!$M$5:$M$6</c:f>
              <c:strCache>
                <c:ptCount val="1"/>
                <c:pt idx="0">
                  <c:v>PAPO2</c:v>
                </c:pt>
              </c:strCache>
            </c:strRef>
          </c:tx>
          <c:spPr>
            <a:ln w="28575" cap="rnd">
              <a:solidFill>
                <a:schemeClr val="accent6">
                  <a:lumMod val="60000"/>
                </a:schemeClr>
              </a:solidFill>
              <a:round/>
            </a:ln>
            <a:effectLst/>
          </c:spPr>
          <c:marker>
            <c:symbol val="none"/>
          </c:marker>
          <c:cat>
            <c:strRef>
              <c:f>Fosfatos!$A$7:$A$16</c:f>
              <c:strCache>
                <c:ptCount val="9"/>
                <c:pt idx="0">
                  <c:v>abr-18</c:v>
                </c:pt>
                <c:pt idx="1">
                  <c:v>may-18</c:v>
                </c:pt>
                <c:pt idx="2">
                  <c:v>jun-18</c:v>
                </c:pt>
                <c:pt idx="3">
                  <c:v>jul-18</c:v>
                </c:pt>
                <c:pt idx="4">
                  <c:v>ago-18</c:v>
                </c:pt>
                <c:pt idx="5">
                  <c:v>sep-18</c:v>
                </c:pt>
                <c:pt idx="6">
                  <c:v>oct-18</c:v>
                </c:pt>
                <c:pt idx="7">
                  <c:v>nov-18</c:v>
                </c:pt>
                <c:pt idx="8">
                  <c:v>dic-18</c:v>
                </c:pt>
              </c:strCache>
            </c:strRef>
          </c:cat>
          <c:val>
            <c:numRef>
              <c:f>Fosfatos!$M$7:$M$16</c:f>
              <c:numCache>
                <c:formatCode>General</c:formatCode>
                <c:ptCount val="9"/>
                <c:pt idx="2">
                  <c:v>0.4</c:v>
                </c:pt>
                <c:pt idx="7">
                  <c:v>0.2</c:v>
                </c:pt>
              </c:numCache>
            </c:numRef>
          </c:val>
          <c:smooth val="0"/>
          <c:extLst>
            <c:ext xmlns:c16="http://schemas.microsoft.com/office/drawing/2014/chart" uri="{C3380CC4-5D6E-409C-BE32-E72D297353CC}">
              <c16:uniqueId val="{0000000B-34CA-473E-B5F3-AFB6DAA15008}"/>
            </c:ext>
          </c:extLst>
        </c:ser>
        <c:ser>
          <c:idx val="12"/>
          <c:order val="12"/>
          <c:tx>
            <c:strRef>
              <c:f>Fosfatos!$N$5:$N$6</c:f>
              <c:strCache>
                <c:ptCount val="1"/>
                <c:pt idx="0">
                  <c:v>PAPR1</c:v>
                </c:pt>
              </c:strCache>
            </c:strRef>
          </c:tx>
          <c:spPr>
            <a:ln w="28575" cap="rnd">
              <a:solidFill>
                <a:schemeClr val="accent1">
                  <a:lumMod val="80000"/>
                  <a:lumOff val="20000"/>
                </a:schemeClr>
              </a:solidFill>
              <a:round/>
            </a:ln>
            <a:effectLst/>
          </c:spPr>
          <c:marker>
            <c:symbol val="none"/>
          </c:marker>
          <c:cat>
            <c:strRef>
              <c:f>Fosfatos!$A$7:$A$16</c:f>
              <c:strCache>
                <c:ptCount val="9"/>
                <c:pt idx="0">
                  <c:v>abr-18</c:v>
                </c:pt>
                <c:pt idx="1">
                  <c:v>may-18</c:v>
                </c:pt>
                <c:pt idx="2">
                  <c:v>jun-18</c:v>
                </c:pt>
                <c:pt idx="3">
                  <c:v>jul-18</c:v>
                </c:pt>
                <c:pt idx="4">
                  <c:v>ago-18</c:v>
                </c:pt>
                <c:pt idx="5">
                  <c:v>sep-18</c:v>
                </c:pt>
                <c:pt idx="6">
                  <c:v>oct-18</c:v>
                </c:pt>
                <c:pt idx="7">
                  <c:v>nov-18</c:v>
                </c:pt>
                <c:pt idx="8">
                  <c:v>dic-18</c:v>
                </c:pt>
              </c:strCache>
            </c:strRef>
          </c:cat>
          <c:val>
            <c:numRef>
              <c:f>Fosfatos!$N$7:$N$16</c:f>
              <c:numCache>
                <c:formatCode>General</c:formatCode>
                <c:ptCount val="9"/>
              </c:numCache>
            </c:numRef>
          </c:val>
          <c:smooth val="0"/>
          <c:extLst>
            <c:ext xmlns:c16="http://schemas.microsoft.com/office/drawing/2014/chart" uri="{C3380CC4-5D6E-409C-BE32-E72D297353CC}">
              <c16:uniqueId val="{0000000C-34CA-473E-B5F3-AFB6DAA15008}"/>
            </c:ext>
          </c:extLst>
        </c:ser>
        <c:ser>
          <c:idx val="13"/>
          <c:order val="13"/>
          <c:tx>
            <c:strRef>
              <c:f>Fosfatos!$O$5:$O$6</c:f>
              <c:strCache>
                <c:ptCount val="1"/>
                <c:pt idx="0">
                  <c:v>PAPR2</c:v>
                </c:pt>
              </c:strCache>
            </c:strRef>
          </c:tx>
          <c:spPr>
            <a:ln w="28575" cap="rnd">
              <a:solidFill>
                <a:schemeClr val="accent2">
                  <a:lumMod val="80000"/>
                  <a:lumOff val="20000"/>
                </a:schemeClr>
              </a:solidFill>
              <a:round/>
            </a:ln>
            <a:effectLst/>
          </c:spPr>
          <c:marker>
            <c:symbol val="none"/>
          </c:marker>
          <c:cat>
            <c:strRef>
              <c:f>Fosfatos!$A$7:$A$16</c:f>
              <c:strCache>
                <c:ptCount val="9"/>
                <c:pt idx="0">
                  <c:v>abr-18</c:v>
                </c:pt>
                <c:pt idx="1">
                  <c:v>may-18</c:v>
                </c:pt>
                <c:pt idx="2">
                  <c:v>jun-18</c:v>
                </c:pt>
                <c:pt idx="3">
                  <c:v>jul-18</c:v>
                </c:pt>
                <c:pt idx="4">
                  <c:v>ago-18</c:v>
                </c:pt>
                <c:pt idx="5">
                  <c:v>sep-18</c:v>
                </c:pt>
                <c:pt idx="6">
                  <c:v>oct-18</c:v>
                </c:pt>
                <c:pt idx="7">
                  <c:v>nov-18</c:v>
                </c:pt>
                <c:pt idx="8">
                  <c:v>dic-18</c:v>
                </c:pt>
              </c:strCache>
            </c:strRef>
          </c:cat>
          <c:val>
            <c:numRef>
              <c:f>Fosfatos!$O$7:$O$16</c:f>
              <c:numCache>
                <c:formatCode>General</c:formatCode>
                <c:ptCount val="9"/>
                <c:pt idx="2">
                  <c:v>0.4</c:v>
                </c:pt>
                <c:pt idx="7">
                  <c:v>0.2</c:v>
                </c:pt>
              </c:numCache>
            </c:numRef>
          </c:val>
          <c:smooth val="0"/>
          <c:extLst>
            <c:ext xmlns:c16="http://schemas.microsoft.com/office/drawing/2014/chart" uri="{C3380CC4-5D6E-409C-BE32-E72D297353CC}">
              <c16:uniqueId val="{0000000D-34CA-473E-B5F3-AFB6DAA15008}"/>
            </c:ext>
          </c:extLst>
        </c:ser>
        <c:ser>
          <c:idx val="14"/>
          <c:order val="14"/>
          <c:tx>
            <c:strRef>
              <c:f>Fosfatos!$P$5:$P$6</c:f>
              <c:strCache>
                <c:ptCount val="1"/>
                <c:pt idx="0">
                  <c:v>PLTR1</c:v>
                </c:pt>
              </c:strCache>
            </c:strRef>
          </c:tx>
          <c:spPr>
            <a:ln w="28575" cap="rnd">
              <a:solidFill>
                <a:schemeClr val="accent3">
                  <a:lumMod val="80000"/>
                  <a:lumOff val="20000"/>
                </a:schemeClr>
              </a:solidFill>
              <a:round/>
            </a:ln>
            <a:effectLst/>
          </c:spPr>
          <c:marker>
            <c:symbol val="none"/>
          </c:marker>
          <c:cat>
            <c:strRef>
              <c:f>Fosfatos!$A$7:$A$16</c:f>
              <c:strCache>
                <c:ptCount val="9"/>
                <c:pt idx="0">
                  <c:v>abr-18</c:v>
                </c:pt>
                <c:pt idx="1">
                  <c:v>may-18</c:v>
                </c:pt>
                <c:pt idx="2">
                  <c:v>jun-18</c:v>
                </c:pt>
                <c:pt idx="3">
                  <c:v>jul-18</c:v>
                </c:pt>
                <c:pt idx="4">
                  <c:v>ago-18</c:v>
                </c:pt>
                <c:pt idx="5">
                  <c:v>sep-18</c:v>
                </c:pt>
                <c:pt idx="6">
                  <c:v>oct-18</c:v>
                </c:pt>
                <c:pt idx="7">
                  <c:v>nov-18</c:v>
                </c:pt>
                <c:pt idx="8">
                  <c:v>dic-18</c:v>
                </c:pt>
              </c:strCache>
            </c:strRef>
          </c:cat>
          <c:val>
            <c:numRef>
              <c:f>Fosfatos!$P$7:$P$16</c:f>
              <c:numCache>
                <c:formatCode>General</c:formatCode>
                <c:ptCount val="9"/>
                <c:pt idx="1">
                  <c:v>0.5</c:v>
                </c:pt>
                <c:pt idx="2">
                  <c:v>0.5</c:v>
                </c:pt>
                <c:pt idx="3">
                  <c:v>0.5</c:v>
                </c:pt>
                <c:pt idx="4">
                  <c:v>0.5</c:v>
                </c:pt>
                <c:pt idx="5">
                  <c:v>0.5</c:v>
                </c:pt>
                <c:pt idx="6">
                  <c:v>0.5</c:v>
                </c:pt>
                <c:pt idx="7">
                  <c:v>0.5</c:v>
                </c:pt>
              </c:numCache>
            </c:numRef>
          </c:val>
          <c:smooth val="0"/>
          <c:extLst>
            <c:ext xmlns:c16="http://schemas.microsoft.com/office/drawing/2014/chart" uri="{C3380CC4-5D6E-409C-BE32-E72D297353CC}">
              <c16:uniqueId val="{0000000E-34CA-473E-B5F3-AFB6DAA15008}"/>
            </c:ext>
          </c:extLst>
        </c:ser>
        <c:ser>
          <c:idx val="15"/>
          <c:order val="15"/>
          <c:tx>
            <c:strRef>
              <c:f>Fosfatos!$Q$5:$Q$6</c:f>
              <c:strCache>
                <c:ptCount val="1"/>
                <c:pt idx="0">
                  <c:v>PLTR2</c:v>
                </c:pt>
              </c:strCache>
            </c:strRef>
          </c:tx>
          <c:spPr>
            <a:ln w="28575" cap="rnd">
              <a:solidFill>
                <a:schemeClr val="accent4">
                  <a:lumMod val="80000"/>
                  <a:lumOff val="20000"/>
                </a:schemeClr>
              </a:solidFill>
              <a:round/>
            </a:ln>
            <a:effectLst/>
          </c:spPr>
          <c:marker>
            <c:symbol val="none"/>
          </c:marker>
          <c:cat>
            <c:strRef>
              <c:f>Fosfatos!$A$7:$A$16</c:f>
              <c:strCache>
                <c:ptCount val="9"/>
                <c:pt idx="0">
                  <c:v>abr-18</c:v>
                </c:pt>
                <c:pt idx="1">
                  <c:v>may-18</c:v>
                </c:pt>
                <c:pt idx="2">
                  <c:v>jun-18</c:v>
                </c:pt>
                <c:pt idx="3">
                  <c:v>jul-18</c:v>
                </c:pt>
                <c:pt idx="4">
                  <c:v>ago-18</c:v>
                </c:pt>
                <c:pt idx="5">
                  <c:v>sep-18</c:v>
                </c:pt>
                <c:pt idx="6">
                  <c:v>oct-18</c:v>
                </c:pt>
                <c:pt idx="7">
                  <c:v>nov-18</c:v>
                </c:pt>
                <c:pt idx="8">
                  <c:v>dic-18</c:v>
                </c:pt>
              </c:strCache>
            </c:strRef>
          </c:cat>
          <c:val>
            <c:numRef>
              <c:f>Fosfatos!$Q$7:$Q$16</c:f>
              <c:numCache>
                <c:formatCode>General</c:formatCode>
                <c:ptCount val="9"/>
                <c:pt idx="1">
                  <c:v>0.5</c:v>
                </c:pt>
                <c:pt idx="2">
                  <c:v>0.5</c:v>
                </c:pt>
                <c:pt idx="3">
                  <c:v>0.5</c:v>
                </c:pt>
                <c:pt idx="4">
                  <c:v>0.5</c:v>
                </c:pt>
                <c:pt idx="6">
                  <c:v>0.5</c:v>
                </c:pt>
                <c:pt idx="7">
                  <c:v>0.5</c:v>
                </c:pt>
              </c:numCache>
            </c:numRef>
          </c:val>
          <c:smooth val="0"/>
          <c:extLst>
            <c:ext xmlns:c16="http://schemas.microsoft.com/office/drawing/2014/chart" uri="{C3380CC4-5D6E-409C-BE32-E72D297353CC}">
              <c16:uniqueId val="{0000000F-34CA-473E-B5F3-AFB6DAA15008}"/>
            </c:ext>
          </c:extLst>
        </c:ser>
        <c:ser>
          <c:idx val="16"/>
          <c:order val="16"/>
          <c:tx>
            <c:strRef>
              <c:f>Fosfatos!$R$5:$R$6</c:f>
              <c:strCache>
                <c:ptCount val="1"/>
                <c:pt idx="0">
                  <c:v>RECO</c:v>
                </c:pt>
              </c:strCache>
            </c:strRef>
          </c:tx>
          <c:spPr>
            <a:ln w="28575" cap="rnd">
              <a:solidFill>
                <a:schemeClr val="accent5">
                  <a:lumMod val="80000"/>
                  <a:lumOff val="20000"/>
                </a:schemeClr>
              </a:solidFill>
              <a:round/>
            </a:ln>
            <a:effectLst/>
          </c:spPr>
          <c:marker>
            <c:symbol val="none"/>
          </c:marker>
          <c:cat>
            <c:strRef>
              <c:f>Fosfatos!$A$7:$A$16</c:f>
              <c:strCache>
                <c:ptCount val="9"/>
                <c:pt idx="0">
                  <c:v>abr-18</c:v>
                </c:pt>
                <c:pt idx="1">
                  <c:v>may-18</c:v>
                </c:pt>
                <c:pt idx="2">
                  <c:v>jun-18</c:v>
                </c:pt>
                <c:pt idx="3">
                  <c:v>jul-18</c:v>
                </c:pt>
                <c:pt idx="4">
                  <c:v>ago-18</c:v>
                </c:pt>
                <c:pt idx="5">
                  <c:v>sep-18</c:v>
                </c:pt>
                <c:pt idx="6">
                  <c:v>oct-18</c:v>
                </c:pt>
                <c:pt idx="7">
                  <c:v>nov-18</c:v>
                </c:pt>
                <c:pt idx="8">
                  <c:v>dic-18</c:v>
                </c:pt>
              </c:strCache>
            </c:strRef>
          </c:cat>
          <c:val>
            <c:numRef>
              <c:f>Fosfatos!$R$7:$R$16</c:f>
              <c:numCache>
                <c:formatCode>General</c:formatCode>
                <c:ptCount val="9"/>
                <c:pt idx="2">
                  <c:v>0.5</c:v>
                </c:pt>
                <c:pt idx="3">
                  <c:v>0.2</c:v>
                </c:pt>
                <c:pt idx="4">
                  <c:v>2.64</c:v>
                </c:pt>
                <c:pt idx="7">
                  <c:v>0.2</c:v>
                </c:pt>
              </c:numCache>
            </c:numRef>
          </c:val>
          <c:smooth val="0"/>
          <c:extLst>
            <c:ext xmlns:c16="http://schemas.microsoft.com/office/drawing/2014/chart" uri="{C3380CC4-5D6E-409C-BE32-E72D297353CC}">
              <c16:uniqueId val="{00000010-34CA-473E-B5F3-AFB6DAA15008}"/>
            </c:ext>
          </c:extLst>
        </c:ser>
        <c:ser>
          <c:idx val="17"/>
          <c:order val="17"/>
          <c:tx>
            <c:strRef>
              <c:f>Fosfatos!$S$5:$S$6</c:f>
              <c:strCache>
                <c:ptCount val="1"/>
                <c:pt idx="0">
                  <c:v>SALT</c:v>
                </c:pt>
              </c:strCache>
            </c:strRef>
          </c:tx>
          <c:spPr>
            <a:ln w="28575" cap="rnd">
              <a:solidFill>
                <a:schemeClr val="accent6">
                  <a:lumMod val="80000"/>
                  <a:lumOff val="20000"/>
                </a:schemeClr>
              </a:solidFill>
              <a:round/>
            </a:ln>
            <a:effectLst/>
          </c:spPr>
          <c:marker>
            <c:symbol val="none"/>
          </c:marker>
          <c:cat>
            <c:strRef>
              <c:f>Fosfatos!$A$7:$A$16</c:f>
              <c:strCache>
                <c:ptCount val="9"/>
                <c:pt idx="0">
                  <c:v>abr-18</c:v>
                </c:pt>
                <c:pt idx="1">
                  <c:v>may-18</c:v>
                </c:pt>
                <c:pt idx="2">
                  <c:v>jun-18</c:v>
                </c:pt>
                <c:pt idx="3">
                  <c:v>jul-18</c:v>
                </c:pt>
                <c:pt idx="4">
                  <c:v>ago-18</c:v>
                </c:pt>
                <c:pt idx="5">
                  <c:v>sep-18</c:v>
                </c:pt>
                <c:pt idx="6">
                  <c:v>oct-18</c:v>
                </c:pt>
                <c:pt idx="7">
                  <c:v>nov-18</c:v>
                </c:pt>
                <c:pt idx="8">
                  <c:v>dic-18</c:v>
                </c:pt>
              </c:strCache>
            </c:strRef>
          </c:cat>
          <c:val>
            <c:numRef>
              <c:f>Fosfatos!$S$7:$S$16</c:f>
              <c:numCache>
                <c:formatCode>General</c:formatCode>
                <c:ptCount val="9"/>
                <c:pt idx="2">
                  <c:v>0.5</c:v>
                </c:pt>
                <c:pt idx="3">
                  <c:v>0.6</c:v>
                </c:pt>
                <c:pt idx="4">
                  <c:v>1.76</c:v>
                </c:pt>
                <c:pt idx="7">
                  <c:v>0.2</c:v>
                </c:pt>
              </c:numCache>
            </c:numRef>
          </c:val>
          <c:smooth val="0"/>
          <c:extLst>
            <c:ext xmlns:c16="http://schemas.microsoft.com/office/drawing/2014/chart" uri="{C3380CC4-5D6E-409C-BE32-E72D297353CC}">
              <c16:uniqueId val="{00000011-34CA-473E-B5F3-AFB6DAA15008}"/>
            </c:ext>
          </c:extLst>
        </c:ser>
        <c:dLbls>
          <c:showLegendKey val="0"/>
          <c:showVal val="0"/>
          <c:showCatName val="0"/>
          <c:showSerName val="0"/>
          <c:showPercent val="0"/>
          <c:showBubbleSize val="0"/>
        </c:dLbls>
        <c:smooth val="0"/>
        <c:axId val="772483016"/>
        <c:axId val="772456776"/>
      </c:lineChart>
      <c:catAx>
        <c:axId val="772483016"/>
        <c:scaling>
          <c:orientation val="minMax"/>
        </c:scaling>
        <c:delete val="0"/>
        <c:axPos val="b"/>
        <c:title>
          <c:tx>
            <c:rich>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r>
                  <a:rPr lang="en-US"/>
                  <a:t>Mes del muestreo</a:t>
                </a:r>
              </a:p>
            </c:rich>
          </c:tx>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772456776"/>
        <c:crosses val="autoZero"/>
        <c:auto val="1"/>
        <c:lblAlgn val="ctr"/>
        <c:lblOffset val="100"/>
        <c:noMultiLvlLbl val="0"/>
      </c:catAx>
      <c:valAx>
        <c:axId val="772456776"/>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772483016"/>
        <c:crosses val="autoZero"/>
        <c:crossBetween val="between"/>
      </c:valAx>
      <c:spPr>
        <a:noFill/>
        <a:ln>
          <a:noFill/>
        </a:ln>
        <a:effectLst/>
      </c:spPr>
    </c:plotArea>
    <c:legend>
      <c:legendPos val="r"/>
      <c:layout>
        <c:manualLayout>
          <c:xMode val="edge"/>
          <c:yMode val="edge"/>
          <c:x val="0.78449170107508714"/>
          <c:y val="7.0309492563429568E-2"/>
          <c:w val="0.20719661197314868"/>
          <c:h val="0.85938101487314089"/>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legend>
    <c:plotVisOnly val="1"/>
    <c:dispBlanksAs val="gap"/>
    <c:showDLblsOverMax val="0"/>
  </c:chart>
  <c:spPr>
    <a:solidFill>
      <a:schemeClr val="bg1"/>
    </a:solidFill>
    <a:ln w="9525" cap="flat" cmpd="sng" algn="ctr">
      <a:noFill/>
      <a:round/>
    </a:ln>
    <a:effectLst/>
  </c:spPr>
  <c:txPr>
    <a:bodyPr/>
    <a:lstStyle/>
    <a:p>
      <a:pPr>
        <a:defRPr sz="900"/>
      </a:pPr>
      <a:endParaRPr lang="es-MX"/>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r>
              <a:rPr lang="en-US" sz="1200" b="1"/>
              <a:t>Fosfatos</a:t>
            </a:r>
          </a:p>
        </c:rich>
      </c:tx>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es-MX"/>
        </a:p>
      </c:txPr>
    </c:title>
    <c:autoTitleDeleted val="0"/>
    <c:plotArea>
      <c:layout/>
      <c:stockChart>
        <c:ser>
          <c:idx val="0"/>
          <c:order val="0"/>
          <c:tx>
            <c:strRef>
              <c:f>Fosfatos!$A$19</c:f>
              <c:strCache>
                <c:ptCount val="1"/>
                <c:pt idx="0">
                  <c:v>PROMEDIO</c:v>
                </c:pt>
              </c:strCache>
            </c:strRef>
          </c:tx>
          <c:spPr>
            <a:ln w="28575" cap="rnd">
              <a:noFill/>
              <a:round/>
            </a:ln>
            <a:effectLst/>
          </c:spPr>
          <c:marker>
            <c:symbol val="circle"/>
            <c:size val="5"/>
            <c:spPr>
              <a:solidFill>
                <a:schemeClr val="accent1"/>
              </a:solidFill>
              <a:ln w="9525">
                <a:solidFill>
                  <a:schemeClr val="accent1"/>
                </a:solidFill>
              </a:ln>
              <a:effectLst/>
            </c:spPr>
          </c:marker>
          <c:dPt>
            <c:idx val="0"/>
            <c:marker>
              <c:symbol val="circle"/>
              <c:size val="5"/>
              <c:spPr>
                <a:solidFill>
                  <a:schemeClr val="accent3"/>
                </a:solidFill>
                <a:ln w="9525">
                  <a:solidFill>
                    <a:schemeClr val="accent1"/>
                  </a:solidFill>
                </a:ln>
                <a:effectLst/>
              </c:spPr>
            </c:marker>
            <c:bubble3D val="0"/>
            <c:extLst>
              <c:ext xmlns:c16="http://schemas.microsoft.com/office/drawing/2014/chart" uri="{C3380CC4-5D6E-409C-BE32-E72D297353CC}">
                <c16:uniqueId val="{00000000-BE30-4F09-893E-5F83DF5BC904}"/>
              </c:ext>
            </c:extLst>
          </c:dPt>
          <c:dPt>
            <c:idx val="1"/>
            <c:marker>
              <c:symbol val="circle"/>
              <c:size val="5"/>
              <c:spPr>
                <a:solidFill>
                  <a:schemeClr val="accent4"/>
                </a:solidFill>
                <a:ln w="9525">
                  <a:solidFill>
                    <a:schemeClr val="accent1"/>
                  </a:solidFill>
                </a:ln>
                <a:effectLst/>
              </c:spPr>
            </c:marker>
            <c:bubble3D val="0"/>
            <c:extLst>
              <c:ext xmlns:c16="http://schemas.microsoft.com/office/drawing/2014/chart" uri="{C3380CC4-5D6E-409C-BE32-E72D297353CC}">
                <c16:uniqueId val="{00000001-BE30-4F09-893E-5F83DF5BC904}"/>
              </c:ext>
            </c:extLst>
          </c:dPt>
          <c:dPt>
            <c:idx val="2"/>
            <c:marker>
              <c:symbol val="circle"/>
              <c:size val="5"/>
              <c:spPr>
                <a:solidFill>
                  <a:schemeClr val="accent4"/>
                </a:solidFill>
                <a:ln w="9525">
                  <a:solidFill>
                    <a:schemeClr val="accent1"/>
                  </a:solidFill>
                </a:ln>
                <a:effectLst/>
              </c:spPr>
            </c:marker>
            <c:bubble3D val="0"/>
            <c:extLst>
              <c:ext xmlns:c16="http://schemas.microsoft.com/office/drawing/2014/chart" uri="{C3380CC4-5D6E-409C-BE32-E72D297353CC}">
                <c16:uniqueId val="{00000002-BE30-4F09-893E-5F83DF5BC904}"/>
              </c:ext>
            </c:extLst>
          </c:dPt>
          <c:dPt>
            <c:idx val="3"/>
            <c:marker>
              <c:symbol val="circle"/>
              <c:size val="5"/>
              <c:spPr>
                <a:solidFill>
                  <a:schemeClr val="accent4"/>
                </a:solidFill>
                <a:ln w="9525">
                  <a:solidFill>
                    <a:schemeClr val="accent1"/>
                  </a:solidFill>
                </a:ln>
                <a:effectLst/>
              </c:spPr>
            </c:marker>
            <c:bubble3D val="0"/>
            <c:extLst>
              <c:ext xmlns:c16="http://schemas.microsoft.com/office/drawing/2014/chart" uri="{C3380CC4-5D6E-409C-BE32-E72D297353CC}">
                <c16:uniqueId val="{00000003-BE30-4F09-893E-5F83DF5BC904}"/>
              </c:ext>
            </c:extLst>
          </c:dPt>
          <c:dPt>
            <c:idx val="4"/>
            <c:marker>
              <c:symbol val="circle"/>
              <c:size val="5"/>
              <c:spPr>
                <a:solidFill>
                  <a:schemeClr val="accent4"/>
                </a:solidFill>
                <a:ln w="9525">
                  <a:solidFill>
                    <a:schemeClr val="accent1"/>
                  </a:solidFill>
                </a:ln>
                <a:effectLst/>
              </c:spPr>
            </c:marker>
            <c:bubble3D val="0"/>
            <c:extLst>
              <c:ext xmlns:c16="http://schemas.microsoft.com/office/drawing/2014/chart" uri="{C3380CC4-5D6E-409C-BE32-E72D297353CC}">
                <c16:uniqueId val="{00000004-BE30-4F09-893E-5F83DF5BC904}"/>
              </c:ext>
            </c:extLst>
          </c:dPt>
          <c:dPt>
            <c:idx val="5"/>
            <c:marker>
              <c:symbol val="circle"/>
              <c:size val="5"/>
              <c:spPr>
                <a:solidFill>
                  <a:schemeClr val="accent6"/>
                </a:solidFill>
                <a:ln w="9525">
                  <a:solidFill>
                    <a:schemeClr val="accent1"/>
                  </a:solidFill>
                </a:ln>
                <a:effectLst/>
              </c:spPr>
            </c:marker>
            <c:bubble3D val="0"/>
            <c:extLst>
              <c:ext xmlns:c16="http://schemas.microsoft.com/office/drawing/2014/chart" uri="{C3380CC4-5D6E-409C-BE32-E72D297353CC}">
                <c16:uniqueId val="{00000005-BE30-4F09-893E-5F83DF5BC904}"/>
              </c:ext>
            </c:extLst>
          </c:dPt>
          <c:dPt>
            <c:idx val="6"/>
            <c:marker>
              <c:symbol val="circle"/>
              <c:size val="5"/>
              <c:spPr>
                <a:solidFill>
                  <a:schemeClr val="accent6"/>
                </a:solidFill>
                <a:ln w="9525">
                  <a:solidFill>
                    <a:schemeClr val="accent1"/>
                  </a:solidFill>
                </a:ln>
                <a:effectLst/>
              </c:spPr>
            </c:marker>
            <c:bubble3D val="0"/>
            <c:extLst>
              <c:ext xmlns:c16="http://schemas.microsoft.com/office/drawing/2014/chart" uri="{C3380CC4-5D6E-409C-BE32-E72D297353CC}">
                <c16:uniqueId val="{00000006-BE30-4F09-893E-5F83DF5BC904}"/>
              </c:ext>
            </c:extLst>
          </c:dPt>
          <c:dPt>
            <c:idx val="7"/>
            <c:marker>
              <c:symbol val="circle"/>
              <c:size val="5"/>
              <c:spPr>
                <a:solidFill>
                  <a:schemeClr val="accent6"/>
                </a:solidFill>
                <a:ln w="9525">
                  <a:solidFill>
                    <a:schemeClr val="accent1"/>
                  </a:solidFill>
                </a:ln>
                <a:effectLst/>
              </c:spPr>
            </c:marker>
            <c:bubble3D val="0"/>
            <c:extLst>
              <c:ext xmlns:c16="http://schemas.microsoft.com/office/drawing/2014/chart" uri="{C3380CC4-5D6E-409C-BE32-E72D297353CC}">
                <c16:uniqueId val="{00000007-BE30-4F09-893E-5F83DF5BC904}"/>
              </c:ext>
            </c:extLst>
          </c:dPt>
          <c:dPt>
            <c:idx val="8"/>
            <c:marker>
              <c:symbol val="circle"/>
              <c:size val="5"/>
              <c:spPr>
                <a:solidFill>
                  <a:schemeClr val="accent6"/>
                </a:solidFill>
                <a:ln w="9525">
                  <a:solidFill>
                    <a:schemeClr val="accent1"/>
                  </a:solidFill>
                </a:ln>
                <a:effectLst/>
              </c:spPr>
            </c:marker>
            <c:bubble3D val="0"/>
            <c:extLst>
              <c:ext xmlns:c16="http://schemas.microsoft.com/office/drawing/2014/chart" uri="{C3380CC4-5D6E-409C-BE32-E72D297353CC}">
                <c16:uniqueId val="{00000008-BE30-4F09-893E-5F83DF5BC904}"/>
              </c:ext>
            </c:extLst>
          </c:dPt>
          <c:dPt>
            <c:idx val="9"/>
            <c:marker>
              <c:symbol val="circle"/>
              <c:size val="5"/>
              <c:spPr>
                <a:solidFill>
                  <a:schemeClr val="accent3"/>
                </a:solidFill>
                <a:ln w="9525">
                  <a:solidFill>
                    <a:schemeClr val="accent1"/>
                  </a:solidFill>
                </a:ln>
                <a:effectLst/>
              </c:spPr>
            </c:marker>
            <c:bubble3D val="0"/>
            <c:extLst>
              <c:ext xmlns:c16="http://schemas.microsoft.com/office/drawing/2014/chart" uri="{C3380CC4-5D6E-409C-BE32-E72D297353CC}">
                <c16:uniqueId val="{00000009-BE30-4F09-893E-5F83DF5BC904}"/>
              </c:ext>
            </c:extLst>
          </c:dPt>
          <c:dPt>
            <c:idx val="10"/>
            <c:marker>
              <c:symbol val="circle"/>
              <c:size val="5"/>
              <c:spPr>
                <a:solidFill>
                  <a:schemeClr val="accent2"/>
                </a:solidFill>
                <a:ln w="9525">
                  <a:solidFill>
                    <a:schemeClr val="accent1"/>
                  </a:solidFill>
                </a:ln>
                <a:effectLst/>
              </c:spPr>
            </c:marker>
            <c:bubble3D val="0"/>
            <c:extLst>
              <c:ext xmlns:c16="http://schemas.microsoft.com/office/drawing/2014/chart" uri="{C3380CC4-5D6E-409C-BE32-E72D297353CC}">
                <c16:uniqueId val="{0000000A-BE30-4F09-893E-5F83DF5BC904}"/>
              </c:ext>
            </c:extLst>
          </c:dPt>
          <c:dPt>
            <c:idx val="11"/>
            <c:marker>
              <c:symbol val="circle"/>
              <c:size val="5"/>
              <c:spPr>
                <a:solidFill>
                  <a:schemeClr val="accent2"/>
                </a:solidFill>
                <a:ln w="9525">
                  <a:solidFill>
                    <a:schemeClr val="accent1"/>
                  </a:solidFill>
                </a:ln>
                <a:effectLst/>
              </c:spPr>
            </c:marker>
            <c:bubble3D val="0"/>
            <c:extLst>
              <c:ext xmlns:c16="http://schemas.microsoft.com/office/drawing/2014/chart" uri="{C3380CC4-5D6E-409C-BE32-E72D297353CC}">
                <c16:uniqueId val="{0000000B-BE30-4F09-893E-5F83DF5BC904}"/>
              </c:ext>
            </c:extLst>
          </c:dPt>
          <c:dPt>
            <c:idx val="12"/>
            <c:marker>
              <c:symbol val="circle"/>
              <c:size val="5"/>
              <c:spPr>
                <a:solidFill>
                  <a:schemeClr val="accent2"/>
                </a:solidFill>
                <a:ln w="9525">
                  <a:solidFill>
                    <a:schemeClr val="accent1"/>
                  </a:solidFill>
                </a:ln>
                <a:effectLst/>
              </c:spPr>
            </c:marker>
            <c:bubble3D val="0"/>
            <c:extLst>
              <c:ext xmlns:c16="http://schemas.microsoft.com/office/drawing/2014/chart" uri="{C3380CC4-5D6E-409C-BE32-E72D297353CC}">
                <c16:uniqueId val="{0000000C-BE30-4F09-893E-5F83DF5BC904}"/>
              </c:ext>
            </c:extLst>
          </c:dPt>
          <c:dPt>
            <c:idx val="13"/>
            <c:marker>
              <c:symbol val="circle"/>
              <c:size val="5"/>
              <c:spPr>
                <a:solidFill>
                  <a:schemeClr val="accent2"/>
                </a:solidFill>
                <a:ln w="9525">
                  <a:solidFill>
                    <a:schemeClr val="accent1"/>
                  </a:solidFill>
                </a:ln>
                <a:effectLst/>
              </c:spPr>
            </c:marker>
            <c:bubble3D val="0"/>
            <c:extLst>
              <c:ext xmlns:c16="http://schemas.microsoft.com/office/drawing/2014/chart" uri="{C3380CC4-5D6E-409C-BE32-E72D297353CC}">
                <c16:uniqueId val="{0000000D-BE30-4F09-893E-5F83DF5BC904}"/>
              </c:ext>
            </c:extLst>
          </c:dPt>
          <c:dPt>
            <c:idx val="14"/>
            <c:marker>
              <c:symbol val="circle"/>
              <c:size val="5"/>
              <c:spPr>
                <a:solidFill>
                  <a:schemeClr val="accent5"/>
                </a:solidFill>
                <a:ln w="9525">
                  <a:solidFill>
                    <a:schemeClr val="accent1"/>
                  </a:solidFill>
                </a:ln>
                <a:effectLst/>
              </c:spPr>
            </c:marker>
            <c:bubble3D val="0"/>
            <c:extLst>
              <c:ext xmlns:c16="http://schemas.microsoft.com/office/drawing/2014/chart" uri="{C3380CC4-5D6E-409C-BE32-E72D297353CC}">
                <c16:uniqueId val="{0000000E-BE30-4F09-893E-5F83DF5BC904}"/>
              </c:ext>
            </c:extLst>
          </c:dPt>
          <c:dPt>
            <c:idx val="15"/>
            <c:marker>
              <c:symbol val="circle"/>
              <c:size val="5"/>
              <c:spPr>
                <a:solidFill>
                  <a:schemeClr val="accent5"/>
                </a:solidFill>
                <a:ln w="9525">
                  <a:solidFill>
                    <a:schemeClr val="accent1"/>
                  </a:solidFill>
                </a:ln>
                <a:effectLst/>
              </c:spPr>
            </c:marker>
            <c:bubble3D val="0"/>
            <c:extLst>
              <c:ext xmlns:c16="http://schemas.microsoft.com/office/drawing/2014/chart" uri="{C3380CC4-5D6E-409C-BE32-E72D297353CC}">
                <c16:uniqueId val="{0000000F-BE30-4F09-893E-5F83DF5BC904}"/>
              </c:ext>
            </c:extLst>
          </c:dPt>
          <c:dPt>
            <c:idx val="16"/>
            <c:marker>
              <c:symbol val="circle"/>
              <c:size val="5"/>
              <c:spPr>
                <a:solidFill>
                  <a:schemeClr val="accent5"/>
                </a:solidFill>
                <a:ln w="9525">
                  <a:solidFill>
                    <a:schemeClr val="accent1"/>
                  </a:solidFill>
                </a:ln>
                <a:effectLst/>
              </c:spPr>
            </c:marker>
            <c:bubble3D val="0"/>
            <c:extLst>
              <c:ext xmlns:c16="http://schemas.microsoft.com/office/drawing/2014/chart" uri="{C3380CC4-5D6E-409C-BE32-E72D297353CC}">
                <c16:uniqueId val="{00000010-BE30-4F09-893E-5F83DF5BC904}"/>
              </c:ext>
            </c:extLst>
          </c:dPt>
          <c:dPt>
            <c:idx val="17"/>
            <c:marker>
              <c:symbol val="circle"/>
              <c:size val="5"/>
              <c:spPr>
                <a:solidFill>
                  <a:schemeClr val="accent3"/>
                </a:solidFill>
                <a:ln w="9525">
                  <a:solidFill>
                    <a:schemeClr val="accent1"/>
                  </a:solidFill>
                </a:ln>
                <a:effectLst/>
              </c:spPr>
            </c:marker>
            <c:bubble3D val="0"/>
            <c:extLst>
              <c:ext xmlns:c16="http://schemas.microsoft.com/office/drawing/2014/chart" uri="{C3380CC4-5D6E-409C-BE32-E72D297353CC}">
                <c16:uniqueId val="{00000011-BE30-4F09-893E-5F83DF5BC904}"/>
              </c:ext>
            </c:extLst>
          </c:dPt>
          <c:cat>
            <c:strRef>
              <c:f>Fosfatos!$B$18:$T$18</c:f>
              <c:strCache>
                <c:ptCount val="19"/>
                <c:pt idx="0">
                  <c:v>CONV</c:v>
                </c:pt>
                <c:pt idx="1">
                  <c:v>HARG1</c:v>
                </c:pt>
                <c:pt idx="2">
                  <c:v>HARG2</c:v>
                </c:pt>
                <c:pt idx="3">
                  <c:v>HASL1</c:v>
                </c:pt>
                <c:pt idx="4">
                  <c:v>HASL2</c:v>
                </c:pt>
                <c:pt idx="5">
                  <c:v>MAAB1</c:v>
                </c:pt>
                <c:pt idx="6">
                  <c:v>MAAB2</c:v>
                </c:pt>
                <c:pt idx="7">
                  <c:v>MACA1</c:v>
                </c:pt>
                <c:pt idx="8">
                  <c:v>MACA2</c:v>
                </c:pt>
                <c:pt idx="9">
                  <c:v>MAKI</c:v>
                </c:pt>
                <c:pt idx="10">
                  <c:v>PAPO1</c:v>
                </c:pt>
                <c:pt idx="11">
                  <c:v>PAPO2</c:v>
                </c:pt>
                <c:pt idx="12">
                  <c:v>PAPR1</c:v>
                </c:pt>
                <c:pt idx="13">
                  <c:v>PAPR2</c:v>
                </c:pt>
                <c:pt idx="14">
                  <c:v>PLTR1</c:v>
                </c:pt>
                <c:pt idx="15">
                  <c:v>PLTR2</c:v>
                </c:pt>
                <c:pt idx="16">
                  <c:v>RECO</c:v>
                </c:pt>
                <c:pt idx="17">
                  <c:v>SALT</c:v>
                </c:pt>
                <c:pt idx="18">
                  <c:v>Total general</c:v>
                </c:pt>
              </c:strCache>
            </c:strRef>
          </c:cat>
          <c:val>
            <c:numRef>
              <c:f>Fosfatos!$B$19:$T$19</c:f>
              <c:numCache>
                <c:formatCode>0.00</c:formatCode>
                <c:ptCount val="19"/>
                <c:pt idx="0">
                  <c:v>0</c:v>
                </c:pt>
                <c:pt idx="1">
                  <c:v>0</c:v>
                </c:pt>
                <c:pt idx="2">
                  <c:v>0.5</c:v>
                </c:pt>
                <c:pt idx="3">
                  <c:v>0.4</c:v>
                </c:pt>
                <c:pt idx="4">
                  <c:v>0.55000000000000004</c:v>
                </c:pt>
                <c:pt idx="5">
                  <c:v>0</c:v>
                </c:pt>
                <c:pt idx="6">
                  <c:v>0.2</c:v>
                </c:pt>
                <c:pt idx="7">
                  <c:v>0</c:v>
                </c:pt>
                <c:pt idx="8">
                  <c:v>0.2</c:v>
                </c:pt>
                <c:pt idx="9">
                  <c:v>0.54</c:v>
                </c:pt>
                <c:pt idx="10">
                  <c:v>0</c:v>
                </c:pt>
                <c:pt idx="11">
                  <c:v>0.30000000000000004</c:v>
                </c:pt>
                <c:pt idx="12">
                  <c:v>0</c:v>
                </c:pt>
                <c:pt idx="13">
                  <c:v>0.30000000000000004</c:v>
                </c:pt>
                <c:pt idx="14">
                  <c:v>0.5</c:v>
                </c:pt>
                <c:pt idx="15">
                  <c:v>0.5</c:v>
                </c:pt>
                <c:pt idx="16">
                  <c:v>0.88500000000000001</c:v>
                </c:pt>
                <c:pt idx="17">
                  <c:v>0.76500000000000012</c:v>
                </c:pt>
                <c:pt idx="18">
                  <c:v>0.559038961038961</c:v>
                </c:pt>
              </c:numCache>
            </c:numRef>
          </c:val>
          <c:smooth val="0"/>
          <c:extLst>
            <c:ext xmlns:c16="http://schemas.microsoft.com/office/drawing/2014/chart" uri="{C3380CC4-5D6E-409C-BE32-E72D297353CC}">
              <c16:uniqueId val="{00000012-BE30-4F09-893E-5F83DF5BC904}"/>
            </c:ext>
          </c:extLst>
        </c:ser>
        <c:ser>
          <c:idx val="1"/>
          <c:order val="1"/>
          <c:tx>
            <c:strRef>
              <c:f>Fosfatos!$A$20</c:f>
              <c:strCache>
                <c:ptCount val="1"/>
                <c:pt idx="0">
                  <c:v>MIN</c:v>
                </c:pt>
              </c:strCache>
            </c:strRef>
          </c:tx>
          <c:spPr>
            <a:ln w="28575" cap="rnd">
              <a:noFill/>
              <a:round/>
            </a:ln>
            <a:effectLst/>
          </c:spPr>
          <c:marker>
            <c:symbol val="none"/>
          </c:marker>
          <c:dPt>
            <c:idx val="9"/>
            <c:marker>
              <c:symbol val="none"/>
            </c:marker>
            <c:bubble3D val="0"/>
            <c:extLst>
              <c:ext xmlns:c16="http://schemas.microsoft.com/office/drawing/2014/chart" uri="{C3380CC4-5D6E-409C-BE32-E72D297353CC}">
                <c16:uniqueId val="{00000013-BE30-4F09-893E-5F83DF5BC904}"/>
              </c:ext>
            </c:extLst>
          </c:dPt>
          <c:cat>
            <c:strRef>
              <c:f>Fosfatos!$B$18:$T$18</c:f>
              <c:strCache>
                <c:ptCount val="19"/>
                <c:pt idx="0">
                  <c:v>CONV</c:v>
                </c:pt>
                <c:pt idx="1">
                  <c:v>HARG1</c:v>
                </c:pt>
                <c:pt idx="2">
                  <c:v>HARG2</c:v>
                </c:pt>
                <c:pt idx="3">
                  <c:v>HASL1</c:v>
                </c:pt>
                <c:pt idx="4">
                  <c:v>HASL2</c:v>
                </c:pt>
                <c:pt idx="5">
                  <c:v>MAAB1</c:v>
                </c:pt>
                <c:pt idx="6">
                  <c:v>MAAB2</c:v>
                </c:pt>
                <c:pt idx="7">
                  <c:v>MACA1</c:v>
                </c:pt>
                <c:pt idx="8">
                  <c:v>MACA2</c:v>
                </c:pt>
                <c:pt idx="9">
                  <c:v>MAKI</c:v>
                </c:pt>
                <c:pt idx="10">
                  <c:v>PAPO1</c:v>
                </c:pt>
                <c:pt idx="11">
                  <c:v>PAPO2</c:v>
                </c:pt>
                <c:pt idx="12">
                  <c:v>PAPR1</c:v>
                </c:pt>
                <c:pt idx="13">
                  <c:v>PAPR2</c:v>
                </c:pt>
                <c:pt idx="14">
                  <c:v>PLTR1</c:v>
                </c:pt>
                <c:pt idx="15">
                  <c:v>PLTR2</c:v>
                </c:pt>
                <c:pt idx="16">
                  <c:v>RECO</c:v>
                </c:pt>
                <c:pt idx="17">
                  <c:v>SALT</c:v>
                </c:pt>
                <c:pt idx="18">
                  <c:v>Total general</c:v>
                </c:pt>
              </c:strCache>
            </c:strRef>
          </c:cat>
          <c:val>
            <c:numRef>
              <c:f>Fosfatos!$B$20:$T$20</c:f>
              <c:numCache>
                <c:formatCode>0.00</c:formatCode>
                <c:ptCount val="19"/>
                <c:pt idx="0">
                  <c:v>0</c:v>
                </c:pt>
                <c:pt idx="1">
                  <c:v>0</c:v>
                </c:pt>
                <c:pt idx="2">
                  <c:v>0.4</c:v>
                </c:pt>
                <c:pt idx="3">
                  <c:v>0.4</c:v>
                </c:pt>
                <c:pt idx="4">
                  <c:v>0.5</c:v>
                </c:pt>
                <c:pt idx="5">
                  <c:v>0</c:v>
                </c:pt>
                <c:pt idx="6">
                  <c:v>0.2</c:v>
                </c:pt>
                <c:pt idx="7">
                  <c:v>0</c:v>
                </c:pt>
                <c:pt idx="8">
                  <c:v>0.2</c:v>
                </c:pt>
                <c:pt idx="9">
                  <c:v>0.2</c:v>
                </c:pt>
                <c:pt idx="10">
                  <c:v>0</c:v>
                </c:pt>
                <c:pt idx="11">
                  <c:v>0.2</c:v>
                </c:pt>
                <c:pt idx="12">
                  <c:v>0</c:v>
                </c:pt>
                <c:pt idx="13">
                  <c:v>0.2</c:v>
                </c:pt>
                <c:pt idx="14">
                  <c:v>0.5</c:v>
                </c:pt>
                <c:pt idx="15">
                  <c:v>0.5</c:v>
                </c:pt>
                <c:pt idx="16">
                  <c:v>0.2</c:v>
                </c:pt>
                <c:pt idx="17">
                  <c:v>0.2</c:v>
                </c:pt>
                <c:pt idx="18">
                  <c:v>0.32727272727272727</c:v>
                </c:pt>
              </c:numCache>
            </c:numRef>
          </c:val>
          <c:smooth val="0"/>
          <c:extLst>
            <c:ext xmlns:c16="http://schemas.microsoft.com/office/drawing/2014/chart" uri="{C3380CC4-5D6E-409C-BE32-E72D297353CC}">
              <c16:uniqueId val="{00000014-BE30-4F09-893E-5F83DF5BC904}"/>
            </c:ext>
          </c:extLst>
        </c:ser>
        <c:ser>
          <c:idx val="2"/>
          <c:order val="2"/>
          <c:tx>
            <c:strRef>
              <c:f>Fosfatos!$A$21</c:f>
              <c:strCache>
                <c:ptCount val="1"/>
                <c:pt idx="0">
                  <c:v>MAX</c:v>
                </c:pt>
              </c:strCache>
            </c:strRef>
          </c:tx>
          <c:spPr>
            <a:ln w="28575" cap="rnd">
              <a:noFill/>
              <a:round/>
            </a:ln>
            <a:effectLst/>
          </c:spPr>
          <c:marker>
            <c:symbol val="dot"/>
            <c:size val="3"/>
            <c:spPr>
              <a:solidFill>
                <a:schemeClr val="accent3"/>
              </a:solidFill>
              <a:ln w="9525">
                <a:solidFill>
                  <a:schemeClr val="accent3"/>
                </a:solidFill>
              </a:ln>
              <a:effectLst/>
            </c:spPr>
          </c:marker>
          <c:cat>
            <c:strRef>
              <c:f>Fosfatos!$B$18:$T$18</c:f>
              <c:strCache>
                <c:ptCount val="19"/>
                <c:pt idx="0">
                  <c:v>CONV</c:v>
                </c:pt>
                <c:pt idx="1">
                  <c:v>HARG1</c:v>
                </c:pt>
                <c:pt idx="2">
                  <c:v>HARG2</c:v>
                </c:pt>
                <c:pt idx="3">
                  <c:v>HASL1</c:v>
                </c:pt>
                <c:pt idx="4">
                  <c:v>HASL2</c:v>
                </c:pt>
                <c:pt idx="5">
                  <c:v>MAAB1</c:v>
                </c:pt>
                <c:pt idx="6">
                  <c:v>MAAB2</c:v>
                </c:pt>
                <c:pt idx="7">
                  <c:v>MACA1</c:v>
                </c:pt>
                <c:pt idx="8">
                  <c:v>MACA2</c:v>
                </c:pt>
                <c:pt idx="9">
                  <c:v>MAKI</c:v>
                </c:pt>
                <c:pt idx="10">
                  <c:v>PAPO1</c:v>
                </c:pt>
                <c:pt idx="11">
                  <c:v>PAPO2</c:v>
                </c:pt>
                <c:pt idx="12">
                  <c:v>PAPR1</c:v>
                </c:pt>
                <c:pt idx="13">
                  <c:v>PAPR2</c:v>
                </c:pt>
                <c:pt idx="14">
                  <c:v>PLTR1</c:v>
                </c:pt>
                <c:pt idx="15">
                  <c:v>PLTR2</c:v>
                </c:pt>
                <c:pt idx="16">
                  <c:v>RECO</c:v>
                </c:pt>
                <c:pt idx="17">
                  <c:v>SALT</c:v>
                </c:pt>
                <c:pt idx="18">
                  <c:v>Total general</c:v>
                </c:pt>
              </c:strCache>
            </c:strRef>
          </c:cat>
          <c:val>
            <c:numRef>
              <c:f>Fosfatos!$B$21:$T$21</c:f>
              <c:numCache>
                <c:formatCode>0.00</c:formatCode>
                <c:ptCount val="19"/>
                <c:pt idx="0">
                  <c:v>0</c:v>
                </c:pt>
                <c:pt idx="1">
                  <c:v>0</c:v>
                </c:pt>
                <c:pt idx="2">
                  <c:v>0.6</c:v>
                </c:pt>
                <c:pt idx="3">
                  <c:v>0.4</c:v>
                </c:pt>
                <c:pt idx="4">
                  <c:v>0.6</c:v>
                </c:pt>
                <c:pt idx="5">
                  <c:v>0</c:v>
                </c:pt>
                <c:pt idx="6">
                  <c:v>0.2</c:v>
                </c:pt>
                <c:pt idx="7">
                  <c:v>0</c:v>
                </c:pt>
                <c:pt idx="8">
                  <c:v>0.2</c:v>
                </c:pt>
                <c:pt idx="9">
                  <c:v>0.88</c:v>
                </c:pt>
                <c:pt idx="10">
                  <c:v>0</c:v>
                </c:pt>
                <c:pt idx="11">
                  <c:v>0.4</c:v>
                </c:pt>
                <c:pt idx="12">
                  <c:v>0</c:v>
                </c:pt>
                <c:pt idx="13">
                  <c:v>0.4</c:v>
                </c:pt>
                <c:pt idx="14">
                  <c:v>0.5</c:v>
                </c:pt>
                <c:pt idx="15">
                  <c:v>0.5</c:v>
                </c:pt>
                <c:pt idx="16">
                  <c:v>2.64</c:v>
                </c:pt>
                <c:pt idx="17">
                  <c:v>1.76</c:v>
                </c:pt>
                <c:pt idx="18">
                  <c:v>1.2559999999999998</c:v>
                </c:pt>
              </c:numCache>
            </c:numRef>
          </c:val>
          <c:smooth val="0"/>
          <c:extLst>
            <c:ext xmlns:c16="http://schemas.microsoft.com/office/drawing/2014/chart" uri="{C3380CC4-5D6E-409C-BE32-E72D297353CC}">
              <c16:uniqueId val="{00000015-BE30-4F09-893E-5F83DF5BC904}"/>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axId val="949124304"/>
        <c:axId val="949129552"/>
      </c:stockChart>
      <c:catAx>
        <c:axId val="9491243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s-MX"/>
          </a:p>
        </c:txPr>
        <c:crossAx val="949129552"/>
        <c:crosses val="autoZero"/>
        <c:auto val="1"/>
        <c:lblAlgn val="ctr"/>
        <c:lblOffset val="100"/>
        <c:noMultiLvlLbl val="0"/>
      </c:catAx>
      <c:valAx>
        <c:axId val="949129552"/>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9491243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legend>
    <c:plotVisOnly val="1"/>
    <c:dispBlanksAs val="gap"/>
    <c:showDLblsOverMax val="0"/>
  </c:chart>
  <c:spPr>
    <a:solidFill>
      <a:schemeClr val="bg1"/>
    </a:solidFill>
    <a:ln w="9525" cap="flat" cmpd="sng" algn="ctr">
      <a:noFill/>
      <a:round/>
    </a:ln>
    <a:effectLst/>
  </c:spPr>
  <c:txPr>
    <a:bodyPr/>
    <a:lstStyle/>
    <a:p>
      <a:pPr>
        <a:defRPr/>
      </a:pPr>
      <a:endParaRPr lang="es-MX"/>
    </a:p>
  </c:txPr>
  <c:printSettings>
    <c:headerFooter/>
    <c:pageMargins b="0.75" l="0.7" r="0.7" t="0.75" header="0.3" footer="0.3"/>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r>
              <a:rPr lang="en-US" sz="1200" b="1"/>
              <a:t>Fosfatos</a:t>
            </a:r>
          </a:p>
        </c:rich>
      </c:tx>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es-MX"/>
        </a:p>
      </c:txPr>
    </c:title>
    <c:autoTitleDeleted val="0"/>
    <c:plotArea>
      <c:layout/>
      <c:stockChart>
        <c:ser>
          <c:idx val="0"/>
          <c:order val="0"/>
          <c:tx>
            <c:strRef>
              <c:f>Fosfatos!$A$69</c:f>
              <c:strCache>
                <c:ptCount val="1"/>
                <c:pt idx="0">
                  <c:v>PROMEDIO</c:v>
                </c:pt>
              </c:strCache>
            </c:strRef>
          </c:tx>
          <c:spPr>
            <a:ln w="28575" cap="rnd">
              <a:noFill/>
              <a:round/>
            </a:ln>
            <a:effectLst/>
          </c:spPr>
          <c:marker>
            <c:symbol val="circle"/>
            <c:size val="5"/>
            <c:spPr>
              <a:solidFill>
                <a:schemeClr val="accent1"/>
              </a:solidFill>
              <a:ln w="9525">
                <a:solidFill>
                  <a:schemeClr val="accent1"/>
                </a:solidFill>
              </a:ln>
              <a:effectLst/>
            </c:spPr>
          </c:marker>
          <c:dPt>
            <c:idx val="0"/>
            <c:marker>
              <c:symbol val="circle"/>
              <c:size val="5"/>
              <c:spPr>
                <a:solidFill>
                  <a:schemeClr val="accent3"/>
                </a:solidFill>
                <a:ln w="9525">
                  <a:solidFill>
                    <a:schemeClr val="accent1"/>
                  </a:solidFill>
                </a:ln>
                <a:effectLst/>
              </c:spPr>
            </c:marker>
            <c:bubble3D val="0"/>
            <c:extLst>
              <c:ext xmlns:c16="http://schemas.microsoft.com/office/drawing/2014/chart" uri="{C3380CC4-5D6E-409C-BE32-E72D297353CC}">
                <c16:uniqueId val="{00000000-D15D-4D9C-8D24-F8E4485371E3}"/>
              </c:ext>
            </c:extLst>
          </c:dPt>
          <c:dPt>
            <c:idx val="1"/>
            <c:marker>
              <c:symbol val="circle"/>
              <c:size val="5"/>
              <c:spPr>
                <a:solidFill>
                  <a:schemeClr val="accent4"/>
                </a:solidFill>
                <a:ln w="9525">
                  <a:solidFill>
                    <a:schemeClr val="accent1"/>
                  </a:solidFill>
                </a:ln>
                <a:effectLst/>
              </c:spPr>
            </c:marker>
            <c:bubble3D val="0"/>
            <c:extLst>
              <c:ext xmlns:c16="http://schemas.microsoft.com/office/drawing/2014/chart" uri="{C3380CC4-5D6E-409C-BE32-E72D297353CC}">
                <c16:uniqueId val="{00000001-D15D-4D9C-8D24-F8E4485371E3}"/>
              </c:ext>
            </c:extLst>
          </c:dPt>
          <c:dPt>
            <c:idx val="2"/>
            <c:marker>
              <c:symbol val="circle"/>
              <c:size val="5"/>
              <c:spPr>
                <a:solidFill>
                  <a:schemeClr val="accent4"/>
                </a:solidFill>
                <a:ln w="9525">
                  <a:solidFill>
                    <a:schemeClr val="accent1"/>
                  </a:solidFill>
                </a:ln>
                <a:effectLst/>
              </c:spPr>
            </c:marker>
            <c:bubble3D val="0"/>
            <c:extLst>
              <c:ext xmlns:c16="http://schemas.microsoft.com/office/drawing/2014/chart" uri="{C3380CC4-5D6E-409C-BE32-E72D297353CC}">
                <c16:uniqueId val="{00000002-D15D-4D9C-8D24-F8E4485371E3}"/>
              </c:ext>
            </c:extLst>
          </c:dPt>
          <c:dPt>
            <c:idx val="3"/>
            <c:marker>
              <c:symbol val="circle"/>
              <c:size val="5"/>
              <c:spPr>
                <a:solidFill>
                  <a:schemeClr val="accent4"/>
                </a:solidFill>
                <a:ln w="9525">
                  <a:solidFill>
                    <a:schemeClr val="accent1"/>
                  </a:solidFill>
                </a:ln>
                <a:effectLst/>
              </c:spPr>
            </c:marker>
            <c:bubble3D val="0"/>
            <c:extLst>
              <c:ext xmlns:c16="http://schemas.microsoft.com/office/drawing/2014/chart" uri="{C3380CC4-5D6E-409C-BE32-E72D297353CC}">
                <c16:uniqueId val="{00000003-D15D-4D9C-8D24-F8E4485371E3}"/>
              </c:ext>
            </c:extLst>
          </c:dPt>
          <c:dPt>
            <c:idx val="4"/>
            <c:marker>
              <c:symbol val="circle"/>
              <c:size val="5"/>
              <c:spPr>
                <a:solidFill>
                  <a:schemeClr val="accent4"/>
                </a:solidFill>
                <a:ln w="9525">
                  <a:solidFill>
                    <a:schemeClr val="accent1"/>
                  </a:solidFill>
                </a:ln>
                <a:effectLst/>
              </c:spPr>
            </c:marker>
            <c:bubble3D val="0"/>
            <c:extLst>
              <c:ext xmlns:c16="http://schemas.microsoft.com/office/drawing/2014/chart" uri="{C3380CC4-5D6E-409C-BE32-E72D297353CC}">
                <c16:uniqueId val="{00000004-D15D-4D9C-8D24-F8E4485371E3}"/>
              </c:ext>
            </c:extLst>
          </c:dPt>
          <c:dPt>
            <c:idx val="5"/>
            <c:marker>
              <c:symbol val="circle"/>
              <c:size val="5"/>
              <c:spPr>
                <a:solidFill>
                  <a:schemeClr val="accent4"/>
                </a:solidFill>
                <a:ln w="9525">
                  <a:solidFill>
                    <a:schemeClr val="accent1"/>
                  </a:solidFill>
                </a:ln>
                <a:effectLst/>
              </c:spPr>
            </c:marker>
            <c:bubble3D val="0"/>
            <c:extLst>
              <c:ext xmlns:c16="http://schemas.microsoft.com/office/drawing/2014/chart" uri="{C3380CC4-5D6E-409C-BE32-E72D297353CC}">
                <c16:uniqueId val="{00000005-D15D-4D9C-8D24-F8E4485371E3}"/>
              </c:ext>
            </c:extLst>
          </c:dPt>
          <c:dPt>
            <c:idx val="6"/>
            <c:marker>
              <c:symbol val="circle"/>
              <c:size val="5"/>
              <c:spPr>
                <a:solidFill>
                  <a:schemeClr val="accent5"/>
                </a:solidFill>
                <a:ln w="9525">
                  <a:solidFill>
                    <a:schemeClr val="accent1"/>
                  </a:solidFill>
                </a:ln>
                <a:effectLst/>
              </c:spPr>
            </c:marker>
            <c:bubble3D val="0"/>
            <c:extLst>
              <c:ext xmlns:c16="http://schemas.microsoft.com/office/drawing/2014/chart" uri="{C3380CC4-5D6E-409C-BE32-E72D297353CC}">
                <c16:uniqueId val="{00000006-D15D-4D9C-8D24-F8E4485371E3}"/>
              </c:ext>
            </c:extLst>
          </c:dPt>
          <c:dPt>
            <c:idx val="7"/>
            <c:marker>
              <c:symbol val="circle"/>
              <c:size val="5"/>
              <c:spPr>
                <a:solidFill>
                  <a:schemeClr val="accent6"/>
                </a:solidFill>
                <a:ln w="9525">
                  <a:solidFill>
                    <a:schemeClr val="accent1"/>
                  </a:solidFill>
                </a:ln>
                <a:effectLst/>
              </c:spPr>
            </c:marker>
            <c:bubble3D val="0"/>
            <c:extLst>
              <c:ext xmlns:c16="http://schemas.microsoft.com/office/drawing/2014/chart" uri="{C3380CC4-5D6E-409C-BE32-E72D297353CC}">
                <c16:uniqueId val="{00000007-D15D-4D9C-8D24-F8E4485371E3}"/>
              </c:ext>
            </c:extLst>
          </c:dPt>
          <c:dPt>
            <c:idx val="8"/>
            <c:marker>
              <c:symbol val="circle"/>
              <c:size val="5"/>
              <c:spPr>
                <a:solidFill>
                  <a:schemeClr val="accent6"/>
                </a:solidFill>
                <a:ln w="9525">
                  <a:solidFill>
                    <a:schemeClr val="accent1"/>
                  </a:solidFill>
                </a:ln>
                <a:effectLst/>
              </c:spPr>
            </c:marker>
            <c:bubble3D val="0"/>
            <c:extLst>
              <c:ext xmlns:c16="http://schemas.microsoft.com/office/drawing/2014/chart" uri="{C3380CC4-5D6E-409C-BE32-E72D297353CC}">
                <c16:uniqueId val="{00000008-D15D-4D9C-8D24-F8E4485371E3}"/>
              </c:ext>
            </c:extLst>
          </c:dPt>
          <c:dPt>
            <c:idx val="9"/>
            <c:marker>
              <c:symbol val="circle"/>
              <c:size val="5"/>
              <c:spPr>
                <a:solidFill>
                  <a:schemeClr val="accent6"/>
                </a:solidFill>
                <a:ln w="9525">
                  <a:solidFill>
                    <a:schemeClr val="accent1"/>
                  </a:solidFill>
                </a:ln>
                <a:effectLst/>
              </c:spPr>
            </c:marker>
            <c:bubble3D val="0"/>
            <c:extLst>
              <c:ext xmlns:c16="http://schemas.microsoft.com/office/drawing/2014/chart" uri="{C3380CC4-5D6E-409C-BE32-E72D297353CC}">
                <c16:uniqueId val="{00000009-D15D-4D9C-8D24-F8E4485371E3}"/>
              </c:ext>
            </c:extLst>
          </c:dPt>
          <c:dPt>
            <c:idx val="10"/>
            <c:marker>
              <c:symbol val="circle"/>
              <c:size val="5"/>
              <c:spPr>
                <a:solidFill>
                  <a:schemeClr val="accent6"/>
                </a:solidFill>
                <a:ln w="9525">
                  <a:solidFill>
                    <a:schemeClr val="accent1"/>
                  </a:solidFill>
                </a:ln>
                <a:effectLst/>
              </c:spPr>
            </c:marker>
            <c:bubble3D val="0"/>
            <c:extLst>
              <c:ext xmlns:c16="http://schemas.microsoft.com/office/drawing/2014/chart" uri="{C3380CC4-5D6E-409C-BE32-E72D297353CC}">
                <c16:uniqueId val="{0000000A-D15D-4D9C-8D24-F8E4485371E3}"/>
              </c:ext>
            </c:extLst>
          </c:dPt>
          <c:dPt>
            <c:idx val="11"/>
            <c:marker>
              <c:symbol val="circle"/>
              <c:size val="5"/>
              <c:spPr>
                <a:solidFill>
                  <a:schemeClr val="accent3"/>
                </a:solidFill>
                <a:ln w="9525">
                  <a:solidFill>
                    <a:schemeClr val="accent1"/>
                  </a:solidFill>
                </a:ln>
                <a:effectLst/>
              </c:spPr>
            </c:marker>
            <c:bubble3D val="0"/>
            <c:extLst>
              <c:ext xmlns:c16="http://schemas.microsoft.com/office/drawing/2014/chart" uri="{C3380CC4-5D6E-409C-BE32-E72D297353CC}">
                <c16:uniqueId val="{0000000B-D15D-4D9C-8D24-F8E4485371E3}"/>
              </c:ext>
            </c:extLst>
          </c:dPt>
          <c:dPt>
            <c:idx val="12"/>
            <c:marker>
              <c:symbol val="circle"/>
              <c:size val="5"/>
              <c:spPr>
                <a:solidFill>
                  <a:schemeClr val="accent2"/>
                </a:solidFill>
                <a:ln w="9525">
                  <a:solidFill>
                    <a:schemeClr val="accent1"/>
                  </a:solidFill>
                </a:ln>
                <a:effectLst/>
              </c:spPr>
            </c:marker>
            <c:bubble3D val="0"/>
            <c:extLst>
              <c:ext xmlns:c16="http://schemas.microsoft.com/office/drawing/2014/chart" uri="{C3380CC4-5D6E-409C-BE32-E72D297353CC}">
                <c16:uniqueId val="{0000000C-D15D-4D9C-8D24-F8E4485371E3}"/>
              </c:ext>
            </c:extLst>
          </c:dPt>
          <c:dPt>
            <c:idx val="13"/>
            <c:marker>
              <c:symbol val="circle"/>
              <c:size val="5"/>
              <c:spPr>
                <a:solidFill>
                  <a:schemeClr val="accent2"/>
                </a:solidFill>
                <a:ln w="9525">
                  <a:solidFill>
                    <a:schemeClr val="accent1"/>
                  </a:solidFill>
                </a:ln>
                <a:effectLst/>
              </c:spPr>
            </c:marker>
            <c:bubble3D val="0"/>
            <c:extLst>
              <c:ext xmlns:c16="http://schemas.microsoft.com/office/drawing/2014/chart" uri="{C3380CC4-5D6E-409C-BE32-E72D297353CC}">
                <c16:uniqueId val="{0000000D-D15D-4D9C-8D24-F8E4485371E3}"/>
              </c:ext>
            </c:extLst>
          </c:dPt>
          <c:dPt>
            <c:idx val="14"/>
            <c:marker>
              <c:symbol val="circle"/>
              <c:size val="5"/>
              <c:spPr>
                <a:solidFill>
                  <a:schemeClr val="accent2"/>
                </a:solidFill>
                <a:ln w="9525">
                  <a:solidFill>
                    <a:schemeClr val="accent1"/>
                  </a:solidFill>
                </a:ln>
                <a:effectLst/>
              </c:spPr>
            </c:marker>
            <c:bubble3D val="0"/>
            <c:extLst>
              <c:ext xmlns:c16="http://schemas.microsoft.com/office/drawing/2014/chart" uri="{C3380CC4-5D6E-409C-BE32-E72D297353CC}">
                <c16:uniqueId val="{0000000E-D15D-4D9C-8D24-F8E4485371E3}"/>
              </c:ext>
            </c:extLst>
          </c:dPt>
          <c:dPt>
            <c:idx val="15"/>
            <c:marker>
              <c:symbol val="circle"/>
              <c:size val="5"/>
              <c:spPr>
                <a:solidFill>
                  <a:schemeClr val="accent2"/>
                </a:solidFill>
                <a:ln w="9525">
                  <a:solidFill>
                    <a:schemeClr val="accent1"/>
                  </a:solidFill>
                </a:ln>
                <a:effectLst/>
              </c:spPr>
            </c:marker>
            <c:bubble3D val="0"/>
            <c:extLst>
              <c:ext xmlns:c16="http://schemas.microsoft.com/office/drawing/2014/chart" uri="{C3380CC4-5D6E-409C-BE32-E72D297353CC}">
                <c16:uniqueId val="{0000000F-D15D-4D9C-8D24-F8E4485371E3}"/>
              </c:ext>
            </c:extLst>
          </c:dPt>
          <c:dPt>
            <c:idx val="16"/>
            <c:marker>
              <c:symbol val="circle"/>
              <c:size val="5"/>
              <c:spPr>
                <a:solidFill>
                  <a:schemeClr val="accent5"/>
                </a:solidFill>
                <a:ln w="9525">
                  <a:solidFill>
                    <a:schemeClr val="accent1"/>
                  </a:solidFill>
                </a:ln>
                <a:effectLst/>
              </c:spPr>
            </c:marker>
            <c:bubble3D val="0"/>
            <c:extLst>
              <c:ext xmlns:c16="http://schemas.microsoft.com/office/drawing/2014/chart" uri="{C3380CC4-5D6E-409C-BE32-E72D297353CC}">
                <c16:uniqueId val="{00000010-D15D-4D9C-8D24-F8E4485371E3}"/>
              </c:ext>
            </c:extLst>
          </c:dPt>
          <c:dPt>
            <c:idx val="17"/>
            <c:marker>
              <c:symbol val="circle"/>
              <c:size val="5"/>
              <c:spPr>
                <a:solidFill>
                  <a:schemeClr val="accent5"/>
                </a:solidFill>
                <a:ln w="9525">
                  <a:solidFill>
                    <a:schemeClr val="accent1"/>
                  </a:solidFill>
                </a:ln>
                <a:effectLst/>
              </c:spPr>
            </c:marker>
            <c:bubble3D val="0"/>
            <c:extLst>
              <c:ext xmlns:c16="http://schemas.microsoft.com/office/drawing/2014/chart" uri="{C3380CC4-5D6E-409C-BE32-E72D297353CC}">
                <c16:uniqueId val="{00000011-D15D-4D9C-8D24-F8E4485371E3}"/>
              </c:ext>
            </c:extLst>
          </c:dPt>
          <c:dPt>
            <c:idx val="18"/>
            <c:marker>
              <c:symbol val="circle"/>
              <c:size val="5"/>
              <c:spPr>
                <a:solidFill>
                  <a:schemeClr val="accent5"/>
                </a:solidFill>
                <a:ln w="9525">
                  <a:solidFill>
                    <a:schemeClr val="accent1"/>
                  </a:solidFill>
                </a:ln>
                <a:effectLst/>
              </c:spPr>
            </c:marker>
            <c:bubble3D val="0"/>
            <c:extLst>
              <c:ext xmlns:c16="http://schemas.microsoft.com/office/drawing/2014/chart" uri="{C3380CC4-5D6E-409C-BE32-E72D297353CC}">
                <c16:uniqueId val="{00000012-D15D-4D9C-8D24-F8E4485371E3}"/>
              </c:ext>
            </c:extLst>
          </c:dPt>
          <c:dPt>
            <c:idx val="19"/>
            <c:marker>
              <c:symbol val="circle"/>
              <c:size val="5"/>
              <c:spPr>
                <a:solidFill>
                  <a:schemeClr val="accent3"/>
                </a:solidFill>
                <a:ln w="9525">
                  <a:solidFill>
                    <a:schemeClr val="accent1"/>
                  </a:solidFill>
                </a:ln>
                <a:effectLst/>
              </c:spPr>
            </c:marker>
            <c:bubble3D val="0"/>
            <c:extLst>
              <c:ext xmlns:c16="http://schemas.microsoft.com/office/drawing/2014/chart" uri="{C3380CC4-5D6E-409C-BE32-E72D297353CC}">
                <c16:uniqueId val="{00000013-D15D-4D9C-8D24-F8E4485371E3}"/>
              </c:ext>
            </c:extLst>
          </c:dPt>
          <c:dPt>
            <c:idx val="20"/>
            <c:marker>
              <c:symbol val="circle"/>
              <c:size val="5"/>
              <c:spPr>
                <a:solidFill>
                  <a:schemeClr val="tx1"/>
                </a:solidFill>
                <a:ln w="9525">
                  <a:solidFill>
                    <a:schemeClr val="accent1"/>
                  </a:solidFill>
                </a:ln>
                <a:effectLst/>
              </c:spPr>
            </c:marker>
            <c:bubble3D val="0"/>
            <c:extLst>
              <c:ext xmlns:c16="http://schemas.microsoft.com/office/drawing/2014/chart" uri="{C3380CC4-5D6E-409C-BE32-E72D297353CC}">
                <c16:uniqueId val="{00000014-D15D-4D9C-8D24-F8E4485371E3}"/>
              </c:ext>
            </c:extLst>
          </c:dPt>
          <c:cat>
            <c:strRef>
              <c:f>Fosfatos!$B$68:$V$68</c:f>
              <c:strCache>
                <c:ptCount val="21"/>
                <c:pt idx="0">
                  <c:v>CONV</c:v>
                </c:pt>
                <c:pt idx="1">
                  <c:v>HARG1</c:v>
                </c:pt>
                <c:pt idx="2">
                  <c:v>HARG2</c:v>
                </c:pt>
                <c:pt idx="3">
                  <c:v>HASL1</c:v>
                </c:pt>
                <c:pt idx="4">
                  <c:v>HASL2</c:v>
                </c:pt>
                <c:pt idx="5">
                  <c:v>HASL3</c:v>
                </c:pt>
                <c:pt idx="6">
                  <c:v>HOSP1</c:v>
                </c:pt>
                <c:pt idx="7">
                  <c:v>MAAB1</c:v>
                </c:pt>
                <c:pt idx="8">
                  <c:v>MAAB2</c:v>
                </c:pt>
                <c:pt idx="9">
                  <c:v>MACA1</c:v>
                </c:pt>
                <c:pt idx="10">
                  <c:v>MACA2</c:v>
                </c:pt>
                <c:pt idx="11">
                  <c:v>MAKI</c:v>
                </c:pt>
                <c:pt idx="12">
                  <c:v>PAPO1</c:v>
                </c:pt>
                <c:pt idx="13">
                  <c:v>PAPO2</c:v>
                </c:pt>
                <c:pt idx="14">
                  <c:v>PAPR1</c:v>
                </c:pt>
                <c:pt idx="15">
                  <c:v>PAPR2</c:v>
                </c:pt>
                <c:pt idx="16">
                  <c:v>PLTR1</c:v>
                </c:pt>
                <c:pt idx="17">
                  <c:v>PLTR2</c:v>
                </c:pt>
                <c:pt idx="18">
                  <c:v>RECO</c:v>
                </c:pt>
                <c:pt idx="19">
                  <c:v>SALT</c:v>
                </c:pt>
                <c:pt idx="20">
                  <c:v>Total general</c:v>
                </c:pt>
              </c:strCache>
            </c:strRef>
          </c:cat>
          <c:val>
            <c:numRef>
              <c:f>Fosfatos!$B$69:$V$69</c:f>
              <c:numCache>
                <c:formatCode>0.00</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0.5</c:v>
                </c:pt>
                <c:pt idx="17">
                  <c:v>0.5</c:v>
                </c:pt>
                <c:pt idx="18">
                  <c:v>0</c:v>
                </c:pt>
                <c:pt idx="19">
                  <c:v>0</c:v>
                </c:pt>
                <c:pt idx="20">
                  <c:v>0.5</c:v>
                </c:pt>
              </c:numCache>
            </c:numRef>
          </c:val>
          <c:smooth val="0"/>
          <c:extLst>
            <c:ext xmlns:c16="http://schemas.microsoft.com/office/drawing/2014/chart" uri="{C3380CC4-5D6E-409C-BE32-E72D297353CC}">
              <c16:uniqueId val="{00000015-D15D-4D9C-8D24-F8E4485371E3}"/>
            </c:ext>
          </c:extLst>
        </c:ser>
        <c:ser>
          <c:idx val="1"/>
          <c:order val="1"/>
          <c:tx>
            <c:strRef>
              <c:f>Fosfatos!$A$70</c:f>
              <c:strCache>
                <c:ptCount val="1"/>
                <c:pt idx="0">
                  <c:v>MIN</c:v>
                </c:pt>
              </c:strCache>
            </c:strRef>
          </c:tx>
          <c:spPr>
            <a:ln w="28575" cap="rnd">
              <a:noFill/>
              <a:round/>
            </a:ln>
            <a:effectLst/>
          </c:spPr>
          <c:marker>
            <c:symbol val="none"/>
          </c:marker>
          <c:dPt>
            <c:idx val="9"/>
            <c:marker>
              <c:symbol val="none"/>
            </c:marker>
            <c:bubble3D val="0"/>
            <c:extLst>
              <c:ext xmlns:c16="http://schemas.microsoft.com/office/drawing/2014/chart" uri="{C3380CC4-5D6E-409C-BE32-E72D297353CC}">
                <c16:uniqueId val="{00000016-D15D-4D9C-8D24-F8E4485371E3}"/>
              </c:ext>
            </c:extLst>
          </c:dPt>
          <c:cat>
            <c:strRef>
              <c:f>Fosfatos!$B$68:$V$68</c:f>
              <c:strCache>
                <c:ptCount val="21"/>
                <c:pt idx="0">
                  <c:v>CONV</c:v>
                </c:pt>
                <c:pt idx="1">
                  <c:v>HARG1</c:v>
                </c:pt>
                <c:pt idx="2">
                  <c:v>HARG2</c:v>
                </c:pt>
                <c:pt idx="3">
                  <c:v>HASL1</c:v>
                </c:pt>
                <c:pt idx="4">
                  <c:v>HASL2</c:v>
                </c:pt>
                <c:pt idx="5">
                  <c:v>HASL3</c:v>
                </c:pt>
                <c:pt idx="6">
                  <c:v>HOSP1</c:v>
                </c:pt>
                <c:pt idx="7">
                  <c:v>MAAB1</c:v>
                </c:pt>
                <c:pt idx="8">
                  <c:v>MAAB2</c:v>
                </c:pt>
                <c:pt idx="9">
                  <c:v>MACA1</c:v>
                </c:pt>
                <c:pt idx="10">
                  <c:v>MACA2</c:v>
                </c:pt>
                <c:pt idx="11">
                  <c:v>MAKI</c:v>
                </c:pt>
                <c:pt idx="12">
                  <c:v>PAPO1</c:v>
                </c:pt>
                <c:pt idx="13">
                  <c:v>PAPO2</c:v>
                </c:pt>
                <c:pt idx="14">
                  <c:v>PAPR1</c:v>
                </c:pt>
                <c:pt idx="15">
                  <c:v>PAPR2</c:v>
                </c:pt>
                <c:pt idx="16">
                  <c:v>PLTR1</c:v>
                </c:pt>
                <c:pt idx="17">
                  <c:v>PLTR2</c:v>
                </c:pt>
                <c:pt idx="18">
                  <c:v>RECO</c:v>
                </c:pt>
                <c:pt idx="19">
                  <c:v>SALT</c:v>
                </c:pt>
                <c:pt idx="20">
                  <c:v>Total general</c:v>
                </c:pt>
              </c:strCache>
            </c:strRef>
          </c:cat>
          <c:val>
            <c:numRef>
              <c:f>Fosfatos!$B$70:$V$70</c:f>
              <c:numCache>
                <c:formatCode>0.00</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0.5</c:v>
                </c:pt>
                <c:pt idx="17">
                  <c:v>0.5</c:v>
                </c:pt>
                <c:pt idx="18">
                  <c:v>0</c:v>
                </c:pt>
                <c:pt idx="19">
                  <c:v>0</c:v>
                </c:pt>
                <c:pt idx="20">
                  <c:v>0.5</c:v>
                </c:pt>
              </c:numCache>
            </c:numRef>
          </c:val>
          <c:smooth val="0"/>
          <c:extLst>
            <c:ext xmlns:c16="http://schemas.microsoft.com/office/drawing/2014/chart" uri="{C3380CC4-5D6E-409C-BE32-E72D297353CC}">
              <c16:uniqueId val="{00000017-D15D-4D9C-8D24-F8E4485371E3}"/>
            </c:ext>
          </c:extLst>
        </c:ser>
        <c:ser>
          <c:idx val="2"/>
          <c:order val="2"/>
          <c:tx>
            <c:strRef>
              <c:f>Fosfatos!$A$71</c:f>
              <c:strCache>
                <c:ptCount val="1"/>
                <c:pt idx="0">
                  <c:v>MAX</c:v>
                </c:pt>
              </c:strCache>
            </c:strRef>
          </c:tx>
          <c:spPr>
            <a:ln w="28575" cap="rnd">
              <a:noFill/>
              <a:round/>
            </a:ln>
            <a:effectLst/>
          </c:spPr>
          <c:marker>
            <c:symbol val="none"/>
          </c:marker>
          <c:cat>
            <c:strRef>
              <c:f>Fosfatos!$B$68:$V$68</c:f>
              <c:strCache>
                <c:ptCount val="21"/>
                <c:pt idx="0">
                  <c:v>CONV</c:v>
                </c:pt>
                <c:pt idx="1">
                  <c:v>HARG1</c:v>
                </c:pt>
                <c:pt idx="2">
                  <c:v>HARG2</c:v>
                </c:pt>
                <c:pt idx="3">
                  <c:v>HASL1</c:v>
                </c:pt>
                <c:pt idx="4">
                  <c:v>HASL2</c:v>
                </c:pt>
                <c:pt idx="5">
                  <c:v>HASL3</c:v>
                </c:pt>
                <c:pt idx="6">
                  <c:v>HOSP1</c:v>
                </c:pt>
                <c:pt idx="7">
                  <c:v>MAAB1</c:v>
                </c:pt>
                <c:pt idx="8">
                  <c:v>MAAB2</c:v>
                </c:pt>
                <c:pt idx="9">
                  <c:v>MACA1</c:v>
                </c:pt>
                <c:pt idx="10">
                  <c:v>MACA2</c:v>
                </c:pt>
                <c:pt idx="11">
                  <c:v>MAKI</c:v>
                </c:pt>
                <c:pt idx="12">
                  <c:v>PAPO1</c:v>
                </c:pt>
                <c:pt idx="13">
                  <c:v>PAPO2</c:v>
                </c:pt>
                <c:pt idx="14">
                  <c:v>PAPR1</c:v>
                </c:pt>
                <c:pt idx="15">
                  <c:v>PAPR2</c:v>
                </c:pt>
                <c:pt idx="16">
                  <c:v>PLTR1</c:v>
                </c:pt>
                <c:pt idx="17">
                  <c:v>PLTR2</c:v>
                </c:pt>
                <c:pt idx="18">
                  <c:v>RECO</c:v>
                </c:pt>
                <c:pt idx="19">
                  <c:v>SALT</c:v>
                </c:pt>
                <c:pt idx="20">
                  <c:v>Total general</c:v>
                </c:pt>
              </c:strCache>
            </c:strRef>
          </c:cat>
          <c:val>
            <c:numRef>
              <c:f>Fosfatos!$B$71:$V$71</c:f>
              <c:numCache>
                <c:formatCode>0.00</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0.5</c:v>
                </c:pt>
                <c:pt idx="17">
                  <c:v>0.5</c:v>
                </c:pt>
                <c:pt idx="18">
                  <c:v>0</c:v>
                </c:pt>
                <c:pt idx="19">
                  <c:v>0</c:v>
                </c:pt>
                <c:pt idx="20">
                  <c:v>0.5</c:v>
                </c:pt>
              </c:numCache>
            </c:numRef>
          </c:val>
          <c:smooth val="0"/>
          <c:extLst>
            <c:ext xmlns:c16="http://schemas.microsoft.com/office/drawing/2014/chart" uri="{C3380CC4-5D6E-409C-BE32-E72D297353CC}">
              <c16:uniqueId val="{00000018-D15D-4D9C-8D24-F8E4485371E3}"/>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axId val="949124304"/>
        <c:axId val="949129552"/>
      </c:stockChart>
      <c:catAx>
        <c:axId val="9491243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s-MX"/>
          </a:p>
        </c:txPr>
        <c:crossAx val="949129552"/>
        <c:crosses val="autoZero"/>
        <c:auto val="1"/>
        <c:lblAlgn val="ctr"/>
        <c:lblOffset val="100"/>
        <c:noMultiLvlLbl val="0"/>
      </c:catAx>
      <c:valAx>
        <c:axId val="949129552"/>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9491243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legend>
    <c:plotVisOnly val="1"/>
    <c:dispBlanksAs val="gap"/>
    <c:showDLblsOverMax val="0"/>
  </c:chart>
  <c:spPr>
    <a:solidFill>
      <a:schemeClr val="bg1"/>
    </a:solidFill>
    <a:ln w="9525" cap="flat" cmpd="sng" algn="ctr">
      <a:noFill/>
      <a:round/>
    </a:ln>
    <a:effectLst/>
  </c:spPr>
  <c:txPr>
    <a:bodyPr/>
    <a:lstStyle/>
    <a:p>
      <a:pPr>
        <a:defRPr/>
      </a:pPr>
      <a:endParaRPr lang="es-MX"/>
    </a:p>
  </c:txPr>
  <c:printSettings>
    <c:headerFooter/>
    <c:pageMargins b="0.75" l="0.7" r="0.7" t="0.75" header="0.3" footer="0.3"/>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[BANCO DE DATOS DEL MONITOREO ABRIL 2023.xlsx]Fosfatos!TablaDinámica5</c:name>
    <c:fmtId val="17"/>
  </c:pivotSource>
  <c:chart>
    <c:title>
      <c:tx>
        <c:rich>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r>
              <a:rPr lang="en-US" sz="1200" b="1"/>
              <a:t>Fosfatos</a:t>
            </a:r>
          </a:p>
        </c:rich>
      </c:tx>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es-MX"/>
        </a:p>
      </c:txPr>
    </c:title>
    <c:autoTitleDeleted val="0"/>
    <c:pivotFmts>
      <c:pivotFmt>
        <c:idx val="0"/>
        <c:spPr>
          <a:solidFill>
            <a:schemeClr val="accent1"/>
          </a:solidFill>
          <a:ln w="28575" cap="rnd">
            <a:solidFill>
              <a:schemeClr val="accent1"/>
            </a:solidFill>
            <a:round/>
          </a:ln>
          <a:effectLst/>
        </c:spPr>
        <c:marker>
          <c:symbol val="none"/>
        </c:marker>
      </c:pivotFmt>
      <c:pivotFmt>
        <c:idx val="1"/>
        <c:spPr>
          <a:solidFill>
            <a:schemeClr val="accent1"/>
          </a:solidFill>
          <a:ln w="28575" cap="rnd">
            <a:solidFill>
              <a:schemeClr val="accent1"/>
            </a:solidFill>
            <a:round/>
          </a:ln>
          <a:effectLst/>
        </c:spPr>
        <c:marker>
          <c:symbol val="none"/>
        </c:marker>
      </c:pivotFmt>
      <c:pivotFmt>
        <c:idx val="2"/>
        <c:spPr>
          <a:solidFill>
            <a:schemeClr val="accent1"/>
          </a:solidFill>
          <a:ln w="28575" cap="rnd">
            <a:solidFill>
              <a:schemeClr val="accent1"/>
            </a:solidFill>
            <a:round/>
          </a:ln>
          <a:effectLst/>
        </c:spPr>
        <c:marker>
          <c:symbol val="none"/>
        </c:marker>
      </c:pivotFmt>
      <c:pivotFmt>
        <c:idx val="3"/>
        <c:spPr>
          <a:solidFill>
            <a:schemeClr val="accent1"/>
          </a:solidFill>
          <a:ln w="28575" cap="rnd">
            <a:solidFill>
              <a:schemeClr val="accent1"/>
            </a:solidFill>
            <a:round/>
          </a:ln>
          <a:effectLst/>
        </c:spPr>
        <c:marker>
          <c:symbol val="none"/>
        </c:marker>
      </c:pivotFmt>
      <c:pivotFmt>
        <c:idx val="4"/>
        <c:spPr>
          <a:solidFill>
            <a:schemeClr val="accent1"/>
          </a:solidFill>
          <a:ln w="28575" cap="rnd">
            <a:solidFill>
              <a:schemeClr val="accent1"/>
            </a:solidFill>
            <a:round/>
          </a:ln>
          <a:effectLst/>
        </c:spPr>
        <c:marker>
          <c:symbol val="none"/>
        </c:marker>
      </c:pivotFmt>
      <c:pivotFmt>
        <c:idx val="5"/>
        <c:spPr>
          <a:solidFill>
            <a:schemeClr val="accent1"/>
          </a:solidFill>
          <a:ln w="28575" cap="rnd">
            <a:solidFill>
              <a:schemeClr val="accent1"/>
            </a:solidFill>
            <a:round/>
          </a:ln>
          <a:effectLst/>
        </c:spPr>
        <c:marker>
          <c:symbol val="none"/>
        </c:marker>
      </c:pivotFmt>
      <c:pivotFmt>
        <c:idx val="6"/>
        <c:spPr>
          <a:solidFill>
            <a:schemeClr val="accent1"/>
          </a:solidFill>
          <a:ln w="28575" cap="rnd">
            <a:solidFill>
              <a:schemeClr val="accent1"/>
            </a:solidFill>
            <a:round/>
          </a:ln>
          <a:effectLst/>
        </c:spPr>
        <c:marker>
          <c:symbol val="none"/>
        </c:marker>
      </c:pivotFmt>
      <c:pivotFmt>
        <c:idx val="7"/>
        <c:spPr>
          <a:solidFill>
            <a:schemeClr val="accent1"/>
          </a:solidFill>
          <a:ln w="28575" cap="rnd">
            <a:solidFill>
              <a:schemeClr val="accent1"/>
            </a:solidFill>
            <a:round/>
          </a:ln>
          <a:effectLst/>
        </c:spPr>
        <c:marker>
          <c:symbol val="none"/>
        </c:marker>
      </c:pivotFmt>
      <c:pivotFmt>
        <c:idx val="8"/>
        <c:spPr>
          <a:solidFill>
            <a:schemeClr val="accent1"/>
          </a:solidFill>
          <a:ln w="28575" cap="rnd">
            <a:solidFill>
              <a:schemeClr val="accent1"/>
            </a:solidFill>
            <a:round/>
          </a:ln>
          <a:effectLst/>
        </c:spPr>
        <c:marker>
          <c:symbol val="none"/>
        </c:marker>
      </c:pivotFmt>
      <c:pivotFmt>
        <c:idx val="9"/>
        <c:spPr>
          <a:solidFill>
            <a:schemeClr val="accent1"/>
          </a:solidFill>
          <a:ln w="28575" cap="rnd">
            <a:solidFill>
              <a:schemeClr val="accent1"/>
            </a:solidFill>
            <a:round/>
          </a:ln>
          <a:effectLst/>
        </c:spPr>
        <c:marker>
          <c:symbol val="none"/>
        </c:marker>
      </c:pivotFmt>
      <c:pivotFmt>
        <c:idx val="10"/>
        <c:spPr>
          <a:solidFill>
            <a:schemeClr val="accent1"/>
          </a:solidFill>
          <a:ln w="28575" cap="rnd">
            <a:solidFill>
              <a:schemeClr val="accent1"/>
            </a:solidFill>
            <a:round/>
          </a:ln>
          <a:effectLst/>
        </c:spPr>
        <c:marker>
          <c:symbol val="none"/>
        </c:marker>
      </c:pivotFmt>
      <c:pivotFmt>
        <c:idx val="11"/>
        <c:spPr>
          <a:solidFill>
            <a:schemeClr val="accent1"/>
          </a:solidFill>
          <a:ln w="28575" cap="rnd">
            <a:solidFill>
              <a:schemeClr val="accent1"/>
            </a:solidFill>
            <a:round/>
          </a:ln>
          <a:effectLst/>
        </c:spPr>
        <c:marker>
          <c:symbol val="none"/>
        </c:marker>
      </c:pivotFmt>
      <c:pivotFmt>
        <c:idx val="12"/>
        <c:spPr>
          <a:solidFill>
            <a:schemeClr val="accent1"/>
          </a:solidFill>
          <a:ln w="28575" cap="rnd">
            <a:solidFill>
              <a:schemeClr val="accent1"/>
            </a:solidFill>
            <a:round/>
          </a:ln>
          <a:effectLst/>
        </c:spPr>
        <c:marker>
          <c:symbol val="none"/>
        </c:marker>
      </c:pivotFmt>
      <c:pivotFmt>
        <c:idx val="13"/>
        <c:spPr>
          <a:solidFill>
            <a:schemeClr val="accent1"/>
          </a:solidFill>
          <a:ln w="28575" cap="rnd">
            <a:solidFill>
              <a:schemeClr val="accent1"/>
            </a:solidFill>
            <a:round/>
          </a:ln>
          <a:effectLst/>
        </c:spPr>
        <c:marker>
          <c:symbol val="none"/>
        </c:marker>
      </c:pivotFmt>
      <c:pivotFmt>
        <c:idx val="14"/>
        <c:spPr>
          <a:solidFill>
            <a:schemeClr val="accent1"/>
          </a:solidFill>
          <a:ln w="28575" cap="rnd">
            <a:solidFill>
              <a:schemeClr val="accent1"/>
            </a:solidFill>
            <a:round/>
          </a:ln>
          <a:effectLst/>
        </c:spPr>
        <c:marker>
          <c:symbol val="none"/>
        </c:marker>
      </c:pivotFmt>
      <c:pivotFmt>
        <c:idx val="15"/>
        <c:spPr>
          <a:solidFill>
            <a:schemeClr val="accent1"/>
          </a:solidFill>
          <a:ln w="28575" cap="rnd">
            <a:solidFill>
              <a:schemeClr val="accent1"/>
            </a:solidFill>
            <a:round/>
          </a:ln>
          <a:effectLst/>
        </c:spPr>
        <c:marker>
          <c:symbol val="none"/>
        </c:marker>
      </c:pivotFmt>
      <c:pivotFmt>
        <c:idx val="16"/>
        <c:spPr>
          <a:solidFill>
            <a:schemeClr val="accent1"/>
          </a:solidFill>
          <a:ln w="28575" cap="rnd">
            <a:solidFill>
              <a:schemeClr val="accent1"/>
            </a:solidFill>
            <a:round/>
          </a:ln>
          <a:effectLst/>
        </c:spPr>
        <c:marker>
          <c:symbol val="none"/>
        </c:marker>
      </c:pivotFmt>
      <c:pivotFmt>
        <c:idx val="17"/>
        <c:spPr>
          <a:solidFill>
            <a:schemeClr val="accent1"/>
          </a:solidFill>
          <a:ln w="28575" cap="rnd">
            <a:solidFill>
              <a:schemeClr val="accent1"/>
            </a:solidFill>
            <a:round/>
          </a:ln>
          <a:effectLst/>
        </c:spPr>
        <c:marker>
          <c:symbol val="none"/>
        </c:marker>
      </c:pivotFmt>
      <c:pivotFmt>
        <c:idx val="18"/>
        <c:spPr>
          <a:solidFill>
            <a:schemeClr val="accent1"/>
          </a:solidFill>
          <a:ln w="28575" cap="rnd">
            <a:solidFill>
              <a:schemeClr val="accent1"/>
            </a:solidFill>
            <a:round/>
          </a:ln>
          <a:effectLst/>
        </c:spPr>
        <c:marker>
          <c:symbol val="none"/>
        </c:marker>
      </c:pivotFmt>
      <c:pivotFmt>
        <c:idx val="19"/>
        <c:spPr>
          <a:solidFill>
            <a:schemeClr val="accent1"/>
          </a:solidFill>
          <a:ln w="28575" cap="rnd">
            <a:solidFill>
              <a:schemeClr val="accent1"/>
            </a:solidFill>
            <a:round/>
          </a:ln>
          <a:effectLst/>
        </c:spPr>
        <c:marker>
          <c:symbol val="none"/>
        </c:marker>
      </c:pivotFmt>
      <c:pivotFmt>
        <c:idx val="20"/>
        <c:spPr>
          <a:solidFill>
            <a:schemeClr val="accent1"/>
          </a:solidFill>
          <a:ln w="28575" cap="rnd">
            <a:solidFill>
              <a:schemeClr val="accent1"/>
            </a:solidFill>
            <a:round/>
          </a:ln>
          <a:effectLst/>
        </c:spPr>
        <c:marker>
          <c:symbol val="none"/>
        </c:marker>
      </c:pivotFmt>
      <c:pivotFmt>
        <c:idx val="21"/>
        <c:spPr>
          <a:solidFill>
            <a:schemeClr val="accent1"/>
          </a:solidFill>
          <a:ln w="28575" cap="rnd">
            <a:solidFill>
              <a:schemeClr val="accent1"/>
            </a:solidFill>
            <a:round/>
          </a:ln>
          <a:effectLst/>
        </c:spPr>
        <c:marker>
          <c:symbol val="none"/>
        </c:marker>
      </c:pivotFmt>
      <c:pivotFmt>
        <c:idx val="22"/>
        <c:spPr>
          <a:solidFill>
            <a:schemeClr val="accent1"/>
          </a:solidFill>
          <a:ln w="28575" cap="rnd">
            <a:solidFill>
              <a:schemeClr val="accent1"/>
            </a:solidFill>
            <a:round/>
          </a:ln>
          <a:effectLst/>
        </c:spPr>
        <c:marker>
          <c:symbol val="none"/>
        </c:marker>
      </c:pivotFmt>
      <c:pivotFmt>
        <c:idx val="23"/>
        <c:spPr>
          <a:solidFill>
            <a:schemeClr val="accent1"/>
          </a:solidFill>
          <a:ln w="28575" cap="rnd">
            <a:solidFill>
              <a:schemeClr val="accent1"/>
            </a:solidFill>
            <a:round/>
          </a:ln>
          <a:effectLst/>
        </c:spPr>
        <c:marker>
          <c:symbol val="none"/>
        </c:marker>
      </c:pivotFmt>
      <c:pivotFmt>
        <c:idx val="24"/>
        <c:spPr>
          <a:solidFill>
            <a:schemeClr val="accent1"/>
          </a:solidFill>
          <a:ln w="28575" cap="rnd">
            <a:solidFill>
              <a:schemeClr val="accent1"/>
            </a:solidFill>
            <a:round/>
          </a:ln>
          <a:effectLst/>
        </c:spPr>
        <c:marker>
          <c:symbol val="none"/>
        </c:marker>
      </c:pivotFmt>
      <c:pivotFmt>
        <c:idx val="25"/>
        <c:spPr>
          <a:solidFill>
            <a:schemeClr val="accent1"/>
          </a:solidFill>
          <a:ln w="28575" cap="rnd">
            <a:solidFill>
              <a:schemeClr val="accent1"/>
            </a:solidFill>
            <a:round/>
          </a:ln>
          <a:effectLst/>
        </c:spPr>
        <c:marker>
          <c:symbol val="none"/>
        </c:marker>
      </c:pivotFmt>
      <c:pivotFmt>
        <c:idx val="26"/>
        <c:spPr>
          <a:solidFill>
            <a:schemeClr val="accent1"/>
          </a:solidFill>
          <a:ln w="28575" cap="rnd">
            <a:solidFill>
              <a:schemeClr val="accent1"/>
            </a:solidFill>
            <a:round/>
          </a:ln>
          <a:effectLst/>
        </c:spPr>
        <c:marker>
          <c:symbol val="none"/>
        </c:marker>
      </c:pivotFmt>
      <c:pivotFmt>
        <c:idx val="27"/>
        <c:spPr>
          <a:solidFill>
            <a:schemeClr val="accent1"/>
          </a:solidFill>
          <a:ln w="28575" cap="rnd">
            <a:solidFill>
              <a:schemeClr val="accent1"/>
            </a:solidFill>
            <a:round/>
          </a:ln>
          <a:effectLst/>
        </c:spPr>
        <c:marker>
          <c:symbol val="none"/>
        </c:marker>
      </c:pivotFmt>
      <c:pivotFmt>
        <c:idx val="28"/>
        <c:spPr>
          <a:solidFill>
            <a:schemeClr val="accent1"/>
          </a:solidFill>
          <a:ln w="28575" cap="rnd">
            <a:solidFill>
              <a:schemeClr val="accent1"/>
            </a:solidFill>
            <a:round/>
          </a:ln>
          <a:effectLst/>
        </c:spPr>
        <c:marker>
          <c:symbol val="none"/>
        </c:marker>
      </c:pivotFmt>
      <c:pivotFmt>
        <c:idx val="29"/>
        <c:spPr>
          <a:solidFill>
            <a:schemeClr val="accent1"/>
          </a:solidFill>
          <a:ln w="28575" cap="rnd">
            <a:solidFill>
              <a:schemeClr val="accent1"/>
            </a:solidFill>
            <a:round/>
          </a:ln>
          <a:effectLst/>
        </c:spPr>
        <c:marker>
          <c:symbol val="none"/>
        </c:marker>
      </c:pivotFmt>
      <c:pivotFmt>
        <c:idx val="30"/>
        <c:spPr>
          <a:solidFill>
            <a:schemeClr val="accent1"/>
          </a:solidFill>
          <a:ln w="28575" cap="rnd">
            <a:solidFill>
              <a:schemeClr val="accent1"/>
            </a:solidFill>
            <a:round/>
          </a:ln>
          <a:effectLst/>
        </c:spPr>
        <c:marker>
          <c:symbol val="none"/>
        </c:marker>
      </c:pivotFmt>
      <c:pivotFmt>
        <c:idx val="31"/>
        <c:spPr>
          <a:solidFill>
            <a:schemeClr val="accent1"/>
          </a:solidFill>
          <a:ln w="28575" cap="rnd">
            <a:solidFill>
              <a:schemeClr val="accent1"/>
            </a:solidFill>
            <a:round/>
          </a:ln>
          <a:effectLst/>
        </c:spPr>
        <c:marker>
          <c:symbol val="none"/>
        </c:marker>
      </c:pivotFmt>
      <c:pivotFmt>
        <c:idx val="32"/>
        <c:spPr>
          <a:solidFill>
            <a:schemeClr val="accent1"/>
          </a:solidFill>
          <a:ln w="28575" cap="rnd">
            <a:solidFill>
              <a:schemeClr val="accent1"/>
            </a:solidFill>
            <a:round/>
          </a:ln>
          <a:effectLst/>
        </c:spPr>
        <c:marker>
          <c:symbol val="none"/>
        </c:marker>
      </c:pivotFmt>
      <c:pivotFmt>
        <c:idx val="33"/>
        <c:spPr>
          <a:solidFill>
            <a:schemeClr val="accent1"/>
          </a:solidFill>
          <a:ln w="28575" cap="rnd">
            <a:solidFill>
              <a:schemeClr val="accent1"/>
            </a:solidFill>
            <a:round/>
          </a:ln>
          <a:effectLst/>
        </c:spPr>
        <c:marker>
          <c:symbol val="none"/>
        </c:marker>
      </c:pivotFmt>
      <c:pivotFmt>
        <c:idx val="34"/>
        <c:spPr>
          <a:solidFill>
            <a:schemeClr val="accent1"/>
          </a:solidFill>
          <a:ln w="28575" cap="rnd">
            <a:solidFill>
              <a:schemeClr val="accent1"/>
            </a:solidFill>
            <a:round/>
          </a:ln>
          <a:effectLst/>
        </c:spPr>
        <c:marker>
          <c:symbol val="none"/>
        </c:marker>
      </c:pivotFmt>
      <c:pivotFmt>
        <c:idx val="35"/>
        <c:spPr>
          <a:solidFill>
            <a:schemeClr val="accent1"/>
          </a:solidFill>
          <a:ln w="28575" cap="rnd">
            <a:solidFill>
              <a:schemeClr val="accent1"/>
            </a:solidFill>
            <a:round/>
          </a:ln>
          <a:effectLst/>
        </c:spPr>
        <c:marker>
          <c:symbol val="none"/>
        </c:marker>
      </c:pivotFmt>
      <c:pivotFmt>
        <c:idx val="36"/>
        <c:spPr>
          <a:solidFill>
            <a:schemeClr val="accent1"/>
          </a:solidFill>
          <a:ln w="28575" cap="rnd">
            <a:solidFill>
              <a:schemeClr val="accent1"/>
            </a:solidFill>
            <a:round/>
          </a:ln>
          <a:effectLst/>
        </c:spPr>
        <c:marker>
          <c:symbol val="none"/>
        </c:marker>
      </c:pivotFmt>
      <c:pivotFmt>
        <c:idx val="37"/>
        <c:spPr>
          <a:solidFill>
            <a:schemeClr val="accent1"/>
          </a:solidFill>
          <a:ln w="28575" cap="rnd">
            <a:solidFill>
              <a:schemeClr val="accent1"/>
            </a:solidFill>
            <a:round/>
          </a:ln>
          <a:effectLst/>
        </c:spPr>
        <c:marker>
          <c:symbol val="none"/>
        </c:marker>
      </c:pivotFmt>
      <c:pivotFmt>
        <c:idx val="38"/>
        <c:spPr>
          <a:solidFill>
            <a:schemeClr val="accent1"/>
          </a:solidFill>
          <a:ln w="28575" cap="rnd">
            <a:solidFill>
              <a:schemeClr val="accent1"/>
            </a:solidFill>
            <a:round/>
          </a:ln>
          <a:effectLst/>
        </c:spPr>
        <c:marker>
          <c:symbol val="none"/>
        </c:marker>
      </c:pivotFmt>
      <c:pivotFmt>
        <c:idx val="39"/>
        <c:spPr>
          <a:solidFill>
            <a:schemeClr val="accent1"/>
          </a:solidFill>
          <a:ln w="28575" cap="rnd">
            <a:solidFill>
              <a:schemeClr val="accent1"/>
            </a:solidFill>
            <a:round/>
          </a:ln>
          <a:effectLst/>
        </c:spPr>
        <c:marker>
          <c:symbol val="none"/>
        </c:marker>
      </c:pivotFmt>
      <c:pivotFmt>
        <c:idx val="40"/>
        <c:spPr>
          <a:solidFill>
            <a:schemeClr val="accent1"/>
          </a:solidFill>
          <a:ln w="28575" cap="rnd">
            <a:solidFill>
              <a:schemeClr val="accent1"/>
            </a:solidFill>
            <a:round/>
          </a:ln>
          <a:effectLst/>
        </c:spPr>
        <c:marker>
          <c:symbol val="none"/>
        </c:marker>
      </c:pivotFmt>
      <c:pivotFmt>
        <c:idx val="41"/>
        <c:spPr>
          <a:solidFill>
            <a:schemeClr val="accent1"/>
          </a:solidFill>
          <a:ln w="28575" cap="rnd">
            <a:solidFill>
              <a:schemeClr val="accent1"/>
            </a:solidFill>
            <a:round/>
          </a:ln>
          <a:effectLst/>
        </c:spPr>
        <c:marker>
          <c:symbol val="none"/>
        </c:marker>
      </c:pivotFmt>
      <c:pivotFmt>
        <c:idx val="42"/>
        <c:spPr>
          <a:solidFill>
            <a:schemeClr val="accent1"/>
          </a:solidFill>
          <a:ln w="28575" cap="rnd">
            <a:solidFill>
              <a:schemeClr val="accent1"/>
            </a:solidFill>
            <a:round/>
          </a:ln>
          <a:effectLst/>
        </c:spPr>
        <c:marker>
          <c:symbol val="none"/>
        </c:marker>
      </c:pivotFmt>
      <c:pivotFmt>
        <c:idx val="43"/>
        <c:spPr>
          <a:solidFill>
            <a:schemeClr val="accent1"/>
          </a:solidFill>
          <a:ln w="28575" cap="rnd">
            <a:solidFill>
              <a:schemeClr val="accent1"/>
            </a:solidFill>
            <a:round/>
          </a:ln>
          <a:effectLst/>
        </c:spPr>
        <c:marker>
          <c:symbol val="none"/>
        </c:marker>
      </c:pivotFmt>
      <c:pivotFmt>
        <c:idx val="44"/>
        <c:spPr>
          <a:solidFill>
            <a:schemeClr val="accent1"/>
          </a:solidFill>
          <a:ln w="28575" cap="rnd">
            <a:solidFill>
              <a:schemeClr val="accent1"/>
            </a:solidFill>
            <a:round/>
          </a:ln>
          <a:effectLst/>
        </c:spPr>
        <c:marker>
          <c:symbol val="none"/>
        </c:marker>
      </c:pivotFmt>
      <c:pivotFmt>
        <c:idx val="45"/>
        <c:spPr>
          <a:solidFill>
            <a:schemeClr val="accent1"/>
          </a:solidFill>
          <a:ln w="28575" cap="rnd">
            <a:solidFill>
              <a:schemeClr val="accent1"/>
            </a:solidFill>
            <a:round/>
          </a:ln>
          <a:effectLst/>
        </c:spPr>
        <c:marker>
          <c:symbol val="none"/>
        </c:marker>
      </c:pivotFmt>
      <c:pivotFmt>
        <c:idx val="46"/>
        <c:spPr>
          <a:solidFill>
            <a:schemeClr val="accent1"/>
          </a:solidFill>
          <a:ln w="28575" cap="rnd">
            <a:solidFill>
              <a:schemeClr val="accent1"/>
            </a:solidFill>
            <a:round/>
          </a:ln>
          <a:effectLst/>
        </c:spPr>
        <c:marker>
          <c:symbol val="none"/>
        </c:marker>
      </c:pivotFmt>
      <c:pivotFmt>
        <c:idx val="47"/>
        <c:spPr>
          <a:solidFill>
            <a:schemeClr val="accent1"/>
          </a:solidFill>
          <a:ln w="28575" cap="rnd">
            <a:solidFill>
              <a:schemeClr val="accent1"/>
            </a:solidFill>
            <a:round/>
          </a:ln>
          <a:effectLst/>
        </c:spPr>
        <c:marker>
          <c:symbol val="none"/>
        </c:marker>
      </c:pivotFmt>
      <c:pivotFmt>
        <c:idx val="48"/>
        <c:spPr>
          <a:solidFill>
            <a:schemeClr val="accent1"/>
          </a:solidFill>
          <a:ln w="28575" cap="rnd">
            <a:solidFill>
              <a:schemeClr val="accent1"/>
            </a:solidFill>
            <a:round/>
          </a:ln>
          <a:effectLst/>
        </c:spPr>
        <c:marker>
          <c:symbol val="none"/>
        </c:marker>
      </c:pivotFmt>
      <c:pivotFmt>
        <c:idx val="49"/>
        <c:spPr>
          <a:solidFill>
            <a:schemeClr val="accent1"/>
          </a:solidFill>
          <a:ln w="28575" cap="rnd">
            <a:solidFill>
              <a:schemeClr val="accent1"/>
            </a:solidFill>
            <a:round/>
          </a:ln>
          <a:effectLst/>
        </c:spPr>
        <c:marker>
          <c:symbol val="none"/>
        </c:marker>
      </c:pivotFmt>
      <c:pivotFmt>
        <c:idx val="50"/>
        <c:spPr>
          <a:solidFill>
            <a:schemeClr val="accent1"/>
          </a:solidFill>
          <a:ln w="28575" cap="rnd">
            <a:solidFill>
              <a:schemeClr val="accent1"/>
            </a:solidFill>
            <a:round/>
          </a:ln>
          <a:effectLst/>
        </c:spPr>
        <c:marker>
          <c:symbol val="none"/>
        </c:marker>
      </c:pivotFmt>
      <c:pivotFmt>
        <c:idx val="51"/>
        <c:spPr>
          <a:solidFill>
            <a:schemeClr val="accent1"/>
          </a:solidFill>
          <a:ln w="28575" cap="rnd">
            <a:solidFill>
              <a:schemeClr val="accent1"/>
            </a:solidFill>
            <a:round/>
          </a:ln>
          <a:effectLst/>
        </c:spPr>
        <c:marker>
          <c:symbol val="none"/>
        </c:marker>
      </c:pivotFmt>
      <c:pivotFmt>
        <c:idx val="52"/>
        <c:spPr>
          <a:solidFill>
            <a:schemeClr val="accent1"/>
          </a:solidFill>
          <a:ln w="28575" cap="rnd">
            <a:solidFill>
              <a:schemeClr val="accent1"/>
            </a:solidFill>
            <a:round/>
          </a:ln>
          <a:effectLst/>
        </c:spPr>
        <c:marker>
          <c:symbol val="none"/>
        </c:marker>
      </c:pivotFmt>
      <c:pivotFmt>
        <c:idx val="53"/>
        <c:spPr>
          <a:solidFill>
            <a:schemeClr val="accent1"/>
          </a:solidFill>
          <a:ln w="28575" cap="rnd">
            <a:solidFill>
              <a:schemeClr val="accent1"/>
            </a:solidFill>
            <a:round/>
          </a:ln>
          <a:effectLst/>
        </c:spPr>
        <c:marker>
          <c:symbol val="none"/>
        </c:marker>
      </c:pivotFmt>
      <c:pivotFmt>
        <c:idx val="54"/>
        <c:spPr>
          <a:solidFill>
            <a:schemeClr val="accent1"/>
          </a:solidFill>
          <a:ln w="28575" cap="rnd">
            <a:solidFill>
              <a:schemeClr val="accent1"/>
            </a:solidFill>
            <a:round/>
          </a:ln>
          <a:effectLst/>
        </c:spPr>
        <c:marker>
          <c:symbol val="none"/>
        </c:marker>
      </c:pivotFmt>
      <c:pivotFmt>
        <c:idx val="55"/>
        <c:spPr>
          <a:solidFill>
            <a:schemeClr val="accent1"/>
          </a:solidFill>
          <a:ln w="28575" cap="rnd">
            <a:solidFill>
              <a:schemeClr val="accent1"/>
            </a:solidFill>
            <a:round/>
          </a:ln>
          <a:effectLst/>
        </c:spPr>
        <c:marker>
          <c:symbol val="none"/>
        </c:marker>
      </c:pivotFmt>
      <c:pivotFmt>
        <c:idx val="56"/>
        <c:spPr>
          <a:solidFill>
            <a:schemeClr val="accent1"/>
          </a:solidFill>
          <a:ln w="28575" cap="rnd">
            <a:solidFill>
              <a:schemeClr val="accent1"/>
            </a:solidFill>
            <a:round/>
          </a:ln>
          <a:effectLst/>
        </c:spPr>
        <c:marker>
          <c:symbol val="none"/>
        </c:marker>
      </c:pivotFmt>
      <c:pivotFmt>
        <c:idx val="57"/>
        <c:spPr>
          <a:solidFill>
            <a:schemeClr val="accent1"/>
          </a:solidFill>
          <a:ln w="28575" cap="rnd">
            <a:solidFill>
              <a:schemeClr val="accent1"/>
            </a:solidFill>
            <a:round/>
          </a:ln>
          <a:effectLst/>
        </c:spPr>
        <c:marker>
          <c:symbol val="none"/>
        </c:marker>
      </c:pivotFmt>
      <c:pivotFmt>
        <c:idx val="58"/>
        <c:spPr>
          <a:solidFill>
            <a:schemeClr val="accent1"/>
          </a:solidFill>
          <a:ln w="28575" cap="rnd">
            <a:solidFill>
              <a:schemeClr val="accent1"/>
            </a:solidFill>
            <a:round/>
          </a:ln>
          <a:effectLst/>
        </c:spPr>
        <c:marker>
          <c:symbol val="none"/>
        </c:marker>
      </c:pivotFmt>
      <c:pivotFmt>
        <c:idx val="59"/>
        <c:spPr>
          <a:solidFill>
            <a:schemeClr val="accent1"/>
          </a:solidFill>
          <a:ln w="28575" cap="rnd">
            <a:solidFill>
              <a:schemeClr val="accent1"/>
            </a:solidFill>
            <a:round/>
          </a:ln>
          <a:effectLst/>
        </c:spPr>
        <c:marker>
          <c:symbol val="none"/>
        </c:marker>
      </c:pivotFmt>
      <c:pivotFmt>
        <c:idx val="60"/>
        <c:spPr>
          <a:solidFill>
            <a:schemeClr val="accent1"/>
          </a:solidFill>
          <a:ln w="28575" cap="rnd">
            <a:solidFill>
              <a:schemeClr val="accent1"/>
            </a:solidFill>
            <a:round/>
          </a:ln>
          <a:effectLst/>
        </c:spPr>
        <c:marker>
          <c:symbol val="none"/>
        </c:marker>
      </c:pivotFmt>
      <c:pivotFmt>
        <c:idx val="61"/>
        <c:spPr>
          <a:solidFill>
            <a:schemeClr val="accent1"/>
          </a:solidFill>
          <a:ln w="28575" cap="rnd">
            <a:solidFill>
              <a:schemeClr val="accent1"/>
            </a:solidFill>
            <a:round/>
          </a:ln>
          <a:effectLst/>
        </c:spPr>
        <c:marker>
          <c:symbol val="none"/>
        </c:marker>
      </c:pivotFmt>
      <c:pivotFmt>
        <c:idx val="62"/>
        <c:spPr>
          <a:solidFill>
            <a:schemeClr val="accent1"/>
          </a:solidFill>
          <a:ln w="28575" cap="rnd">
            <a:solidFill>
              <a:schemeClr val="accent1"/>
            </a:solidFill>
            <a:round/>
          </a:ln>
          <a:effectLst/>
        </c:spPr>
        <c:marker>
          <c:symbol val="none"/>
        </c:marker>
      </c:pivotFmt>
      <c:pivotFmt>
        <c:idx val="63"/>
        <c:spPr>
          <a:solidFill>
            <a:schemeClr val="accent1"/>
          </a:solidFill>
          <a:ln w="28575" cap="rnd">
            <a:solidFill>
              <a:schemeClr val="accent1"/>
            </a:solidFill>
            <a:round/>
          </a:ln>
          <a:effectLst/>
        </c:spPr>
        <c:marker>
          <c:symbol val="none"/>
        </c:marker>
      </c:pivotFmt>
      <c:pivotFmt>
        <c:idx val="64"/>
        <c:spPr>
          <a:solidFill>
            <a:schemeClr val="accent1"/>
          </a:solidFill>
          <a:ln w="28575" cap="rnd">
            <a:solidFill>
              <a:schemeClr val="accent1"/>
            </a:solidFill>
            <a:round/>
          </a:ln>
          <a:effectLst/>
        </c:spPr>
        <c:marker>
          <c:symbol val="none"/>
        </c:marker>
      </c:pivotFmt>
      <c:pivotFmt>
        <c:idx val="65"/>
        <c:spPr>
          <a:solidFill>
            <a:schemeClr val="accent1"/>
          </a:solidFill>
          <a:ln w="28575" cap="rnd">
            <a:solidFill>
              <a:schemeClr val="accent1"/>
            </a:solidFill>
            <a:round/>
          </a:ln>
          <a:effectLst/>
        </c:spPr>
        <c:marker>
          <c:symbol val="none"/>
        </c:marker>
      </c:pivotFmt>
      <c:pivotFmt>
        <c:idx val="66"/>
        <c:spPr>
          <a:solidFill>
            <a:schemeClr val="accent1"/>
          </a:solidFill>
          <a:ln w="28575" cap="rnd">
            <a:solidFill>
              <a:schemeClr val="accent1"/>
            </a:solidFill>
            <a:round/>
          </a:ln>
          <a:effectLst/>
        </c:spPr>
        <c:marker>
          <c:symbol val="none"/>
        </c:marker>
      </c:pivotFmt>
      <c:pivotFmt>
        <c:idx val="67"/>
        <c:spPr>
          <a:solidFill>
            <a:schemeClr val="accent1"/>
          </a:solidFill>
          <a:ln w="28575" cap="rnd">
            <a:solidFill>
              <a:schemeClr val="accent1"/>
            </a:solidFill>
            <a:round/>
          </a:ln>
          <a:effectLst/>
        </c:spPr>
        <c:marker>
          <c:symbol val="none"/>
        </c:marker>
      </c:pivotFmt>
      <c:pivotFmt>
        <c:idx val="68"/>
        <c:spPr>
          <a:solidFill>
            <a:schemeClr val="accent1"/>
          </a:solidFill>
          <a:ln w="28575" cap="rnd">
            <a:solidFill>
              <a:schemeClr val="accent1"/>
            </a:solidFill>
            <a:round/>
          </a:ln>
          <a:effectLst/>
        </c:spPr>
        <c:marker>
          <c:symbol val="none"/>
        </c:marker>
      </c:pivotFmt>
      <c:pivotFmt>
        <c:idx val="69"/>
        <c:spPr>
          <a:solidFill>
            <a:schemeClr val="accent1"/>
          </a:solidFill>
          <a:ln w="28575" cap="rnd">
            <a:solidFill>
              <a:schemeClr val="accent1"/>
            </a:solidFill>
            <a:round/>
          </a:ln>
          <a:effectLst/>
        </c:spPr>
        <c:marker>
          <c:symbol val="none"/>
        </c:marker>
      </c:pivotFmt>
      <c:pivotFmt>
        <c:idx val="70"/>
        <c:spPr>
          <a:solidFill>
            <a:schemeClr val="accent1"/>
          </a:solidFill>
          <a:ln w="28575" cap="rnd">
            <a:solidFill>
              <a:schemeClr val="accent1"/>
            </a:solidFill>
            <a:round/>
          </a:ln>
          <a:effectLst/>
        </c:spPr>
        <c:marker>
          <c:symbol val="none"/>
        </c:marker>
      </c:pivotFmt>
      <c:pivotFmt>
        <c:idx val="71"/>
        <c:spPr>
          <a:solidFill>
            <a:schemeClr val="accent1"/>
          </a:solidFill>
          <a:ln w="28575" cap="rnd">
            <a:solidFill>
              <a:schemeClr val="accent1"/>
            </a:solidFill>
            <a:round/>
          </a:ln>
          <a:effectLst/>
        </c:spPr>
        <c:marker>
          <c:symbol val="none"/>
        </c:marker>
      </c:pivotFmt>
      <c:pivotFmt>
        <c:idx val="72"/>
        <c:spPr>
          <a:solidFill>
            <a:schemeClr val="accent1"/>
          </a:solidFill>
          <a:ln w="28575" cap="rnd">
            <a:solidFill>
              <a:schemeClr val="accent1"/>
            </a:solidFill>
            <a:round/>
          </a:ln>
          <a:effectLst/>
        </c:spPr>
        <c:marker>
          <c:symbol val="none"/>
        </c:marker>
      </c:pivotFmt>
      <c:pivotFmt>
        <c:idx val="73"/>
        <c:spPr>
          <a:solidFill>
            <a:schemeClr val="accent1"/>
          </a:solidFill>
          <a:ln w="28575" cap="rnd">
            <a:solidFill>
              <a:schemeClr val="accent1"/>
            </a:solidFill>
            <a:round/>
          </a:ln>
          <a:effectLst/>
        </c:spPr>
        <c:marker>
          <c:symbol val="none"/>
        </c:marker>
      </c:pivotFmt>
      <c:pivotFmt>
        <c:idx val="74"/>
        <c:spPr>
          <a:solidFill>
            <a:schemeClr val="accent1"/>
          </a:solidFill>
          <a:ln w="28575" cap="rnd">
            <a:solidFill>
              <a:schemeClr val="accent1"/>
            </a:solidFill>
            <a:round/>
          </a:ln>
          <a:effectLst/>
        </c:spPr>
        <c:marker>
          <c:symbol val="none"/>
        </c:marker>
      </c:pivotFmt>
      <c:pivotFmt>
        <c:idx val="75"/>
        <c:spPr>
          <a:solidFill>
            <a:schemeClr val="accent1"/>
          </a:solidFill>
          <a:ln w="28575" cap="rnd">
            <a:solidFill>
              <a:schemeClr val="accent1"/>
            </a:solidFill>
            <a:round/>
          </a:ln>
          <a:effectLst/>
        </c:spPr>
        <c:marker>
          <c:symbol val="none"/>
        </c:marker>
      </c:pivotFmt>
      <c:pivotFmt>
        <c:idx val="76"/>
        <c:spPr>
          <a:solidFill>
            <a:schemeClr val="accent1"/>
          </a:solidFill>
          <a:ln w="28575" cap="rnd">
            <a:solidFill>
              <a:schemeClr val="accent1"/>
            </a:solidFill>
            <a:round/>
          </a:ln>
          <a:effectLst/>
        </c:spPr>
        <c:marker>
          <c:symbol val="none"/>
        </c:marker>
      </c:pivotFmt>
      <c:pivotFmt>
        <c:idx val="77"/>
        <c:spPr>
          <a:solidFill>
            <a:schemeClr val="accent1"/>
          </a:solidFill>
          <a:ln w="28575" cap="rnd">
            <a:solidFill>
              <a:schemeClr val="accent1"/>
            </a:solidFill>
            <a:round/>
          </a:ln>
          <a:effectLst/>
        </c:spPr>
        <c:marker>
          <c:symbol val="none"/>
        </c:marker>
      </c:pivotFmt>
      <c:pivotFmt>
        <c:idx val="78"/>
        <c:spPr>
          <a:solidFill>
            <a:schemeClr val="accent1"/>
          </a:solidFill>
          <a:ln w="28575" cap="rnd">
            <a:solidFill>
              <a:schemeClr val="accent1"/>
            </a:solidFill>
            <a:round/>
          </a:ln>
          <a:effectLst/>
        </c:spPr>
        <c:marker>
          <c:symbol val="none"/>
        </c:marker>
      </c:pivotFmt>
      <c:pivotFmt>
        <c:idx val="79"/>
        <c:spPr>
          <a:solidFill>
            <a:schemeClr val="accent1"/>
          </a:solidFill>
          <a:ln w="28575" cap="rnd">
            <a:solidFill>
              <a:schemeClr val="accent1"/>
            </a:solidFill>
            <a:round/>
          </a:ln>
          <a:effectLst/>
        </c:spPr>
        <c:marker>
          <c:symbol val="none"/>
        </c:marker>
      </c:pivotFmt>
      <c:pivotFmt>
        <c:idx val="80"/>
        <c:spPr>
          <a:solidFill>
            <a:schemeClr val="accent1"/>
          </a:solidFill>
          <a:ln w="28575" cap="rnd">
            <a:solidFill>
              <a:schemeClr val="accent1"/>
            </a:solidFill>
            <a:round/>
          </a:ln>
          <a:effectLst/>
        </c:spPr>
        <c:marker>
          <c:symbol val="none"/>
        </c:marker>
      </c:pivotFmt>
      <c:pivotFmt>
        <c:idx val="81"/>
        <c:spPr>
          <a:solidFill>
            <a:schemeClr val="accent1"/>
          </a:solidFill>
          <a:ln w="28575" cap="rnd">
            <a:solidFill>
              <a:schemeClr val="accent1"/>
            </a:solidFill>
            <a:round/>
          </a:ln>
          <a:effectLst/>
        </c:spPr>
        <c:marker>
          <c:symbol val="none"/>
        </c:marker>
      </c:pivotFmt>
      <c:pivotFmt>
        <c:idx val="82"/>
        <c:spPr>
          <a:solidFill>
            <a:schemeClr val="accent1"/>
          </a:solidFill>
          <a:ln w="28575" cap="rnd">
            <a:solidFill>
              <a:schemeClr val="accent1"/>
            </a:solidFill>
            <a:round/>
          </a:ln>
          <a:effectLst/>
        </c:spPr>
        <c:marker>
          <c:symbol val="none"/>
        </c:marker>
      </c:pivotFmt>
      <c:pivotFmt>
        <c:idx val="83"/>
        <c:spPr>
          <a:solidFill>
            <a:schemeClr val="accent1"/>
          </a:solidFill>
          <a:ln w="28575" cap="rnd">
            <a:solidFill>
              <a:schemeClr val="accent1"/>
            </a:solidFill>
            <a:round/>
          </a:ln>
          <a:effectLst/>
        </c:spPr>
        <c:marker>
          <c:symbol val="none"/>
        </c:marker>
      </c:pivotFmt>
      <c:pivotFmt>
        <c:idx val="84"/>
        <c:spPr>
          <a:solidFill>
            <a:schemeClr val="accent1"/>
          </a:solidFill>
          <a:ln w="28575" cap="rnd">
            <a:solidFill>
              <a:schemeClr val="accent1"/>
            </a:solidFill>
            <a:round/>
          </a:ln>
          <a:effectLst/>
        </c:spPr>
        <c:marker>
          <c:symbol val="none"/>
        </c:marker>
      </c:pivotFmt>
      <c:pivotFmt>
        <c:idx val="85"/>
        <c:spPr>
          <a:solidFill>
            <a:schemeClr val="accent1"/>
          </a:solidFill>
          <a:ln w="28575" cap="rnd">
            <a:solidFill>
              <a:schemeClr val="accent1"/>
            </a:solidFill>
            <a:round/>
          </a:ln>
          <a:effectLst/>
        </c:spPr>
        <c:marker>
          <c:symbol val="none"/>
        </c:marker>
      </c:pivotFmt>
      <c:pivotFmt>
        <c:idx val="86"/>
        <c:spPr>
          <a:solidFill>
            <a:schemeClr val="accent1"/>
          </a:solidFill>
          <a:ln w="28575" cap="rnd">
            <a:solidFill>
              <a:schemeClr val="accent1"/>
            </a:solidFill>
            <a:round/>
          </a:ln>
          <a:effectLst/>
        </c:spPr>
        <c:marker>
          <c:symbol val="none"/>
        </c:marker>
      </c:pivotFmt>
      <c:pivotFmt>
        <c:idx val="87"/>
        <c:spPr>
          <a:solidFill>
            <a:schemeClr val="accent1"/>
          </a:solidFill>
          <a:ln w="28575" cap="rnd">
            <a:solidFill>
              <a:schemeClr val="accent1"/>
            </a:solidFill>
            <a:round/>
          </a:ln>
          <a:effectLst/>
        </c:spPr>
        <c:marker>
          <c:symbol val="none"/>
        </c:marker>
      </c:pivotFmt>
      <c:pivotFmt>
        <c:idx val="88"/>
        <c:spPr>
          <a:solidFill>
            <a:schemeClr val="accent1"/>
          </a:solidFill>
          <a:ln w="28575" cap="rnd">
            <a:solidFill>
              <a:schemeClr val="accent1"/>
            </a:solidFill>
            <a:round/>
          </a:ln>
          <a:effectLst/>
        </c:spPr>
        <c:marker>
          <c:symbol val="none"/>
        </c:marker>
      </c:pivotFmt>
      <c:pivotFmt>
        <c:idx val="89"/>
        <c:spPr>
          <a:solidFill>
            <a:schemeClr val="accent1"/>
          </a:solidFill>
          <a:ln w="28575" cap="rnd">
            <a:solidFill>
              <a:schemeClr val="accent1"/>
            </a:solidFill>
            <a:round/>
          </a:ln>
          <a:effectLst/>
        </c:spPr>
        <c:marker>
          <c:symbol val="none"/>
        </c:marker>
      </c:pivotFmt>
      <c:pivotFmt>
        <c:idx val="90"/>
        <c:spPr>
          <a:solidFill>
            <a:schemeClr val="accent1"/>
          </a:solidFill>
          <a:ln w="28575" cap="rnd">
            <a:solidFill>
              <a:schemeClr val="accent1"/>
            </a:solidFill>
            <a:round/>
          </a:ln>
          <a:effectLst/>
        </c:spPr>
        <c:marker>
          <c:symbol val="none"/>
        </c:marker>
      </c:pivotFmt>
      <c:pivotFmt>
        <c:idx val="91"/>
        <c:spPr>
          <a:solidFill>
            <a:schemeClr val="accent1"/>
          </a:solidFill>
          <a:ln w="28575" cap="rnd">
            <a:solidFill>
              <a:schemeClr val="accent1"/>
            </a:solidFill>
            <a:round/>
          </a:ln>
          <a:effectLst/>
        </c:spPr>
        <c:marker>
          <c:symbol val="none"/>
        </c:marker>
      </c:pivotFmt>
      <c:pivotFmt>
        <c:idx val="92"/>
        <c:spPr>
          <a:solidFill>
            <a:schemeClr val="accent1"/>
          </a:solidFill>
          <a:ln w="28575" cap="rnd">
            <a:solidFill>
              <a:schemeClr val="accent1"/>
            </a:solidFill>
            <a:round/>
          </a:ln>
          <a:effectLst/>
        </c:spPr>
        <c:marker>
          <c:symbol val="none"/>
        </c:marker>
      </c:pivotFmt>
      <c:pivotFmt>
        <c:idx val="93"/>
        <c:spPr>
          <a:solidFill>
            <a:schemeClr val="accent1"/>
          </a:solidFill>
          <a:ln w="28575" cap="rnd">
            <a:solidFill>
              <a:schemeClr val="accent1"/>
            </a:solidFill>
            <a:round/>
          </a:ln>
          <a:effectLst/>
        </c:spPr>
        <c:marker>
          <c:symbol val="none"/>
        </c:marker>
      </c:pivotFmt>
      <c:pivotFmt>
        <c:idx val="94"/>
        <c:spPr>
          <a:solidFill>
            <a:schemeClr val="accent1"/>
          </a:solidFill>
          <a:ln w="28575" cap="rnd">
            <a:solidFill>
              <a:schemeClr val="accent1"/>
            </a:solidFill>
            <a:round/>
          </a:ln>
          <a:effectLst/>
        </c:spPr>
        <c:marker>
          <c:symbol val="none"/>
        </c:marker>
      </c:pivotFmt>
      <c:pivotFmt>
        <c:idx val="95"/>
        <c:spPr>
          <a:solidFill>
            <a:schemeClr val="accent1"/>
          </a:solidFill>
          <a:ln w="28575" cap="rnd">
            <a:solidFill>
              <a:schemeClr val="accent1"/>
            </a:solidFill>
            <a:round/>
          </a:ln>
          <a:effectLst/>
        </c:spPr>
        <c:marker>
          <c:symbol val="none"/>
        </c:marker>
      </c:pivotFmt>
      <c:pivotFmt>
        <c:idx val="96"/>
        <c:spPr>
          <a:solidFill>
            <a:schemeClr val="accent1"/>
          </a:solidFill>
          <a:ln w="28575" cap="rnd">
            <a:solidFill>
              <a:schemeClr val="accent1"/>
            </a:solidFill>
            <a:round/>
          </a:ln>
          <a:effectLst/>
        </c:spPr>
        <c:marker>
          <c:symbol val="none"/>
        </c:marker>
      </c:pivotFmt>
      <c:pivotFmt>
        <c:idx val="97"/>
        <c:spPr>
          <a:solidFill>
            <a:schemeClr val="accent1"/>
          </a:solidFill>
          <a:ln w="28575" cap="rnd">
            <a:solidFill>
              <a:schemeClr val="accent1"/>
            </a:solidFill>
            <a:round/>
          </a:ln>
          <a:effectLst/>
        </c:spPr>
        <c:marker>
          <c:symbol val="none"/>
        </c:marker>
      </c:pivotFmt>
      <c:pivotFmt>
        <c:idx val="98"/>
        <c:spPr>
          <a:solidFill>
            <a:schemeClr val="accent1"/>
          </a:solidFill>
          <a:ln w="28575" cap="rnd">
            <a:solidFill>
              <a:schemeClr val="accent1"/>
            </a:solidFill>
            <a:round/>
          </a:ln>
          <a:effectLst/>
        </c:spPr>
        <c:marker>
          <c:symbol val="none"/>
        </c:marker>
      </c:pivotFmt>
      <c:pivotFmt>
        <c:idx val="99"/>
        <c:spPr>
          <a:solidFill>
            <a:schemeClr val="accent1"/>
          </a:solidFill>
          <a:ln w="28575" cap="rnd">
            <a:solidFill>
              <a:schemeClr val="accent1"/>
            </a:solidFill>
            <a:round/>
          </a:ln>
          <a:effectLst/>
        </c:spPr>
        <c:marker>
          <c:symbol val="none"/>
        </c:marker>
      </c:pivotFmt>
      <c:pivotFmt>
        <c:idx val="100"/>
        <c:spPr>
          <a:solidFill>
            <a:schemeClr val="accent1"/>
          </a:solidFill>
          <a:ln w="28575" cap="rnd">
            <a:solidFill>
              <a:schemeClr val="accent1"/>
            </a:solidFill>
            <a:round/>
          </a:ln>
          <a:effectLst/>
        </c:spPr>
        <c:marker>
          <c:symbol val="none"/>
        </c:marker>
      </c:pivotFmt>
      <c:pivotFmt>
        <c:idx val="101"/>
        <c:spPr>
          <a:solidFill>
            <a:schemeClr val="accent1"/>
          </a:solidFill>
          <a:ln w="28575" cap="rnd">
            <a:solidFill>
              <a:schemeClr val="accent1"/>
            </a:solidFill>
            <a:round/>
          </a:ln>
          <a:effectLst/>
        </c:spPr>
        <c:marker>
          <c:symbol val="none"/>
        </c:marker>
      </c:pivotFmt>
      <c:pivotFmt>
        <c:idx val="102"/>
        <c:spPr>
          <a:solidFill>
            <a:schemeClr val="accent1"/>
          </a:solidFill>
          <a:ln w="28575" cap="rnd">
            <a:solidFill>
              <a:schemeClr val="accent1"/>
            </a:solidFill>
            <a:round/>
          </a:ln>
          <a:effectLst/>
        </c:spPr>
        <c:marker>
          <c:symbol val="none"/>
        </c:marker>
      </c:pivotFmt>
      <c:pivotFmt>
        <c:idx val="103"/>
        <c:spPr>
          <a:solidFill>
            <a:schemeClr val="accent1"/>
          </a:solidFill>
          <a:ln w="28575" cap="rnd">
            <a:solidFill>
              <a:schemeClr val="accent1"/>
            </a:solidFill>
            <a:round/>
          </a:ln>
          <a:effectLst/>
        </c:spPr>
        <c:marker>
          <c:symbol val="none"/>
        </c:marker>
      </c:pivotFmt>
      <c:pivotFmt>
        <c:idx val="104"/>
        <c:spPr>
          <a:solidFill>
            <a:schemeClr val="accent1"/>
          </a:solidFill>
          <a:ln w="28575" cap="rnd">
            <a:solidFill>
              <a:schemeClr val="accent1"/>
            </a:solidFill>
            <a:round/>
          </a:ln>
          <a:effectLst/>
        </c:spPr>
        <c:marker>
          <c:symbol val="none"/>
        </c:marker>
      </c:pivotFmt>
      <c:pivotFmt>
        <c:idx val="105"/>
        <c:spPr>
          <a:solidFill>
            <a:schemeClr val="accent1"/>
          </a:solidFill>
          <a:ln w="28575" cap="rnd">
            <a:solidFill>
              <a:schemeClr val="accent1"/>
            </a:solidFill>
            <a:round/>
          </a:ln>
          <a:effectLst/>
        </c:spPr>
        <c:marker>
          <c:symbol val="none"/>
        </c:marker>
      </c:pivotFmt>
      <c:pivotFmt>
        <c:idx val="106"/>
        <c:spPr>
          <a:solidFill>
            <a:schemeClr val="accent1"/>
          </a:solidFill>
          <a:ln w="28575" cap="rnd">
            <a:solidFill>
              <a:schemeClr val="accent1"/>
            </a:solidFill>
            <a:round/>
          </a:ln>
          <a:effectLst/>
        </c:spPr>
        <c:marker>
          <c:symbol val="none"/>
        </c:marker>
      </c:pivotFmt>
      <c:pivotFmt>
        <c:idx val="107"/>
        <c:spPr>
          <a:solidFill>
            <a:schemeClr val="accent1"/>
          </a:solidFill>
          <a:ln w="28575" cap="rnd">
            <a:solidFill>
              <a:schemeClr val="accent1"/>
            </a:solidFill>
            <a:round/>
          </a:ln>
          <a:effectLst/>
        </c:spPr>
        <c:marker>
          <c:symbol val="none"/>
        </c:marker>
      </c:pivotFmt>
      <c:pivotFmt>
        <c:idx val="108"/>
        <c:spPr>
          <a:solidFill>
            <a:schemeClr val="accent1"/>
          </a:solidFill>
          <a:ln w="28575" cap="rnd">
            <a:solidFill>
              <a:schemeClr val="accent1"/>
            </a:solidFill>
            <a:round/>
          </a:ln>
          <a:effectLst/>
        </c:spPr>
        <c:marker>
          <c:symbol val="none"/>
        </c:marker>
      </c:pivotFmt>
      <c:pivotFmt>
        <c:idx val="109"/>
        <c:spPr>
          <a:solidFill>
            <a:schemeClr val="accent1"/>
          </a:solidFill>
          <a:ln w="28575" cap="rnd">
            <a:solidFill>
              <a:schemeClr val="accent1"/>
            </a:solidFill>
            <a:round/>
          </a:ln>
          <a:effectLst/>
        </c:spPr>
        <c:marker>
          <c:symbol val="none"/>
        </c:marker>
      </c:pivotFmt>
      <c:pivotFmt>
        <c:idx val="110"/>
        <c:spPr>
          <a:solidFill>
            <a:schemeClr val="accent1"/>
          </a:solidFill>
          <a:ln w="28575" cap="rnd">
            <a:solidFill>
              <a:schemeClr val="accent1"/>
            </a:solidFill>
            <a:round/>
          </a:ln>
          <a:effectLst/>
        </c:spPr>
        <c:marker>
          <c:symbol val="none"/>
        </c:marker>
      </c:pivotFmt>
      <c:pivotFmt>
        <c:idx val="111"/>
        <c:spPr>
          <a:solidFill>
            <a:schemeClr val="accent1"/>
          </a:solidFill>
          <a:ln w="28575" cap="rnd">
            <a:solidFill>
              <a:schemeClr val="accent1"/>
            </a:solidFill>
            <a:round/>
          </a:ln>
          <a:effectLst/>
        </c:spPr>
        <c:marker>
          <c:symbol val="none"/>
        </c:marker>
      </c:pivotFmt>
      <c:pivotFmt>
        <c:idx val="112"/>
        <c:spPr>
          <a:solidFill>
            <a:schemeClr val="accent1"/>
          </a:solidFill>
          <a:ln w="28575" cap="rnd">
            <a:solidFill>
              <a:schemeClr val="accent1"/>
            </a:solidFill>
            <a:round/>
          </a:ln>
          <a:effectLst/>
        </c:spPr>
        <c:marker>
          <c:symbol val="none"/>
        </c:marker>
      </c:pivotFmt>
      <c:pivotFmt>
        <c:idx val="113"/>
        <c:spPr>
          <a:solidFill>
            <a:schemeClr val="accent1"/>
          </a:solidFill>
          <a:ln w="28575" cap="rnd">
            <a:solidFill>
              <a:schemeClr val="accent1"/>
            </a:solidFill>
            <a:round/>
          </a:ln>
          <a:effectLst/>
        </c:spPr>
        <c:marker>
          <c:symbol val="none"/>
        </c:marker>
      </c:pivotFmt>
      <c:pivotFmt>
        <c:idx val="114"/>
        <c:spPr>
          <a:solidFill>
            <a:schemeClr val="accent1"/>
          </a:solidFill>
          <a:ln w="28575" cap="rnd">
            <a:solidFill>
              <a:schemeClr val="accent1"/>
            </a:solidFill>
            <a:round/>
          </a:ln>
          <a:effectLst/>
        </c:spPr>
        <c:marker>
          <c:symbol val="none"/>
        </c:marker>
      </c:pivotFmt>
      <c:pivotFmt>
        <c:idx val="115"/>
        <c:spPr>
          <a:solidFill>
            <a:schemeClr val="accent1"/>
          </a:solidFill>
          <a:ln w="28575" cap="rnd">
            <a:solidFill>
              <a:schemeClr val="accent1"/>
            </a:solidFill>
            <a:round/>
          </a:ln>
          <a:effectLst/>
        </c:spPr>
        <c:marker>
          <c:symbol val="none"/>
        </c:marker>
      </c:pivotFmt>
      <c:pivotFmt>
        <c:idx val="116"/>
        <c:spPr>
          <a:solidFill>
            <a:schemeClr val="accent1"/>
          </a:solidFill>
          <a:ln w="28575" cap="rnd">
            <a:solidFill>
              <a:schemeClr val="accent1"/>
            </a:solidFill>
            <a:round/>
          </a:ln>
          <a:effectLst/>
        </c:spPr>
        <c:marker>
          <c:symbol val="none"/>
        </c:marker>
      </c:pivotFmt>
      <c:pivotFmt>
        <c:idx val="117"/>
        <c:spPr>
          <a:solidFill>
            <a:schemeClr val="accent1"/>
          </a:solidFill>
          <a:ln w="28575" cap="rnd">
            <a:solidFill>
              <a:schemeClr val="accent1"/>
            </a:solidFill>
            <a:round/>
          </a:ln>
          <a:effectLst/>
        </c:spPr>
        <c:marker>
          <c:symbol val="none"/>
        </c:marker>
      </c:pivotFmt>
      <c:pivotFmt>
        <c:idx val="118"/>
        <c:spPr>
          <a:solidFill>
            <a:schemeClr val="accent1"/>
          </a:solidFill>
          <a:ln w="28575" cap="rnd">
            <a:solidFill>
              <a:schemeClr val="accent1"/>
            </a:solidFill>
            <a:round/>
          </a:ln>
          <a:effectLst/>
        </c:spPr>
        <c:marker>
          <c:symbol val="none"/>
        </c:marker>
      </c:pivotFmt>
      <c:pivotFmt>
        <c:idx val="119"/>
        <c:spPr>
          <a:solidFill>
            <a:schemeClr val="accent1"/>
          </a:solidFill>
          <a:ln w="28575" cap="rnd">
            <a:solidFill>
              <a:schemeClr val="accent1"/>
            </a:solidFill>
            <a:round/>
          </a:ln>
          <a:effectLst/>
        </c:spPr>
        <c:marker>
          <c:symbol val="none"/>
        </c:marker>
      </c:pivotFmt>
      <c:pivotFmt>
        <c:idx val="120"/>
        <c:spPr>
          <a:solidFill>
            <a:schemeClr val="accent1"/>
          </a:solidFill>
          <a:ln w="28575" cap="rnd">
            <a:solidFill>
              <a:schemeClr val="accent1"/>
            </a:solidFill>
            <a:round/>
          </a:ln>
          <a:effectLst/>
        </c:spPr>
        <c:marker>
          <c:symbol val="none"/>
        </c:marker>
      </c:pivotFmt>
      <c:pivotFmt>
        <c:idx val="121"/>
        <c:spPr>
          <a:solidFill>
            <a:schemeClr val="accent1"/>
          </a:solidFill>
          <a:ln w="28575" cap="rnd">
            <a:solidFill>
              <a:schemeClr val="accent1"/>
            </a:solidFill>
            <a:round/>
          </a:ln>
          <a:effectLst/>
        </c:spPr>
        <c:marker>
          <c:symbol val="none"/>
        </c:marker>
      </c:pivotFmt>
      <c:pivotFmt>
        <c:idx val="122"/>
        <c:spPr>
          <a:solidFill>
            <a:schemeClr val="accent1"/>
          </a:solidFill>
          <a:ln w="28575" cap="rnd">
            <a:solidFill>
              <a:schemeClr val="accent1"/>
            </a:solidFill>
            <a:round/>
          </a:ln>
          <a:effectLst/>
        </c:spPr>
        <c:marker>
          <c:symbol val="none"/>
        </c:marker>
      </c:pivotFmt>
      <c:pivotFmt>
        <c:idx val="123"/>
        <c:spPr>
          <a:solidFill>
            <a:schemeClr val="accent1"/>
          </a:solidFill>
          <a:ln w="28575" cap="rnd">
            <a:solidFill>
              <a:schemeClr val="accent1"/>
            </a:solidFill>
            <a:round/>
          </a:ln>
          <a:effectLst/>
        </c:spPr>
        <c:marker>
          <c:symbol val="none"/>
        </c:marker>
      </c:pivotFmt>
      <c:pivotFmt>
        <c:idx val="124"/>
        <c:spPr>
          <a:solidFill>
            <a:schemeClr val="accent1"/>
          </a:solidFill>
          <a:ln w="28575" cap="rnd">
            <a:solidFill>
              <a:schemeClr val="accent1"/>
            </a:solidFill>
            <a:round/>
          </a:ln>
          <a:effectLst/>
        </c:spPr>
        <c:marker>
          <c:symbol val="none"/>
        </c:marker>
      </c:pivotFmt>
      <c:pivotFmt>
        <c:idx val="125"/>
        <c:spPr>
          <a:solidFill>
            <a:schemeClr val="accent1"/>
          </a:solidFill>
          <a:ln w="28575" cap="rnd">
            <a:solidFill>
              <a:schemeClr val="accent1"/>
            </a:solidFill>
            <a:round/>
          </a:ln>
          <a:effectLst/>
        </c:spPr>
        <c:marker>
          <c:symbol val="none"/>
        </c:marker>
      </c:pivotFmt>
      <c:pivotFmt>
        <c:idx val="126"/>
        <c:spPr>
          <a:solidFill>
            <a:schemeClr val="accent1"/>
          </a:solidFill>
          <a:ln w="28575" cap="rnd">
            <a:solidFill>
              <a:schemeClr val="accent1"/>
            </a:solidFill>
            <a:round/>
          </a:ln>
          <a:effectLst/>
        </c:spPr>
        <c:marker>
          <c:symbol val="none"/>
        </c:marker>
      </c:pivotFmt>
      <c:pivotFmt>
        <c:idx val="127"/>
        <c:spPr>
          <a:solidFill>
            <a:schemeClr val="accent1"/>
          </a:solidFill>
          <a:ln w="28575" cap="rnd">
            <a:solidFill>
              <a:schemeClr val="accent1"/>
            </a:solidFill>
            <a:round/>
          </a:ln>
          <a:effectLst/>
        </c:spPr>
        <c:marker>
          <c:symbol val="none"/>
        </c:marker>
      </c:pivotFmt>
      <c:pivotFmt>
        <c:idx val="128"/>
        <c:spPr>
          <a:solidFill>
            <a:schemeClr val="accent1"/>
          </a:solidFill>
          <a:ln w="28575" cap="rnd">
            <a:solidFill>
              <a:schemeClr val="accent1"/>
            </a:solidFill>
            <a:round/>
          </a:ln>
          <a:effectLst/>
        </c:spPr>
        <c:marker>
          <c:symbol val="none"/>
        </c:marker>
      </c:pivotFmt>
      <c:pivotFmt>
        <c:idx val="129"/>
        <c:spPr>
          <a:solidFill>
            <a:schemeClr val="accent1"/>
          </a:solidFill>
          <a:ln w="28575" cap="rnd">
            <a:solidFill>
              <a:schemeClr val="accent1"/>
            </a:solidFill>
            <a:round/>
          </a:ln>
          <a:effectLst/>
        </c:spPr>
        <c:marker>
          <c:symbol val="none"/>
        </c:marker>
      </c:pivotFmt>
      <c:pivotFmt>
        <c:idx val="130"/>
        <c:spPr>
          <a:solidFill>
            <a:schemeClr val="accent1"/>
          </a:solidFill>
          <a:ln w="28575" cap="rnd">
            <a:solidFill>
              <a:schemeClr val="accent1"/>
            </a:solidFill>
            <a:round/>
          </a:ln>
          <a:effectLst/>
        </c:spPr>
        <c:marker>
          <c:symbol val="none"/>
        </c:marker>
      </c:pivotFmt>
      <c:pivotFmt>
        <c:idx val="131"/>
        <c:spPr>
          <a:solidFill>
            <a:schemeClr val="accent1"/>
          </a:solidFill>
          <a:ln w="28575" cap="rnd">
            <a:solidFill>
              <a:schemeClr val="accent1"/>
            </a:solidFill>
            <a:round/>
          </a:ln>
          <a:effectLst/>
        </c:spPr>
        <c:marker>
          <c:symbol val="none"/>
        </c:marker>
      </c:pivotFmt>
      <c:pivotFmt>
        <c:idx val="132"/>
        <c:spPr>
          <a:solidFill>
            <a:schemeClr val="accent1"/>
          </a:solidFill>
          <a:ln w="28575" cap="rnd">
            <a:solidFill>
              <a:schemeClr val="accent1"/>
            </a:solidFill>
            <a:round/>
          </a:ln>
          <a:effectLst/>
        </c:spPr>
        <c:marker>
          <c:symbol val="none"/>
        </c:marker>
      </c:pivotFmt>
      <c:pivotFmt>
        <c:idx val="133"/>
        <c:spPr>
          <a:solidFill>
            <a:schemeClr val="accent1"/>
          </a:solidFill>
          <a:ln w="28575" cap="rnd">
            <a:solidFill>
              <a:schemeClr val="accent1"/>
            </a:solidFill>
            <a:round/>
          </a:ln>
          <a:effectLst/>
        </c:spPr>
        <c:marker>
          <c:symbol val="none"/>
        </c:marker>
      </c:pivotFmt>
      <c:pivotFmt>
        <c:idx val="134"/>
        <c:spPr>
          <a:solidFill>
            <a:schemeClr val="accent1"/>
          </a:solidFill>
          <a:ln w="28575" cap="rnd">
            <a:solidFill>
              <a:schemeClr val="accent1"/>
            </a:solidFill>
            <a:round/>
          </a:ln>
          <a:effectLst/>
        </c:spPr>
        <c:marker>
          <c:symbol val="none"/>
        </c:marker>
      </c:pivotFmt>
      <c:pivotFmt>
        <c:idx val="135"/>
        <c:spPr>
          <a:solidFill>
            <a:schemeClr val="accent1"/>
          </a:solidFill>
          <a:ln w="28575" cap="rnd">
            <a:solidFill>
              <a:schemeClr val="accent1"/>
            </a:solidFill>
            <a:round/>
          </a:ln>
          <a:effectLst/>
        </c:spPr>
        <c:marker>
          <c:symbol val="none"/>
        </c:marker>
      </c:pivotFmt>
      <c:pivotFmt>
        <c:idx val="136"/>
        <c:spPr>
          <a:solidFill>
            <a:schemeClr val="accent1"/>
          </a:solidFill>
          <a:ln w="28575" cap="rnd">
            <a:solidFill>
              <a:schemeClr val="accent1"/>
            </a:solidFill>
            <a:round/>
          </a:ln>
          <a:effectLst/>
        </c:spPr>
        <c:marker>
          <c:symbol val="none"/>
        </c:marker>
      </c:pivotFmt>
      <c:pivotFmt>
        <c:idx val="137"/>
        <c:spPr>
          <a:solidFill>
            <a:schemeClr val="accent1"/>
          </a:solidFill>
          <a:ln w="28575" cap="rnd">
            <a:solidFill>
              <a:schemeClr val="accent1"/>
            </a:solidFill>
            <a:round/>
          </a:ln>
          <a:effectLst/>
        </c:spPr>
        <c:marker>
          <c:symbol val="none"/>
        </c:marker>
      </c:pivotFmt>
      <c:pivotFmt>
        <c:idx val="138"/>
        <c:spPr>
          <a:solidFill>
            <a:schemeClr val="accent1"/>
          </a:solidFill>
          <a:ln w="28575" cap="rnd">
            <a:solidFill>
              <a:schemeClr val="accent1"/>
            </a:solidFill>
            <a:round/>
          </a:ln>
          <a:effectLst/>
        </c:spPr>
        <c:marker>
          <c:symbol val="none"/>
        </c:marker>
      </c:pivotFmt>
      <c:pivotFmt>
        <c:idx val="139"/>
        <c:spPr>
          <a:solidFill>
            <a:schemeClr val="accent1"/>
          </a:solidFill>
          <a:ln w="28575" cap="rnd">
            <a:solidFill>
              <a:schemeClr val="accent1"/>
            </a:solidFill>
            <a:round/>
          </a:ln>
          <a:effectLst/>
        </c:spPr>
        <c:marker>
          <c:symbol val="none"/>
        </c:marker>
      </c:pivotFmt>
      <c:pivotFmt>
        <c:idx val="140"/>
        <c:spPr>
          <a:solidFill>
            <a:schemeClr val="accent1"/>
          </a:solidFill>
          <a:ln w="28575" cap="rnd">
            <a:solidFill>
              <a:schemeClr val="accent1"/>
            </a:solidFill>
            <a:round/>
          </a:ln>
          <a:effectLst/>
        </c:spPr>
        <c:marker>
          <c:symbol val="none"/>
        </c:marker>
      </c:pivotFmt>
      <c:pivotFmt>
        <c:idx val="141"/>
        <c:spPr>
          <a:solidFill>
            <a:schemeClr val="accent1"/>
          </a:solidFill>
          <a:ln w="28575" cap="rnd">
            <a:solidFill>
              <a:schemeClr val="accent1"/>
            </a:solidFill>
            <a:round/>
          </a:ln>
          <a:effectLst/>
        </c:spPr>
        <c:marker>
          <c:symbol val="none"/>
        </c:marker>
      </c:pivotFmt>
      <c:pivotFmt>
        <c:idx val="142"/>
        <c:spPr>
          <a:solidFill>
            <a:schemeClr val="accent1"/>
          </a:solidFill>
          <a:ln w="28575" cap="rnd">
            <a:solidFill>
              <a:schemeClr val="accent1"/>
            </a:solidFill>
            <a:round/>
          </a:ln>
          <a:effectLst/>
        </c:spPr>
        <c:marker>
          <c:symbol val="none"/>
        </c:marker>
      </c:pivotFmt>
      <c:pivotFmt>
        <c:idx val="143"/>
        <c:spPr>
          <a:solidFill>
            <a:schemeClr val="accent1"/>
          </a:solidFill>
          <a:ln w="28575" cap="rnd">
            <a:solidFill>
              <a:schemeClr val="accent1"/>
            </a:solidFill>
            <a:round/>
          </a:ln>
          <a:effectLst/>
        </c:spPr>
        <c:marker>
          <c:symbol val="none"/>
        </c:marker>
      </c:pivotFmt>
      <c:pivotFmt>
        <c:idx val="144"/>
        <c:spPr>
          <a:solidFill>
            <a:schemeClr val="accent1"/>
          </a:solidFill>
          <a:ln w="28575" cap="rnd">
            <a:solidFill>
              <a:schemeClr val="accent1"/>
            </a:solidFill>
            <a:round/>
          </a:ln>
          <a:effectLst/>
        </c:spPr>
        <c:marker>
          <c:symbol val="none"/>
        </c:marker>
      </c:pivotFmt>
      <c:pivotFmt>
        <c:idx val="145"/>
        <c:spPr>
          <a:solidFill>
            <a:schemeClr val="accent1"/>
          </a:solidFill>
          <a:ln w="28575" cap="rnd">
            <a:solidFill>
              <a:schemeClr val="accent1"/>
            </a:solidFill>
            <a:round/>
          </a:ln>
          <a:effectLst/>
        </c:spPr>
        <c:marker>
          <c:symbol val="none"/>
        </c:marker>
      </c:pivotFmt>
      <c:pivotFmt>
        <c:idx val="146"/>
        <c:spPr>
          <a:solidFill>
            <a:schemeClr val="accent1"/>
          </a:solidFill>
          <a:ln w="28575" cap="rnd">
            <a:solidFill>
              <a:schemeClr val="accent1"/>
            </a:solidFill>
            <a:round/>
          </a:ln>
          <a:effectLst/>
        </c:spPr>
        <c:marker>
          <c:symbol val="none"/>
        </c:marker>
      </c:pivotFmt>
      <c:pivotFmt>
        <c:idx val="147"/>
        <c:spPr>
          <a:solidFill>
            <a:schemeClr val="accent1"/>
          </a:solidFill>
          <a:ln w="28575" cap="rnd">
            <a:solidFill>
              <a:schemeClr val="accent1"/>
            </a:solidFill>
            <a:round/>
          </a:ln>
          <a:effectLst/>
        </c:spPr>
        <c:marker>
          <c:symbol val="none"/>
        </c:marker>
      </c:pivotFmt>
      <c:pivotFmt>
        <c:idx val="148"/>
        <c:spPr>
          <a:solidFill>
            <a:schemeClr val="accent1"/>
          </a:solidFill>
          <a:ln w="28575" cap="rnd">
            <a:solidFill>
              <a:schemeClr val="accent1"/>
            </a:solidFill>
            <a:round/>
          </a:ln>
          <a:effectLst/>
        </c:spPr>
        <c:marker>
          <c:symbol val="none"/>
        </c:marker>
      </c:pivotFmt>
      <c:pivotFmt>
        <c:idx val="149"/>
        <c:spPr>
          <a:solidFill>
            <a:schemeClr val="accent1"/>
          </a:solidFill>
          <a:ln w="28575" cap="rnd">
            <a:solidFill>
              <a:schemeClr val="accent1"/>
            </a:solidFill>
            <a:round/>
          </a:ln>
          <a:effectLst/>
        </c:spPr>
        <c:marker>
          <c:symbol val="none"/>
        </c:marker>
      </c:pivotFmt>
      <c:pivotFmt>
        <c:idx val="150"/>
        <c:spPr>
          <a:solidFill>
            <a:schemeClr val="accent1"/>
          </a:solidFill>
          <a:ln w="28575" cap="rnd">
            <a:solidFill>
              <a:schemeClr val="accent1"/>
            </a:solidFill>
            <a:round/>
          </a:ln>
          <a:effectLst/>
        </c:spPr>
        <c:marker>
          <c:symbol val="none"/>
        </c:marker>
      </c:pivotFmt>
      <c:pivotFmt>
        <c:idx val="151"/>
        <c:spPr>
          <a:solidFill>
            <a:schemeClr val="accent1"/>
          </a:solidFill>
          <a:ln w="28575" cap="rnd">
            <a:solidFill>
              <a:schemeClr val="accent1"/>
            </a:solidFill>
            <a:round/>
          </a:ln>
          <a:effectLst/>
        </c:spPr>
        <c:marker>
          <c:symbol val="none"/>
        </c:marker>
      </c:pivotFmt>
      <c:pivotFmt>
        <c:idx val="152"/>
        <c:spPr>
          <a:solidFill>
            <a:schemeClr val="accent1"/>
          </a:solidFill>
          <a:ln w="28575" cap="rnd">
            <a:solidFill>
              <a:schemeClr val="accent1"/>
            </a:solidFill>
            <a:round/>
          </a:ln>
          <a:effectLst/>
        </c:spPr>
        <c:marker>
          <c:symbol val="none"/>
        </c:marker>
      </c:pivotFmt>
      <c:pivotFmt>
        <c:idx val="153"/>
        <c:spPr>
          <a:solidFill>
            <a:schemeClr val="accent1"/>
          </a:solidFill>
          <a:ln w="28575" cap="rnd">
            <a:solidFill>
              <a:schemeClr val="accent1"/>
            </a:solidFill>
            <a:round/>
          </a:ln>
          <a:effectLst/>
        </c:spPr>
        <c:marker>
          <c:symbol val="none"/>
        </c:marker>
      </c:pivotFmt>
      <c:pivotFmt>
        <c:idx val="154"/>
        <c:spPr>
          <a:solidFill>
            <a:schemeClr val="accent1"/>
          </a:solidFill>
          <a:ln w="28575" cap="rnd">
            <a:solidFill>
              <a:schemeClr val="accent1"/>
            </a:solidFill>
            <a:round/>
          </a:ln>
          <a:effectLst/>
        </c:spPr>
        <c:marker>
          <c:symbol val="none"/>
        </c:marker>
      </c:pivotFmt>
      <c:pivotFmt>
        <c:idx val="155"/>
        <c:spPr>
          <a:solidFill>
            <a:schemeClr val="accent1"/>
          </a:solidFill>
          <a:ln w="28575" cap="rnd">
            <a:solidFill>
              <a:schemeClr val="accent1"/>
            </a:solidFill>
            <a:round/>
          </a:ln>
          <a:effectLst/>
        </c:spPr>
        <c:marker>
          <c:symbol val="none"/>
        </c:marker>
      </c:pivotFmt>
      <c:pivotFmt>
        <c:idx val="156"/>
        <c:spPr>
          <a:solidFill>
            <a:schemeClr val="accent1"/>
          </a:solidFill>
          <a:ln w="28575" cap="rnd">
            <a:solidFill>
              <a:schemeClr val="accent1"/>
            </a:solidFill>
            <a:round/>
          </a:ln>
          <a:effectLst/>
        </c:spPr>
        <c:marker>
          <c:symbol val="none"/>
        </c:marker>
      </c:pivotFmt>
      <c:pivotFmt>
        <c:idx val="157"/>
        <c:spPr>
          <a:solidFill>
            <a:schemeClr val="accent1"/>
          </a:solidFill>
          <a:ln w="28575" cap="rnd">
            <a:solidFill>
              <a:schemeClr val="accent1"/>
            </a:solidFill>
            <a:round/>
          </a:ln>
          <a:effectLst/>
        </c:spPr>
        <c:marker>
          <c:symbol val="none"/>
        </c:marker>
      </c:pivotFmt>
      <c:pivotFmt>
        <c:idx val="158"/>
        <c:spPr>
          <a:solidFill>
            <a:schemeClr val="accent1"/>
          </a:solidFill>
          <a:ln w="28575" cap="rnd">
            <a:solidFill>
              <a:schemeClr val="accent1"/>
            </a:solidFill>
            <a:round/>
          </a:ln>
          <a:effectLst/>
        </c:spPr>
        <c:marker>
          <c:symbol val="none"/>
        </c:marker>
      </c:pivotFmt>
      <c:pivotFmt>
        <c:idx val="159"/>
        <c:spPr>
          <a:solidFill>
            <a:schemeClr val="accent1"/>
          </a:solidFill>
          <a:ln w="28575" cap="rnd">
            <a:solidFill>
              <a:schemeClr val="accent1"/>
            </a:solidFill>
            <a:round/>
          </a:ln>
          <a:effectLst/>
        </c:spPr>
        <c:marker>
          <c:symbol val="none"/>
        </c:marker>
      </c:pivotFmt>
      <c:pivotFmt>
        <c:idx val="160"/>
        <c:spPr>
          <a:solidFill>
            <a:schemeClr val="accent1"/>
          </a:solidFill>
          <a:ln w="28575" cap="rnd">
            <a:solidFill>
              <a:schemeClr val="accent1"/>
            </a:solidFill>
            <a:round/>
          </a:ln>
          <a:effectLst/>
        </c:spPr>
        <c:marker>
          <c:symbol val="none"/>
        </c:marker>
      </c:pivotFmt>
      <c:pivotFmt>
        <c:idx val="161"/>
        <c:spPr>
          <a:solidFill>
            <a:schemeClr val="accent1"/>
          </a:solidFill>
          <a:ln w="28575" cap="rnd">
            <a:solidFill>
              <a:schemeClr val="accent1"/>
            </a:solidFill>
            <a:round/>
          </a:ln>
          <a:effectLst/>
        </c:spPr>
        <c:marker>
          <c:symbol val="none"/>
        </c:marker>
      </c:pivotFmt>
      <c:pivotFmt>
        <c:idx val="162"/>
        <c:spPr>
          <a:solidFill>
            <a:schemeClr val="accent1"/>
          </a:solidFill>
          <a:ln w="28575" cap="rnd">
            <a:solidFill>
              <a:schemeClr val="accent1"/>
            </a:solidFill>
            <a:round/>
          </a:ln>
          <a:effectLst/>
        </c:spPr>
        <c:marker>
          <c:symbol val="none"/>
        </c:marker>
      </c:pivotFmt>
      <c:pivotFmt>
        <c:idx val="163"/>
        <c:spPr>
          <a:solidFill>
            <a:schemeClr val="accent1"/>
          </a:solidFill>
          <a:ln w="28575" cap="rnd">
            <a:solidFill>
              <a:schemeClr val="accent1"/>
            </a:solidFill>
            <a:round/>
          </a:ln>
          <a:effectLst/>
        </c:spPr>
        <c:marker>
          <c:symbol val="none"/>
        </c:marker>
      </c:pivotFmt>
      <c:pivotFmt>
        <c:idx val="164"/>
        <c:spPr>
          <a:solidFill>
            <a:schemeClr val="accent1"/>
          </a:solidFill>
          <a:ln w="28575" cap="rnd">
            <a:solidFill>
              <a:schemeClr val="accent1"/>
            </a:solidFill>
            <a:round/>
          </a:ln>
          <a:effectLst/>
        </c:spPr>
        <c:marker>
          <c:symbol val="none"/>
        </c:marker>
      </c:pivotFmt>
      <c:pivotFmt>
        <c:idx val="165"/>
        <c:spPr>
          <a:solidFill>
            <a:schemeClr val="accent1"/>
          </a:solidFill>
          <a:ln w="28575" cap="rnd">
            <a:solidFill>
              <a:schemeClr val="accent1"/>
            </a:solidFill>
            <a:round/>
          </a:ln>
          <a:effectLst/>
        </c:spPr>
        <c:marker>
          <c:symbol val="none"/>
        </c:marker>
      </c:pivotFmt>
      <c:pivotFmt>
        <c:idx val="166"/>
        <c:spPr>
          <a:solidFill>
            <a:schemeClr val="accent1"/>
          </a:solidFill>
          <a:ln w="28575" cap="rnd">
            <a:solidFill>
              <a:schemeClr val="accent1"/>
            </a:solidFill>
            <a:round/>
          </a:ln>
          <a:effectLst/>
        </c:spPr>
        <c:marker>
          <c:symbol val="none"/>
        </c:marker>
      </c:pivotFmt>
      <c:pivotFmt>
        <c:idx val="167"/>
        <c:spPr>
          <a:solidFill>
            <a:schemeClr val="accent1"/>
          </a:solidFill>
          <a:ln w="28575" cap="rnd">
            <a:solidFill>
              <a:schemeClr val="accent1"/>
            </a:solidFill>
            <a:round/>
          </a:ln>
          <a:effectLst/>
        </c:spPr>
        <c:marker>
          <c:symbol val="none"/>
        </c:marker>
      </c:pivotFmt>
      <c:pivotFmt>
        <c:idx val="168"/>
        <c:spPr>
          <a:solidFill>
            <a:schemeClr val="accent1"/>
          </a:solidFill>
          <a:ln w="28575" cap="rnd">
            <a:solidFill>
              <a:schemeClr val="accent1"/>
            </a:solidFill>
            <a:round/>
          </a:ln>
          <a:effectLst/>
        </c:spPr>
        <c:marker>
          <c:symbol val="none"/>
        </c:marker>
      </c:pivotFmt>
      <c:pivotFmt>
        <c:idx val="169"/>
        <c:spPr>
          <a:solidFill>
            <a:schemeClr val="accent1"/>
          </a:solidFill>
          <a:ln w="28575" cap="rnd">
            <a:solidFill>
              <a:schemeClr val="accent1"/>
            </a:solidFill>
            <a:round/>
          </a:ln>
          <a:effectLst/>
        </c:spPr>
        <c:marker>
          <c:symbol val="none"/>
        </c:marker>
      </c:pivotFmt>
      <c:pivotFmt>
        <c:idx val="170"/>
        <c:spPr>
          <a:solidFill>
            <a:schemeClr val="accent1"/>
          </a:solidFill>
          <a:ln w="28575" cap="rnd">
            <a:solidFill>
              <a:schemeClr val="accent1"/>
            </a:solidFill>
            <a:round/>
          </a:ln>
          <a:effectLst/>
        </c:spPr>
        <c:marker>
          <c:symbol val="none"/>
        </c:marker>
      </c:pivotFmt>
      <c:pivotFmt>
        <c:idx val="171"/>
        <c:spPr>
          <a:solidFill>
            <a:schemeClr val="accent1"/>
          </a:solidFill>
          <a:ln w="28575" cap="rnd">
            <a:solidFill>
              <a:schemeClr val="accent1"/>
            </a:solidFill>
            <a:round/>
          </a:ln>
          <a:effectLst/>
        </c:spPr>
        <c:marker>
          <c:symbol val="none"/>
        </c:marker>
      </c:pivotFmt>
      <c:pivotFmt>
        <c:idx val="172"/>
        <c:spPr>
          <a:solidFill>
            <a:schemeClr val="accent1"/>
          </a:solidFill>
          <a:ln w="28575" cap="rnd">
            <a:solidFill>
              <a:schemeClr val="accent1"/>
            </a:solidFill>
            <a:round/>
          </a:ln>
          <a:effectLst/>
        </c:spPr>
        <c:marker>
          <c:symbol val="none"/>
        </c:marker>
      </c:pivotFmt>
      <c:pivotFmt>
        <c:idx val="173"/>
        <c:spPr>
          <a:solidFill>
            <a:schemeClr val="accent1"/>
          </a:solidFill>
          <a:ln w="28575" cap="rnd">
            <a:solidFill>
              <a:schemeClr val="accent1"/>
            </a:solidFill>
            <a:round/>
          </a:ln>
          <a:effectLst/>
        </c:spPr>
        <c:marker>
          <c:symbol val="none"/>
        </c:marker>
      </c:pivotFmt>
      <c:pivotFmt>
        <c:idx val="174"/>
        <c:spPr>
          <a:solidFill>
            <a:schemeClr val="accent1"/>
          </a:solidFill>
          <a:ln w="28575" cap="rnd">
            <a:solidFill>
              <a:schemeClr val="accent1"/>
            </a:solidFill>
            <a:round/>
          </a:ln>
          <a:effectLst/>
        </c:spPr>
        <c:marker>
          <c:symbol val="none"/>
        </c:marker>
      </c:pivotFmt>
      <c:pivotFmt>
        <c:idx val="175"/>
        <c:spPr>
          <a:solidFill>
            <a:schemeClr val="accent1"/>
          </a:solidFill>
          <a:ln w="28575" cap="rnd">
            <a:solidFill>
              <a:schemeClr val="accent1"/>
            </a:solidFill>
            <a:round/>
          </a:ln>
          <a:effectLst/>
        </c:spPr>
        <c:marker>
          <c:symbol val="none"/>
        </c:marker>
      </c:pivotFmt>
      <c:pivotFmt>
        <c:idx val="176"/>
        <c:spPr>
          <a:solidFill>
            <a:schemeClr val="accent1"/>
          </a:solidFill>
          <a:ln w="28575" cap="rnd">
            <a:solidFill>
              <a:schemeClr val="accent1"/>
            </a:solidFill>
            <a:round/>
          </a:ln>
          <a:effectLst/>
        </c:spPr>
        <c:marker>
          <c:symbol val="none"/>
        </c:marker>
      </c:pivotFmt>
      <c:pivotFmt>
        <c:idx val="177"/>
        <c:spPr>
          <a:solidFill>
            <a:schemeClr val="accent1"/>
          </a:solidFill>
          <a:ln w="28575" cap="rnd">
            <a:solidFill>
              <a:schemeClr val="accent1"/>
            </a:solidFill>
            <a:round/>
          </a:ln>
          <a:effectLst/>
        </c:spPr>
        <c:marker>
          <c:symbol val="none"/>
        </c:marker>
      </c:pivotFmt>
      <c:pivotFmt>
        <c:idx val="178"/>
        <c:spPr>
          <a:solidFill>
            <a:schemeClr val="accent1"/>
          </a:solidFill>
          <a:ln w="28575" cap="rnd">
            <a:solidFill>
              <a:schemeClr val="accent1"/>
            </a:solidFill>
            <a:round/>
          </a:ln>
          <a:effectLst/>
        </c:spPr>
        <c:marker>
          <c:symbol val="none"/>
        </c:marker>
      </c:pivotFmt>
      <c:pivotFmt>
        <c:idx val="179"/>
        <c:spPr>
          <a:solidFill>
            <a:schemeClr val="accent1"/>
          </a:solidFill>
          <a:ln w="28575" cap="rnd">
            <a:solidFill>
              <a:schemeClr val="accent1"/>
            </a:solidFill>
            <a:round/>
          </a:ln>
          <a:effectLst/>
        </c:spPr>
        <c:marker>
          <c:symbol val="none"/>
        </c:marker>
      </c:pivotFmt>
      <c:pivotFmt>
        <c:idx val="180"/>
        <c:spPr>
          <a:solidFill>
            <a:schemeClr val="accent1"/>
          </a:solidFill>
          <a:ln w="28575" cap="rnd">
            <a:solidFill>
              <a:schemeClr val="accent1"/>
            </a:solidFill>
            <a:round/>
          </a:ln>
          <a:effectLst/>
        </c:spPr>
        <c:marker>
          <c:symbol val="none"/>
        </c:marker>
      </c:pivotFmt>
      <c:pivotFmt>
        <c:idx val="181"/>
        <c:spPr>
          <a:solidFill>
            <a:schemeClr val="accent1"/>
          </a:solidFill>
          <a:ln w="28575" cap="rnd">
            <a:solidFill>
              <a:schemeClr val="accent1"/>
            </a:solidFill>
            <a:round/>
          </a:ln>
          <a:effectLst/>
        </c:spPr>
        <c:marker>
          <c:symbol val="none"/>
        </c:marker>
      </c:pivotFmt>
      <c:pivotFmt>
        <c:idx val="182"/>
        <c:spPr>
          <a:solidFill>
            <a:schemeClr val="accent1"/>
          </a:solidFill>
          <a:ln w="28575" cap="rnd">
            <a:solidFill>
              <a:schemeClr val="accent1"/>
            </a:solidFill>
            <a:round/>
          </a:ln>
          <a:effectLst/>
        </c:spPr>
        <c:marker>
          <c:symbol val="none"/>
        </c:marker>
      </c:pivotFmt>
      <c:pivotFmt>
        <c:idx val="183"/>
        <c:spPr>
          <a:solidFill>
            <a:schemeClr val="accent1"/>
          </a:solidFill>
          <a:ln w="28575" cap="rnd">
            <a:solidFill>
              <a:schemeClr val="accent1"/>
            </a:solidFill>
            <a:round/>
          </a:ln>
          <a:effectLst/>
        </c:spPr>
        <c:marker>
          <c:symbol val="none"/>
        </c:marker>
      </c:pivotFmt>
      <c:pivotFmt>
        <c:idx val="184"/>
        <c:spPr>
          <a:solidFill>
            <a:schemeClr val="accent1"/>
          </a:solidFill>
          <a:ln w="28575" cap="rnd">
            <a:solidFill>
              <a:schemeClr val="accent1"/>
            </a:solidFill>
            <a:round/>
          </a:ln>
          <a:effectLst/>
        </c:spPr>
        <c:marker>
          <c:symbol val="none"/>
        </c:marker>
      </c:pivotFmt>
      <c:pivotFmt>
        <c:idx val="185"/>
        <c:spPr>
          <a:solidFill>
            <a:schemeClr val="accent1"/>
          </a:solidFill>
          <a:ln w="28575" cap="rnd">
            <a:solidFill>
              <a:schemeClr val="accent1"/>
            </a:solidFill>
            <a:round/>
          </a:ln>
          <a:effectLst/>
        </c:spPr>
        <c:marker>
          <c:symbol val="none"/>
        </c:marker>
      </c:pivotFmt>
      <c:pivotFmt>
        <c:idx val="186"/>
        <c:spPr>
          <a:solidFill>
            <a:schemeClr val="accent1"/>
          </a:solidFill>
          <a:ln w="28575" cap="rnd">
            <a:solidFill>
              <a:schemeClr val="accent1"/>
            </a:solidFill>
            <a:round/>
          </a:ln>
          <a:effectLst/>
        </c:spPr>
        <c:marker>
          <c:symbol val="none"/>
        </c:marker>
      </c:pivotFmt>
      <c:pivotFmt>
        <c:idx val="187"/>
        <c:spPr>
          <a:solidFill>
            <a:schemeClr val="accent1"/>
          </a:solidFill>
          <a:ln w="28575" cap="rnd">
            <a:solidFill>
              <a:schemeClr val="accent1"/>
            </a:solidFill>
            <a:round/>
          </a:ln>
          <a:effectLst/>
        </c:spPr>
        <c:marker>
          <c:symbol val="none"/>
        </c:marker>
      </c:pivotFmt>
      <c:pivotFmt>
        <c:idx val="188"/>
        <c:spPr>
          <a:solidFill>
            <a:schemeClr val="accent1"/>
          </a:solidFill>
          <a:ln w="28575" cap="rnd">
            <a:solidFill>
              <a:schemeClr val="accent1"/>
            </a:solidFill>
            <a:round/>
          </a:ln>
          <a:effectLst/>
        </c:spPr>
        <c:marker>
          <c:symbol val="none"/>
        </c:marker>
      </c:pivotFmt>
      <c:pivotFmt>
        <c:idx val="189"/>
        <c:spPr>
          <a:solidFill>
            <a:schemeClr val="accent1"/>
          </a:solidFill>
          <a:ln w="28575" cap="rnd">
            <a:solidFill>
              <a:schemeClr val="accent1"/>
            </a:solidFill>
            <a:round/>
          </a:ln>
          <a:effectLst/>
        </c:spPr>
        <c:marker>
          <c:symbol val="none"/>
        </c:marker>
      </c:pivotFmt>
      <c:pivotFmt>
        <c:idx val="190"/>
        <c:spPr>
          <a:solidFill>
            <a:schemeClr val="accent1"/>
          </a:solidFill>
          <a:ln w="28575" cap="rnd">
            <a:solidFill>
              <a:schemeClr val="accent1"/>
            </a:solidFill>
            <a:round/>
          </a:ln>
          <a:effectLst/>
        </c:spPr>
        <c:marker>
          <c:symbol val="none"/>
        </c:marker>
      </c:pivotFmt>
      <c:pivotFmt>
        <c:idx val="191"/>
        <c:spPr>
          <a:solidFill>
            <a:schemeClr val="accent1"/>
          </a:solidFill>
          <a:ln w="28575" cap="rnd">
            <a:solidFill>
              <a:schemeClr val="accent1"/>
            </a:solidFill>
            <a:round/>
          </a:ln>
          <a:effectLst/>
        </c:spPr>
        <c:marker>
          <c:symbol val="none"/>
        </c:marker>
      </c:pivotFmt>
      <c:pivotFmt>
        <c:idx val="192"/>
        <c:spPr>
          <a:solidFill>
            <a:schemeClr val="accent1"/>
          </a:solidFill>
          <a:ln w="28575" cap="rnd">
            <a:solidFill>
              <a:schemeClr val="accent1"/>
            </a:solidFill>
            <a:round/>
          </a:ln>
          <a:effectLst/>
        </c:spPr>
        <c:marker>
          <c:symbol val="none"/>
        </c:marker>
      </c:pivotFmt>
      <c:pivotFmt>
        <c:idx val="193"/>
        <c:spPr>
          <a:solidFill>
            <a:schemeClr val="accent1"/>
          </a:solidFill>
          <a:ln w="28575" cap="rnd">
            <a:solidFill>
              <a:schemeClr val="accent1"/>
            </a:solidFill>
            <a:round/>
          </a:ln>
          <a:effectLst/>
        </c:spPr>
        <c:marker>
          <c:symbol val="none"/>
        </c:marker>
      </c:pivotFmt>
      <c:pivotFmt>
        <c:idx val="194"/>
        <c:spPr>
          <a:solidFill>
            <a:schemeClr val="accent1"/>
          </a:solidFill>
          <a:ln w="28575" cap="rnd">
            <a:solidFill>
              <a:schemeClr val="accent1"/>
            </a:solidFill>
            <a:round/>
          </a:ln>
          <a:effectLst/>
        </c:spPr>
        <c:marker>
          <c:symbol val="none"/>
        </c:marker>
      </c:pivotFmt>
      <c:pivotFmt>
        <c:idx val="195"/>
        <c:spPr>
          <a:solidFill>
            <a:schemeClr val="accent1"/>
          </a:solidFill>
          <a:ln w="28575" cap="rnd">
            <a:solidFill>
              <a:schemeClr val="accent1"/>
            </a:solidFill>
            <a:round/>
          </a:ln>
          <a:effectLst/>
        </c:spPr>
        <c:marker>
          <c:symbol val="none"/>
        </c:marker>
      </c:pivotFmt>
      <c:pivotFmt>
        <c:idx val="196"/>
        <c:spPr>
          <a:solidFill>
            <a:schemeClr val="accent1"/>
          </a:solidFill>
          <a:ln w="28575" cap="rnd">
            <a:solidFill>
              <a:schemeClr val="accent1"/>
            </a:solidFill>
            <a:round/>
          </a:ln>
          <a:effectLst/>
        </c:spPr>
        <c:marker>
          <c:symbol val="none"/>
        </c:marker>
      </c:pivotFmt>
      <c:pivotFmt>
        <c:idx val="197"/>
        <c:spPr>
          <a:solidFill>
            <a:schemeClr val="accent1"/>
          </a:solidFill>
          <a:ln w="28575" cap="rnd">
            <a:solidFill>
              <a:schemeClr val="accent1"/>
            </a:solidFill>
            <a:round/>
          </a:ln>
          <a:effectLst/>
        </c:spPr>
        <c:marker>
          <c:symbol val="none"/>
        </c:marker>
      </c:pivotFmt>
      <c:pivotFmt>
        <c:idx val="198"/>
        <c:spPr>
          <a:solidFill>
            <a:schemeClr val="accent1"/>
          </a:solidFill>
          <a:ln w="28575" cap="rnd">
            <a:solidFill>
              <a:schemeClr val="accent1"/>
            </a:solidFill>
            <a:round/>
          </a:ln>
          <a:effectLst/>
        </c:spPr>
        <c:marker>
          <c:symbol val="none"/>
        </c:marker>
      </c:pivotFmt>
      <c:pivotFmt>
        <c:idx val="199"/>
        <c:spPr>
          <a:solidFill>
            <a:schemeClr val="accent1"/>
          </a:solidFill>
          <a:ln w="28575" cap="rnd">
            <a:solidFill>
              <a:schemeClr val="accent1"/>
            </a:solidFill>
            <a:round/>
          </a:ln>
          <a:effectLst/>
        </c:spPr>
        <c:marker>
          <c:symbol val="none"/>
        </c:marker>
      </c:pivotFmt>
      <c:pivotFmt>
        <c:idx val="200"/>
        <c:spPr>
          <a:solidFill>
            <a:schemeClr val="accent1"/>
          </a:solidFill>
          <a:ln w="28575" cap="rnd">
            <a:solidFill>
              <a:schemeClr val="accent1"/>
            </a:solidFill>
            <a:round/>
          </a:ln>
          <a:effectLst/>
        </c:spPr>
        <c:marker>
          <c:symbol val="none"/>
        </c:marker>
      </c:pivotFmt>
      <c:pivotFmt>
        <c:idx val="201"/>
        <c:spPr>
          <a:solidFill>
            <a:schemeClr val="accent1"/>
          </a:solidFill>
          <a:ln w="28575" cap="rnd">
            <a:solidFill>
              <a:schemeClr val="accent1"/>
            </a:solidFill>
            <a:round/>
          </a:ln>
          <a:effectLst/>
        </c:spPr>
        <c:marker>
          <c:symbol val="none"/>
        </c:marker>
      </c:pivotFmt>
      <c:pivotFmt>
        <c:idx val="202"/>
        <c:spPr>
          <a:solidFill>
            <a:schemeClr val="accent1"/>
          </a:solidFill>
          <a:ln w="28575" cap="rnd">
            <a:solidFill>
              <a:schemeClr val="accent1"/>
            </a:solidFill>
            <a:round/>
          </a:ln>
          <a:effectLst/>
        </c:spPr>
        <c:marker>
          <c:symbol val="none"/>
        </c:marker>
      </c:pivotFmt>
      <c:pivotFmt>
        <c:idx val="203"/>
        <c:spPr>
          <a:solidFill>
            <a:schemeClr val="accent1"/>
          </a:solidFill>
          <a:ln w="28575" cap="rnd">
            <a:solidFill>
              <a:schemeClr val="accent1"/>
            </a:solidFill>
            <a:round/>
          </a:ln>
          <a:effectLst/>
        </c:spPr>
        <c:marker>
          <c:symbol val="none"/>
        </c:marker>
      </c:pivotFmt>
      <c:pivotFmt>
        <c:idx val="204"/>
        <c:spPr>
          <a:solidFill>
            <a:schemeClr val="accent1"/>
          </a:solidFill>
          <a:ln w="28575" cap="rnd">
            <a:solidFill>
              <a:schemeClr val="accent1"/>
            </a:solidFill>
            <a:round/>
          </a:ln>
          <a:effectLst/>
        </c:spPr>
        <c:marker>
          <c:symbol val="none"/>
        </c:marker>
      </c:pivotFmt>
      <c:pivotFmt>
        <c:idx val="205"/>
        <c:spPr>
          <a:solidFill>
            <a:schemeClr val="accent1"/>
          </a:solidFill>
          <a:ln w="28575" cap="rnd">
            <a:solidFill>
              <a:schemeClr val="accent1"/>
            </a:solidFill>
            <a:round/>
          </a:ln>
          <a:effectLst/>
        </c:spPr>
        <c:marker>
          <c:symbol val="none"/>
        </c:marker>
      </c:pivotFmt>
      <c:pivotFmt>
        <c:idx val="206"/>
        <c:spPr>
          <a:solidFill>
            <a:schemeClr val="accent1"/>
          </a:solidFill>
          <a:ln w="28575" cap="rnd">
            <a:solidFill>
              <a:schemeClr val="accent1"/>
            </a:solidFill>
            <a:round/>
          </a:ln>
          <a:effectLst/>
        </c:spPr>
        <c:marker>
          <c:symbol val="none"/>
        </c:marker>
      </c:pivotFmt>
      <c:pivotFmt>
        <c:idx val="207"/>
        <c:spPr>
          <a:solidFill>
            <a:schemeClr val="accent1"/>
          </a:solidFill>
          <a:ln w="28575" cap="rnd">
            <a:solidFill>
              <a:schemeClr val="accent1"/>
            </a:solidFill>
            <a:round/>
          </a:ln>
          <a:effectLst/>
        </c:spPr>
        <c:marker>
          <c:symbol val="none"/>
        </c:marker>
      </c:pivotFmt>
      <c:pivotFmt>
        <c:idx val="208"/>
        <c:spPr>
          <a:solidFill>
            <a:schemeClr val="accent1"/>
          </a:solidFill>
          <a:ln w="28575" cap="rnd">
            <a:solidFill>
              <a:schemeClr val="accent1"/>
            </a:solidFill>
            <a:round/>
          </a:ln>
          <a:effectLst/>
        </c:spPr>
        <c:marker>
          <c:symbol val="none"/>
        </c:marker>
      </c:pivotFmt>
      <c:pivotFmt>
        <c:idx val="209"/>
        <c:spPr>
          <a:solidFill>
            <a:schemeClr val="accent1"/>
          </a:solidFill>
          <a:ln w="28575" cap="rnd">
            <a:solidFill>
              <a:schemeClr val="accent1"/>
            </a:solidFill>
            <a:round/>
          </a:ln>
          <a:effectLst/>
        </c:spPr>
        <c:marker>
          <c:symbol val="none"/>
        </c:marker>
      </c:pivotFmt>
      <c:pivotFmt>
        <c:idx val="210"/>
        <c:spPr>
          <a:solidFill>
            <a:schemeClr val="accent1"/>
          </a:solidFill>
          <a:ln w="28575" cap="rnd">
            <a:solidFill>
              <a:schemeClr val="accent1"/>
            </a:solidFill>
            <a:round/>
          </a:ln>
          <a:effectLst/>
        </c:spPr>
        <c:marker>
          <c:symbol val="none"/>
        </c:marker>
      </c:pivotFmt>
      <c:pivotFmt>
        <c:idx val="211"/>
        <c:spPr>
          <a:solidFill>
            <a:schemeClr val="accent1"/>
          </a:solidFill>
          <a:ln w="28575" cap="rnd">
            <a:solidFill>
              <a:schemeClr val="accent1"/>
            </a:solidFill>
            <a:round/>
          </a:ln>
          <a:effectLst/>
        </c:spPr>
        <c:marker>
          <c:symbol val="none"/>
        </c:marker>
      </c:pivotFmt>
      <c:pivotFmt>
        <c:idx val="212"/>
        <c:spPr>
          <a:solidFill>
            <a:schemeClr val="accent1"/>
          </a:solidFill>
          <a:ln w="28575" cap="rnd">
            <a:solidFill>
              <a:schemeClr val="accent1"/>
            </a:solidFill>
            <a:round/>
          </a:ln>
          <a:effectLst/>
        </c:spPr>
        <c:marker>
          <c:symbol val="none"/>
        </c:marker>
      </c:pivotFmt>
      <c:pivotFmt>
        <c:idx val="213"/>
        <c:spPr>
          <a:solidFill>
            <a:schemeClr val="accent1"/>
          </a:solidFill>
          <a:ln w="28575" cap="rnd">
            <a:solidFill>
              <a:schemeClr val="accent1"/>
            </a:solidFill>
            <a:round/>
          </a:ln>
          <a:effectLst/>
        </c:spPr>
        <c:marker>
          <c:symbol val="none"/>
        </c:marker>
      </c:pivotFmt>
      <c:pivotFmt>
        <c:idx val="214"/>
        <c:spPr>
          <a:solidFill>
            <a:schemeClr val="accent1"/>
          </a:solidFill>
          <a:ln w="28575" cap="rnd">
            <a:solidFill>
              <a:schemeClr val="accent1"/>
            </a:solidFill>
            <a:round/>
          </a:ln>
          <a:effectLst/>
        </c:spPr>
        <c:marker>
          <c:symbol val="none"/>
        </c:marker>
      </c:pivotFmt>
      <c:pivotFmt>
        <c:idx val="215"/>
        <c:spPr>
          <a:solidFill>
            <a:schemeClr val="accent1"/>
          </a:solidFill>
          <a:ln w="28575" cap="rnd">
            <a:solidFill>
              <a:schemeClr val="accent1"/>
            </a:solidFill>
            <a:round/>
          </a:ln>
          <a:effectLst/>
        </c:spPr>
        <c:marker>
          <c:symbol val="none"/>
        </c:marker>
      </c:pivotFmt>
      <c:pivotFmt>
        <c:idx val="216"/>
        <c:spPr>
          <a:solidFill>
            <a:schemeClr val="accent1"/>
          </a:solidFill>
          <a:ln w="28575" cap="rnd">
            <a:solidFill>
              <a:schemeClr val="accent1"/>
            </a:solidFill>
            <a:round/>
          </a:ln>
          <a:effectLst/>
        </c:spPr>
        <c:marker>
          <c:symbol val="none"/>
        </c:marker>
      </c:pivotFmt>
      <c:pivotFmt>
        <c:idx val="217"/>
        <c:spPr>
          <a:solidFill>
            <a:schemeClr val="accent1"/>
          </a:solidFill>
          <a:ln w="28575" cap="rnd">
            <a:solidFill>
              <a:schemeClr val="accent1"/>
            </a:solidFill>
            <a:round/>
          </a:ln>
          <a:effectLst/>
        </c:spPr>
        <c:marker>
          <c:symbol val="none"/>
        </c:marker>
      </c:pivotFmt>
      <c:pivotFmt>
        <c:idx val="218"/>
        <c:spPr>
          <a:solidFill>
            <a:schemeClr val="accent1"/>
          </a:solidFill>
          <a:ln w="28575" cap="rnd">
            <a:solidFill>
              <a:schemeClr val="accent1"/>
            </a:solidFill>
            <a:round/>
          </a:ln>
          <a:effectLst/>
        </c:spPr>
        <c:marker>
          <c:symbol val="none"/>
        </c:marker>
      </c:pivotFmt>
      <c:pivotFmt>
        <c:idx val="219"/>
        <c:spPr>
          <a:solidFill>
            <a:schemeClr val="accent1"/>
          </a:solidFill>
          <a:ln w="28575" cap="rnd">
            <a:solidFill>
              <a:schemeClr val="accent1"/>
            </a:solidFill>
            <a:round/>
          </a:ln>
          <a:effectLst/>
        </c:spPr>
        <c:marker>
          <c:symbol val="none"/>
        </c:marker>
      </c:pivotFmt>
      <c:pivotFmt>
        <c:idx val="220"/>
        <c:spPr>
          <a:solidFill>
            <a:schemeClr val="accent1"/>
          </a:solidFill>
          <a:ln w="28575" cap="rnd">
            <a:solidFill>
              <a:schemeClr val="accent1"/>
            </a:solidFill>
            <a:round/>
          </a:ln>
          <a:effectLst/>
        </c:spPr>
        <c:marker>
          <c:symbol val="none"/>
        </c:marker>
      </c:pivotFmt>
      <c:pivotFmt>
        <c:idx val="221"/>
        <c:spPr>
          <a:solidFill>
            <a:schemeClr val="accent1"/>
          </a:solidFill>
          <a:ln w="28575" cap="rnd">
            <a:solidFill>
              <a:schemeClr val="accent1"/>
            </a:solidFill>
            <a:round/>
          </a:ln>
          <a:effectLst/>
        </c:spPr>
        <c:marker>
          <c:symbol val="none"/>
        </c:marker>
      </c:pivotFmt>
      <c:pivotFmt>
        <c:idx val="222"/>
        <c:spPr>
          <a:solidFill>
            <a:schemeClr val="accent1"/>
          </a:solidFill>
          <a:ln w="28575" cap="rnd">
            <a:solidFill>
              <a:schemeClr val="accent1"/>
            </a:solidFill>
            <a:round/>
          </a:ln>
          <a:effectLst/>
        </c:spPr>
        <c:marker>
          <c:symbol val="none"/>
        </c:marker>
      </c:pivotFmt>
      <c:pivotFmt>
        <c:idx val="223"/>
        <c:spPr>
          <a:solidFill>
            <a:schemeClr val="accent1"/>
          </a:solidFill>
          <a:ln w="28575" cap="rnd">
            <a:solidFill>
              <a:schemeClr val="accent1"/>
            </a:solidFill>
            <a:round/>
          </a:ln>
          <a:effectLst/>
        </c:spPr>
        <c:marker>
          <c:symbol val="none"/>
        </c:marker>
      </c:pivotFmt>
      <c:pivotFmt>
        <c:idx val="224"/>
        <c:spPr>
          <a:solidFill>
            <a:schemeClr val="accent1"/>
          </a:solidFill>
          <a:ln w="28575" cap="rnd">
            <a:solidFill>
              <a:schemeClr val="accent1"/>
            </a:solidFill>
            <a:round/>
          </a:ln>
          <a:effectLst/>
        </c:spPr>
        <c:marker>
          <c:symbol val="none"/>
        </c:marker>
      </c:pivotFmt>
      <c:pivotFmt>
        <c:idx val="225"/>
        <c:spPr>
          <a:solidFill>
            <a:schemeClr val="accent1"/>
          </a:solidFill>
          <a:ln w="28575" cap="rnd">
            <a:solidFill>
              <a:schemeClr val="accent1"/>
            </a:solidFill>
            <a:round/>
          </a:ln>
          <a:effectLst/>
        </c:spPr>
        <c:marker>
          <c:symbol val="none"/>
        </c:marker>
      </c:pivotFmt>
      <c:pivotFmt>
        <c:idx val="226"/>
        <c:spPr>
          <a:solidFill>
            <a:schemeClr val="accent1"/>
          </a:solidFill>
          <a:ln w="28575" cap="rnd">
            <a:solidFill>
              <a:schemeClr val="accent1"/>
            </a:solidFill>
            <a:round/>
          </a:ln>
          <a:effectLst/>
        </c:spPr>
        <c:marker>
          <c:symbol val="none"/>
        </c:marker>
      </c:pivotFmt>
      <c:pivotFmt>
        <c:idx val="227"/>
        <c:spPr>
          <a:solidFill>
            <a:schemeClr val="accent1"/>
          </a:solidFill>
          <a:ln w="28575" cap="rnd">
            <a:solidFill>
              <a:schemeClr val="accent1"/>
            </a:solidFill>
            <a:round/>
          </a:ln>
          <a:effectLst/>
        </c:spPr>
        <c:marker>
          <c:symbol val="none"/>
        </c:marker>
      </c:pivotFmt>
      <c:pivotFmt>
        <c:idx val="228"/>
        <c:spPr>
          <a:solidFill>
            <a:schemeClr val="accent1"/>
          </a:solidFill>
          <a:ln w="28575" cap="rnd">
            <a:solidFill>
              <a:schemeClr val="accent1"/>
            </a:solidFill>
            <a:round/>
          </a:ln>
          <a:effectLst/>
        </c:spPr>
        <c:marker>
          <c:symbol val="none"/>
        </c:marker>
      </c:pivotFmt>
      <c:pivotFmt>
        <c:idx val="229"/>
        <c:spPr>
          <a:solidFill>
            <a:schemeClr val="accent1"/>
          </a:solidFill>
          <a:ln w="28575" cap="rnd">
            <a:solidFill>
              <a:schemeClr val="accent1"/>
            </a:solidFill>
            <a:round/>
          </a:ln>
          <a:effectLst/>
        </c:spPr>
        <c:marker>
          <c:symbol val="none"/>
        </c:marker>
      </c:pivotFmt>
      <c:pivotFmt>
        <c:idx val="230"/>
        <c:spPr>
          <a:solidFill>
            <a:schemeClr val="accent1"/>
          </a:solidFill>
          <a:ln w="28575" cap="rnd">
            <a:solidFill>
              <a:schemeClr val="accent1"/>
            </a:solidFill>
            <a:round/>
          </a:ln>
          <a:effectLst/>
        </c:spPr>
        <c:marker>
          <c:symbol val="none"/>
        </c:marker>
      </c:pivotFmt>
      <c:pivotFmt>
        <c:idx val="231"/>
        <c:spPr>
          <a:solidFill>
            <a:schemeClr val="accent1"/>
          </a:solidFill>
          <a:ln w="28575" cap="rnd">
            <a:solidFill>
              <a:schemeClr val="accent1"/>
            </a:solidFill>
            <a:round/>
          </a:ln>
          <a:effectLst/>
        </c:spPr>
        <c:marker>
          <c:symbol val="none"/>
        </c:marker>
      </c:pivotFmt>
      <c:pivotFmt>
        <c:idx val="232"/>
        <c:spPr>
          <a:solidFill>
            <a:schemeClr val="accent1"/>
          </a:solidFill>
          <a:ln w="28575" cap="rnd">
            <a:solidFill>
              <a:schemeClr val="accent1"/>
            </a:solidFill>
            <a:round/>
          </a:ln>
          <a:effectLst/>
        </c:spPr>
        <c:marker>
          <c:symbol val="none"/>
        </c:marker>
      </c:pivotFmt>
      <c:pivotFmt>
        <c:idx val="233"/>
        <c:spPr>
          <a:solidFill>
            <a:schemeClr val="accent1"/>
          </a:solidFill>
          <a:ln w="28575" cap="rnd">
            <a:solidFill>
              <a:schemeClr val="accent1"/>
            </a:solidFill>
            <a:round/>
          </a:ln>
          <a:effectLst/>
        </c:spPr>
        <c:marker>
          <c:symbol val="none"/>
        </c:marker>
      </c:pivotFmt>
      <c:pivotFmt>
        <c:idx val="234"/>
        <c:spPr>
          <a:solidFill>
            <a:schemeClr val="accent1"/>
          </a:solidFill>
          <a:ln w="28575" cap="rnd">
            <a:solidFill>
              <a:schemeClr val="accent1"/>
            </a:solidFill>
            <a:round/>
          </a:ln>
          <a:effectLst/>
        </c:spPr>
        <c:marker>
          <c:symbol val="none"/>
        </c:marker>
      </c:pivotFmt>
      <c:pivotFmt>
        <c:idx val="235"/>
        <c:spPr>
          <a:solidFill>
            <a:schemeClr val="accent1"/>
          </a:solidFill>
          <a:ln w="28575" cap="rnd">
            <a:solidFill>
              <a:schemeClr val="accent1"/>
            </a:solidFill>
            <a:round/>
          </a:ln>
          <a:effectLst/>
        </c:spPr>
        <c:marker>
          <c:symbol val="none"/>
        </c:marker>
      </c:pivotFmt>
      <c:pivotFmt>
        <c:idx val="236"/>
        <c:spPr>
          <a:solidFill>
            <a:schemeClr val="accent1"/>
          </a:solidFill>
          <a:ln w="28575" cap="rnd">
            <a:solidFill>
              <a:schemeClr val="accent1"/>
            </a:solidFill>
            <a:round/>
          </a:ln>
          <a:effectLst/>
        </c:spPr>
        <c:marker>
          <c:symbol val="none"/>
        </c:marker>
      </c:pivotFmt>
      <c:pivotFmt>
        <c:idx val="237"/>
        <c:spPr>
          <a:solidFill>
            <a:schemeClr val="accent1"/>
          </a:solidFill>
          <a:ln w="28575" cap="rnd">
            <a:solidFill>
              <a:schemeClr val="accent1"/>
            </a:solidFill>
            <a:round/>
          </a:ln>
          <a:effectLst/>
        </c:spPr>
        <c:marker>
          <c:symbol val="none"/>
        </c:marker>
      </c:pivotFmt>
      <c:pivotFmt>
        <c:idx val="238"/>
        <c:spPr>
          <a:solidFill>
            <a:schemeClr val="accent1"/>
          </a:solidFill>
          <a:ln w="28575" cap="rnd">
            <a:solidFill>
              <a:schemeClr val="accent1"/>
            </a:solidFill>
            <a:round/>
          </a:ln>
          <a:effectLst/>
        </c:spPr>
        <c:marker>
          <c:symbol val="none"/>
        </c:marker>
      </c:pivotFmt>
      <c:pivotFmt>
        <c:idx val="239"/>
        <c:spPr>
          <a:solidFill>
            <a:schemeClr val="accent1"/>
          </a:solidFill>
          <a:ln w="28575" cap="rnd">
            <a:solidFill>
              <a:schemeClr val="accent1"/>
            </a:solidFill>
            <a:round/>
          </a:ln>
          <a:effectLst/>
        </c:spPr>
        <c:marker>
          <c:symbol val="none"/>
        </c:marker>
      </c:pivotFmt>
      <c:pivotFmt>
        <c:idx val="240"/>
        <c:spPr>
          <a:solidFill>
            <a:schemeClr val="accent1"/>
          </a:solidFill>
          <a:ln w="28575" cap="rnd">
            <a:solidFill>
              <a:schemeClr val="accent1"/>
            </a:solidFill>
            <a:round/>
          </a:ln>
          <a:effectLst/>
        </c:spPr>
        <c:marker>
          <c:symbol val="none"/>
        </c:marker>
      </c:pivotFmt>
      <c:pivotFmt>
        <c:idx val="241"/>
        <c:spPr>
          <a:solidFill>
            <a:schemeClr val="accent1"/>
          </a:solidFill>
          <a:ln w="28575" cap="rnd">
            <a:solidFill>
              <a:schemeClr val="accent1"/>
            </a:solidFill>
            <a:round/>
          </a:ln>
          <a:effectLst/>
        </c:spPr>
        <c:marker>
          <c:symbol val="none"/>
        </c:marker>
      </c:pivotFmt>
      <c:pivotFmt>
        <c:idx val="242"/>
        <c:spPr>
          <a:solidFill>
            <a:schemeClr val="accent1"/>
          </a:solidFill>
          <a:ln w="28575" cap="rnd">
            <a:solidFill>
              <a:schemeClr val="accent1"/>
            </a:solidFill>
            <a:round/>
          </a:ln>
          <a:effectLst/>
        </c:spPr>
        <c:marker>
          <c:symbol val="none"/>
        </c:marker>
      </c:pivotFmt>
      <c:pivotFmt>
        <c:idx val="243"/>
        <c:spPr>
          <a:solidFill>
            <a:schemeClr val="accent1"/>
          </a:solidFill>
          <a:ln w="28575" cap="rnd">
            <a:solidFill>
              <a:schemeClr val="accent1"/>
            </a:solidFill>
            <a:round/>
          </a:ln>
          <a:effectLst/>
        </c:spPr>
        <c:marker>
          <c:symbol val="none"/>
        </c:marker>
      </c:pivotFmt>
      <c:pivotFmt>
        <c:idx val="244"/>
        <c:spPr>
          <a:solidFill>
            <a:schemeClr val="accent1"/>
          </a:solidFill>
          <a:ln w="28575" cap="rnd">
            <a:solidFill>
              <a:schemeClr val="accent1"/>
            </a:solidFill>
            <a:round/>
          </a:ln>
          <a:effectLst/>
        </c:spPr>
        <c:marker>
          <c:symbol val="none"/>
        </c:marker>
      </c:pivotFmt>
      <c:pivotFmt>
        <c:idx val="245"/>
        <c:spPr>
          <a:solidFill>
            <a:schemeClr val="accent1"/>
          </a:solidFill>
          <a:ln w="28575" cap="rnd">
            <a:solidFill>
              <a:schemeClr val="accent1"/>
            </a:solidFill>
            <a:round/>
          </a:ln>
          <a:effectLst/>
        </c:spPr>
        <c:marker>
          <c:symbol val="none"/>
        </c:marker>
      </c:pivotFmt>
      <c:pivotFmt>
        <c:idx val="246"/>
        <c:spPr>
          <a:solidFill>
            <a:schemeClr val="accent1"/>
          </a:solidFill>
          <a:ln w="28575" cap="rnd">
            <a:solidFill>
              <a:schemeClr val="accent1"/>
            </a:solidFill>
            <a:round/>
          </a:ln>
          <a:effectLst/>
        </c:spPr>
        <c:marker>
          <c:symbol val="none"/>
        </c:marker>
      </c:pivotFmt>
      <c:pivotFmt>
        <c:idx val="247"/>
        <c:spPr>
          <a:solidFill>
            <a:schemeClr val="accent1"/>
          </a:solidFill>
          <a:ln w="28575" cap="rnd">
            <a:solidFill>
              <a:schemeClr val="accent1"/>
            </a:solidFill>
            <a:round/>
          </a:ln>
          <a:effectLst/>
        </c:spPr>
        <c:marker>
          <c:symbol val="none"/>
        </c:marker>
      </c:pivotFmt>
      <c:pivotFmt>
        <c:idx val="248"/>
        <c:spPr>
          <a:solidFill>
            <a:schemeClr val="accent1"/>
          </a:solidFill>
          <a:ln w="28575" cap="rnd">
            <a:solidFill>
              <a:schemeClr val="accent1"/>
            </a:solidFill>
            <a:round/>
          </a:ln>
          <a:effectLst/>
        </c:spPr>
        <c:marker>
          <c:symbol val="none"/>
        </c:marker>
      </c:pivotFmt>
      <c:pivotFmt>
        <c:idx val="249"/>
        <c:spPr>
          <a:solidFill>
            <a:schemeClr val="accent1"/>
          </a:solidFill>
          <a:ln w="28575" cap="rnd">
            <a:solidFill>
              <a:schemeClr val="accent1"/>
            </a:solidFill>
            <a:round/>
          </a:ln>
          <a:effectLst/>
        </c:spPr>
        <c:marker>
          <c:symbol val="none"/>
        </c:marker>
      </c:pivotFmt>
      <c:pivotFmt>
        <c:idx val="250"/>
        <c:spPr>
          <a:solidFill>
            <a:schemeClr val="accent1"/>
          </a:solidFill>
          <a:ln w="28575" cap="rnd">
            <a:solidFill>
              <a:schemeClr val="accent1"/>
            </a:solidFill>
            <a:round/>
          </a:ln>
          <a:effectLst/>
        </c:spPr>
        <c:marker>
          <c:symbol val="none"/>
        </c:marker>
      </c:pivotFmt>
      <c:pivotFmt>
        <c:idx val="251"/>
        <c:spPr>
          <a:solidFill>
            <a:schemeClr val="accent1"/>
          </a:solidFill>
          <a:ln w="28575" cap="rnd">
            <a:solidFill>
              <a:schemeClr val="accent1"/>
            </a:solidFill>
            <a:round/>
          </a:ln>
          <a:effectLst/>
        </c:spPr>
        <c:marker>
          <c:symbol val="none"/>
        </c:marker>
      </c:pivotFmt>
      <c:pivotFmt>
        <c:idx val="252"/>
        <c:spPr>
          <a:solidFill>
            <a:schemeClr val="accent1"/>
          </a:solidFill>
          <a:ln w="28575" cap="rnd">
            <a:solidFill>
              <a:schemeClr val="accent1"/>
            </a:solidFill>
            <a:round/>
          </a:ln>
          <a:effectLst/>
        </c:spPr>
        <c:marker>
          <c:symbol val="none"/>
        </c:marker>
      </c:pivotFmt>
      <c:pivotFmt>
        <c:idx val="253"/>
        <c:spPr>
          <a:solidFill>
            <a:schemeClr val="accent1"/>
          </a:solidFill>
          <a:ln w="28575" cap="rnd">
            <a:solidFill>
              <a:schemeClr val="accent1"/>
            </a:solidFill>
            <a:round/>
          </a:ln>
          <a:effectLst/>
        </c:spPr>
        <c:marker>
          <c:symbol val="none"/>
        </c:marker>
      </c:pivotFmt>
      <c:pivotFmt>
        <c:idx val="254"/>
        <c:spPr>
          <a:solidFill>
            <a:schemeClr val="accent1"/>
          </a:solidFill>
          <a:ln w="28575" cap="rnd">
            <a:solidFill>
              <a:schemeClr val="accent1"/>
            </a:solidFill>
            <a:round/>
          </a:ln>
          <a:effectLst/>
        </c:spPr>
        <c:marker>
          <c:symbol val="none"/>
        </c:marker>
      </c:pivotFmt>
      <c:pivotFmt>
        <c:idx val="255"/>
        <c:spPr>
          <a:solidFill>
            <a:schemeClr val="accent1"/>
          </a:solidFill>
          <a:ln w="28575" cap="rnd">
            <a:solidFill>
              <a:schemeClr val="accent1"/>
            </a:solidFill>
            <a:round/>
          </a:ln>
          <a:effectLst/>
        </c:spPr>
        <c:marker>
          <c:symbol val="none"/>
        </c:marker>
      </c:pivotFmt>
      <c:pivotFmt>
        <c:idx val="256"/>
        <c:spPr>
          <a:solidFill>
            <a:schemeClr val="accent1"/>
          </a:solidFill>
          <a:ln w="28575" cap="rnd">
            <a:solidFill>
              <a:schemeClr val="accent1"/>
            </a:solidFill>
            <a:round/>
          </a:ln>
          <a:effectLst/>
        </c:spPr>
        <c:marker>
          <c:symbol val="none"/>
        </c:marker>
      </c:pivotFmt>
      <c:pivotFmt>
        <c:idx val="257"/>
        <c:spPr>
          <a:solidFill>
            <a:schemeClr val="accent1"/>
          </a:solidFill>
          <a:ln w="28575" cap="rnd">
            <a:solidFill>
              <a:schemeClr val="accent1"/>
            </a:solidFill>
            <a:round/>
          </a:ln>
          <a:effectLst/>
        </c:spPr>
        <c:marker>
          <c:symbol val="none"/>
        </c:marker>
      </c:pivotFmt>
      <c:pivotFmt>
        <c:idx val="258"/>
        <c:spPr>
          <a:solidFill>
            <a:schemeClr val="accent1"/>
          </a:solidFill>
          <a:ln w="28575" cap="rnd">
            <a:solidFill>
              <a:schemeClr val="accent1"/>
            </a:solidFill>
            <a:round/>
          </a:ln>
          <a:effectLst/>
        </c:spPr>
        <c:marker>
          <c:symbol val="none"/>
        </c:marker>
      </c:pivotFmt>
      <c:pivotFmt>
        <c:idx val="259"/>
        <c:spPr>
          <a:solidFill>
            <a:schemeClr val="accent1"/>
          </a:solidFill>
          <a:ln w="28575" cap="rnd">
            <a:solidFill>
              <a:schemeClr val="accent1"/>
            </a:solidFill>
            <a:round/>
          </a:ln>
          <a:effectLst/>
        </c:spPr>
        <c:marker>
          <c:symbol val="none"/>
        </c:marker>
      </c:pivotFmt>
      <c:pivotFmt>
        <c:idx val="260"/>
        <c:spPr>
          <a:solidFill>
            <a:schemeClr val="accent1"/>
          </a:solidFill>
          <a:ln w="28575" cap="rnd">
            <a:solidFill>
              <a:schemeClr val="accent1"/>
            </a:solidFill>
            <a:round/>
          </a:ln>
          <a:effectLst/>
        </c:spPr>
        <c:marker>
          <c:symbol val="none"/>
        </c:marker>
      </c:pivotFmt>
      <c:pivotFmt>
        <c:idx val="261"/>
        <c:spPr>
          <a:solidFill>
            <a:schemeClr val="accent1"/>
          </a:solidFill>
          <a:ln w="28575" cap="rnd">
            <a:solidFill>
              <a:schemeClr val="accent1"/>
            </a:solidFill>
            <a:round/>
          </a:ln>
          <a:effectLst/>
        </c:spPr>
        <c:marker>
          <c:symbol val="none"/>
        </c:marker>
      </c:pivotFmt>
      <c:pivotFmt>
        <c:idx val="262"/>
        <c:spPr>
          <a:solidFill>
            <a:schemeClr val="accent1"/>
          </a:solidFill>
          <a:ln w="28575" cap="rnd">
            <a:solidFill>
              <a:schemeClr val="accent1"/>
            </a:solidFill>
            <a:round/>
          </a:ln>
          <a:effectLst/>
        </c:spPr>
        <c:marker>
          <c:symbol val="none"/>
        </c:marker>
      </c:pivotFmt>
      <c:pivotFmt>
        <c:idx val="263"/>
        <c:spPr>
          <a:solidFill>
            <a:schemeClr val="accent1"/>
          </a:solidFill>
          <a:ln w="28575" cap="rnd">
            <a:solidFill>
              <a:schemeClr val="accent1"/>
            </a:solidFill>
            <a:round/>
          </a:ln>
          <a:effectLst/>
        </c:spPr>
        <c:marker>
          <c:symbol val="none"/>
        </c:marker>
      </c:pivotFmt>
      <c:pivotFmt>
        <c:idx val="264"/>
        <c:spPr>
          <a:solidFill>
            <a:schemeClr val="accent1"/>
          </a:solidFill>
          <a:ln w="28575" cap="rnd">
            <a:solidFill>
              <a:schemeClr val="accent1"/>
            </a:solidFill>
            <a:round/>
          </a:ln>
          <a:effectLst/>
        </c:spPr>
        <c:marker>
          <c:symbol val="none"/>
        </c:marker>
      </c:pivotFmt>
      <c:pivotFmt>
        <c:idx val="265"/>
        <c:spPr>
          <a:solidFill>
            <a:schemeClr val="accent1"/>
          </a:solidFill>
          <a:ln w="28575" cap="rnd">
            <a:solidFill>
              <a:schemeClr val="accent1"/>
            </a:solidFill>
            <a:round/>
          </a:ln>
          <a:effectLst/>
        </c:spPr>
        <c:marker>
          <c:symbol val="none"/>
        </c:marker>
      </c:pivotFmt>
      <c:pivotFmt>
        <c:idx val="266"/>
        <c:spPr>
          <a:solidFill>
            <a:schemeClr val="accent1"/>
          </a:solidFill>
          <a:ln w="28575" cap="rnd">
            <a:solidFill>
              <a:schemeClr val="accent1"/>
            </a:solidFill>
            <a:round/>
          </a:ln>
          <a:effectLst/>
        </c:spPr>
        <c:marker>
          <c:symbol val="none"/>
        </c:marker>
      </c:pivotFmt>
      <c:pivotFmt>
        <c:idx val="267"/>
        <c:spPr>
          <a:solidFill>
            <a:schemeClr val="accent1"/>
          </a:solidFill>
          <a:ln w="28575" cap="rnd">
            <a:solidFill>
              <a:schemeClr val="accent1"/>
            </a:solidFill>
            <a:round/>
          </a:ln>
          <a:effectLst/>
        </c:spPr>
        <c:marker>
          <c:symbol val="none"/>
        </c:marker>
      </c:pivotFmt>
      <c:pivotFmt>
        <c:idx val="268"/>
        <c:spPr>
          <a:solidFill>
            <a:schemeClr val="accent1"/>
          </a:solidFill>
          <a:ln w="28575" cap="rnd">
            <a:solidFill>
              <a:schemeClr val="accent1"/>
            </a:solidFill>
            <a:round/>
          </a:ln>
          <a:effectLst/>
        </c:spPr>
        <c:marker>
          <c:symbol val="none"/>
        </c:marker>
      </c:pivotFmt>
      <c:pivotFmt>
        <c:idx val="269"/>
        <c:spPr>
          <a:solidFill>
            <a:schemeClr val="accent1"/>
          </a:solidFill>
          <a:ln w="28575" cap="rnd">
            <a:solidFill>
              <a:schemeClr val="accent1"/>
            </a:solidFill>
            <a:round/>
          </a:ln>
          <a:effectLst/>
        </c:spPr>
        <c:marker>
          <c:symbol val="none"/>
        </c:marker>
      </c:pivotFmt>
      <c:pivotFmt>
        <c:idx val="270"/>
        <c:spPr>
          <a:solidFill>
            <a:schemeClr val="accent1"/>
          </a:solidFill>
          <a:ln w="28575" cap="rnd">
            <a:solidFill>
              <a:schemeClr val="accent1"/>
            </a:solidFill>
            <a:round/>
          </a:ln>
          <a:effectLst/>
        </c:spPr>
        <c:marker>
          <c:symbol val="none"/>
        </c:marker>
      </c:pivotFmt>
      <c:pivotFmt>
        <c:idx val="271"/>
        <c:spPr>
          <a:solidFill>
            <a:schemeClr val="accent1"/>
          </a:solidFill>
          <a:ln w="28575" cap="rnd">
            <a:solidFill>
              <a:schemeClr val="accent1"/>
            </a:solidFill>
            <a:round/>
          </a:ln>
          <a:effectLst/>
        </c:spPr>
        <c:marker>
          <c:symbol val="none"/>
        </c:marker>
      </c:pivotFmt>
      <c:pivotFmt>
        <c:idx val="272"/>
        <c:spPr>
          <a:solidFill>
            <a:schemeClr val="accent1"/>
          </a:solidFill>
          <a:ln w="28575" cap="rnd">
            <a:solidFill>
              <a:schemeClr val="accent1"/>
            </a:solidFill>
            <a:round/>
          </a:ln>
          <a:effectLst/>
        </c:spPr>
        <c:marker>
          <c:symbol val="none"/>
        </c:marker>
      </c:pivotFmt>
      <c:pivotFmt>
        <c:idx val="273"/>
        <c:spPr>
          <a:solidFill>
            <a:schemeClr val="accent1"/>
          </a:solidFill>
          <a:ln w="28575" cap="rnd">
            <a:solidFill>
              <a:schemeClr val="accent1"/>
            </a:solidFill>
            <a:round/>
          </a:ln>
          <a:effectLst/>
        </c:spPr>
        <c:marker>
          <c:symbol val="none"/>
        </c:marker>
      </c:pivotFmt>
      <c:pivotFmt>
        <c:idx val="274"/>
        <c:spPr>
          <a:solidFill>
            <a:schemeClr val="accent1"/>
          </a:solidFill>
          <a:ln w="28575" cap="rnd">
            <a:solidFill>
              <a:schemeClr val="accent1"/>
            </a:solidFill>
            <a:round/>
          </a:ln>
          <a:effectLst/>
        </c:spPr>
        <c:marker>
          <c:symbol val="none"/>
        </c:marker>
      </c:pivotFmt>
      <c:pivotFmt>
        <c:idx val="275"/>
        <c:spPr>
          <a:solidFill>
            <a:schemeClr val="accent1"/>
          </a:solidFill>
          <a:ln w="28575" cap="rnd">
            <a:solidFill>
              <a:schemeClr val="accent1"/>
            </a:solidFill>
            <a:round/>
          </a:ln>
          <a:effectLst/>
        </c:spPr>
        <c:marker>
          <c:symbol val="none"/>
        </c:marker>
      </c:pivotFmt>
      <c:pivotFmt>
        <c:idx val="276"/>
        <c:spPr>
          <a:solidFill>
            <a:schemeClr val="accent1"/>
          </a:solidFill>
          <a:ln w="28575" cap="rnd">
            <a:solidFill>
              <a:schemeClr val="accent1"/>
            </a:solidFill>
            <a:round/>
          </a:ln>
          <a:effectLst/>
        </c:spPr>
        <c:marker>
          <c:symbol val="none"/>
        </c:marker>
      </c:pivotFmt>
      <c:pivotFmt>
        <c:idx val="277"/>
        <c:spPr>
          <a:solidFill>
            <a:schemeClr val="accent1"/>
          </a:solidFill>
          <a:ln w="28575" cap="rnd">
            <a:solidFill>
              <a:schemeClr val="accent1"/>
            </a:solidFill>
            <a:round/>
          </a:ln>
          <a:effectLst/>
        </c:spPr>
        <c:marker>
          <c:symbol val="none"/>
        </c:marker>
      </c:pivotFmt>
      <c:pivotFmt>
        <c:idx val="278"/>
        <c:spPr>
          <a:solidFill>
            <a:schemeClr val="accent1"/>
          </a:solidFill>
          <a:ln w="28575" cap="rnd">
            <a:solidFill>
              <a:schemeClr val="accent1"/>
            </a:solidFill>
            <a:round/>
          </a:ln>
          <a:effectLst/>
        </c:spPr>
        <c:marker>
          <c:symbol val="none"/>
        </c:marker>
      </c:pivotFmt>
      <c:pivotFmt>
        <c:idx val="279"/>
        <c:spPr>
          <a:solidFill>
            <a:schemeClr val="accent1"/>
          </a:solidFill>
          <a:ln w="28575" cap="rnd">
            <a:solidFill>
              <a:schemeClr val="accent1"/>
            </a:solidFill>
            <a:round/>
          </a:ln>
          <a:effectLst/>
        </c:spPr>
        <c:marker>
          <c:symbol val="none"/>
        </c:marker>
      </c:pivotFmt>
      <c:pivotFmt>
        <c:idx val="280"/>
        <c:spPr>
          <a:solidFill>
            <a:schemeClr val="accent1"/>
          </a:solidFill>
          <a:ln w="28575" cap="rnd">
            <a:solidFill>
              <a:schemeClr val="accent1"/>
            </a:solidFill>
            <a:round/>
          </a:ln>
          <a:effectLst/>
        </c:spPr>
        <c:marker>
          <c:symbol val="none"/>
        </c:marker>
      </c:pivotFmt>
      <c:pivotFmt>
        <c:idx val="281"/>
        <c:spPr>
          <a:solidFill>
            <a:schemeClr val="accent1"/>
          </a:solidFill>
          <a:ln w="28575" cap="rnd">
            <a:solidFill>
              <a:schemeClr val="accent1"/>
            </a:solidFill>
            <a:round/>
          </a:ln>
          <a:effectLst/>
        </c:spPr>
        <c:marker>
          <c:symbol val="none"/>
        </c:marker>
      </c:pivotFmt>
      <c:pivotFmt>
        <c:idx val="282"/>
        <c:spPr>
          <a:solidFill>
            <a:schemeClr val="accent1"/>
          </a:solidFill>
          <a:ln w="28575" cap="rnd">
            <a:solidFill>
              <a:schemeClr val="accent1"/>
            </a:solidFill>
            <a:round/>
          </a:ln>
          <a:effectLst/>
        </c:spPr>
        <c:marker>
          <c:symbol val="none"/>
        </c:marker>
      </c:pivotFmt>
      <c:pivotFmt>
        <c:idx val="283"/>
        <c:spPr>
          <a:solidFill>
            <a:schemeClr val="accent1"/>
          </a:solidFill>
          <a:ln w="28575" cap="rnd">
            <a:solidFill>
              <a:schemeClr val="accent1"/>
            </a:solidFill>
            <a:round/>
          </a:ln>
          <a:effectLst/>
        </c:spPr>
        <c:marker>
          <c:symbol val="none"/>
        </c:marker>
      </c:pivotFmt>
      <c:pivotFmt>
        <c:idx val="284"/>
        <c:spPr>
          <a:solidFill>
            <a:schemeClr val="accent1"/>
          </a:solidFill>
          <a:ln w="28575" cap="rnd">
            <a:solidFill>
              <a:schemeClr val="accent1"/>
            </a:solidFill>
            <a:round/>
          </a:ln>
          <a:effectLst/>
        </c:spPr>
        <c:marker>
          <c:symbol val="none"/>
        </c:marker>
      </c:pivotFmt>
      <c:pivotFmt>
        <c:idx val="285"/>
        <c:spPr>
          <a:solidFill>
            <a:schemeClr val="accent1"/>
          </a:solidFill>
          <a:ln w="28575" cap="rnd">
            <a:solidFill>
              <a:schemeClr val="accent1"/>
            </a:solidFill>
            <a:round/>
          </a:ln>
          <a:effectLst/>
        </c:spPr>
        <c:marker>
          <c:symbol val="none"/>
        </c:marker>
      </c:pivotFmt>
      <c:pivotFmt>
        <c:idx val="286"/>
        <c:spPr>
          <a:solidFill>
            <a:schemeClr val="accent1"/>
          </a:solidFill>
          <a:ln w="28575" cap="rnd">
            <a:solidFill>
              <a:schemeClr val="accent1"/>
            </a:solidFill>
            <a:round/>
          </a:ln>
          <a:effectLst/>
        </c:spPr>
        <c:marker>
          <c:symbol val="none"/>
        </c:marker>
      </c:pivotFmt>
      <c:pivotFmt>
        <c:idx val="287"/>
        <c:spPr>
          <a:solidFill>
            <a:schemeClr val="accent1"/>
          </a:solidFill>
          <a:ln w="28575" cap="rnd">
            <a:solidFill>
              <a:schemeClr val="accent1"/>
            </a:solidFill>
            <a:round/>
          </a:ln>
          <a:effectLst/>
        </c:spPr>
        <c:marker>
          <c:symbol val="none"/>
        </c:marker>
      </c:pivotFmt>
      <c:pivotFmt>
        <c:idx val="288"/>
        <c:spPr>
          <a:solidFill>
            <a:schemeClr val="accent1"/>
          </a:solidFill>
          <a:ln w="28575" cap="rnd">
            <a:solidFill>
              <a:schemeClr val="accent1"/>
            </a:solidFill>
            <a:round/>
          </a:ln>
          <a:effectLst/>
        </c:spPr>
        <c:marker>
          <c:symbol val="none"/>
        </c:marker>
      </c:pivotFmt>
      <c:pivotFmt>
        <c:idx val="289"/>
        <c:spPr>
          <a:solidFill>
            <a:schemeClr val="accent1"/>
          </a:solidFill>
          <a:ln w="28575" cap="rnd">
            <a:solidFill>
              <a:schemeClr val="accent1"/>
            </a:solidFill>
            <a:round/>
          </a:ln>
          <a:effectLst/>
        </c:spPr>
        <c:marker>
          <c:symbol val="none"/>
        </c:marker>
      </c:pivotFmt>
      <c:pivotFmt>
        <c:idx val="290"/>
        <c:spPr>
          <a:solidFill>
            <a:schemeClr val="accent1"/>
          </a:solidFill>
          <a:ln w="28575" cap="rnd">
            <a:solidFill>
              <a:schemeClr val="accent1"/>
            </a:solidFill>
            <a:round/>
          </a:ln>
          <a:effectLst/>
        </c:spPr>
        <c:marker>
          <c:symbol val="none"/>
        </c:marker>
      </c:pivotFmt>
      <c:pivotFmt>
        <c:idx val="291"/>
        <c:spPr>
          <a:solidFill>
            <a:schemeClr val="accent1"/>
          </a:solidFill>
          <a:ln w="28575" cap="rnd">
            <a:solidFill>
              <a:schemeClr val="accent1"/>
            </a:solidFill>
            <a:round/>
          </a:ln>
          <a:effectLst/>
        </c:spPr>
        <c:marker>
          <c:symbol val="none"/>
        </c:marker>
      </c:pivotFmt>
      <c:pivotFmt>
        <c:idx val="292"/>
        <c:spPr>
          <a:solidFill>
            <a:schemeClr val="accent1"/>
          </a:solidFill>
          <a:ln w="28575" cap="rnd">
            <a:solidFill>
              <a:schemeClr val="accent1"/>
            </a:solidFill>
            <a:round/>
          </a:ln>
          <a:effectLst/>
        </c:spPr>
        <c:marker>
          <c:symbol val="none"/>
        </c:marker>
      </c:pivotFmt>
      <c:pivotFmt>
        <c:idx val="293"/>
        <c:spPr>
          <a:solidFill>
            <a:schemeClr val="accent1"/>
          </a:solidFill>
          <a:ln w="28575" cap="rnd">
            <a:solidFill>
              <a:schemeClr val="accent1"/>
            </a:solidFill>
            <a:round/>
          </a:ln>
          <a:effectLst/>
        </c:spPr>
        <c:marker>
          <c:symbol val="none"/>
        </c:marker>
      </c:pivotFmt>
      <c:pivotFmt>
        <c:idx val="294"/>
        <c:spPr>
          <a:solidFill>
            <a:schemeClr val="accent1"/>
          </a:solidFill>
          <a:ln w="28575" cap="rnd">
            <a:solidFill>
              <a:schemeClr val="accent1"/>
            </a:solidFill>
            <a:round/>
          </a:ln>
          <a:effectLst/>
        </c:spPr>
        <c:marker>
          <c:symbol val="none"/>
        </c:marker>
      </c:pivotFmt>
      <c:pivotFmt>
        <c:idx val="295"/>
        <c:spPr>
          <a:solidFill>
            <a:schemeClr val="accent1"/>
          </a:solidFill>
          <a:ln w="28575" cap="rnd">
            <a:solidFill>
              <a:schemeClr val="accent1"/>
            </a:solidFill>
            <a:round/>
          </a:ln>
          <a:effectLst/>
        </c:spPr>
        <c:marker>
          <c:symbol val="none"/>
        </c:marker>
      </c:pivotFmt>
      <c:pivotFmt>
        <c:idx val="296"/>
        <c:spPr>
          <a:solidFill>
            <a:schemeClr val="accent1"/>
          </a:solidFill>
          <a:ln w="28575" cap="rnd">
            <a:solidFill>
              <a:schemeClr val="accent1"/>
            </a:solidFill>
            <a:round/>
          </a:ln>
          <a:effectLst/>
        </c:spPr>
        <c:marker>
          <c:symbol val="none"/>
        </c:marker>
      </c:pivotFmt>
      <c:pivotFmt>
        <c:idx val="297"/>
        <c:spPr>
          <a:solidFill>
            <a:schemeClr val="accent1"/>
          </a:solidFill>
          <a:ln w="28575" cap="rnd">
            <a:solidFill>
              <a:schemeClr val="accent1"/>
            </a:solidFill>
            <a:round/>
          </a:ln>
          <a:effectLst/>
        </c:spPr>
        <c:marker>
          <c:symbol val="none"/>
        </c:marker>
      </c:pivotFmt>
      <c:pivotFmt>
        <c:idx val="298"/>
        <c:spPr>
          <a:solidFill>
            <a:schemeClr val="accent1"/>
          </a:solidFill>
          <a:ln w="28575" cap="rnd">
            <a:solidFill>
              <a:schemeClr val="accent1"/>
            </a:solidFill>
            <a:round/>
          </a:ln>
          <a:effectLst/>
        </c:spPr>
        <c:marker>
          <c:symbol val="none"/>
        </c:marker>
      </c:pivotFmt>
      <c:pivotFmt>
        <c:idx val="299"/>
        <c:spPr>
          <a:solidFill>
            <a:schemeClr val="accent1"/>
          </a:solidFill>
          <a:ln w="28575" cap="rnd">
            <a:solidFill>
              <a:schemeClr val="accent1"/>
            </a:solidFill>
            <a:round/>
          </a:ln>
          <a:effectLst/>
        </c:spPr>
        <c:marker>
          <c:symbol val="none"/>
        </c:marker>
      </c:pivotFmt>
      <c:pivotFmt>
        <c:idx val="300"/>
        <c:spPr>
          <a:solidFill>
            <a:schemeClr val="accent1"/>
          </a:solidFill>
          <a:ln w="28575" cap="rnd">
            <a:solidFill>
              <a:schemeClr val="accent1"/>
            </a:solidFill>
            <a:round/>
          </a:ln>
          <a:effectLst/>
        </c:spPr>
        <c:marker>
          <c:symbol val="none"/>
        </c:marker>
      </c:pivotFmt>
      <c:pivotFmt>
        <c:idx val="301"/>
        <c:spPr>
          <a:solidFill>
            <a:schemeClr val="accent1"/>
          </a:solidFill>
          <a:ln w="28575" cap="rnd">
            <a:solidFill>
              <a:schemeClr val="accent1"/>
            </a:solidFill>
            <a:round/>
          </a:ln>
          <a:effectLst/>
        </c:spPr>
        <c:marker>
          <c:symbol val="none"/>
        </c:marker>
      </c:pivotFmt>
      <c:pivotFmt>
        <c:idx val="302"/>
        <c:spPr>
          <a:solidFill>
            <a:schemeClr val="accent1"/>
          </a:solidFill>
          <a:ln w="28575" cap="rnd">
            <a:solidFill>
              <a:schemeClr val="accent1"/>
            </a:solidFill>
            <a:round/>
          </a:ln>
          <a:effectLst/>
        </c:spPr>
        <c:marker>
          <c:symbol val="none"/>
        </c:marker>
      </c:pivotFmt>
      <c:pivotFmt>
        <c:idx val="303"/>
        <c:spPr>
          <a:solidFill>
            <a:schemeClr val="accent1"/>
          </a:solidFill>
          <a:ln w="28575" cap="rnd">
            <a:solidFill>
              <a:schemeClr val="accent1"/>
            </a:solidFill>
            <a:round/>
          </a:ln>
          <a:effectLst/>
        </c:spPr>
        <c:marker>
          <c:symbol val="none"/>
        </c:marker>
      </c:pivotFmt>
      <c:pivotFmt>
        <c:idx val="304"/>
        <c:spPr>
          <a:solidFill>
            <a:schemeClr val="accent1"/>
          </a:solidFill>
          <a:ln w="28575" cap="rnd">
            <a:solidFill>
              <a:schemeClr val="accent1"/>
            </a:solidFill>
            <a:round/>
          </a:ln>
          <a:effectLst/>
        </c:spPr>
        <c:marker>
          <c:symbol val="none"/>
        </c:marker>
      </c:pivotFmt>
      <c:pivotFmt>
        <c:idx val="305"/>
        <c:spPr>
          <a:solidFill>
            <a:schemeClr val="accent1"/>
          </a:solidFill>
          <a:ln w="28575" cap="rnd">
            <a:solidFill>
              <a:schemeClr val="accent1"/>
            </a:solidFill>
            <a:round/>
          </a:ln>
          <a:effectLst/>
        </c:spPr>
        <c:marker>
          <c:symbol val="none"/>
        </c:marker>
      </c:pivotFmt>
      <c:pivotFmt>
        <c:idx val="306"/>
        <c:spPr>
          <a:solidFill>
            <a:schemeClr val="accent1"/>
          </a:solidFill>
          <a:ln w="28575" cap="rnd">
            <a:solidFill>
              <a:schemeClr val="accent1"/>
            </a:solidFill>
            <a:round/>
          </a:ln>
          <a:effectLst/>
        </c:spPr>
        <c:marker>
          <c:symbol val="none"/>
        </c:marker>
      </c:pivotFmt>
      <c:pivotFmt>
        <c:idx val="307"/>
        <c:spPr>
          <a:solidFill>
            <a:schemeClr val="accent1"/>
          </a:solidFill>
          <a:ln w="28575" cap="rnd">
            <a:solidFill>
              <a:schemeClr val="accent1"/>
            </a:solidFill>
            <a:round/>
          </a:ln>
          <a:effectLst/>
        </c:spPr>
        <c:marker>
          <c:symbol val="none"/>
        </c:marker>
      </c:pivotFmt>
      <c:pivotFmt>
        <c:idx val="308"/>
        <c:spPr>
          <a:solidFill>
            <a:schemeClr val="accent1"/>
          </a:solidFill>
          <a:ln w="28575" cap="rnd">
            <a:solidFill>
              <a:schemeClr val="accent1"/>
            </a:solidFill>
            <a:round/>
          </a:ln>
          <a:effectLst/>
        </c:spPr>
        <c:marker>
          <c:symbol val="none"/>
        </c:marker>
      </c:pivotFmt>
      <c:pivotFmt>
        <c:idx val="309"/>
        <c:spPr>
          <a:solidFill>
            <a:schemeClr val="accent1"/>
          </a:solidFill>
          <a:ln w="28575" cap="rnd">
            <a:solidFill>
              <a:schemeClr val="accent1"/>
            </a:solidFill>
            <a:round/>
          </a:ln>
          <a:effectLst/>
        </c:spPr>
        <c:marker>
          <c:symbol val="none"/>
        </c:marker>
      </c:pivotFmt>
      <c:pivotFmt>
        <c:idx val="310"/>
        <c:spPr>
          <a:solidFill>
            <a:schemeClr val="accent1"/>
          </a:solidFill>
          <a:ln w="28575" cap="rnd">
            <a:solidFill>
              <a:schemeClr val="accent1"/>
            </a:solidFill>
            <a:round/>
          </a:ln>
          <a:effectLst/>
        </c:spPr>
        <c:marker>
          <c:symbol val="none"/>
        </c:marker>
      </c:pivotFmt>
      <c:pivotFmt>
        <c:idx val="311"/>
        <c:spPr>
          <a:solidFill>
            <a:schemeClr val="accent1"/>
          </a:solidFill>
          <a:ln w="28575" cap="rnd">
            <a:solidFill>
              <a:schemeClr val="accent1"/>
            </a:solidFill>
            <a:round/>
          </a:ln>
          <a:effectLst/>
        </c:spPr>
        <c:marker>
          <c:symbol val="none"/>
        </c:marker>
      </c:pivotFmt>
      <c:pivotFmt>
        <c:idx val="312"/>
        <c:spPr>
          <a:solidFill>
            <a:schemeClr val="accent1"/>
          </a:solidFill>
          <a:ln w="28575" cap="rnd">
            <a:solidFill>
              <a:schemeClr val="accent1"/>
            </a:solidFill>
            <a:round/>
          </a:ln>
          <a:effectLst/>
        </c:spPr>
        <c:marker>
          <c:symbol val="none"/>
        </c:marker>
      </c:pivotFmt>
      <c:pivotFmt>
        <c:idx val="313"/>
        <c:spPr>
          <a:solidFill>
            <a:schemeClr val="accent1"/>
          </a:solidFill>
          <a:ln w="28575" cap="rnd">
            <a:solidFill>
              <a:schemeClr val="accent1"/>
            </a:solidFill>
            <a:round/>
          </a:ln>
          <a:effectLst/>
        </c:spPr>
        <c:marker>
          <c:symbol val="none"/>
        </c:marker>
      </c:pivotFmt>
      <c:pivotFmt>
        <c:idx val="314"/>
        <c:spPr>
          <a:solidFill>
            <a:schemeClr val="accent1"/>
          </a:solidFill>
          <a:ln w="28575" cap="rnd">
            <a:solidFill>
              <a:schemeClr val="accent1"/>
            </a:solidFill>
            <a:round/>
          </a:ln>
          <a:effectLst/>
        </c:spPr>
        <c:marker>
          <c:symbol val="none"/>
        </c:marker>
      </c:pivotFmt>
      <c:pivotFmt>
        <c:idx val="315"/>
        <c:spPr>
          <a:solidFill>
            <a:schemeClr val="accent1"/>
          </a:solidFill>
          <a:ln w="28575" cap="rnd">
            <a:solidFill>
              <a:schemeClr val="accent1"/>
            </a:solidFill>
            <a:round/>
          </a:ln>
          <a:effectLst/>
        </c:spPr>
        <c:marker>
          <c:symbol val="none"/>
        </c:marker>
      </c:pivotFmt>
      <c:pivotFmt>
        <c:idx val="316"/>
        <c:spPr>
          <a:solidFill>
            <a:schemeClr val="accent1"/>
          </a:solidFill>
          <a:ln w="28575" cap="rnd">
            <a:solidFill>
              <a:schemeClr val="accent1"/>
            </a:solidFill>
            <a:round/>
          </a:ln>
          <a:effectLst/>
        </c:spPr>
        <c:marker>
          <c:symbol val="none"/>
        </c:marker>
      </c:pivotFmt>
      <c:pivotFmt>
        <c:idx val="317"/>
        <c:spPr>
          <a:solidFill>
            <a:schemeClr val="accent1"/>
          </a:solidFill>
          <a:ln w="28575" cap="rnd">
            <a:solidFill>
              <a:schemeClr val="accent1"/>
            </a:solidFill>
            <a:round/>
          </a:ln>
          <a:effectLst/>
        </c:spPr>
        <c:marker>
          <c:symbol val="none"/>
        </c:marker>
      </c:pivotFmt>
      <c:pivotFmt>
        <c:idx val="318"/>
        <c:spPr>
          <a:solidFill>
            <a:schemeClr val="accent1"/>
          </a:solidFill>
          <a:ln w="28575" cap="rnd">
            <a:solidFill>
              <a:schemeClr val="accent1"/>
            </a:solidFill>
            <a:round/>
          </a:ln>
          <a:effectLst/>
        </c:spPr>
        <c:marker>
          <c:symbol val="none"/>
        </c:marker>
      </c:pivotFmt>
      <c:pivotFmt>
        <c:idx val="319"/>
        <c:spPr>
          <a:solidFill>
            <a:schemeClr val="accent1"/>
          </a:solidFill>
          <a:ln w="28575" cap="rnd">
            <a:solidFill>
              <a:schemeClr val="accent1"/>
            </a:solidFill>
            <a:round/>
          </a:ln>
          <a:effectLst/>
        </c:spPr>
        <c:marker>
          <c:symbol val="none"/>
        </c:marker>
      </c:pivotFmt>
      <c:pivotFmt>
        <c:idx val="320"/>
        <c:spPr>
          <a:solidFill>
            <a:schemeClr val="accent1"/>
          </a:solidFill>
          <a:ln w="28575" cap="rnd">
            <a:solidFill>
              <a:schemeClr val="accent1"/>
            </a:solidFill>
            <a:round/>
          </a:ln>
          <a:effectLst/>
        </c:spPr>
        <c:marker>
          <c:symbol val="none"/>
        </c:marker>
      </c:pivotFmt>
      <c:pivotFmt>
        <c:idx val="321"/>
        <c:spPr>
          <a:solidFill>
            <a:schemeClr val="accent1"/>
          </a:solidFill>
          <a:ln w="28575" cap="rnd">
            <a:solidFill>
              <a:schemeClr val="accent1"/>
            </a:solidFill>
            <a:round/>
          </a:ln>
          <a:effectLst/>
        </c:spPr>
        <c:marker>
          <c:symbol val="none"/>
        </c:marker>
      </c:pivotFmt>
      <c:pivotFmt>
        <c:idx val="322"/>
        <c:spPr>
          <a:solidFill>
            <a:schemeClr val="accent1"/>
          </a:solidFill>
          <a:ln w="28575" cap="rnd">
            <a:solidFill>
              <a:schemeClr val="accent1"/>
            </a:solidFill>
            <a:round/>
          </a:ln>
          <a:effectLst/>
        </c:spPr>
        <c:marker>
          <c:symbol val="none"/>
        </c:marker>
      </c:pivotFmt>
      <c:pivotFmt>
        <c:idx val="323"/>
        <c:spPr>
          <a:solidFill>
            <a:schemeClr val="accent1"/>
          </a:solidFill>
          <a:ln w="28575" cap="rnd">
            <a:solidFill>
              <a:schemeClr val="accent1"/>
            </a:solidFill>
            <a:round/>
          </a:ln>
          <a:effectLst/>
        </c:spPr>
        <c:marker>
          <c:symbol val="none"/>
        </c:marker>
      </c:pivotFmt>
      <c:pivotFmt>
        <c:idx val="324"/>
        <c:spPr>
          <a:solidFill>
            <a:schemeClr val="accent1"/>
          </a:solidFill>
          <a:ln w="28575" cap="rnd">
            <a:solidFill>
              <a:schemeClr val="accent1"/>
            </a:solidFill>
            <a:round/>
          </a:ln>
          <a:effectLst/>
        </c:spPr>
        <c:marker>
          <c:symbol val="none"/>
        </c:marker>
      </c:pivotFmt>
      <c:pivotFmt>
        <c:idx val="325"/>
        <c:spPr>
          <a:solidFill>
            <a:schemeClr val="accent1"/>
          </a:solidFill>
          <a:ln w="28575" cap="rnd">
            <a:solidFill>
              <a:schemeClr val="accent1"/>
            </a:solidFill>
            <a:round/>
          </a:ln>
          <a:effectLst/>
        </c:spPr>
        <c:marker>
          <c:symbol val="none"/>
        </c:marker>
      </c:pivotFmt>
      <c:pivotFmt>
        <c:idx val="326"/>
        <c:spPr>
          <a:solidFill>
            <a:schemeClr val="accent1"/>
          </a:solidFill>
          <a:ln w="28575" cap="rnd">
            <a:solidFill>
              <a:schemeClr val="accent1"/>
            </a:solidFill>
            <a:round/>
          </a:ln>
          <a:effectLst/>
        </c:spPr>
        <c:marker>
          <c:symbol val="none"/>
        </c:marker>
      </c:pivotFmt>
      <c:pivotFmt>
        <c:idx val="327"/>
        <c:spPr>
          <a:solidFill>
            <a:schemeClr val="accent1"/>
          </a:solidFill>
          <a:ln w="28575" cap="rnd">
            <a:solidFill>
              <a:schemeClr val="accent1"/>
            </a:solidFill>
            <a:round/>
          </a:ln>
          <a:effectLst/>
        </c:spPr>
        <c:marker>
          <c:symbol val="none"/>
        </c:marker>
      </c:pivotFmt>
      <c:pivotFmt>
        <c:idx val="328"/>
        <c:spPr>
          <a:solidFill>
            <a:schemeClr val="accent1"/>
          </a:solidFill>
          <a:ln w="28575" cap="rnd">
            <a:solidFill>
              <a:schemeClr val="accent1"/>
            </a:solidFill>
            <a:round/>
          </a:ln>
          <a:effectLst/>
        </c:spPr>
        <c:marker>
          <c:symbol val="none"/>
        </c:marker>
      </c:pivotFmt>
      <c:pivotFmt>
        <c:idx val="329"/>
        <c:spPr>
          <a:solidFill>
            <a:schemeClr val="accent1"/>
          </a:solidFill>
          <a:ln w="28575" cap="rnd">
            <a:solidFill>
              <a:schemeClr val="accent1"/>
            </a:solidFill>
            <a:round/>
          </a:ln>
          <a:effectLst/>
        </c:spPr>
        <c:marker>
          <c:symbol val="none"/>
        </c:marker>
      </c:pivotFmt>
      <c:pivotFmt>
        <c:idx val="330"/>
        <c:spPr>
          <a:solidFill>
            <a:schemeClr val="accent1"/>
          </a:solidFill>
          <a:ln w="28575" cap="rnd">
            <a:solidFill>
              <a:schemeClr val="accent1"/>
            </a:solidFill>
            <a:round/>
          </a:ln>
          <a:effectLst/>
        </c:spPr>
        <c:marker>
          <c:symbol val="none"/>
        </c:marker>
      </c:pivotFmt>
      <c:pivotFmt>
        <c:idx val="331"/>
        <c:spPr>
          <a:solidFill>
            <a:schemeClr val="accent1"/>
          </a:solidFill>
          <a:ln w="28575" cap="rnd">
            <a:solidFill>
              <a:schemeClr val="accent1"/>
            </a:solidFill>
            <a:round/>
          </a:ln>
          <a:effectLst/>
        </c:spPr>
        <c:marker>
          <c:symbol val="none"/>
        </c:marker>
      </c:pivotFmt>
      <c:pivotFmt>
        <c:idx val="332"/>
        <c:spPr>
          <a:solidFill>
            <a:schemeClr val="accent1"/>
          </a:solidFill>
          <a:ln w="28575" cap="rnd">
            <a:solidFill>
              <a:schemeClr val="accent1"/>
            </a:solidFill>
            <a:round/>
          </a:ln>
          <a:effectLst/>
        </c:spPr>
        <c:marker>
          <c:symbol val="none"/>
        </c:marker>
      </c:pivotFmt>
      <c:pivotFmt>
        <c:idx val="333"/>
        <c:spPr>
          <a:solidFill>
            <a:schemeClr val="accent1"/>
          </a:solidFill>
          <a:ln w="28575" cap="rnd">
            <a:solidFill>
              <a:schemeClr val="accent1"/>
            </a:solidFill>
            <a:round/>
          </a:ln>
          <a:effectLst/>
        </c:spPr>
        <c:marker>
          <c:symbol val="none"/>
        </c:marker>
      </c:pivotFmt>
      <c:pivotFmt>
        <c:idx val="334"/>
        <c:spPr>
          <a:solidFill>
            <a:schemeClr val="accent1"/>
          </a:solidFill>
          <a:ln w="28575" cap="rnd">
            <a:solidFill>
              <a:schemeClr val="accent1"/>
            </a:solidFill>
            <a:round/>
          </a:ln>
          <a:effectLst/>
        </c:spPr>
        <c:marker>
          <c:symbol val="none"/>
        </c:marker>
      </c:pivotFmt>
      <c:pivotFmt>
        <c:idx val="335"/>
        <c:spPr>
          <a:solidFill>
            <a:schemeClr val="accent1"/>
          </a:solidFill>
          <a:ln w="28575" cap="rnd">
            <a:solidFill>
              <a:schemeClr val="accent1"/>
            </a:solidFill>
            <a:round/>
          </a:ln>
          <a:effectLst/>
        </c:spPr>
        <c:marker>
          <c:symbol val="none"/>
        </c:marker>
      </c:pivotFmt>
      <c:pivotFmt>
        <c:idx val="336"/>
        <c:spPr>
          <a:solidFill>
            <a:schemeClr val="accent1"/>
          </a:solidFill>
          <a:ln w="28575" cap="rnd">
            <a:solidFill>
              <a:schemeClr val="accent1"/>
            </a:solidFill>
            <a:round/>
          </a:ln>
          <a:effectLst/>
        </c:spPr>
        <c:marker>
          <c:symbol val="none"/>
        </c:marker>
      </c:pivotFmt>
      <c:pivotFmt>
        <c:idx val="337"/>
        <c:spPr>
          <a:solidFill>
            <a:schemeClr val="accent1"/>
          </a:solidFill>
          <a:ln w="28575" cap="rnd">
            <a:solidFill>
              <a:schemeClr val="accent1"/>
            </a:solidFill>
            <a:round/>
          </a:ln>
          <a:effectLst/>
        </c:spPr>
        <c:marker>
          <c:symbol val="none"/>
        </c:marker>
      </c:pivotFmt>
      <c:pivotFmt>
        <c:idx val="338"/>
        <c:spPr>
          <a:solidFill>
            <a:schemeClr val="accent1"/>
          </a:solidFill>
          <a:ln w="28575" cap="rnd">
            <a:solidFill>
              <a:schemeClr val="accent1"/>
            </a:solidFill>
            <a:round/>
          </a:ln>
          <a:effectLst/>
        </c:spPr>
        <c:marker>
          <c:symbol val="none"/>
        </c:marker>
      </c:pivotFmt>
      <c:pivotFmt>
        <c:idx val="339"/>
        <c:spPr>
          <a:solidFill>
            <a:schemeClr val="accent1"/>
          </a:solidFill>
          <a:ln w="28575" cap="rnd">
            <a:solidFill>
              <a:schemeClr val="accent1"/>
            </a:solidFill>
            <a:round/>
          </a:ln>
          <a:effectLst/>
        </c:spPr>
        <c:marker>
          <c:symbol val="none"/>
        </c:marker>
      </c:pivotFmt>
      <c:pivotFmt>
        <c:idx val="340"/>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341"/>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342"/>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343"/>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344"/>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345"/>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346"/>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347"/>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348"/>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349"/>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350"/>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351"/>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352"/>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353"/>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354"/>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355"/>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356"/>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357"/>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358"/>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359"/>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3.7454545752697743E-2"/>
          <c:y val="9.8328447364395E-2"/>
          <c:w val="0.71516447980663034"/>
          <c:h val="0.77896446363457861"/>
        </c:manualLayout>
      </c:layout>
      <c:lineChart>
        <c:grouping val="standard"/>
        <c:varyColors val="0"/>
        <c:ser>
          <c:idx val="0"/>
          <c:order val="0"/>
          <c:tx>
            <c:strRef>
              <c:f>Fosfatos!$B$52:$B$53</c:f>
              <c:strCache>
                <c:ptCount val="1"/>
                <c:pt idx="0">
                  <c:v>CONV</c:v>
                </c:pt>
              </c:strCache>
            </c:strRef>
          </c:tx>
          <c:spPr>
            <a:ln w="28575" cap="rnd">
              <a:solidFill>
                <a:schemeClr val="accent1"/>
              </a:solidFill>
              <a:round/>
            </a:ln>
            <a:effectLst/>
          </c:spPr>
          <c:marker>
            <c:symbol val="none"/>
          </c:marker>
          <c:cat>
            <c:strRef>
              <c:f>Fosfatos!$A$54:$A$66</c:f>
              <c:strCache>
                <c:ptCount val="12"/>
                <c:pt idx="0">
                  <c:v>ene-19</c:v>
                </c:pt>
                <c:pt idx="1">
                  <c:v>feb-19</c:v>
                </c:pt>
                <c:pt idx="2">
                  <c:v>mar-19</c:v>
                </c:pt>
                <c:pt idx="3">
                  <c:v>abr-19</c:v>
                </c:pt>
                <c:pt idx="4">
                  <c:v>may-19</c:v>
                </c:pt>
                <c:pt idx="5">
                  <c:v>jun-19</c:v>
                </c:pt>
                <c:pt idx="6">
                  <c:v>jul-19</c:v>
                </c:pt>
                <c:pt idx="7">
                  <c:v>ago-19</c:v>
                </c:pt>
                <c:pt idx="8">
                  <c:v>sep-19</c:v>
                </c:pt>
                <c:pt idx="9">
                  <c:v>oct-19</c:v>
                </c:pt>
                <c:pt idx="10">
                  <c:v>nov-19</c:v>
                </c:pt>
                <c:pt idx="11">
                  <c:v>dic-19</c:v>
                </c:pt>
              </c:strCache>
            </c:strRef>
          </c:cat>
          <c:val>
            <c:numRef>
              <c:f>Fosfatos!$B$54:$B$66</c:f>
              <c:numCache>
                <c:formatCode>General</c:formatCode>
                <c:ptCount val="12"/>
              </c:numCache>
            </c:numRef>
          </c:val>
          <c:smooth val="0"/>
          <c:extLst>
            <c:ext xmlns:c16="http://schemas.microsoft.com/office/drawing/2014/chart" uri="{C3380CC4-5D6E-409C-BE32-E72D297353CC}">
              <c16:uniqueId val="{00000000-4BA4-498D-BA2E-52B7D40AB1B3}"/>
            </c:ext>
          </c:extLst>
        </c:ser>
        <c:ser>
          <c:idx val="1"/>
          <c:order val="1"/>
          <c:tx>
            <c:strRef>
              <c:f>Fosfatos!$C$52:$C$53</c:f>
              <c:strCache>
                <c:ptCount val="1"/>
                <c:pt idx="0">
                  <c:v>HARG1</c:v>
                </c:pt>
              </c:strCache>
            </c:strRef>
          </c:tx>
          <c:spPr>
            <a:ln w="28575" cap="rnd">
              <a:solidFill>
                <a:schemeClr val="accent2"/>
              </a:solidFill>
              <a:round/>
            </a:ln>
            <a:effectLst/>
          </c:spPr>
          <c:marker>
            <c:symbol val="none"/>
          </c:marker>
          <c:cat>
            <c:strRef>
              <c:f>Fosfatos!$A$54:$A$66</c:f>
              <c:strCache>
                <c:ptCount val="12"/>
                <c:pt idx="0">
                  <c:v>ene-19</c:v>
                </c:pt>
                <c:pt idx="1">
                  <c:v>feb-19</c:v>
                </c:pt>
                <c:pt idx="2">
                  <c:v>mar-19</c:v>
                </c:pt>
                <c:pt idx="3">
                  <c:v>abr-19</c:v>
                </c:pt>
                <c:pt idx="4">
                  <c:v>may-19</c:v>
                </c:pt>
                <c:pt idx="5">
                  <c:v>jun-19</c:v>
                </c:pt>
                <c:pt idx="6">
                  <c:v>jul-19</c:v>
                </c:pt>
                <c:pt idx="7">
                  <c:v>ago-19</c:v>
                </c:pt>
                <c:pt idx="8">
                  <c:v>sep-19</c:v>
                </c:pt>
                <c:pt idx="9">
                  <c:v>oct-19</c:v>
                </c:pt>
                <c:pt idx="10">
                  <c:v>nov-19</c:v>
                </c:pt>
                <c:pt idx="11">
                  <c:v>dic-19</c:v>
                </c:pt>
              </c:strCache>
            </c:strRef>
          </c:cat>
          <c:val>
            <c:numRef>
              <c:f>Fosfatos!$C$54:$C$66</c:f>
              <c:numCache>
                <c:formatCode>General</c:formatCode>
                <c:ptCount val="12"/>
              </c:numCache>
            </c:numRef>
          </c:val>
          <c:smooth val="0"/>
          <c:extLst>
            <c:ext xmlns:c16="http://schemas.microsoft.com/office/drawing/2014/chart" uri="{C3380CC4-5D6E-409C-BE32-E72D297353CC}">
              <c16:uniqueId val="{00000001-4BA4-498D-BA2E-52B7D40AB1B3}"/>
            </c:ext>
          </c:extLst>
        </c:ser>
        <c:ser>
          <c:idx val="2"/>
          <c:order val="2"/>
          <c:tx>
            <c:strRef>
              <c:f>Fosfatos!$D$52:$D$53</c:f>
              <c:strCache>
                <c:ptCount val="1"/>
                <c:pt idx="0">
                  <c:v>HARG2</c:v>
                </c:pt>
              </c:strCache>
            </c:strRef>
          </c:tx>
          <c:spPr>
            <a:ln w="28575" cap="rnd">
              <a:solidFill>
                <a:schemeClr val="accent3"/>
              </a:solidFill>
              <a:round/>
            </a:ln>
            <a:effectLst/>
          </c:spPr>
          <c:marker>
            <c:symbol val="none"/>
          </c:marker>
          <c:cat>
            <c:strRef>
              <c:f>Fosfatos!$A$54:$A$66</c:f>
              <c:strCache>
                <c:ptCount val="12"/>
                <c:pt idx="0">
                  <c:v>ene-19</c:v>
                </c:pt>
                <c:pt idx="1">
                  <c:v>feb-19</c:v>
                </c:pt>
                <c:pt idx="2">
                  <c:v>mar-19</c:v>
                </c:pt>
                <c:pt idx="3">
                  <c:v>abr-19</c:v>
                </c:pt>
                <c:pt idx="4">
                  <c:v>may-19</c:v>
                </c:pt>
                <c:pt idx="5">
                  <c:v>jun-19</c:v>
                </c:pt>
                <c:pt idx="6">
                  <c:v>jul-19</c:v>
                </c:pt>
                <c:pt idx="7">
                  <c:v>ago-19</c:v>
                </c:pt>
                <c:pt idx="8">
                  <c:v>sep-19</c:v>
                </c:pt>
                <c:pt idx="9">
                  <c:v>oct-19</c:v>
                </c:pt>
                <c:pt idx="10">
                  <c:v>nov-19</c:v>
                </c:pt>
                <c:pt idx="11">
                  <c:v>dic-19</c:v>
                </c:pt>
              </c:strCache>
            </c:strRef>
          </c:cat>
          <c:val>
            <c:numRef>
              <c:f>Fosfatos!$D$54:$D$66</c:f>
              <c:numCache>
                <c:formatCode>General</c:formatCode>
                <c:ptCount val="12"/>
              </c:numCache>
            </c:numRef>
          </c:val>
          <c:smooth val="0"/>
          <c:extLst>
            <c:ext xmlns:c16="http://schemas.microsoft.com/office/drawing/2014/chart" uri="{C3380CC4-5D6E-409C-BE32-E72D297353CC}">
              <c16:uniqueId val="{00000002-4BA4-498D-BA2E-52B7D40AB1B3}"/>
            </c:ext>
          </c:extLst>
        </c:ser>
        <c:ser>
          <c:idx val="3"/>
          <c:order val="3"/>
          <c:tx>
            <c:strRef>
              <c:f>Fosfatos!$E$52:$E$53</c:f>
              <c:strCache>
                <c:ptCount val="1"/>
                <c:pt idx="0">
                  <c:v>HASL1</c:v>
                </c:pt>
              </c:strCache>
            </c:strRef>
          </c:tx>
          <c:spPr>
            <a:ln w="28575" cap="rnd">
              <a:solidFill>
                <a:schemeClr val="accent4"/>
              </a:solidFill>
              <a:round/>
            </a:ln>
            <a:effectLst/>
          </c:spPr>
          <c:marker>
            <c:symbol val="none"/>
          </c:marker>
          <c:cat>
            <c:strRef>
              <c:f>Fosfatos!$A$54:$A$66</c:f>
              <c:strCache>
                <c:ptCount val="12"/>
                <c:pt idx="0">
                  <c:v>ene-19</c:v>
                </c:pt>
                <c:pt idx="1">
                  <c:v>feb-19</c:v>
                </c:pt>
                <c:pt idx="2">
                  <c:v>mar-19</c:v>
                </c:pt>
                <c:pt idx="3">
                  <c:v>abr-19</c:v>
                </c:pt>
                <c:pt idx="4">
                  <c:v>may-19</c:v>
                </c:pt>
                <c:pt idx="5">
                  <c:v>jun-19</c:v>
                </c:pt>
                <c:pt idx="6">
                  <c:v>jul-19</c:v>
                </c:pt>
                <c:pt idx="7">
                  <c:v>ago-19</c:v>
                </c:pt>
                <c:pt idx="8">
                  <c:v>sep-19</c:v>
                </c:pt>
                <c:pt idx="9">
                  <c:v>oct-19</c:v>
                </c:pt>
                <c:pt idx="10">
                  <c:v>nov-19</c:v>
                </c:pt>
                <c:pt idx="11">
                  <c:v>dic-19</c:v>
                </c:pt>
              </c:strCache>
            </c:strRef>
          </c:cat>
          <c:val>
            <c:numRef>
              <c:f>Fosfatos!$E$54:$E$66</c:f>
              <c:numCache>
                <c:formatCode>General</c:formatCode>
                <c:ptCount val="12"/>
              </c:numCache>
            </c:numRef>
          </c:val>
          <c:smooth val="0"/>
          <c:extLst>
            <c:ext xmlns:c16="http://schemas.microsoft.com/office/drawing/2014/chart" uri="{C3380CC4-5D6E-409C-BE32-E72D297353CC}">
              <c16:uniqueId val="{00000003-4BA4-498D-BA2E-52B7D40AB1B3}"/>
            </c:ext>
          </c:extLst>
        </c:ser>
        <c:ser>
          <c:idx val="4"/>
          <c:order val="4"/>
          <c:tx>
            <c:strRef>
              <c:f>Fosfatos!$F$52:$F$53</c:f>
              <c:strCache>
                <c:ptCount val="1"/>
                <c:pt idx="0">
                  <c:v>HASL2</c:v>
                </c:pt>
              </c:strCache>
            </c:strRef>
          </c:tx>
          <c:spPr>
            <a:ln w="28575" cap="rnd">
              <a:solidFill>
                <a:schemeClr val="accent5"/>
              </a:solidFill>
              <a:round/>
            </a:ln>
            <a:effectLst/>
          </c:spPr>
          <c:marker>
            <c:symbol val="none"/>
          </c:marker>
          <c:cat>
            <c:strRef>
              <c:f>Fosfatos!$A$54:$A$66</c:f>
              <c:strCache>
                <c:ptCount val="12"/>
                <c:pt idx="0">
                  <c:v>ene-19</c:v>
                </c:pt>
                <c:pt idx="1">
                  <c:v>feb-19</c:v>
                </c:pt>
                <c:pt idx="2">
                  <c:v>mar-19</c:v>
                </c:pt>
                <c:pt idx="3">
                  <c:v>abr-19</c:v>
                </c:pt>
                <c:pt idx="4">
                  <c:v>may-19</c:v>
                </c:pt>
                <c:pt idx="5">
                  <c:v>jun-19</c:v>
                </c:pt>
                <c:pt idx="6">
                  <c:v>jul-19</c:v>
                </c:pt>
                <c:pt idx="7">
                  <c:v>ago-19</c:v>
                </c:pt>
                <c:pt idx="8">
                  <c:v>sep-19</c:v>
                </c:pt>
                <c:pt idx="9">
                  <c:v>oct-19</c:v>
                </c:pt>
                <c:pt idx="10">
                  <c:v>nov-19</c:v>
                </c:pt>
                <c:pt idx="11">
                  <c:v>dic-19</c:v>
                </c:pt>
              </c:strCache>
            </c:strRef>
          </c:cat>
          <c:val>
            <c:numRef>
              <c:f>Fosfatos!$F$54:$F$66</c:f>
              <c:numCache>
                <c:formatCode>General</c:formatCode>
                <c:ptCount val="12"/>
              </c:numCache>
            </c:numRef>
          </c:val>
          <c:smooth val="0"/>
          <c:extLst>
            <c:ext xmlns:c16="http://schemas.microsoft.com/office/drawing/2014/chart" uri="{C3380CC4-5D6E-409C-BE32-E72D297353CC}">
              <c16:uniqueId val="{00000004-4BA4-498D-BA2E-52B7D40AB1B3}"/>
            </c:ext>
          </c:extLst>
        </c:ser>
        <c:ser>
          <c:idx val="5"/>
          <c:order val="5"/>
          <c:tx>
            <c:strRef>
              <c:f>Fosfatos!$G$52:$G$53</c:f>
              <c:strCache>
                <c:ptCount val="1"/>
                <c:pt idx="0">
                  <c:v>HASL3</c:v>
                </c:pt>
              </c:strCache>
            </c:strRef>
          </c:tx>
          <c:spPr>
            <a:ln w="28575" cap="rnd">
              <a:solidFill>
                <a:schemeClr val="accent6"/>
              </a:solidFill>
              <a:round/>
            </a:ln>
            <a:effectLst/>
          </c:spPr>
          <c:marker>
            <c:symbol val="none"/>
          </c:marker>
          <c:cat>
            <c:strRef>
              <c:f>Fosfatos!$A$54:$A$66</c:f>
              <c:strCache>
                <c:ptCount val="12"/>
                <c:pt idx="0">
                  <c:v>ene-19</c:v>
                </c:pt>
                <c:pt idx="1">
                  <c:v>feb-19</c:v>
                </c:pt>
                <c:pt idx="2">
                  <c:v>mar-19</c:v>
                </c:pt>
                <c:pt idx="3">
                  <c:v>abr-19</c:v>
                </c:pt>
                <c:pt idx="4">
                  <c:v>may-19</c:v>
                </c:pt>
                <c:pt idx="5">
                  <c:v>jun-19</c:v>
                </c:pt>
                <c:pt idx="6">
                  <c:v>jul-19</c:v>
                </c:pt>
                <c:pt idx="7">
                  <c:v>ago-19</c:v>
                </c:pt>
                <c:pt idx="8">
                  <c:v>sep-19</c:v>
                </c:pt>
                <c:pt idx="9">
                  <c:v>oct-19</c:v>
                </c:pt>
                <c:pt idx="10">
                  <c:v>nov-19</c:v>
                </c:pt>
                <c:pt idx="11">
                  <c:v>dic-19</c:v>
                </c:pt>
              </c:strCache>
            </c:strRef>
          </c:cat>
          <c:val>
            <c:numRef>
              <c:f>Fosfatos!$G$54:$G$66</c:f>
              <c:numCache>
                <c:formatCode>General</c:formatCode>
                <c:ptCount val="12"/>
              </c:numCache>
            </c:numRef>
          </c:val>
          <c:smooth val="0"/>
          <c:extLst>
            <c:ext xmlns:c16="http://schemas.microsoft.com/office/drawing/2014/chart" uri="{C3380CC4-5D6E-409C-BE32-E72D297353CC}">
              <c16:uniqueId val="{00000005-4BA4-498D-BA2E-52B7D40AB1B3}"/>
            </c:ext>
          </c:extLst>
        </c:ser>
        <c:ser>
          <c:idx val="6"/>
          <c:order val="6"/>
          <c:tx>
            <c:strRef>
              <c:f>Fosfatos!$H$52:$H$53</c:f>
              <c:strCache>
                <c:ptCount val="1"/>
                <c:pt idx="0">
                  <c:v>HOSP1</c:v>
                </c:pt>
              </c:strCache>
            </c:strRef>
          </c:tx>
          <c:spPr>
            <a:ln w="28575" cap="rnd">
              <a:solidFill>
                <a:schemeClr val="accent1">
                  <a:lumMod val="60000"/>
                </a:schemeClr>
              </a:solidFill>
              <a:round/>
            </a:ln>
            <a:effectLst/>
          </c:spPr>
          <c:marker>
            <c:symbol val="none"/>
          </c:marker>
          <c:cat>
            <c:strRef>
              <c:f>Fosfatos!$A$54:$A$66</c:f>
              <c:strCache>
                <c:ptCount val="12"/>
                <c:pt idx="0">
                  <c:v>ene-19</c:v>
                </c:pt>
                <c:pt idx="1">
                  <c:v>feb-19</c:v>
                </c:pt>
                <c:pt idx="2">
                  <c:v>mar-19</c:v>
                </c:pt>
                <c:pt idx="3">
                  <c:v>abr-19</c:v>
                </c:pt>
                <c:pt idx="4">
                  <c:v>may-19</c:v>
                </c:pt>
                <c:pt idx="5">
                  <c:v>jun-19</c:v>
                </c:pt>
                <c:pt idx="6">
                  <c:v>jul-19</c:v>
                </c:pt>
                <c:pt idx="7">
                  <c:v>ago-19</c:v>
                </c:pt>
                <c:pt idx="8">
                  <c:v>sep-19</c:v>
                </c:pt>
                <c:pt idx="9">
                  <c:v>oct-19</c:v>
                </c:pt>
                <c:pt idx="10">
                  <c:v>nov-19</c:v>
                </c:pt>
                <c:pt idx="11">
                  <c:v>dic-19</c:v>
                </c:pt>
              </c:strCache>
            </c:strRef>
          </c:cat>
          <c:val>
            <c:numRef>
              <c:f>Fosfatos!$H$54:$H$66</c:f>
              <c:numCache>
                <c:formatCode>General</c:formatCode>
                <c:ptCount val="12"/>
              </c:numCache>
            </c:numRef>
          </c:val>
          <c:smooth val="0"/>
          <c:extLst>
            <c:ext xmlns:c16="http://schemas.microsoft.com/office/drawing/2014/chart" uri="{C3380CC4-5D6E-409C-BE32-E72D297353CC}">
              <c16:uniqueId val="{00000006-4BA4-498D-BA2E-52B7D40AB1B3}"/>
            </c:ext>
          </c:extLst>
        </c:ser>
        <c:ser>
          <c:idx val="7"/>
          <c:order val="7"/>
          <c:tx>
            <c:strRef>
              <c:f>Fosfatos!$I$52:$I$53</c:f>
              <c:strCache>
                <c:ptCount val="1"/>
                <c:pt idx="0">
                  <c:v>MAAB1</c:v>
                </c:pt>
              </c:strCache>
            </c:strRef>
          </c:tx>
          <c:spPr>
            <a:ln w="28575" cap="rnd">
              <a:solidFill>
                <a:schemeClr val="accent2">
                  <a:lumMod val="60000"/>
                </a:schemeClr>
              </a:solidFill>
              <a:round/>
            </a:ln>
            <a:effectLst/>
          </c:spPr>
          <c:marker>
            <c:symbol val="none"/>
          </c:marker>
          <c:cat>
            <c:strRef>
              <c:f>Fosfatos!$A$54:$A$66</c:f>
              <c:strCache>
                <c:ptCount val="12"/>
                <c:pt idx="0">
                  <c:v>ene-19</c:v>
                </c:pt>
                <c:pt idx="1">
                  <c:v>feb-19</c:v>
                </c:pt>
                <c:pt idx="2">
                  <c:v>mar-19</c:v>
                </c:pt>
                <c:pt idx="3">
                  <c:v>abr-19</c:v>
                </c:pt>
                <c:pt idx="4">
                  <c:v>may-19</c:v>
                </c:pt>
                <c:pt idx="5">
                  <c:v>jun-19</c:v>
                </c:pt>
                <c:pt idx="6">
                  <c:v>jul-19</c:v>
                </c:pt>
                <c:pt idx="7">
                  <c:v>ago-19</c:v>
                </c:pt>
                <c:pt idx="8">
                  <c:v>sep-19</c:v>
                </c:pt>
                <c:pt idx="9">
                  <c:v>oct-19</c:v>
                </c:pt>
                <c:pt idx="10">
                  <c:v>nov-19</c:v>
                </c:pt>
                <c:pt idx="11">
                  <c:v>dic-19</c:v>
                </c:pt>
              </c:strCache>
            </c:strRef>
          </c:cat>
          <c:val>
            <c:numRef>
              <c:f>Fosfatos!$I$54:$I$66</c:f>
              <c:numCache>
                <c:formatCode>General</c:formatCode>
                <c:ptCount val="12"/>
              </c:numCache>
            </c:numRef>
          </c:val>
          <c:smooth val="0"/>
          <c:extLst>
            <c:ext xmlns:c16="http://schemas.microsoft.com/office/drawing/2014/chart" uri="{C3380CC4-5D6E-409C-BE32-E72D297353CC}">
              <c16:uniqueId val="{00000007-4BA4-498D-BA2E-52B7D40AB1B3}"/>
            </c:ext>
          </c:extLst>
        </c:ser>
        <c:ser>
          <c:idx val="8"/>
          <c:order val="8"/>
          <c:tx>
            <c:strRef>
              <c:f>Fosfatos!$J$52:$J$53</c:f>
              <c:strCache>
                <c:ptCount val="1"/>
                <c:pt idx="0">
                  <c:v>MAAB2</c:v>
                </c:pt>
              </c:strCache>
            </c:strRef>
          </c:tx>
          <c:spPr>
            <a:ln w="28575" cap="rnd">
              <a:solidFill>
                <a:schemeClr val="accent3">
                  <a:lumMod val="60000"/>
                </a:schemeClr>
              </a:solidFill>
              <a:round/>
            </a:ln>
            <a:effectLst/>
          </c:spPr>
          <c:marker>
            <c:symbol val="none"/>
          </c:marker>
          <c:cat>
            <c:strRef>
              <c:f>Fosfatos!$A$54:$A$66</c:f>
              <c:strCache>
                <c:ptCount val="12"/>
                <c:pt idx="0">
                  <c:v>ene-19</c:v>
                </c:pt>
                <c:pt idx="1">
                  <c:v>feb-19</c:v>
                </c:pt>
                <c:pt idx="2">
                  <c:v>mar-19</c:v>
                </c:pt>
                <c:pt idx="3">
                  <c:v>abr-19</c:v>
                </c:pt>
                <c:pt idx="4">
                  <c:v>may-19</c:v>
                </c:pt>
                <c:pt idx="5">
                  <c:v>jun-19</c:v>
                </c:pt>
                <c:pt idx="6">
                  <c:v>jul-19</c:v>
                </c:pt>
                <c:pt idx="7">
                  <c:v>ago-19</c:v>
                </c:pt>
                <c:pt idx="8">
                  <c:v>sep-19</c:v>
                </c:pt>
                <c:pt idx="9">
                  <c:v>oct-19</c:v>
                </c:pt>
                <c:pt idx="10">
                  <c:v>nov-19</c:v>
                </c:pt>
                <c:pt idx="11">
                  <c:v>dic-19</c:v>
                </c:pt>
              </c:strCache>
            </c:strRef>
          </c:cat>
          <c:val>
            <c:numRef>
              <c:f>Fosfatos!$J$54:$J$66</c:f>
              <c:numCache>
                <c:formatCode>General</c:formatCode>
                <c:ptCount val="12"/>
              </c:numCache>
            </c:numRef>
          </c:val>
          <c:smooth val="0"/>
          <c:extLst>
            <c:ext xmlns:c16="http://schemas.microsoft.com/office/drawing/2014/chart" uri="{C3380CC4-5D6E-409C-BE32-E72D297353CC}">
              <c16:uniqueId val="{00000008-4BA4-498D-BA2E-52B7D40AB1B3}"/>
            </c:ext>
          </c:extLst>
        </c:ser>
        <c:ser>
          <c:idx val="9"/>
          <c:order val="9"/>
          <c:tx>
            <c:strRef>
              <c:f>Fosfatos!$K$52:$K$53</c:f>
              <c:strCache>
                <c:ptCount val="1"/>
                <c:pt idx="0">
                  <c:v>MACA1</c:v>
                </c:pt>
              </c:strCache>
            </c:strRef>
          </c:tx>
          <c:spPr>
            <a:ln w="28575" cap="rnd">
              <a:solidFill>
                <a:schemeClr val="accent4">
                  <a:lumMod val="60000"/>
                </a:schemeClr>
              </a:solidFill>
              <a:round/>
            </a:ln>
            <a:effectLst/>
          </c:spPr>
          <c:marker>
            <c:symbol val="none"/>
          </c:marker>
          <c:cat>
            <c:strRef>
              <c:f>Fosfatos!$A$54:$A$66</c:f>
              <c:strCache>
                <c:ptCount val="12"/>
                <c:pt idx="0">
                  <c:v>ene-19</c:v>
                </c:pt>
                <c:pt idx="1">
                  <c:v>feb-19</c:v>
                </c:pt>
                <c:pt idx="2">
                  <c:v>mar-19</c:v>
                </c:pt>
                <c:pt idx="3">
                  <c:v>abr-19</c:v>
                </c:pt>
                <c:pt idx="4">
                  <c:v>may-19</c:v>
                </c:pt>
                <c:pt idx="5">
                  <c:v>jun-19</c:v>
                </c:pt>
                <c:pt idx="6">
                  <c:v>jul-19</c:v>
                </c:pt>
                <c:pt idx="7">
                  <c:v>ago-19</c:v>
                </c:pt>
                <c:pt idx="8">
                  <c:v>sep-19</c:v>
                </c:pt>
                <c:pt idx="9">
                  <c:v>oct-19</c:v>
                </c:pt>
                <c:pt idx="10">
                  <c:v>nov-19</c:v>
                </c:pt>
                <c:pt idx="11">
                  <c:v>dic-19</c:v>
                </c:pt>
              </c:strCache>
            </c:strRef>
          </c:cat>
          <c:val>
            <c:numRef>
              <c:f>Fosfatos!$K$54:$K$66</c:f>
              <c:numCache>
                <c:formatCode>General</c:formatCode>
                <c:ptCount val="12"/>
              </c:numCache>
            </c:numRef>
          </c:val>
          <c:smooth val="0"/>
          <c:extLst>
            <c:ext xmlns:c16="http://schemas.microsoft.com/office/drawing/2014/chart" uri="{C3380CC4-5D6E-409C-BE32-E72D297353CC}">
              <c16:uniqueId val="{00000009-4BA4-498D-BA2E-52B7D40AB1B3}"/>
            </c:ext>
          </c:extLst>
        </c:ser>
        <c:ser>
          <c:idx val="10"/>
          <c:order val="10"/>
          <c:tx>
            <c:strRef>
              <c:f>Fosfatos!$L$52:$L$53</c:f>
              <c:strCache>
                <c:ptCount val="1"/>
                <c:pt idx="0">
                  <c:v>MACA2</c:v>
                </c:pt>
              </c:strCache>
            </c:strRef>
          </c:tx>
          <c:spPr>
            <a:ln w="28575" cap="rnd">
              <a:solidFill>
                <a:schemeClr val="accent5">
                  <a:lumMod val="60000"/>
                </a:schemeClr>
              </a:solidFill>
              <a:round/>
            </a:ln>
            <a:effectLst/>
          </c:spPr>
          <c:marker>
            <c:symbol val="none"/>
          </c:marker>
          <c:cat>
            <c:strRef>
              <c:f>Fosfatos!$A$54:$A$66</c:f>
              <c:strCache>
                <c:ptCount val="12"/>
                <c:pt idx="0">
                  <c:v>ene-19</c:v>
                </c:pt>
                <c:pt idx="1">
                  <c:v>feb-19</c:v>
                </c:pt>
                <c:pt idx="2">
                  <c:v>mar-19</c:v>
                </c:pt>
                <c:pt idx="3">
                  <c:v>abr-19</c:v>
                </c:pt>
                <c:pt idx="4">
                  <c:v>may-19</c:v>
                </c:pt>
                <c:pt idx="5">
                  <c:v>jun-19</c:v>
                </c:pt>
                <c:pt idx="6">
                  <c:v>jul-19</c:v>
                </c:pt>
                <c:pt idx="7">
                  <c:v>ago-19</c:v>
                </c:pt>
                <c:pt idx="8">
                  <c:v>sep-19</c:v>
                </c:pt>
                <c:pt idx="9">
                  <c:v>oct-19</c:v>
                </c:pt>
                <c:pt idx="10">
                  <c:v>nov-19</c:v>
                </c:pt>
                <c:pt idx="11">
                  <c:v>dic-19</c:v>
                </c:pt>
              </c:strCache>
            </c:strRef>
          </c:cat>
          <c:val>
            <c:numRef>
              <c:f>Fosfatos!$L$54:$L$66</c:f>
              <c:numCache>
                <c:formatCode>General</c:formatCode>
                <c:ptCount val="12"/>
              </c:numCache>
            </c:numRef>
          </c:val>
          <c:smooth val="0"/>
          <c:extLst>
            <c:ext xmlns:c16="http://schemas.microsoft.com/office/drawing/2014/chart" uri="{C3380CC4-5D6E-409C-BE32-E72D297353CC}">
              <c16:uniqueId val="{0000000A-4BA4-498D-BA2E-52B7D40AB1B3}"/>
            </c:ext>
          </c:extLst>
        </c:ser>
        <c:ser>
          <c:idx val="11"/>
          <c:order val="11"/>
          <c:tx>
            <c:strRef>
              <c:f>Fosfatos!$M$52:$M$53</c:f>
              <c:strCache>
                <c:ptCount val="1"/>
                <c:pt idx="0">
                  <c:v>PAPO1</c:v>
                </c:pt>
              </c:strCache>
            </c:strRef>
          </c:tx>
          <c:spPr>
            <a:ln w="28575" cap="rnd">
              <a:solidFill>
                <a:schemeClr val="accent6">
                  <a:lumMod val="60000"/>
                </a:schemeClr>
              </a:solidFill>
              <a:round/>
            </a:ln>
            <a:effectLst/>
          </c:spPr>
          <c:marker>
            <c:symbol val="none"/>
          </c:marker>
          <c:cat>
            <c:strRef>
              <c:f>Fosfatos!$A$54:$A$66</c:f>
              <c:strCache>
                <c:ptCount val="12"/>
                <c:pt idx="0">
                  <c:v>ene-19</c:v>
                </c:pt>
                <c:pt idx="1">
                  <c:v>feb-19</c:v>
                </c:pt>
                <c:pt idx="2">
                  <c:v>mar-19</c:v>
                </c:pt>
                <c:pt idx="3">
                  <c:v>abr-19</c:v>
                </c:pt>
                <c:pt idx="4">
                  <c:v>may-19</c:v>
                </c:pt>
                <c:pt idx="5">
                  <c:v>jun-19</c:v>
                </c:pt>
                <c:pt idx="6">
                  <c:v>jul-19</c:v>
                </c:pt>
                <c:pt idx="7">
                  <c:v>ago-19</c:v>
                </c:pt>
                <c:pt idx="8">
                  <c:v>sep-19</c:v>
                </c:pt>
                <c:pt idx="9">
                  <c:v>oct-19</c:v>
                </c:pt>
                <c:pt idx="10">
                  <c:v>nov-19</c:v>
                </c:pt>
                <c:pt idx="11">
                  <c:v>dic-19</c:v>
                </c:pt>
              </c:strCache>
            </c:strRef>
          </c:cat>
          <c:val>
            <c:numRef>
              <c:f>Fosfatos!$M$54:$M$66</c:f>
              <c:numCache>
                <c:formatCode>General</c:formatCode>
                <c:ptCount val="12"/>
              </c:numCache>
            </c:numRef>
          </c:val>
          <c:smooth val="0"/>
          <c:extLst>
            <c:ext xmlns:c16="http://schemas.microsoft.com/office/drawing/2014/chart" uri="{C3380CC4-5D6E-409C-BE32-E72D297353CC}">
              <c16:uniqueId val="{0000000B-4BA4-498D-BA2E-52B7D40AB1B3}"/>
            </c:ext>
          </c:extLst>
        </c:ser>
        <c:ser>
          <c:idx val="12"/>
          <c:order val="12"/>
          <c:tx>
            <c:strRef>
              <c:f>Fosfatos!$N$52:$N$53</c:f>
              <c:strCache>
                <c:ptCount val="1"/>
                <c:pt idx="0">
                  <c:v>PAPO2</c:v>
                </c:pt>
              </c:strCache>
            </c:strRef>
          </c:tx>
          <c:spPr>
            <a:ln w="28575" cap="rnd">
              <a:solidFill>
                <a:schemeClr val="accent1">
                  <a:lumMod val="80000"/>
                  <a:lumOff val="20000"/>
                </a:schemeClr>
              </a:solidFill>
              <a:round/>
            </a:ln>
            <a:effectLst/>
          </c:spPr>
          <c:marker>
            <c:symbol val="none"/>
          </c:marker>
          <c:cat>
            <c:strRef>
              <c:f>Fosfatos!$A$54:$A$66</c:f>
              <c:strCache>
                <c:ptCount val="12"/>
                <c:pt idx="0">
                  <c:v>ene-19</c:v>
                </c:pt>
                <c:pt idx="1">
                  <c:v>feb-19</c:v>
                </c:pt>
                <c:pt idx="2">
                  <c:v>mar-19</c:v>
                </c:pt>
                <c:pt idx="3">
                  <c:v>abr-19</c:v>
                </c:pt>
                <c:pt idx="4">
                  <c:v>may-19</c:v>
                </c:pt>
                <c:pt idx="5">
                  <c:v>jun-19</c:v>
                </c:pt>
                <c:pt idx="6">
                  <c:v>jul-19</c:v>
                </c:pt>
                <c:pt idx="7">
                  <c:v>ago-19</c:v>
                </c:pt>
                <c:pt idx="8">
                  <c:v>sep-19</c:v>
                </c:pt>
                <c:pt idx="9">
                  <c:v>oct-19</c:v>
                </c:pt>
                <c:pt idx="10">
                  <c:v>nov-19</c:v>
                </c:pt>
                <c:pt idx="11">
                  <c:v>dic-19</c:v>
                </c:pt>
              </c:strCache>
            </c:strRef>
          </c:cat>
          <c:val>
            <c:numRef>
              <c:f>Fosfatos!$N$54:$N$66</c:f>
              <c:numCache>
                <c:formatCode>General</c:formatCode>
                <c:ptCount val="12"/>
              </c:numCache>
            </c:numRef>
          </c:val>
          <c:smooth val="0"/>
          <c:extLst>
            <c:ext xmlns:c16="http://schemas.microsoft.com/office/drawing/2014/chart" uri="{C3380CC4-5D6E-409C-BE32-E72D297353CC}">
              <c16:uniqueId val="{0000000C-4BA4-498D-BA2E-52B7D40AB1B3}"/>
            </c:ext>
          </c:extLst>
        </c:ser>
        <c:ser>
          <c:idx val="13"/>
          <c:order val="13"/>
          <c:tx>
            <c:strRef>
              <c:f>Fosfatos!$O$52:$O$53</c:f>
              <c:strCache>
                <c:ptCount val="1"/>
                <c:pt idx="0">
                  <c:v>PAPR1</c:v>
                </c:pt>
              </c:strCache>
            </c:strRef>
          </c:tx>
          <c:spPr>
            <a:ln w="28575" cap="rnd">
              <a:solidFill>
                <a:schemeClr val="accent2">
                  <a:lumMod val="80000"/>
                  <a:lumOff val="20000"/>
                </a:schemeClr>
              </a:solidFill>
              <a:round/>
            </a:ln>
            <a:effectLst/>
          </c:spPr>
          <c:marker>
            <c:symbol val="none"/>
          </c:marker>
          <c:cat>
            <c:strRef>
              <c:f>Fosfatos!$A$54:$A$66</c:f>
              <c:strCache>
                <c:ptCount val="12"/>
                <c:pt idx="0">
                  <c:v>ene-19</c:v>
                </c:pt>
                <c:pt idx="1">
                  <c:v>feb-19</c:v>
                </c:pt>
                <c:pt idx="2">
                  <c:v>mar-19</c:v>
                </c:pt>
                <c:pt idx="3">
                  <c:v>abr-19</c:v>
                </c:pt>
                <c:pt idx="4">
                  <c:v>may-19</c:v>
                </c:pt>
                <c:pt idx="5">
                  <c:v>jun-19</c:v>
                </c:pt>
                <c:pt idx="6">
                  <c:v>jul-19</c:v>
                </c:pt>
                <c:pt idx="7">
                  <c:v>ago-19</c:v>
                </c:pt>
                <c:pt idx="8">
                  <c:v>sep-19</c:v>
                </c:pt>
                <c:pt idx="9">
                  <c:v>oct-19</c:v>
                </c:pt>
                <c:pt idx="10">
                  <c:v>nov-19</c:v>
                </c:pt>
                <c:pt idx="11">
                  <c:v>dic-19</c:v>
                </c:pt>
              </c:strCache>
            </c:strRef>
          </c:cat>
          <c:val>
            <c:numRef>
              <c:f>Fosfatos!$O$54:$O$66</c:f>
              <c:numCache>
                <c:formatCode>General</c:formatCode>
                <c:ptCount val="12"/>
              </c:numCache>
            </c:numRef>
          </c:val>
          <c:smooth val="0"/>
          <c:extLst>
            <c:ext xmlns:c16="http://schemas.microsoft.com/office/drawing/2014/chart" uri="{C3380CC4-5D6E-409C-BE32-E72D297353CC}">
              <c16:uniqueId val="{0000000D-4BA4-498D-BA2E-52B7D40AB1B3}"/>
            </c:ext>
          </c:extLst>
        </c:ser>
        <c:ser>
          <c:idx val="14"/>
          <c:order val="14"/>
          <c:tx>
            <c:strRef>
              <c:f>Fosfatos!$P$52:$P$53</c:f>
              <c:strCache>
                <c:ptCount val="1"/>
                <c:pt idx="0">
                  <c:v>PAPR2</c:v>
                </c:pt>
              </c:strCache>
            </c:strRef>
          </c:tx>
          <c:spPr>
            <a:ln w="28575" cap="rnd">
              <a:solidFill>
                <a:schemeClr val="accent3">
                  <a:lumMod val="80000"/>
                  <a:lumOff val="20000"/>
                </a:schemeClr>
              </a:solidFill>
              <a:round/>
            </a:ln>
            <a:effectLst/>
          </c:spPr>
          <c:marker>
            <c:symbol val="none"/>
          </c:marker>
          <c:cat>
            <c:strRef>
              <c:f>Fosfatos!$A$54:$A$66</c:f>
              <c:strCache>
                <c:ptCount val="12"/>
                <c:pt idx="0">
                  <c:v>ene-19</c:v>
                </c:pt>
                <c:pt idx="1">
                  <c:v>feb-19</c:v>
                </c:pt>
                <c:pt idx="2">
                  <c:v>mar-19</c:v>
                </c:pt>
                <c:pt idx="3">
                  <c:v>abr-19</c:v>
                </c:pt>
                <c:pt idx="4">
                  <c:v>may-19</c:v>
                </c:pt>
                <c:pt idx="5">
                  <c:v>jun-19</c:v>
                </c:pt>
                <c:pt idx="6">
                  <c:v>jul-19</c:v>
                </c:pt>
                <c:pt idx="7">
                  <c:v>ago-19</c:v>
                </c:pt>
                <c:pt idx="8">
                  <c:v>sep-19</c:v>
                </c:pt>
                <c:pt idx="9">
                  <c:v>oct-19</c:v>
                </c:pt>
                <c:pt idx="10">
                  <c:v>nov-19</c:v>
                </c:pt>
                <c:pt idx="11">
                  <c:v>dic-19</c:v>
                </c:pt>
              </c:strCache>
            </c:strRef>
          </c:cat>
          <c:val>
            <c:numRef>
              <c:f>Fosfatos!$P$54:$P$66</c:f>
              <c:numCache>
                <c:formatCode>General</c:formatCode>
                <c:ptCount val="12"/>
              </c:numCache>
            </c:numRef>
          </c:val>
          <c:smooth val="0"/>
          <c:extLst>
            <c:ext xmlns:c16="http://schemas.microsoft.com/office/drawing/2014/chart" uri="{C3380CC4-5D6E-409C-BE32-E72D297353CC}">
              <c16:uniqueId val="{0000000E-4BA4-498D-BA2E-52B7D40AB1B3}"/>
            </c:ext>
          </c:extLst>
        </c:ser>
        <c:ser>
          <c:idx val="15"/>
          <c:order val="15"/>
          <c:tx>
            <c:strRef>
              <c:f>Fosfatos!$Q$52:$Q$53</c:f>
              <c:strCache>
                <c:ptCount val="1"/>
                <c:pt idx="0">
                  <c:v>PAPR3</c:v>
                </c:pt>
              </c:strCache>
            </c:strRef>
          </c:tx>
          <c:spPr>
            <a:ln w="28575" cap="rnd">
              <a:solidFill>
                <a:schemeClr val="accent4">
                  <a:lumMod val="80000"/>
                  <a:lumOff val="20000"/>
                </a:schemeClr>
              </a:solidFill>
              <a:round/>
            </a:ln>
            <a:effectLst/>
          </c:spPr>
          <c:marker>
            <c:symbol val="none"/>
          </c:marker>
          <c:cat>
            <c:strRef>
              <c:f>Fosfatos!$A$54:$A$66</c:f>
              <c:strCache>
                <c:ptCount val="12"/>
                <c:pt idx="0">
                  <c:v>ene-19</c:v>
                </c:pt>
                <c:pt idx="1">
                  <c:v>feb-19</c:v>
                </c:pt>
                <c:pt idx="2">
                  <c:v>mar-19</c:v>
                </c:pt>
                <c:pt idx="3">
                  <c:v>abr-19</c:v>
                </c:pt>
                <c:pt idx="4">
                  <c:v>may-19</c:v>
                </c:pt>
                <c:pt idx="5">
                  <c:v>jun-19</c:v>
                </c:pt>
                <c:pt idx="6">
                  <c:v>jul-19</c:v>
                </c:pt>
                <c:pt idx="7">
                  <c:v>ago-19</c:v>
                </c:pt>
                <c:pt idx="8">
                  <c:v>sep-19</c:v>
                </c:pt>
                <c:pt idx="9">
                  <c:v>oct-19</c:v>
                </c:pt>
                <c:pt idx="10">
                  <c:v>nov-19</c:v>
                </c:pt>
                <c:pt idx="11">
                  <c:v>dic-19</c:v>
                </c:pt>
              </c:strCache>
            </c:strRef>
          </c:cat>
          <c:val>
            <c:numRef>
              <c:f>Fosfatos!$Q$54:$Q$66</c:f>
              <c:numCache>
                <c:formatCode>General</c:formatCode>
                <c:ptCount val="12"/>
              </c:numCache>
            </c:numRef>
          </c:val>
          <c:smooth val="0"/>
          <c:extLst>
            <c:ext xmlns:c16="http://schemas.microsoft.com/office/drawing/2014/chart" uri="{C3380CC4-5D6E-409C-BE32-E72D297353CC}">
              <c16:uniqueId val="{0000000F-4BA4-498D-BA2E-52B7D40AB1B3}"/>
            </c:ext>
          </c:extLst>
        </c:ser>
        <c:ser>
          <c:idx val="16"/>
          <c:order val="16"/>
          <c:tx>
            <c:strRef>
              <c:f>Fosfatos!$R$52:$R$53</c:f>
              <c:strCache>
                <c:ptCount val="1"/>
                <c:pt idx="0">
                  <c:v>PLTR1</c:v>
                </c:pt>
              </c:strCache>
            </c:strRef>
          </c:tx>
          <c:spPr>
            <a:ln w="28575" cap="rnd">
              <a:solidFill>
                <a:schemeClr val="accent5">
                  <a:lumMod val="80000"/>
                  <a:lumOff val="20000"/>
                </a:schemeClr>
              </a:solidFill>
              <a:round/>
            </a:ln>
            <a:effectLst/>
          </c:spPr>
          <c:marker>
            <c:symbol val="none"/>
          </c:marker>
          <c:cat>
            <c:strRef>
              <c:f>Fosfatos!$A$54:$A$66</c:f>
              <c:strCache>
                <c:ptCount val="12"/>
                <c:pt idx="0">
                  <c:v>ene-19</c:v>
                </c:pt>
                <c:pt idx="1">
                  <c:v>feb-19</c:v>
                </c:pt>
                <c:pt idx="2">
                  <c:v>mar-19</c:v>
                </c:pt>
                <c:pt idx="3">
                  <c:v>abr-19</c:v>
                </c:pt>
                <c:pt idx="4">
                  <c:v>may-19</c:v>
                </c:pt>
                <c:pt idx="5">
                  <c:v>jun-19</c:v>
                </c:pt>
                <c:pt idx="6">
                  <c:v>jul-19</c:v>
                </c:pt>
                <c:pt idx="7">
                  <c:v>ago-19</c:v>
                </c:pt>
                <c:pt idx="8">
                  <c:v>sep-19</c:v>
                </c:pt>
                <c:pt idx="9">
                  <c:v>oct-19</c:v>
                </c:pt>
                <c:pt idx="10">
                  <c:v>nov-19</c:v>
                </c:pt>
                <c:pt idx="11">
                  <c:v>dic-19</c:v>
                </c:pt>
              </c:strCache>
            </c:strRef>
          </c:cat>
          <c:val>
            <c:numRef>
              <c:f>Fosfatos!$R$54:$R$66</c:f>
              <c:numCache>
                <c:formatCode>General</c:formatCode>
                <c:ptCount val="12"/>
                <c:pt idx="10">
                  <c:v>0.5</c:v>
                </c:pt>
              </c:numCache>
            </c:numRef>
          </c:val>
          <c:smooth val="0"/>
          <c:extLst>
            <c:ext xmlns:c16="http://schemas.microsoft.com/office/drawing/2014/chart" uri="{C3380CC4-5D6E-409C-BE32-E72D297353CC}">
              <c16:uniqueId val="{00000010-4BA4-498D-BA2E-52B7D40AB1B3}"/>
            </c:ext>
          </c:extLst>
        </c:ser>
        <c:ser>
          <c:idx val="17"/>
          <c:order val="17"/>
          <c:tx>
            <c:strRef>
              <c:f>Fosfatos!$S$52:$S$53</c:f>
              <c:strCache>
                <c:ptCount val="1"/>
                <c:pt idx="0">
                  <c:v>PLTR2</c:v>
                </c:pt>
              </c:strCache>
            </c:strRef>
          </c:tx>
          <c:spPr>
            <a:ln w="28575" cap="rnd">
              <a:solidFill>
                <a:schemeClr val="accent6">
                  <a:lumMod val="80000"/>
                  <a:lumOff val="20000"/>
                </a:schemeClr>
              </a:solidFill>
              <a:round/>
            </a:ln>
            <a:effectLst/>
          </c:spPr>
          <c:marker>
            <c:symbol val="none"/>
          </c:marker>
          <c:cat>
            <c:strRef>
              <c:f>Fosfatos!$A$54:$A$66</c:f>
              <c:strCache>
                <c:ptCount val="12"/>
                <c:pt idx="0">
                  <c:v>ene-19</c:v>
                </c:pt>
                <c:pt idx="1">
                  <c:v>feb-19</c:v>
                </c:pt>
                <c:pt idx="2">
                  <c:v>mar-19</c:v>
                </c:pt>
                <c:pt idx="3">
                  <c:v>abr-19</c:v>
                </c:pt>
                <c:pt idx="4">
                  <c:v>may-19</c:v>
                </c:pt>
                <c:pt idx="5">
                  <c:v>jun-19</c:v>
                </c:pt>
                <c:pt idx="6">
                  <c:v>jul-19</c:v>
                </c:pt>
                <c:pt idx="7">
                  <c:v>ago-19</c:v>
                </c:pt>
                <c:pt idx="8">
                  <c:v>sep-19</c:v>
                </c:pt>
                <c:pt idx="9">
                  <c:v>oct-19</c:v>
                </c:pt>
                <c:pt idx="10">
                  <c:v>nov-19</c:v>
                </c:pt>
                <c:pt idx="11">
                  <c:v>dic-19</c:v>
                </c:pt>
              </c:strCache>
            </c:strRef>
          </c:cat>
          <c:val>
            <c:numRef>
              <c:f>Fosfatos!$S$54:$S$66</c:f>
              <c:numCache>
                <c:formatCode>General</c:formatCode>
                <c:ptCount val="12"/>
                <c:pt idx="10">
                  <c:v>0.5</c:v>
                </c:pt>
              </c:numCache>
            </c:numRef>
          </c:val>
          <c:smooth val="0"/>
          <c:extLst>
            <c:ext xmlns:c16="http://schemas.microsoft.com/office/drawing/2014/chart" uri="{C3380CC4-5D6E-409C-BE32-E72D297353CC}">
              <c16:uniqueId val="{00000011-4BA4-498D-BA2E-52B7D40AB1B3}"/>
            </c:ext>
          </c:extLst>
        </c:ser>
        <c:ser>
          <c:idx val="18"/>
          <c:order val="18"/>
          <c:tx>
            <c:strRef>
              <c:f>Fosfatos!$T$52:$T$53</c:f>
              <c:strCache>
                <c:ptCount val="1"/>
                <c:pt idx="0">
                  <c:v>RECO</c:v>
                </c:pt>
              </c:strCache>
            </c:strRef>
          </c:tx>
          <c:spPr>
            <a:ln w="28575" cap="rnd">
              <a:solidFill>
                <a:schemeClr val="accent1">
                  <a:lumMod val="80000"/>
                </a:schemeClr>
              </a:solidFill>
              <a:round/>
            </a:ln>
            <a:effectLst/>
          </c:spPr>
          <c:marker>
            <c:symbol val="none"/>
          </c:marker>
          <c:cat>
            <c:strRef>
              <c:f>Fosfatos!$A$54:$A$66</c:f>
              <c:strCache>
                <c:ptCount val="12"/>
                <c:pt idx="0">
                  <c:v>ene-19</c:v>
                </c:pt>
                <c:pt idx="1">
                  <c:v>feb-19</c:v>
                </c:pt>
                <c:pt idx="2">
                  <c:v>mar-19</c:v>
                </c:pt>
                <c:pt idx="3">
                  <c:v>abr-19</c:v>
                </c:pt>
                <c:pt idx="4">
                  <c:v>may-19</c:v>
                </c:pt>
                <c:pt idx="5">
                  <c:v>jun-19</c:v>
                </c:pt>
                <c:pt idx="6">
                  <c:v>jul-19</c:v>
                </c:pt>
                <c:pt idx="7">
                  <c:v>ago-19</c:v>
                </c:pt>
                <c:pt idx="8">
                  <c:v>sep-19</c:v>
                </c:pt>
                <c:pt idx="9">
                  <c:v>oct-19</c:v>
                </c:pt>
                <c:pt idx="10">
                  <c:v>nov-19</c:v>
                </c:pt>
                <c:pt idx="11">
                  <c:v>dic-19</c:v>
                </c:pt>
              </c:strCache>
            </c:strRef>
          </c:cat>
          <c:val>
            <c:numRef>
              <c:f>Fosfatos!$T$54:$T$66</c:f>
              <c:numCache>
                <c:formatCode>General</c:formatCode>
                <c:ptCount val="12"/>
              </c:numCache>
            </c:numRef>
          </c:val>
          <c:smooth val="0"/>
          <c:extLst>
            <c:ext xmlns:c16="http://schemas.microsoft.com/office/drawing/2014/chart" uri="{C3380CC4-5D6E-409C-BE32-E72D297353CC}">
              <c16:uniqueId val="{00000012-4BA4-498D-BA2E-52B7D40AB1B3}"/>
            </c:ext>
          </c:extLst>
        </c:ser>
        <c:ser>
          <c:idx val="19"/>
          <c:order val="19"/>
          <c:tx>
            <c:strRef>
              <c:f>Fosfatos!$U$52:$U$53</c:f>
              <c:strCache>
                <c:ptCount val="1"/>
                <c:pt idx="0">
                  <c:v>SALT</c:v>
                </c:pt>
              </c:strCache>
            </c:strRef>
          </c:tx>
          <c:spPr>
            <a:ln w="28575" cap="rnd">
              <a:solidFill>
                <a:schemeClr val="accent2">
                  <a:lumMod val="80000"/>
                </a:schemeClr>
              </a:solidFill>
              <a:round/>
            </a:ln>
            <a:effectLst/>
          </c:spPr>
          <c:marker>
            <c:symbol val="none"/>
          </c:marker>
          <c:cat>
            <c:strRef>
              <c:f>Fosfatos!$A$54:$A$66</c:f>
              <c:strCache>
                <c:ptCount val="12"/>
                <c:pt idx="0">
                  <c:v>ene-19</c:v>
                </c:pt>
                <c:pt idx="1">
                  <c:v>feb-19</c:v>
                </c:pt>
                <c:pt idx="2">
                  <c:v>mar-19</c:v>
                </c:pt>
                <c:pt idx="3">
                  <c:v>abr-19</c:v>
                </c:pt>
                <c:pt idx="4">
                  <c:v>may-19</c:v>
                </c:pt>
                <c:pt idx="5">
                  <c:v>jun-19</c:v>
                </c:pt>
                <c:pt idx="6">
                  <c:v>jul-19</c:v>
                </c:pt>
                <c:pt idx="7">
                  <c:v>ago-19</c:v>
                </c:pt>
                <c:pt idx="8">
                  <c:v>sep-19</c:v>
                </c:pt>
                <c:pt idx="9">
                  <c:v>oct-19</c:v>
                </c:pt>
                <c:pt idx="10">
                  <c:v>nov-19</c:v>
                </c:pt>
                <c:pt idx="11">
                  <c:v>dic-19</c:v>
                </c:pt>
              </c:strCache>
            </c:strRef>
          </c:cat>
          <c:val>
            <c:numRef>
              <c:f>Fosfatos!$U$54:$U$66</c:f>
              <c:numCache>
                <c:formatCode>General</c:formatCode>
                <c:ptCount val="12"/>
              </c:numCache>
            </c:numRef>
          </c:val>
          <c:smooth val="0"/>
          <c:extLst>
            <c:ext xmlns:c16="http://schemas.microsoft.com/office/drawing/2014/chart" uri="{C3380CC4-5D6E-409C-BE32-E72D297353CC}">
              <c16:uniqueId val="{00000013-4BA4-498D-BA2E-52B7D40AB1B3}"/>
            </c:ext>
          </c:extLst>
        </c:ser>
        <c:dLbls>
          <c:showLegendKey val="0"/>
          <c:showVal val="0"/>
          <c:showCatName val="0"/>
          <c:showSerName val="0"/>
          <c:showPercent val="0"/>
          <c:showBubbleSize val="0"/>
        </c:dLbls>
        <c:smooth val="0"/>
        <c:axId val="991096480"/>
        <c:axId val="991077784"/>
      </c:lineChart>
      <c:catAx>
        <c:axId val="991096480"/>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Mes del muestreo</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MX"/>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991077784"/>
        <c:crosses val="autoZero"/>
        <c:auto val="1"/>
        <c:lblAlgn val="ctr"/>
        <c:lblOffset val="100"/>
        <c:noMultiLvlLbl val="0"/>
      </c:catAx>
      <c:valAx>
        <c:axId val="99107778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991096480"/>
        <c:crosses val="autoZero"/>
        <c:crossBetween val="between"/>
      </c:valAx>
      <c:spPr>
        <a:noFill/>
        <a:ln>
          <a:noFill/>
        </a:ln>
        <a:effectLst/>
      </c:spPr>
    </c:plotArea>
    <c:legend>
      <c:legendPos val="r"/>
      <c:layout>
        <c:manualLayout>
          <c:xMode val="edge"/>
          <c:yMode val="edge"/>
          <c:x val="0.78281663418421776"/>
          <c:y val="6.8580917653719112E-2"/>
          <c:w val="0.21093558472097754"/>
          <c:h val="0.862838164692561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legend>
    <c:plotVisOnly val="1"/>
    <c:dispBlanksAs val="gap"/>
    <c:showDLblsOverMax val="0"/>
  </c:chart>
  <c:spPr>
    <a:solidFill>
      <a:schemeClr val="bg1"/>
    </a:solidFill>
    <a:ln w="9525" cap="flat" cmpd="sng" algn="ctr">
      <a:noFill/>
      <a:round/>
    </a:ln>
    <a:effectLst/>
  </c:spPr>
  <c:txPr>
    <a:bodyPr/>
    <a:lstStyle/>
    <a:p>
      <a:pPr>
        <a:defRPr/>
      </a:pPr>
      <a:endParaRPr lang="es-MX"/>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r>
              <a:rPr lang="en-US" sz="1200" b="1"/>
              <a:t>Fosfatos</a:t>
            </a:r>
          </a:p>
        </c:rich>
      </c:tx>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es-MX"/>
        </a:p>
      </c:txPr>
    </c:title>
    <c:autoTitleDeleted val="0"/>
    <c:plotArea>
      <c:layout/>
      <c:stockChart>
        <c:ser>
          <c:idx val="0"/>
          <c:order val="0"/>
          <c:tx>
            <c:strRef>
              <c:f>Fosfatos!$A$117</c:f>
              <c:strCache>
                <c:ptCount val="1"/>
                <c:pt idx="0">
                  <c:v>PROMEDIO</c:v>
                </c:pt>
              </c:strCache>
            </c:strRef>
          </c:tx>
          <c:spPr>
            <a:ln w="28575" cap="rnd">
              <a:noFill/>
              <a:round/>
            </a:ln>
            <a:effectLst/>
          </c:spPr>
          <c:marker>
            <c:symbol val="circle"/>
            <c:size val="5"/>
            <c:spPr>
              <a:solidFill>
                <a:schemeClr val="accent1"/>
              </a:solidFill>
              <a:ln w="9525">
                <a:solidFill>
                  <a:schemeClr val="accent1"/>
                </a:solidFill>
              </a:ln>
              <a:effectLst/>
            </c:spPr>
          </c:marker>
          <c:dPt>
            <c:idx val="0"/>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0-CB2A-4305-B350-AE3997B1293D}"/>
              </c:ext>
            </c:extLst>
          </c:dPt>
          <c:dPt>
            <c:idx val="1"/>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1-CB2A-4305-B350-AE3997B1293D}"/>
              </c:ext>
            </c:extLst>
          </c:dPt>
          <c:dPt>
            <c:idx val="2"/>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2-CB2A-4305-B350-AE3997B1293D}"/>
              </c:ext>
            </c:extLst>
          </c:dPt>
          <c:dPt>
            <c:idx val="3"/>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3-CB2A-4305-B350-AE3997B1293D}"/>
              </c:ext>
            </c:extLst>
          </c:dPt>
          <c:dPt>
            <c:idx val="4"/>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4-CB2A-4305-B350-AE3997B1293D}"/>
              </c:ext>
            </c:extLst>
          </c:dPt>
          <c:dPt>
            <c:idx val="5"/>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5-CB2A-4305-B350-AE3997B1293D}"/>
              </c:ext>
            </c:extLst>
          </c:dPt>
          <c:dPt>
            <c:idx val="6"/>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6-CB2A-4305-B350-AE3997B1293D}"/>
              </c:ext>
            </c:extLst>
          </c:dPt>
          <c:dPt>
            <c:idx val="7"/>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7-CB2A-4305-B350-AE3997B1293D}"/>
              </c:ext>
            </c:extLst>
          </c:dPt>
          <c:dPt>
            <c:idx val="8"/>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8-CB2A-4305-B350-AE3997B1293D}"/>
              </c:ext>
            </c:extLst>
          </c:dPt>
          <c:dPt>
            <c:idx val="9"/>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9-CB2A-4305-B350-AE3997B1293D}"/>
              </c:ext>
            </c:extLst>
          </c:dPt>
          <c:dPt>
            <c:idx val="10"/>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A-CB2A-4305-B350-AE3997B1293D}"/>
              </c:ext>
            </c:extLst>
          </c:dPt>
          <c:dPt>
            <c:idx val="11"/>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B-CB2A-4305-B350-AE3997B1293D}"/>
              </c:ext>
            </c:extLst>
          </c:dPt>
          <c:dPt>
            <c:idx val="12"/>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C-CB2A-4305-B350-AE3997B1293D}"/>
              </c:ext>
            </c:extLst>
          </c:dPt>
          <c:dPt>
            <c:idx val="13"/>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D-CB2A-4305-B350-AE3997B1293D}"/>
              </c:ext>
            </c:extLst>
          </c:dPt>
          <c:dPt>
            <c:idx val="14"/>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E-CB2A-4305-B350-AE3997B1293D}"/>
              </c:ext>
            </c:extLst>
          </c:dPt>
          <c:dPt>
            <c:idx val="15"/>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F-CB2A-4305-B350-AE3997B1293D}"/>
              </c:ext>
            </c:extLst>
          </c:dPt>
          <c:dPt>
            <c:idx val="16"/>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10-CB2A-4305-B350-AE3997B1293D}"/>
              </c:ext>
            </c:extLst>
          </c:dPt>
          <c:dPt>
            <c:idx val="17"/>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11-CB2A-4305-B350-AE3997B1293D}"/>
              </c:ext>
            </c:extLst>
          </c:dPt>
          <c:dPt>
            <c:idx val="18"/>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12-CB2A-4305-B350-AE3997B1293D}"/>
              </c:ext>
            </c:extLst>
          </c:dPt>
          <c:dPt>
            <c:idx val="19"/>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13-CB2A-4305-B350-AE3997B1293D}"/>
              </c:ext>
            </c:extLst>
          </c:dPt>
          <c:dPt>
            <c:idx val="20"/>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14-CB2A-4305-B350-AE3997B1293D}"/>
              </c:ext>
            </c:extLst>
          </c:dPt>
          <c:cat>
            <c:strRef>
              <c:f>Fosfatos!$B$116:$O$116</c:f>
              <c:strCache>
                <c:ptCount val="14"/>
                <c:pt idx="0">
                  <c:v>HARG2</c:v>
                </c:pt>
                <c:pt idx="1">
                  <c:v>HASL2</c:v>
                </c:pt>
                <c:pt idx="2">
                  <c:v>HOSP1</c:v>
                </c:pt>
                <c:pt idx="3">
                  <c:v>HOSP2</c:v>
                </c:pt>
                <c:pt idx="4">
                  <c:v>HUMH</c:v>
                </c:pt>
                <c:pt idx="5">
                  <c:v>MAAB2</c:v>
                </c:pt>
                <c:pt idx="6">
                  <c:v>MACA2</c:v>
                </c:pt>
                <c:pt idx="7">
                  <c:v>MSP</c:v>
                </c:pt>
                <c:pt idx="8">
                  <c:v>PAPO2</c:v>
                </c:pt>
                <c:pt idx="9">
                  <c:v>PAPR2</c:v>
                </c:pt>
                <c:pt idx="10">
                  <c:v>PLTR1</c:v>
                </c:pt>
                <c:pt idx="11">
                  <c:v>PLTR2</c:v>
                </c:pt>
                <c:pt idx="12">
                  <c:v>RECO</c:v>
                </c:pt>
                <c:pt idx="13">
                  <c:v>Total general</c:v>
                </c:pt>
              </c:strCache>
            </c:strRef>
          </c:cat>
          <c:val>
            <c:numRef>
              <c:f>Fosfatos!$B$117:$O$117</c:f>
              <c:numCache>
                <c:formatCode>0.00</c:formatCode>
                <c:ptCount val="14"/>
                <c:pt idx="0">
                  <c:v>0</c:v>
                </c:pt>
                <c:pt idx="1">
                  <c:v>0</c:v>
                </c:pt>
                <c:pt idx="2">
                  <c:v>3</c:v>
                </c:pt>
                <c:pt idx="3">
                  <c:v>0</c:v>
                </c:pt>
                <c:pt idx="4">
                  <c:v>1.4222222222222223</c:v>
                </c:pt>
                <c:pt idx="5">
                  <c:v>0</c:v>
                </c:pt>
                <c:pt idx="6">
                  <c:v>0</c:v>
                </c:pt>
                <c:pt idx="7">
                  <c:v>0</c:v>
                </c:pt>
                <c:pt idx="8">
                  <c:v>0</c:v>
                </c:pt>
                <c:pt idx="9">
                  <c:v>0</c:v>
                </c:pt>
                <c:pt idx="10">
                  <c:v>0.71</c:v>
                </c:pt>
                <c:pt idx="11">
                  <c:v>0.67</c:v>
                </c:pt>
                <c:pt idx="12">
                  <c:v>0</c:v>
                </c:pt>
                <c:pt idx="13">
                  <c:v>0.92333333333333345</c:v>
                </c:pt>
              </c:numCache>
            </c:numRef>
          </c:val>
          <c:smooth val="0"/>
          <c:extLst>
            <c:ext xmlns:c16="http://schemas.microsoft.com/office/drawing/2014/chart" uri="{C3380CC4-5D6E-409C-BE32-E72D297353CC}">
              <c16:uniqueId val="{00000015-CB2A-4305-B350-AE3997B1293D}"/>
            </c:ext>
          </c:extLst>
        </c:ser>
        <c:ser>
          <c:idx val="1"/>
          <c:order val="1"/>
          <c:tx>
            <c:strRef>
              <c:f>Fosfatos!$A$118</c:f>
              <c:strCache>
                <c:ptCount val="1"/>
                <c:pt idx="0">
                  <c:v>MIN</c:v>
                </c:pt>
              </c:strCache>
            </c:strRef>
          </c:tx>
          <c:spPr>
            <a:ln w="28575" cap="rnd">
              <a:noFill/>
              <a:round/>
            </a:ln>
            <a:effectLst/>
          </c:spPr>
          <c:marker>
            <c:symbol val="none"/>
          </c:marker>
          <c:dPt>
            <c:idx val="9"/>
            <c:marker>
              <c:symbol val="none"/>
            </c:marker>
            <c:bubble3D val="0"/>
            <c:extLst>
              <c:ext xmlns:c16="http://schemas.microsoft.com/office/drawing/2014/chart" uri="{C3380CC4-5D6E-409C-BE32-E72D297353CC}">
                <c16:uniqueId val="{00000016-CB2A-4305-B350-AE3997B1293D}"/>
              </c:ext>
            </c:extLst>
          </c:dPt>
          <c:cat>
            <c:strRef>
              <c:f>Fosfatos!$B$116:$O$116</c:f>
              <c:strCache>
                <c:ptCount val="14"/>
                <c:pt idx="0">
                  <c:v>HARG2</c:v>
                </c:pt>
                <c:pt idx="1">
                  <c:v>HASL2</c:v>
                </c:pt>
                <c:pt idx="2">
                  <c:v>HOSP1</c:v>
                </c:pt>
                <c:pt idx="3">
                  <c:v>HOSP2</c:v>
                </c:pt>
                <c:pt idx="4">
                  <c:v>HUMH</c:v>
                </c:pt>
                <c:pt idx="5">
                  <c:v>MAAB2</c:v>
                </c:pt>
                <c:pt idx="6">
                  <c:v>MACA2</c:v>
                </c:pt>
                <c:pt idx="7">
                  <c:v>MSP</c:v>
                </c:pt>
                <c:pt idx="8">
                  <c:v>PAPO2</c:v>
                </c:pt>
                <c:pt idx="9">
                  <c:v>PAPR2</c:v>
                </c:pt>
                <c:pt idx="10">
                  <c:v>PLTR1</c:v>
                </c:pt>
                <c:pt idx="11">
                  <c:v>PLTR2</c:v>
                </c:pt>
                <c:pt idx="12">
                  <c:v>RECO</c:v>
                </c:pt>
                <c:pt idx="13">
                  <c:v>Total general</c:v>
                </c:pt>
              </c:strCache>
            </c:strRef>
          </c:cat>
          <c:val>
            <c:numRef>
              <c:f>Fosfatos!$B$118:$O$118</c:f>
              <c:numCache>
                <c:formatCode>0.00</c:formatCode>
                <c:ptCount val="14"/>
                <c:pt idx="0">
                  <c:v>0</c:v>
                </c:pt>
                <c:pt idx="1">
                  <c:v>0</c:v>
                </c:pt>
                <c:pt idx="2">
                  <c:v>3</c:v>
                </c:pt>
                <c:pt idx="3">
                  <c:v>0</c:v>
                </c:pt>
                <c:pt idx="4">
                  <c:v>0.6</c:v>
                </c:pt>
                <c:pt idx="5">
                  <c:v>0</c:v>
                </c:pt>
                <c:pt idx="6">
                  <c:v>0</c:v>
                </c:pt>
                <c:pt idx="7">
                  <c:v>0</c:v>
                </c:pt>
                <c:pt idx="8">
                  <c:v>0</c:v>
                </c:pt>
                <c:pt idx="9">
                  <c:v>0</c:v>
                </c:pt>
                <c:pt idx="10">
                  <c:v>0.2</c:v>
                </c:pt>
                <c:pt idx="11">
                  <c:v>0.2</c:v>
                </c:pt>
                <c:pt idx="12">
                  <c:v>0</c:v>
                </c:pt>
                <c:pt idx="13">
                  <c:v>0.46666666666666662</c:v>
                </c:pt>
              </c:numCache>
            </c:numRef>
          </c:val>
          <c:smooth val="0"/>
          <c:extLst>
            <c:ext xmlns:c16="http://schemas.microsoft.com/office/drawing/2014/chart" uri="{C3380CC4-5D6E-409C-BE32-E72D297353CC}">
              <c16:uniqueId val="{00000017-CB2A-4305-B350-AE3997B1293D}"/>
            </c:ext>
          </c:extLst>
        </c:ser>
        <c:ser>
          <c:idx val="2"/>
          <c:order val="2"/>
          <c:tx>
            <c:strRef>
              <c:f>Fosfatos!$A$119</c:f>
              <c:strCache>
                <c:ptCount val="1"/>
                <c:pt idx="0">
                  <c:v>MAX</c:v>
                </c:pt>
              </c:strCache>
            </c:strRef>
          </c:tx>
          <c:spPr>
            <a:ln w="28575" cap="rnd">
              <a:noFill/>
              <a:round/>
            </a:ln>
            <a:effectLst/>
          </c:spPr>
          <c:marker>
            <c:symbol val="none"/>
          </c:marker>
          <c:cat>
            <c:strRef>
              <c:f>Fosfatos!$B$116:$O$116</c:f>
              <c:strCache>
                <c:ptCount val="14"/>
                <c:pt idx="0">
                  <c:v>HARG2</c:v>
                </c:pt>
                <c:pt idx="1">
                  <c:v>HASL2</c:v>
                </c:pt>
                <c:pt idx="2">
                  <c:v>HOSP1</c:v>
                </c:pt>
                <c:pt idx="3">
                  <c:v>HOSP2</c:v>
                </c:pt>
                <c:pt idx="4">
                  <c:v>HUMH</c:v>
                </c:pt>
                <c:pt idx="5">
                  <c:v>MAAB2</c:v>
                </c:pt>
                <c:pt idx="6">
                  <c:v>MACA2</c:v>
                </c:pt>
                <c:pt idx="7">
                  <c:v>MSP</c:v>
                </c:pt>
                <c:pt idx="8">
                  <c:v>PAPO2</c:v>
                </c:pt>
                <c:pt idx="9">
                  <c:v>PAPR2</c:v>
                </c:pt>
                <c:pt idx="10">
                  <c:v>PLTR1</c:v>
                </c:pt>
                <c:pt idx="11">
                  <c:v>PLTR2</c:v>
                </c:pt>
                <c:pt idx="12">
                  <c:v>RECO</c:v>
                </c:pt>
                <c:pt idx="13">
                  <c:v>Total general</c:v>
                </c:pt>
              </c:strCache>
            </c:strRef>
          </c:cat>
          <c:val>
            <c:numRef>
              <c:f>Fosfatos!$B$119:$O$119</c:f>
              <c:numCache>
                <c:formatCode>0.00</c:formatCode>
                <c:ptCount val="14"/>
                <c:pt idx="0">
                  <c:v>0</c:v>
                </c:pt>
                <c:pt idx="1">
                  <c:v>0</c:v>
                </c:pt>
                <c:pt idx="2">
                  <c:v>3</c:v>
                </c:pt>
                <c:pt idx="3">
                  <c:v>0</c:v>
                </c:pt>
                <c:pt idx="4">
                  <c:v>3</c:v>
                </c:pt>
                <c:pt idx="5">
                  <c:v>0</c:v>
                </c:pt>
                <c:pt idx="6">
                  <c:v>0</c:v>
                </c:pt>
                <c:pt idx="7">
                  <c:v>0</c:v>
                </c:pt>
                <c:pt idx="8">
                  <c:v>0</c:v>
                </c:pt>
                <c:pt idx="9">
                  <c:v>0</c:v>
                </c:pt>
                <c:pt idx="10">
                  <c:v>2.5</c:v>
                </c:pt>
                <c:pt idx="11">
                  <c:v>1</c:v>
                </c:pt>
                <c:pt idx="12">
                  <c:v>0</c:v>
                </c:pt>
                <c:pt idx="13">
                  <c:v>1.6666666666666667</c:v>
                </c:pt>
              </c:numCache>
            </c:numRef>
          </c:val>
          <c:smooth val="0"/>
          <c:extLst>
            <c:ext xmlns:c16="http://schemas.microsoft.com/office/drawing/2014/chart" uri="{C3380CC4-5D6E-409C-BE32-E72D297353CC}">
              <c16:uniqueId val="{00000018-CB2A-4305-B350-AE3997B1293D}"/>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axId val="949124304"/>
        <c:axId val="949129552"/>
      </c:stockChart>
      <c:catAx>
        <c:axId val="9491243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s-MX"/>
          </a:p>
        </c:txPr>
        <c:crossAx val="949129552"/>
        <c:crosses val="autoZero"/>
        <c:auto val="1"/>
        <c:lblAlgn val="ctr"/>
        <c:lblOffset val="100"/>
        <c:noMultiLvlLbl val="0"/>
      </c:catAx>
      <c:valAx>
        <c:axId val="949129552"/>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9491243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legend>
    <c:plotVisOnly val="1"/>
    <c:dispBlanksAs val="gap"/>
    <c:showDLblsOverMax val="0"/>
  </c:chart>
  <c:spPr>
    <a:solidFill>
      <a:schemeClr val="bg1"/>
    </a:solidFill>
    <a:ln w="9525" cap="flat" cmpd="sng" algn="ctr">
      <a:noFill/>
      <a:round/>
    </a:ln>
    <a:effectLst/>
  </c:spPr>
  <c:txPr>
    <a:bodyPr/>
    <a:lstStyle/>
    <a:p>
      <a:pPr>
        <a:defRPr/>
      </a:pPr>
      <a:endParaRPr lang="es-MX"/>
    </a:p>
  </c:txPr>
  <c:printSettings>
    <c:headerFooter/>
    <c:pageMargins b="0.75" l="0.7" r="0.7" t="0.75" header="0.3" footer="0.3"/>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[BANCO DE DATOS DEL MONITOREO ABRIL 2023.xlsx]Fosfatos!TablaDinámica7</c:name>
    <c:fmtId val="20"/>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Fosfatos</a:t>
            </a:r>
          </a:p>
        </c:rich>
      </c:tx>
      <c:overlay val="0"/>
      <c:spPr>
        <a:noFill/>
        <a:ln>
          <a:solidFill>
            <a:schemeClr val="accent3"/>
          </a:solidFill>
          <a:round/>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MX"/>
        </a:p>
      </c:txPr>
    </c:title>
    <c:autoTitleDeleted val="0"/>
    <c:pivotFmts>
      <c:pivotFmt>
        <c:idx val="0"/>
        <c:spPr>
          <a:solidFill>
            <a:schemeClr val="accent1"/>
          </a:solidFill>
          <a:ln w="28575" cap="rnd">
            <a:solidFill>
              <a:schemeClr val="accent1"/>
            </a:solidFill>
            <a:round/>
          </a:ln>
          <a:effectLst/>
        </c:spPr>
        <c:marker>
          <c:symbol val="none"/>
        </c:marker>
      </c:pivotFmt>
      <c:pivotFmt>
        <c:idx val="1"/>
        <c:spPr>
          <a:solidFill>
            <a:schemeClr val="accent1"/>
          </a:solidFill>
          <a:ln w="28575" cap="rnd">
            <a:solidFill>
              <a:schemeClr val="accent1"/>
            </a:solidFill>
            <a:round/>
          </a:ln>
          <a:effectLst/>
        </c:spPr>
        <c:marker>
          <c:symbol val="none"/>
        </c:marker>
      </c:pivotFmt>
      <c:pivotFmt>
        <c:idx val="2"/>
        <c:spPr>
          <a:solidFill>
            <a:schemeClr val="accent1"/>
          </a:solidFill>
          <a:ln w="28575" cap="rnd">
            <a:solidFill>
              <a:schemeClr val="accent1"/>
            </a:solidFill>
            <a:round/>
          </a:ln>
          <a:effectLst/>
        </c:spPr>
        <c:marker>
          <c:symbol val="none"/>
        </c:marker>
      </c:pivotFmt>
      <c:pivotFmt>
        <c:idx val="3"/>
        <c:spPr>
          <a:solidFill>
            <a:schemeClr val="accent1"/>
          </a:solidFill>
          <a:ln w="28575" cap="rnd">
            <a:solidFill>
              <a:schemeClr val="accent1"/>
            </a:solidFill>
            <a:round/>
          </a:ln>
          <a:effectLst/>
        </c:spPr>
        <c:marker>
          <c:symbol val="none"/>
        </c:marker>
      </c:pivotFmt>
      <c:pivotFmt>
        <c:idx val="4"/>
        <c:spPr>
          <a:solidFill>
            <a:schemeClr val="accent1"/>
          </a:solidFill>
          <a:ln w="28575" cap="rnd">
            <a:solidFill>
              <a:schemeClr val="accent1"/>
            </a:solidFill>
            <a:round/>
          </a:ln>
          <a:effectLst/>
        </c:spPr>
        <c:marker>
          <c:symbol val="none"/>
        </c:marker>
      </c:pivotFmt>
      <c:pivotFmt>
        <c:idx val="5"/>
        <c:spPr>
          <a:solidFill>
            <a:schemeClr val="accent1"/>
          </a:solidFill>
          <a:ln w="28575" cap="rnd">
            <a:solidFill>
              <a:schemeClr val="accent1"/>
            </a:solidFill>
            <a:round/>
          </a:ln>
          <a:effectLst/>
        </c:spPr>
        <c:marker>
          <c:symbol val="none"/>
        </c:marker>
      </c:pivotFmt>
      <c:pivotFmt>
        <c:idx val="6"/>
        <c:spPr>
          <a:solidFill>
            <a:schemeClr val="accent1"/>
          </a:solidFill>
          <a:ln w="28575" cap="rnd">
            <a:solidFill>
              <a:schemeClr val="accent1"/>
            </a:solidFill>
            <a:round/>
          </a:ln>
          <a:effectLst/>
        </c:spPr>
        <c:marker>
          <c:symbol val="none"/>
        </c:marker>
      </c:pivotFmt>
      <c:pivotFmt>
        <c:idx val="7"/>
        <c:spPr>
          <a:solidFill>
            <a:schemeClr val="accent1"/>
          </a:solidFill>
          <a:ln w="28575" cap="rnd">
            <a:solidFill>
              <a:schemeClr val="accent1"/>
            </a:solidFill>
            <a:round/>
          </a:ln>
          <a:effectLst/>
        </c:spPr>
        <c:marker>
          <c:symbol val="none"/>
        </c:marker>
      </c:pivotFmt>
      <c:pivotFmt>
        <c:idx val="8"/>
        <c:spPr>
          <a:solidFill>
            <a:schemeClr val="accent1"/>
          </a:solidFill>
          <a:ln w="28575" cap="rnd">
            <a:solidFill>
              <a:schemeClr val="accent1"/>
            </a:solidFill>
            <a:round/>
          </a:ln>
          <a:effectLst/>
        </c:spPr>
        <c:marker>
          <c:symbol val="none"/>
        </c:marker>
      </c:pivotFmt>
      <c:pivotFmt>
        <c:idx val="9"/>
        <c:spPr>
          <a:solidFill>
            <a:schemeClr val="accent1"/>
          </a:solidFill>
          <a:ln w="28575" cap="rnd">
            <a:solidFill>
              <a:schemeClr val="accent1"/>
            </a:solidFill>
            <a:round/>
          </a:ln>
          <a:effectLst/>
        </c:spPr>
        <c:marker>
          <c:symbol val="none"/>
        </c:marker>
      </c:pivotFmt>
      <c:pivotFmt>
        <c:idx val="10"/>
        <c:spPr>
          <a:solidFill>
            <a:schemeClr val="accent1"/>
          </a:solidFill>
          <a:ln w="28575" cap="rnd">
            <a:solidFill>
              <a:schemeClr val="accent1"/>
            </a:solidFill>
            <a:round/>
          </a:ln>
          <a:effectLst/>
        </c:spPr>
        <c:marker>
          <c:symbol val="none"/>
        </c:marker>
      </c:pivotFmt>
      <c:pivotFmt>
        <c:idx val="11"/>
        <c:spPr>
          <a:solidFill>
            <a:schemeClr val="accent1"/>
          </a:solidFill>
          <a:ln w="28575" cap="rnd">
            <a:solidFill>
              <a:schemeClr val="accent1"/>
            </a:solidFill>
            <a:round/>
          </a:ln>
          <a:effectLst/>
        </c:spPr>
        <c:marker>
          <c:symbol val="none"/>
        </c:marker>
      </c:pivotFmt>
      <c:pivotFmt>
        <c:idx val="12"/>
        <c:spPr>
          <a:solidFill>
            <a:schemeClr val="accent1"/>
          </a:solidFill>
          <a:ln w="28575" cap="rnd">
            <a:solidFill>
              <a:schemeClr val="accent1"/>
            </a:solidFill>
            <a:round/>
          </a:ln>
          <a:effectLst/>
        </c:spPr>
        <c:marker>
          <c:symbol val="none"/>
        </c:marker>
      </c:pivotFmt>
      <c:pivotFmt>
        <c:idx val="13"/>
        <c:spPr>
          <a:solidFill>
            <a:schemeClr val="accent1"/>
          </a:solidFill>
          <a:ln w="28575" cap="rnd">
            <a:solidFill>
              <a:schemeClr val="accent1"/>
            </a:solidFill>
            <a:round/>
          </a:ln>
          <a:effectLst/>
        </c:spPr>
        <c:marker>
          <c:symbol val="none"/>
        </c:marker>
      </c:pivotFmt>
      <c:pivotFmt>
        <c:idx val="14"/>
        <c:spPr>
          <a:solidFill>
            <a:schemeClr val="accent1"/>
          </a:solidFill>
          <a:ln w="28575" cap="rnd">
            <a:solidFill>
              <a:schemeClr val="accent1"/>
            </a:solidFill>
            <a:round/>
          </a:ln>
          <a:effectLst/>
        </c:spPr>
        <c:marker>
          <c:symbol val="none"/>
        </c:marker>
      </c:pivotFmt>
      <c:pivotFmt>
        <c:idx val="15"/>
        <c:spPr>
          <a:solidFill>
            <a:schemeClr val="accent1"/>
          </a:solidFill>
          <a:ln w="28575" cap="rnd">
            <a:solidFill>
              <a:schemeClr val="accent1"/>
            </a:solidFill>
            <a:round/>
          </a:ln>
          <a:effectLst/>
        </c:spPr>
        <c:marker>
          <c:symbol val="none"/>
        </c:marker>
      </c:pivotFmt>
      <c:pivotFmt>
        <c:idx val="16"/>
        <c:spPr>
          <a:solidFill>
            <a:schemeClr val="accent1"/>
          </a:solidFill>
          <a:ln w="28575" cap="rnd">
            <a:solidFill>
              <a:schemeClr val="accent1"/>
            </a:solidFill>
            <a:round/>
          </a:ln>
          <a:effectLst/>
        </c:spPr>
        <c:marker>
          <c:symbol val="none"/>
        </c:marker>
      </c:pivotFmt>
      <c:pivotFmt>
        <c:idx val="17"/>
        <c:spPr>
          <a:solidFill>
            <a:schemeClr val="accent1"/>
          </a:solidFill>
          <a:ln w="28575" cap="rnd">
            <a:solidFill>
              <a:schemeClr val="accent1"/>
            </a:solidFill>
            <a:round/>
          </a:ln>
          <a:effectLst/>
        </c:spPr>
        <c:marker>
          <c:symbol val="none"/>
        </c:marker>
      </c:pivotFmt>
      <c:pivotFmt>
        <c:idx val="18"/>
        <c:spPr>
          <a:solidFill>
            <a:schemeClr val="accent1"/>
          </a:solidFill>
          <a:ln w="28575" cap="rnd">
            <a:solidFill>
              <a:schemeClr val="accent1"/>
            </a:solidFill>
            <a:round/>
          </a:ln>
          <a:effectLst/>
        </c:spPr>
        <c:marker>
          <c:symbol val="none"/>
        </c:marker>
      </c:pivotFmt>
      <c:pivotFmt>
        <c:idx val="19"/>
        <c:spPr>
          <a:solidFill>
            <a:schemeClr val="accent1"/>
          </a:solidFill>
          <a:ln w="28575" cap="rnd">
            <a:solidFill>
              <a:schemeClr val="accent1"/>
            </a:solidFill>
            <a:round/>
          </a:ln>
          <a:effectLst/>
        </c:spPr>
        <c:marker>
          <c:symbol val="none"/>
        </c:marker>
      </c:pivotFmt>
      <c:pivotFmt>
        <c:idx val="20"/>
        <c:spPr>
          <a:solidFill>
            <a:schemeClr val="accent1"/>
          </a:solidFill>
          <a:ln w="28575" cap="rnd">
            <a:solidFill>
              <a:schemeClr val="accent1"/>
            </a:solidFill>
            <a:round/>
          </a:ln>
          <a:effectLst/>
        </c:spPr>
        <c:marker>
          <c:symbol val="none"/>
        </c:marker>
      </c:pivotFmt>
      <c:pivotFmt>
        <c:idx val="21"/>
        <c:spPr>
          <a:solidFill>
            <a:schemeClr val="accent1"/>
          </a:solidFill>
          <a:ln w="28575" cap="rnd">
            <a:solidFill>
              <a:schemeClr val="accent1"/>
            </a:solidFill>
            <a:round/>
          </a:ln>
          <a:effectLst/>
        </c:spPr>
        <c:marker>
          <c:symbol val="none"/>
        </c:marker>
      </c:pivotFmt>
      <c:pivotFmt>
        <c:idx val="22"/>
        <c:spPr>
          <a:solidFill>
            <a:schemeClr val="accent1"/>
          </a:solidFill>
          <a:ln w="28575" cap="rnd">
            <a:solidFill>
              <a:schemeClr val="accent1"/>
            </a:solidFill>
            <a:round/>
          </a:ln>
          <a:effectLst/>
        </c:spPr>
        <c:marker>
          <c:symbol val="none"/>
        </c:marker>
      </c:pivotFmt>
      <c:pivotFmt>
        <c:idx val="23"/>
        <c:spPr>
          <a:solidFill>
            <a:schemeClr val="accent1"/>
          </a:solidFill>
          <a:ln w="28575" cap="rnd">
            <a:solidFill>
              <a:schemeClr val="accent1"/>
            </a:solidFill>
            <a:round/>
          </a:ln>
          <a:effectLst/>
        </c:spPr>
        <c:marker>
          <c:symbol val="none"/>
        </c:marker>
      </c:pivotFmt>
      <c:pivotFmt>
        <c:idx val="24"/>
        <c:spPr>
          <a:solidFill>
            <a:schemeClr val="accent1"/>
          </a:solidFill>
          <a:ln w="28575" cap="rnd">
            <a:solidFill>
              <a:schemeClr val="accent1"/>
            </a:solidFill>
            <a:round/>
          </a:ln>
          <a:effectLst/>
        </c:spPr>
        <c:marker>
          <c:symbol val="none"/>
        </c:marker>
      </c:pivotFmt>
      <c:pivotFmt>
        <c:idx val="25"/>
        <c:spPr>
          <a:solidFill>
            <a:schemeClr val="accent1"/>
          </a:solidFill>
          <a:ln w="28575" cap="rnd">
            <a:solidFill>
              <a:schemeClr val="accent1"/>
            </a:solidFill>
            <a:round/>
          </a:ln>
          <a:effectLst/>
        </c:spPr>
        <c:marker>
          <c:symbol val="none"/>
        </c:marker>
      </c:pivotFmt>
      <c:pivotFmt>
        <c:idx val="26"/>
        <c:spPr>
          <a:solidFill>
            <a:schemeClr val="accent1"/>
          </a:solidFill>
          <a:ln w="28575" cap="rnd">
            <a:solidFill>
              <a:schemeClr val="accent1"/>
            </a:solidFill>
            <a:round/>
          </a:ln>
          <a:effectLst/>
        </c:spPr>
        <c:marker>
          <c:symbol val="none"/>
        </c:marker>
      </c:pivotFmt>
      <c:pivotFmt>
        <c:idx val="27"/>
        <c:spPr>
          <a:solidFill>
            <a:schemeClr val="accent1"/>
          </a:solidFill>
          <a:ln w="28575" cap="rnd">
            <a:solidFill>
              <a:schemeClr val="accent1"/>
            </a:solidFill>
            <a:round/>
          </a:ln>
          <a:effectLst/>
        </c:spPr>
        <c:marker>
          <c:symbol val="none"/>
        </c:marker>
      </c:pivotFmt>
      <c:pivotFmt>
        <c:idx val="28"/>
        <c:spPr>
          <a:solidFill>
            <a:schemeClr val="accent1"/>
          </a:solidFill>
          <a:ln w="28575" cap="rnd">
            <a:solidFill>
              <a:schemeClr val="accent1"/>
            </a:solidFill>
            <a:round/>
          </a:ln>
          <a:effectLst/>
        </c:spPr>
        <c:marker>
          <c:symbol val="none"/>
        </c:marker>
      </c:pivotFmt>
      <c:pivotFmt>
        <c:idx val="29"/>
        <c:spPr>
          <a:solidFill>
            <a:schemeClr val="accent1"/>
          </a:solidFill>
          <a:ln w="28575" cap="rnd">
            <a:solidFill>
              <a:schemeClr val="accent1"/>
            </a:solidFill>
            <a:round/>
          </a:ln>
          <a:effectLst/>
        </c:spPr>
        <c:marker>
          <c:symbol val="none"/>
        </c:marker>
      </c:pivotFmt>
      <c:pivotFmt>
        <c:idx val="30"/>
        <c:spPr>
          <a:solidFill>
            <a:schemeClr val="accent1"/>
          </a:solidFill>
          <a:ln w="28575" cap="rnd">
            <a:solidFill>
              <a:schemeClr val="accent1"/>
            </a:solidFill>
            <a:round/>
          </a:ln>
          <a:effectLst/>
        </c:spPr>
        <c:marker>
          <c:symbol val="none"/>
        </c:marker>
      </c:pivotFmt>
      <c:pivotFmt>
        <c:idx val="31"/>
        <c:spPr>
          <a:solidFill>
            <a:schemeClr val="accent1"/>
          </a:solidFill>
          <a:ln w="28575" cap="rnd">
            <a:solidFill>
              <a:schemeClr val="accent1"/>
            </a:solidFill>
            <a:round/>
          </a:ln>
          <a:effectLst/>
        </c:spPr>
        <c:marker>
          <c:symbol val="none"/>
        </c:marker>
      </c:pivotFmt>
      <c:pivotFmt>
        <c:idx val="32"/>
        <c:spPr>
          <a:solidFill>
            <a:schemeClr val="accent1"/>
          </a:solidFill>
          <a:ln w="28575" cap="rnd">
            <a:solidFill>
              <a:schemeClr val="accent1"/>
            </a:solidFill>
            <a:round/>
          </a:ln>
          <a:effectLst/>
        </c:spPr>
        <c:marker>
          <c:symbol val="none"/>
        </c:marker>
      </c:pivotFmt>
      <c:pivotFmt>
        <c:idx val="33"/>
        <c:spPr>
          <a:solidFill>
            <a:schemeClr val="accent1"/>
          </a:solidFill>
          <a:ln w="28575" cap="rnd">
            <a:solidFill>
              <a:schemeClr val="accent1"/>
            </a:solidFill>
            <a:round/>
          </a:ln>
          <a:effectLst/>
        </c:spPr>
        <c:marker>
          <c:symbol val="none"/>
        </c:marker>
      </c:pivotFmt>
      <c:pivotFmt>
        <c:idx val="34"/>
        <c:spPr>
          <a:solidFill>
            <a:schemeClr val="accent1"/>
          </a:solidFill>
          <a:ln w="28575" cap="rnd">
            <a:solidFill>
              <a:schemeClr val="accent1"/>
            </a:solidFill>
            <a:round/>
          </a:ln>
          <a:effectLst/>
        </c:spPr>
        <c:marker>
          <c:symbol val="none"/>
        </c:marker>
      </c:pivotFmt>
      <c:pivotFmt>
        <c:idx val="35"/>
        <c:spPr>
          <a:solidFill>
            <a:schemeClr val="accent1"/>
          </a:solidFill>
          <a:ln w="28575" cap="rnd">
            <a:solidFill>
              <a:schemeClr val="accent1"/>
            </a:solidFill>
            <a:round/>
          </a:ln>
          <a:effectLst/>
        </c:spPr>
        <c:marker>
          <c:symbol val="none"/>
        </c:marker>
      </c:pivotFmt>
      <c:pivotFmt>
        <c:idx val="36"/>
        <c:spPr>
          <a:solidFill>
            <a:schemeClr val="accent1"/>
          </a:solidFill>
          <a:ln w="28575" cap="rnd">
            <a:solidFill>
              <a:schemeClr val="accent1"/>
            </a:solidFill>
            <a:round/>
          </a:ln>
          <a:effectLst/>
        </c:spPr>
        <c:marker>
          <c:symbol val="none"/>
        </c:marker>
      </c:pivotFmt>
      <c:pivotFmt>
        <c:idx val="37"/>
        <c:spPr>
          <a:solidFill>
            <a:schemeClr val="accent1"/>
          </a:solidFill>
          <a:ln w="28575" cap="rnd">
            <a:solidFill>
              <a:schemeClr val="accent1"/>
            </a:solidFill>
            <a:round/>
          </a:ln>
          <a:effectLst/>
        </c:spPr>
        <c:marker>
          <c:symbol val="none"/>
        </c:marker>
      </c:pivotFmt>
      <c:pivotFmt>
        <c:idx val="38"/>
        <c:spPr>
          <a:solidFill>
            <a:schemeClr val="accent1"/>
          </a:solidFill>
          <a:ln w="28575" cap="rnd">
            <a:solidFill>
              <a:schemeClr val="accent1"/>
            </a:solidFill>
            <a:round/>
          </a:ln>
          <a:effectLst/>
        </c:spPr>
        <c:marker>
          <c:symbol val="none"/>
        </c:marker>
      </c:pivotFmt>
      <c:pivotFmt>
        <c:idx val="39"/>
        <c:spPr>
          <a:solidFill>
            <a:schemeClr val="accent1"/>
          </a:solidFill>
          <a:ln w="28575" cap="rnd">
            <a:solidFill>
              <a:schemeClr val="accent1"/>
            </a:solidFill>
            <a:round/>
          </a:ln>
          <a:effectLst/>
        </c:spPr>
        <c:marker>
          <c:symbol val="none"/>
        </c:marker>
      </c:pivotFmt>
      <c:pivotFmt>
        <c:idx val="40"/>
        <c:spPr>
          <a:solidFill>
            <a:schemeClr val="accent1"/>
          </a:solidFill>
          <a:ln w="28575" cap="rnd">
            <a:solidFill>
              <a:schemeClr val="accent1"/>
            </a:solidFill>
            <a:round/>
          </a:ln>
          <a:effectLst/>
        </c:spPr>
        <c:marker>
          <c:symbol val="none"/>
        </c:marker>
      </c:pivotFmt>
      <c:pivotFmt>
        <c:idx val="41"/>
        <c:spPr>
          <a:solidFill>
            <a:schemeClr val="accent1"/>
          </a:solidFill>
          <a:ln w="28575" cap="rnd">
            <a:solidFill>
              <a:schemeClr val="accent1"/>
            </a:solidFill>
            <a:round/>
          </a:ln>
          <a:effectLst/>
        </c:spPr>
        <c:marker>
          <c:symbol val="none"/>
        </c:marker>
      </c:pivotFmt>
      <c:pivotFmt>
        <c:idx val="42"/>
        <c:spPr>
          <a:solidFill>
            <a:schemeClr val="accent1"/>
          </a:solidFill>
          <a:ln w="28575" cap="rnd">
            <a:solidFill>
              <a:schemeClr val="accent1"/>
            </a:solidFill>
            <a:round/>
          </a:ln>
          <a:effectLst/>
        </c:spPr>
        <c:marker>
          <c:symbol val="none"/>
        </c:marker>
      </c:pivotFmt>
      <c:pivotFmt>
        <c:idx val="43"/>
        <c:spPr>
          <a:solidFill>
            <a:schemeClr val="accent1"/>
          </a:solidFill>
          <a:ln w="28575" cap="rnd">
            <a:solidFill>
              <a:schemeClr val="accent1"/>
            </a:solidFill>
            <a:round/>
          </a:ln>
          <a:effectLst/>
        </c:spPr>
        <c:marker>
          <c:symbol val="none"/>
        </c:marker>
      </c:pivotFmt>
      <c:pivotFmt>
        <c:idx val="44"/>
        <c:spPr>
          <a:solidFill>
            <a:schemeClr val="accent1"/>
          </a:solidFill>
          <a:ln w="28575" cap="rnd">
            <a:solidFill>
              <a:schemeClr val="accent1"/>
            </a:solidFill>
            <a:round/>
          </a:ln>
          <a:effectLst/>
        </c:spPr>
        <c:marker>
          <c:symbol val="none"/>
        </c:marker>
      </c:pivotFmt>
      <c:pivotFmt>
        <c:idx val="45"/>
        <c:spPr>
          <a:solidFill>
            <a:schemeClr val="accent1"/>
          </a:solidFill>
          <a:ln w="28575" cap="rnd">
            <a:solidFill>
              <a:schemeClr val="accent1"/>
            </a:solidFill>
            <a:round/>
          </a:ln>
          <a:effectLst/>
        </c:spPr>
        <c:marker>
          <c:symbol val="none"/>
        </c:marker>
      </c:pivotFmt>
      <c:pivotFmt>
        <c:idx val="46"/>
        <c:spPr>
          <a:solidFill>
            <a:schemeClr val="accent1"/>
          </a:solidFill>
          <a:ln w="28575" cap="rnd">
            <a:solidFill>
              <a:schemeClr val="accent1"/>
            </a:solidFill>
            <a:round/>
          </a:ln>
          <a:effectLst/>
        </c:spPr>
        <c:marker>
          <c:symbol val="none"/>
        </c:marker>
      </c:pivotFmt>
      <c:pivotFmt>
        <c:idx val="47"/>
        <c:spPr>
          <a:solidFill>
            <a:schemeClr val="accent1"/>
          </a:solidFill>
          <a:ln w="28575" cap="rnd">
            <a:solidFill>
              <a:schemeClr val="accent1"/>
            </a:solidFill>
            <a:round/>
          </a:ln>
          <a:effectLst/>
        </c:spPr>
        <c:marker>
          <c:symbol val="none"/>
        </c:marker>
      </c:pivotFmt>
      <c:pivotFmt>
        <c:idx val="48"/>
        <c:spPr>
          <a:solidFill>
            <a:schemeClr val="accent1"/>
          </a:solidFill>
          <a:ln w="28575" cap="rnd">
            <a:solidFill>
              <a:schemeClr val="accent1"/>
            </a:solidFill>
            <a:round/>
          </a:ln>
          <a:effectLst/>
        </c:spPr>
        <c:marker>
          <c:symbol val="none"/>
        </c:marker>
      </c:pivotFmt>
      <c:pivotFmt>
        <c:idx val="49"/>
        <c:spPr>
          <a:solidFill>
            <a:schemeClr val="accent1"/>
          </a:solidFill>
          <a:ln w="28575" cap="rnd">
            <a:solidFill>
              <a:schemeClr val="accent1"/>
            </a:solidFill>
            <a:round/>
          </a:ln>
          <a:effectLst/>
        </c:spPr>
        <c:marker>
          <c:symbol val="none"/>
        </c:marker>
      </c:pivotFmt>
      <c:pivotFmt>
        <c:idx val="50"/>
        <c:spPr>
          <a:solidFill>
            <a:schemeClr val="accent1"/>
          </a:solidFill>
          <a:ln w="28575" cap="rnd">
            <a:solidFill>
              <a:schemeClr val="accent1"/>
            </a:solidFill>
            <a:round/>
          </a:ln>
          <a:effectLst/>
        </c:spPr>
        <c:marker>
          <c:symbol val="none"/>
        </c:marker>
      </c:pivotFmt>
      <c:pivotFmt>
        <c:idx val="51"/>
        <c:spPr>
          <a:solidFill>
            <a:schemeClr val="accent1"/>
          </a:solidFill>
          <a:ln w="28575" cap="rnd">
            <a:solidFill>
              <a:schemeClr val="accent1"/>
            </a:solidFill>
            <a:round/>
          </a:ln>
          <a:effectLst/>
        </c:spPr>
        <c:marker>
          <c:symbol val="none"/>
        </c:marker>
      </c:pivotFmt>
      <c:pivotFmt>
        <c:idx val="52"/>
        <c:spPr>
          <a:solidFill>
            <a:schemeClr val="accent1"/>
          </a:solidFill>
          <a:ln w="28575" cap="rnd">
            <a:solidFill>
              <a:schemeClr val="accent1"/>
            </a:solidFill>
            <a:round/>
          </a:ln>
          <a:effectLst/>
        </c:spPr>
        <c:marker>
          <c:symbol val="none"/>
        </c:marker>
      </c:pivotFmt>
      <c:pivotFmt>
        <c:idx val="53"/>
        <c:spPr>
          <a:solidFill>
            <a:schemeClr val="accent1"/>
          </a:solidFill>
          <a:ln w="28575" cap="rnd">
            <a:solidFill>
              <a:schemeClr val="accent1"/>
            </a:solidFill>
            <a:round/>
          </a:ln>
          <a:effectLst/>
        </c:spPr>
        <c:marker>
          <c:symbol val="none"/>
        </c:marker>
      </c:pivotFmt>
      <c:pivotFmt>
        <c:idx val="54"/>
        <c:spPr>
          <a:solidFill>
            <a:schemeClr val="accent1"/>
          </a:solidFill>
          <a:ln w="28575" cap="rnd">
            <a:solidFill>
              <a:schemeClr val="accent1"/>
            </a:solidFill>
            <a:round/>
          </a:ln>
          <a:effectLst/>
        </c:spPr>
        <c:marker>
          <c:symbol val="none"/>
        </c:marker>
      </c:pivotFmt>
      <c:pivotFmt>
        <c:idx val="55"/>
        <c:spPr>
          <a:solidFill>
            <a:schemeClr val="accent1"/>
          </a:solidFill>
          <a:ln w="28575" cap="rnd">
            <a:solidFill>
              <a:schemeClr val="accent1"/>
            </a:solidFill>
            <a:round/>
          </a:ln>
          <a:effectLst/>
        </c:spPr>
        <c:marker>
          <c:symbol val="none"/>
        </c:marker>
      </c:pivotFmt>
      <c:pivotFmt>
        <c:idx val="56"/>
        <c:spPr>
          <a:solidFill>
            <a:schemeClr val="accent1"/>
          </a:solidFill>
          <a:ln w="28575" cap="rnd">
            <a:solidFill>
              <a:schemeClr val="accent1"/>
            </a:solidFill>
            <a:round/>
          </a:ln>
          <a:effectLst/>
        </c:spPr>
        <c:marker>
          <c:symbol val="none"/>
        </c:marker>
      </c:pivotFmt>
      <c:pivotFmt>
        <c:idx val="57"/>
        <c:spPr>
          <a:solidFill>
            <a:schemeClr val="accent1"/>
          </a:solidFill>
          <a:ln w="28575" cap="rnd">
            <a:solidFill>
              <a:schemeClr val="accent1"/>
            </a:solidFill>
            <a:round/>
          </a:ln>
          <a:effectLst/>
        </c:spPr>
        <c:marker>
          <c:symbol val="none"/>
        </c:marker>
      </c:pivotFmt>
      <c:pivotFmt>
        <c:idx val="58"/>
        <c:spPr>
          <a:solidFill>
            <a:schemeClr val="accent1"/>
          </a:solidFill>
          <a:ln w="28575" cap="rnd">
            <a:solidFill>
              <a:schemeClr val="accent1"/>
            </a:solidFill>
            <a:round/>
          </a:ln>
          <a:effectLst/>
        </c:spPr>
        <c:marker>
          <c:symbol val="none"/>
        </c:marker>
      </c:pivotFmt>
      <c:pivotFmt>
        <c:idx val="59"/>
        <c:spPr>
          <a:solidFill>
            <a:schemeClr val="accent1"/>
          </a:solidFill>
          <a:ln w="28575" cap="rnd">
            <a:solidFill>
              <a:schemeClr val="accent1"/>
            </a:solidFill>
            <a:round/>
          </a:ln>
          <a:effectLst/>
        </c:spPr>
        <c:marker>
          <c:symbol val="none"/>
        </c:marker>
      </c:pivotFmt>
      <c:pivotFmt>
        <c:idx val="60"/>
        <c:spPr>
          <a:solidFill>
            <a:schemeClr val="accent1"/>
          </a:solidFill>
          <a:ln w="28575" cap="rnd">
            <a:solidFill>
              <a:schemeClr val="accent1"/>
            </a:solidFill>
            <a:round/>
          </a:ln>
          <a:effectLst/>
        </c:spPr>
        <c:marker>
          <c:symbol val="none"/>
        </c:marker>
      </c:pivotFmt>
      <c:pivotFmt>
        <c:idx val="61"/>
        <c:spPr>
          <a:solidFill>
            <a:schemeClr val="accent1"/>
          </a:solidFill>
          <a:ln w="28575" cap="rnd">
            <a:solidFill>
              <a:schemeClr val="accent1"/>
            </a:solidFill>
            <a:round/>
          </a:ln>
          <a:effectLst/>
        </c:spPr>
        <c:marker>
          <c:symbol val="none"/>
        </c:marker>
      </c:pivotFmt>
      <c:pivotFmt>
        <c:idx val="62"/>
        <c:spPr>
          <a:solidFill>
            <a:schemeClr val="accent1"/>
          </a:solidFill>
          <a:ln w="28575" cap="rnd">
            <a:solidFill>
              <a:schemeClr val="accent1"/>
            </a:solidFill>
            <a:round/>
          </a:ln>
          <a:effectLst/>
        </c:spPr>
        <c:marker>
          <c:symbol val="none"/>
        </c:marker>
      </c:pivotFmt>
      <c:pivotFmt>
        <c:idx val="63"/>
        <c:spPr>
          <a:solidFill>
            <a:schemeClr val="accent1"/>
          </a:solidFill>
          <a:ln w="28575" cap="rnd">
            <a:solidFill>
              <a:schemeClr val="accent1"/>
            </a:solidFill>
            <a:round/>
          </a:ln>
          <a:effectLst/>
        </c:spPr>
        <c:marker>
          <c:symbol val="none"/>
        </c:marker>
      </c:pivotFmt>
      <c:pivotFmt>
        <c:idx val="64"/>
        <c:spPr>
          <a:solidFill>
            <a:schemeClr val="accent1"/>
          </a:solidFill>
          <a:ln w="28575" cap="rnd">
            <a:solidFill>
              <a:schemeClr val="accent1"/>
            </a:solidFill>
            <a:round/>
          </a:ln>
          <a:effectLst/>
        </c:spPr>
        <c:marker>
          <c:symbol val="none"/>
        </c:marker>
      </c:pivotFmt>
      <c:pivotFmt>
        <c:idx val="65"/>
        <c:spPr>
          <a:solidFill>
            <a:schemeClr val="accent1"/>
          </a:solidFill>
          <a:ln w="28575" cap="rnd">
            <a:solidFill>
              <a:schemeClr val="accent1"/>
            </a:solidFill>
            <a:round/>
          </a:ln>
          <a:effectLst/>
        </c:spPr>
        <c:marker>
          <c:symbol val="none"/>
        </c:marker>
      </c:pivotFmt>
      <c:pivotFmt>
        <c:idx val="66"/>
        <c:spPr>
          <a:solidFill>
            <a:schemeClr val="accent1"/>
          </a:solidFill>
          <a:ln w="28575" cap="rnd">
            <a:solidFill>
              <a:schemeClr val="accent1"/>
            </a:solidFill>
            <a:round/>
          </a:ln>
          <a:effectLst/>
        </c:spPr>
        <c:marker>
          <c:symbol val="none"/>
        </c:marker>
      </c:pivotFmt>
      <c:pivotFmt>
        <c:idx val="67"/>
        <c:spPr>
          <a:solidFill>
            <a:schemeClr val="accent1"/>
          </a:solidFill>
          <a:ln w="28575" cap="rnd">
            <a:solidFill>
              <a:schemeClr val="accent1"/>
            </a:solidFill>
            <a:round/>
          </a:ln>
          <a:effectLst/>
        </c:spPr>
        <c:marker>
          <c:symbol val="none"/>
        </c:marker>
      </c:pivotFmt>
      <c:pivotFmt>
        <c:idx val="68"/>
        <c:spPr>
          <a:solidFill>
            <a:schemeClr val="accent1"/>
          </a:solidFill>
          <a:ln w="28575" cap="rnd">
            <a:solidFill>
              <a:schemeClr val="accent1"/>
            </a:solidFill>
            <a:round/>
          </a:ln>
          <a:effectLst/>
        </c:spPr>
        <c:marker>
          <c:symbol val="none"/>
        </c:marker>
      </c:pivotFmt>
      <c:pivotFmt>
        <c:idx val="69"/>
        <c:spPr>
          <a:solidFill>
            <a:schemeClr val="accent1"/>
          </a:solidFill>
          <a:ln w="28575" cap="rnd">
            <a:solidFill>
              <a:schemeClr val="accent1"/>
            </a:solidFill>
            <a:round/>
          </a:ln>
          <a:effectLst/>
        </c:spPr>
        <c:marker>
          <c:symbol val="none"/>
        </c:marker>
      </c:pivotFmt>
      <c:pivotFmt>
        <c:idx val="70"/>
        <c:spPr>
          <a:solidFill>
            <a:schemeClr val="accent1"/>
          </a:solidFill>
          <a:ln w="28575" cap="rnd">
            <a:solidFill>
              <a:schemeClr val="accent1"/>
            </a:solidFill>
            <a:round/>
          </a:ln>
          <a:effectLst/>
        </c:spPr>
        <c:marker>
          <c:symbol val="none"/>
        </c:marker>
      </c:pivotFmt>
      <c:pivotFmt>
        <c:idx val="71"/>
        <c:spPr>
          <a:solidFill>
            <a:schemeClr val="accent1"/>
          </a:solidFill>
          <a:ln w="28575" cap="rnd">
            <a:solidFill>
              <a:schemeClr val="accent1"/>
            </a:solidFill>
            <a:round/>
          </a:ln>
          <a:effectLst/>
        </c:spPr>
        <c:marker>
          <c:symbol val="none"/>
        </c:marker>
      </c:pivotFmt>
      <c:pivotFmt>
        <c:idx val="72"/>
        <c:spPr>
          <a:solidFill>
            <a:schemeClr val="accent1"/>
          </a:solidFill>
          <a:ln w="28575" cap="rnd">
            <a:solidFill>
              <a:schemeClr val="accent1"/>
            </a:solidFill>
            <a:round/>
          </a:ln>
          <a:effectLst/>
        </c:spPr>
        <c:marker>
          <c:symbol val="none"/>
        </c:marker>
      </c:pivotFmt>
      <c:pivotFmt>
        <c:idx val="73"/>
        <c:spPr>
          <a:solidFill>
            <a:schemeClr val="accent1"/>
          </a:solidFill>
          <a:ln w="28575" cap="rnd">
            <a:solidFill>
              <a:schemeClr val="accent1"/>
            </a:solidFill>
            <a:round/>
          </a:ln>
          <a:effectLst/>
        </c:spPr>
        <c:marker>
          <c:symbol val="none"/>
        </c:marker>
      </c:pivotFmt>
      <c:pivotFmt>
        <c:idx val="74"/>
        <c:spPr>
          <a:solidFill>
            <a:schemeClr val="accent1"/>
          </a:solidFill>
          <a:ln w="28575" cap="rnd">
            <a:solidFill>
              <a:schemeClr val="accent1"/>
            </a:solidFill>
            <a:round/>
          </a:ln>
          <a:effectLst/>
        </c:spPr>
        <c:marker>
          <c:symbol val="none"/>
        </c:marker>
      </c:pivotFmt>
      <c:pivotFmt>
        <c:idx val="75"/>
        <c:spPr>
          <a:solidFill>
            <a:schemeClr val="accent1"/>
          </a:solidFill>
          <a:ln w="28575" cap="rnd">
            <a:solidFill>
              <a:schemeClr val="accent1"/>
            </a:solidFill>
            <a:round/>
          </a:ln>
          <a:effectLst/>
        </c:spPr>
        <c:marker>
          <c:symbol val="none"/>
        </c:marker>
      </c:pivotFmt>
      <c:pivotFmt>
        <c:idx val="76"/>
        <c:spPr>
          <a:solidFill>
            <a:schemeClr val="accent1"/>
          </a:solidFill>
          <a:ln w="28575" cap="rnd">
            <a:solidFill>
              <a:schemeClr val="accent1"/>
            </a:solidFill>
            <a:round/>
          </a:ln>
          <a:effectLst/>
        </c:spPr>
        <c:marker>
          <c:symbol val="none"/>
        </c:marker>
      </c:pivotFmt>
      <c:pivotFmt>
        <c:idx val="77"/>
        <c:spPr>
          <a:solidFill>
            <a:schemeClr val="accent1"/>
          </a:solidFill>
          <a:ln w="28575" cap="rnd">
            <a:solidFill>
              <a:schemeClr val="accent1"/>
            </a:solidFill>
            <a:round/>
          </a:ln>
          <a:effectLst/>
        </c:spPr>
        <c:marker>
          <c:symbol val="none"/>
        </c:marker>
      </c:pivotFmt>
      <c:pivotFmt>
        <c:idx val="78"/>
        <c:spPr>
          <a:solidFill>
            <a:schemeClr val="accent1"/>
          </a:solidFill>
          <a:ln w="28575" cap="rnd">
            <a:solidFill>
              <a:schemeClr val="accent1"/>
            </a:solidFill>
            <a:round/>
          </a:ln>
          <a:effectLst/>
        </c:spPr>
        <c:marker>
          <c:symbol val="none"/>
        </c:marker>
      </c:pivotFmt>
      <c:pivotFmt>
        <c:idx val="79"/>
        <c:spPr>
          <a:solidFill>
            <a:schemeClr val="accent1"/>
          </a:solidFill>
          <a:ln w="28575" cap="rnd">
            <a:solidFill>
              <a:schemeClr val="accent1"/>
            </a:solidFill>
            <a:round/>
          </a:ln>
          <a:effectLst/>
        </c:spPr>
        <c:marker>
          <c:symbol val="none"/>
        </c:marker>
      </c:pivotFmt>
      <c:pivotFmt>
        <c:idx val="80"/>
        <c:spPr>
          <a:solidFill>
            <a:schemeClr val="accent1"/>
          </a:solidFill>
          <a:ln w="28575" cap="rnd">
            <a:solidFill>
              <a:schemeClr val="accent1"/>
            </a:solidFill>
            <a:round/>
          </a:ln>
          <a:effectLst/>
        </c:spPr>
        <c:marker>
          <c:symbol val="none"/>
        </c:marker>
      </c:pivotFmt>
      <c:pivotFmt>
        <c:idx val="81"/>
        <c:spPr>
          <a:solidFill>
            <a:schemeClr val="accent1"/>
          </a:solidFill>
          <a:ln w="28575" cap="rnd">
            <a:solidFill>
              <a:schemeClr val="accent1"/>
            </a:solidFill>
            <a:round/>
          </a:ln>
          <a:effectLst/>
        </c:spPr>
        <c:marker>
          <c:symbol val="none"/>
        </c:marker>
      </c:pivotFmt>
      <c:pivotFmt>
        <c:idx val="82"/>
        <c:spPr>
          <a:solidFill>
            <a:schemeClr val="accent1"/>
          </a:solidFill>
          <a:ln w="28575" cap="rnd">
            <a:solidFill>
              <a:schemeClr val="accent1"/>
            </a:solidFill>
            <a:round/>
          </a:ln>
          <a:effectLst/>
        </c:spPr>
        <c:marker>
          <c:symbol val="none"/>
        </c:marker>
      </c:pivotFmt>
      <c:pivotFmt>
        <c:idx val="83"/>
        <c:spPr>
          <a:solidFill>
            <a:schemeClr val="accent1"/>
          </a:solidFill>
          <a:ln w="28575" cap="rnd">
            <a:solidFill>
              <a:schemeClr val="accent1"/>
            </a:solidFill>
            <a:round/>
          </a:ln>
          <a:effectLst/>
        </c:spPr>
        <c:marker>
          <c:symbol val="none"/>
        </c:marker>
      </c:pivotFmt>
      <c:pivotFmt>
        <c:idx val="84"/>
        <c:spPr>
          <a:solidFill>
            <a:schemeClr val="accent1"/>
          </a:solidFill>
          <a:ln w="28575" cap="rnd">
            <a:solidFill>
              <a:schemeClr val="accent1"/>
            </a:solidFill>
            <a:round/>
          </a:ln>
          <a:effectLst/>
        </c:spPr>
        <c:marker>
          <c:symbol val="none"/>
        </c:marker>
      </c:pivotFmt>
      <c:pivotFmt>
        <c:idx val="85"/>
        <c:spPr>
          <a:solidFill>
            <a:schemeClr val="accent1"/>
          </a:solidFill>
          <a:ln w="28575" cap="rnd">
            <a:solidFill>
              <a:schemeClr val="accent1"/>
            </a:solidFill>
            <a:round/>
          </a:ln>
          <a:effectLst/>
        </c:spPr>
        <c:marker>
          <c:symbol val="none"/>
        </c:marker>
      </c:pivotFmt>
      <c:pivotFmt>
        <c:idx val="86"/>
        <c:spPr>
          <a:solidFill>
            <a:schemeClr val="accent1"/>
          </a:solidFill>
          <a:ln w="28575" cap="rnd">
            <a:solidFill>
              <a:schemeClr val="accent1"/>
            </a:solidFill>
            <a:round/>
          </a:ln>
          <a:effectLst/>
        </c:spPr>
        <c:marker>
          <c:symbol val="none"/>
        </c:marker>
      </c:pivotFmt>
      <c:pivotFmt>
        <c:idx val="87"/>
        <c:spPr>
          <a:solidFill>
            <a:schemeClr val="accent1"/>
          </a:solidFill>
          <a:ln w="28575" cap="rnd">
            <a:solidFill>
              <a:schemeClr val="accent1"/>
            </a:solidFill>
            <a:round/>
          </a:ln>
          <a:effectLst/>
        </c:spPr>
        <c:marker>
          <c:symbol val="none"/>
        </c:marker>
      </c:pivotFmt>
      <c:pivotFmt>
        <c:idx val="88"/>
        <c:spPr>
          <a:solidFill>
            <a:schemeClr val="accent1"/>
          </a:solidFill>
          <a:ln w="28575" cap="rnd">
            <a:solidFill>
              <a:schemeClr val="accent1"/>
            </a:solidFill>
            <a:round/>
          </a:ln>
          <a:effectLst/>
        </c:spPr>
        <c:marker>
          <c:symbol val="none"/>
        </c:marker>
      </c:pivotFmt>
      <c:pivotFmt>
        <c:idx val="89"/>
        <c:spPr>
          <a:solidFill>
            <a:schemeClr val="accent1"/>
          </a:solidFill>
          <a:ln w="28575" cap="rnd">
            <a:solidFill>
              <a:schemeClr val="accent1"/>
            </a:solidFill>
            <a:round/>
          </a:ln>
          <a:effectLst/>
        </c:spPr>
        <c:marker>
          <c:symbol val="none"/>
        </c:marker>
      </c:pivotFmt>
      <c:pivotFmt>
        <c:idx val="90"/>
        <c:spPr>
          <a:solidFill>
            <a:schemeClr val="accent1"/>
          </a:solidFill>
          <a:ln w="28575" cap="rnd">
            <a:solidFill>
              <a:schemeClr val="accent1"/>
            </a:solidFill>
            <a:round/>
          </a:ln>
          <a:effectLst/>
        </c:spPr>
        <c:marker>
          <c:symbol val="none"/>
        </c:marker>
      </c:pivotFmt>
      <c:pivotFmt>
        <c:idx val="91"/>
        <c:spPr>
          <a:solidFill>
            <a:schemeClr val="accent1"/>
          </a:solidFill>
          <a:ln w="28575" cap="rnd">
            <a:solidFill>
              <a:schemeClr val="accent1"/>
            </a:solidFill>
            <a:round/>
          </a:ln>
          <a:effectLst/>
        </c:spPr>
        <c:marker>
          <c:symbol val="none"/>
        </c:marker>
      </c:pivotFmt>
      <c:pivotFmt>
        <c:idx val="92"/>
        <c:spPr>
          <a:solidFill>
            <a:schemeClr val="accent1"/>
          </a:solidFill>
          <a:ln w="28575" cap="rnd">
            <a:solidFill>
              <a:schemeClr val="accent1"/>
            </a:solidFill>
            <a:round/>
          </a:ln>
          <a:effectLst/>
        </c:spPr>
        <c:marker>
          <c:symbol val="none"/>
        </c:marker>
      </c:pivotFmt>
      <c:pivotFmt>
        <c:idx val="93"/>
        <c:spPr>
          <a:solidFill>
            <a:schemeClr val="accent1"/>
          </a:solidFill>
          <a:ln w="28575" cap="rnd">
            <a:solidFill>
              <a:schemeClr val="accent1"/>
            </a:solidFill>
            <a:round/>
          </a:ln>
          <a:effectLst/>
        </c:spPr>
        <c:marker>
          <c:symbol val="none"/>
        </c:marker>
      </c:pivotFmt>
      <c:pivotFmt>
        <c:idx val="94"/>
        <c:spPr>
          <a:solidFill>
            <a:schemeClr val="accent1"/>
          </a:solidFill>
          <a:ln w="28575" cap="rnd">
            <a:solidFill>
              <a:schemeClr val="accent1"/>
            </a:solidFill>
            <a:round/>
          </a:ln>
          <a:effectLst/>
        </c:spPr>
        <c:marker>
          <c:symbol val="none"/>
        </c:marker>
      </c:pivotFmt>
      <c:pivotFmt>
        <c:idx val="95"/>
        <c:spPr>
          <a:solidFill>
            <a:schemeClr val="accent1"/>
          </a:solidFill>
          <a:ln w="28575" cap="rnd">
            <a:solidFill>
              <a:schemeClr val="accent1"/>
            </a:solidFill>
            <a:round/>
          </a:ln>
          <a:effectLst/>
        </c:spPr>
        <c:marker>
          <c:symbol val="none"/>
        </c:marker>
      </c:pivotFmt>
      <c:pivotFmt>
        <c:idx val="96"/>
        <c:spPr>
          <a:solidFill>
            <a:schemeClr val="accent1"/>
          </a:solidFill>
          <a:ln w="28575" cap="rnd">
            <a:solidFill>
              <a:schemeClr val="accent1"/>
            </a:solidFill>
            <a:round/>
          </a:ln>
          <a:effectLst/>
        </c:spPr>
        <c:marker>
          <c:symbol val="none"/>
        </c:marker>
      </c:pivotFmt>
      <c:pivotFmt>
        <c:idx val="97"/>
        <c:spPr>
          <a:solidFill>
            <a:schemeClr val="accent1"/>
          </a:solidFill>
          <a:ln w="28575" cap="rnd">
            <a:solidFill>
              <a:schemeClr val="accent1"/>
            </a:solidFill>
            <a:round/>
          </a:ln>
          <a:effectLst/>
        </c:spPr>
        <c:marker>
          <c:symbol val="none"/>
        </c:marker>
      </c:pivotFmt>
      <c:pivotFmt>
        <c:idx val="98"/>
        <c:spPr>
          <a:solidFill>
            <a:schemeClr val="accent1"/>
          </a:solidFill>
          <a:ln w="28575" cap="rnd">
            <a:solidFill>
              <a:schemeClr val="accent1"/>
            </a:solidFill>
            <a:round/>
          </a:ln>
          <a:effectLst/>
        </c:spPr>
        <c:marker>
          <c:symbol val="none"/>
        </c:marker>
      </c:pivotFmt>
      <c:pivotFmt>
        <c:idx val="99"/>
        <c:spPr>
          <a:solidFill>
            <a:schemeClr val="accent1"/>
          </a:solidFill>
          <a:ln w="28575" cap="rnd">
            <a:solidFill>
              <a:schemeClr val="accent1"/>
            </a:solidFill>
            <a:round/>
          </a:ln>
          <a:effectLst/>
        </c:spPr>
        <c:marker>
          <c:symbol val="none"/>
        </c:marker>
      </c:pivotFmt>
      <c:pivotFmt>
        <c:idx val="100"/>
        <c:spPr>
          <a:solidFill>
            <a:schemeClr val="accent1"/>
          </a:solidFill>
          <a:ln w="28575" cap="rnd">
            <a:solidFill>
              <a:schemeClr val="accent1"/>
            </a:solidFill>
            <a:round/>
          </a:ln>
          <a:effectLst/>
        </c:spPr>
        <c:marker>
          <c:symbol val="none"/>
        </c:marker>
      </c:pivotFmt>
      <c:pivotFmt>
        <c:idx val="101"/>
        <c:spPr>
          <a:solidFill>
            <a:schemeClr val="accent1"/>
          </a:solidFill>
          <a:ln w="28575" cap="rnd">
            <a:solidFill>
              <a:schemeClr val="accent1"/>
            </a:solidFill>
            <a:round/>
          </a:ln>
          <a:effectLst/>
        </c:spPr>
        <c:marker>
          <c:symbol val="none"/>
        </c:marker>
      </c:pivotFmt>
      <c:pivotFmt>
        <c:idx val="102"/>
        <c:spPr>
          <a:solidFill>
            <a:schemeClr val="accent1"/>
          </a:solidFill>
          <a:ln w="28575" cap="rnd">
            <a:solidFill>
              <a:schemeClr val="accent1"/>
            </a:solidFill>
            <a:round/>
          </a:ln>
          <a:effectLst/>
        </c:spPr>
        <c:marker>
          <c:symbol val="none"/>
        </c:marker>
      </c:pivotFmt>
      <c:pivotFmt>
        <c:idx val="103"/>
        <c:spPr>
          <a:solidFill>
            <a:schemeClr val="accent1"/>
          </a:solidFill>
          <a:ln w="28575" cap="rnd">
            <a:solidFill>
              <a:schemeClr val="accent1"/>
            </a:solidFill>
            <a:round/>
          </a:ln>
          <a:effectLst/>
        </c:spPr>
        <c:marker>
          <c:symbol val="none"/>
        </c:marker>
      </c:pivotFmt>
      <c:pivotFmt>
        <c:idx val="104"/>
        <c:spPr>
          <a:solidFill>
            <a:schemeClr val="accent1"/>
          </a:solidFill>
          <a:ln w="28575" cap="rnd">
            <a:solidFill>
              <a:schemeClr val="accent1"/>
            </a:solidFill>
            <a:round/>
          </a:ln>
          <a:effectLst/>
        </c:spPr>
        <c:marker>
          <c:symbol val="none"/>
        </c:marker>
      </c:pivotFmt>
      <c:pivotFmt>
        <c:idx val="105"/>
        <c:spPr>
          <a:solidFill>
            <a:schemeClr val="accent1"/>
          </a:solidFill>
          <a:ln w="28575" cap="rnd">
            <a:solidFill>
              <a:schemeClr val="accent1"/>
            </a:solidFill>
            <a:round/>
          </a:ln>
          <a:effectLst/>
        </c:spPr>
        <c:marker>
          <c:symbol val="none"/>
        </c:marker>
      </c:pivotFmt>
      <c:pivotFmt>
        <c:idx val="106"/>
        <c:spPr>
          <a:solidFill>
            <a:schemeClr val="accent1"/>
          </a:solidFill>
          <a:ln w="28575" cap="rnd">
            <a:solidFill>
              <a:schemeClr val="accent1"/>
            </a:solidFill>
            <a:round/>
          </a:ln>
          <a:effectLst/>
        </c:spPr>
        <c:marker>
          <c:symbol val="none"/>
        </c:marker>
      </c:pivotFmt>
      <c:pivotFmt>
        <c:idx val="107"/>
        <c:spPr>
          <a:solidFill>
            <a:schemeClr val="accent1"/>
          </a:solidFill>
          <a:ln w="28575" cap="rnd">
            <a:solidFill>
              <a:schemeClr val="accent1"/>
            </a:solidFill>
            <a:round/>
          </a:ln>
          <a:effectLst/>
        </c:spPr>
        <c:marker>
          <c:symbol val="none"/>
        </c:marker>
      </c:pivotFmt>
      <c:pivotFmt>
        <c:idx val="108"/>
        <c:spPr>
          <a:solidFill>
            <a:schemeClr val="accent1"/>
          </a:solidFill>
          <a:ln w="28575" cap="rnd">
            <a:solidFill>
              <a:schemeClr val="accent1"/>
            </a:solidFill>
            <a:round/>
          </a:ln>
          <a:effectLst/>
        </c:spPr>
        <c:marker>
          <c:symbol val="none"/>
        </c:marker>
      </c:pivotFmt>
      <c:pivotFmt>
        <c:idx val="109"/>
        <c:spPr>
          <a:solidFill>
            <a:schemeClr val="accent1"/>
          </a:solidFill>
          <a:ln w="28575" cap="rnd">
            <a:solidFill>
              <a:schemeClr val="accent1"/>
            </a:solidFill>
            <a:round/>
          </a:ln>
          <a:effectLst/>
        </c:spPr>
        <c:marker>
          <c:symbol val="none"/>
        </c:marker>
      </c:pivotFmt>
      <c:pivotFmt>
        <c:idx val="110"/>
        <c:spPr>
          <a:solidFill>
            <a:schemeClr val="accent1"/>
          </a:solidFill>
          <a:ln w="28575" cap="rnd">
            <a:solidFill>
              <a:schemeClr val="accent1"/>
            </a:solidFill>
            <a:round/>
          </a:ln>
          <a:effectLst/>
        </c:spPr>
        <c:marker>
          <c:symbol val="none"/>
        </c:marker>
      </c:pivotFmt>
      <c:pivotFmt>
        <c:idx val="111"/>
        <c:spPr>
          <a:solidFill>
            <a:schemeClr val="accent1"/>
          </a:solidFill>
          <a:ln w="28575" cap="rnd">
            <a:solidFill>
              <a:schemeClr val="accent1"/>
            </a:solidFill>
            <a:round/>
          </a:ln>
          <a:effectLst/>
        </c:spPr>
        <c:marker>
          <c:symbol val="none"/>
        </c:marker>
      </c:pivotFmt>
      <c:pivotFmt>
        <c:idx val="112"/>
        <c:spPr>
          <a:solidFill>
            <a:schemeClr val="accent1"/>
          </a:solidFill>
          <a:ln w="28575" cap="rnd">
            <a:solidFill>
              <a:schemeClr val="accent1"/>
            </a:solidFill>
            <a:round/>
          </a:ln>
          <a:effectLst/>
        </c:spPr>
        <c:marker>
          <c:symbol val="none"/>
        </c:marker>
      </c:pivotFmt>
      <c:pivotFmt>
        <c:idx val="113"/>
        <c:spPr>
          <a:solidFill>
            <a:schemeClr val="accent1"/>
          </a:solidFill>
          <a:ln w="28575" cap="rnd">
            <a:solidFill>
              <a:schemeClr val="accent1"/>
            </a:solidFill>
            <a:round/>
          </a:ln>
          <a:effectLst/>
        </c:spPr>
        <c:marker>
          <c:symbol val="none"/>
        </c:marker>
      </c:pivotFmt>
      <c:pivotFmt>
        <c:idx val="114"/>
        <c:spPr>
          <a:solidFill>
            <a:schemeClr val="accent1"/>
          </a:solidFill>
          <a:ln w="28575" cap="rnd">
            <a:solidFill>
              <a:schemeClr val="accent1"/>
            </a:solidFill>
            <a:round/>
          </a:ln>
          <a:effectLst/>
        </c:spPr>
        <c:marker>
          <c:symbol val="none"/>
        </c:marker>
      </c:pivotFmt>
      <c:pivotFmt>
        <c:idx val="115"/>
        <c:spPr>
          <a:solidFill>
            <a:schemeClr val="accent1"/>
          </a:solidFill>
          <a:ln w="28575" cap="rnd">
            <a:solidFill>
              <a:schemeClr val="accent1"/>
            </a:solidFill>
            <a:round/>
          </a:ln>
          <a:effectLst/>
        </c:spPr>
        <c:marker>
          <c:symbol val="none"/>
        </c:marker>
      </c:pivotFmt>
      <c:pivotFmt>
        <c:idx val="116"/>
        <c:spPr>
          <a:solidFill>
            <a:schemeClr val="accent1"/>
          </a:solidFill>
          <a:ln w="28575" cap="rnd">
            <a:solidFill>
              <a:schemeClr val="accent1"/>
            </a:solidFill>
            <a:round/>
          </a:ln>
          <a:effectLst/>
        </c:spPr>
        <c:marker>
          <c:symbol val="none"/>
        </c:marker>
      </c:pivotFmt>
      <c:pivotFmt>
        <c:idx val="117"/>
        <c:spPr>
          <a:solidFill>
            <a:schemeClr val="accent1"/>
          </a:solidFill>
          <a:ln w="28575" cap="rnd">
            <a:solidFill>
              <a:schemeClr val="accent1"/>
            </a:solidFill>
            <a:round/>
          </a:ln>
          <a:effectLst/>
        </c:spPr>
        <c:marker>
          <c:symbol val="none"/>
        </c:marker>
      </c:pivotFmt>
      <c:pivotFmt>
        <c:idx val="118"/>
        <c:spPr>
          <a:solidFill>
            <a:schemeClr val="accent1"/>
          </a:solidFill>
          <a:ln w="28575" cap="rnd">
            <a:solidFill>
              <a:schemeClr val="accent1"/>
            </a:solidFill>
            <a:round/>
          </a:ln>
          <a:effectLst/>
        </c:spPr>
        <c:marker>
          <c:symbol val="none"/>
        </c:marker>
      </c:pivotFmt>
      <c:pivotFmt>
        <c:idx val="119"/>
        <c:spPr>
          <a:solidFill>
            <a:schemeClr val="accent1"/>
          </a:solidFill>
          <a:ln w="28575" cap="rnd">
            <a:solidFill>
              <a:schemeClr val="accent1"/>
            </a:solidFill>
            <a:round/>
          </a:ln>
          <a:effectLst/>
        </c:spPr>
        <c:marker>
          <c:symbol val="none"/>
        </c:marker>
      </c:pivotFmt>
      <c:pivotFmt>
        <c:idx val="120"/>
        <c:spPr>
          <a:solidFill>
            <a:schemeClr val="accent1"/>
          </a:solidFill>
          <a:ln w="28575" cap="rnd">
            <a:solidFill>
              <a:schemeClr val="accent1"/>
            </a:solidFill>
            <a:round/>
          </a:ln>
          <a:effectLst/>
        </c:spPr>
        <c:marker>
          <c:symbol val="none"/>
        </c:marker>
      </c:pivotFmt>
      <c:pivotFmt>
        <c:idx val="121"/>
        <c:spPr>
          <a:solidFill>
            <a:schemeClr val="accent1"/>
          </a:solidFill>
          <a:ln w="28575" cap="rnd">
            <a:solidFill>
              <a:schemeClr val="accent1"/>
            </a:solidFill>
            <a:round/>
          </a:ln>
          <a:effectLst/>
        </c:spPr>
        <c:marker>
          <c:symbol val="none"/>
        </c:marker>
      </c:pivotFmt>
      <c:pivotFmt>
        <c:idx val="122"/>
        <c:spPr>
          <a:solidFill>
            <a:schemeClr val="accent1"/>
          </a:solidFill>
          <a:ln w="28575" cap="rnd">
            <a:solidFill>
              <a:schemeClr val="accent1"/>
            </a:solidFill>
            <a:round/>
          </a:ln>
          <a:effectLst/>
        </c:spPr>
        <c:marker>
          <c:symbol val="none"/>
        </c:marker>
      </c:pivotFmt>
      <c:pivotFmt>
        <c:idx val="123"/>
        <c:spPr>
          <a:solidFill>
            <a:schemeClr val="accent1"/>
          </a:solidFill>
          <a:ln w="28575" cap="rnd">
            <a:solidFill>
              <a:schemeClr val="accent1"/>
            </a:solidFill>
            <a:round/>
          </a:ln>
          <a:effectLst/>
        </c:spPr>
        <c:marker>
          <c:symbol val="none"/>
        </c:marker>
      </c:pivotFmt>
      <c:pivotFmt>
        <c:idx val="124"/>
        <c:spPr>
          <a:solidFill>
            <a:schemeClr val="accent1"/>
          </a:solidFill>
          <a:ln w="28575" cap="rnd">
            <a:solidFill>
              <a:schemeClr val="accent1"/>
            </a:solidFill>
            <a:round/>
          </a:ln>
          <a:effectLst/>
        </c:spPr>
        <c:marker>
          <c:symbol val="none"/>
        </c:marker>
      </c:pivotFmt>
      <c:pivotFmt>
        <c:idx val="125"/>
        <c:spPr>
          <a:solidFill>
            <a:schemeClr val="accent1"/>
          </a:solidFill>
          <a:ln w="28575" cap="rnd">
            <a:solidFill>
              <a:schemeClr val="accent1"/>
            </a:solidFill>
            <a:round/>
          </a:ln>
          <a:effectLst/>
        </c:spPr>
        <c:marker>
          <c:symbol val="none"/>
        </c:marker>
      </c:pivotFmt>
      <c:pivotFmt>
        <c:idx val="126"/>
        <c:spPr>
          <a:solidFill>
            <a:schemeClr val="accent1"/>
          </a:solidFill>
          <a:ln w="28575" cap="rnd">
            <a:solidFill>
              <a:schemeClr val="accent1"/>
            </a:solidFill>
            <a:round/>
          </a:ln>
          <a:effectLst/>
        </c:spPr>
        <c:marker>
          <c:symbol val="none"/>
        </c:marker>
      </c:pivotFmt>
      <c:pivotFmt>
        <c:idx val="127"/>
        <c:spPr>
          <a:solidFill>
            <a:schemeClr val="accent1"/>
          </a:solidFill>
          <a:ln w="28575" cap="rnd">
            <a:solidFill>
              <a:schemeClr val="accent1"/>
            </a:solidFill>
            <a:round/>
          </a:ln>
          <a:effectLst/>
        </c:spPr>
        <c:marker>
          <c:symbol val="none"/>
        </c:marker>
      </c:pivotFmt>
      <c:pivotFmt>
        <c:idx val="128"/>
        <c:spPr>
          <a:solidFill>
            <a:schemeClr val="accent1"/>
          </a:solidFill>
          <a:ln w="28575" cap="rnd">
            <a:solidFill>
              <a:schemeClr val="accent1"/>
            </a:solidFill>
            <a:round/>
          </a:ln>
          <a:effectLst/>
        </c:spPr>
        <c:marker>
          <c:symbol val="none"/>
        </c:marker>
      </c:pivotFmt>
      <c:pivotFmt>
        <c:idx val="129"/>
        <c:spPr>
          <a:solidFill>
            <a:schemeClr val="accent1"/>
          </a:solidFill>
          <a:ln w="28575" cap="rnd">
            <a:solidFill>
              <a:schemeClr val="accent1"/>
            </a:solidFill>
            <a:round/>
          </a:ln>
          <a:effectLst/>
        </c:spPr>
        <c:marker>
          <c:symbol val="none"/>
        </c:marker>
      </c:pivotFmt>
      <c:pivotFmt>
        <c:idx val="130"/>
        <c:spPr>
          <a:solidFill>
            <a:schemeClr val="accent1"/>
          </a:solidFill>
          <a:ln w="28575" cap="rnd">
            <a:solidFill>
              <a:schemeClr val="accent1"/>
            </a:solidFill>
            <a:round/>
          </a:ln>
          <a:effectLst/>
        </c:spPr>
        <c:marker>
          <c:symbol val="none"/>
        </c:marker>
      </c:pivotFmt>
      <c:pivotFmt>
        <c:idx val="131"/>
        <c:spPr>
          <a:solidFill>
            <a:schemeClr val="accent1"/>
          </a:solidFill>
          <a:ln w="28575" cap="rnd">
            <a:solidFill>
              <a:schemeClr val="accent1"/>
            </a:solidFill>
            <a:round/>
          </a:ln>
          <a:effectLst/>
        </c:spPr>
        <c:marker>
          <c:symbol val="none"/>
        </c:marker>
      </c:pivotFmt>
      <c:pivotFmt>
        <c:idx val="132"/>
        <c:spPr>
          <a:solidFill>
            <a:schemeClr val="accent1"/>
          </a:solidFill>
          <a:ln w="28575" cap="rnd">
            <a:solidFill>
              <a:schemeClr val="accent1"/>
            </a:solidFill>
            <a:round/>
          </a:ln>
          <a:effectLst/>
        </c:spPr>
        <c:marker>
          <c:symbol val="none"/>
        </c:marker>
      </c:pivotFmt>
      <c:pivotFmt>
        <c:idx val="133"/>
        <c:spPr>
          <a:solidFill>
            <a:schemeClr val="accent1"/>
          </a:solidFill>
          <a:ln w="28575" cap="rnd">
            <a:solidFill>
              <a:schemeClr val="accent1"/>
            </a:solidFill>
            <a:round/>
          </a:ln>
          <a:effectLst/>
        </c:spPr>
        <c:marker>
          <c:symbol val="none"/>
        </c:marker>
      </c:pivotFmt>
      <c:pivotFmt>
        <c:idx val="134"/>
        <c:spPr>
          <a:solidFill>
            <a:schemeClr val="accent1"/>
          </a:solidFill>
          <a:ln w="28575" cap="rnd">
            <a:solidFill>
              <a:schemeClr val="accent1"/>
            </a:solidFill>
            <a:round/>
          </a:ln>
          <a:effectLst/>
        </c:spPr>
        <c:marker>
          <c:symbol val="none"/>
        </c:marker>
      </c:pivotFmt>
      <c:pivotFmt>
        <c:idx val="135"/>
        <c:spPr>
          <a:solidFill>
            <a:schemeClr val="accent1"/>
          </a:solidFill>
          <a:ln w="28575" cap="rnd">
            <a:solidFill>
              <a:schemeClr val="accent1"/>
            </a:solidFill>
            <a:round/>
          </a:ln>
          <a:effectLst/>
        </c:spPr>
        <c:marker>
          <c:symbol val="none"/>
        </c:marker>
      </c:pivotFmt>
      <c:pivotFmt>
        <c:idx val="136"/>
        <c:spPr>
          <a:solidFill>
            <a:schemeClr val="accent1"/>
          </a:solidFill>
          <a:ln w="28575" cap="rnd">
            <a:solidFill>
              <a:schemeClr val="accent1"/>
            </a:solidFill>
            <a:round/>
          </a:ln>
          <a:effectLst/>
        </c:spPr>
        <c:marker>
          <c:symbol val="none"/>
        </c:marker>
      </c:pivotFmt>
      <c:pivotFmt>
        <c:idx val="137"/>
        <c:spPr>
          <a:solidFill>
            <a:schemeClr val="accent1"/>
          </a:solidFill>
          <a:ln w="28575" cap="rnd">
            <a:solidFill>
              <a:schemeClr val="accent1"/>
            </a:solidFill>
            <a:round/>
          </a:ln>
          <a:effectLst/>
        </c:spPr>
        <c:marker>
          <c:symbol val="none"/>
        </c:marker>
      </c:pivotFmt>
      <c:pivotFmt>
        <c:idx val="138"/>
        <c:spPr>
          <a:solidFill>
            <a:schemeClr val="accent1"/>
          </a:solidFill>
          <a:ln w="28575" cap="rnd">
            <a:solidFill>
              <a:schemeClr val="accent1"/>
            </a:solidFill>
            <a:round/>
          </a:ln>
          <a:effectLst/>
        </c:spPr>
        <c:marker>
          <c:symbol val="none"/>
        </c:marker>
      </c:pivotFmt>
      <c:pivotFmt>
        <c:idx val="139"/>
        <c:spPr>
          <a:solidFill>
            <a:schemeClr val="accent1"/>
          </a:solidFill>
          <a:ln w="28575" cap="rnd">
            <a:solidFill>
              <a:schemeClr val="accent1"/>
            </a:solidFill>
            <a:round/>
          </a:ln>
          <a:effectLst/>
        </c:spPr>
        <c:marker>
          <c:symbol val="none"/>
        </c:marker>
      </c:pivotFmt>
      <c:pivotFmt>
        <c:idx val="140"/>
        <c:spPr>
          <a:solidFill>
            <a:schemeClr val="accent1"/>
          </a:solidFill>
          <a:ln w="28575" cap="rnd">
            <a:solidFill>
              <a:schemeClr val="accent1"/>
            </a:solidFill>
            <a:round/>
          </a:ln>
          <a:effectLst/>
        </c:spPr>
        <c:marker>
          <c:symbol val="none"/>
        </c:marker>
      </c:pivotFmt>
      <c:pivotFmt>
        <c:idx val="141"/>
        <c:spPr>
          <a:solidFill>
            <a:schemeClr val="accent1"/>
          </a:solidFill>
          <a:ln w="28575" cap="rnd">
            <a:solidFill>
              <a:schemeClr val="accent1"/>
            </a:solidFill>
            <a:round/>
          </a:ln>
          <a:effectLst/>
        </c:spPr>
        <c:marker>
          <c:symbol val="none"/>
        </c:marker>
      </c:pivotFmt>
      <c:pivotFmt>
        <c:idx val="142"/>
        <c:spPr>
          <a:solidFill>
            <a:schemeClr val="accent1"/>
          </a:solidFill>
          <a:ln w="28575" cap="rnd">
            <a:solidFill>
              <a:schemeClr val="accent1"/>
            </a:solidFill>
            <a:round/>
          </a:ln>
          <a:effectLst/>
        </c:spPr>
        <c:marker>
          <c:symbol val="none"/>
        </c:marker>
      </c:pivotFmt>
      <c:pivotFmt>
        <c:idx val="143"/>
        <c:spPr>
          <a:solidFill>
            <a:schemeClr val="accent1"/>
          </a:solidFill>
          <a:ln w="28575" cap="rnd">
            <a:solidFill>
              <a:schemeClr val="accent1"/>
            </a:solidFill>
            <a:round/>
          </a:ln>
          <a:effectLst/>
        </c:spPr>
        <c:marker>
          <c:symbol val="none"/>
        </c:marker>
      </c:pivotFmt>
      <c:pivotFmt>
        <c:idx val="144"/>
        <c:spPr>
          <a:solidFill>
            <a:schemeClr val="accent1"/>
          </a:solidFill>
          <a:ln w="28575" cap="rnd">
            <a:solidFill>
              <a:schemeClr val="accent1"/>
            </a:solidFill>
            <a:round/>
          </a:ln>
          <a:effectLst/>
        </c:spPr>
        <c:marker>
          <c:symbol val="none"/>
        </c:marker>
      </c:pivotFmt>
      <c:pivotFmt>
        <c:idx val="145"/>
        <c:spPr>
          <a:solidFill>
            <a:schemeClr val="accent1"/>
          </a:solidFill>
          <a:ln w="28575" cap="rnd">
            <a:solidFill>
              <a:schemeClr val="accent1"/>
            </a:solidFill>
            <a:round/>
          </a:ln>
          <a:effectLst/>
        </c:spPr>
        <c:marker>
          <c:symbol val="none"/>
        </c:marker>
      </c:pivotFmt>
      <c:pivotFmt>
        <c:idx val="146"/>
        <c:spPr>
          <a:solidFill>
            <a:schemeClr val="accent1"/>
          </a:solidFill>
          <a:ln w="28575" cap="rnd">
            <a:solidFill>
              <a:schemeClr val="accent1"/>
            </a:solidFill>
            <a:round/>
          </a:ln>
          <a:effectLst/>
        </c:spPr>
        <c:marker>
          <c:symbol val="none"/>
        </c:marker>
      </c:pivotFmt>
      <c:pivotFmt>
        <c:idx val="147"/>
        <c:spPr>
          <a:solidFill>
            <a:schemeClr val="accent1"/>
          </a:solidFill>
          <a:ln w="28575" cap="rnd">
            <a:solidFill>
              <a:schemeClr val="accent1"/>
            </a:solidFill>
            <a:round/>
          </a:ln>
          <a:effectLst/>
        </c:spPr>
        <c:marker>
          <c:symbol val="none"/>
        </c:marker>
      </c:pivotFmt>
      <c:pivotFmt>
        <c:idx val="148"/>
        <c:spPr>
          <a:solidFill>
            <a:schemeClr val="accent1"/>
          </a:solidFill>
          <a:ln w="28575" cap="rnd">
            <a:solidFill>
              <a:schemeClr val="accent1"/>
            </a:solidFill>
            <a:round/>
          </a:ln>
          <a:effectLst/>
        </c:spPr>
        <c:marker>
          <c:symbol val="none"/>
        </c:marker>
      </c:pivotFmt>
      <c:pivotFmt>
        <c:idx val="149"/>
        <c:spPr>
          <a:solidFill>
            <a:schemeClr val="accent1"/>
          </a:solidFill>
          <a:ln w="28575" cap="rnd">
            <a:solidFill>
              <a:schemeClr val="accent1"/>
            </a:solidFill>
            <a:round/>
          </a:ln>
          <a:effectLst/>
        </c:spPr>
        <c:marker>
          <c:symbol val="none"/>
        </c:marker>
      </c:pivotFmt>
      <c:pivotFmt>
        <c:idx val="150"/>
        <c:spPr>
          <a:solidFill>
            <a:schemeClr val="accent1"/>
          </a:solidFill>
          <a:ln w="28575" cap="rnd">
            <a:solidFill>
              <a:schemeClr val="accent1"/>
            </a:solidFill>
            <a:round/>
          </a:ln>
          <a:effectLst/>
        </c:spPr>
        <c:marker>
          <c:symbol val="none"/>
        </c:marker>
      </c:pivotFmt>
      <c:pivotFmt>
        <c:idx val="151"/>
        <c:spPr>
          <a:solidFill>
            <a:schemeClr val="accent1"/>
          </a:solidFill>
          <a:ln w="28575" cap="rnd">
            <a:solidFill>
              <a:schemeClr val="accent1"/>
            </a:solidFill>
            <a:round/>
          </a:ln>
          <a:effectLst/>
        </c:spPr>
        <c:marker>
          <c:symbol val="none"/>
        </c:marker>
      </c:pivotFmt>
      <c:pivotFmt>
        <c:idx val="152"/>
        <c:spPr>
          <a:solidFill>
            <a:schemeClr val="accent1"/>
          </a:solidFill>
          <a:ln w="28575" cap="rnd">
            <a:solidFill>
              <a:schemeClr val="accent1"/>
            </a:solidFill>
            <a:round/>
          </a:ln>
          <a:effectLst/>
        </c:spPr>
        <c:marker>
          <c:symbol val="none"/>
        </c:marker>
      </c:pivotFmt>
      <c:pivotFmt>
        <c:idx val="153"/>
        <c:spPr>
          <a:solidFill>
            <a:schemeClr val="accent1"/>
          </a:solidFill>
          <a:ln w="28575" cap="rnd">
            <a:solidFill>
              <a:schemeClr val="accent1"/>
            </a:solidFill>
            <a:round/>
          </a:ln>
          <a:effectLst/>
        </c:spPr>
        <c:marker>
          <c:symbol val="none"/>
        </c:marker>
      </c:pivotFmt>
      <c:pivotFmt>
        <c:idx val="154"/>
        <c:spPr>
          <a:solidFill>
            <a:schemeClr val="accent1"/>
          </a:solidFill>
          <a:ln w="28575" cap="rnd">
            <a:solidFill>
              <a:schemeClr val="accent1"/>
            </a:solidFill>
            <a:round/>
          </a:ln>
          <a:effectLst/>
        </c:spPr>
        <c:marker>
          <c:symbol val="none"/>
        </c:marker>
      </c:pivotFmt>
      <c:pivotFmt>
        <c:idx val="155"/>
        <c:spPr>
          <a:solidFill>
            <a:schemeClr val="accent1"/>
          </a:solidFill>
          <a:ln w="28575" cap="rnd">
            <a:solidFill>
              <a:schemeClr val="accent1"/>
            </a:solidFill>
            <a:round/>
          </a:ln>
          <a:effectLst/>
        </c:spPr>
        <c:marker>
          <c:symbol val="none"/>
        </c:marker>
      </c:pivotFmt>
      <c:pivotFmt>
        <c:idx val="156"/>
        <c:spPr>
          <a:solidFill>
            <a:schemeClr val="accent1"/>
          </a:solidFill>
          <a:ln w="28575" cap="rnd">
            <a:solidFill>
              <a:schemeClr val="accent1"/>
            </a:solidFill>
            <a:round/>
          </a:ln>
          <a:effectLst/>
        </c:spPr>
        <c:marker>
          <c:symbol val="none"/>
        </c:marker>
      </c:pivotFmt>
      <c:pivotFmt>
        <c:idx val="157"/>
        <c:spPr>
          <a:solidFill>
            <a:schemeClr val="accent1"/>
          </a:solidFill>
          <a:ln w="28575" cap="rnd">
            <a:solidFill>
              <a:schemeClr val="accent1"/>
            </a:solidFill>
            <a:round/>
          </a:ln>
          <a:effectLst/>
        </c:spPr>
        <c:marker>
          <c:symbol val="none"/>
        </c:marker>
      </c:pivotFmt>
      <c:pivotFmt>
        <c:idx val="158"/>
        <c:spPr>
          <a:solidFill>
            <a:schemeClr val="accent1"/>
          </a:solidFill>
          <a:ln w="28575" cap="rnd">
            <a:solidFill>
              <a:schemeClr val="accent1"/>
            </a:solidFill>
            <a:round/>
          </a:ln>
          <a:effectLst/>
        </c:spPr>
        <c:marker>
          <c:symbol val="none"/>
        </c:marker>
      </c:pivotFmt>
      <c:pivotFmt>
        <c:idx val="159"/>
        <c:spPr>
          <a:solidFill>
            <a:schemeClr val="accent1"/>
          </a:solidFill>
          <a:ln w="28575" cap="rnd">
            <a:solidFill>
              <a:schemeClr val="accent1"/>
            </a:solidFill>
            <a:round/>
          </a:ln>
          <a:effectLst/>
        </c:spPr>
        <c:marker>
          <c:symbol val="none"/>
        </c:marker>
      </c:pivotFmt>
      <c:pivotFmt>
        <c:idx val="160"/>
        <c:spPr>
          <a:solidFill>
            <a:schemeClr val="accent1"/>
          </a:solidFill>
          <a:ln w="28575" cap="rnd">
            <a:solidFill>
              <a:schemeClr val="accent1"/>
            </a:solidFill>
            <a:round/>
          </a:ln>
          <a:effectLst/>
        </c:spPr>
        <c:marker>
          <c:symbol val="none"/>
        </c:marker>
      </c:pivotFmt>
      <c:pivotFmt>
        <c:idx val="161"/>
        <c:spPr>
          <a:solidFill>
            <a:schemeClr val="accent1"/>
          </a:solidFill>
          <a:ln w="28575" cap="rnd">
            <a:solidFill>
              <a:schemeClr val="accent1"/>
            </a:solidFill>
            <a:round/>
          </a:ln>
          <a:effectLst/>
        </c:spPr>
        <c:marker>
          <c:symbol val="none"/>
        </c:marker>
      </c:pivotFmt>
      <c:pivotFmt>
        <c:idx val="162"/>
        <c:spPr>
          <a:solidFill>
            <a:schemeClr val="accent1"/>
          </a:solidFill>
          <a:ln w="28575" cap="rnd">
            <a:solidFill>
              <a:schemeClr val="accent1"/>
            </a:solidFill>
            <a:round/>
          </a:ln>
          <a:effectLst/>
        </c:spPr>
        <c:marker>
          <c:symbol val="none"/>
        </c:marker>
      </c:pivotFmt>
      <c:pivotFmt>
        <c:idx val="163"/>
        <c:spPr>
          <a:solidFill>
            <a:schemeClr val="accent1"/>
          </a:solidFill>
          <a:ln w="28575" cap="rnd">
            <a:solidFill>
              <a:schemeClr val="accent1"/>
            </a:solidFill>
            <a:round/>
          </a:ln>
          <a:effectLst/>
        </c:spPr>
        <c:marker>
          <c:symbol val="none"/>
        </c:marker>
      </c:pivotFmt>
      <c:pivotFmt>
        <c:idx val="164"/>
        <c:spPr>
          <a:solidFill>
            <a:schemeClr val="accent1"/>
          </a:solidFill>
          <a:ln w="28575" cap="rnd">
            <a:solidFill>
              <a:schemeClr val="accent1"/>
            </a:solidFill>
            <a:round/>
          </a:ln>
          <a:effectLst/>
        </c:spPr>
        <c:marker>
          <c:symbol val="none"/>
        </c:marker>
      </c:pivotFmt>
      <c:pivotFmt>
        <c:idx val="165"/>
        <c:spPr>
          <a:solidFill>
            <a:schemeClr val="accent1"/>
          </a:solidFill>
          <a:ln w="28575" cap="rnd">
            <a:solidFill>
              <a:schemeClr val="accent1"/>
            </a:solidFill>
            <a:round/>
          </a:ln>
          <a:effectLst/>
        </c:spPr>
        <c:marker>
          <c:symbol val="none"/>
        </c:marker>
      </c:pivotFmt>
      <c:pivotFmt>
        <c:idx val="166"/>
        <c:spPr>
          <a:solidFill>
            <a:schemeClr val="accent1"/>
          </a:solidFill>
          <a:ln w="28575" cap="rnd">
            <a:solidFill>
              <a:schemeClr val="accent1"/>
            </a:solidFill>
            <a:round/>
          </a:ln>
          <a:effectLst/>
        </c:spPr>
        <c:marker>
          <c:symbol val="none"/>
        </c:marker>
      </c:pivotFmt>
      <c:pivotFmt>
        <c:idx val="167"/>
        <c:spPr>
          <a:solidFill>
            <a:schemeClr val="accent1"/>
          </a:solidFill>
          <a:ln w="28575" cap="rnd">
            <a:solidFill>
              <a:schemeClr val="accent1"/>
            </a:solidFill>
            <a:round/>
          </a:ln>
          <a:effectLst/>
        </c:spPr>
        <c:marker>
          <c:symbol val="none"/>
        </c:marker>
      </c:pivotFmt>
      <c:pivotFmt>
        <c:idx val="168"/>
        <c:spPr>
          <a:solidFill>
            <a:schemeClr val="accent1"/>
          </a:solidFill>
          <a:ln w="28575" cap="rnd">
            <a:solidFill>
              <a:schemeClr val="accent1"/>
            </a:solidFill>
            <a:round/>
          </a:ln>
          <a:effectLst/>
        </c:spPr>
        <c:marker>
          <c:symbol val="none"/>
        </c:marker>
      </c:pivotFmt>
      <c:pivotFmt>
        <c:idx val="169"/>
        <c:spPr>
          <a:solidFill>
            <a:schemeClr val="accent1"/>
          </a:solidFill>
          <a:ln w="28575" cap="rnd">
            <a:solidFill>
              <a:schemeClr val="accent1"/>
            </a:solidFill>
            <a:round/>
          </a:ln>
          <a:effectLst/>
        </c:spPr>
        <c:marker>
          <c:symbol val="none"/>
        </c:marker>
      </c:pivotFmt>
      <c:pivotFmt>
        <c:idx val="170"/>
        <c:spPr>
          <a:solidFill>
            <a:schemeClr val="accent1"/>
          </a:solidFill>
          <a:ln w="28575" cap="rnd">
            <a:solidFill>
              <a:schemeClr val="accent1"/>
            </a:solidFill>
            <a:round/>
          </a:ln>
          <a:effectLst/>
        </c:spPr>
        <c:marker>
          <c:symbol val="none"/>
        </c:marker>
      </c:pivotFmt>
      <c:pivotFmt>
        <c:idx val="171"/>
        <c:spPr>
          <a:solidFill>
            <a:schemeClr val="accent1"/>
          </a:solidFill>
          <a:ln w="28575" cap="rnd">
            <a:solidFill>
              <a:schemeClr val="accent1"/>
            </a:solidFill>
            <a:round/>
          </a:ln>
          <a:effectLst/>
        </c:spPr>
        <c:marker>
          <c:symbol val="none"/>
        </c:marker>
      </c:pivotFmt>
      <c:pivotFmt>
        <c:idx val="172"/>
        <c:spPr>
          <a:solidFill>
            <a:schemeClr val="accent1"/>
          </a:solidFill>
          <a:ln w="28575" cap="rnd">
            <a:solidFill>
              <a:schemeClr val="accent1"/>
            </a:solidFill>
            <a:round/>
          </a:ln>
          <a:effectLst/>
        </c:spPr>
        <c:marker>
          <c:symbol val="none"/>
        </c:marker>
      </c:pivotFmt>
      <c:pivotFmt>
        <c:idx val="173"/>
        <c:spPr>
          <a:solidFill>
            <a:schemeClr val="accent1"/>
          </a:solidFill>
          <a:ln w="28575" cap="rnd">
            <a:solidFill>
              <a:schemeClr val="accent1"/>
            </a:solidFill>
            <a:round/>
          </a:ln>
          <a:effectLst/>
        </c:spPr>
        <c:marker>
          <c:symbol val="none"/>
        </c:marker>
      </c:pivotFmt>
      <c:pivotFmt>
        <c:idx val="174"/>
        <c:spPr>
          <a:solidFill>
            <a:schemeClr val="accent1"/>
          </a:solidFill>
          <a:ln w="28575" cap="rnd">
            <a:solidFill>
              <a:schemeClr val="accent1"/>
            </a:solidFill>
            <a:round/>
          </a:ln>
          <a:effectLst/>
        </c:spPr>
        <c:marker>
          <c:symbol val="none"/>
        </c:marker>
      </c:pivotFmt>
      <c:pivotFmt>
        <c:idx val="175"/>
        <c:spPr>
          <a:solidFill>
            <a:schemeClr val="accent1"/>
          </a:solidFill>
          <a:ln w="28575" cap="rnd">
            <a:solidFill>
              <a:schemeClr val="accent1"/>
            </a:solidFill>
            <a:round/>
          </a:ln>
          <a:effectLst/>
        </c:spPr>
        <c:marker>
          <c:symbol val="none"/>
        </c:marker>
      </c:pivotFmt>
      <c:pivotFmt>
        <c:idx val="176"/>
        <c:spPr>
          <a:solidFill>
            <a:schemeClr val="accent1"/>
          </a:solidFill>
          <a:ln w="28575" cap="rnd">
            <a:solidFill>
              <a:schemeClr val="accent1"/>
            </a:solidFill>
            <a:round/>
          </a:ln>
          <a:effectLst/>
        </c:spPr>
        <c:marker>
          <c:symbol val="none"/>
        </c:marker>
      </c:pivotFmt>
      <c:pivotFmt>
        <c:idx val="177"/>
        <c:spPr>
          <a:solidFill>
            <a:schemeClr val="accent1"/>
          </a:solidFill>
          <a:ln w="28575" cap="rnd">
            <a:solidFill>
              <a:schemeClr val="accent1"/>
            </a:solidFill>
            <a:round/>
          </a:ln>
          <a:effectLst/>
        </c:spPr>
        <c:marker>
          <c:symbol val="none"/>
        </c:marker>
      </c:pivotFmt>
      <c:pivotFmt>
        <c:idx val="178"/>
        <c:spPr>
          <a:solidFill>
            <a:schemeClr val="accent1"/>
          </a:solidFill>
          <a:ln w="28575" cap="rnd">
            <a:solidFill>
              <a:schemeClr val="accent1"/>
            </a:solidFill>
            <a:round/>
          </a:ln>
          <a:effectLst/>
        </c:spPr>
        <c:marker>
          <c:symbol val="none"/>
        </c:marker>
      </c:pivotFmt>
      <c:pivotFmt>
        <c:idx val="179"/>
        <c:spPr>
          <a:solidFill>
            <a:schemeClr val="accent1"/>
          </a:solidFill>
          <a:ln w="28575" cap="rnd">
            <a:solidFill>
              <a:schemeClr val="accent1"/>
            </a:solidFill>
            <a:round/>
          </a:ln>
          <a:effectLst/>
        </c:spPr>
        <c:marker>
          <c:symbol val="none"/>
        </c:marker>
      </c:pivotFmt>
      <c:pivotFmt>
        <c:idx val="180"/>
        <c:spPr>
          <a:solidFill>
            <a:schemeClr val="accent1"/>
          </a:solidFill>
          <a:ln w="28575" cap="rnd">
            <a:solidFill>
              <a:schemeClr val="accent1"/>
            </a:solidFill>
            <a:round/>
          </a:ln>
          <a:effectLst/>
        </c:spPr>
        <c:marker>
          <c:symbol val="none"/>
        </c:marker>
      </c:pivotFmt>
      <c:pivotFmt>
        <c:idx val="181"/>
        <c:spPr>
          <a:solidFill>
            <a:schemeClr val="accent1"/>
          </a:solidFill>
          <a:ln w="28575" cap="rnd">
            <a:solidFill>
              <a:schemeClr val="accent1"/>
            </a:solidFill>
            <a:round/>
          </a:ln>
          <a:effectLst/>
        </c:spPr>
        <c:marker>
          <c:symbol val="none"/>
        </c:marker>
      </c:pivotFmt>
      <c:pivotFmt>
        <c:idx val="182"/>
        <c:spPr>
          <a:solidFill>
            <a:schemeClr val="accent1"/>
          </a:solidFill>
          <a:ln w="28575" cap="rnd">
            <a:solidFill>
              <a:schemeClr val="accent1"/>
            </a:solidFill>
            <a:round/>
          </a:ln>
          <a:effectLst/>
        </c:spPr>
        <c:marker>
          <c:symbol val="none"/>
        </c:marker>
      </c:pivotFmt>
      <c:pivotFmt>
        <c:idx val="183"/>
        <c:spPr>
          <a:solidFill>
            <a:schemeClr val="accent1"/>
          </a:solidFill>
          <a:ln w="28575" cap="rnd">
            <a:solidFill>
              <a:schemeClr val="accent1"/>
            </a:solidFill>
            <a:round/>
          </a:ln>
          <a:effectLst/>
        </c:spPr>
        <c:marker>
          <c:symbol val="none"/>
        </c:marker>
      </c:pivotFmt>
      <c:pivotFmt>
        <c:idx val="184"/>
        <c:spPr>
          <a:solidFill>
            <a:schemeClr val="accent1"/>
          </a:solidFill>
          <a:ln w="28575" cap="rnd">
            <a:solidFill>
              <a:schemeClr val="accent1"/>
            </a:solidFill>
            <a:round/>
          </a:ln>
          <a:effectLst/>
        </c:spPr>
        <c:marker>
          <c:symbol val="none"/>
        </c:marker>
      </c:pivotFmt>
      <c:pivotFmt>
        <c:idx val="185"/>
        <c:spPr>
          <a:solidFill>
            <a:schemeClr val="accent1"/>
          </a:solidFill>
          <a:ln w="28575" cap="rnd">
            <a:solidFill>
              <a:schemeClr val="accent1"/>
            </a:solidFill>
            <a:round/>
          </a:ln>
          <a:effectLst/>
        </c:spPr>
        <c:marker>
          <c:symbol val="none"/>
        </c:marker>
      </c:pivotFmt>
      <c:pivotFmt>
        <c:idx val="186"/>
        <c:spPr>
          <a:solidFill>
            <a:schemeClr val="accent1"/>
          </a:solidFill>
          <a:ln w="28575" cap="rnd">
            <a:solidFill>
              <a:schemeClr val="accent1"/>
            </a:solidFill>
            <a:round/>
          </a:ln>
          <a:effectLst/>
        </c:spPr>
        <c:marker>
          <c:symbol val="none"/>
        </c:marker>
      </c:pivotFmt>
      <c:pivotFmt>
        <c:idx val="187"/>
        <c:spPr>
          <a:solidFill>
            <a:schemeClr val="accent1"/>
          </a:solidFill>
          <a:ln w="28575" cap="rnd">
            <a:solidFill>
              <a:schemeClr val="accent1"/>
            </a:solidFill>
            <a:round/>
          </a:ln>
          <a:effectLst/>
        </c:spPr>
        <c:marker>
          <c:symbol val="none"/>
        </c:marker>
      </c:pivotFmt>
      <c:pivotFmt>
        <c:idx val="188"/>
        <c:spPr>
          <a:solidFill>
            <a:schemeClr val="accent1"/>
          </a:solidFill>
          <a:ln w="28575" cap="rnd">
            <a:solidFill>
              <a:schemeClr val="accent1"/>
            </a:solidFill>
            <a:round/>
          </a:ln>
          <a:effectLst/>
        </c:spPr>
        <c:marker>
          <c:symbol val="none"/>
        </c:marker>
      </c:pivotFmt>
      <c:pivotFmt>
        <c:idx val="189"/>
        <c:spPr>
          <a:solidFill>
            <a:schemeClr val="accent1"/>
          </a:solidFill>
          <a:ln w="28575" cap="rnd">
            <a:solidFill>
              <a:schemeClr val="accent1"/>
            </a:solidFill>
            <a:round/>
          </a:ln>
          <a:effectLst/>
        </c:spPr>
        <c:marker>
          <c:symbol val="none"/>
        </c:marker>
      </c:pivotFmt>
      <c:pivotFmt>
        <c:idx val="190"/>
        <c:spPr>
          <a:solidFill>
            <a:schemeClr val="accent1"/>
          </a:solidFill>
          <a:ln w="28575" cap="rnd">
            <a:solidFill>
              <a:schemeClr val="accent1"/>
            </a:solidFill>
            <a:round/>
          </a:ln>
          <a:effectLst/>
        </c:spPr>
        <c:marker>
          <c:symbol val="none"/>
        </c:marker>
      </c:pivotFmt>
      <c:pivotFmt>
        <c:idx val="191"/>
        <c:spPr>
          <a:solidFill>
            <a:schemeClr val="accent1"/>
          </a:solidFill>
          <a:ln w="28575" cap="rnd">
            <a:solidFill>
              <a:schemeClr val="accent1"/>
            </a:solidFill>
            <a:round/>
          </a:ln>
          <a:effectLst/>
        </c:spPr>
        <c:marker>
          <c:symbol val="none"/>
        </c:marker>
      </c:pivotFmt>
      <c:pivotFmt>
        <c:idx val="192"/>
        <c:spPr>
          <a:solidFill>
            <a:schemeClr val="accent1"/>
          </a:solidFill>
          <a:ln w="28575" cap="rnd">
            <a:solidFill>
              <a:schemeClr val="accent1"/>
            </a:solidFill>
            <a:round/>
          </a:ln>
          <a:effectLst/>
        </c:spPr>
        <c:marker>
          <c:symbol val="none"/>
        </c:marker>
      </c:pivotFmt>
      <c:pivotFmt>
        <c:idx val="193"/>
        <c:spPr>
          <a:solidFill>
            <a:schemeClr val="accent1"/>
          </a:solidFill>
          <a:ln w="28575" cap="rnd">
            <a:solidFill>
              <a:schemeClr val="accent1"/>
            </a:solidFill>
            <a:round/>
          </a:ln>
          <a:effectLst/>
        </c:spPr>
        <c:marker>
          <c:symbol val="none"/>
        </c:marker>
      </c:pivotFmt>
      <c:pivotFmt>
        <c:idx val="194"/>
        <c:spPr>
          <a:solidFill>
            <a:schemeClr val="accent1"/>
          </a:solidFill>
          <a:ln w="28575" cap="rnd">
            <a:solidFill>
              <a:schemeClr val="accent1"/>
            </a:solidFill>
            <a:round/>
          </a:ln>
          <a:effectLst/>
        </c:spPr>
        <c:marker>
          <c:symbol val="none"/>
        </c:marker>
      </c:pivotFmt>
      <c:pivotFmt>
        <c:idx val="195"/>
        <c:spPr>
          <a:solidFill>
            <a:schemeClr val="accent1"/>
          </a:solidFill>
          <a:ln w="28575" cap="rnd">
            <a:solidFill>
              <a:schemeClr val="accent1"/>
            </a:solidFill>
            <a:round/>
          </a:ln>
          <a:effectLst/>
        </c:spPr>
        <c:marker>
          <c:symbol val="none"/>
        </c:marker>
      </c:pivotFmt>
      <c:pivotFmt>
        <c:idx val="196"/>
        <c:spPr>
          <a:solidFill>
            <a:schemeClr val="accent1"/>
          </a:solidFill>
          <a:ln w="28575" cap="rnd">
            <a:solidFill>
              <a:schemeClr val="accent1"/>
            </a:solidFill>
            <a:round/>
          </a:ln>
          <a:effectLst/>
        </c:spPr>
        <c:marker>
          <c:symbol val="none"/>
        </c:marker>
      </c:pivotFmt>
      <c:pivotFmt>
        <c:idx val="197"/>
        <c:spPr>
          <a:solidFill>
            <a:schemeClr val="accent1"/>
          </a:solidFill>
          <a:ln w="28575" cap="rnd">
            <a:solidFill>
              <a:schemeClr val="accent1"/>
            </a:solidFill>
            <a:round/>
          </a:ln>
          <a:effectLst/>
        </c:spPr>
        <c:marker>
          <c:symbol val="none"/>
        </c:marker>
      </c:pivotFmt>
      <c:pivotFmt>
        <c:idx val="198"/>
        <c:spPr>
          <a:solidFill>
            <a:schemeClr val="accent1"/>
          </a:solidFill>
          <a:ln w="28575" cap="rnd">
            <a:solidFill>
              <a:schemeClr val="accent1"/>
            </a:solidFill>
            <a:round/>
          </a:ln>
          <a:effectLst/>
        </c:spPr>
        <c:marker>
          <c:symbol val="none"/>
        </c:marker>
      </c:pivotFmt>
      <c:pivotFmt>
        <c:idx val="199"/>
        <c:spPr>
          <a:solidFill>
            <a:schemeClr val="accent1"/>
          </a:solidFill>
          <a:ln w="28575" cap="rnd">
            <a:solidFill>
              <a:schemeClr val="accent1"/>
            </a:solidFill>
            <a:round/>
          </a:ln>
          <a:effectLst/>
        </c:spPr>
        <c:marker>
          <c:symbol val="none"/>
        </c:marker>
      </c:pivotFmt>
      <c:pivotFmt>
        <c:idx val="200"/>
        <c:spPr>
          <a:solidFill>
            <a:schemeClr val="accent1"/>
          </a:solidFill>
          <a:ln w="28575" cap="rnd">
            <a:solidFill>
              <a:schemeClr val="accent1"/>
            </a:solidFill>
            <a:round/>
          </a:ln>
          <a:effectLst/>
        </c:spPr>
        <c:marker>
          <c:symbol val="none"/>
        </c:marker>
      </c:pivotFmt>
      <c:pivotFmt>
        <c:idx val="201"/>
        <c:spPr>
          <a:solidFill>
            <a:schemeClr val="accent1"/>
          </a:solidFill>
          <a:ln w="28575" cap="rnd">
            <a:solidFill>
              <a:schemeClr val="accent1"/>
            </a:solidFill>
            <a:round/>
          </a:ln>
          <a:effectLst/>
        </c:spPr>
        <c:marker>
          <c:symbol val="none"/>
        </c:marker>
      </c:pivotFmt>
      <c:pivotFmt>
        <c:idx val="202"/>
        <c:spPr>
          <a:solidFill>
            <a:schemeClr val="accent1"/>
          </a:solidFill>
          <a:ln w="28575" cap="rnd">
            <a:solidFill>
              <a:schemeClr val="accent1"/>
            </a:solidFill>
            <a:round/>
          </a:ln>
          <a:effectLst/>
        </c:spPr>
        <c:marker>
          <c:symbol val="none"/>
        </c:marker>
      </c:pivotFmt>
      <c:pivotFmt>
        <c:idx val="203"/>
        <c:spPr>
          <a:solidFill>
            <a:schemeClr val="accent1"/>
          </a:solidFill>
          <a:ln w="28575" cap="rnd">
            <a:solidFill>
              <a:schemeClr val="accent1"/>
            </a:solidFill>
            <a:round/>
          </a:ln>
          <a:effectLst/>
        </c:spPr>
        <c:marker>
          <c:symbol val="none"/>
        </c:marker>
      </c:pivotFmt>
      <c:pivotFmt>
        <c:idx val="204"/>
        <c:spPr>
          <a:solidFill>
            <a:schemeClr val="accent1"/>
          </a:solidFill>
          <a:ln w="28575" cap="rnd">
            <a:solidFill>
              <a:schemeClr val="accent1"/>
            </a:solidFill>
            <a:round/>
          </a:ln>
          <a:effectLst/>
        </c:spPr>
        <c:marker>
          <c:symbol val="none"/>
        </c:marker>
      </c:pivotFmt>
      <c:pivotFmt>
        <c:idx val="205"/>
        <c:spPr>
          <a:solidFill>
            <a:schemeClr val="accent1"/>
          </a:solidFill>
          <a:ln w="28575" cap="rnd">
            <a:solidFill>
              <a:schemeClr val="accent1"/>
            </a:solidFill>
            <a:round/>
          </a:ln>
          <a:effectLst/>
        </c:spPr>
        <c:marker>
          <c:symbol val="none"/>
        </c:marker>
      </c:pivotFmt>
      <c:pivotFmt>
        <c:idx val="206"/>
        <c:spPr>
          <a:solidFill>
            <a:schemeClr val="accent1"/>
          </a:solidFill>
          <a:ln w="28575" cap="rnd">
            <a:solidFill>
              <a:schemeClr val="accent1"/>
            </a:solidFill>
            <a:round/>
          </a:ln>
          <a:effectLst/>
        </c:spPr>
        <c:marker>
          <c:symbol val="none"/>
        </c:marker>
      </c:pivotFmt>
      <c:pivotFmt>
        <c:idx val="207"/>
        <c:spPr>
          <a:solidFill>
            <a:schemeClr val="accent1"/>
          </a:solidFill>
          <a:ln w="28575" cap="rnd">
            <a:solidFill>
              <a:schemeClr val="accent1"/>
            </a:solidFill>
            <a:round/>
          </a:ln>
          <a:effectLst/>
        </c:spPr>
        <c:marker>
          <c:symbol val="none"/>
        </c:marker>
      </c:pivotFmt>
      <c:pivotFmt>
        <c:idx val="208"/>
        <c:spPr>
          <a:solidFill>
            <a:schemeClr val="accent1"/>
          </a:solidFill>
          <a:ln w="28575" cap="rnd">
            <a:solidFill>
              <a:schemeClr val="accent1"/>
            </a:solidFill>
            <a:round/>
          </a:ln>
          <a:effectLst/>
        </c:spPr>
        <c:marker>
          <c:symbol val="none"/>
        </c:marker>
      </c:pivotFmt>
      <c:pivotFmt>
        <c:idx val="209"/>
        <c:spPr>
          <a:solidFill>
            <a:schemeClr val="accent1"/>
          </a:solidFill>
          <a:ln w="28575" cap="rnd">
            <a:solidFill>
              <a:schemeClr val="accent1"/>
            </a:solidFill>
            <a:round/>
          </a:ln>
          <a:effectLst/>
        </c:spPr>
        <c:marker>
          <c:symbol val="none"/>
        </c:marker>
      </c:pivotFmt>
      <c:pivotFmt>
        <c:idx val="210"/>
        <c:spPr>
          <a:solidFill>
            <a:schemeClr val="accent1"/>
          </a:solidFill>
          <a:ln w="28575" cap="rnd">
            <a:solidFill>
              <a:schemeClr val="accent1"/>
            </a:solidFill>
            <a:round/>
          </a:ln>
          <a:effectLst/>
        </c:spPr>
        <c:marker>
          <c:symbol val="none"/>
        </c:marker>
      </c:pivotFmt>
      <c:pivotFmt>
        <c:idx val="211"/>
        <c:spPr>
          <a:solidFill>
            <a:schemeClr val="accent1"/>
          </a:solidFill>
          <a:ln w="28575" cap="rnd">
            <a:solidFill>
              <a:schemeClr val="accent1"/>
            </a:solidFill>
            <a:round/>
          </a:ln>
          <a:effectLst/>
        </c:spPr>
        <c:marker>
          <c:symbol val="none"/>
        </c:marker>
      </c:pivotFmt>
      <c:pivotFmt>
        <c:idx val="212"/>
        <c:spPr>
          <a:solidFill>
            <a:schemeClr val="accent1"/>
          </a:solidFill>
          <a:ln w="28575" cap="rnd">
            <a:solidFill>
              <a:schemeClr val="accent1"/>
            </a:solidFill>
            <a:round/>
          </a:ln>
          <a:effectLst/>
        </c:spPr>
        <c:marker>
          <c:symbol val="none"/>
        </c:marker>
      </c:pivotFmt>
      <c:pivotFmt>
        <c:idx val="213"/>
        <c:spPr>
          <a:solidFill>
            <a:schemeClr val="accent1"/>
          </a:solidFill>
          <a:ln w="28575" cap="rnd">
            <a:solidFill>
              <a:schemeClr val="accent1"/>
            </a:solidFill>
            <a:round/>
          </a:ln>
          <a:effectLst/>
        </c:spPr>
        <c:marker>
          <c:symbol val="none"/>
        </c:marker>
      </c:pivotFmt>
      <c:pivotFmt>
        <c:idx val="214"/>
        <c:spPr>
          <a:solidFill>
            <a:schemeClr val="accent1"/>
          </a:solidFill>
          <a:ln w="28575" cap="rnd">
            <a:solidFill>
              <a:schemeClr val="accent1"/>
            </a:solidFill>
            <a:round/>
          </a:ln>
          <a:effectLst/>
        </c:spPr>
        <c:marker>
          <c:symbol val="none"/>
        </c:marker>
      </c:pivotFmt>
      <c:pivotFmt>
        <c:idx val="215"/>
        <c:spPr>
          <a:solidFill>
            <a:schemeClr val="accent1"/>
          </a:solidFill>
          <a:ln w="28575" cap="rnd">
            <a:solidFill>
              <a:schemeClr val="accent1"/>
            </a:solidFill>
            <a:round/>
          </a:ln>
          <a:effectLst/>
        </c:spPr>
        <c:marker>
          <c:symbol val="none"/>
        </c:marker>
      </c:pivotFmt>
      <c:pivotFmt>
        <c:idx val="216"/>
        <c:spPr>
          <a:solidFill>
            <a:schemeClr val="accent1"/>
          </a:solidFill>
          <a:ln w="28575" cap="rnd">
            <a:solidFill>
              <a:schemeClr val="accent1"/>
            </a:solidFill>
            <a:round/>
          </a:ln>
          <a:effectLst/>
        </c:spPr>
        <c:marker>
          <c:symbol val="none"/>
        </c:marker>
      </c:pivotFmt>
      <c:pivotFmt>
        <c:idx val="217"/>
        <c:spPr>
          <a:solidFill>
            <a:schemeClr val="accent1"/>
          </a:solidFill>
          <a:ln w="28575" cap="rnd">
            <a:solidFill>
              <a:schemeClr val="accent1"/>
            </a:solidFill>
            <a:round/>
          </a:ln>
          <a:effectLst/>
        </c:spPr>
        <c:marker>
          <c:symbol val="none"/>
        </c:marker>
      </c:pivotFmt>
      <c:pivotFmt>
        <c:idx val="218"/>
        <c:spPr>
          <a:solidFill>
            <a:schemeClr val="accent1"/>
          </a:solidFill>
          <a:ln w="28575" cap="rnd">
            <a:solidFill>
              <a:schemeClr val="accent1"/>
            </a:solidFill>
            <a:round/>
          </a:ln>
          <a:effectLst/>
        </c:spPr>
        <c:marker>
          <c:symbol val="none"/>
        </c:marker>
      </c:pivotFmt>
      <c:pivotFmt>
        <c:idx val="219"/>
        <c:spPr>
          <a:solidFill>
            <a:schemeClr val="accent1"/>
          </a:solidFill>
          <a:ln w="28575" cap="rnd">
            <a:solidFill>
              <a:schemeClr val="accent1"/>
            </a:solidFill>
            <a:round/>
          </a:ln>
          <a:effectLst/>
        </c:spPr>
        <c:marker>
          <c:symbol val="none"/>
        </c:marker>
      </c:pivotFmt>
      <c:pivotFmt>
        <c:idx val="220"/>
        <c:spPr>
          <a:solidFill>
            <a:schemeClr val="accent1"/>
          </a:solidFill>
          <a:ln w="28575" cap="rnd">
            <a:solidFill>
              <a:schemeClr val="accent1"/>
            </a:solidFill>
            <a:round/>
          </a:ln>
          <a:effectLst/>
        </c:spPr>
        <c:marker>
          <c:symbol val="none"/>
        </c:marker>
      </c:pivotFmt>
      <c:pivotFmt>
        <c:idx val="221"/>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222"/>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223"/>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224"/>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225"/>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226"/>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227"/>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228"/>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229"/>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230"/>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231"/>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232"/>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233"/>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5.7380099653456251E-2"/>
          <c:y val="0.14991205007814765"/>
          <c:w val="0.74247485785045264"/>
          <c:h val="0.67061664241028929"/>
        </c:manualLayout>
      </c:layout>
      <c:lineChart>
        <c:grouping val="standard"/>
        <c:varyColors val="0"/>
        <c:ser>
          <c:idx val="0"/>
          <c:order val="0"/>
          <c:tx>
            <c:strRef>
              <c:f>Fosfatos!$B$100:$B$101</c:f>
              <c:strCache>
                <c:ptCount val="1"/>
                <c:pt idx="0">
                  <c:v>HARG2</c:v>
                </c:pt>
              </c:strCache>
            </c:strRef>
          </c:tx>
          <c:spPr>
            <a:ln w="28575" cap="rnd">
              <a:solidFill>
                <a:schemeClr val="accent1"/>
              </a:solidFill>
              <a:round/>
            </a:ln>
            <a:effectLst/>
          </c:spPr>
          <c:marker>
            <c:symbol val="none"/>
          </c:marker>
          <c:cat>
            <c:strRef>
              <c:f>Fosfatos!$A$102:$A$114</c:f>
              <c:strCache>
                <c:ptCount val="12"/>
                <c:pt idx="0">
                  <c:v>ene-20</c:v>
                </c:pt>
                <c:pt idx="1">
                  <c:v>feb-20</c:v>
                </c:pt>
                <c:pt idx="2">
                  <c:v>mar-20</c:v>
                </c:pt>
                <c:pt idx="3">
                  <c:v>abr-20</c:v>
                </c:pt>
                <c:pt idx="4">
                  <c:v>may-20</c:v>
                </c:pt>
                <c:pt idx="5">
                  <c:v>jun-20</c:v>
                </c:pt>
                <c:pt idx="6">
                  <c:v>jul-20</c:v>
                </c:pt>
                <c:pt idx="7">
                  <c:v>ago-20</c:v>
                </c:pt>
                <c:pt idx="8">
                  <c:v>sep-20</c:v>
                </c:pt>
                <c:pt idx="9">
                  <c:v>oct-20</c:v>
                </c:pt>
                <c:pt idx="10">
                  <c:v>nov-20</c:v>
                </c:pt>
                <c:pt idx="11">
                  <c:v>dic-20</c:v>
                </c:pt>
              </c:strCache>
            </c:strRef>
          </c:cat>
          <c:val>
            <c:numRef>
              <c:f>Fosfatos!$B$102:$B$114</c:f>
              <c:numCache>
                <c:formatCode>General</c:formatCode>
                <c:ptCount val="12"/>
              </c:numCache>
            </c:numRef>
          </c:val>
          <c:smooth val="0"/>
          <c:extLst>
            <c:ext xmlns:c16="http://schemas.microsoft.com/office/drawing/2014/chart" uri="{C3380CC4-5D6E-409C-BE32-E72D297353CC}">
              <c16:uniqueId val="{00000000-89BB-483E-B8ED-AFA5FEB483E0}"/>
            </c:ext>
          </c:extLst>
        </c:ser>
        <c:ser>
          <c:idx val="1"/>
          <c:order val="1"/>
          <c:tx>
            <c:strRef>
              <c:f>Fosfatos!$C$100:$C$101</c:f>
              <c:strCache>
                <c:ptCount val="1"/>
                <c:pt idx="0">
                  <c:v>HASL2</c:v>
                </c:pt>
              </c:strCache>
            </c:strRef>
          </c:tx>
          <c:spPr>
            <a:ln w="28575" cap="rnd">
              <a:solidFill>
                <a:schemeClr val="accent2"/>
              </a:solidFill>
              <a:round/>
            </a:ln>
            <a:effectLst/>
          </c:spPr>
          <c:marker>
            <c:symbol val="none"/>
          </c:marker>
          <c:cat>
            <c:strRef>
              <c:f>Fosfatos!$A$102:$A$114</c:f>
              <c:strCache>
                <c:ptCount val="12"/>
                <c:pt idx="0">
                  <c:v>ene-20</c:v>
                </c:pt>
                <c:pt idx="1">
                  <c:v>feb-20</c:v>
                </c:pt>
                <c:pt idx="2">
                  <c:v>mar-20</c:v>
                </c:pt>
                <c:pt idx="3">
                  <c:v>abr-20</c:v>
                </c:pt>
                <c:pt idx="4">
                  <c:v>may-20</c:v>
                </c:pt>
                <c:pt idx="5">
                  <c:v>jun-20</c:v>
                </c:pt>
                <c:pt idx="6">
                  <c:v>jul-20</c:v>
                </c:pt>
                <c:pt idx="7">
                  <c:v>ago-20</c:v>
                </c:pt>
                <c:pt idx="8">
                  <c:v>sep-20</c:v>
                </c:pt>
                <c:pt idx="9">
                  <c:v>oct-20</c:v>
                </c:pt>
                <c:pt idx="10">
                  <c:v>nov-20</c:v>
                </c:pt>
                <c:pt idx="11">
                  <c:v>dic-20</c:v>
                </c:pt>
              </c:strCache>
            </c:strRef>
          </c:cat>
          <c:val>
            <c:numRef>
              <c:f>Fosfatos!$C$102:$C$114</c:f>
              <c:numCache>
                <c:formatCode>General</c:formatCode>
                <c:ptCount val="12"/>
              </c:numCache>
            </c:numRef>
          </c:val>
          <c:smooth val="0"/>
          <c:extLst>
            <c:ext xmlns:c16="http://schemas.microsoft.com/office/drawing/2014/chart" uri="{C3380CC4-5D6E-409C-BE32-E72D297353CC}">
              <c16:uniqueId val="{00000001-89BB-483E-B8ED-AFA5FEB483E0}"/>
            </c:ext>
          </c:extLst>
        </c:ser>
        <c:ser>
          <c:idx val="2"/>
          <c:order val="2"/>
          <c:tx>
            <c:strRef>
              <c:f>Fosfatos!$D$100:$D$101</c:f>
              <c:strCache>
                <c:ptCount val="1"/>
                <c:pt idx="0">
                  <c:v>HOSP1</c:v>
                </c:pt>
              </c:strCache>
            </c:strRef>
          </c:tx>
          <c:spPr>
            <a:ln w="28575" cap="rnd">
              <a:solidFill>
                <a:schemeClr val="accent3"/>
              </a:solidFill>
              <a:round/>
            </a:ln>
            <a:effectLst/>
          </c:spPr>
          <c:marker>
            <c:symbol val="none"/>
          </c:marker>
          <c:cat>
            <c:strRef>
              <c:f>Fosfatos!$A$102:$A$114</c:f>
              <c:strCache>
                <c:ptCount val="12"/>
                <c:pt idx="0">
                  <c:v>ene-20</c:v>
                </c:pt>
                <c:pt idx="1">
                  <c:v>feb-20</c:v>
                </c:pt>
                <c:pt idx="2">
                  <c:v>mar-20</c:v>
                </c:pt>
                <c:pt idx="3">
                  <c:v>abr-20</c:v>
                </c:pt>
                <c:pt idx="4">
                  <c:v>may-20</c:v>
                </c:pt>
                <c:pt idx="5">
                  <c:v>jun-20</c:v>
                </c:pt>
                <c:pt idx="6">
                  <c:v>jul-20</c:v>
                </c:pt>
                <c:pt idx="7">
                  <c:v>ago-20</c:v>
                </c:pt>
                <c:pt idx="8">
                  <c:v>sep-20</c:v>
                </c:pt>
                <c:pt idx="9">
                  <c:v>oct-20</c:v>
                </c:pt>
                <c:pt idx="10">
                  <c:v>nov-20</c:v>
                </c:pt>
                <c:pt idx="11">
                  <c:v>dic-20</c:v>
                </c:pt>
              </c:strCache>
            </c:strRef>
          </c:cat>
          <c:val>
            <c:numRef>
              <c:f>Fosfatos!$D$102:$D$114</c:f>
              <c:numCache>
                <c:formatCode>General</c:formatCode>
                <c:ptCount val="12"/>
                <c:pt idx="2">
                  <c:v>3</c:v>
                </c:pt>
              </c:numCache>
            </c:numRef>
          </c:val>
          <c:smooth val="0"/>
          <c:extLst>
            <c:ext xmlns:c16="http://schemas.microsoft.com/office/drawing/2014/chart" uri="{C3380CC4-5D6E-409C-BE32-E72D297353CC}">
              <c16:uniqueId val="{00000002-89BB-483E-B8ED-AFA5FEB483E0}"/>
            </c:ext>
          </c:extLst>
        </c:ser>
        <c:ser>
          <c:idx val="3"/>
          <c:order val="3"/>
          <c:tx>
            <c:strRef>
              <c:f>Fosfatos!$E$100:$E$101</c:f>
              <c:strCache>
                <c:ptCount val="1"/>
                <c:pt idx="0">
                  <c:v>HOSP2</c:v>
                </c:pt>
              </c:strCache>
            </c:strRef>
          </c:tx>
          <c:spPr>
            <a:ln w="28575" cap="rnd">
              <a:solidFill>
                <a:schemeClr val="accent4"/>
              </a:solidFill>
              <a:round/>
            </a:ln>
            <a:effectLst/>
          </c:spPr>
          <c:marker>
            <c:symbol val="none"/>
          </c:marker>
          <c:cat>
            <c:strRef>
              <c:f>Fosfatos!$A$102:$A$114</c:f>
              <c:strCache>
                <c:ptCount val="12"/>
                <c:pt idx="0">
                  <c:v>ene-20</c:v>
                </c:pt>
                <c:pt idx="1">
                  <c:v>feb-20</c:v>
                </c:pt>
                <c:pt idx="2">
                  <c:v>mar-20</c:v>
                </c:pt>
                <c:pt idx="3">
                  <c:v>abr-20</c:v>
                </c:pt>
                <c:pt idx="4">
                  <c:v>may-20</c:v>
                </c:pt>
                <c:pt idx="5">
                  <c:v>jun-20</c:v>
                </c:pt>
                <c:pt idx="6">
                  <c:v>jul-20</c:v>
                </c:pt>
                <c:pt idx="7">
                  <c:v>ago-20</c:v>
                </c:pt>
                <c:pt idx="8">
                  <c:v>sep-20</c:v>
                </c:pt>
                <c:pt idx="9">
                  <c:v>oct-20</c:v>
                </c:pt>
                <c:pt idx="10">
                  <c:v>nov-20</c:v>
                </c:pt>
                <c:pt idx="11">
                  <c:v>dic-20</c:v>
                </c:pt>
              </c:strCache>
            </c:strRef>
          </c:cat>
          <c:val>
            <c:numRef>
              <c:f>Fosfatos!$E$102:$E$114</c:f>
              <c:numCache>
                <c:formatCode>General</c:formatCode>
                <c:ptCount val="12"/>
              </c:numCache>
            </c:numRef>
          </c:val>
          <c:smooth val="0"/>
          <c:extLst>
            <c:ext xmlns:c16="http://schemas.microsoft.com/office/drawing/2014/chart" uri="{C3380CC4-5D6E-409C-BE32-E72D297353CC}">
              <c16:uniqueId val="{00000003-89BB-483E-B8ED-AFA5FEB483E0}"/>
            </c:ext>
          </c:extLst>
        </c:ser>
        <c:ser>
          <c:idx val="4"/>
          <c:order val="4"/>
          <c:tx>
            <c:strRef>
              <c:f>Fosfatos!$F$100:$F$101</c:f>
              <c:strCache>
                <c:ptCount val="1"/>
                <c:pt idx="0">
                  <c:v>HUMH</c:v>
                </c:pt>
              </c:strCache>
            </c:strRef>
          </c:tx>
          <c:spPr>
            <a:ln w="28575" cap="rnd">
              <a:solidFill>
                <a:schemeClr val="accent5"/>
              </a:solidFill>
              <a:round/>
            </a:ln>
            <a:effectLst/>
          </c:spPr>
          <c:marker>
            <c:symbol val="none"/>
          </c:marker>
          <c:cat>
            <c:strRef>
              <c:f>Fosfatos!$A$102:$A$114</c:f>
              <c:strCache>
                <c:ptCount val="12"/>
                <c:pt idx="0">
                  <c:v>ene-20</c:v>
                </c:pt>
                <c:pt idx="1">
                  <c:v>feb-20</c:v>
                </c:pt>
                <c:pt idx="2">
                  <c:v>mar-20</c:v>
                </c:pt>
                <c:pt idx="3">
                  <c:v>abr-20</c:v>
                </c:pt>
                <c:pt idx="4">
                  <c:v>may-20</c:v>
                </c:pt>
                <c:pt idx="5">
                  <c:v>jun-20</c:v>
                </c:pt>
                <c:pt idx="6">
                  <c:v>jul-20</c:v>
                </c:pt>
                <c:pt idx="7">
                  <c:v>ago-20</c:v>
                </c:pt>
                <c:pt idx="8">
                  <c:v>sep-20</c:v>
                </c:pt>
                <c:pt idx="9">
                  <c:v>oct-20</c:v>
                </c:pt>
                <c:pt idx="10">
                  <c:v>nov-20</c:v>
                </c:pt>
                <c:pt idx="11">
                  <c:v>dic-20</c:v>
                </c:pt>
              </c:strCache>
            </c:strRef>
          </c:cat>
          <c:val>
            <c:numRef>
              <c:f>Fosfatos!$F$102:$F$114</c:f>
              <c:numCache>
                <c:formatCode>General</c:formatCode>
                <c:ptCount val="12"/>
                <c:pt idx="0">
                  <c:v>1</c:v>
                </c:pt>
                <c:pt idx="1">
                  <c:v>0.6</c:v>
                </c:pt>
                <c:pt idx="2">
                  <c:v>0.6</c:v>
                </c:pt>
                <c:pt idx="4">
                  <c:v>0.6</c:v>
                </c:pt>
                <c:pt idx="5">
                  <c:v>1</c:v>
                </c:pt>
                <c:pt idx="6">
                  <c:v>1</c:v>
                </c:pt>
                <c:pt idx="8">
                  <c:v>2</c:v>
                </c:pt>
                <c:pt idx="9">
                  <c:v>3</c:v>
                </c:pt>
                <c:pt idx="10">
                  <c:v>3</c:v>
                </c:pt>
                <c:pt idx="11">
                  <c:v>3</c:v>
                </c:pt>
              </c:numCache>
            </c:numRef>
          </c:val>
          <c:smooth val="0"/>
          <c:extLst>
            <c:ext xmlns:c16="http://schemas.microsoft.com/office/drawing/2014/chart" uri="{C3380CC4-5D6E-409C-BE32-E72D297353CC}">
              <c16:uniqueId val="{00000004-89BB-483E-B8ED-AFA5FEB483E0}"/>
            </c:ext>
          </c:extLst>
        </c:ser>
        <c:ser>
          <c:idx val="5"/>
          <c:order val="5"/>
          <c:tx>
            <c:strRef>
              <c:f>Fosfatos!$G$100:$G$101</c:f>
              <c:strCache>
                <c:ptCount val="1"/>
                <c:pt idx="0">
                  <c:v>MAAB2</c:v>
                </c:pt>
              </c:strCache>
            </c:strRef>
          </c:tx>
          <c:spPr>
            <a:ln w="28575" cap="rnd">
              <a:solidFill>
                <a:schemeClr val="accent6"/>
              </a:solidFill>
              <a:round/>
            </a:ln>
            <a:effectLst/>
          </c:spPr>
          <c:marker>
            <c:symbol val="none"/>
          </c:marker>
          <c:cat>
            <c:strRef>
              <c:f>Fosfatos!$A$102:$A$114</c:f>
              <c:strCache>
                <c:ptCount val="12"/>
                <c:pt idx="0">
                  <c:v>ene-20</c:v>
                </c:pt>
                <c:pt idx="1">
                  <c:v>feb-20</c:v>
                </c:pt>
                <c:pt idx="2">
                  <c:v>mar-20</c:v>
                </c:pt>
                <c:pt idx="3">
                  <c:v>abr-20</c:v>
                </c:pt>
                <c:pt idx="4">
                  <c:v>may-20</c:v>
                </c:pt>
                <c:pt idx="5">
                  <c:v>jun-20</c:v>
                </c:pt>
                <c:pt idx="6">
                  <c:v>jul-20</c:v>
                </c:pt>
                <c:pt idx="7">
                  <c:v>ago-20</c:v>
                </c:pt>
                <c:pt idx="8">
                  <c:v>sep-20</c:v>
                </c:pt>
                <c:pt idx="9">
                  <c:v>oct-20</c:v>
                </c:pt>
                <c:pt idx="10">
                  <c:v>nov-20</c:v>
                </c:pt>
                <c:pt idx="11">
                  <c:v>dic-20</c:v>
                </c:pt>
              </c:strCache>
            </c:strRef>
          </c:cat>
          <c:val>
            <c:numRef>
              <c:f>Fosfatos!$G$102:$G$114</c:f>
              <c:numCache>
                <c:formatCode>General</c:formatCode>
                <c:ptCount val="12"/>
              </c:numCache>
            </c:numRef>
          </c:val>
          <c:smooth val="0"/>
          <c:extLst>
            <c:ext xmlns:c16="http://schemas.microsoft.com/office/drawing/2014/chart" uri="{C3380CC4-5D6E-409C-BE32-E72D297353CC}">
              <c16:uniqueId val="{00000005-89BB-483E-B8ED-AFA5FEB483E0}"/>
            </c:ext>
          </c:extLst>
        </c:ser>
        <c:ser>
          <c:idx val="6"/>
          <c:order val="6"/>
          <c:tx>
            <c:strRef>
              <c:f>Fosfatos!$H$100:$H$101</c:f>
              <c:strCache>
                <c:ptCount val="1"/>
                <c:pt idx="0">
                  <c:v>MACA2</c:v>
                </c:pt>
              </c:strCache>
            </c:strRef>
          </c:tx>
          <c:spPr>
            <a:ln w="28575" cap="rnd">
              <a:solidFill>
                <a:schemeClr val="accent1">
                  <a:lumMod val="60000"/>
                </a:schemeClr>
              </a:solidFill>
              <a:round/>
            </a:ln>
            <a:effectLst/>
          </c:spPr>
          <c:marker>
            <c:symbol val="none"/>
          </c:marker>
          <c:cat>
            <c:strRef>
              <c:f>Fosfatos!$A$102:$A$114</c:f>
              <c:strCache>
                <c:ptCount val="12"/>
                <c:pt idx="0">
                  <c:v>ene-20</c:v>
                </c:pt>
                <c:pt idx="1">
                  <c:v>feb-20</c:v>
                </c:pt>
                <c:pt idx="2">
                  <c:v>mar-20</c:v>
                </c:pt>
                <c:pt idx="3">
                  <c:v>abr-20</c:v>
                </c:pt>
                <c:pt idx="4">
                  <c:v>may-20</c:v>
                </c:pt>
                <c:pt idx="5">
                  <c:v>jun-20</c:v>
                </c:pt>
                <c:pt idx="6">
                  <c:v>jul-20</c:v>
                </c:pt>
                <c:pt idx="7">
                  <c:v>ago-20</c:v>
                </c:pt>
                <c:pt idx="8">
                  <c:v>sep-20</c:v>
                </c:pt>
                <c:pt idx="9">
                  <c:v>oct-20</c:v>
                </c:pt>
                <c:pt idx="10">
                  <c:v>nov-20</c:v>
                </c:pt>
                <c:pt idx="11">
                  <c:v>dic-20</c:v>
                </c:pt>
              </c:strCache>
            </c:strRef>
          </c:cat>
          <c:val>
            <c:numRef>
              <c:f>Fosfatos!$H$102:$H$114</c:f>
              <c:numCache>
                <c:formatCode>General</c:formatCode>
                <c:ptCount val="12"/>
              </c:numCache>
            </c:numRef>
          </c:val>
          <c:smooth val="0"/>
          <c:extLst>
            <c:ext xmlns:c16="http://schemas.microsoft.com/office/drawing/2014/chart" uri="{C3380CC4-5D6E-409C-BE32-E72D297353CC}">
              <c16:uniqueId val="{00000006-89BB-483E-B8ED-AFA5FEB483E0}"/>
            </c:ext>
          </c:extLst>
        </c:ser>
        <c:ser>
          <c:idx val="7"/>
          <c:order val="7"/>
          <c:tx>
            <c:strRef>
              <c:f>Fosfatos!$I$100:$I$101</c:f>
              <c:strCache>
                <c:ptCount val="1"/>
                <c:pt idx="0">
                  <c:v>MSP</c:v>
                </c:pt>
              </c:strCache>
            </c:strRef>
          </c:tx>
          <c:spPr>
            <a:ln w="28575" cap="rnd">
              <a:solidFill>
                <a:schemeClr val="accent2">
                  <a:lumMod val="60000"/>
                </a:schemeClr>
              </a:solidFill>
              <a:round/>
            </a:ln>
            <a:effectLst/>
          </c:spPr>
          <c:marker>
            <c:symbol val="none"/>
          </c:marker>
          <c:cat>
            <c:strRef>
              <c:f>Fosfatos!$A$102:$A$114</c:f>
              <c:strCache>
                <c:ptCount val="12"/>
                <c:pt idx="0">
                  <c:v>ene-20</c:v>
                </c:pt>
                <c:pt idx="1">
                  <c:v>feb-20</c:v>
                </c:pt>
                <c:pt idx="2">
                  <c:v>mar-20</c:v>
                </c:pt>
                <c:pt idx="3">
                  <c:v>abr-20</c:v>
                </c:pt>
                <c:pt idx="4">
                  <c:v>may-20</c:v>
                </c:pt>
                <c:pt idx="5">
                  <c:v>jun-20</c:v>
                </c:pt>
                <c:pt idx="6">
                  <c:v>jul-20</c:v>
                </c:pt>
                <c:pt idx="7">
                  <c:v>ago-20</c:v>
                </c:pt>
                <c:pt idx="8">
                  <c:v>sep-20</c:v>
                </c:pt>
                <c:pt idx="9">
                  <c:v>oct-20</c:v>
                </c:pt>
                <c:pt idx="10">
                  <c:v>nov-20</c:v>
                </c:pt>
                <c:pt idx="11">
                  <c:v>dic-20</c:v>
                </c:pt>
              </c:strCache>
            </c:strRef>
          </c:cat>
          <c:val>
            <c:numRef>
              <c:f>Fosfatos!$I$102:$I$114</c:f>
              <c:numCache>
                <c:formatCode>General</c:formatCode>
                <c:ptCount val="12"/>
                <c:pt idx="10">
                  <c:v>0</c:v>
                </c:pt>
                <c:pt idx="11">
                  <c:v>0</c:v>
                </c:pt>
              </c:numCache>
            </c:numRef>
          </c:val>
          <c:smooth val="0"/>
          <c:extLst>
            <c:ext xmlns:c16="http://schemas.microsoft.com/office/drawing/2014/chart" uri="{C3380CC4-5D6E-409C-BE32-E72D297353CC}">
              <c16:uniqueId val="{00000007-89BB-483E-B8ED-AFA5FEB483E0}"/>
            </c:ext>
          </c:extLst>
        </c:ser>
        <c:ser>
          <c:idx val="8"/>
          <c:order val="8"/>
          <c:tx>
            <c:strRef>
              <c:f>Fosfatos!$J$100:$J$101</c:f>
              <c:strCache>
                <c:ptCount val="1"/>
                <c:pt idx="0">
                  <c:v>PAPO2</c:v>
                </c:pt>
              </c:strCache>
            </c:strRef>
          </c:tx>
          <c:spPr>
            <a:ln w="28575" cap="rnd">
              <a:solidFill>
                <a:schemeClr val="accent3">
                  <a:lumMod val="60000"/>
                </a:schemeClr>
              </a:solidFill>
              <a:round/>
            </a:ln>
            <a:effectLst/>
          </c:spPr>
          <c:marker>
            <c:symbol val="none"/>
          </c:marker>
          <c:cat>
            <c:strRef>
              <c:f>Fosfatos!$A$102:$A$114</c:f>
              <c:strCache>
                <c:ptCount val="12"/>
                <c:pt idx="0">
                  <c:v>ene-20</c:v>
                </c:pt>
                <c:pt idx="1">
                  <c:v>feb-20</c:v>
                </c:pt>
                <c:pt idx="2">
                  <c:v>mar-20</c:v>
                </c:pt>
                <c:pt idx="3">
                  <c:v>abr-20</c:v>
                </c:pt>
                <c:pt idx="4">
                  <c:v>may-20</c:v>
                </c:pt>
                <c:pt idx="5">
                  <c:v>jun-20</c:v>
                </c:pt>
                <c:pt idx="6">
                  <c:v>jul-20</c:v>
                </c:pt>
                <c:pt idx="7">
                  <c:v>ago-20</c:v>
                </c:pt>
                <c:pt idx="8">
                  <c:v>sep-20</c:v>
                </c:pt>
                <c:pt idx="9">
                  <c:v>oct-20</c:v>
                </c:pt>
                <c:pt idx="10">
                  <c:v>nov-20</c:v>
                </c:pt>
                <c:pt idx="11">
                  <c:v>dic-20</c:v>
                </c:pt>
              </c:strCache>
            </c:strRef>
          </c:cat>
          <c:val>
            <c:numRef>
              <c:f>Fosfatos!$J$102:$J$114</c:f>
              <c:numCache>
                <c:formatCode>General</c:formatCode>
                <c:ptCount val="12"/>
              </c:numCache>
            </c:numRef>
          </c:val>
          <c:smooth val="0"/>
          <c:extLst>
            <c:ext xmlns:c16="http://schemas.microsoft.com/office/drawing/2014/chart" uri="{C3380CC4-5D6E-409C-BE32-E72D297353CC}">
              <c16:uniqueId val="{00000008-89BB-483E-B8ED-AFA5FEB483E0}"/>
            </c:ext>
          </c:extLst>
        </c:ser>
        <c:ser>
          <c:idx val="9"/>
          <c:order val="9"/>
          <c:tx>
            <c:strRef>
              <c:f>Fosfatos!$K$100:$K$101</c:f>
              <c:strCache>
                <c:ptCount val="1"/>
                <c:pt idx="0">
                  <c:v>PAPR2</c:v>
                </c:pt>
              </c:strCache>
            </c:strRef>
          </c:tx>
          <c:spPr>
            <a:ln w="28575" cap="rnd">
              <a:solidFill>
                <a:schemeClr val="accent4">
                  <a:lumMod val="60000"/>
                </a:schemeClr>
              </a:solidFill>
              <a:round/>
            </a:ln>
            <a:effectLst/>
          </c:spPr>
          <c:marker>
            <c:symbol val="none"/>
          </c:marker>
          <c:cat>
            <c:strRef>
              <c:f>Fosfatos!$A$102:$A$114</c:f>
              <c:strCache>
                <c:ptCount val="12"/>
                <c:pt idx="0">
                  <c:v>ene-20</c:v>
                </c:pt>
                <c:pt idx="1">
                  <c:v>feb-20</c:v>
                </c:pt>
                <c:pt idx="2">
                  <c:v>mar-20</c:v>
                </c:pt>
                <c:pt idx="3">
                  <c:v>abr-20</c:v>
                </c:pt>
                <c:pt idx="4">
                  <c:v>may-20</c:v>
                </c:pt>
                <c:pt idx="5">
                  <c:v>jun-20</c:v>
                </c:pt>
                <c:pt idx="6">
                  <c:v>jul-20</c:v>
                </c:pt>
                <c:pt idx="7">
                  <c:v>ago-20</c:v>
                </c:pt>
                <c:pt idx="8">
                  <c:v>sep-20</c:v>
                </c:pt>
                <c:pt idx="9">
                  <c:v>oct-20</c:v>
                </c:pt>
                <c:pt idx="10">
                  <c:v>nov-20</c:v>
                </c:pt>
                <c:pt idx="11">
                  <c:v>dic-20</c:v>
                </c:pt>
              </c:strCache>
            </c:strRef>
          </c:cat>
          <c:val>
            <c:numRef>
              <c:f>Fosfatos!$K$102:$K$114</c:f>
              <c:numCache>
                <c:formatCode>General</c:formatCode>
                <c:ptCount val="12"/>
              </c:numCache>
            </c:numRef>
          </c:val>
          <c:smooth val="0"/>
          <c:extLst>
            <c:ext xmlns:c16="http://schemas.microsoft.com/office/drawing/2014/chart" uri="{C3380CC4-5D6E-409C-BE32-E72D297353CC}">
              <c16:uniqueId val="{00000009-89BB-483E-B8ED-AFA5FEB483E0}"/>
            </c:ext>
          </c:extLst>
        </c:ser>
        <c:ser>
          <c:idx val="10"/>
          <c:order val="10"/>
          <c:tx>
            <c:strRef>
              <c:f>Fosfatos!$L$100:$L$101</c:f>
              <c:strCache>
                <c:ptCount val="1"/>
                <c:pt idx="0">
                  <c:v>PLTR1</c:v>
                </c:pt>
              </c:strCache>
            </c:strRef>
          </c:tx>
          <c:spPr>
            <a:ln w="28575" cap="rnd">
              <a:solidFill>
                <a:schemeClr val="accent5">
                  <a:lumMod val="60000"/>
                </a:schemeClr>
              </a:solidFill>
              <a:round/>
            </a:ln>
            <a:effectLst/>
          </c:spPr>
          <c:marker>
            <c:symbol val="none"/>
          </c:marker>
          <c:cat>
            <c:strRef>
              <c:f>Fosfatos!$A$102:$A$114</c:f>
              <c:strCache>
                <c:ptCount val="12"/>
                <c:pt idx="0">
                  <c:v>ene-20</c:v>
                </c:pt>
                <c:pt idx="1">
                  <c:v>feb-20</c:v>
                </c:pt>
                <c:pt idx="2">
                  <c:v>mar-20</c:v>
                </c:pt>
                <c:pt idx="3">
                  <c:v>abr-20</c:v>
                </c:pt>
                <c:pt idx="4">
                  <c:v>may-20</c:v>
                </c:pt>
                <c:pt idx="5">
                  <c:v>jun-20</c:v>
                </c:pt>
                <c:pt idx="6">
                  <c:v>jul-20</c:v>
                </c:pt>
                <c:pt idx="7">
                  <c:v>ago-20</c:v>
                </c:pt>
                <c:pt idx="8">
                  <c:v>sep-20</c:v>
                </c:pt>
                <c:pt idx="9">
                  <c:v>oct-20</c:v>
                </c:pt>
                <c:pt idx="10">
                  <c:v>nov-20</c:v>
                </c:pt>
                <c:pt idx="11">
                  <c:v>dic-20</c:v>
                </c:pt>
              </c:strCache>
            </c:strRef>
          </c:cat>
          <c:val>
            <c:numRef>
              <c:f>Fosfatos!$L$102:$L$114</c:f>
              <c:numCache>
                <c:formatCode>General</c:formatCode>
                <c:ptCount val="12"/>
                <c:pt idx="0">
                  <c:v>0.5</c:v>
                </c:pt>
                <c:pt idx="1">
                  <c:v>0.5</c:v>
                </c:pt>
                <c:pt idx="2">
                  <c:v>0.5</c:v>
                </c:pt>
                <c:pt idx="4">
                  <c:v>1</c:v>
                </c:pt>
                <c:pt idx="5">
                  <c:v>0.2</c:v>
                </c:pt>
                <c:pt idx="6">
                  <c:v>0.4</c:v>
                </c:pt>
                <c:pt idx="7">
                  <c:v>0.5</c:v>
                </c:pt>
                <c:pt idx="8">
                  <c:v>2.5</c:v>
                </c:pt>
                <c:pt idx="9">
                  <c:v>0.5</c:v>
                </c:pt>
                <c:pt idx="10">
                  <c:v>0.5</c:v>
                </c:pt>
                <c:pt idx="11">
                  <c:v>0.4</c:v>
                </c:pt>
              </c:numCache>
            </c:numRef>
          </c:val>
          <c:smooth val="0"/>
          <c:extLst>
            <c:ext xmlns:c16="http://schemas.microsoft.com/office/drawing/2014/chart" uri="{C3380CC4-5D6E-409C-BE32-E72D297353CC}">
              <c16:uniqueId val="{0000000A-89BB-483E-B8ED-AFA5FEB483E0}"/>
            </c:ext>
          </c:extLst>
        </c:ser>
        <c:ser>
          <c:idx val="11"/>
          <c:order val="11"/>
          <c:tx>
            <c:strRef>
              <c:f>Fosfatos!$M$100:$M$101</c:f>
              <c:strCache>
                <c:ptCount val="1"/>
                <c:pt idx="0">
                  <c:v>PLTR2</c:v>
                </c:pt>
              </c:strCache>
            </c:strRef>
          </c:tx>
          <c:spPr>
            <a:ln w="28575" cap="rnd">
              <a:solidFill>
                <a:schemeClr val="accent6">
                  <a:lumMod val="60000"/>
                </a:schemeClr>
              </a:solidFill>
              <a:round/>
            </a:ln>
            <a:effectLst/>
          </c:spPr>
          <c:marker>
            <c:symbol val="none"/>
          </c:marker>
          <c:cat>
            <c:strRef>
              <c:f>Fosfatos!$A$102:$A$114</c:f>
              <c:strCache>
                <c:ptCount val="12"/>
                <c:pt idx="0">
                  <c:v>ene-20</c:v>
                </c:pt>
                <c:pt idx="1">
                  <c:v>feb-20</c:v>
                </c:pt>
                <c:pt idx="2">
                  <c:v>mar-20</c:v>
                </c:pt>
                <c:pt idx="3">
                  <c:v>abr-20</c:v>
                </c:pt>
                <c:pt idx="4">
                  <c:v>may-20</c:v>
                </c:pt>
                <c:pt idx="5">
                  <c:v>jun-20</c:v>
                </c:pt>
                <c:pt idx="6">
                  <c:v>jul-20</c:v>
                </c:pt>
                <c:pt idx="7">
                  <c:v>ago-20</c:v>
                </c:pt>
                <c:pt idx="8">
                  <c:v>sep-20</c:v>
                </c:pt>
                <c:pt idx="9">
                  <c:v>oct-20</c:v>
                </c:pt>
                <c:pt idx="10">
                  <c:v>nov-20</c:v>
                </c:pt>
                <c:pt idx="11">
                  <c:v>dic-20</c:v>
                </c:pt>
              </c:strCache>
            </c:strRef>
          </c:cat>
          <c:val>
            <c:numRef>
              <c:f>Fosfatos!$M$102:$M$114</c:f>
              <c:numCache>
                <c:formatCode>General</c:formatCode>
                <c:ptCount val="12"/>
                <c:pt idx="0">
                  <c:v>1</c:v>
                </c:pt>
                <c:pt idx="1">
                  <c:v>1</c:v>
                </c:pt>
                <c:pt idx="2">
                  <c:v>1</c:v>
                </c:pt>
                <c:pt idx="4">
                  <c:v>0.6</c:v>
                </c:pt>
                <c:pt idx="5">
                  <c:v>0.2</c:v>
                </c:pt>
                <c:pt idx="6">
                  <c:v>0.4</c:v>
                </c:pt>
                <c:pt idx="7">
                  <c:v>0.5</c:v>
                </c:pt>
                <c:pt idx="8">
                  <c:v>0.5</c:v>
                </c:pt>
                <c:pt idx="9">
                  <c:v>0.5</c:v>
                </c:pt>
                <c:pt idx="10">
                  <c:v>1</c:v>
                </c:pt>
                <c:pt idx="11">
                  <c:v>0.4</c:v>
                </c:pt>
              </c:numCache>
            </c:numRef>
          </c:val>
          <c:smooth val="0"/>
          <c:extLst>
            <c:ext xmlns:c16="http://schemas.microsoft.com/office/drawing/2014/chart" uri="{C3380CC4-5D6E-409C-BE32-E72D297353CC}">
              <c16:uniqueId val="{0000000B-89BB-483E-B8ED-AFA5FEB483E0}"/>
            </c:ext>
          </c:extLst>
        </c:ser>
        <c:ser>
          <c:idx val="12"/>
          <c:order val="12"/>
          <c:tx>
            <c:strRef>
              <c:f>Fosfatos!$N$100:$N$101</c:f>
              <c:strCache>
                <c:ptCount val="1"/>
                <c:pt idx="0">
                  <c:v>RECO</c:v>
                </c:pt>
              </c:strCache>
            </c:strRef>
          </c:tx>
          <c:spPr>
            <a:ln w="28575" cap="rnd">
              <a:solidFill>
                <a:schemeClr val="accent1">
                  <a:lumMod val="80000"/>
                  <a:lumOff val="20000"/>
                </a:schemeClr>
              </a:solidFill>
              <a:round/>
            </a:ln>
            <a:effectLst/>
          </c:spPr>
          <c:marker>
            <c:symbol val="none"/>
          </c:marker>
          <c:cat>
            <c:strRef>
              <c:f>Fosfatos!$A$102:$A$114</c:f>
              <c:strCache>
                <c:ptCount val="12"/>
                <c:pt idx="0">
                  <c:v>ene-20</c:v>
                </c:pt>
                <c:pt idx="1">
                  <c:v>feb-20</c:v>
                </c:pt>
                <c:pt idx="2">
                  <c:v>mar-20</c:v>
                </c:pt>
                <c:pt idx="3">
                  <c:v>abr-20</c:v>
                </c:pt>
                <c:pt idx="4">
                  <c:v>may-20</c:v>
                </c:pt>
                <c:pt idx="5">
                  <c:v>jun-20</c:v>
                </c:pt>
                <c:pt idx="6">
                  <c:v>jul-20</c:v>
                </c:pt>
                <c:pt idx="7">
                  <c:v>ago-20</c:v>
                </c:pt>
                <c:pt idx="8">
                  <c:v>sep-20</c:v>
                </c:pt>
                <c:pt idx="9">
                  <c:v>oct-20</c:v>
                </c:pt>
                <c:pt idx="10">
                  <c:v>nov-20</c:v>
                </c:pt>
                <c:pt idx="11">
                  <c:v>dic-20</c:v>
                </c:pt>
              </c:strCache>
            </c:strRef>
          </c:cat>
          <c:val>
            <c:numRef>
              <c:f>Fosfatos!$N$102:$N$114</c:f>
              <c:numCache>
                <c:formatCode>General</c:formatCode>
                <c:ptCount val="12"/>
              </c:numCache>
            </c:numRef>
          </c:val>
          <c:smooth val="0"/>
          <c:extLst>
            <c:ext xmlns:c16="http://schemas.microsoft.com/office/drawing/2014/chart" uri="{C3380CC4-5D6E-409C-BE32-E72D297353CC}">
              <c16:uniqueId val="{0000000C-89BB-483E-B8ED-AFA5FEB483E0}"/>
            </c:ext>
          </c:extLst>
        </c:ser>
        <c:dLbls>
          <c:showLegendKey val="0"/>
          <c:showVal val="0"/>
          <c:showCatName val="0"/>
          <c:showSerName val="0"/>
          <c:showPercent val="0"/>
          <c:showBubbleSize val="0"/>
        </c:dLbls>
        <c:smooth val="0"/>
        <c:axId val="960665008"/>
        <c:axId val="960661072"/>
      </c:lineChart>
      <c:catAx>
        <c:axId val="960665008"/>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Mes del muestreo</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MX"/>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960661072"/>
        <c:crosses val="autoZero"/>
        <c:auto val="1"/>
        <c:lblAlgn val="ctr"/>
        <c:lblOffset val="100"/>
        <c:noMultiLvlLbl val="0"/>
      </c:catAx>
      <c:valAx>
        <c:axId val="960661072"/>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960665008"/>
        <c:crosses val="autoZero"/>
        <c:crossBetween val="between"/>
      </c:valAx>
      <c:spPr>
        <a:noFill/>
        <a:ln>
          <a:noFill/>
        </a:ln>
        <a:effectLst/>
      </c:spPr>
    </c:plotArea>
    <c:legend>
      <c:legendPos val="r"/>
      <c:layout>
        <c:manualLayout>
          <c:xMode val="edge"/>
          <c:yMode val="edge"/>
          <c:x val="0.8227185036399145"/>
          <c:y val="6.0375942553599793E-2"/>
          <c:w val="0.1696603143147502"/>
          <c:h val="0.867486344449893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r>
              <a:rPr lang="en-US" sz="1200" b="1"/>
              <a:t>Fosfatos</a:t>
            </a:r>
          </a:p>
        </c:rich>
      </c:tx>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es-MX"/>
        </a:p>
      </c:txPr>
    </c:title>
    <c:autoTitleDeleted val="0"/>
    <c:plotArea>
      <c:layout/>
      <c:stockChart>
        <c:ser>
          <c:idx val="0"/>
          <c:order val="0"/>
          <c:tx>
            <c:strRef>
              <c:f>Fosfatos!$A$236</c:f>
              <c:strCache>
                <c:ptCount val="1"/>
                <c:pt idx="0">
                  <c:v>PROMEDIO</c:v>
                </c:pt>
              </c:strCache>
            </c:strRef>
          </c:tx>
          <c:spPr>
            <a:ln w="28575" cap="rnd">
              <a:noFill/>
              <a:round/>
            </a:ln>
            <a:effectLst/>
          </c:spPr>
          <c:marker>
            <c:symbol val="circle"/>
            <c:size val="5"/>
            <c:spPr>
              <a:solidFill>
                <a:schemeClr val="accent1"/>
              </a:solidFill>
              <a:ln w="9525">
                <a:solidFill>
                  <a:schemeClr val="accent1"/>
                </a:solidFill>
              </a:ln>
              <a:effectLst/>
            </c:spPr>
          </c:marker>
          <c:dPt>
            <c:idx val="0"/>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0-0067-41A6-A715-CB64DCD8F384}"/>
              </c:ext>
            </c:extLst>
          </c:dPt>
          <c:dPt>
            <c:idx val="1"/>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1-0067-41A6-A715-CB64DCD8F384}"/>
              </c:ext>
            </c:extLst>
          </c:dPt>
          <c:dPt>
            <c:idx val="2"/>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2-0067-41A6-A715-CB64DCD8F384}"/>
              </c:ext>
            </c:extLst>
          </c:dPt>
          <c:dPt>
            <c:idx val="3"/>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3-0067-41A6-A715-CB64DCD8F384}"/>
              </c:ext>
            </c:extLst>
          </c:dPt>
          <c:dPt>
            <c:idx val="4"/>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4-0067-41A6-A715-CB64DCD8F384}"/>
              </c:ext>
            </c:extLst>
          </c:dPt>
          <c:dPt>
            <c:idx val="5"/>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5-0067-41A6-A715-CB64DCD8F384}"/>
              </c:ext>
            </c:extLst>
          </c:dPt>
          <c:dPt>
            <c:idx val="6"/>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6-0067-41A6-A715-CB64DCD8F384}"/>
              </c:ext>
            </c:extLst>
          </c:dPt>
          <c:dPt>
            <c:idx val="7"/>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7-0067-41A6-A715-CB64DCD8F384}"/>
              </c:ext>
            </c:extLst>
          </c:dPt>
          <c:dPt>
            <c:idx val="8"/>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8-0067-41A6-A715-CB64DCD8F384}"/>
              </c:ext>
            </c:extLst>
          </c:dPt>
          <c:dPt>
            <c:idx val="9"/>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9-0067-41A6-A715-CB64DCD8F384}"/>
              </c:ext>
            </c:extLst>
          </c:dPt>
          <c:dPt>
            <c:idx val="10"/>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A-0067-41A6-A715-CB64DCD8F384}"/>
              </c:ext>
            </c:extLst>
          </c:dPt>
          <c:dPt>
            <c:idx val="11"/>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B-0067-41A6-A715-CB64DCD8F384}"/>
              </c:ext>
            </c:extLst>
          </c:dPt>
          <c:dPt>
            <c:idx val="12"/>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C-0067-41A6-A715-CB64DCD8F384}"/>
              </c:ext>
            </c:extLst>
          </c:dPt>
          <c:dPt>
            <c:idx val="13"/>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D-0067-41A6-A715-CB64DCD8F384}"/>
              </c:ext>
            </c:extLst>
          </c:dPt>
          <c:dPt>
            <c:idx val="14"/>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E-0067-41A6-A715-CB64DCD8F384}"/>
              </c:ext>
            </c:extLst>
          </c:dPt>
          <c:dPt>
            <c:idx val="15"/>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F-0067-41A6-A715-CB64DCD8F384}"/>
              </c:ext>
            </c:extLst>
          </c:dPt>
          <c:dPt>
            <c:idx val="16"/>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10-0067-41A6-A715-CB64DCD8F384}"/>
              </c:ext>
            </c:extLst>
          </c:dPt>
          <c:dPt>
            <c:idx val="17"/>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11-0067-41A6-A715-CB64DCD8F384}"/>
              </c:ext>
            </c:extLst>
          </c:dPt>
          <c:dPt>
            <c:idx val="18"/>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12-0067-41A6-A715-CB64DCD8F384}"/>
              </c:ext>
            </c:extLst>
          </c:dPt>
          <c:dPt>
            <c:idx val="19"/>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13-0067-41A6-A715-CB64DCD8F384}"/>
              </c:ext>
            </c:extLst>
          </c:dPt>
          <c:dPt>
            <c:idx val="20"/>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14-0067-41A6-A715-CB64DCD8F384}"/>
              </c:ext>
            </c:extLst>
          </c:dPt>
          <c:cat>
            <c:strRef>
              <c:f>Fosfatos!$B$235:$Z$235</c:f>
              <c:strCache>
                <c:ptCount val="25"/>
                <c:pt idx="0">
                  <c:v>CONV</c:v>
                </c:pt>
                <c:pt idx="1">
                  <c:v>HARG1</c:v>
                </c:pt>
                <c:pt idx="2">
                  <c:v>HARG2</c:v>
                </c:pt>
                <c:pt idx="3">
                  <c:v>HASL1</c:v>
                </c:pt>
                <c:pt idx="4">
                  <c:v>HASL2</c:v>
                </c:pt>
                <c:pt idx="5">
                  <c:v>HASL3</c:v>
                </c:pt>
                <c:pt idx="6">
                  <c:v>HOSP1</c:v>
                </c:pt>
                <c:pt idx="7">
                  <c:v>HOSP2</c:v>
                </c:pt>
                <c:pt idx="8">
                  <c:v>HUMH</c:v>
                </c:pt>
                <c:pt idx="9">
                  <c:v>MAAB1</c:v>
                </c:pt>
                <c:pt idx="10">
                  <c:v>MAAB2</c:v>
                </c:pt>
                <c:pt idx="11">
                  <c:v>MACA1</c:v>
                </c:pt>
                <c:pt idx="12">
                  <c:v>MACA2</c:v>
                </c:pt>
                <c:pt idx="13">
                  <c:v>MAKI</c:v>
                </c:pt>
                <c:pt idx="14">
                  <c:v>MSP</c:v>
                </c:pt>
                <c:pt idx="15">
                  <c:v>PAPO1</c:v>
                </c:pt>
                <c:pt idx="16">
                  <c:v>PAPO2</c:v>
                </c:pt>
                <c:pt idx="17">
                  <c:v>PAPR1</c:v>
                </c:pt>
                <c:pt idx="18">
                  <c:v>PAPR2</c:v>
                </c:pt>
                <c:pt idx="19">
                  <c:v>PAPR3</c:v>
                </c:pt>
                <c:pt idx="20">
                  <c:v>PLTR1</c:v>
                </c:pt>
                <c:pt idx="21">
                  <c:v>PLTR2</c:v>
                </c:pt>
                <c:pt idx="22">
                  <c:v>RECO</c:v>
                </c:pt>
                <c:pt idx="23">
                  <c:v>SALT</c:v>
                </c:pt>
                <c:pt idx="24">
                  <c:v>Total general</c:v>
                </c:pt>
              </c:strCache>
            </c:strRef>
          </c:cat>
          <c:val>
            <c:numRef>
              <c:f>Fosfatos!$B$236:$Z$236</c:f>
              <c:numCache>
                <c:formatCode>0.00</c:formatCode>
                <c:ptCount val="25"/>
                <c:pt idx="0">
                  <c:v>0</c:v>
                </c:pt>
                <c:pt idx="1">
                  <c:v>0</c:v>
                </c:pt>
                <c:pt idx="2">
                  <c:v>0.5</c:v>
                </c:pt>
                <c:pt idx="3">
                  <c:v>0.4</c:v>
                </c:pt>
                <c:pt idx="4">
                  <c:v>0.55000000000000004</c:v>
                </c:pt>
                <c:pt idx="5">
                  <c:v>0</c:v>
                </c:pt>
                <c:pt idx="6">
                  <c:v>3</c:v>
                </c:pt>
                <c:pt idx="7">
                  <c:v>0</c:v>
                </c:pt>
                <c:pt idx="8">
                  <c:v>2.4923076923076928</c:v>
                </c:pt>
                <c:pt idx="9">
                  <c:v>0</c:v>
                </c:pt>
                <c:pt idx="10">
                  <c:v>0.2</c:v>
                </c:pt>
                <c:pt idx="11">
                  <c:v>0</c:v>
                </c:pt>
                <c:pt idx="12">
                  <c:v>0.2</c:v>
                </c:pt>
                <c:pt idx="13">
                  <c:v>0.54</c:v>
                </c:pt>
                <c:pt idx="14">
                  <c:v>1.466</c:v>
                </c:pt>
                <c:pt idx="15">
                  <c:v>0</c:v>
                </c:pt>
                <c:pt idx="16">
                  <c:v>0.30000000000000004</c:v>
                </c:pt>
                <c:pt idx="17">
                  <c:v>0</c:v>
                </c:pt>
                <c:pt idx="18">
                  <c:v>0.30000000000000004</c:v>
                </c:pt>
                <c:pt idx="19">
                  <c:v>0</c:v>
                </c:pt>
                <c:pt idx="20">
                  <c:v>0.59545454545454557</c:v>
                </c:pt>
                <c:pt idx="21">
                  <c:v>0.56190476190476191</c:v>
                </c:pt>
                <c:pt idx="22">
                  <c:v>0.88500000000000001</c:v>
                </c:pt>
                <c:pt idx="23">
                  <c:v>0.76500000000000012</c:v>
                </c:pt>
                <c:pt idx="24">
                  <c:v>0.96723209366391172</c:v>
                </c:pt>
              </c:numCache>
            </c:numRef>
          </c:val>
          <c:smooth val="0"/>
          <c:extLst>
            <c:ext xmlns:c16="http://schemas.microsoft.com/office/drawing/2014/chart" uri="{C3380CC4-5D6E-409C-BE32-E72D297353CC}">
              <c16:uniqueId val="{00000015-0067-41A6-A715-CB64DCD8F384}"/>
            </c:ext>
          </c:extLst>
        </c:ser>
        <c:ser>
          <c:idx val="1"/>
          <c:order val="1"/>
          <c:tx>
            <c:strRef>
              <c:f>Fosfatos!$A$237</c:f>
              <c:strCache>
                <c:ptCount val="1"/>
                <c:pt idx="0">
                  <c:v>MIN</c:v>
                </c:pt>
              </c:strCache>
            </c:strRef>
          </c:tx>
          <c:spPr>
            <a:ln w="28575" cap="rnd">
              <a:noFill/>
              <a:round/>
            </a:ln>
            <a:effectLst/>
          </c:spPr>
          <c:marker>
            <c:symbol val="none"/>
          </c:marker>
          <c:dPt>
            <c:idx val="9"/>
            <c:marker>
              <c:symbol val="none"/>
            </c:marker>
            <c:bubble3D val="0"/>
            <c:extLst>
              <c:ext xmlns:c16="http://schemas.microsoft.com/office/drawing/2014/chart" uri="{C3380CC4-5D6E-409C-BE32-E72D297353CC}">
                <c16:uniqueId val="{00000016-0067-41A6-A715-CB64DCD8F384}"/>
              </c:ext>
            </c:extLst>
          </c:dPt>
          <c:cat>
            <c:strRef>
              <c:f>Fosfatos!$B$235:$Z$235</c:f>
              <c:strCache>
                <c:ptCount val="25"/>
                <c:pt idx="0">
                  <c:v>CONV</c:v>
                </c:pt>
                <c:pt idx="1">
                  <c:v>HARG1</c:v>
                </c:pt>
                <c:pt idx="2">
                  <c:v>HARG2</c:v>
                </c:pt>
                <c:pt idx="3">
                  <c:v>HASL1</c:v>
                </c:pt>
                <c:pt idx="4">
                  <c:v>HASL2</c:v>
                </c:pt>
                <c:pt idx="5">
                  <c:v>HASL3</c:v>
                </c:pt>
                <c:pt idx="6">
                  <c:v>HOSP1</c:v>
                </c:pt>
                <c:pt idx="7">
                  <c:v>HOSP2</c:v>
                </c:pt>
                <c:pt idx="8">
                  <c:v>HUMH</c:v>
                </c:pt>
                <c:pt idx="9">
                  <c:v>MAAB1</c:v>
                </c:pt>
                <c:pt idx="10">
                  <c:v>MAAB2</c:v>
                </c:pt>
                <c:pt idx="11">
                  <c:v>MACA1</c:v>
                </c:pt>
                <c:pt idx="12">
                  <c:v>MACA2</c:v>
                </c:pt>
                <c:pt idx="13">
                  <c:v>MAKI</c:v>
                </c:pt>
                <c:pt idx="14">
                  <c:v>MSP</c:v>
                </c:pt>
                <c:pt idx="15">
                  <c:v>PAPO1</c:v>
                </c:pt>
                <c:pt idx="16">
                  <c:v>PAPO2</c:v>
                </c:pt>
                <c:pt idx="17">
                  <c:v>PAPR1</c:v>
                </c:pt>
                <c:pt idx="18">
                  <c:v>PAPR2</c:v>
                </c:pt>
                <c:pt idx="19">
                  <c:v>PAPR3</c:v>
                </c:pt>
                <c:pt idx="20">
                  <c:v>PLTR1</c:v>
                </c:pt>
                <c:pt idx="21">
                  <c:v>PLTR2</c:v>
                </c:pt>
                <c:pt idx="22">
                  <c:v>RECO</c:v>
                </c:pt>
                <c:pt idx="23">
                  <c:v>SALT</c:v>
                </c:pt>
                <c:pt idx="24">
                  <c:v>Total general</c:v>
                </c:pt>
              </c:strCache>
            </c:strRef>
          </c:cat>
          <c:val>
            <c:numRef>
              <c:f>Fosfatos!$B$237:$Z$237</c:f>
              <c:numCache>
                <c:formatCode>0.00</c:formatCode>
                <c:ptCount val="25"/>
                <c:pt idx="0">
                  <c:v>0</c:v>
                </c:pt>
                <c:pt idx="1">
                  <c:v>0</c:v>
                </c:pt>
                <c:pt idx="2">
                  <c:v>0.4</c:v>
                </c:pt>
                <c:pt idx="3">
                  <c:v>0.4</c:v>
                </c:pt>
                <c:pt idx="4">
                  <c:v>0.5</c:v>
                </c:pt>
                <c:pt idx="5">
                  <c:v>0</c:v>
                </c:pt>
                <c:pt idx="6">
                  <c:v>3</c:v>
                </c:pt>
                <c:pt idx="7">
                  <c:v>0</c:v>
                </c:pt>
                <c:pt idx="8">
                  <c:v>0.6</c:v>
                </c:pt>
                <c:pt idx="9">
                  <c:v>0</c:v>
                </c:pt>
                <c:pt idx="10">
                  <c:v>0.2</c:v>
                </c:pt>
                <c:pt idx="11">
                  <c:v>0</c:v>
                </c:pt>
                <c:pt idx="12">
                  <c:v>0.2</c:v>
                </c:pt>
                <c:pt idx="13">
                  <c:v>0.2</c:v>
                </c:pt>
                <c:pt idx="14">
                  <c:v>0</c:v>
                </c:pt>
                <c:pt idx="15">
                  <c:v>0</c:v>
                </c:pt>
                <c:pt idx="16">
                  <c:v>0.2</c:v>
                </c:pt>
                <c:pt idx="17">
                  <c:v>0</c:v>
                </c:pt>
                <c:pt idx="18">
                  <c:v>0.2</c:v>
                </c:pt>
                <c:pt idx="19">
                  <c:v>0</c:v>
                </c:pt>
                <c:pt idx="20">
                  <c:v>0.2</c:v>
                </c:pt>
                <c:pt idx="21">
                  <c:v>0.2</c:v>
                </c:pt>
                <c:pt idx="22">
                  <c:v>0.2</c:v>
                </c:pt>
                <c:pt idx="23">
                  <c:v>0.2</c:v>
                </c:pt>
                <c:pt idx="24">
                  <c:v>0.32727272727272727</c:v>
                </c:pt>
              </c:numCache>
            </c:numRef>
          </c:val>
          <c:smooth val="0"/>
          <c:extLst>
            <c:ext xmlns:c16="http://schemas.microsoft.com/office/drawing/2014/chart" uri="{C3380CC4-5D6E-409C-BE32-E72D297353CC}">
              <c16:uniqueId val="{00000017-0067-41A6-A715-CB64DCD8F384}"/>
            </c:ext>
          </c:extLst>
        </c:ser>
        <c:ser>
          <c:idx val="2"/>
          <c:order val="2"/>
          <c:tx>
            <c:strRef>
              <c:f>Fosfatos!$A$238</c:f>
              <c:strCache>
                <c:ptCount val="1"/>
                <c:pt idx="0">
                  <c:v>MAX</c:v>
                </c:pt>
              </c:strCache>
            </c:strRef>
          </c:tx>
          <c:spPr>
            <a:ln w="28575" cap="rnd">
              <a:noFill/>
              <a:round/>
            </a:ln>
            <a:effectLst/>
          </c:spPr>
          <c:marker>
            <c:symbol val="none"/>
          </c:marker>
          <c:cat>
            <c:strRef>
              <c:f>Fosfatos!$B$235:$Z$235</c:f>
              <c:strCache>
                <c:ptCount val="25"/>
                <c:pt idx="0">
                  <c:v>CONV</c:v>
                </c:pt>
                <c:pt idx="1">
                  <c:v>HARG1</c:v>
                </c:pt>
                <c:pt idx="2">
                  <c:v>HARG2</c:v>
                </c:pt>
                <c:pt idx="3">
                  <c:v>HASL1</c:v>
                </c:pt>
                <c:pt idx="4">
                  <c:v>HASL2</c:v>
                </c:pt>
                <c:pt idx="5">
                  <c:v>HASL3</c:v>
                </c:pt>
                <c:pt idx="6">
                  <c:v>HOSP1</c:v>
                </c:pt>
                <c:pt idx="7">
                  <c:v>HOSP2</c:v>
                </c:pt>
                <c:pt idx="8">
                  <c:v>HUMH</c:v>
                </c:pt>
                <c:pt idx="9">
                  <c:v>MAAB1</c:v>
                </c:pt>
                <c:pt idx="10">
                  <c:v>MAAB2</c:v>
                </c:pt>
                <c:pt idx="11">
                  <c:v>MACA1</c:v>
                </c:pt>
                <c:pt idx="12">
                  <c:v>MACA2</c:v>
                </c:pt>
                <c:pt idx="13">
                  <c:v>MAKI</c:v>
                </c:pt>
                <c:pt idx="14">
                  <c:v>MSP</c:v>
                </c:pt>
                <c:pt idx="15">
                  <c:v>PAPO1</c:v>
                </c:pt>
                <c:pt idx="16">
                  <c:v>PAPO2</c:v>
                </c:pt>
                <c:pt idx="17">
                  <c:v>PAPR1</c:v>
                </c:pt>
                <c:pt idx="18">
                  <c:v>PAPR2</c:v>
                </c:pt>
                <c:pt idx="19">
                  <c:v>PAPR3</c:v>
                </c:pt>
                <c:pt idx="20">
                  <c:v>PLTR1</c:v>
                </c:pt>
                <c:pt idx="21">
                  <c:v>PLTR2</c:v>
                </c:pt>
                <c:pt idx="22">
                  <c:v>RECO</c:v>
                </c:pt>
                <c:pt idx="23">
                  <c:v>SALT</c:v>
                </c:pt>
                <c:pt idx="24">
                  <c:v>Total general</c:v>
                </c:pt>
              </c:strCache>
            </c:strRef>
          </c:cat>
          <c:val>
            <c:numRef>
              <c:f>Fosfatos!$B$238:$Z$238</c:f>
              <c:numCache>
                <c:formatCode>0.00</c:formatCode>
                <c:ptCount val="25"/>
                <c:pt idx="0">
                  <c:v>0</c:v>
                </c:pt>
                <c:pt idx="1">
                  <c:v>0</c:v>
                </c:pt>
                <c:pt idx="2">
                  <c:v>0.6</c:v>
                </c:pt>
                <c:pt idx="3">
                  <c:v>0.4</c:v>
                </c:pt>
                <c:pt idx="4">
                  <c:v>0.6</c:v>
                </c:pt>
                <c:pt idx="5">
                  <c:v>0</c:v>
                </c:pt>
                <c:pt idx="6">
                  <c:v>3</c:v>
                </c:pt>
                <c:pt idx="7">
                  <c:v>0</c:v>
                </c:pt>
                <c:pt idx="8">
                  <c:v>10</c:v>
                </c:pt>
                <c:pt idx="9">
                  <c:v>0</c:v>
                </c:pt>
                <c:pt idx="10">
                  <c:v>0.2</c:v>
                </c:pt>
                <c:pt idx="11">
                  <c:v>0</c:v>
                </c:pt>
                <c:pt idx="12">
                  <c:v>0.2</c:v>
                </c:pt>
                <c:pt idx="13">
                  <c:v>0.88</c:v>
                </c:pt>
                <c:pt idx="14">
                  <c:v>4</c:v>
                </c:pt>
                <c:pt idx="15">
                  <c:v>0</c:v>
                </c:pt>
                <c:pt idx="16">
                  <c:v>0.4</c:v>
                </c:pt>
                <c:pt idx="17">
                  <c:v>0</c:v>
                </c:pt>
                <c:pt idx="18">
                  <c:v>0.4</c:v>
                </c:pt>
                <c:pt idx="19">
                  <c:v>0</c:v>
                </c:pt>
                <c:pt idx="20">
                  <c:v>2.5</c:v>
                </c:pt>
                <c:pt idx="21">
                  <c:v>1</c:v>
                </c:pt>
                <c:pt idx="22">
                  <c:v>2.64</c:v>
                </c:pt>
                <c:pt idx="23">
                  <c:v>1.76</c:v>
                </c:pt>
                <c:pt idx="24">
                  <c:v>3.9</c:v>
                </c:pt>
              </c:numCache>
            </c:numRef>
          </c:val>
          <c:smooth val="0"/>
          <c:extLst>
            <c:ext xmlns:c16="http://schemas.microsoft.com/office/drawing/2014/chart" uri="{C3380CC4-5D6E-409C-BE32-E72D297353CC}">
              <c16:uniqueId val="{00000018-0067-41A6-A715-CB64DCD8F384}"/>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axId val="949124304"/>
        <c:axId val="949129552"/>
      </c:stockChart>
      <c:catAx>
        <c:axId val="9491243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s-MX"/>
          </a:p>
        </c:txPr>
        <c:crossAx val="949129552"/>
        <c:crosses val="autoZero"/>
        <c:auto val="1"/>
        <c:lblAlgn val="ctr"/>
        <c:lblOffset val="100"/>
        <c:noMultiLvlLbl val="0"/>
      </c:catAx>
      <c:valAx>
        <c:axId val="949129552"/>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9491243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legend>
    <c:plotVisOnly val="1"/>
    <c:dispBlanksAs val="gap"/>
    <c:showDLblsOverMax val="0"/>
  </c:chart>
  <c:spPr>
    <a:solidFill>
      <a:schemeClr val="bg1"/>
    </a:solidFill>
    <a:ln w="9525" cap="flat" cmpd="sng" algn="ctr">
      <a:noFill/>
      <a:round/>
    </a:ln>
    <a:effectLst/>
  </c:spPr>
  <c:txPr>
    <a:bodyPr/>
    <a:lstStyle/>
    <a:p>
      <a:pPr>
        <a:defRPr/>
      </a:pPr>
      <a:endParaRPr lang="es-MX"/>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r>
              <a:rPr lang="es-MX" sz="1200" b="1"/>
              <a:t>Temperatura</a:t>
            </a:r>
            <a:r>
              <a:rPr lang="es-MX" sz="1200" b="1" baseline="0"/>
              <a:t> del agua</a:t>
            </a:r>
            <a:endParaRPr lang="es-MX" sz="1200" b="1"/>
          </a:p>
        </c:rich>
      </c:tx>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es-MX"/>
        </a:p>
      </c:txPr>
    </c:title>
    <c:autoTitleDeleted val="0"/>
    <c:plotArea>
      <c:layout/>
      <c:stockChart>
        <c:ser>
          <c:idx val="0"/>
          <c:order val="0"/>
          <c:tx>
            <c:strRef>
              <c:f>'Temp. agua'!$A$242</c:f>
              <c:strCache>
                <c:ptCount val="1"/>
                <c:pt idx="0">
                  <c:v>PROMEDIO</c:v>
                </c:pt>
              </c:strCache>
            </c:strRef>
          </c:tx>
          <c:spPr>
            <a:ln w="28575" cap="rnd">
              <a:noFill/>
              <a:round/>
            </a:ln>
            <a:effectLst/>
          </c:spPr>
          <c:marker>
            <c:symbol val="circle"/>
            <c:size val="5"/>
            <c:spPr>
              <a:solidFill>
                <a:schemeClr val="accent1"/>
              </a:solidFill>
              <a:ln w="9525">
                <a:solidFill>
                  <a:schemeClr val="accent1"/>
                </a:solidFill>
              </a:ln>
              <a:effectLst/>
            </c:spPr>
          </c:marker>
          <c:dPt>
            <c:idx val="0"/>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0-5828-4F69-9A30-040104A13EA2}"/>
              </c:ext>
            </c:extLst>
          </c:dPt>
          <c:dPt>
            <c:idx val="1"/>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1-5828-4F69-9A30-040104A13EA2}"/>
              </c:ext>
            </c:extLst>
          </c:dPt>
          <c:dPt>
            <c:idx val="2"/>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2-5828-4F69-9A30-040104A13EA2}"/>
              </c:ext>
            </c:extLst>
          </c:dPt>
          <c:dPt>
            <c:idx val="3"/>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3-5828-4F69-9A30-040104A13EA2}"/>
              </c:ext>
            </c:extLst>
          </c:dPt>
          <c:dPt>
            <c:idx val="4"/>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4-5828-4F69-9A30-040104A13EA2}"/>
              </c:ext>
            </c:extLst>
          </c:dPt>
          <c:dPt>
            <c:idx val="5"/>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5-5828-4F69-9A30-040104A13EA2}"/>
              </c:ext>
            </c:extLst>
          </c:dPt>
          <c:dPt>
            <c:idx val="6"/>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6-5828-4F69-9A30-040104A13EA2}"/>
              </c:ext>
            </c:extLst>
          </c:dPt>
          <c:dPt>
            <c:idx val="7"/>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7-5828-4F69-9A30-040104A13EA2}"/>
              </c:ext>
            </c:extLst>
          </c:dPt>
          <c:dPt>
            <c:idx val="8"/>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8-5828-4F69-9A30-040104A13EA2}"/>
              </c:ext>
            </c:extLst>
          </c:dPt>
          <c:dPt>
            <c:idx val="9"/>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9-5828-4F69-9A30-040104A13EA2}"/>
              </c:ext>
            </c:extLst>
          </c:dPt>
          <c:dPt>
            <c:idx val="10"/>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A-5828-4F69-9A30-040104A13EA2}"/>
              </c:ext>
            </c:extLst>
          </c:dPt>
          <c:dPt>
            <c:idx val="11"/>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B-5828-4F69-9A30-040104A13EA2}"/>
              </c:ext>
            </c:extLst>
          </c:dPt>
          <c:dPt>
            <c:idx val="12"/>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C-5828-4F69-9A30-040104A13EA2}"/>
              </c:ext>
            </c:extLst>
          </c:dPt>
          <c:dPt>
            <c:idx val="13"/>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D-5828-4F69-9A30-040104A13EA2}"/>
              </c:ext>
            </c:extLst>
          </c:dPt>
          <c:dPt>
            <c:idx val="14"/>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E-5828-4F69-9A30-040104A13EA2}"/>
              </c:ext>
            </c:extLst>
          </c:dPt>
          <c:dPt>
            <c:idx val="15"/>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F-5828-4F69-9A30-040104A13EA2}"/>
              </c:ext>
            </c:extLst>
          </c:dPt>
          <c:dPt>
            <c:idx val="16"/>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10-5828-4F69-9A30-040104A13EA2}"/>
              </c:ext>
            </c:extLst>
          </c:dPt>
          <c:dPt>
            <c:idx val="17"/>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11-5828-4F69-9A30-040104A13EA2}"/>
              </c:ext>
            </c:extLst>
          </c:dPt>
          <c:dPt>
            <c:idx val="18"/>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12-5828-4F69-9A30-040104A13EA2}"/>
              </c:ext>
            </c:extLst>
          </c:dPt>
          <c:dPt>
            <c:idx val="19"/>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13-5828-4F69-9A30-040104A13EA2}"/>
              </c:ext>
            </c:extLst>
          </c:dPt>
          <c:dPt>
            <c:idx val="20"/>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14-5828-4F69-9A30-040104A13EA2}"/>
              </c:ext>
            </c:extLst>
          </c:dPt>
          <c:cat>
            <c:strRef>
              <c:f>'Temp. agua'!$B$241:$Z$241</c:f>
              <c:strCache>
                <c:ptCount val="25"/>
                <c:pt idx="0">
                  <c:v>CONV</c:v>
                </c:pt>
                <c:pt idx="1">
                  <c:v>HARG1</c:v>
                </c:pt>
                <c:pt idx="2">
                  <c:v>HARG2</c:v>
                </c:pt>
                <c:pt idx="3">
                  <c:v>HASL1</c:v>
                </c:pt>
                <c:pt idx="4">
                  <c:v>HASL2</c:v>
                </c:pt>
                <c:pt idx="5">
                  <c:v>HASL3</c:v>
                </c:pt>
                <c:pt idx="6">
                  <c:v>HOSP1</c:v>
                </c:pt>
                <c:pt idx="7">
                  <c:v>HOSP2</c:v>
                </c:pt>
                <c:pt idx="8">
                  <c:v>HUMH</c:v>
                </c:pt>
                <c:pt idx="9">
                  <c:v>MAAB1</c:v>
                </c:pt>
                <c:pt idx="10">
                  <c:v>MAAB2</c:v>
                </c:pt>
                <c:pt idx="11">
                  <c:v>MACA1</c:v>
                </c:pt>
                <c:pt idx="12">
                  <c:v>MACA2</c:v>
                </c:pt>
                <c:pt idx="13">
                  <c:v>MAKI</c:v>
                </c:pt>
                <c:pt idx="14">
                  <c:v>MSP</c:v>
                </c:pt>
                <c:pt idx="15">
                  <c:v>PAPO1</c:v>
                </c:pt>
                <c:pt idx="16">
                  <c:v>PAPO2</c:v>
                </c:pt>
                <c:pt idx="17">
                  <c:v>PAPR1</c:v>
                </c:pt>
                <c:pt idx="18">
                  <c:v>PAPR2</c:v>
                </c:pt>
                <c:pt idx="19">
                  <c:v>PAPR3</c:v>
                </c:pt>
                <c:pt idx="20">
                  <c:v>PLTR1</c:v>
                </c:pt>
                <c:pt idx="21">
                  <c:v>PLTR2</c:v>
                </c:pt>
                <c:pt idx="22">
                  <c:v>RECO</c:v>
                </c:pt>
                <c:pt idx="23">
                  <c:v>SALT</c:v>
                </c:pt>
                <c:pt idx="24">
                  <c:v>Total general</c:v>
                </c:pt>
              </c:strCache>
            </c:strRef>
          </c:cat>
          <c:val>
            <c:numRef>
              <c:f>'Temp. agua'!$B$242:$Z$242</c:f>
              <c:numCache>
                <c:formatCode>0.00</c:formatCode>
                <c:ptCount val="25"/>
                <c:pt idx="0">
                  <c:v>15.25</c:v>
                </c:pt>
                <c:pt idx="1">
                  <c:v>12.631578947368421</c:v>
                </c:pt>
                <c:pt idx="2">
                  <c:v>13.513888888888889</c:v>
                </c:pt>
                <c:pt idx="3">
                  <c:v>14.263157894736842</c:v>
                </c:pt>
                <c:pt idx="4">
                  <c:v>13.833333333333334</c:v>
                </c:pt>
                <c:pt idx="5">
                  <c:v>13.875</c:v>
                </c:pt>
                <c:pt idx="6">
                  <c:v>13.58</c:v>
                </c:pt>
                <c:pt idx="7">
                  <c:v>13.4</c:v>
                </c:pt>
                <c:pt idx="8">
                  <c:v>13.785714285714286</c:v>
                </c:pt>
                <c:pt idx="9">
                  <c:v>9.7222222222222214</c:v>
                </c:pt>
                <c:pt idx="10">
                  <c:v>11.652777777777779</c:v>
                </c:pt>
                <c:pt idx="11">
                  <c:v>12.236842105263158</c:v>
                </c:pt>
                <c:pt idx="12">
                  <c:v>12.958333333333334</c:v>
                </c:pt>
                <c:pt idx="13">
                  <c:v>15</c:v>
                </c:pt>
                <c:pt idx="14">
                  <c:v>13</c:v>
                </c:pt>
                <c:pt idx="15">
                  <c:v>14.131578947368421</c:v>
                </c:pt>
                <c:pt idx="16">
                  <c:v>13.25</c:v>
                </c:pt>
                <c:pt idx="17">
                  <c:v>13.263157894736842</c:v>
                </c:pt>
                <c:pt idx="18">
                  <c:v>15.375</c:v>
                </c:pt>
                <c:pt idx="19">
                  <c:v>19</c:v>
                </c:pt>
                <c:pt idx="20">
                  <c:v>14.05</c:v>
                </c:pt>
                <c:pt idx="21">
                  <c:v>14.645833333333334</c:v>
                </c:pt>
                <c:pt idx="22">
                  <c:v>13.709677419354838</c:v>
                </c:pt>
                <c:pt idx="23">
                  <c:v>14.5</c:v>
                </c:pt>
                <c:pt idx="24">
                  <c:v>13.529399398116503</c:v>
                </c:pt>
              </c:numCache>
            </c:numRef>
          </c:val>
          <c:smooth val="0"/>
          <c:extLst>
            <c:ext xmlns:c16="http://schemas.microsoft.com/office/drawing/2014/chart" uri="{C3380CC4-5D6E-409C-BE32-E72D297353CC}">
              <c16:uniqueId val="{00000015-5828-4F69-9A30-040104A13EA2}"/>
            </c:ext>
          </c:extLst>
        </c:ser>
        <c:ser>
          <c:idx val="1"/>
          <c:order val="1"/>
          <c:tx>
            <c:strRef>
              <c:f>'Temp. agua'!$A$243</c:f>
              <c:strCache>
                <c:ptCount val="1"/>
                <c:pt idx="0">
                  <c:v>MIN</c:v>
                </c:pt>
              </c:strCache>
            </c:strRef>
          </c:tx>
          <c:spPr>
            <a:ln w="28575" cap="rnd">
              <a:noFill/>
              <a:round/>
            </a:ln>
            <a:effectLst/>
          </c:spPr>
          <c:marker>
            <c:symbol val="none"/>
          </c:marker>
          <c:dPt>
            <c:idx val="9"/>
            <c:marker>
              <c:symbol val="none"/>
            </c:marker>
            <c:bubble3D val="0"/>
            <c:extLst>
              <c:ext xmlns:c16="http://schemas.microsoft.com/office/drawing/2014/chart" uri="{C3380CC4-5D6E-409C-BE32-E72D297353CC}">
                <c16:uniqueId val="{00000016-5828-4F69-9A30-040104A13EA2}"/>
              </c:ext>
            </c:extLst>
          </c:dPt>
          <c:cat>
            <c:strRef>
              <c:f>'Temp. agua'!$B$241:$Z$241</c:f>
              <c:strCache>
                <c:ptCount val="25"/>
                <c:pt idx="0">
                  <c:v>CONV</c:v>
                </c:pt>
                <c:pt idx="1">
                  <c:v>HARG1</c:v>
                </c:pt>
                <c:pt idx="2">
                  <c:v>HARG2</c:v>
                </c:pt>
                <c:pt idx="3">
                  <c:v>HASL1</c:v>
                </c:pt>
                <c:pt idx="4">
                  <c:v>HASL2</c:v>
                </c:pt>
                <c:pt idx="5">
                  <c:v>HASL3</c:v>
                </c:pt>
                <c:pt idx="6">
                  <c:v>HOSP1</c:v>
                </c:pt>
                <c:pt idx="7">
                  <c:v>HOSP2</c:v>
                </c:pt>
                <c:pt idx="8">
                  <c:v>HUMH</c:v>
                </c:pt>
                <c:pt idx="9">
                  <c:v>MAAB1</c:v>
                </c:pt>
                <c:pt idx="10">
                  <c:v>MAAB2</c:v>
                </c:pt>
                <c:pt idx="11">
                  <c:v>MACA1</c:v>
                </c:pt>
                <c:pt idx="12">
                  <c:v>MACA2</c:v>
                </c:pt>
                <c:pt idx="13">
                  <c:v>MAKI</c:v>
                </c:pt>
                <c:pt idx="14">
                  <c:v>MSP</c:v>
                </c:pt>
                <c:pt idx="15">
                  <c:v>PAPO1</c:v>
                </c:pt>
                <c:pt idx="16">
                  <c:v>PAPO2</c:v>
                </c:pt>
                <c:pt idx="17">
                  <c:v>PAPR1</c:v>
                </c:pt>
                <c:pt idx="18">
                  <c:v>PAPR2</c:v>
                </c:pt>
                <c:pt idx="19">
                  <c:v>PAPR3</c:v>
                </c:pt>
                <c:pt idx="20">
                  <c:v>PLTR1</c:v>
                </c:pt>
                <c:pt idx="21">
                  <c:v>PLTR2</c:v>
                </c:pt>
                <c:pt idx="22">
                  <c:v>RECO</c:v>
                </c:pt>
                <c:pt idx="23">
                  <c:v>SALT</c:v>
                </c:pt>
                <c:pt idx="24">
                  <c:v>Total general</c:v>
                </c:pt>
              </c:strCache>
            </c:strRef>
          </c:cat>
          <c:val>
            <c:numRef>
              <c:f>'Temp. agua'!$B$243:$Z$243</c:f>
              <c:numCache>
                <c:formatCode>0.00</c:formatCode>
                <c:ptCount val="25"/>
                <c:pt idx="0">
                  <c:v>14</c:v>
                </c:pt>
                <c:pt idx="1">
                  <c:v>8</c:v>
                </c:pt>
                <c:pt idx="2">
                  <c:v>9</c:v>
                </c:pt>
                <c:pt idx="3">
                  <c:v>13</c:v>
                </c:pt>
                <c:pt idx="4">
                  <c:v>11</c:v>
                </c:pt>
                <c:pt idx="5">
                  <c:v>13</c:v>
                </c:pt>
                <c:pt idx="6">
                  <c:v>10</c:v>
                </c:pt>
                <c:pt idx="7">
                  <c:v>11</c:v>
                </c:pt>
                <c:pt idx="8">
                  <c:v>9</c:v>
                </c:pt>
                <c:pt idx="9">
                  <c:v>6</c:v>
                </c:pt>
                <c:pt idx="10">
                  <c:v>1.5</c:v>
                </c:pt>
                <c:pt idx="11">
                  <c:v>9</c:v>
                </c:pt>
                <c:pt idx="12">
                  <c:v>9</c:v>
                </c:pt>
                <c:pt idx="13">
                  <c:v>15</c:v>
                </c:pt>
                <c:pt idx="14">
                  <c:v>12</c:v>
                </c:pt>
                <c:pt idx="15">
                  <c:v>12</c:v>
                </c:pt>
                <c:pt idx="16">
                  <c:v>9</c:v>
                </c:pt>
                <c:pt idx="17">
                  <c:v>11</c:v>
                </c:pt>
                <c:pt idx="18">
                  <c:v>9</c:v>
                </c:pt>
                <c:pt idx="19">
                  <c:v>19</c:v>
                </c:pt>
                <c:pt idx="20">
                  <c:v>10</c:v>
                </c:pt>
                <c:pt idx="21">
                  <c:v>11</c:v>
                </c:pt>
                <c:pt idx="22">
                  <c:v>10</c:v>
                </c:pt>
                <c:pt idx="23">
                  <c:v>13</c:v>
                </c:pt>
                <c:pt idx="24">
                  <c:v>10.6</c:v>
                </c:pt>
              </c:numCache>
            </c:numRef>
          </c:val>
          <c:smooth val="0"/>
          <c:extLst>
            <c:ext xmlns:c16="http://schemas.microsoft.com/office/drawing/2014/chart" uri="{C3380CC4-5D6E-409C-BE32-E72D297353CC}">
              <c16:uniqueId val="{00000017-5828-4F69-9A30-040104A13EA2}"/>
            </c:ext>
          </c:extLst>
        </c:ser>
        <c:ser>
          <c:idx val="2"/>
          <c:order val="2"/>
          <c:tx>
            <c:strRef>
              <c:f>'Temp. agua'!$A$244</c:f>
              <c:strCache>
                <c:ptCount val="1"/>
                <c:pt idx="0">
                  <c:v>MAX</c:v>
                </c:pt>
              </c:strCache>
            </c:strRef>
          </c:tx>
          <c:spPr>
            <a:ln w="28575" cap="rnd">
              <a:noFill/>
              <a:round/>
            </a:ln>
            <a:effectLst/>
          </c:spPr>
          <c:marker>
            <c:symbol val="none"/>
          </c:marker>
          <c:cat>
            <c:strRef>
              <c:f>'Temp. agua'!$B$241:$Z$241</c:f>
              <c:strCache>
                <c:ptCount val="25"/>
                <c:pt idx="0">
                  <c:v>CONV</c:v>
                </c:pt>
                <c:pt idx="1">
                  <c:v>HARG1</c:v>
                </c:pt>
                <c:pt idx="2">
                  <c:v>HARG2</c:v>
                </c:pt>
                <c:pt idx="3">
                  <c:v>HASL1</c:v>
                </c:pt>
                <c:pt idx="4">
                  <c:v>HASL2</c:v>
                </c:pt>
                <c:pt idx="5">
                  <c:v>HASL3</c:v>
                </c:pt>
                <c:pt idx="6">
                  <c:v>HOSP1</c:v>
                </c:pt>
                <c:pt idx="7">
                  <c:v>HOSP2</c:v>
                </c:pt>
                <c:pt idx="8">
                  <c:v>HUMH</c:v>
                </c:pt>
                <c:pt idx="9">
                  <c:v>MAAB1</c:v>
                </c:pt>
                <c:pt idx="10">
                  <c:v>MAAB2</c:v>
                </c:pt>
                <c:pt idx="11">
                  <c:v>MACA1</c:v>
                </c:pt>
                <c:pt idx="12">
                  <c:v>MACA2</c:v>
                </c:pt>
                <c:pt idx="13">
                  <c:v>MAKI</c:v>
                </c:pt>
                <c:pt idx="14">
                  <c:v>MSP</c:v>
                </c:pt>
                <c:pt idx="15">
                  <c:v>PAPO1</c:v>
                </c:pt>
                <c:pt idx="16">
                  <c:v>PAPO2</c:v>
                </c:pt>
                <c:pt idx="17">
                  <c:v>PAPR1</c:v>
                </c:pt>
                <c:pt idx="18">
                  <c:v>PAPR2</c:v>
                </c:pt>
                <c:pt idx="19">
                  <c:v>PAPR3</c:v>
                </c:pt>
                <c:pt idx="20">
                  <c:v>PLTR1</c:v>
                </c:pt>
                <c:pt idx="21">
                  <c:v>PLTR2</c:v>
                </c:pt>
                <c:pt idx="22">
                  <c:v>RECO</c:v>
                </c:pt>
                <c:pt idx="23">
                  <c:v>SALT</c:v>
                </c:pt>
                <c:pt idx="24">
                  <c:v>Total general</c:v>
                </c:pt>
              </c:strCache>
            </c:strRef>
          </c:cat>
          <c:val>
            <c:numRef>
              <c:f>'Temp. agua'!$B$244:$Z$244</c:f>
              <c:numCache>
                <c:formatCode>0.00</c:formatCode>
                <c:ptCount val="25"/>
                <c:pt idx="0">
                  <c:v>18</c:v>
                </c:pt>
                <c:pt idx="1">
                  <c:v>15.5</c:v>
                </c:pt>
                <c:pt idx="2">
                  <c:v>17</c:v>
                </c:pt>
                <c:pt idx="3">
                  <c:v>16</c:v>
                </c:pt>
                <c:pt idx="4">
                  <c:v>16</c:v>
                </c:pt>
                <c:pt idx="5">
                  <c:v>15</c:v>
                </c:pt>
                <c:pt idx="6">
                  <c:v>17</c:v>
                </c:pt>
                <c:pt idx="7">
                  <c:v>15</c:v>
                </c:pt>
                <c:pt idx="8">
                  <c:v>18</c:v>
                </c:pt>
                <c:pt idx="9">
                  <c:v>11</c:v>
                </c:pt>
                <c:pt idx="10">
                  <c:v>16</c:v>
                </c:pt>
                <c:pt idx="11">
                  <c:v>15</c:v>
                </c:pt>
                <c:pt idx="12">
                  <c:v>19</c:v>
                </c:pt>
                <c:pt idx="13">
                  <c:v>15</c:v>
                </c:pt>
                <c:pt idx="14">
                  <c:v>15</c:v>
                </c:pt>
                <c:pt idx="15">
                  <c:v>16</c:v>
                </c:pt>
                <c:pt idx="16">
                  <c:v>18</c:v>
                </c:pt>
                <c:pt idx="17">
                  <c:v>15.5</c:v>
                </c:pt>
                <c:pt idx="18">
                  <c:v>23</c:v>
                </c:pt>
                <c:pt idx="19">
                  <c:v>19</c:v>
                </c:pt>
                <c:pt idx="20">
                  <c:v>17.5</c:v>
                </c:pt>
                <c:pt idx="21">
                  <c:v>18.5</c:v>
                </c:pt>
                <c:pt idx="22">
                  <c:v>19</c:v>
                </c:pt>
                <c:pt idx="23">
                  <c:v>17</c:v>
                </c:pt>
                <c:pt idx="24">
                  <c:v>16</c:v>
                </c:pt>
              </c:numCache>
            </c:numRef>
          </c:val>
          <c:smooth val="0"/>
          <c:extLst>
            <c:ext xmlns:c16="http://schemas.microsoft.com/office/drawing/2014/chart" uri="{C3380CC4-5D6E-409C-BE32-E72D297353CC}">
              <c16:uniqueId val="{00000018-5828-4F69-9A30-040104A13EA2}"/>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axId val="949124304"/>
        <c:axId val="949129552"/>
      </c:stockChart>
      <c:catAx>
        <c:axId val="9491243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s-MX"/>
          </a:p>
        </c:txPr>
        <c:crossAx val="949129552"/>
        <c:crosses val="autoZero"/>
        <c:auto val="1"/>
        <c:lblAlgn val="ctr"/>
        <c:lblOffset val="100"/>
        <c:noMultiLvlLbl val="0"/>
      </c:catAx>
      <c:valAx>
        <c:axId val="94912955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r>
                  <a:rPr lang="es-MX" sz="900"/>
                  <a:t>°C</a:t>
                </a:r>
              </a:p>
            </c:rich>
          </c:tx>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9491243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legend>
    <c:plotVisOnly val="1"/>
    <c:dispBlanksAs val="gap"/>
    <c:showDLblsOverMax val="0"/>
  </c:chart>
  <c:spPr>
    <a:solidFill>
      <a:schemeClr val="bg1"/>
    </a:solidFill>
    <a:ln w="9525" cap="flat" cmpd="sng" algn="ctr">
      <a:noFill/>
      <a:round/>
    </a:ln>
    <a:effectLst/>
  </c:spPr>
  <c:txPr>
    <a:bodyPr/>
    <a:lstStyle/>
    <a:p>
      <a:pPr>
        <a:defRPr/>
      </a:pPr>
      <a:endParaRPr lang="es-MX"/>
    </a:p>
  </c:txPr>
  <c:printSettings>
    <c:headerFooter/>
    <c:pageMargins b="0.75" l="0.7" r="0.7" t="0.75" header="0.3" footer="0.3"/>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[BANCO DE DATOS DEL MONITOREO ABRIL 2023.xlsx]Fosfatos!TablaDinámica8</c:name>
    <c:fmtId val="21"/>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Fosfatos</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s-MX"/>
        </a:p>
      </c:txPr>
    </c:title>
    <c:autoTitleDeleted val="0"/>
    <c:pivotFmts>
      <c:pivotFmt>
        <c:idx val="0"/>
        <c:spPr>
          <a:solidFill>
            <a:schemeClr val="accent1"/>
          </a:solidFill>
          <a:ln w="28575" cap="rnd">
            <a:solidFill>
              <a:schemeClr val="accent1"/>
            </a:solidFill>
            <a:round/>
          </a:ln>
          <a:effectLst/>
        </c:spPr>
        <c:marker>
          <c:symbol val="none"/>
        </c:marker>
      </c:pivotFmt>
      <c:pivotFmt>
        <c:idx val="1"/>
        <c:spPr>
          <a:solidFill>
            <a:schemeClr val="accent1"/>
          </a:solidFill>
          <a:ln w="28575" cap="rnd">
            <a:solidFill>
              <a:schemeClr val="accent1"/>
            </a:solidFill>
            <a:round/>
          </a:ln>
          <a:effectLst/>
        </c:spPr>
        <c:marker>
          <c:symbol val="none"/>
        </c:marker>
      </c:pivotFmt>
      <c:pivotFmt>
        <c:idx val="2"/>
        <c:spPr>
          <a:solidFill>
            <a:schemeClr val="accent1"/>
          </a:solidFill>
          <a:ln w="28575" cap="rnd">
            <a:solidFill>
              <a:schemeClr val="accent1"/>
            </a:solidFill>
            <a:round/>
          </a:ln>
          <a:effectLst/>
        </c:spPr>
        <c:marker>
          <c:symbol val="none"/>
        </c:marker>
      </c:pivotFmt>
      <c:pivotFmt>
        <c:idx val="3"/>
        <c:spPr>
          <a:solidFill>
            <a:schemeClr val="accent1"/>
          </a:solidFill>
          <a:ln w="28575" cap="rnd">
            <a:solidFill>
              <a:schemeClr val="accent1"/>
            </a:solidFill>
            <a:round/>
          </a:ln>
          <a:effectLst/>
        </c:spPr>
        <c:marker>
          <c:symbol val="none"/>
        </c:marker>
      </c:pivotFmt>
      <c:pivotFmt>
        <c:idx val="4"/>
        <c:spPr>
          <a:solidFill>
            <a:schemeClr val="accent1"/>
          </a:solidFill>
          <a:ln w="28575" cap="rnd">
            <a:solidFill>
              <a:schemeClr val="accent1"/>
            </a:solidFill>
            <a:round/>
          </a:ln>
          <a:effectLst/>
        </c:spPr>
        <c:marker>
          <c:symbol val="none"/>
        </c:marker>
      </c:pivotFmt>
      <c:pivotFmt>
        <c:idx val="5"/>
        <c:spPr>
          <a:solidFill>
            <a:schemeClr val="accent1"/>
          </a:solidFill>
          <a:ln w="28575" cap="rnd">
            <a:solidFill>
              <a:schemeClr val="accent1"/>
            </a:solidFill>
            <a:round/>
          </a:ln>
          <a:effectLst/>
        </c:spPr>
        <c:marker>
          <c:symbol val="none"/>
        </c:marker>
      </c:pivotFmt>
      <c:pivotFmt>
        <c:idx val="6"/>
        <c:spPr>
          <a:solidFill>
            <a:schemeClr val="accent1"/>
          </a:solidFill>
          <a:ln w="28575" cap="rnd">
            <a:solidFill>
              <a:schemeClr val="accent1"/>
            </a:solidFill>
            <a:round/>
          </a:ln>
          <a:effectLst/>
        </c:spPr>
        <c:marker>
          <c:symbol val="none"/>
        </c:marker>
      </c:pivotFmt>
      <c:pivotFmt>
        <c:idx val="7"/>
        <c:spPr>
          <a:solidFill>
            <a:schemeClr val="accent1"/>
          </a:solidFill>
          <a:ln w="28575" cap="rnd">
            <a:solidFill>
              <a:schemeClr val="accent1"/>
            </a:solidFill>
            <a:round/>
          </a:ln>
          <a:effectLst/>
        </c:spPr>
        <c:marker>
          <c:symbol val="none"/>
        </c:marker>
      </c:pivotFmt>
      <c:pivotFmt>
        <c:idx val="8"/>
        <c:spPr>
          <a:solidFill>
            <a:schemeClr val="accent1"/>
          </a:solidFill>
          <a:ln w="28575" cap="rnd">
            <a:solidFill>
              <a:schemeClr val="accent1"/>
            </a:solidFill>
            <a:round/>
          </a:ln>
          <a:effectLst/>
        </c:spPr>
        <c:marker>
          <c:symbol val="none"/>
        </c:marker>
      </c:pivotFmt>
      <c:pivotFmt>
        <c:idx val="9"/>
        <c:spPr>
          <a:solidFill>
            <a:schemeClr val="accent1"/>
          </a:solidFill>
          <a:ln w="28575" cap="rnd">
            <a:solidFill>
              <a:schemeClr val="accent1"/>
            </a:solidFill>
            <a:round/>
          </a:ln>
          <a:effectLst/>
        </c:spPr>
        <c:marker>
          <c:symbol val="none"/>
        </c:marker>
      </c:pivotFmt>
      <c:pivotFmt>
        <c:idx val="10"/>
        <c:spPr>
          <a:solidFill>
            <a:schemeClr val="accent1"/>
          </a:solidFill>
          <a:ln w="28575" cap="rnd">
            <a:solidFill>
              <a:schemeClr val="accent1"/>
            </a:solidFill>
            <a:round/>
          </a:ln>
          <a:effectLst/>
        </c:spPr>
        <c:marker>
          <c:symbol val="none"/>
        </c:marker>
      </c:pivotFmt>
      <c:pivotFmt>
        <c:idx val="11"/>
        <c:spPr>
          <a:solidFill>
            <a:schemeClr val="accent1"/>
          </a:solidFill>
          <a:ln w="28575" cap="rnd">
            <a:solidFill>
              <a:schemeClr val="accent1"/>
            </a:solidFill>
            <a:round/>
          </a:ln>
          <a:effectLst/>
        </c:spPr>
        <c:marker>
          <c:symbol val="none"/>
        </c:marker>
      </c:pivotFmt>
      <c:pivotFmt>
        <c:idx val="12"/>
        <c:spPr>
          <a:solidFill>
            <a:schemeClr val="accent1"/>
          </a:solidFill>
          <a:ln w="28575" cap="rnd">
            <a:solidFill>
              <a:schemeClr val="accent1"/>
            </a:solidFill>
            <a:round/>
          </a:ln>
          <a:effectLst/>
        </c:spPr>
        <c:marker>
          <c:symbol val="none"/>
        </c:marker>
      </c:pivotFmt>
      <c:pivotFmt>
        <c:idx val="13"/>
        <c:spPr>
          <a:solidFill>
            <a:schemeClr val="accent1"/>
          </a:solidFill>
          <a:ln w="28575" cap="rnd">
            <a:solidFill>
              <a:schemeClr val="accent1"/>
            </a:solidFill>
            <a:round/>
          </a:ln>
          <a:effectLst/>
        </c:spPr>
        <c:marker>
          <c:symbol val="none"/>
        </c:marker>
      </c:pivotFmt>
      <c:pivotFmt>
        <c:idx val="14"/>
        <c:spPr>
          <a:solidFill>
            <a:schemeClr val="accent1"/>
          </a:solidFill>
          <a:ln w="28575" cap="rnd">
            <a:solidFill>
              <a:schemeClr val="accent1"/>
            </a:solidFill>
            <a:round/>
          </a:ln>
          <a:effectLst/>
        </c:spPr>
        <c:marker>
          <c:symbol val="none"/>
        </c:marker>
      </c:pivotFmt>
      <c:pivotFmt>
        <c:idx val="15"/>
        <c:spPr>
          <a:solidFill>
            <a:schemeClr val="accent1"/>
          </a:solidFill>
          <a:ln w="28575" cap="rnd">
            <a:solidFill>
              <a:schemeClr val="accent1"/>
            </a:solidFill>
            <a:round/>
          </a:ln>
          <a:effectLst/>
        </c:spPr>
        <c:marker>
          <c:symbol val="none"/>
        </c:marker>
      </c:pivotFmt>
      <c:pivotFmt>
        <c:idx val="16"/>
        <c:spPr>
          <a:solidFill>
            <a:schemeClr val="accent1"/>
          </a:solidFill>
          <a:ln w="28575" cap="rnd">
            <a:solidFill>
              <a:schemeClr val="accent1"/>
            </a:solidFill>
            <a:round/>
          </a:ln>
          <a:effectLst/>
        </c:spPr>
        <c:marker>
          <c:symbol val="none"/>
        </c:marker>
      </c:pivotFmt>
      <c:pivotFmt>
        <c:idx val="17"/>
        <c:spPr>
          <a:solidFill>
            <a:schemeClr val="accent1"/>
          </a:solidFill>
          <a:ln w="28575" cap="rnd">
            <a:solidFill>
              <a:schemeClr val="accent1"/>
            </a:solidFill>
            <a:round/>
          </a:ln>
          <a:effectLst/>
        </c:spPr>
        <c:marker>
          <c:symbol val="none"/>
        </c:marker>
      </c:pivotFmt>
      <c:pivotFmt>
        <c:idx val="18"/>
        <c:spPr>
          <a:solidFill>
            <a:schemeClr val="accent1"/>
          </a:solidFill>
          <a:ln w="28575" cap="rnd">
            <a:solidFill>
              <a:schemeClr val="accent1"/>
            </a:solidFill>
            <a:round/>
          </a:ln>
          <a:effectLst/>
        </c:spPr>
        <c:marker>
          <c:symbol val="none"/>
        </c:marker>
      </c:pivotFmt>
      <c:pivotFmt>
        <c:idx val="19"/>
        <c:spPr>
          <a:solidFill>
            <a:schemeClr val="accent1"/>
          </a:solidFill>
          <a:ln w="28575" cap="rnd">
            <a:solidFill>
              <a:schemeClr val="accent1"/>
            </a:solidFill>
            <a:round/>
          </a:ln>
          <a:effectLst/>
        </c:spPr>
        <c:marker>
          <c:symbol val="none"/>
        </c:marker>
      </c:pivotFmt>
      <c:pivotFmt>
        <c:idx val="20"/>
        <c:spPr>
          <a:solidFill>
            <a:schemeClr val="accent1"/>
          </a:solidFill>
          <a:ln w="28575" cap="rnd">
            <a:solidFill>
              <a:schemeClr val="accent1"/>
            </a:solidFill>
            <a:round/>
          </a:ln>
          <a:effectLst/>
        </c:spPr>
        <c:marker>
          <c:symbol val="none"/>
        </c:marker>
      </c:pivotFmt>
      <c:pivotFmt>
        <c:idx val="21"/>
        <c:spPr>
          <a:solidFill>
            <a:schemeClr val="accent1"/>
          </a:solidFill>
          <a:ln w="28575" cap="rnd">
            <a:solidFill>
              <a:schemeClr val="accent1"/>
            </a:solidFill>
            <a:round/>
          </a:ln>
          <a:effectLst/>
        </c:spPr>
        <c:marker>
          <c:symbol val="none"/>
        </c:marker>
      </c:pivotFmt>
      <c:pivotFmt>
        <c:idx val="22"/>
        <c:spPr>
          <a:solidFill>
            <a:schemeClr val="accent1"/>
          </a:solidFill>
          <a:ln w="28575" cap="rnd">
            <a:solidFill>
              <a:schemeClr val="accent1"/>
            </a:solidFill>
            <a:round/>
          </a:ln>
          <a:effectLst/>
        </c:spPr>
        <c:marker>
          <c:symbol val="none"/>
        </c:marker>
      </c:pivotFmt>
      <c:pivotFmt>
        <c:idx val="23"/>
        <c:spPr>
          <a:solidFill>
            <a:schemeClr val="accent1"/>
          </a:solidFill>
          <a:ln w="28575" cap="rnd">
            <a:solidFill>
              <a:schemeClr val="accent1"/>
            </a:solidFill>
            <a:round/>
          </a:ln>
          <a:effectLst/>
        </c:spPr>
        <c:marker>
          <c:symbol val="none"/>
        </c:marker>
      </c:pivotFmt>
      <c:pivotFmt>
        <c:idx val="24"/>
        <c:spPr>
          <a:solidFill>
            <a:schemeClr val="accent1"/>
          </a:solidFill>
          <a:ln w="28575" cap="rnd">
            <a:solidFill>
              <a:schemeClr val="accent1"/>
            </a:solidFill>
            <a:round/>
          </a:ln>
          <a:effectLst/>
        </c:spPr>
        <c:marker>
          <c:symbol val="none"/>
        </c:marker>
      </c:pivotFmt>
      <c:pivotFmt>
        <c:idx val="25"/>
        <c:spPr>
          <a:solidFill>
            <a:schemeClr val="accent1"/>
          </a:solidFill>
          <a:ln w="28575" cap="rnd">
            <a:solidFill>
              <a:schemeClr val="accent1"/>
            </a:solidFill>
            <a:round/>
          </a:ln>
          <a:effectLst/>
        </c:spPr>
        <c:marker>
          <c:symbol val="none"/>
        </c:marker>
      </c:pivotFmt>
      <c:pivotFmt>
        <c:idx val="26"/>
        <c:spPr>
          <a:solidFill>
            <a:schemeClr val="accent1"/>
          </a:solidFill>
          <a:ln w="28575" cap="rnd">
            <a:solidFill>
              <a:schemeClr val="accent1"/>
            </a:solidFill>
            <a:round/>
          </a:ln>
          <a:effectLst/>
        </c:spPr>
        <c:marker>
          <c:symbol val="none"/>
        </c:marker>
      </c:pivotFmt>
      <c:pivotFmt>
        <c:idx val="27"/>
        <c:spPr>
          <a:solidFill>
            <a:schemeClr val="accent1"/>
          </a:solidFill>
          <a:ln w="28575" cap="rnd">
            <a:solidFill>
              <a:schemeClr val="accent1"/>
            </a:solidFill>
            <a:round/>
          </a:ln>
          <a:effectLst/>
        </c:spPr>
        <c:marker>
          <c:symbol val="none"/>
        </c:marker>
      </c:pivotFmt>
      <c:pivotFmt>
        <c:idx val="28"/>
        <c:spPr>
          <a:solidFill>
            <a:schemeClr val="accent1"/>
          </a:solidFill>
          <a:ln w="28575" cap="rnd">
            <a:solidFill>
              <a:schemeClr val="accent1"/>
            </a:solidFill>
            <a:round/>
          </a:ln>
          <a:effectLst/>
        </c:spPr>
        <c:marker>
          <c:symbol val="none"/>
        </c:marker>
      </c:pivotFmt>
      <c:pivotFmt>
        <c:idx val="29"/>
        <c:spPr>
          <a:solidFill>
            <a:schemeClr val="accent1"/>
          </a:solidFill>
          <a:ln w="28575" cap="rnd">
            <a:solidFill>
              <a:schemeClr val="accent1"/>
            </a:solidFill>
            <a:round/>
          </a:ln>
          <a:effectLst/>
        </c:spPr>
        <c:marker>
          <c:symbol val="none"/>
        </c:marker>
      </c:pivotFmt>
      <c:pivotFmt>
        <c:idx val="30"/>
        <c:spPr>
          <a:solidFill>
            <a:schemeClr val="accent1"/>
          </a:solidFill>
          <a:ln w="28575" cap="rnd">
            <a:solidFill>
              <a:schemeClr val="accent1"/>
            </a:solidFill>
            <a:round/>
          </a:ln>
          <a:effectLst/>
        </c:spPr>
        <c:marker>
          <c:symbol val="none"/>
        </c:marker>
      </c:pivotFmt>
      <c:pivotFmt>
        <c:idx val="31"/>
        <c:spPr>
          <a:solidFill>
            <a:schemeClr val="accent1"/>
          </a:solidFill>
          <a:ln w="28575" cap="rnd">
            <a:solidFill>
              <a:schemeClr val="accent1"/>
            </a:solidFill>
            <a:round/>
          </a:ln>
          <a:effectLst/>
        </c:spPr>
        <c:marker>
          <c:symbol val="none"/>
        </c:marker>
      </c:pivotFmt>
      <c:pivotFmt>
        <c:idx val="32"/>
        <c:spPr>
          <a:solidFill>
            <a:schemeClr val="accent1"/>
          </a:solidFill>
          <a:ln w="28575" cap="rnd">
            <a:solidFill>
              <a:schemeClr val="accent1"/>
            </a:solidFill>
            <a:round/>
          </a:ln>
          <a:effectLst/>
        </c:spPr>
        <c:marker>
          <c:symbol val="none"/>
        </c:marker>
      </c:pivotFmt>
      <c:pivotFmt>
        <c:idx val="33"/>
        <c:spPr>
          <a:solidFill>
            <a:schemeClr val="accent1"/>
          </a:solidFill>
          <a:ln w="28575" cap="rnd">
            <a:solidFill>
              <a:schemeClr val="accent1"/>
            </a:solidFill>
            <a:round/>
          </a:ln>
          <a:effectLst/>
        </c:spPr>
        <c:marker>
          <c:symbol val="none"/>
        </c:marker>
      </c:pivotFmt>
      <c:pivotFmt>
        <c:idx val="34"/>
        <c:spPr>
          <a:solidFill>
            <a:schemeClr val="accent1"/>
          </a:solidFill>
          <a:ln w="28575" cap="rnd">
            <a:solidFill>
              <a:schemeClr val="accent1"/>
            </a:solidFill>
            <a:round/>
          </a:ln>
          <a:effectLst/>
        </c:spPr>
        <c:marker>
          <c:symbol val="none"/>
        </c:marker>
      </c:pivotFmt>
      <c:pivotFmt>
        <c:idx val="35"/>
        <c:spPr>
          <a:solidFill>
            <a:schemeClr val="accent1"/>
          </a:solidFill>
          <a:ln w="28575" cap="rnd">
            <a:solidFill>
              <a:schemeClr val="accent1"/>
            </a:solidFill>
            <a:round/>
          </a:ln>
          <a:effectLst/>
        </c:spPr>
        <c:marker>
          <c:symbol val="none"/>
        </c:marker>
      </c:pivotFmt>
      <c:pivotFmt>
        <c:idx val="36"/>
        <c:spPr>
          <a:solidFill>
            <a:schemeClr val="accent1"/>
          </a:solidFill>
          <a:ln w="28575" cap="rnd">
            <a:solidFill>
              <a:schemeClr val="accent1"/>
            </a:solidFill>
            <a:round/>
          </a:ln>
          <a:effectLst/>
        </c:spPr>
        <c:marker>
          <c:symbol val="none"/>
        </c:marker>
      </c:pivotFmt>
      <c:pivotFmt>
        <c:idx val="37"/>
        <c:spPr>
          <a:solidFill>
            <a:schemeClr val="accent1"/>
          </a:solidFill>
          <a:ln w="28575" cap="rnd">
            <a:solidFill>
              <a:schemeClr val="accent1"/>
            </a:solidFill>
            <a:round/>
          </a:ln>
          <a:effectLst/>
        </c:spPr>
        <c:marker>
          <c:symbol val="none"/>
        </c:marker>
      </c:pivotFmt>
      <c:pivotFmt>
        <c:idx val="38"/>
        <c:spPr>
          <a:solidFill>
            <a:schemeClr val="accent1"/>
          </a:solidFill>
          <a:ln w="28575" cap="rnd">
            <a:solidFill>
              <a:schemeClr val="accent1"/>
            </a:solidFill>
            <a:round/>
          </a:ln>
          <a:effectLst/>
        </c:spPr>
        <c:marker>
          <c:symbol val="none"/>
        </c:marker>
      </c:pivotFmt>
      <c:pivotFmt>
        <c:idx val="39"/>
        <c:spPr>
          <a:solidFill>
            <a:schemeClr val="accent1"/>
          </a:solidFill>
          <a:ln w="28575" cap="rnd">
            <a:solidFill>
              <a:schemeClr val="accent1"/>
            </a:solidFill>
            <a:round/>
          </a:ln>
          <a:effectLst/>
        </c:spPr>
        <c:marker>
          <c:symbol val="none"/>
        </c:marker>
      </c:pivotFmt>
      <c:pivotFmt>
        <c:idx val="40"/>
        <c:spPr>
          <a:solidFill>
            <a:schemeClr val="accent1"/>
          </a:solidFill>
          <a:ln w="28575" cap="rnd">
            <a:solidFill>
              <a:schemeClr val="accent1"/>
            </a:solidFill>
            <a:round/>
          </a:ln>
          <a:effectLst/>
        </c:spPr>
        <c:marker>
          <c:symbol val="none"/>
        </c:marker>
      </c:pivotFmt>
      <c:pivotFmt>
        <c:idx val="41"/>
        <c:spPr>
          <a:solidFill>
            <a:schemeClr val="accent1"/>
          </a:solidFill>
          <a:ln w="28575" cap="rnd">
            <a:solidFill>
              <a:schemeClr val="accent1"/>
            </a:solidFill>
            <a:round/>
          </a:ln>
          <a:effectLst/>
        </c:spPr>
        <c:marker>
          <c:symbol val="none"/>
        </c:marker>
      </c:pivotFmt>
      <c:pivotFmt>
        <c:idx val="42"/>
        <c:spPr>
          <a:solidFill>
            <a:schemeClr val="accent1"/>
          </a:solidFill>
          <a:ln w="28575" cap="rnd">
            <a:solidFill>
              <a:schemeClr val="accent1"/>
            </a:solidFill>
            <a:round/>
          </a:ln>
          <a:effectLst/>
        </c:spPr>
        <c:marker>
          <c:symbol val="none"/>
        </c:marker>
      </c:pivotFmt>
      <c:pivotFmt>
        <c:idx val="43"/>
        <c:spPr>
          <a:solidFill>
            <a:schemeClr val="accent1"/>
          </a:solidFill>
          <a:ln w="28575" cap="rnd">
            <a:solidFill>
              <a:schemeClr val="accent1"/>
            </a:solidFill>
            <a:round/>
          </a:ln>
          <a:effectLst/>
        </c:spPr>
        <c:marker>
          <c:symbol val="none"/>
        </c:marker>
      </c:pivotFmt>
      <c:pivotFmt>
        <c:idx val="44"/>
        <c:spPr>
          <a:solidFill>
            <a:schemeClr val="accent1"/>
          </a:solidFill>
          <a:ln w="28575" cap="rnd">
            <a:solidFill>
              <a:schemeClr val="accent1"/>
            </a:solidFill>
            <a:round/>
          </a:ln>
          <a:effectLst/>
        </c:spPr>
        <c:marker>
          <c:symbol val="none"/>
        </c:marker>
      </c:pivotFmt>
      <c:pivotFmt>
        <c:idx val="45"/>
        <c:spPr>
          <a:solidFill>
            <a:schemeClr val="accent1"/>
          </a:solidFill>
          <a:ln w="28575" cap="rnd">
            <a:solidFill>
              <a:schemeClr val="accent1"/>
            </a:solidFill>
            <a:round/>
          </a:ln>
          <a:effectLst/>
        </c:spPr>
        <c:marker>
          <c:symbol val="none"/>
        </c:marker>
      </c:pivotFmt>
      <c:pivotFmt>
        <c:idx val="46"/>
        <c:spPr>
          <a:solidFill>
            <a:schemeClr val="accent1"/>
          </a:solidFill>
          <a:ln w="28575" cap="rnd">
            <a:solidFill>
              <a:schemeClr val="accent1"/>
            </a:solidFill>
            <a:round/>
          </a:ln>
          <a:effectLst/>
        </c:spPr>
        <c:marker>
          <c:symbol val="none"/>
        </c:marker>
      </c:pivotFmt>
      <c:pivotFmt>
        <c:idx val="47"/>
        <c:spPr>
          <a:solidFill>
            <a:schemeClr val="accent1"/>
          </a:solidFill>
          <a:ln w="28575" cap="rnd">
            <a:solidFill>
              <a:schemeClr val="accent1"/>
            </a:solidFill>
            <a:round/>
          </a:ln>
          <a:effectLst/>
        </c:spPr>
        <c:marker>
          <c:symbol val="none"/>
        </c:marker>
      </c:pivotFmt>
      <c:pivotFmt>
        <c:idx val="48"/>
        <c:spPr>
          <a:solidFill>
            <a:schemeClr val="accent1"/>
          </a:solidFill>
          <a:ln w="28575" cap="rnd">
            <a:solidFill>
              <a:schemeClr val="accent1"/>
            </a:solidFill>
            <a:round/>
          </a:ln>
          <a:effectLst/>
        </c:spPr>
        <c:marker>
          <c:symbol val="none"/>
        </c:marker>
      </c:pivotFmt>
      <c:pivotFmt>
        <c:idx val="49"/>
        <c:spPr>
          <a:solidFill>
            <a:schemeClr val="accent1"/>
          </a:solidFill>
          <a:ln w="28575" cap="rnd">
            <a:solidFill>
              <a:schemeClr val="accent1"/>
            </a:solidFill>
            <a:round/>
          </a:ln>
          <a:effectLst/>
        </c:spPr>
        <c:marker>
          <c:symbol val="none"/>
        </c:marker>
      </c:pivotFmt>
      <c:pivotFmt>
        <c:idx val="50"/>
        <c:spPr>
          <a:solidFill>
            <a:schemeClr val="accent1"/>
          </a:solidFill>
          <a:ln w="28575" cap="rnd">
            <a:solidFill>
              <a:schemeClr val="accent1"/>
            </a:solidFill>
            <a:round/>
          </a:ln>
          <a:effectLst/>
        </c:spPr>
        <c:marker>
          <c:symbol val="none"/>
        </c:marker>
      </c:pivotFmt>
      <c:pivotFmt>
        <c:idx val="51"/>
        <c:spPr>
          <a:solidFill>
            <a:schemeClr val="accent1"/>
          </a:solidFill>
          <a:ln w="28575" cap="rnd">
            <a:solidFill>
              <a:schemeClr val="accent1"/>
            </a:solidFill>
            <a:round/>
          </a:ln>
          <a:effectLst/>
        </c:spPr>
        <c:marker>
          <c:symbol val="none"/>
        </c:marker>
      </c:pivotFmt>
      <c:pivotFmt>
        <c:idx val="52"/>
        <c:spPr>
          <a:solidFill>
            <a:schemeClr val="accent1"/>
          </a:solidFill>
          <a:ln w="28575" cap="rnd">
            <a:solidFill>
              <a:schemeClr val="accent1"/>
            </a:solidFill>
            <a:round/>
          </a:ln>
          <a:effectLst/>
        </c:spPr>
        <c:marker>
          <c:symbol val="none"/>
        </c:marker>
      </c:pivotFmt>
      <c:pivotFmt>
        <c:idx val="53"/>
        <c:spPr>
          <a:solidFill>
            <a:schemeClr val="accent1"/>
          </a:solidFill>
          <a:ln w="28575" cap="rnd">
            <a:solidFill>
              <a:schemeClr val="accent1"/>
            </a:solidFill>
            <a:round/>
          </a:ln>
          <a:effectLst/>
        </c:spPr>
        <c:marker>
          <c:symbol val="none"/>
        </c:marker>
      </c:pivotFmt>
      <c:pivotFmt>
        <c:idx val="54"/>
        <c:spPr>
          <a:solidFill>
            <a:schemeClr val="accent1"/>
          </a:solidFill>
          <a:ln w="28575" cap="rnd">
            <a:solidFill>
              <a:schemeClr val="accent1"/>
            </a:solidFill>
            <a:round/>
          </a:ln>
          <a:effectLst/>
        </c:spPr>
        <c:marker>
          <c:symbol val="none"/>
        </c:marker>
      </c:pivotFmt>
      <c:pivotFmt>
        <c:idx val="55"/>
        <c:spPr>
          <a:solidFill>
            <a:schemeClr val="accent1"/>
          </a:solidFill>
          <a:ln w="28575" cap="rnd">
            <a:solidFill>
              <a:schemeClr val="accent1"/>
            </a:solidFill>
            <a:round/>
          </a:ln>
          <a:effectLst/>
        </c:spPr>
        <c:marker>
          <c:symbol val="none"/>
        </c:marker>
      </c:pivotFmt>
      <c:pivotFmt>
        <c:idx val="56"/>
        <c:spPr>
          <a:solidFill>
            <a:schemeClr val="accent1"/>
          </a:solidFill>
          <a:ln w="28575" cap="rnd">
            <a:solidFill>
              <a:schemeClr val="accent1"/>
            </a:solidFill>
            <a:round/>
          </a:ln>
          <a:effectLst/>
        </c:spPr>
        <c:marker>
          <c:symbol val="none"/>
        </c:marker>
      </c:pivotFmt>
      <c:pivotFmt>
        <c:idx val="57"/>
        <c:spPr>
          <a:solidFill>
            <a:schemeClr val="accent1"/>
          </a:solidFill>
          <a:ln w="28575" cap="rnd">
            <a:solidFill>
              <a:schemeClr val="accent1"/>
            </a:solidFill>
            <a:round/>
          </a:ln>
          <a:effectLst/>
        </c:spPr>
        <c:marker>
          <c:symbol val="none"/>
        </c:marker>
      </c:pivotFmt>
      <c:pivotFmt>
        <c:idx val="58"/>
        <c:spPr>
          <a:solidFill>
            <a:schemeClr val="accent1"/>
          </a:solidFill>
          <a:ln w="28575" cap="rnd">
            <a:solidFill>
              <a:schemeClr val="accent1"/>
            </a:solidFill>
            <a:round/>
          </a:ln>
          <a:effectLst/>
        </c:spPr>
        <c:marker>
          <c:symbol val="none"/>
        </c:marker>
      </c:pivotFmt>
      <c:pivotFmt>
        <c:idx val="59"/>
        <c:spPr>
          <a:solidFill>
            <a:schemeClr val="accent1"/>
          </a:solidFill>
          <a:ln w="28575" cap="rnd">
            <a:solidFill>
              <a:schemeClr val="accent1"/>
            </a:solidFill>
            <a:round/>
          </a:ln>
          <a:effectLst/>
        </c:spPr>
        <c:marker>
          <c:symbol val="none"/>
        </c:marker>
      </c:pivotFmt>
      <c:pivotFmt>
        <c:idx val="60"/>
        <c:spPr>
          <a:solidFill>
            <a:schemeClr val="accent1"/>
          </a:solidFill>
          <a:ln w="28575" cap="rnd">
            <a:solidFill>
              <a:schemeClr val="accent1"/>
            </a:solidFill>
            <a:round/>
          </a:ln>
          <a:effectLst/>
        </c:spPr>
        <c:marker>
          <c:symbol val="none"/>
        </c:marker>
      </c:pivotFmt>
      <c:pivotFmt>
        <c:idx val="61"/>
        <c:spPr>
          <a:solidFill>
            <a:schemeClr val="accent1"/>
          </a:solidFill>
          <a:ln w="28575" cap="rnd">
            <a:solidFill>
              <a:schemeClr val="accent1"/>
            </a:solidFill>
            <a:round/>
          </a:ln>
          <a:effectLst/>
        </c:spPr>
        <c:marker>
          <c:symbol val="none"/>
        </c:marker>
      </c:pivotFmt>
      <c:pivotFmt>
        <c:idx val="62"/>
        <c:spPr>
          <a:solidFill>
            <a:schemeClr val="accent1"/>
          </a:solidFill>
          <a:ln w="28575" cap="rnd">
            <a:solidFill>
              <a:schemeClr val="accent1"/>
            </a:solidFill>
            <a:round/>
          </a:ln>
          <a:effectLst/>
        </c:spPr>
        <c:marker>
          <c:symbol val="none"/>
        </c:marker>
      </c:pivotFmt>
      <c:pivotFmt>
        <c:idx val="63"/>
        <c:spPr>
          <a:solidFill>
            <a:schemeClr val="accent1"/>
          </a:solidFill>
          <a:ln w="28575" cap="rnd">
            <a:solidFill>
              <a:schemeClr val="accent1"/>
            </a:solidFill>
            <a:round/>
          </a:ln>
          <a:effectLst/>
        </c:spPr>
        <c:marker>
          <c:symbol val="none"/>
        </c:marker>
      </c:pivotFmt>
      <c:pivotFmt>
        <c:idx val="64"/>
        <c:spPr>
          <a:solidFill>
            <a:schemeClr val="accent1"/>
          </a:solidFill>
          <a:ln w="28575" cap="rnd">
            <a:solidFill>
              <a:schemeClr val="accent1"/>
            </a:solidFill>
            <a:round/>
          </a:ln>
          <a:effectLst/>
        </c:spPr>
        <c:marker>
          <c:symbol val="none"/>
        </c:marker>
      </c:pivotFmt>
      <c:pivotFmt>
        <c:idx val="65"/>
        <c:spPr>
          <a:solidFill>
            <a:schemeClr val="accent1"/>
          </a:solidFill>
          <a:ln w="28575" cap="rnd">
            <a:solidFill>
              <a:schemeClr val="accent1"/>
            </a:solidFill>
            <a:round/>
          </a:ln>
          <a:effectLst/>
        </c:spPr>
        <c:marker>
          <c:symbol val="none"/>
        </c:marker>
      </c:pivotFmt>
      <c:pivotFmt>
        <c:idx val="66"/>
        <c:spPr>
          <a:solidFill>
            <a:schemeClr val="accent1"/>
          </a:solidFill>
          <a:ln w="28575" cap="rnd">
            <a:solidFill>
              <a:schemeClr val="accent1"/>
            </a:solidFill>
            <a:round/>
          </a:ln>
          <a:effectLst/>
        </c:spPr>
        <c:marker>
          <c:symbol val="none"/>
        </c:marker>
      </c:pivotFmt>
      <c:pivotFmt>
        <c:idx val="67"/>
        <c:spPr>
          <a:solidFill>
            <a:schemeClr val="accent1"/>
          </a:solidFill>
          <a:ln w="28575" cap="rnd">
            <a:solidFill>
              <a:schemeClr val="accent1"/>
            </a:solidFill>
            <a:round/>
          </a:ln>
          <a:effectLst/>
        </c:spPr>
        <c:marker>
          <c:symbol val="none"/>
        </c:marker>
      </c:pivotFmt>
      <c:pivotFmt>
        <c:idx val="68"/>
        <c:spPr>
          <a:solidFill>
            <a:schemeClr val="accent1"/>
          </a:solidFill>
          <a:ln w="28575" cap="rnd">
            <a:solidFill>
              <a:schemeClr val="accent1"/>
            </a:solidFill>
            <a:round/>
          </a:ln>
          <a:effectLst/>
        </c:spPr>
        <c:marker>
          <c:symbol val="none"/>
        </c:marker>
      </c:pivotFmt>
      <c:pivotFmt>
        <c:idx val="69"/>
        <c:spPr>
          <a:solidFill>
            <a:schemeClr val="accent1"/>
          </a:solidFill>
          <a:ln w="28575" cap="rnd">
            <a:solidFill>
              <a:schemeClr val="accent1"/>
            </a:solidFill>
            <a:round/>
          </a:ln>
          <a:effectLst/>
        </c:spPr>
        <c:marker>
          <c:symbol val="none"/>
        </c:marker>
      </c:pivotFmt>
      <c:pivotFmt>
        <c:idx val="70"/>
        <c:spPr>
          <a:solidFill>
            <a:schemeClr val="accent1"/>
          </a:solidFill>
          <a:ln w="28575" cap="rnd">
            <a:solidFill>
              <a:schemeClr val="accent1"/>
            </a:solidFill>
            <a:round/>
          </a:ln>
          <a:effectLst/>
        </c:spPr>
        <c:marker>
          <c:symbol val="none"/>
        </c:marker>
      </c:pivotFmt>
      <c:pivotFmt>
        <c:idx val="71"/>
        <c:spPr>
          <a:solidFill>
            <a:schemeClr val="accent1"/>
          </a:solidFill>
          <a:ln w="28575" cap="rnd">
            <a:solidFill>
              <a:schemeClr val="accent1"/>
            </a:solidFill>
            <a:round/>
          </a:ln>
          <a:effectLst/>
        </c:spPr>
        <c:marker>
          <c:symbol val="none"/>
        </c:marker>
      </c:pivotFmt>
      <c:pivotFmt>
        <c:idx val="72"/>
        <c:spPr>
          <a:solidFill>
            <a:schemeClr val="accent1"/>
          </a:solidFill>
          <a:ln w="28575" cap="rnd">
            <a:solidFill>
              <a:schemeClr val="accent1"/>
            </a:solidFill>
            <a:round/>
          </a:ln>
          <a:effectLst/>
        </c:spPr>
        <c:marker>
          <c:symbol val="none"/>
        </c:marker>
      </c:pivotFmt>
      <c:pivotFmt>
        <c:idx val="73"/>
        <c:spPr>
          <a:solidFill>
            <a:schemeClr val="accent1"/>
          </a:solidFill>
          <a:ln w="28575" cap="rnd">
            <a:solidFill>
              <a:schemeClr val="accent1"/>
            </a:solidFill>
            <a:round/>
          </a:ln>
          <a:effectLst/>
        </c:spPr>
        <c:marker>
          <c:symbol val="none"/>
        </c:marker>
      </c:pivotFmt>
      <c:pivotFmt>
        <c:idx val="74"/>
        <c:spPr>
          <a:solidFill>
            <a:schemeClr val="accent1"/>
          </a:solidFill>
          <a:ln w="28575" cap="rnd">
            <a:solidFill>
              <a:schemeClr val="accent1"/>
            </a:solidFill>
            <a:round/>
          </a:ln>
          <a:effectLst/>
        </c:spPr>
        <c:marker>
          <c:symbol val="none"/>
        </c:marker>
      </c:pivotFmt>
      <c:pivotFmt>
        <c:idx val="75"/>
        <c:spPr>
          <a:solidFill>
            <a:schemeClr val="accent1"/>
          </a:solidFill>
          <a:ln w="28575" cap="rnd">
            <a:solidFill>
              <a:schemeClr val="accent1"/>
            </a:solidFill>
            <a:round/>
          </a:ln>
          <a:effectLst/>
        </c:spPr>
        <c:marker>
          <c:symbol val="none"/>
        </c:marker>
      </c:pivotFmt>
      <c:pivotFmt>
        <c:idx val="76"/>
        <c:spPr>
          <a:solidFill>
            <a:schemeClr val="accent1"/>
          </a:solidFill>
          <a:ln w="28575" cap="rnd">
            <a:solidFill>
              <a:schemeClr val="accent1"/>
            </a:solidFill>
            <a:round/>
          </a:ln>
          <a:effectLst/>
        </c:spPr>
        <c:marker>
          <c:symbol val="none"/>
        </c:marker>
      </c:pivotFmt>
      <c:pivotFmt>
        <c:idx val="77"/>
        <c:spPr>
          <a:solidFill>
            <a:schemeClr val="accent1"/>
          </a:solidFill>
          <a:ln w="28575" cap="rnd">
            <a:solidFill>
              <a:schemeClr val="accent1"/>
            </a:solidFill>
            <a:round/>
          </a:ln>
          <a:effectLst/>
        </c:spPr>
        <c:marker>
          <c:symbol val="none"/>
        </c:marker>
      </c:pivotFmt>
      <c:pivotFmt>
        <c:idx val="78"/>
        <c:spPr>
          <a:solidFill>
            <a:schemeClr val="accent1"/>
          </a:solidFill>
          <a:ln w="28575" cap="rnd">
            <a:solidFill>
              <a:schemeClr val="accent1"/>
            </a:solidFill>
            <a:round/>
          </a:ln>
          <a:effectLst/>
        </c:spPr>
        <c:marker>
          <c:symbol val="none"/>
        </c:marker>
      </c:pivotFmt>
      <c:pivotFmt>
        <c:idx val="79"/>
        <c:spPr>
          <a:solidFill>
            <a:schemeClr val="accent1"/>
          </a:solidFill>
          <a:ln w="28575" cap="rnd">
            <a:solidFill>
              <a:schemeClr val="accent1"/>
            </a:solidFill>
            <a:round/>
          </a:ln>
          <a:effectLst/>
        </c:spPr>
        <c:marker>
          <c:symbol val="none"/>
        </c:marker>
      </c:pivotFmt>
      <c:pivotFmt>
        <c:idx val="80"/>
        <c:spPr>
          <a:solidFill>
            <a:schemeClr val="accent1"/>
          </a:solidFill>
          <a:ln w="28575" cap="rnd">
            <a:solidFill>
              <a:schemeClr val="accent1"/>
            </a:solidFill>
            <a:round/>
          </a:ln>
          <a:effectLst/>
        </c:spPr>
        <c:marker>
          <c:symbol val="none"/>
        </c:marker>
      </c:pivotFmt>
      <c:pivotFmt>
        <c:idx val="81"/>
        <c:spPr>
          <a:solidFill>
            <a:schemeClr val="accent1"/>
          </a:solidFill>
          <a:ln w="28575" cap="rnd">
            <a:solidFill>
              <a:schemeClr val="accent1"/>
            </a:solidFill>
            <a:round/>
          </a:ln>
          <a:effectLst/>
        </c:spPr>
        <c:marker>
          <c:symbol val="none"/>
        </c:marker>
      </c:pivotFmt>
      <c:pivotFmt>
        <c:idx val="82"/>
        <c:spPr>
          <a:solidFill>
            <a:schemeClr val="accent1"/>
          </a:solidFill>
          <a:ln w="28575" cap="rnd">
            <a:solidFill>
              <a:schemeClr val="accent1"/>
            </a:solidFill>
            <a:round/>
          </a:ln>
          <a:effectLst/>
        </c:spPr>
        <c:marker>
          <c:symbol val="none"/>
        </c:marker>
      </c:pivotFmt>
      <c:pivotFmt>
        <c:idx val="83"/>
        <c:spPr>
          <a:solidFill>
            <a:schemeClr val="accent1"/>
          </a:solidFill>
          <a:ln w="28575" cap="rnd">
            <a:solidFill>
              <a:schemeClr val="accent1"/>
            </a:solidFill>
            <a:round/>
          </a:ln>
          <a:effectLst/>
        </c:spPr>
        <c:marker>
          <c:symbol val="none"/>
        </c:marker>
      </c:pivotFmt>
      <c:pivotFmt>
        <c:idx val="84"/>
        <c:spPr>
          <a:solidFill>
            <a:schemeClr val="accent1"/>
          </a:solidFill>
          <a:ln w="28575" cap="rnd">
            <a:solidFill>
              <a:schemeClr val="accent1"/>
            </a:solidFill>
            <a:round/>
          </a:ln>
          <a:effectLst/>
        </c:spPr>
        <c:marker>
          <c:symbol val="none"/>
        </c:marker>
      </c:pivotFmt>
      <c:pivotFmt>
        <c:idx val="85"/>
        <c:spPr>
          <a:solidFill>
            <a:schemeClr val="accent1"/>
          </a:solidFill>
          <a:ln w="28575" cap="rnd">
            <a:solidFill>
              <a:schemeClr val="accent1"/>
            </a:solidFill>
            <a:round/>
          </a:ln>
          <a:effectLst/>
        </c:spPr>
        <c:marker>
          <c:symbol val="none"/>
        </c:marker>
      </c:pivotFmt>
      <c:pivotFmt>
        <c:idx val="86"/>
        <c:spPr>
          <a:solidFill>
            <a:schemeClr val="accent1"/>
          </a:solidFill>
          <a:ln w="28575" cap="rnd">
            <a:solidFill>
              <a:schemeClr val="accent1"/>
            </a:solidFill>
            <a:round/>
          </a:ln>
          <a:effectLst/>
        </c:spPr>
        <c:marker>
          <c:symbol val="none"/>
        </c:marker>
      </c:pivotFmt>
      <c:pivotFmt>
        <c:idx val="87"/>
        <c:spPr>
          <a:solidFill>
            <a:schemeClr val="accent1"/>
          </a:solidFill>
          <a:ln w="28575" cap="rnd">
            <a:solidFill>
              <a:schemeClr val="accent1"/>
            </a:solidFill>
            <a:round/>
          </a:ln>
          <a:effectLst/>
        </c:spPr>
        <c:marker>
          <c:symbol val="none"/>
        </c:marker>
      </c:pivotFmt>
      <c:pivotFmt>
        <c:idx val="88"/>
        <c:spPr>
          <a:solidFill>
            <a:schemeClr val="accent1"/>
          </a:solidFill>
          <a:ln w="28575" cap="rnd">
            <a:solidFill>
              <a:schemeClr val="accent1"/>
            </a:solidFill>
            <a:round/>
          </a:ln>
          <a:effectLst/>
        </c:spPr>
        <c:marker>
          <c:symbol val="none"/>
        </c:marker>
      </c:pivotFmt>
      <c:pivotFmt>
        <c:idx val="89"/>
        <c:spPr>
          <a:solidFill>
            <a:schemeClr val="accent1"/>
          </a:solidFill>
          <a:ln w="28575" cap="rnd">
            <a:solidFill>
              <a:schemeClr val="accent1"/>
            </a:solidFill>
            <a:round/>
          </a:ln>
          <a:effectLst/>
        </c:spPr>
        <c:marker>
          <c:symbol val="none"/>
        </c:marker>
      </c:pivotFmt>
      <c:pivotFmt>
        <c:idx val="90"/>
        <c:spPr>
          <a:solidFill>
            <a:schemeClr val="accent1"/>
          </a:solidFill>
          <a:ln w="28575" cap="rnd">
            <a:solidFill>
              <a:schemeClr val="accent1"/>
            </a:solidFill>
            <a:round/>
          </a:ln>
          <a:effectLst/>
        </c:spPr>
        <c:marker>
          <c:symbol val="none"/>
        </c:marker>
      </c:pivotFmt>
      <c:pivotFmt>
        <c:idx val="91"/>
        <c:spPr>
          <a:solidFill>
            <a:schemeClr val="accent1"/>
          </a:solidFill>
          <a:ln w="28575" cap="rnd">
            <a:solidFill>
              <a:schemeClr val="accent1"/>
            </a:solidFill>
            <a:round/>
          </a:ln>
          <a:effectLst/>
        </c:spPr>
        <c:marker>
          <c:symbol val="none"/>
        </c:marker>
      </c:pivotFmt>
      <c:pivotFmt>
        <c:idx val="92"/>
        <c:spPr>
          <a:solidFill>
            <a:schemeClr val="accent1"/>
          </a:solidFill>
          <a:ln w="28575" cap="rnd">
            <a:solidFill>
              <a:schemeClr val="accent1"/>
            </a:solidFill>
            <a:round/>
          </a:ln>
          <a:effectLst/>
        </c:spPr>
        <c:marker>
          <c:symbol val="none"/>
        </c:marker>
      </c:pivotFmt>
      <c:pivotFmt>
        <c:idx val="93"/>
        <c:spPr>
          <a:solidFill>
            <a:schemeClr val="accent1"/>
          </a:solidFill>
          <a:ln w="28575" cap="rnd">
            <a:solidFill>
              <a:schemeClr val="accent1"/>
            </a:solidFill>
            <a:round/>
          </a:ln>
          <a:effectLst/>
        </c:spPr>
        <c:marker>
          <c:symbol val="none"/>
        </c:marker>
      </c:pivotFmt>
      <c:pivotFmt>
        <c:idx val="94"/>
        <c:spPr>
          <a:solidFill>
            <a:schemeClr val="accent1"/>
          </a:solidFill>
          <a:ln w="28575" cap="rnd">
            <a:solidFill>
              <a:schemeClr val="accent1"/>
            </a:solidFill>
            <a:round/>
          </a:ln>
          <a:effectLst/>
        </c:spPr>
        <c:marker>
          <c:symbol val="none"/>
        </c:marker>
      </c:pivotFmt>
      <c:pivotFmt>
        <c:idx val="95"/>
        <c:spPr>
          <a:solidFill>
            <a:schemeClr val="accent1"/>
          </a:solidFill>
          <a:ln w="28575" cap="rnd">
            <a:solidFill>
              <a:schemeClr val="accent1"/>
            </a:solidFill>
            <a:round/>
          </a:ln>
          <a:effectLst/>
        </c:spPr>
        <c:marker>
          <c:symbol val="none"/>
        </c:marker>
      </c:pivotFmt>
      <c:pivotFmt>
        <c:idx val="96"/>
        <c:spPr>
          <a:solidFill>
            <a:schemeClr val="accent1"/>
          </a:solidFill>
          <a:ln w="28575" cap="rnd">
            <a:solidFill>
              <a:schemeClr val="accent1"/>
            </a:solidFill>
            <a:round/>
          </a:ln>
          <a:effectLst/>
        </c:spPr>
        <c:marker>
          <c:symbol val="none"/>
        </c:marker>
      </c:pivotFmt>
      <c:pivotFmt>
        <c:idx val="97"/>
        <c:spPr>
          <a:solidFill>
            <a:schemeClr val="accent1"/>
          </a:solidFill>
          <a:ln w="28575" cap="rnd">
            <a:solidFill>
              <a:schemeClr val="accent1"/>
            </a:solidFill>
            <a:round/>
          </a:ln>
          <a:effectLst/>
        </c:spPr>
        <c:marker>
          <c:symbol val="none"/>
        </c:marker>
      </c:pivotFmt>
      <c:pivotFmt>
        <c:idx val="98"/>
        <c:spPr>
          <a:solidFill>
            <a:schemeClr val="accent1"/>
          </a:solidFill>
          <a:ln w="28575" cap="rnd">
            <a:solidFill>
              <a:schemeClr val="accent1"/>
            </a:solidFill>
            <a:round/>
          </a:ln>
          <a:effectLst/>
        </c:spPr>
        <c:marker>
          <c:symbol val="none"/>
        </c:marker>
      </c:pivotFmt>
      <c:pivotFmt>
        <c:idx val="99"/>
        <c:spPr>
          <a:solidFill>
            <a:schemeClr val="accent1"/>
          </a:solidFill>
          <a:ln w="28575" cap="rnd">
            <a:solidFill>
              <a:schemeClr val="accent1"/>
            </a:solidFill>
            <a:round/>
          </a:ln>
          <a:effectLst/>
        </c:spPr>
        <c:marker>
          <c:symbol val="none"/>
        </c:marker>
      </c:pivotFmt>
      <c:pivotFmt>
        <c:idx val="100"/>
        <c:spPr>
          <a:solidFill>
            <a:schemeClr val="accent1"/>
          </a:solidFill>
          <a:ln w="28575" cap="rnd">
            <a:solidFill>
              <a:schemeClr val="accent1"/>
            </a:solidFill>
            <a:round/>
          </a:ln>
          <a:effectLst/>
        </c:spPr>
        <c:marker>
          <c:symbol val="none"/>
        </c:marker>
      </c:pivotFmt>
      <c:pivotFmt>
        <c:idx val="101"/>
        <c:spPr>
          <a:solidFill>
            <a:schemeClr val="accent1"/>
          </a:solidFill>
          <a:ln w="28575" cap="rnd">
            <a:solidFill>
              <a:schemeClr val="accent1"/>
            </a:solidFill>
            <a:round/>
          </a:ln>
          <a:effectLst/>
        </c:spPr>
        <c:marker>
          <c:symbol val="none"/>
        </c:marker>
      </c:pivotFmt>
      <c:pivotFmt>
        <c:idx val="102"/>
        <c:spPr>
          <a:solidFill>
            <a:schemeClr val="accent1"/>
          </a:solidFill>
          <a:ln w="28575" cap="rnd">
            <a:solidFill>
              <a:schemeClr val="accent1"/>
            </a:solidFill>
            <a:round/>
          </a:ln>
          <a:effectLst/>
        </c:spPr>
        <c:marker>
          <c:symbol val="none"/>
        </c:marker>
      </c:pivotFmt>
      <c:pivotFmt>
        <c:idx val="103"/>
        <c:spPr>
          <a:solidFill>
            <a:schemeClr val="accent1"/>
          </a:solidFill>
          <a:ln w="28575" cap="rnd">
            <a:solidFill>
              <a:schemeClr val="accent1"/>
            </a:solidFill>
            <a:round/>
          </a:ln>
          <a:effectLst/>
        </c:spPr>
        <c:marker>
          <c:symbol val="none"/>
        </c:marker>
      </c:pivotFmt>
      <c:pivotFmt>
        <c:idx val="104"/>
        <c:spPr>
          <a:solidFill>
            <a:schemeClr val="accent1"/>
          </a:solidFill>
          <a:ln w="28575" cap="rnd">
            <a:solidFill>
              <a:schemeClr val="accent1"/>
            </a:solidFill>
            <a:round/>
          </a:ln>
          <a:effectLst/>
        </c:spPr>
        <c:marker>
          <c:symbol val="none"/>
        </c:marker>
      </c:pivotFmt>
      <c:pivotFmt>
        <c:idx val="105"/>
        <c:spPr>
          <a:solidFill>
            <a:schemeClr val="accent1"/>
          </a:solidFill>
          <a:ln w="28575" cap="rnd">
            <a:solidFill>
              <a:schemeClr val="accent1"/>
            </a:solidFill>
            <a:round/>
          </a:ln>
          <a:effectLst/>
        </c:spPr>
        <c:marker>
          <c:symbol val="none"/>
        </c:marker>
      </c:pivotFmt>
      <c:pivotFmt>
        <c:idx val="106"/>
        <c:spPr>
          <a:solidFill>
            <a:schemeClr val="accent1"/>
          </a:solidFill>
          <a:ln w="28575" cap="rnd">
            <a:solidFill>
              <a:schemeClr val="accent1"/>
            </a:solidFill>
            <a:round/>
          </a:ln>
          <a:effectLst/>
        </c:spPr>
        <c:marker>
          <c:symbol val="none"/>
        </c:marker>
      </c:pivotFmt>
      <c:pivotFmt>
        <c:idx val="107"/>
        <c:spPr>
          <a:solidFill>
            <a:schemeClr val="accent1"/>
          </a:solidFill>
          <a:ln w="28575" cap="rnd">
            <a:solidFill>
              <a:schemeClr val="accent1"/>
            </a:solidFill>
            <a:round/>
          </a:ln>
          <a:effectLst/>
        </c:spPr>
        <c:marker>
          <c:symbol val="none"/>
        </c:marker>
      </c:pivotFmt>
      <c:pivotFmt>
        <c:idx val="108"/>
        <c:spPr>
          <a:solidFill>
            <a:schemeClr val="accent1"/>
          </a:solidFill>
          <a:ln w="28575" cap="rnd">
            <a:solidFill>
              <a:schemeClr val="accent1"/>
            </a:solidFill>
            <a:round/>
          </a:ln>
          <a:effectLst/>
        </c:spPr>
        <c:marker>
          <c:symbol val="none"/>
        </c:marker>
      </c:pivotFmt>
      <c:pivotFmt>
        <c:idx val="109"/>
        <c:spPr>
          <a:solidFill>
            <a:schemeClr val="accent1"/>
          </a:solidFill>
          <a:ln w="28575" cap="rnd">
            <a:solidFill>
              <a:schemeClr val="accent1"/>
            </a:solidFill>
            <a:round/>
          </a:ln>
          <a:effectLst/>
        </c:spPr>
        <c:marker>
          <c:symbol val="none"/>
        </c:marker>
      </c:pivotFmt>
      <c:pivotFmt>
        <c:idx val="110"/>
        <c:spPr>
          <a:solidFill>
            <a:schemeClr val="accent1"/>
          </a:solidFill>
          <a:ln w="28575" cap="rnd">
            <a:solidFill>
              <a:schemeClr val="accent1"/>
            </a:solidFill>
            <a:round/>
          </a:ln>
          <a:effectLst/>
        </c:spPr>
        <c:marker>
          <c:symbol val="none"/>
        </c:marker>
      </c:pivotFmt>
      <c:pivotFmt>
        <c:idx val="111"/>
        <c:spPr>
          <a:solidFill>
            <a:schemeClr val="accent1"/>
          </a:solidFill>
          <a:ln w="28575" cap="rnd">
            <a:solidFill>
              <a:schemeClr val="accent1"/>
            </a:solidFill>
            <a:round/>
          </a:ln>
          <a:effectLst/>
        </c:spPr>
        <c:marker>
          <c:symbol val="none"/>
        </c:marker>
      </c:pivotFmt>
      <c:pivotFmt>
        <c:idx val="112"/>
        <c:spPr>
          <a:solidFill>
            <a:schemeClr val="accent1"/>
          </a:solidFill>
          <a:ln w="28575" cap="rnd">
            <a:solidFill>
              <a:schemeClr val="accent1"/>
            </a:solidFill>
            <a:round/>
          </a:ln>
          <a:effectLst/>
        </c:spPr>
        <c:marker>
          <c:symbol val="none"/>
        </c:marker>
      </c:pivotFmt>
      <c:pivotFmt>
        <c:idx val="113"/>
        <c:spPr>
          <a:solidFill>
            <a:schemeClr val="accent1"/>
          </a:solidFill>
          <a:ln w="28575" cap="rnd">
            <a:solidFill>
              <a:schemeClr val="accent1"/>
            </a:solidFill>
            <a:round/>
          </a:ln>
          <a:effectLst/>
        </c:spPr>
        <c:marker>
          <c:symbol val="none"/>
        </c:marker>
      </c:pivotFmt>
      <c:pivotFmt>
        <c:idx val="114"/>
        <c:spPr>
          <a:solidFill>
            <a:schemeClr val="accent1"/>
          </a:solidFill>
          <a:ln w="28575" cap="rnd">
            <a:solidFill>
              <a:schemeClr val="accent1"/>
            </a:solidFill>
            <a:round/>
          </a:ln>
          <a:effectLst/>
        </c:spPr>
        <c:marker>
          <c:symbol val="none"/>
        </c:marker>
      </c:pivotFmt>
      <c:pivotFmt>
        <c:idx val="115"/>
        <c:spPr>
          <a:solidFill>
            <a:schemeClr val="accent1"/>
          </a:solidFill>
          <a:ln w="28575" cap="rnd">
            <a:solidFill>
              <a:schemeClr val="accent1"/>
            </a:solidFill>
            <a:round/>
          </a:ln>
          <a:effectLst/>
        </c:spPr>
        <c:marker>
          <c:symbol val="none"/>
        </c:marker>
      </c:pivotFmt>
      <c:pivotFmt>
        <c:idx val="116"/>
        <c:spPr>
          <a:solidFill>
            <a:schemeClr val="accent1"/>
          </a:solidFill>
          <a:ln w="28575" cap="rnd">
            <a:solidFill>
              <a:schemeClr val="accent1"/>
            </a:solidFill>
            <a:round/>
          </a:ln>
          <a:effectLst/>
        </c:spPr>
        <c:marker>
          <c:symbol val="none"/>
        </c:marker>
      </c:pivotFmt>
      <c:pivotFmt>
        <c:idx val="117"/>
        <c:spPr>
          <a:solidFill>
            <a:schemeClr val="accent1"/>
          </a:solidFill>
          <a:ln w="28575" cap="rnd">
            <a:solidFill>
              <a:schemeClr val="accent1"/>
            </a:solidFill>
            <a:round/>
          </a:ln>
          <a:effectLst/>
        </c:spPr>
        <c:marker>
          <c:symbol val="none"/>
        </c:marker>
      </c:pivotFmt>
      <c:pivotFmt>
        <c:idx val="118"/>
        <c:spPr>
          <a:solidFill>
            <a:schemeClr val="accent1"/>
          </a:solidFill>
          <a:ln w="28575" cap="rnd">
            <a:solidFill>
              <a:schemeClr val="accent1"/>
            </a:solidFill>
            <a:round/>
          </a:ln>
          <a:effectLst/>
        </c:spPr>
        <c:marker>
          <c:symbol val="none"/>
        </c:marker>
      </c:pivotFmt>
      <c:pivotFmt>
        <c:idx val="119"/>
        <c:spPr>
          <a:solidFill>
            <a:schemeClr val="accent1"/>
          </a:solidFill>
          <a:ln w="28575" cap="rnd">
            <a:solidFill>
              <a:schemeClr val="accent1"/>
            </a:solidFill>
            <a:round/>
          </a:ln>
          <a:effectLst/>
        </c:spPr>
        <c:marker>
          <c:symbol val="none"/>
        </c:marker>
      </c:pivotFmt>
      <c:pivotFmt>
        <c:idx val="120"/>
        <c:spPr>
          <a:solidFill>
            <a:schemeClr val="accent1"/>
          </a:solidFill>
          <a:ln w="28575" cap="rnd">
            <a:solidFill>
              <a:schemeClr val="accent1"/>
            </a:solidFill>
            <a:round/>
          </a:ln>
          <a:effectLst/>
        </c:spPr>
        <c:marker>
          <c:symbol val="none"/>
        </c:marker>
      </c:pivotFmt>
      <c:pivotFmt>
        <c:idx val="121"/>
        <c:spPr>
          <a:solidFill>
            <a:schemeClr val="accent1"/>
          </a:solidFill>
          <a:ln w="28575" cap="rnd">
            <a:solidFill>
              <a:schemeClr val="accent1"/>
            </a:solidFill>
            <a:round/>
          </a:ln>
          <a:effectLst/>
        </c:spPr>
        <c:marker>
          <c:symbol val="none"/>
        </c:marker>
      </c:pivotFmt>
      <c:pivotFmt>
        <c:idx val="122"/>
        <c:spPr>
          <a:solidFill>
            <a:schemeClr val="accent1"/>
          </a:solidFill>
          <a:ln w="28575" cap="rnd">
            <a:solidFill>
              <a:schemeClr val="accent1"/>
            </a:solidFill>
            <a:round/>
          </a:ln>
          <a:effectLst/>
        </c:spPr>
        <c:marker>
          <c:symbol val="none"/>
        </c:marker>
      </c:pivotFmt>
      <c:pivotFmt>
        <c:idx val="123"/>
        <c:spPr>
          <a:solidFill>
            <a:schemeClr val="accent1"/>
          </a:solidFill>
          <a:ln w="28575" cap="rnd">
            <a:solidFill>
              <a:schemeClr val="accent1"/>
            </a:solidFill>
            <a:round/>
          </a:ln>
          <a:effectLst/>
        </c:spPr>
        <c:marker>
          <c:symbol val="none"/>
        </c:marker>
      </c:pivotFmt>
      <c:pivotFmt>
        <c:idx val="124"/>
        <c:spPr>
          <a:solidFill>
            <a:schemeClr val="accent1"/>
          </a:solidFill>
          <a:ln w="28575" cap="rnd">
            <a:solidFill>
              <a:schemeClr val="accent1"/>
            </a:solidFill>
            <a:round/>
          </a:ln>
          <a:effectLst/>
        </c:spPr>
        <c:marker>
          <c:symbol val="none"/>
        </c:marker>
      </c:pivotFmt>
      <c:pivotFmt>
        <c:idx val="125"/>
        <c:spPr>
          <a:solidFill>
            <a:schemeClr val="accent1"/>
          </a:solidFill>
          <a:ln w="28575" cap="rnd">
            <a:solidFill>
              <a:schemeClr val="accent1"/>
            </a:solidFill>
            <a:round/>
          </a:ln>
          <a:effectLst/>
        </c:spPr>
        <c:marker>
          <c:symbol val="none"/>
        </c:marker>
      </c:pivotFmt>
      <c:pivotFmt>
        <c:idx val="126"/>
        <c:spPr>
          <a:solidFill>
            <a:schemeClr val="accent1"/>
          </a:solidFill>
          <a:ln w="28575" cap="rnd">
            <a:solidFill>
              <a:schemeClr val="accent1"/>
            </a:solidFill>
            <a:round/>
          </a:ln>
          <a:effectLst/>
        </c:spPr>
        <c:marker>
          <c:symbol val="none"/>
        </c:marker>
      </c:pivotFmt>
      <c:pivotFmt>
        <c:idx val="127"/>
        <c:spPr>
          <a:solidFill>
            <a:schemeClr val="accent1"/>
          </a:solidFill>
          <a:ln w="28575" cap="rnd">
            <a:solidFill>
              <a:schemeClr val="accent1"/>
            </a:solidFill>
            <a:round/>
          </a:ln>
          <a:effectLst/>
        </c:spPr>
        <c:marker>
          <c:symbol val="none"/>
        </c:marker>
      </c:pivotFmt>
      <c:pivotFmt>
        <c:idx val="128"/>
        <c:spPr>
          <a:solidFill>
            <a:schemeClr val="accent1"/>
          </a:solidFill>
          <a:ln w="28575" cap="rnd">
            <a:solidFill>
              <a:schemeClr val="accent1"/>
            </a:solidFill>
            <a:round/>
          </a:ln>
          <a:effectLst/>
        </c:spPr>
        <c:marker>
          <c:symbol val="none"/>
        </c:marker>
      </c:pivotFmt>
      <c:pivotFmt>
        <c:idx val="129"/>
        <c:spPr>
          <a:solidFill>
            <a:schemeClr val="accent1"/>
          </a:solidFill>
          <a:ln w="28575" cap="rnd">
            <a:solidFill>
              <a:schemeClr val="accent1"/>
            </a:solidFill>
            <a:round/>
          </a:ln>
          <a:effectLst/>
        </c:spPr>
        <c:marker>
          <c:symbol val="none"/>
        </c:marker>
      </c:pivotFmt>
      <c:pivotFmt>
        <c:idx val="130"/>
        <c:spPr>
          <a:solidFill>
            <a:schemeClr val="accent1"/>
          </a:solidFill>
          <a:ln w="28575" cap="rnd">
            <a:solidFill>
              <a:schemeClr val="accent1"/>
            </a:solidFill>
            <a:round/>
          </a:ln>
          <a:effectLst/>
        </c:spPr>
        <c:marker>
          <c:symbol val="none"/>
        </c:marker>
      </c:pivotFmt>
      <c:pivotFmt>
        <c:idx val="131"/>
        <c:spPr>
          <a:solidFill>
            <a:schemeClr val="accent1"/>
          </a:solidFill>
          <a:ln w="28575" cap="rnd">
            <a:solidFill>
              <a:schemeClr val="accent1"/>
            </a:solidFill>
            <a:round/>
          </a:ln>
          <a:effectLst/>
        </c:spPr>
        <c:marker>
          <c:symbol val="none"/>
        </c:marker>
      </c:pivotFmt>
      <c:pivotFmt>
        <c:idx val="132"/>
        <c:spPr>
          <a:solidFill>
            <a:schemeClr val="accent1"/>
          </a:solidFill>
          <a:ln w="28575" cap="rnd">
            <a:solidFill>
              <a:schemeClr val="accent1"/>
            </a:solidFill>
            <a:round/>
          </a:ln>
          <a:effectLst/>
        </c:spPr>
        <c:marker>
          <c:symbol val="none"/>
        </c:marker>
      </c:pivotFmt>
      <c:pivotFmt>
        <c:idx val="133"/>
        <c:spPr>
          <a:solidFill>
            <a:schemeClr val="accent1"/>
          </a:solidFill>
          <a:ln w="28575" cap="rnd">
            <a:solidFill>
              <a:schemeClr val="accent1"/>
            </a:solidFill>
            <a:round/>
          </a:ln>
          <a:effectLst/>
        </c:spPr>
        <c:marker>
          <c:symbol val="none"/>
        </c:marker>
      </c:pivotFmt>
      <c:pivotFmt>
        <c:idx val="134"/>
        <c:spPr>
          <a:solidFill>
            <a:schemeClr val="accent1"/>
          </a:solidFill>
          <a:ln w="28575" cap="rnd">
            <a:solidFill>
              <a:schemeClr val="accent1"/>
            </a:solidFill>
            <a:round/>
          </a:ln>
          <a:effectLst/>
        </c:spPr>
        <c:marker>
          <c:symbol val="none"/>
        </c:marker>
      </c:pivotFmt>
      <c:pivotFmt>
        <c:idx val="135"/>
        <c:spPr>
          <a:solidFill>
            <a:schemeClr val="accent1"/>
          </a:solidFill>
          <a:ln w="28575" cap="rnd">
            <a:solidFill>
              <a:schemeClr val="accent1"/>
            </a:solidFill>
            <a:round/>
          </a:ln>
          <a:effectLst/>
        </c:spPr>
        <c:marker>
          <c:symbol val="none"/>
        </c:marker>
      </c:pivotFmt>
      <c:pivotFmt>
        <c:idx val="136"/>
        <c:spPr>
          <a:solidFill>
            <a:schemeClr val="accent1"/>
          </a:solidFill>
          <a:ln w="28575" cap="rnd">
            <a:solidFill>
              <a:schemeClr val="accent1"/>
            </a:solidFill>
            <a:round/>
          </a:ln>
          <a:effectLst/>
        </c:spPr>
        <c:marker>
          <c:symbol val="none"/>
        </c:marker>
      </c:pivotFmt>
      <c:pivotFmt>
        <c:idx val="137"/>
        <c:spPr>
          <a:solidFill>
            <a:schemeClr val="accent1"/>
          </a:solidFill>
          <a:ln w="28575" cap="rnd">
            <a:solidFill>
              <a:schemeClr val="accent1"/>
            </a:solidFill>
            <a:round/>
          </a:ln>
          <a:effectLst/>
        </c:spPr>
        <c:marker>
          <c:symbol val="none"/>
        </c:marker>
      </c:pivotFmt>
      <c:pivotFmt>
        <c:idx val="138"/>
        <c:spPr>
          <a:solidFill>
            <a:schemeClr val="accent1"/>
          </a:solidFill>
          <a:ln w="28575" cap="rnd">
            <a:solidFill>
              <a:schemeClr val="accent1"/>
            </a:solidFill>
            <a:round/>
          </a:ln>
          <a:effectLst/>
        </c:spPr>
        <c:marker>
          <c:symbol val="none"/>
        </c:marker>
      </c:pivotFmt>
      <c:pivotFmt>
        <c:idx val="139"/>
        <c:spPr>
          <a:solidFill>
            <a:schemeClr val="accent1"/>
          </a:solidFill>
          <a:ln w="28575" cap="rnd">
            <a:solidFill>
              <a:schemeClr val="accent1"/>
            </a:solidFill>
            <a:round/>
          </a:ln>
          <a:effectLst/>
        </c:spPr>
        <c:marker>
          <c:symbol val="none"/>
        </c:marker>
      </c:pivotFmt>
      <c:pivotFmt>
        <c:idx val="140"/>
        <c:spPr>
          <a:solidFill>
            <a:schemeClr val="accent1"/>
          </a:solidFill>
          <a:ln w="28575" cap="rnd">
            <a:solidFill>
              <a:schemeClr val="accent1"/>
            </a:solidFill>
            <a:round/>
          </a:ln>
          <a:effectLst/>
        </c:spPr>
        <c:marker>
          <c:symbol val="none"/>
        </c:marker>
      </c:pivotFmt>
      <c:pivotFmt>
        <c:idx val="141"/>
        <c:spPr>
          <a:solidFill>
            <a:schemeClr val="accent1"/>
          </a:solidFill>
          <a:ln w="28575" cap="rnd">
            <a:solidFill>
              <a:schemeClr val="accent1"/>
            </a:solidFill>
            <a:round/>
          </a:ln>
          <a:effectLst/>
        </c:spPr>
        <c:marker>
          <c:symbol val="none"/>
        </c:marker>
      </c:pivotFmt>
      <c:pivotFmt>
        <c:idx val="142"/>
        <c:spPr>
          <a:solidFill>
            <a:schemeClr val="accent1"/>
          </a:solidFill>
          <a:ln w="28575" cap="rnd">
            <a:solidFill>
              <a:schemeClr val="accent1"/>
            </a:solidFill>
            <a:round/>
          </a:ln>
          <a:effectLst/>
        </c:spPr>
        <c:marker>
          <c:symbol val="none"/>
        </c:marker>
      </c:pivotFmt>
      <c:pivotFmt>
        <c:idx val="143"/>
        <c:spPr>
          <a:solidFill>
            <a:schemeClr val="accent1"/>
          </a:solidFill>
          <a:ln w="28575" cap="rnd">
            <a:solidFill>
              <a:schemeClr val="accent1"/>
            </a:solidFill>
            <a:round/>
          </a:ln>
          <a:effectLst/>
        </c:spPr>
        <c:marker>
          <c:symbol val="none"/>
        </c:marker>
      </c:pivotFmt>
      <c:pivotFmt>
        <c:idx val="144"/>
        <c:spPr>
          <a:solidFill>
            <a:schemeClr val="accent1"/>
          </a:solidFill>
          <a:ln w="28575" cap="rnd">
            <a:solidFill>
              <a:schemeClr val="accent1"/>
            </a:solidFill>
            <a:round/>
          </a:ln>
          <a:effectLst/>
        </c:spPr>
        <c:marker>
          <c:symbol val="none"/>
        </c:marker>
      </c:pivotFmt>
      <c:pivotFmt>
        <c:idx val="145"/>
        <c:spPr>
          <a:solidFill>
            <a:schemeClr val="accent1"/>
          </a:solidFill>
          <a:ln w="28575" cap="rnd">
            <a:solidFill>
              <a:schemeClr val="accent1"/>
            </a:solidFill>
            <a:round/>
          </a:ln>
          <a:effectLst/>
        </c:spPr>
        <c:marker>
          <c:symbol val="none"/>
        </c:marker>
      </c:pivotFmt>
      <c:pivotFmt>
        <c:idx val="146"/>
        <c:spPr>
          <a:solidFill>
            <a:schemeClr val="accent1"/>
          </a:solidFill>
          <a:ln w="28575" cap="rnd">
            <a:solidFill>
              <a:schemeClr val="accent1"/>
            </a:solidFill>
            <a:round/>
          </a:ln>
          <a:effectLst/>
        </c:spPr>
        <c:marker>
          <c:symbol val="none"/>
        </c:marker>
      </c:pivotFmt>
      <c:pivotFmt>
        <c:idx val="147"/>
        <c:spPr>
          <a:solidFill>
            <a:schemeClr val="accent1"/>
          </a:solidFill>
          <a:ln w="28575" cap="rnd">
            <a:solidFill>
              <a:schemeClr val="accent1"/>
            </a:solidFill>
            <a:round/>
          </a:ln>
          <a:effectLst/>
        </c:spPr>
        <c:marker>
          <c:symbol val="none"/>
        </c:marker>
      </c:pivotFmt>
      <c:pivotFmt>
        <c:idx val="148"/>
        <c:spPr>
          <a:solidFill>
            <a:schemeClr val="accent1"/>
          </a:solidFill>
          <a:ln w="28575" cap="rnd">
            <a:solidFill>
              <a:schemeClr val="accent1"/>
            </a:solidFill>
            <a:round/>
          </a:ln>
          <a:effectLst/>
        </c:spPr>
        <c:marker>
          <c:symbol val="none"/>
        </c:marker>
      </c:pivotFmt>
      <c:pivotFmt>
        <c:idx val="149"/>
        <c:spPr>
          <a:solidFill>
            <a:schemeClr val="accent1"/>
          </a:solidFill>
          <a:ln w="28575" cap="rnd">
            <a:solidFill>
              <a:schemeClr val="accent1"/>
            </a:solidFill>
            <a:round/>
          </a:ln>
          <a:effectLst/>
        </c:spPr>
        <c:marker>
          <c:symbol val="none"/>
        </c:marker>
      </c:pivotFmt>
      <c:pivotFmt>
        <c:idx val="150"/>
        <c:spPr>
          <a:solidFill>
            <a:schemeClr val="accent1"/>
          </a:solidFill>
          <a:ln w="28575" cap="rnd">
            <a:solidFill>
              <a:schemeClr val="accent1"/>
            </a:solidFill>
            <a:round/>
          </a:ln>
          <a:effectLst/>
        </c:spPr>
        <c:marker>
          <c:symbol val="none"/>
        </c:marker>
      </c:pivotFmt>
      <c:pivotFmt>
        <c:idx val="151"/>
        <c:spPr>
          <a:solidFill>
            <a:schemeClr val="accent1"/>
          </a:solidFill>
          <a:ln w="28575" cap="rnd">
            <a:solidFill>
              <a:schemeClr val="accent1"/>
            </a:solidFill>
            <a:round/>
          </a:ln>
          <a:effectLst/>
        </c:spPr>
        <c:marker>
          <c:symbol val="none"/>
        </c:marker>
      </c:pivotFmt>
      <c:pivotFmt>
        <c:idx val="152"/>
        <c:spPr>
          <a:solidFill>
            <a:schemeClr val="accent1"/>
          </a:solidFill>
          <a:ln w="28575" cap="rnd">
            <a:solidFill>
              <a:schemeClr val="accent1"/>
            </a:solidFill>
            <a:round/>
          </a:ln>
          <a:effectLst/>
        </c:spPr>
        <c:marker>
          <c:symbol val="none"/>
        </c:marker>
      </c:pivotFmt>
      <c:pivotFmt>
        <c:idx val="153"/>
        <c:spPr>
          <a:solidFill>
            <a:schemeClr val="accent1"/>
          </a:solidFill>
          <a:ln w="28575" cap="rnd">
            <a:solidFill>
              <a:schemeClr val="accent1"/>
            </a:solidFill>
            <a:round/>
          </a:ln>
          <a:effectLst/>
        </c:spPr>
        <c:marker>
          <c:symbol val="none"/>
        </c:marker>
      </c:pivotFmt>
      <c:pivotFmt>
        <c:idx val="154"/>
        <c:spPr>
          <a:solidFill>
            <a:schemeClr val="accent1"/>
          </a:solidFill>
          <a:ln w="28575" cap="rnd">
            <a:solidFill>
              <a:schemeClr val="accent1"/>
            </a:solidFill>
            <a:round/>
          </a:ln>
          <a:effectLst/>
        </c:spPr>
        <c:marker>
          <c:symbol val="none"/>
        </c:marker>
      </c:pivotFmt>
      <c:pivotFmt>
        <c:idx val="155"/>
        <c:spPr>
          <a:solidFill>
            <a:schemeClr val="accent1"/>
          </a:solidFill>
          <a:ln w="28575" cap="rnd">
            <a:solidFill>
              <a:schemeClr val="accent1"/>
            </a:solidFill>
            <a:round/>
          </a:ln>
          <a:effectLst/>
        </c:spPr>
        <c:marker>
          <c:symbol val="none"/>
        </c:marker>
      </c:pivotFmt>
      <c:pivotFmt>
        <c:idx val="156"/>
        <c:spPr>
          <a:solidFill>
            <a:schemeClr val="accent1"/>
          </a:solidFill>
          <a:ln w="28575" cap="rnd">
            <a:solidFill>
              <a:schemeClr val="accent1"/>
            </a:solidFill>
            <a:round/>
          </a:ln>
          <a:effectLst/>
        </c:spPr>
        <c:marker>
          <c:symbol val="none"/>
        </c:marker>
      </c:pivotFmt>
      <c:pivotFmt>
        <c:idx val="157"/>
        <c:spPr>
          <a:solidFill>
            <a:schemeClr val="accent1"/>
          </a:solidFill>
          <a:ln w="28575" cap="rnd">
            <a:solidFill>
              <a:schemeClr val="accent1"/>
            </a:solidFill>
            <a:round/>
          </a:ln>
          <a:effectLst/>
        </c:spPr>
        <c:marker>
          <c:symbol val="none"/>
        </c:marker>
      </c:pivotFmt>
      <c:pivotFmt>
        <c:idx val="158"/>
        <c:spPr>
          <a:solidFill>
            <a:schemeClr val="accent1"/>
          </a:solidFill>
          <a:ln w="28575" cap="rnd">
            <a:solidFill>
              <a:schemeClr val="accent1"/>
            </a:solidFill>
            <a:round/>
          </a:ln>
          <a:effectLst/>
        </c:spPr>
        <c:marker>
          <c:symbol val="none"/>
        </c:marker>
      </c:pivotFmt>
      <c:pivotFmt>
        <c:idx val="159"/>
        <c:spPr>
          <a:solidFill>
            <a:schemeClr val="accent1"/>
          </a:solidFill>
          <a:ln w="28575" cap="rnd">
            <a:solidFill>
              <a:schemeClr val="accent1"/>
            </a:solidFill>
            <a:round/>
          </a:ln>
          <a:effectLst/>
        </c:spPr>
        <c:marker>
          <c:symbol val="none"/>
        </c:marker>
      </c:pivotFmt>
      <c:pivotFmt>
        <c:idx val="160"/>
        <c:spPr>
          <a:solidFill>
            <a:schemeClr val="accent1"/>
          </a:solidFill>
          <a:ln w="28575" cap="rnd">
            <a:solidFill>
              <a:schemeClr val="accent1"/>
            </a:solidFill>
            <a:round/>
          </a:ln>
          <a:effectLst/>
        </c:spPr>
        <c:marker>
          <c:symbol val="none"/>
        </c:marker>
      </c:pivotFmt>
      <c:pivotFmt>
        <c:idx val="161"/>
        <c:spPr>
          <a:solidFill>
            <a:schemeClr val="accent1"/>
          </a:solidFill>
          <a:ln w="28575" cap="rnd">
            <a:solidFill>
              <a:schemeClr val="accent1"/>
            </a:solidFill>
            <a:round/>
          </a:ln>
          <a:effectLst/>
        </c:spPr>
        <c:marker>
          <c:symbol val="none"/>
        </c:marker>
      </c:pivotFmt>
      <c:pivotFmt>
        <c:idx val="162"/>
        <c:spPr>
          <a:solidFill>
            <a:schemeClr val="accent1"/>
          </a:solidFill>
          <a:ln w="28575" cap="rnd">
            <a:solidFill>
              <a:schemeClr val="accent1"/>
            </a:solidFill>
            <a:round/>
          </a:ln>
          <a:effectLst/>
        </c:spPr>
        <c:marker>
          <c:symbol val="none"/>
        </c:marker>
      </c:pivotFmt>
      <c:pivotFmt>
        <c:idx val="163"/>
        <c:spPr>
          <a:solidFill>
            <a:schemeClr val="accent1"/>
          </a:solidFill>
          <a:ln w="28575" cap="rnd">
            <a:solidFill>
              <a:schemeClr val="accent1"/>
            </a:solidFill>
            <a:round/>
          </a:ln>
          <a:effectLst/>
        </c:spPr>
        <c:marker>
          <c:symbol val="none"/>
        </c:marker>
      </c:pivotFmt>
      <c:pivotFmt>
        <c:idx val="164"/>
        <c:spPr>
          <a:solidFill>
            <a:schemeClr val="accent1"/>
          </a:solidFill>
          <a:ln w="28575" cap="rnd">
            <a:solidFill>
              <a:schemeClr val="accent1"/>
            </a:solidFill>
            <a:round/>
          </a:ln>
          <a:effectLst/>
        </c:spPr>
        <c:marker>
          <c:symbol val="none"/>
        </c:marker>
      </c:pivotFmt>
      <c:pivotFmt>
        <c:idx val="165"/>
        <c:spPr>
          <a:solidFill>
            <a:schemeClr val="accent1"/>
          </a:solidFill>
          <a:ln w="28575" cap="rnd">
            <a:solidFill>
              <a:schemeClr val="accent1"/>
            </a:solidFill>
            <a:round/>
          </a:ln>
          <a:effectLst/>
        </c:spPr>
        <c:marker>
          <c:symbol val="none"/>
        </c:marker>
      </c:pivotFmt>
      <c:pivotFmt>
        <c:idx val="166"/>
        <c:spPr>
          <a:solidFill>
            <a:schemeClr val="accent1"/>
          </a:solidFill>
          <a:ln w="28575" cap="rnd">
            <a:solidFill>
              <a:schemeClr val="accent1"/>
            </a:solidFill>
            <a:round/>
          </a:ln>
          <a:effectLst/>
        </c:spPr>
        <c:marker>
          <c:symbol val="none"/>
        </c:marker>
      </c:pivotFmt>
      <c:pivotFmt>
        <c:idx val="167"/>
        <c:spPr>
          <a:solidFill>
            <a:schemeClr val="accent1"/>
          </a:solidFill>
          <a:ln w="28575" cap="rnd">
            <a:solidFill>
              <a:schemeClr val="accent1"/>
            </a:solidFill>
            <a:round/>
          </a:ln>
          <a:effectLst/>
        </c:spPr>
        <c:marker>
          <c:symbol val="none"/>
        </c:marker>
      </c:pivotFmt>
      <c:pivotFmt>
        <c:idx val="168"/>
        <c:spPr>
          <a:solidFill>
            <a:schemeClr val="accent1"/>
          </a:solidFill>
          <a:ln w="28575" cap="rnd">
            <a:solidFill>
              <a:schemeClr val="accent1"/>
            </a:solidFill>
            <a:round/>
          </a:ln>
          <a:effectLst/>
        </c:spPr>
        <c:marker>
          <c:symbol val="none"/>
        </c:marker>
      </c:pivotFmt>
      <c:pivotFmt>
        <c:idx val="169"/>
        <c:spPr>
          <a:solidFill>
            <a:schemeClr val="accent1"/>
          </a:solidFill>
          <a:ln w="28575" cap="rnd">
            <a:solidFill>
              <a:schemeClr val="accent1"/>
            </a:solidFill>
            <a:round/>
          </a:ln>
          <a:effectLst/>
        </c:spPr>
        <c:marker>
          <c:symbol val="none"/>
        </c:marker>
      </c:pivotFmt>
      <c:pivotFmt>
        <c:idx val="170"/>
        <c:spPr>
          <a:solidFill>
            <a:schemeClr val="accent1"/>
          </a:solidFill>
          <a:ln w="28575" cap="rnd">
            <a:solidFill>
              <a:schemeClr val="accent1"/>
            </a:solidFill>
            <a:round/>
          </a:ln>
          <a:effectLst/>
        </c:spPr>
        <c:marker>
          <c:symbol val="none"/>
        </c:marker>
      </c:pivotFmt>
      <c:pivotFmt>
        <c:idx val="171"/>
        <c:spPr>
          <a:solidFill>
            <a:schemeClr val="accent1"/>
          </a:solidFill>
          <a:ln w="28575" cap="rnd">
            <a:solidFill>
              <a:schemeClr val="accent1"/>
            </a:solidFill>
            <a:round/>
          </a:ln>
          <a:effectLst/>
        </c:spPr>
        <c:marker>
          <c:symbol val="none"/>
        </c:marker>
      </c:pivotFmt>
      <c:pivotFmt>
        <c:idx val="172"/>
        <c:spPr>
          <a:solidFill>
            <a:schemeClr val="accent1"/>
          </a:solidFill>
          <a:ln w="28575" cap="rnd">
            <a:solidFill>
              <a:schemeClr val="accent1"/>
            </a:solidFill>
            <a:round/>
          </a:ln>
          <a:effectLst/>
        </c:spPr>
        <c:marker>
          <c:symbol val="none"/>
        </c:marker>
      </c:pivotFmt>
      <c:pivotFmt>
        <c:idx val="173"/>
        <c:spPr>
          <a:solidFill>
            <a:schemeClr val="accent1"/>
          </a:solidFill>
          <a:ln w="28575" cap="rnd">
            <a:solidFill>
              <a:schemeClr val="accent1"/>
            </a:solidFill>
            <a:round/>
          </a:ln>
          <a:effectLst/>
        </c:spPr>
        <c:marker>
          <c:symbol val="none"/>
        </c:marker>
      </c:pivotFmt>
      <c:pivotFmt>
        <c:idx val="174"/>
        <c:spPr>
          <a:solidFill>
            <a:schemeClr val="accent1"/>
          </a:solidFill>
          <a:ln w="28575" cap="rnd">
            <a:solidFill>
              <a:schemeClr val="accent1"/>
            </a:solidFill>
            <a:round/>
          </a:ln>
          <a:effectLst/>
        </c:spPr>
        <c:marker>
          <c:symbol val="none"/>
        </c:marker>
      </c:pivotFmt>
      <c:pivotFmt>
        <c:idx val="175"/>
        <c:spPr>
          <a:solidFill>
            <a:schemeClr val="accent1"/>
          </a:solidFill>
          <a:ln w="28575" cap="rnd">
            <a:solidFill>
              <a:schemeClr val="accent1"/>
            </a:solidFill>
            <a:round/>
          </a:ln>
          <a:effectLst/>
        </c:spPr>
        <c:marker>
          <c:symbol val="none"/>
        </c:marker>
      </c:pivotFmt>
      <c:pivotFmt>
        <c:idx val="176"/>
        <c:spPr>
          <a:solidFill>
            <a:schemeClr val="accent1"/>
          </a:solidFill>
          <a:ln w="28575" cap="rnd">
            <a:solidFill>
              <a:schemeClr val="accent1"/>
            </a:solidFill>
            <a:round/>
          </a:ln>
          <a:effectLst/>
        </c:spPr>
        <c:marker>
          <c:symbol val="none"/>
        </c:marker>
      </c:pivotFmt>
      <c:pivotFmt>
        <c:idx val="177"/>
        <c:spPr>
          <a:solidFill>
            <a:schemeClr val="accent1"/>
          </a:solidFill>
          <a:ln w="28575" cap="rnd">
            <a:solidFill>
              <a:schemeClr val="accent1"/>
            </a:solidFill>
            <a:round/>
          </a:ln>
          <a:effectLst/>
        </c:spPr>
        <c:marker>
          <c:symbol val="none"/>
        </c:marker>
      </c:pivotFmt>
      <c:pivotFmt>
        <c:idx val="178"/>
        <c:spPr>
          <a:solidFill>
            <a:schemeClr val="accent1"/>
          </a:solidFill>
          <a:ln w="28575" cap="rnd">
            <a:solidFill>
              <a:schemeClr val="accent1"/>
            </a:solidFill>
            <a:round/>
          </a:ln>
          <a:effectLst/>
        </c:spPr>
        <c:marker>
          <c:symbol val="none"/>
        </c:marker>
      </c:pivotFmt>
      <c:pivotFmt>
        <c:idx val="179"/>
        <c:spPr>
          <a:solidFill>
            <a:schemeClr val="accent1"/>
          </a:solidFill>
          <a:ln w="28575" cap="rnd">
            <a:solidFill>
              <a:schemeClr val="accent1"/>
            </a:solidFill>
            <a:round/>
          </a:ln>
          <a:effectLst/>
        </c:spPr>
        <c:marker>
          <c:symbol val="none"/>
        </c:marker>
      </c:pivotFmt>
      <c:pivotFmt>
        <c:idx val="180"/>
        <c:spPr>
          <a:solidFill>
            <a:schemeClr val="accent1"/>
          </a:solidFill>
          <a:ln w="28575" cap="rnd">
            <a:solidFill>
              <a:schemeClr val="accent1"/>
            </a:solidFill>
            <a:round/>
          </a:ln>
          <a:effectLst/>
        </c:spPr>
        <c:marker>
          <c:symbol val="none"/>
        </c:marker>
      </c:pivotFmt>
      <c:pivotFmt>
        <c:idx val="181"/>
        <c:spPr>
          <a:solidFill>
            <a:schemeClr val="accent1"/>
          </a:solidFill>
          <a:ln w="28575" cap="rnd">
            <a:solidFill>
              <a:schemeClr val="accent1"/>
            </a:solidFill>
            <a:round/>
          </a:ln>
          <a:effectLst/>
        </c:spPr>
        <c:marker>
          <c:symbol val="none"/>
        </c:marker>
      </c:pivotFmt>
      <c:pivotFmt>
        <c:idx val="182"/>
        <c:spPr>
          <a:solidFill>
            <a:schemeClr val="accent1"/>
          </a:solidFill>
          <a:ln w="28575" cap="rnd">
            <a:solidFill>
              <a:schemeClr val="accent1"/>
            </a:solidFill>
            <a:round/>
          </a:ln>
          <a:effectLst/>
        </c:spPr>
        <c:marker>
          <c:symbol val="none"/>
        </c:marker>
      </c:pivotFmt>
      <c:pivotFmt>
        <c:idx val="183"/>
        <c:spPr>
          <a:solidFill>
            <a:schemeClr val="accent1"/>
          </a:solidFill>
          <a:ln w="28575" cap="rnd">
            <a:solidFill>
              <a:schemeClr val="accent1"/>
            </a:solidFill>
            <a:round/>
          </a:ln>
          <a:effectLst/>
        </c:spPr>
        <c:marker>
          <c:symbol val="none"/>
        </c:marker>
      </c:pivotFmt>
      <c:pivotFmt>
        <c:idx val="184"/>
        <c:spPr>
          <a:solidFill>
            <a:schemeClr val="accent1"/>
          </a:solidFill>
          <a:ln w="28575" cap="rnd">
            <a:solidFill>
              <a:schemeClr val="accent1"/>
            </a:solidFill>
            <a:round/>
          </a:ln>
          <a:effectLst/>
        </c:spPr>
        <c:marker>
          <c:symbol val="none"/>
        </c:marker>
      </c:pivotFmt>
      <c:pivotFmt>
        <c:idx val="185"/>
        <c:spPr>
          <a:solidFill>
            <a:schemeClr val="accent1"/>
          </a:solidFill>
          <a:ln w="28575" cap="rnd">
            <a:solidFill>
              <a:schemeClr val="accent1"/>
            </a:solidFill>
            <a:round/>
          </a:ln>
          <a:effectLst/>
        </c:spPr>
        <c:marker>
          <c:symbol val="none"/>
        </c:marker>
      </c:pivotFmt>
      <c:pivotFmt>
        <c:idx val="186"/>
        <c:spPr>
          <a:solidFill>
            <a:schemeClr val="accent1"/>
          </a:solidFill>
          <a:ln w="28575" cap="rnd">
            <a:solidFill>
              <a:schemeClr val="accent1"/>
            </a:solidFill>
            <a:round/>
          </a:ln>
          <a:effectLst/>
        </c:spPr>
        <c:marker>
          <c:symbol val="none"/>
        </c:marker>
      </c:pivotFmt>
      <c:pivotFmt>
        <c:idx val="187"/>
        <c:spPr>
          <a:solidFill>
            <a:schemeClr val="accent1"/>
          </a:solidFill>
          <a:ln w="28575" cap="rnd">
            <a:solidFill>
              <a:schemeClr val="accent1"/>
            </a:solidFill>
            <a:round/>
          </a:ln>
          <a:effectLst/>
        </c:spPr>
        <c:marker>
          <c:symbol val="none"/>
        </c:marker>
      </c:pivotFmt>
      <c:pivotFmt>
        <c:idx val="188"/>
        <c:spPr>
          <a:solidFill>
            <a:schemeClr val="accent1"/>
          </a:solidFill>
          <a:ln w="28575" cap="rnd">
            <a:solidFill>
              <a:schemeClr val="accent1"/>
            </a:solidFill>
            <a:round/>
          </a:ln>
          <a:effectLst/>
        </c:spPr>
        <c:marker>
          <c:symbol val="none"/>
        </c:marker>
      </c:pivotFmt>
      <c:pivotFmt>
        <c:idx val="189"/>
        <c:spPr>
          <a:solidFill>
            <a:schemeClr val="accent1"/>
          </a:solidFill>
          <a:ln w="28575" cap="rnd">
            <a:solidFill>
              <a:schemeClr val="accent1"/>
            </a:solidFill>
            <a:round/>
          </a:ln>
          <a:effectLst/>
        </c:spPr>
        <c:marker>
          <c:symbol val="none"/>
        </c:marker>
      </c:pivotFmt>
      <c:pivotFmt>
        <c:idx val="190"/>
        <c:spPr>
          <a:solidFill>
            <a:schemeClr val="accent1"/>
          </a:solidFill>
          <a:ln w="28575" cap="rnd">
            <a:solidFill>
              <a:schemeClr val="accent1"/>
            </a:solidFill>
            <a:round/>
          </a:ln>
          <a:effectLst/>
        </c:spPr>
        <c:marker>
          <c:symbol val="none"/>
        </c:marker>
      </c:pivotFmt>
      <c:pivotFmt>
        <c:idx val="191"/>
        <c:spPr>
          <a:solidFill>
            <a:schemeClr val="accent1"/>
          </a:solidFill>
          <a:ln w="28575" cap="rnd">
            <a:solidFill>
              <a:schemeClr val="accent1"/>
            </a:solidFill>
            <a:round/>
          </a:ln>
          <a:effectLst/>
        </c:spPr>
        <c:marker>
          <c:symbol val="none"/>
        </c:marker>
      </c:pivotFmt>
      <c:pivotFmt>
        <c:idx val="192"/>
        <c:spPr>
          <a:solidFill>
            <a:schemeClr val="accent1"/>
          </a:solidFill>
          <a:ln w="28575" cap="rnd">
            <a:solidFill>
              <a:schemeClr val="accent1"/>
            </a:solidFill>
            <a:round/>
          </a:ln>
          <a:effectLst/>
        </c:spPr>
        <c:marker>
          <c:symbol val="none"/>
        </c:marker>
      </c:pivotFmt>
      <c:pivotFmt>
        <c:idx val="193"/>
        <c:spPr>
          <a:solidFill>
            <a:schemeClr val="accent1"/>
          </a:solidFill>
          <a:ln w="28575" cap="rnd">
            <a:solidFill>
              <a:schemeClr val="accent1"/>
            </a:solidFill>
            <a:round/>
          </a:ln>
          <a:effectLst/>
        </c:spPr>
        <c:marker>
          <c:symbol val="none"/>
        </c:marker>
      </c:pivotFmt>
      <c:pivotFmt>
        <c:idx val="194"/>
        <c:spPr>
          <a:solidFill>
            <a:schemeClr val="accent1"/>
          </a:solidFill>
          <a:ln w="28575" cap="rnd">
            <a:solidFill>
              <a:schemeClr val="accent1"/>
            </a:solidFill>
            <a:round/>
          </a:ln>
          <a:effectLst/>
        </c:spPr>
        <c:marker>
          <c:symbol val="none"/>
        </c:marker>
      </c:pivotFmt>
      <c:pivotFmt>
        <c:idx val="195"/>
        <c:spPr>
          <a:solidFill>
            <a:schemeClr val="accent1"/>
          </a:solidFill>
          <a:ln w="28575" cap="rnd">
            <a:solidFill>
              <a:schemeClr val="accent1"/>
            </a:solidFill>
            <a:round/>
          </a:ln>
          <a:effectLst/>
        </c:spPr>
        <c:marker>
          <c:symbol val="none"/>
        </c:marker>
      </c:pivotFmt>
      <c:pivotFmt>
        <c:idx val="196"/>
        <c:spPr>
          <a:solidFill>
            <a:schemeClr val="accent1"/>
          </a:solidFill>
          <a:ln w="28575" cap="rnd">
            <a:solidFill>
              <a:schemeClr val="accent1"/>
            </a:solidFill>
            <a:round/>
          </a:ln>
          <a:effectLst/>
        </c:spPr>
        <c:marker>
          <c:symbol val="none"/>
        </c:marker>
      </c:pivotFmt>
      <c:pivotFmt>
        <c:idx val="197"/>
        <c:spPr>
          <a:solidFill>
            <a:schemeClr val="accent1"/>
          </a:solidFill>
          <a:ln w="28575" cap="rnd">
            <a:solidFill>
              <a:schemeClr val="accent1"/>
            </a:solidFill>
            <a:round/>
          </a:ln>
          <a:effectLst/>
        </c:spPr>
        <c:marker>
          <c:symbol val="none"/>
        </c:marker>
      </c:pivotFmt>
      <c:pivotFmt>
        <c:idx val="198"/>
        <c:spPr>
          <a:solidFill>
            <a:schemeClr val="accent1"/>
          </a:solidFill>
          <a:ln w="28575" cap="rnd">
            <a:solidFill>
              <a:schemeClr val="accent1"/>
            </a:solidFill>
            <a:round/>
          </a:ln>
          <a:effectLst/>
        </c:spPr>
        <c:marker>
          <c:symbol val="none"/>
        </c:marker>
      </c:pivotFmt>
      <c:pivotFmt>
        <c:idx val="199"/>
        <c:spPr>
          <a:solidFill>
            <a:schemeClr val="accent1"/>
          </a:solidFill>
          <a:ln w="28575" cap="rnd">
            <a:solidFill>
              <a:schemeClr val="accent1"/>
            </a:solidFill>
            <a:round/>
          </a:ln>
          <a:effectLst/>
        </c:spPr>
        <c:marker>
          <c:symbol val="none"/>
        </c:marker>
      </c:pivotFmt>
      <c:pivotFmt>
        <c:idx val="200"/>
        <c:spPr>
          <a:solidFill>
            <a:schemeClr val="accent1"/>
          </a:solidFill>
          <a:ln w="28575" cap="rnd">
            <a:solidFill>
              <a:schemeClr val="accent1"/>
            </a:solidFill>
            <a:round/>
          </a:ln>
          <a:effectLst/>
        </c:spPr>
        <c:marker>
          <c:symbol val="none"/>
        </c:marker>
      </c:pivotFmt>
      <c:pivotFmt>
        <c:idx val="201"/>
        <c:spPr>
          <a:solidFill>
            <a:schemeClr val="accent1"/>
          </a:solidFill>
          <a:ln w="28575" cap="rnd">
            <a:solidFill>
              <a:schemeClr val="accent1"/>
            </a:solidFill>
            <a:round/>
          </a:ln>
          <a:effectLst/>
        </c:spPr>
        <c:marker>
          <c:symbol val="none"/>
        </c:marker>
      </c:pivotFmt>
      <c:pivotFmt>
        <c:idx val="202"/>
        <c:spPr>
          <a:solidFill>
            <a:schemeClr val="accent1"/>
          </a:solidFill>
          <a:ln w="28575" cap="rnd">
            <a:solidFill>
              <a:schemeClr val="accent1"/>
            </a:solidFill>
            <a:round/>
          </a:ln>
          <a:effectLst/>
        </c:spPr>
        <c:marker>
          <c:symbol val="none"/>
        </c:marker>
      </c:pivotFmt>
      <c:pivotFmt>
        <c:idx val="203"/>
        <c:spPr>
          <a:solidFill>
            <a:schemeClr val="accent1"/>
          </a:solidFill>
          <a:ln w="28575" cap="rnd">
            <a:solidFill>
              <a:schemeClr val="accent1"/>
            </a:solidFill>
            <a:round/>
          </a:ln>
          <a:effectLst/>
        </c:spPr>
        <c:marker>
          <c:symbol val="none"/>
        </c:marker>
      </c:pivotFmt>
      <c:pivotFmt>
        <c:idx val="204"/>
        <c:spPr>
          <a:solidFill>
            <a:schemeClr val="accent1"/>
          </a:solidFill>
          <a:ln w="28575" cap="rnd">
            <a:solidFill>
              <a:schemeClr val="accent1"/>
            </a:solidFill>
            <a:round/>
          </a:ln>
          <a:effectLst/>
        </c:spPr>
        <c:marker>
          <c:symbol val="none"/>
        </c:marker>
      </c:pivotFmt>
      <c:pivotFmt>
        <c:idx val="205"/>
        <c:spPr>
          <a:solidFill>
            <a:schemeClr val="accent1"/>
          </a:solidFill>
          <a:ln w="28575" cap="rnd">
            <a:solidFill>
              <a:schemeClr val="accent1"/>
            </a:solidFill>
            <a:round/>
          </a:ln>
          <a:effectLst/>
        </c:spPr>
        <c:marker>
          <c:symbol val="none"/>
        </c:marker>
      </c:pivotFmt>
      <c:pivotFmt>
        <c:idx val="206"/>
        <c:spPr>
          <a:solidFill>
            <a:schemeClr val="accent1"/>
          </a:solidFill>
          <a:ln w="28575" cap="rnd">
            <a:solidFill>
              <a:schemeClr val="accent1"/>
            </a:solidFill>
            <a:round/>
          </a:ln>
          <a:effectLst/>
        </c:spPr>
        <c:marker>
          <c:symbol val="none"/>
        </c:marker>
      </c:pivotFmt>
      <c:pivotFmt>
        <c:idx val="207"/>
        <c:spPr>
          <a:solidFill>
            <a:schemeClr val="accent1"/>
          </a:solidFill>
          <a:ln w="28575" cap="rnd">
            <a:solidFill>
              <a:schemeClr val="accent1"/>
            </a:solidFill>
            <a:round/>
          </a:ln>
          <a:effectLst/>
        </c:spPr>
        <c:marker>
          <c:symbol val="none"/>
        </c:marker>
      </c:pivotFmt>
      <c:pivotFmt>
        <c:idx val="208"/>
        <c:spPr>
          <a:solidFill>
            <a:schemeClr val="accent1"/>
          </a:solidFill>
          <a:ln w="28575" cap="rnd">
            <a:solidFill>
              <a:schemeClr val="accent1"/>
            </a:solidFill>
            <a:round/>
          </a:ln>
          <a:effectLst/>
        </c:spPr>
        <c:marker>
          <c:symbol val="none"/>
        </c:marker>
      </c:pivotFmt>
      <c:pivotFmt>
        <c:idx val="209"/>
        <c:spPr>
          <a:solidFill>
            <a:schemeClr val="accent1"/>
          </a:solidFill>
          <a:ln w="28575" cap="rnd">
            <a:solidFill>
              <a:schemeClr val="accent1"/>
            </a:solidFill>
            <a:round/>
          </a:ln>
          <a:effectLst/>
        </c:spPr>
        <c:marker>
          <c:symbol val="none"/>
        </c:marker>
      </c:pivotFmt>
      <c:pivotFmt>
        <c:idx val="210"/>
        <c:spPr>
          <a:solidFill>
            <a:schemeClr val="accent1"/>
          </a:solidFill>
          <a:ln w="28575" cap="rnd">
            <a:solidFill>
              <a:schemeClr val="accent1"/>
            </a:solidFill>
            <a:round/>
          </a:ln>
          <a:effectLst/>
        </c:spPr>
        <c:marker>
          <c:symbol val="none"/>
        </c:marker>
      </c:pivotFmt>
      <c:pivotFmt>
        <c:idx val="211"/>
        <c:spPr>
          <a:solidFill>
            <a:schemeClr val="accent1"/>
          </a:solidFill>
          <a:ln w="28575" cap="rnd">
            <a:solidFill>
              <a:schemeClr val="accent1"/>
            </a:solidFill>
            <a:round/>
          </a:ln>
          <a:effectLst/>
        </c:spPr>
        <c:marker>
          <c:symbol val="none"/>
        </c:marker>
      </c:pivotFmt>
      <c:pivotFmt>
        <c:idx val="212"/>
        <c:spPr>
          <a:solidFill>
            <a:schemeClr val="accent1"/>
          </a:solidFill>
          <a:ln w="28575" cap="rnd">
            <a:solidFill>
              <a:schemeClr val="accent1"/>
            </a:solidFill>
            <a:round/>
          </a:ln>
          <a:effectLst/>
        </c:spPr>
        <c:marker>
          <c:symbol val="none"/>
        </c:marker>
      </c:pivotFmt>
      <c:pivotFmt>
        <c:idx val="213"/>
        <c:spPr>
          <a:solidFill>
            <a:schemeClr val="accent1"/>
          </a:solidFill>
          <a:ln w="28575" cap="rnd">
            <a:solidFill>
              <a:schemeClr val="accent1"/>
            </a:solidFill>
            <a:round/>
          </a:ln>
          <a:effectLst/>
        </c:spPr>
        <c:marker>
          <c:symbol val="none"/>
        </c:marker>
      </c:pivotFmt>
      <c:pivotFmt>
        <c:idx val="214"/>
        <c:spPr>
          <a:solidFill>
            <a:schemeClr val="accent1"/>
          </a:solidFill>
          <a:ln w="28575" cap="rnd">
            <a:solidFill>
              <a:schemeClr val="accent1"/>
            </a:solidFill>
            <a:round/>
          </a:ln>
          <a:effectLst/>
        </c:spPr>
        <c:marker>
          <c:symbol val="none"/>
        </c:marker>
      </c:pivotFmt>
      <c:pivotFmt>
        <c:idx val="215"/>
        <c:spPr>
          <a:solidFill>
            <a:schemeClr val="accent1"/>
          </a:solidFill>
          <a:ln w="28575" cap="rnd">
            <a:solidFill>
              <a:schemeClr val="accent1"/>
            </a:solidFill>
            <a:round/>
          </a:ln>
          <a:effectLst/>
        </c:spPr>
        <c:marker>
          <c:symbol val="none"/>
        </c:marker>
      </c:pivotFmt>
      <c:pivotFmt>
        <c:idx val="216"/>
        <c:spPr>
          <a:solidFill>
            <a:schemeClr val="accent1"/>
          </a:solidFill>
          <a:ln w="28575" cap="rnd">
            <a:solidFill>
              <a:schemeClr val="accent1"/>
            </a:solidFill>
            <a:round/>
          </a:ln>
          <a:effectLst/>
        </c:spPr>
        <c:marker>
          <c:symbol val="none"/>
        </c:marker>
      </c:pivotFmt>
      <c:pivotFmt>
        <c:idx val="217"/>
        <c:spPr>
          <a:solidFill>
            <a:schemeClr val="accent1"/>
          </a:solidFill>
          <a:ln w="28575" cap="rnd">
            <a:solidFill>
              <a:schemeClr val="accent1"/>
            </a:solidFill>
            <a:round/>
          </a:ln>
          <a:effectLst/>
        </c:spPr>
        <c:marker>
          <c:symbol val="none"/>
        </c:marker>
      </c:pivotFmt>
      <c:pivotFmt>
        <c:idx val="218"/>
        <c:spPr>
          <a:solidFill>
            <a:schemeClr val="accent1"/>
          </a:solidFill>
          <a:ln w="28575" cap="rnd">
            <a:solidFill>
              <a:schemeClr val="accent1"/>
            </a:solidFill>
            <a:round/>
          </a:ln>
          <a:effectLst/>
        </c:spPr>
        <c:marker>
          <c:symbol val="none"/>
        </c:marker>
      </c:pivotFmt>
      <c:pivotFmt>
        <c:idx val="219"/>
        <c:spPr>
          <a:solidFill>
            <a:schemeClr val="accent1"/>
          </a:solidFill>
          <a:ln w="28575" cap="rnd">
            <a:solidFill>
              <a:schemeClr val="accent1"/>
            </a:solidFill>
            <a:round/>
          </a:ln>
          <a:effectLst/>
        </c:spPr>
        <c:marker>
          <c:symbol val="none"/>
        </c:marker>
      </c:pivotFmt>
      <c:pivotFmt>
        <c:idx val="220"/>
        <c:spPr>
          <a:solidFill>
            <a:schemeClr val="accent1"/>
          </a:solidFill>
          <a:ln w="28575" cap="rnd">
            <a:solidFill>
              <a:schemeClr val="accent1"/>
            </a:solidFill>
            <a:round/>
          </a:ln>
          <a:effectLst/>
        </c:spPr>
        <c:marker>
          <c:symbol val="none"/>
        </c:marker>
      </c:pivotFmt>
      <c:pivotFmt>
        <c:idx val="221"/>
        <c:spPr>
          <a:solidFill>
            <a:schemeClr val="accent1"/>
          </a:solidFill>
          <a:ln w="28575" cap="rnd">
            <a:solidFill>
              <a:schemeClr val="accent1"/>
            </a:solidFill>
            <a:round/>
          </a:ln>
          <a:effectLst/>
        </c:spPr>
        <c:marker>
          <c:symbol val="none"/>
        </c:marker>
      </c:pivotFmt>
      <c:pivotFmt>
        <c:idx val="222"/>
        <c:spPr>
          <a:solidFill>
            <a:schemeClr val="accent1"/>
          </a:solidFill>
          <a:ln w="28575" cap="rnd">
            <a:solidFill>
              <a:schemeClr val="accent1"/>
            </a:solidFill>
            <a:round/>
          </a:ln>
          <a:effectLst/>
        </c:spPr>
        <c:marker>
          <c:symbol val="none"/>
        </c:marker>
      </c:pivotFmt>
      <c:pivotFmt>
        <c:idx val="223"/>
        <c:spPr>
          <a:solidFill>
            <a:schemeClr val="accent1"/>
          </a:solidFill>
          <a:ln w="28575" cap="rnd">
            <a:solidFill>
              <a:schemeClr val="accent1"/>
            </a:solidFill>
            <a:round/>
          </a:ln>
          <a:effectLst/>
        </c:spPr>
        <c:marker>
          <c:symbol val="none"/>
        </c:marker>
      </c:pivotFmt>
      <c:pivotFmt>
        <c:idx val="224"/>
        <c:spPr>
          <a:solidFill>
            <a:schemeClr val="accent1"/>
          </a:solidFill>
          <a:ln w="28575" cap="rnd">
            <a:solidFill>
              <a:schemeClr val="accent1"/>
            </a:solidFill>
            <a:round/>
          </a:ln>
          <a:effectLst/>
        </c:spPr>
        <c:marker>
          <c:symbol val="none"/>
        </c:marker>
      </c:pivotFmt>
      <c:pivotFmt>
        <c:idx val="225"/>
        <c:spPr>
          <a:solidFill>
            <a:schemeClr val="accent1"/>
          </a:solidFill>
          <a:ln w="28575" cap="rnd">
            <a:solidFill>
              <a:schemeClr val="accent1"/>
            </a:solidFill>
            <a:round/>
          </a:ln>
          <a:effectLst/>
        </c:spPr>
        <c:marker>
          <c:symbol val="none"/>
        </c:marker>
      </c:pivotFmt>
      <c:pivotFmt>
        <c:idx val="226"/>
        <c:spPr>
          <a:solidFill>
            <a:schemeClr val="accent1"/>
          </a:solidFill>
          <a:ln w="28575" cap="rnd">
            <a:solidFill>
              <a:schemeClr val="accent1"/>
            </a:solidFill>
            <a:round/>
          </a:ln>
          <a:effectLst/>
        </c:spPr>
        <c:marker>
          <c:symbol val="none"/>
        </c:marker>
      </c:pivotFmt>
      <c:pivotFmt>
        <c:idx val="227"/>
        <c:spPr>
          <a:solidFill>
            <a:schemeClr val="accent1"/>
          </a:solidFill>
          <a:ln w="28575" cap="rnd">
            <a:solidFill>
              <a:schemeClr val="accent1"/>
            </a:solidFill>
            <a:round/>
          </a:ln>
          <a:effectLst/>
        </c:spPr>
        <c:marker>
          <c:symbol val="none"/>
        </c:marker>
      </c:pivotFmt>
      <c:pivotFmt>
        <c:idx val="228"/>
        <c:spPr>
          <a:solidFill>
            <a:schemeClr val="accent1"/>
          </a:solidFill>
          <a:ln w="28575" cap="rnd">
            <a:solidFill>
              <a:schemeClr val="accent1"/>
            </a:solidFill>
            <a:round/>
          </a:ln>
          <a:effectLst/>
        </c:spPr>
        <c:marker>
          <c:symbol val="none"/>
        </c:marker>
      </c:pivotFmt>
      <c:pivotFmt>
        <c:idx val="229"/>
        <c:spPr>
          <a:solidFill>
            <a:schemeClr val="accent1"/>
          </a:solidFill>
          <a:ln w="28575" cap="rnd">
            <a:solidFill>
              <a:schemeClr val="accent1"/>
            </a:solidFill>
            <a:round/>
          </a:ln>
          <a:effectLst/>
        </c:spPr>
        <c:marker>
          <c:symbol val="none"/>
        </c:marker>
      </c:pivotFmt>
      <c:pivotFmt>
        <c:idx val="230"/>
        <c:spPr>
          <a:solidFill>
            <a:schemeClr val="accent1"/>
          </a:solidFill>
          <a:ln w="28575" cap="rnd">
            <a:solidFill>
              <a:schemeClr val="accent1"/>
            </a:solidFill>
            <a:round/>
          </a:ln>
          <a:effectLst/>
        </c:spPr>
        <c:marker>
          <c:symbol val="none"/>
        </c:marker>
      </c:pivotFmt>
      <c:pivotFmt>
        <c:idx val="231"/>
        <c:spPr>
          <a:solidFill>
            <a:schemeClr val="accent1"/>
          </a:solidFill>
          <a:ln w="28575" cap="rnd">
            <a:solidFill>
              <a:schemeClr val="accent1"/>
            </a:solidFill>
            <a:round/>
          </a:ln>
          <a:effectLst/>
        </c:spPr>
        <c:marker>
          <c:symbol val="none"/>
        </c:marker>
      </c:pivotFmt>
      <c:pivotFmt>
        <c:idx val="232"/>
        <c:spPr>
          <a:solidFill>
            <a:schemeClr val="accent1"/>
          </a:solidFill>
          <a:ln w="28575" cap="rnd">
            <a:solidFill>
              <a:schemeClr val="accent1"/>
            </a:solidFill>
            <a:round/>
          </a:ln>
          <a:effectLst/>
        </c:spPr>
        <c:marker>
          <c:symbol val="none"/>
        </c:marker>
      </c:pivotFmt>
      <c:pivotFmt>
        <c:idx val="233"/>
        <c:spPr>
          <a:solidFill>
            <a:schemeClr val="accent1"/>
          </a:solidFill>
          <a:ln w="28575" cap="rnd">
            <a:solidFill>
              <a:schemeClr val="accent1"/>
            </a:solidFill>
            <a:round/>
          </a:ln>
          <a:effectLst/>
        </c:spPr>
        <c:marker>
          <c:symbol val="none"/>
        </c:marker>
      </c:pivotFmt>
      <c:pivotFmt>
        <c:idx val="234"/>
        <c:spPr>
          <a:solidFill>
            <a:schemeClr val="accent1"/>
          </a:solidFill>
          <a:ln w="28575" cap="rnd">
            <a:solidFill>
              <a:schemeClr val="accent1"/>
            </a:solidFill>
            <a:round/>
          </a:ln>
          <a:effectLst/>
        </c:spPr>
        <c:marker>
          <c:symbol val="none"/>
        </c:marker>
      </c:pivotFmt>
      <c:pivotFmt>
        <c:idx val="235"/>
        <c:spPr>
          <a:solidFill>
            <a:schemeClr val="accent1"/>
          </a:solidFill>
          <a:ln w="28575" cap="rnd">
            <a:solidFill>
              <a:schemeClr val="accent1"/>
            </a:solidFill>
            <a:round/>
          </a:ln>
          <a:effectLst/>
        </c:spPr>
        <c:marker>
          <c:symbol val="none"/>
        </c:marker>
      </c:pivotFmt>
      <c:pivotFmt>
        <c:idx val="236"/>
        <c:spPr>
          <a:solidFill>
            <a:schemeClr val="accent1"/>
          </a:solidFill>
          <a:ln w="28575" cap="rnd">
            <a:solidFill>
              <a:schemeClr val="accent1"/>
            </a:solidFill>
            <a:round/>
          </a:ln>
          <a:effectLst/>
        </c:spPr>
        <c:marker>
          <c:symbol val="none"/>
        </c:marker>
      </c:pivotFmt>
      <c:pivotFmt>
        <c:idx val="237"/>
        <c:spPr>
          <a:solidFill>
            <a:schemeClr val="accent1"/>
          </a:solidFill>
          <a:ln w="28575" cap="rnd">
            <a:solidFill>
              <a:schemeClr val="accent1"/>
            </a:solidFill>
            <a:round/>
          </a:ln>
          <a:effectLst/>
        </c:spPr>
        <c:marker>
          <c:symbol val="none"/>
        </c:marker>
      </c:pivotFmt>
      <c:pivotFmt>
        <c:idx val="238"/>
        <c:spPr>
          <a:solidFill>
            <a:schemeClr val="accent1"/>
          </a:solidFill>
          <a:ln w="28575" cap="rnd">
            <a:solidFill>
              <a:schemeClr val="accent1"/>
            </a:solidFill>
            <a:round/>
          </a:ln>
          <a:effectLst/>
        </c:spPr>
        <c:marker>
          <c:symbol val="none"/>
        </c:marker>
      </c:pivotFmt>
      <c:pivotFmt>
        <c:idx val="239"/>
        <c:spPr>
          <a:solidFill>
            <a:schemeClr val="accent1"/>
          </a:solidFill>
          <a:ln w="28575" cap="rnd">
            <a:solidFill>
              <a:schemeClr val="accent1"/>
            </a:solidFill>
            <a:round/>
          </a:ln>
          <a:effectLst/>
        </c:spPr>
        <c:marker>
          <c:symbol val="none"/>
        </c:marker>
      </c:pivotFmt>
      <c:pivotFmt>
        <c:idx val="240"/>
        <c:spPr>
          <a:solidFill>
            <a:schemeClr val="accent1"/>
          </a:solidFill>
          <a:ln w="28575" cap="rnd">
            <a:solidFill>
              <a:schemeClr val="accent1"/>
            </a:solidFill>
            <a:round/>
          </a:ln>
          <a:effectLst/>
        </c:spPr>
        <c:marker>
          <c:symbol val="none"/>
        </c:marker>
      </c:pivotFmt>
      <c:pivotFmt>
        <c:idx val="241"/>
        <c:spPr>
          <a:solidFill>
            <a:schemeClr val="accent1"/>
          </a:solidFill>
          <a:ln w="28575" cap="rnd">
            <a:solidFill>
              <a:schemeClr val="accent1"/>
            </a:solidFill>
            <a:round/>
          </a:ln>
          <a:effectLst/>
        </c:spPr>
        <c:marker>
          <c:symbol val="none"/>
        </c:marker>
      </c:pivotFmt>
      <c:pivotFmt>
        <c:idx val="242"/>
        <c:spPr>
          <a:solidFill>
            <a:schemeClr val="accent1"/>
          </a:solidFill>
          <a:ln w="28575" cap="rnd">
            <a:solidFill>
              <a:schemeClr val="accent1"/>
            </a:solidFill>
            <a:round/>
          </a:ln>
          <a:effectLst/>
        </c:spPr>
        <c:marker>
          <c:symbol val="none"/>
        </c:marker>
      </c:pivotFmt>
      <c:pivotFmt>
        <c:idx val="243"/>
        <c:spPr>
          <a:solidFill>
            <a:schemeClr val="accent1"/>
          </a:solidFill>
          <a:ln w="28575" cap="rnd">
            <a:solidFill>
              <a:schemeClr val="accent1"/>
            </a:solidFill>
            <a:round/>
          </a:ln>
          <a:effectLst/>
        </c:spPr>
        <c:marker>
          <c:symbol val="none"/>
        </c:marker>
      </c:pivotFmt>
      <c:pivotFmt>
        <c:idx val="244"/>
        <c:spPr>
          <a:solidFill>
            <a:schemeClr val="accent1"/>
          </a:solidFill>
          <a:ln w="28575" cap="rnd">
            <a:solidFill>
              <a:schemeClr val="accent1"/>
            </a:solidFill>
            <a:round/>
          </a:ln>
          <a:effectLst/>
        </c:spPr>
        <c:marker>
          <c:symbol val="none"/>
        </c:marker>
      </c:pivotFmt>
      <c:pivotFmt>
        <c:idx val="245"/>
        <c:spPr>
          <a:solidFill>
            <a:schemeClr val="accent1"/>
          </a:solidFill>
          <a:ln w="28575" cap="rnd">
            <a:solidFill>
              <a:schemeClr val="accent1"/>
            </a:solidFill>
            <a:round/>
          </a:ln>
          <a:effectLst/>
        </c:spPr>
        <c:marker>
          <c:symbol val="none"/>
        </c:marker>
      </c:pivotFmt>
      <c:pivotFmt>
        <c:idx val="246"/>
        <c:spPr>
          <a:solidFill>
            <a:schemeClr val="accent1"/>
          </a:solidFill>
          <a:ln w="28575" cap="rnd">
            <a:solidFill>
              <a:schemeClr val="accent1"/>
            </a:solidFill>
            <a:round/>
          </a:ln>
          <a:effectLst/>
        </c:spPr>
        <c:marker>
          <c:symbol val="none"/>
        </c:marker>
      </c:pivotFmt>
      <c:pivotFmt>
        <c:idx val="247"/>
        <c:spPr>
          <a:solidFill>
            <a:schemeClr val="accent1"/>
          </a:solidFill>
          <a:ln w="28575" cap="rnd">
            <a:solidFill>
              <a:schemeClr val="accent1"/>
            </a:solidFill>
            <a:round/>
          </a:ln>
          <a:effectLst/>
        </c:spPr>
        <c:marker>
          <c:symbol val="none"/>
        </c:marker>
      </c:pivotFmt>
      <c:pivotFmt>
        <c:idx val="248"/>
        <c:spPr>
          <a:solidFill>
            <a:schemeClr val="accent1"/>
          </a:solidFill>
          <a:ln w="28575" cap="rnd">
            <a:solidFill>
              <a:schemeClr val="accent1"/>
            </a:solidFill>
            <a:round/>
          </a:ln>
          <a:effectLst/>
        </c:spPr>
        <c:marker>
          <c:symbol val="none"/>
        </c:marker>
      </c:pivotFmt>
      <c:pivotFmt>
        <c:idx val="249"/>
        <c:spPr>
          <a:solidFill>
            <a:schemeClr val="accent1"/>
          </a:solidFill>
          <a:ln w="28575" cap="rnd">
            <a:solidFill>
              <a:schemeClr val="accent1"/>
            </a:solidFill>
            <a:round/>
          </a:ln>
          <a:effectLst/>
        </c:spPr>
        <c:marker>
          <c:symbol val="none"/>
        </c:marker>
      </c:pivotFmt>
      <c:pivotFmt>
        <c:idx val="250"/>
        <c:spPr>
          <a:solidFill>
            <a:schemeClr val="accent1"/>
          </a:solidFill>
          <a:ln w="28575" cap="rnd">
            <a:solidFill>
              <a:schemeClr val="accent1"/>
            </a:solidFill>
            <a:round/>
          </a:ln>
          <a:effectLst/>
        </c:spPr>
        <c:marker>
          <c:symbol val="none"/>
        </c:marker>
      </c:pivotFmt>
      <c:pivotFmt>
        <c:idx val="251"/>
        <c:spPr>
          <a:solidFill>
            <a:schemeClr val="accent1"/>
          </a:solidFill>
          <a:ln w="28575" cap="rnd">
            <a:solidFill>
              <a:schemeClr val="accent1"/>
            </a:solidFill>
            <a:round/>
          </a:ln>
          <a:effectLst/>
        </c:spPr>
        <c:marker>
          <c:symbol val="none"/>
        </c:marker>
      </c:pivotFmt>
      <c:pivotFmt>
        <c:idx val="252"/>
        <c:spPr>
          <a:solidFill>
            <a:schemeClr val="accent1"/>
          </a:solidFill>
          <a:ln w="28575" cap="rnd">
            <a:solidFill>
              <a:schemeClr val="accent1"/>
            </a:solidFill>
            <a:round/>
          </a:ln>
          <a:effectLst/>
        </c:spPr>
        <c:marker>
          <c:symbol val="none"/>
        </c:marker>
      </c:pivotFmt>
      <c:pivotFmt>
        <c:idx val="253"/>
        <c:spPr>
          <a:solidFill>
            <a:schemeClr val="accent1"/>
          </a:solidFill>
          <a:ln w="28575" cap="rnd">
            <a:solidFill>
              <a:schemeClr val="accent1"/>
            </a:solidFill>
            <a:round/>
          </a:ln>
          <a:effectLst/>
        </c:spPr>
        <c:marker>
          <c:symbol val="none"/>
        </c:marker>
      </c:pivotFmt>
      <c:pivotFmt>
        <c:idx val="254"/>
        <c:spPr>
          <a:solidFill>
            <a:schemeClr val="accent1"/>
          </a:solidFill>
          <a:ln w="28575" cap="rnd">
            <a:solidFill>
              <a:schemeClr val="accent1"/>
            </a:solidFill>
            <a:round/>
          </a:ln>
          <a:effectLst/>
        </c:spPr>
        <c:marker>
          <c:symbol val="none"/>
        </c:marker>
      </c:pivotFmt>
      <c:pivotFmt>
        <c:idx val="255"/>
        <c:spPr>
          <a:solidFill>
            <a:schemeClr val="accent1"/>
          </a:solidFill>
          <a:ln w="28575" cap="rnd">
            <a:solidFill>
              <a:schemeClr val="accent1"/>
            </a:solidFill>
            <a:round/>
          </a:ln>
          <a:effectLst/>
        </c:spPr>
        <c:marker>
          <c:symbol val="none"/>
        </c:marker>
      </c:pivotFmt>
      <c:pivotFmt>
        <c:idx val="256"/>
        <c:spPr>
          <a:solidFill>
            <a:schemeClr val="accent1"/>
          </a:solidFill>
          <a:ln w="28575" cap="rnd">
            <a:solidFill>
              <a:schemeClr val="accent1"/>
            </a:solidFill>
            <a:round/>
          </a:ln>
          <a:effectLst/>
        </c:spPr>
        <c:marker>
          <c:symbol val="none"/>
        </c:marker>
      </c:pivotFmt>
      <c:pivotFmt>
        <c:idx val="257"/>
        <c:spPr>
          <a:solidFill>
            <a:schemeClr val="accent1"/>
          </a:solidFill>
          <a:ln w="28575" cap="rnd">
            <a:solidFill>
              <a:schemeClr val="accent1"/>
            </a:solidFill>
            <a:round/>
          </a:ln>
          <a:effectLst/>
        </c:spPr>
        <c:marker>
          <c:symbol val="none"/>
        </c:marker>
      </c:pivotFmt>
      <c:pivotFmt>
        <c:idx val="258"/>
        <c:spPr>
          <a:solidFill>
            <a:schemeClr val="accent1"/>
          </a:solidFill>
          <a:ln w="28575" cap="rnd">
            <a:solidFill>
              <a:schemeClr val="accent1"/>
            </a:solidFill>
            <a:round/>
          </a:ln>
          <a:effectLst/>
        </c:spPr>
        <c:marker>
          <c:symbol val="none"/>
        </c:marker>
      </c:pivotFmt>
      <c:pivotFmt>
        <c:idx val="259"/>
        <c:spPr>
          <a:solidFill>
            <a:schemeClr val="accent1"/>
          </a:solidFill>
          <a:ln w="28575" cap="rnd">
            <a:solidFill>
              <a:schemeClr val="accent1"/>
            </a:solidFill>
            <a:round/>
          </a:ln>
          <a:effectLst/>
        </c:spPr>
        <c:marker>
          <c:symbol val="none"/>
        </c:marker>
      </c:pivotFmt>
      <c:pivotFmt>
        <c:idx val="260"/>
        <c:spPr>
          <a:solidFill>
            <a:schemeClr val="accent1"/>
          </a:solidFill>
          <a:ln w="28575" cap="rnd">
            <a:solidFill>
              <a:schemeClr val="accent1"/>
            </a:solidFill>
            <a:round/>
          </a:ln>
          <a:effectLst/>
        </c:spPr>
        <c:marker>
          <c:symbol val="none"/>
        </c:marker>
      </c:pivotFmt>
      <c:pivotFmt>
        <c:idx val="261"/>
        <c:spPr>
          <a:solidFill>
            <a:schemeClr val="accent1"/>
          </a:solidFill>
          <a:ln w="28575" cap="rnd">
            <a:solidFill>
              <a:schemeClr val="accent1"/>
            </a:solidFill>
            <a:round/>
          </a:ln>
          <a:effectLst/>
        </c:spPr>
        <c:marker>
          <c:symbol val="none"/>
        </c:marker>
      </c:pivotFmt>
      <c:pivotFmt>
        <c:idx val="262"/>
        <c:spPr>
          <a:solidFill>
            <a:schemeClr val="accent1"/>
          </a:solidFill>
          <a:ln w="28575" cap="rnd">
            <a:solidFill>
              <a:schemeClr val="accent1"/>
            </a:solidFill>
            <a:round/>
          </a:ln>
          <a:effectLst/>
        </c:spPr>
        <c:marker>
          <c:symbol val="none"/>
        </c:marker>
      </c:pivotFmt>
      <c:pivotFmt>
        <c:idx val="263"/>
        <c:spPr>
          <a:solidFill>
            <a:schemeClr val="accent1"/>
          </a:solidFill>
          <a:ln w="28575" cap="rnd">
            <a:solidFill>
              <a:schemeClr val="accent1"/>
            </a:solidFill>
            <a:round/>
          </a:ln>
          <a:effectLst/>
        </c:spPr>
        <c:marker>
          <c:symbol val="none"/>
        </c:marker>
      </c:pivotFmt>
      <c:pivotFmt>
        <c:idx val="264"/>
        <c:spPr>
          <a:solidFill>
            <a:schemeClr val="accent1"/>
          </a:solidFill>
          <a:ln w="28575" cap="rnd">
            <a:solidFill>
              <a:schemeClr val="accent1"/>
            </a:solidFill>
            <a:round/>
          </a:ln>
          <a:effectLst/>
        </c:spPr>
        <c:marker>
          <c:symbol val="none"/>
        </c:marker>
      </c:pivotFmt>
      <c:pivotFmt>
        <c:idx val="265"/>
        <c:spPr>
          <a:solidFill>
            <a:schemeClr val="accent1"/>
          </a:solidFill>
          <a:ln w="28575" cap="rnd">
            <a:solidFill>
              <a:schemeClr val="accent1"/>
            </a:solidFill>
            <a:round/>
          </a:ln>
          <a:effectLst/>
        </c:spPr>
        <c:marker>
          <c:symbol val="none"/>
        </c:marker>
      </c:pivotFmt>
      <c:pivotFmt>
        <c:idx val="266"/>
        <c:spPr>
          <a:solidFill>
            <a:schemeClr val="accent1"/>
          </a:solidFill>
          <a:ln w="28575" cap="rnd">
            <a:solidFill>
              <a:schemeClr val="accent1"/>
            </a:solidFill>
            <a:round/>
          </a:ln>
          <a:effectLst/>
        </c:spPr>
        <c:marker>
          <c:symbol val="none"/>
        </c:marker>
      </c:pivotFmt>
      <c:pivotFmt>
        <c:idx val="267"/>
        <c:spPr>
          <a:solidFill>
            <a:schemeClr val="accent1"/>
          </a:solidFill>
          <a:ln w="28575" cap="rnd">
            <a:solidFill>
              <a:schemeClr val="accent1"/>
            </a:solidFill>
            <a:round/>
          </a:ln>
          <a:effectLst/>
        </c:spPr>
        <c:marker>
          <c:symbol val="none"/>
        </c:marker>
      </c:pivotFmt>
      <c:pivotFmt>
        <c:idx val="268"/>
        <c:spPr>
          <a:solidFill>
            <a:schemeClr val="accent1"/>
          </a:solidFill>
          <a:ln w="28575" cap="rnd">
            <a:solidFill>
              <a:schemeClr val="accent1"/>
            </a:solidFill>
            <a:round/>
          </a:ln>
          <a:effectLst/>
        </c:spPr>
        <c:marker>
          <c:symbol val="none"/>
        </c:marker>
      </c:pivotFmt>
      <c:pivotFmt>
        <c:idx val="269"/>
        <c:spPr>
          <a:solidFill>
            <a:schemeClr val="accent1"/>
          </a:solidFill>
          <a:ln w="28575" cap="rnd">
            <a:solidFill>
              <a:schemeClr val="accent1"/>
            </a:solidFill>
            <a:round/>
          </a:ln>
          <a:effectLst/>
        </c:spPr>
        <c:marker>
          <c:symbol val="none"/>
        </c:marker>
      </c:pivotFmt>
      <c:pivotFmt>
        <c:idx val="270"/>
        <c:spPr>
          <a:solidFill>
            <a:schemeClr val="accent1"/>
          </a:solidFill>
          <a:ln w="28575" cap="rnd">
            <a:solidFill>
              <a:schemeClr val="accent1"/>
            </a:solidFill>
            <a:round/>
          </a:ln>
          <a:effectLst/>
        </c:spPr>
        <c:marker>
          <c:symbol val="none"/>
        </c:marker>
      </c:pivotFmt>
      <c:pivotFmt>
        <c:idx val="271"/>
        <c:spPr>
          <a:solidFill>
            <a:schemeClr val="accent1"/>
          </a:solidFill>
          <a:ln w="28575" cap="rnd">
            <a:solidFill>
              <a:schemeClr val="accent1"/>
            </a:solidFill>
            <a:round/>
          </a:ln>
          <a:effectLst/>
        </c:spPr>
        <c:marker>
          <c:symbol val="none"/>
        </c:marker>
      </c:pivotFmt>
      <c:pivotFmt>
        <c:idx val="272"/>
        <c:spPr>
          <a:solidFill>
            <a:schemeClr val="accent1"/>
          </a:solidFill>
          <a:ln w="28575" cap="rnd">
            <a:solidFill>
              <a:schemeClr val="accent1"/>
            </a:solidFill>
            <a:round/>
          </a:ln>
          <a:effectLst/>
        </c:spPr>
        <c:marker>
          <c:symbol val="none"/>
        </c:marker>
      </c:pivotFmt>
      <c:pivotFmt>
        <c:idx val="273"/>
        <c:spPr>
          <a:solidFill>
            <a:schemeClr val="accent1"/>
          </a:solidFill>
          <a:ln w="28575" cap="rnd">
            <a:solidFill>
              <a:schemeClr val="accent1"/>
            </a:solidFill>
            <a:round/>
          </a:ln>
          <a:effectLst/>
        </c:spPr>
        <c:marker>
          <c:symbol val="none"/>
        </c:marker>
      </c:pivotFmt>
      <c:pivotFmt>
        <c:idx val="274"/>
        <c:spPr>
          <a:solidFill>
            <a:schemeClr val="accent1"/>
          </a:solidFill>
          <a:ln w="28575" cap="rnd">
            <a:solidFill>
              <a:schemeClr val="accent1"/>
            </a:solidFill>
            <a:round/>
          </a:ln>
          <a:effectLst/>
        </c:spPr>
        <c:marker>
          <c:symbol val="none"/>
        </c:marker>
      </c:pivotFmt>
      <c:pivotFmt>
        <c:idx val="275"/>
        <c:spPr>
          <a:solidFill>
            <a:schemeClr val="accent1"/>
          </a:solidFill>
          <a:ln w="28575" cap="rnd">
            <a:solidFill>
              <a:schemeClr val="accent1"/>
            </a:solidFill>
            <a:round/>
          </a:ln>
          <a:effectLst/>
        </c:spPr>
        <c:marker>
          <c:symbol val="none"/>
        </c:marker>
      </c:pivotFmt>
      <c:pivotFmt>
        <c:idx val="276"/>
        <c:spPr>
          <a:solidFill>
            <a:schemeClr val="accent1"/>
          </a:solidFill>
          <a:ln w="28575" cap="rnd">
            <a:solidFill>
              <a:schemeClr val="accent1"/>
            </a:solidFill>
            <a:round/>
          </a:ln>
          <a:effectLst/>
        </c:spPr>
        <c:marker>
          <c:symbol val="none"/>
        </c:marker>
      </c:pivotFmt>
      <c:pivotFmt>
        <c:idx val="277"/>
        <c:spPr>
          <a:solidFill>
            <a:schemeClr val="accent1"/>
          </a:solidFill>
          <a:ln w="28575" cap="rnd">
            <a:solidFill>
              <a:schemeClr val="accent1"/>
            </a:solidFill>
            <a:round/>
          </a:ln>
          <a:effectLst/>
        </c:spPr>
        <c:marker>
          <c:symbol val="none"/>
        </c:marker>
      </c:pivotFmt>
      <c:pivotFmt>
        <c:idx val="278"/>
        <c:spPr>
          <a:solidFill>
            <a:schemeClr val="accent1"/>
          </a:solidFill>
          <a:ln w="28575" cap="rnd">
            <a:solidFill>
              <a:schemeClr val="accent1"/>
            </a:solidFill>
            <a:round/>
          </a:ln>
          <a:effectLst/>
        </c:spPr>
        <c:marker>
          <c:symbol val="none"/>
        </c:marker>
      </c:pivotFmt>
      <c:pivotFmt>
        <c:idx val="279"/>
        <c:spPr>
          <a:solidFill>
            <a:schemeClr val="accent1"/>
          </a:solidFill>
          <a:ln w="28575" cap="rnd">
            <a:solidFill>
              <a:schemeClr val="accent1"/>
            </a:solidFill>
            <a:round/>
          </a:ln>
          <a:effectLst/>
        </c:spPr>
        <c:marker>
          <c:symbol val="none"/>
        </c:marker>
      </c:pivotFmt>
      <c:pivotFmt>
        <c:idx val="280"/>
        <c:spPr>
          <a:solidFill>
            <a:schemeClr val="accent1"/>
          </a:solidFill>
          <a:ln w="28575" cap="rnd">
            <a:solidFill>
              <a:schemeClr val="accent1"/>
            </a:solidFill>
            <a:round/>
          </a:ln>
          <a:effectLst/>
        </c:spPr>
        <c:marker>
          <c:symbol val="none"/>
        </c:marker>
      </c:pivotFmt>
      <c:pivotFmt>
        <c:idx val="281"/>
        <c:spPr>
          <a:solidFill>
            <a:schemeClr val="accent1"/>
          </a:solidFill>
          <a:ln w="28575" cap="rnd">
            <a:solidFill>
              <a:schemeClr val="accent1"/>
            </a:solidFill>
            <a:round/>
          </a:ln>
          <a:effectLst/>
        </c:spPr>
        <c:marker>
          <c:symbol val="none"/>
        </c:marker>
      </c:pivotFmt>
      <c:pivotFmt>
        <c:idx val="282"/>
        <c:spPr>
          <a:solidFill>
            <a:schemeClr val="accent1"/>
          </a:solidFill>
          <a:ln w="28575" cap="rnd">
            <a:solidFill>
              <a:schemeClr val="accent1"/>
            </a:solidFill>
            <a:round/>
          </a:ln>
          <a:effectLst/>
        </c:spPr>
        <c:marker>
          <c:symbol val="none"/>
        </c:marker>
      </c:pivotFmt>
      <c:pivotFmt>
        <c:idx val="283"/>
        <c:spPr>
          <a:solidFill>
            <a:schemeClr val="accent1"/>
          </a:solidFill>
          <a:ln w="28575" cap="rnd">
            <a:solidFill>
              <a:schemeClr val="accent1"/>
            </a:solidFill>
            <a:round/>
          </a:ln>
          <a:effectLst/>
        </c:spPr>
        <c:marker>
          <c:symbol val="none"/>
        </c:marker>
      </c:pivotFmt>
      <c:pivotFmt>
        <c:idx val="284"/>
        <c:spPr>
          <a:solidFill>
            <a:schemeClr val="accent1"/>
          </a:solidFill>
          <a:ln w="28575" cap="rnd">
            <a:solidFill>
              <a:schemeClr val="accent1"/>
            </a:solidFill>
            <a:round/>
          </a:ln>
          <a:effectLst/>
        </c:spPr>
        <c:marker>
          <c:symbol val="none"/>
        </c:marker>
      </c:pivotFmt>
      <c:pivotFmt>
        <c:idx val="285"/>
        <c:spPr>
          <a:solidFill>
            <a:schemeClr val="accent1"/>
          </a:solidFill>
          <a:ln w="28575" cap="rnd">
            <a:solidFill>
              <a:schemeClr val="accent1"/>
            </a:solidFill>
            <a:round/>
          </a:ln>
          <a:effectLst/>
        </c:spPr>
        <c:marker>
          <c:symbol val="none"/>
        </c:marker>
      </c:pivotFmt>
      <c:pivotFmt>
        <c:idx val="286"/>
        <c:spPr>
          <a:solidFill>
            <a:schemeClr val="accent1"/>
          </a:solidFill>
          <a:ln w="28575" cap="rnd">
            <a:solidFill>
              <a:schemeClr val="accent1"/>
            </a:solidFill>
            <a:round/>
          </a:ln>
          <a:effectLst/>
        </c:spPr>
        <c:marker>
          <c:symbol val="none"/>
        </c:marker>
      </c:pivotFmt>
      <c:pivotFmt>
        <c:idx val="287"/>
        <c:spPr>
          <a:solidFill>
            <a:schemeClr val="accent1"/>
          </a:solidFill>
          <a:ln w="28575" cap="rnd">
            <a:solidFill>
              <a:schemeClr val="accent1"/>
            </a:solidFill>
            <a:round/>
          </a:ln>
          <a:effectLst/>
        </c:spPr>
        <c:marker>
          <c:symbol val="none"/>
        </c:marker>
      </c:pivotFmt>
      <c:pivotFmt>
        <c:idx val="288"/>
        <c:spPr>
          <a:solidFill>
            <a:schemeClr val="accent1"/>
          </a:solidFill>
          <a:ln w="28575" cap="rnd">
            <a:solidFill>
              <a:schemeClr val="accent1"/>
            </a:solidFill>
            <a:round/>
          </a:ln>
          <a:effectLst/>
        </c:spPr>
        <c:marker>
          <c:symbol val="none"/>
        </c:marker>
      </c:pivotFmt>
      <c:pivotFmt>
        <c:idx val="289"/>
        <c:spPr>
          <a:solidFill>
            <a:schemeClr val="accent1"/>
          </a:solidFill>
          <a:ln w="28575" cap="rnd">
            <a:solidFill>
              <a:schemeClr val="accent1"/>
            </a:solidFill>
            <a:round/>
          </a:ln>
          <a:effectLst/>
        </c:spPr>
        <c:marker>
          <c:symbol val="none"/>
        </c:marker>
      </c:pivotFmt>
      <c:pivotFmt>
        <c:idx val="290"/>
        <c:spPr>
          <a:solidFill>
            <a:schemeClr val="accent1"/>
          </a:solidFill>
          <a:ln w="28575" cap="rnd">
            <a:solidFill>
              <a:schemeClr val="accent1"/>
            </a:solidFill>
            <a:round/>
          </a:ln>
          <a:effectLst/>
        </c:spPr>
        <c:marker>
          <c:symbol val="none"/>
        </c:marker>
      </c:pivotFmt>
      <c:pivotFmt>
        <c:idx val="291"/>
        <c:spPr>
          <a:solidFill>
            <a:schemeClr val="accent1"/>
          </a:solidFill>
          <a:ln w="28575" cap="rnd">
            <a:solidFill>
              <a:schemeClr val="accent1"/>
            </a:solidFill>
            <a:round/>
          </a:ln>
          <a:effectLst/>
        </c:spPr>
        <c:marker>
          <c:symbol val="none"/>
        </c:marker>
      </c:pivotFmt>
      <c:pivotFmt>
        <c:idx val="292"/>
        <c:spPr>
          <a:solidFill>
            <a:schemeClr val="accent1"/>
          </a:solidFill>
          <a:ln w="28575" cap="rnd">
            <a:solidFill>
              <a:schemeClr val="accent1"/>
            </a:solidFill>
            <a:round/>
          </a:ln>
          <a:effectLst/>
        </c:spPr>
        <c:marker>
          <c:symbol val="none"/>
        </c:marker>
      </c:pivotFmt>
      <c:pivotFmt>
        <c:idx val="293"/>
        <c:spPr>
          <a:solidFill>
            <a:schemeClr val="accent1"/>
          </a:solidFill>
          <a:ln w="28575" cap="rnd">
            <a:solidFill>
              <a:schemeClr val="accent1"/>
            </a:solidFill>
            <a:round/>
          </a:ln>
          <a:effectLst/>
        </c:spPr>
        <c:marker>
          <c:symbol val="none"/>
        </c:marker>
      </c:pivotFmt>
      <c:pivotFmt>
        <c:idx val="294"/>
        <c:spPr>
          <a:solidFill>
            <a:schemeClr val="accent1"/>
          </a:solidFill>
          <a:ln w="28575" cap="rnd">
            <a:solidFill>
              <a:schemeClr val="accent1"/>
            </a:solidFill>
            <a:round/>
          </a:ln>
          <a:effectLst/>
        </c:spPr>
        <c:marker>
          <c:symbol val="none"/>
        </c:marker>
      </c:pivotFmt>
      <c:pivotFmt>
        <c:idx val="295"/>
        <c:spPr>
          <a:solidFill>
            <a:schemeClr val="accent1"/>
          </a:solidFill>
          <a:ln w="28575" cap="rnd">
            <a:solidFill>
              <a:schemeClr val="accent1"/>
            </a:solidFill>
            <a:round/>
          </a:ln>
          <a:effectLst/>
        </c:spPr>
        <c:marker>
          <c:symbol val="none"/>
        </c:marker>
      </c:pivotFmt>
      <c:pivotFmt>
        <c:idx val="296"/>
        <c:spPr>
          <a:solidFill>
            <a:schemeClr val="accent1"/>
          </a:solidFill>
          <a:ln w="28575" cap="rnd">
            <a:solidFill>
              <a:schemeClr val="accent1"/>
            </a:solidFill>
            <a:round/>
          </a:ln>
          <a:effectLst/>
        </c:spPr>
        <c:marker>
          <c:symbol val="none"/>
        </c:marker>
      </c:pivotFmt>
      <c:pivotFmt>
        <c:idx val="297"/>
        <c:spPr>
          <a:solidFill>
            <a:schemeClr val="accent1"/>
          </a:solidFill>
          <a:ln w="28575" cap="rnd">
            <a:solidFill>
              <a:schemeClr val="accent1"/>
            </a:solidFill>
            <a:round/>
          </a:ln>
          <a:effectLst/>
        </c:spPr>
        <c:marker>
          <c:symbol val="none"/>
        </c:marker>
      </c:pivotFmt>
      <c:pivotFmt>
        <c:idx val="298"/>
        <c:spPr>
          <a:solidFill>
            <a:schemeClr val="accent1"/>
          </a:solidFill>
          <a:ln w="28575" cap="rnd">
            <a:solidFill>
              <a:schemeClr val="accent1"/>
            </a:solidFill>
            <a:round/>
          </a:ln>
          <a:effectLst/>
        </c:spPr>
        <c:marker>
          <c:symbol val="none"/>
        </c:marker>
      </c:pivotFmt>
      <c:pivotFmt>
        <c:idx val="299"/>
        <c:spPr>
          <a:solidFill>
            <a:schemeClr val="accent1"/>
          </a:solidFill>
          <a:ln w="28575" cap="rnd">
            <a:solidFill>
              <a:schemeClr val="accent1"/>
            </a:solidFill>
            <a:round/>
          </a:ln>
          <a:effectLst/>
        </c:spPr>
        <c:marker>
          <c:symbol val="none"/>
        </c:marker>
      </c:pivotFmt>
      <c:pivotFmt>
        <c:idx val="300"/>
        <c:spPr>
          <a:solidFill>
            <a:schemeClr val="accent1"/>
          </a:solidFill>
          <a:ln w="28575" cap="rnd">
            <a:solidFill>
              <a:schemeClr val="accent1"/>
            </a:solidFill>
            <a:round/>
          </a:ln>
          <a:effectLst/>
        </c:spPr>
        <c:marker>
          <c:symbol val="none"/>
        </c:marker>
      </c:pivotFmt>
      <c:pivotFmt>
        <c:idx val="301"/>
        <c:spPr>
          <a:solidFill>
            <a:schemeClr val="accent1"/>
          </a:solidFill>
          <a:ln w="28575" cap="rnd">
            <a:solidFill>
              <a:schemeClr val="accent1"/>
            </a:solidFill>
            <a:round/>
          </a:ln>
          <a:effectLst/>
        </c:spPr>
        <c:marker>
          <c:symbol val="none"/>
        </c:marker>
      </c:pivotFmt>
      <c:pivotFmt>
        <c:idx val="302"/>
        <c:spPr>
          <a:solidFill>
            <a:schemeClr val="accent1"/>
          </a:solidFill>
          <a:ln w="28575" cap="rnd">
            <a:solidFill>
              <a:schemeClr val="accent1"/>
            </a:solidFill>
            <a:round/>
          </a:ln>
          <a:effectLst/>
        </c:spPr>
        <c:marker>
          <c:symbol val="none"/>
        </c:marker>
      </c:pivotFmt>
      <c:pivotFmt>
        <c:idx val="303"/>
        <c:spPr>
          <a:solidFill>
            <a:schemeClr val="accent1"/>
          </a:solidFill>
          <a:ln w="28575" cap="rnd">
            <a:solidFill>
              <a:schemeClr val="accent1"/>
            </a:solidFill>
            <a:round/>
          </a:ln>
          <a:effectLst/>
        </c:spPr>
        <c:marker>
          <c:symbol val="none"/>
        </c:marker>
      </c:pivotFmt>
      <c:pivotFmt>
        <c:idx val="304"/>
        <c:spPr>
          <a:solidFill>
            <a:schemeClr val="accent1"/>
          </a:solidFill>
          <a:ln w="28575" cap="rnd">
            <a:solidFill>
              <a:schemeClr val="accent1"/>
            </a:solidFill>
            <a:round/>
          </a:ln>
          <a:effectLst/>
        </c:spPr>
        <c:marker>
          <c:symbol val="none"/>
        </c:marker>
      </c:pivotFmt>
      <c:pivotFmt>
        <c:idx val="305"/>
        <c:spPr>
          <a:solidFill>
            <a:schemeClr val="accent1"/>
          </a:solidFill>
          <a:ln w="28575" cap="rnd">
            <a:solidFill>
              <a:schemeClr val="accent1"/>
            </a:solidFill>
            <a:round/>
          </a:ln>
          <a:effectLst/>
        </c:spPr>
        <c:marker>
          <c:symbol val="none"/>
        </c:marker>
      </c:pivotFmt>
      <c:pivotFmt>
        <c:idx val="306"/>
        <c:spPr>
          <a:solidFill>
            <a:schemeClr val="accent1"/>
          </a:solidFill>
          <a:ln w="28575" cap="rnd">
            <a:solidFill>
              <a:schemeClr val="accent1"/>
            </a:solidFill>
            <a:round/>
          </a:ln>
          <a:effectLst/>
        </c:spPr>
        <c:marker>
          <c:symbol val="none"/>
        </c:marker>
      </c:pivotFmt>
      <c:pivotFmt>
        <c:idx val="307"/>
        <c:spPr>
          <a:solidFill>
            <a:schemeClr val="accent1"/>
          </a:solidFill>
          <a:ln w="28575" cap="rnd">
            <a:solidFill>
              <a:schemeClr val="accent1"/>
            </a:solidFill>
            <a:round/>
          </a:ln>
          <a:effectLst/>
        </c:spPr>
        <c:marker>
          <c:symbol val="none"/>
        </c:marker>
      </c:pivotFmt>
      <c:pivotFmt>
        <c:idx val="308"/>
        <c:spPr>
          <a:solidFill>
            <a:schemeClr val="accent1"/>
          </a:solidFill>
          <a:ln w="28575" cap="rnd">
            <a:solidFill>
              <a:schemeClr val="accent1"/>
            </a:solidFill>
            <a:round/>
          </a:ln>
          <a:effectLst/>
        </c:spPr>
        <c:marker>
          <c:symbol val="none"/>
        </c:marker>
      </c:pivotFmt>
      <c:pivotFmt>
        <c:idx val="309"/>
        <c:spPr>
          <a:solidFill>
            <a:schemeClr val="accent1"/>
          </a:solidFill>
          <a:ln w="28575" cap="rnd">
            <a:solidFill>
              <a:schemeClr val="accent1"/>
            </a:solidFill>
            <a:round/>
          </a:ln>
          <a:effectLst/>
        </c:spPr>
        <c:marker>
          <c:symbol val="none"/>
        </c:marker>
      </c:pivotFmt>
      <c:pivotFmt>
        <c:idx val="310"/>
        <c:spPr>
          <a:solidFill>
            <a:schemeClr val="accent1"/>
          </a:solidFill>
          <a:ln w="28575" cap="rnd">
            <a:solidFill>
              <a:schemeClr val="accent1"/>
            </a:solidFill>
            <a:round/>
          </a:ln>
          <a:effectLst/>
        </c:spPr>
        <c:marker>
          <c:symbol val="none"/>
        </c:marker>
      </c:pivotFmt>
      <c:pivotFmt>
        <c:idx val="311"/>
        <c:spPr>
          <a:solidFill>
            <a:schemeClr val="accent1"/>
          </a:solidFill>
          <a:ln w="28575" cap="rnd">
            <a:solidFill>
              <a:schemeClr val="accent1"/>
            </a:solidFill>
            <a:round/>
          </a:ln>
          <a:effectLst/>
        </c:spPr>
        <c:marker>
          <c:symbol val="none"/>
        </c:marker>
      </c:pivotFmt>
      <c:pivotFmt>
        <c:idx val="312"/>
        <c:spPr>
          <a:solidFill>
            <a:schemeClr val="accent1"/>
          </a:solidFill>
          <a:ln w="28575" cap="rnd">
            <a:solidFill>
              <a:schemeClr val="accent1"/>
            </a:solidFill>
            <a:round/>
          </a:ln>
          <a:effectLst/>
        </c:spPr>
        <c:marker>
          <c:symbol val="none"/>
        </c:marker>
      </c:pivotFmt>
      <c:pivotFmt>
        <c:idx val="313"/>
        <c:spPr>
          <a:solidFill>
            <a:schemeClr val="accent1"/>
          </a:solidFill>
          <a:ln w="28575" cap="rnd">
            <a:solidFill>
              <a:schemeClr val="accent1"/>
            </a:solidFill>
            <a:round/>
          </a:ln>
          <a:effectLst/>
        </c:spPr>
        <c:marker>
          <c:symbol val="none"/>
        </c:marker>
      </c:pivotFmt>
      <c:pivotFmt>
        <c:idx val="314"/>
        <c:spPr>
          <a:solidFill>
            <a:schemeClr val="accent1"/>
          </a:solidFill>
          <a:ln w="28575" cap="rnd">
            <a:solidFill>
              <a:schemeClr val="accent1"/>
            </a:solidFill>
            <a:round/>
          </a:ln>
          <a:effectLst/>
        </c:spPr>
        <c:marker>
          <c:symbol val="none"/>
        </c:marker>
      </c:pivotFmt>
      <c:pivotFmt>
        <c:idx val="315"/>
        <c:spPr>
          <a:solidFill>
            <a:schemeClr val="accent1"/>
          </a:solidFill>
          <a:ln w="28575" cap="rnd">
            <a:solidFill>
              <a:schemeClr val="accent1"/>
            </a:solidFill>
            <a:round/>
          </a:ln>
          <a:effectLst/>
        </c:spPr>
        <c:marker>
          <c:symbol val="none"/>
        </c:marker>
      </c:pivotFmt>
      <c:pivotFmt>
        <c:idx val="316"/>
        <c:spPr>
          <a:solidFill>
            <a:schemeClr val="accent1"/>
          </a:solidFill>
          <a:ln w="28575" cap="rnd">
            <a:solidFill>
              <a:schemeClr val="accent1"/>
            </a:solidFill>
            <a:round/>
          </a:ln>
          <a:effectLst/>
        </c:spPr>
        <c:marker>
          <c:symbol val="none"/>
        </c:marker>
      </c:pivotFmt>
      <c:pivotFmt>
        <c:idx val="317"/>
        <c:spPr>
          <a:solidFill>
            <a:schemeClr val="accent1"/>
          </a:solidFill>
          <a:ln w="28575" cap="rnd">
            <a:solidFill>
              <a:schemeClr val="accent1"/>
            </a:solidFill>
            <a:round/>
          </a:ln>
          <a:effectLst/>
        </c:spPr>
        <c:marker>
          <c:symbol val="none"/>
        </c:marker>
      </c:pivotFmt>
      <c:pivotFmt>
        <c:idx val="318"/>
        <c:spPr>
          <a:solidFill>
            <a:schemeClr val="accent1"/>
          </a:solidFill>
          <a:ln w="28575" cap="rnd">
            <a:solidFill>
              <a:schemeClr val="accent1"/>
            </a:solidFill>
            <a:round/>
          </a:ln>
          <a:effectLst/>
        </c:spPr>
        <c:marker>
          <c:symbol val="none"/>
        </c:marker>
      </c:pivotFmt>
      <c:pivotFmt>
        <c:idx val="319"/>
        <c:spPr>
          <a:solidFill>
            <a:schemeClr val="accent1"/>
          </a:solidFill>
          <a:ln w="28575" cap="rnd">
            <a:solidFill>
              <a:schemeClr val="accent1"/>
            </a:solidFill>
            <a:round/>
          </a:ln>
          <a:effectLst/>
        </c:spPr>
        <c:marker>
          <c:symbol val="none"/>
        </c:marker>
      </c:pivotFmt>
      <c:pivotFmt>
        <c:idx val="320"/>
        <c:spPr>
          <a:solidFill>
            <a:schemeClr val="accent1"/>
          </a:solidFill>
          <a:ln w="28575" cap="rnd">
            <a:solidFill>
              <a:schemeClr val="accent1"/>
            </a:solidFill>
            <a:round/>
          </a:ln>
          <a:effectLst/>
        </c:spPr>
        <c:marker>
          <c:symbol val="none"/>
        </c:marker>
      </c:pivotFmt>
      <c:pivotFmt>
        <c:idx val="321"/>
        <c:spPr>
          <a:solidFill>
            <a:schemeClr val="accent1"/>
          </a:solidFill>
          <a:ln w="28575" cap="rnd">
            <a:solidFill>
              <a:schemeClr val="accent1"/>
            </a:solidFill>
            <a:round/>
          </a:ln>
          <a:effectLst/>
        </c:spPr>
        <c:marker>
          <c:symbol val="none"/>
        </c:marker>
      </c:pivotFmt>
      <c:pivotFmt>
        <c:idx val="322"/>
        <c:spPr>
          <a:solidFill>
            <a:schemeClr val="accent1"/>
          </a:solidFill>
          <a:ln w="28575" cap="rnd">
            <a:solidFill>
              <a:schemeClr val="accent1"/>
            </a:solidFill>
            <a:round/>
          </a:ln>
          <a:effectLst/>
        </c:spPr>
        <c:marker>
          <c:symbol val="none"/>
        </c:marker>
      </c:pivotFmt>
      <c:pivotFmt>
        <c:idx val="323"/>
        <c:spPr>
          <a:solidFill>
            <a:schemeClr val="accent1"/>
          </a:solidFill>
          <a:ln w="28575" cap="rnd">
            <a:solidFill>
              <a:schemeClr val="accent1"/>
            </a:solidFill>
            <a:round/>
          </a:ln>
          <a:effectLst/>
        </c:spPr>
        <c:marker>
          <c:symbol val="none"/>
        </c:marker>
      </c:pivotFmt>
      <c:pivotFmt>
        <c:idx val="324"/>
        <c:spPr>
          <a:solidFill>
            <a:schemeClr val="accent1"/>
          </a:solidFill>
          <a:ln w="28575" cap="rnd">
            <a:solidFill>
              <a:schemeClr val="accent1"/>
            </a:solidFill>
            <a:round/>
          </a:ln>
          <a:effectLst/>
        </c:spPr>
        <c:marker>
          <c:symbol val="none"/>
        </c:marker>
      </c:pivotFmt>
      <c:pivotFmt>
        <c:idx val="325"/>
        <c:spPr>
          <a:solidFill>
            <a:schemeClr val="accent1"/>
          </a:solidFill>
          <a:ln w="28575" cap="rnd">
            <a:solidFill>
              <a:schemeClr val="accent1"/>
            </a:solidFill>
            <a:round/>
          </a:ln>
          <a:effectLst/>
        </c:spPr>
        <c:marker>
          <c:symbol val="none"/>
        </c:marker>
      </c:pivotFmt>
      <c:pivotFmt>
        <c:idx val="326"/>
        <c:spPr>
          <a:solidFill>
            <a:schemeClr val="accent1"/>
          </a:solidFill>
          <a:ln w="28575" cap="rnd">
            <a:solidFill>
              <a:schemeClr val="accent1"/>
            </a:solidFill>
            <a:round/>
          </a:ln>
          <a:effectLst/>
        </c:spPr>
        <c:marker>
          <c:symbol val="none"/>
        </c:marker>
      </c:pivotFmt>
      <c:pivotFmt>
        <c:idx val="327"/>
        <c:spPr>
          <a:solidFill>
            <a:schemeClr val="accent1"/>
          </a:solidFill>
          <a:ln w="28575" cap="rnd">
            <a:solidFill>
              <a:schemeClr val="accent1"/>
            </a:solidFill>
            <a:round/>
          </a:ln>
          <a:effectLst/>
        </c:spPr>
        <c:marker>
          <c:symbol val="none"/>
        </c:marker>
      </c:pivotFmt>
      <c:pivotFmt>
        <c:idx val="328"/>
        <c:spPr>
          <a:solidFill>
            <a:schemeClr val="accent1"/>
          </a:solidFill>
          <a:ln w="28575" cap="rnd">
            <a:solidFill>
              <a:schemeClr val="accent1"/>
            </a:solidFill>
            <a:round/>
          </a:ln>
          <a:effectLst/>
        </c:spPr>
        <c:marker>
          <c:symbol val="none"/>
        </c:marker>
      </c:pivotFmt>
      <c:pivotFmt>
        <c:idx val="329"/>
        <c:spPr>
          <a:solidFill>
            <a:schemeClr val="accent1"/>
          </a:solidFill>
          <a:ln w="28575" cap="rnd">
            <a:solidFill>
              <a:schemeClr val="accent1"/>
            </a:solidFill>
            <a:round/>
          </a:ln>
          <a:effectLst/>
        </c:spPr>
        <c:marker>
          <c:symbol val="none"/>
        </c:marker>
      </c:pivotFmt>
      <c:pivotFmt>
        <c:idx val="330"/>
        <c:spPr>
          <a:solidFill>
            <a:schemeClr val="accent1"/>
          </a:solidFill>
          <a:ln w="28575" cap="rnd">
            <a:solidFill>
              <a:schemeClr val="accent1"/>
            </a:solidFill>
            <a:round/>
          </a:ln>
          <a:effectLst/>
        </c:spPr>
        <c:marker>
          <c:symbol val="none"/>
        </c:marker>
      </c:pivotFmt>
      <c:pivotFmt>
        <c:idx val="331"/>
        <c:spPr>
          <a:solidFill>
            <a:schemeClr val="accent1"/>
          </a:solidFill>
          <a:ln w="28575" cap="rnd">
            <a:solidFill>
              <a:schemeClr val="accent1"/>
            </a:solidFill>
            <a:round/>
          </a:ln>
          <a:effectLst/>
        </c:spPr>
        <c:marker>
          <c:symbol val="none"/>
        </c:marker>
      </c:pivotFmt>
      <c:pivotFmt>
        <c:idx val="332"/>
        <c:spPr>
          <a:solidFill>
            <a:schemeClr val="accent1"/>
          </a:solidFill>
          <a:ln w="28575" cap="rnd">
            <a:solidFill>
              <a:schemeClr val="accent1"/>
            </a:solidFill>
            <a:round/>
          </a:ln>
          <a:effectLst/>
        </c:spPr>
        <c:marker>
          <c:symbol val="none"/>
        </c:marker>
      </c:pivotFmt>
      <c:pivotFmt>
        <c:idx val="333"/>
        <c:spPr>
          <a:solidFill>
            <a:schemeClr val="accent1"/>
          </a:solidFill>
          <a:ln w="28575" cap="rnd">
            <a:solidFill>
              <a:schemeClr val="accent1"/>
            </a:solidFill>
            <a:round/>
          </a:ln>
          <a:effectLst/>
        </c:spPr>
        <c:marker>
          <c:symbol val="none"/>
        </c:marker>
      </c:pivotFmt>
      <c:pivotFmt>
        <c:idx val="334"/>
        <c:spPr>
          <a:solidFill>
            <a:schemeClr val="accent1"/>
          </a:solidFill>
          <a:ln w="28575" cap="rnd">
            <a:solidFill>
              <a:schemeClr val="accent1"/>
            </a:solidFill>
            <a:round/>
          </a:ln>
          <a:effectLst/>
        </c:spPr>
        <c:marker>
          <c:symbol val="none"/>
        </c:marker>
      </c:pivotFmt>
      <c:pivotFmt>
        <c:idx val="335"/>
        <c:spPr>
          <a:solidFill>
            <a:schemeClr val="accent1"/>
          </a:solidFill>
          <a:ln w="28575" cap="rnd">
            <a:solidFill>
              <a:schemeClr val="accent1"/>
            </a:solidFill>
            <a:round/>
          </a:ln>
          <a:effectLst/>
        </c:spPr>
        <c:marker>
          <c:symbol val="none"/>
        </c:marker>
      </c:pivotFmt>
      <c:pivotFmt>
        <c:idx val="336"/>
        <c:spPr>
          <a:solidFill>
            <a:schemeClr val="accent1"/>
          </a:solidFill>
          <a:ln w="28575" cap="rnd">
            <a:solidFill>
              <a:schemeClr val="accent1"/>
            </a:solidFill>
            <a:round/>
          </a:ln>
          <a:effectLst/>
        </c:spPr>
        <c:marker>
          <c:symbol val="none"/>
        </c:marker>
      </c:pivotFmt>
      <c:pivotFmt>
        <c:idx val="337"/>
        <c:spPr>
          <a:solidFill>
            <a:schemeClr val="accent1"/>
          </a:solidFill>
          <a:ln w="28575" cap="rnd">
            <a:solidFill>
              <a:schemeClr val="accent1"/>
            </a:solidFill>
            <a:round/>
          </a:ln>
          <a:effectLst/>
        </c:spPr>
        <c:marker>
          <c:symbol val="none"/>
        </c:marker>
      </c:pivotFmt>
      <c:pivotFmt>
        <c:idx val="338"/>
        <c:spPr>
          <a:solidFill>
            <a:schemeClr val="accent1"/>
          </a:solidFill>
          <a:ln w="28575" cap="rnd">
            <a:solidFill>
              <a:schemeClr val="accent1"/>
            </a:solidFill>
            <a:round/>
          </a:ln>
          <a:effectLst/>
        </c:spPr>
        <c:marker>
          <c:symbol val="none"/>
        </c:marker>
      </c:pivotFmt>
      <c:pivotFmt>
        <c:idx val="339"/>
        <c:spPr>
          <a:solidFill>
            <a:schemeClr val="accent1"/>
          </a:solidFill>
          <a:ln w="28575" cap="rnd">
            <a:solidFill>
              <a:schemeClr val="accent1"/>
            </a:solidFill>
            <a:round/>
          </a:ln>
          <a:effectLst/>
        </c:spPr>
        <c:marker>
          <c:symbol val="none"/>
        </c:marker>
      </c:pivotFmt>
      <c:pivotFmt>
        <c:idx val="340"/>
        <c:spPr>
          <a:solidFill>
            <a:schemeClr val="accent1"/>
          </a:solidFill>
          <a:ln w="28575" cap="rnd">
            <a:solidFill>
              <a:schemeClr val="accent1"/>
            </a:solidFill>
            <a:round/>
          </a:ln>
          <a:effectLst/>
        </c:spPr>
        <c:marker>
          <c:symbol val="none"/>
        </c:marker>
      </c:pivotFmt>
      <c:pivotFmt>
        <c:idx val="341"/>
        <c:spPr>
          <a:solidFill>
            <a:schemeClr val="accent1"/>
          </a:solidFill>
          <a:ln w="28575" cap="rnd">
            <a:solidFill>
              <a:schemeClr val="accent1"/>
            </a:solidFill>
            <a:round/>
          </a:ln>
          <a:effectLst/>
        </c:spPr>
        <c:marker>
          <c:symbol val="none"/>
        </c:marker>
      </c:pivotFmt>
      <c:pivotFmt>
        <c:idx val="342"/>
        <c:spPr>
          <a:solidFill>
            <a:schemeClr val="accent1"/>
          </a:solidFill>
          <a:ln w="28575" cap="rnd">
            <a:solidFill>
              <a:schemeClr val="accent1"/>
            </a:solidFill>
            <a:round/>
          </a:ln>
          <a:effectLst/>
        </c:spPr>
        <c:marker>
          <c:symbol val="none"/>
        </c:marker>
      </c:pivotFmt>
      <c:pivotFmt>
        <c:idx val="343"/>
        <c:spPr>
          <a:solidFill>
            <a:schemeClr val="accent1"/>
          </a:solidFill>
          <a:ln w="28575" cap="rnd">
            <a:solidFill>
              <a:schemeClr val="accent1"/>
            </a:solidFill>
            <a:round/>
          </a:ln>
          <a:effectLst/>
        </c:spPr>
        <c:marker>
          <c:symbol val="none"/>
        </c:marker>
      </c:pivotFmt>
      <c:pivotFmt>
        <c:idx val="344"/>
        <c:spPr>
          <a:solidFill>
            <a:schemeClr val="accent1"/>
          </a:solidFill>
          <a:ln w="28575" cap="rnd">
            <a:solidFill>
              <a:schemeClr val="accent1"/>
            </a:solidFill>
            <a:round/>
          </a:ln>
          <a:effectLst/>
        </c:spPr>
        <c:marker>
          <c:symbol val="none"/>
        </c:marker>
      </c:pivotFmt>
      <c:pivotFmt>
        <c:idx val="345"/>
        <c:spPr>
          <a:solidFill>
            <a:schemeClr val="accent1"/>
          </a:solidFill>
          <a:ln w="28575" cap="rnd">
            <a:solidFill>
              <a:schemeClr val="accent1"/>
            </a:solidFill>
            <a:round/>
          </a:ln>
          <a:effectLst/>
        </c:spPr>
        <c:marker>
          <c:symbol val="none"/>
        </c:marker>
      </c:pivotFmt>
      <c:pivotFmt>
        <c:idx val="346"/>
        <c:spPr>
          <a:solidFill>
            <a:schemeClr val="accent1"/>
          </a:solidFill>
          <a:ln w="28575" cap="rnd">
            <a:solidFill>
              <a:schemeClr val="accent1"/>
            </a:solidFill>
            <a:round/>
          </a:ln>
          <a:effectLst/>
        </c:spPr>
        <c:marker>
          <c:symbol val="none"/>
        </c:marker>
      </c:pivotFmt>
      <c:pivotFmt>
        <c:idx val="347"/>
        <c:spPr>
          <a:solidFill>
            <a:schemeClr val="accent1"/>
          </a:solidFill>
          <a:ln w="28575" cap="rnd">
            <a:solidFill>
              <a:schemeClr val="accent1"/>
            </a:solidFill>
            <a:round/>
          </a:ln>
          <a:effectLst/>
        </c:spPr>
        <c:marker>
          <c:symbol val="none"/>
        </c:marker>
      </c:pivotFmt>
      <c:pivotFmt>
        <c:idx val="348"/>
        <c:spPr>
          <a:solidFill>
            <a:schemeClr val="accent1"/>
          </a:solidFill>
          <a:ln w="28575" cap="rnd">
            <a:solidFill>
              <a:schemeClr val="accent1"/>
            </a:solidFill>
            <a:round/>
          </a:ln>
          <a:effectLst/>
        </c:spPr>
        <c:marker>
          <c:symbol val="none"/>
        </c:marker>
      </c:pivotFmt>
      <c:pivotFmt>
        <c:idx val="349"/>
        <c:spPr>
          <a:solidFill>
            <a:schemeClr val="accent1"/>
          </a:solidFill>
          <a:ln w="28575" cap="rnd">
            <a:solidFill>
              <a:schemeClr val="accent1"/>
            </a:solidFill>
            <a:round/>
          </a:ln>
          <a:effectLst/>
        </c:spPr>
        <c:marker>
          <c:symbol val="none"/>
        </c:marker>
      </c:pivotFmt>
      <c:pivotFmt>
        <c:idx val="350"/>
        <c:spPr>
          <a:solidFill>
            <a:schemeClr val="accent1"/>
          </a:solidFill>
          <a:ln w="28575" cap="rnd">
            <a:solidFill>
              <a:schemeClr val="accent1"/>
            </a:solidFill>
            <a:round/>
          </a:ln>
          <a:effectLst/>
        </c:spPr>
        <c:marker>
          <c:symbol val="none"/>
        </c:marker>
      </c:pivotFmt>
      <c:pivotFmt>
        <c:idx val="351"/>
        <c:spPr>
          <a:solidFill>
            <a:schemeClr val="accent1"/>
          </a:solidFill>
          <a:ln w="28575" cap="rnd">
            <a:solidFill>
              <a:schemeClr val="accent1"/>
            </a:solidFill>
            <a:round/>
          </a:ln>
          <a:effectLst/>
        </c:spPr>
        <c:marker>
          <c:symbol val="none"/>
        </c:marker>
      </c:pivotFmt>
      <c:pivotFmt>
        <c:idx val="352"/>
        <c:spPr>
          <a:solidFill>
            <a:schemeClr val="accent1"/>
          </a:solidFill>
          <a:ln w="28575" cap="rnd">
            <a:solidFill>
              <a:schemeClr val="accent1"/>
            </a:solidFill>
            <a:round/>
          </a:ln>
          <a:effectLst/>
        </c:spPr>
        <c:marker>
          <c:symbol val="none"/>
        </c:marker>
      </c:pivotFmt>
      <c:pivotFmt>
        <c:idx val="353"/>
        <c:spPr>
          <a:solidFill>
            <a:schemeClr val="accent1"/>
          </a:solidFill>
          <a:ln w="28575" cap="rnd">
            <a:solidFill>
              <a:schemeClr val="accent1"/>
            </a:solidFill>
            <a:round/>
          </a:ln>
          <a:effectLst/>
        </c:spPr>
        <c:marker>
          <c:symbol val="none"/>
        </c:marker>
      </c:pivotFmt>
      <c:pivotFmt>
        <c:idx val="354"/>
        <c:spPr>
          <a:solidFill>
            <a:schemeClr val="accent1"/>
          </a:solidFill>
          <a:ln w="28575" cap="rnd">
            <a:solidFill>
              <a:schemeClr val="accent1"/>
            </a:solidFill>
            <a:round/>
          </a:ln>
          <a:effectLst/>
        </c:spPr>
        <c:marker>
          <c:symbol val="none"/>
        </c:marker>
      </c:pivotFmt>
      <c:pivotFmt>
        <c:idx val="355"/>
        <c:spPr>
          <a:solidFill>
            <a:schemeClr val="accent1"/>
          </a:solidFill>
          <a:ln w="28575" cap="rnd">
            <a:solidFill>
              <a:schemeClr val="accent1"/>
            </a:solidFill>
            <a:round/>
          </a:ln>
          <a:effectLst/>
        </c:spPr>
        <c:marker>
          <c:symbol val="none"/>
        </c:marker>
      </c:pivotFmt>
      <c:pivotFmt>
        <c:idx val="356"/>
        <c:spPr>
          <a:solidFill>
            <a:schemeClr val="accent1"/>
          </a:solidFill>
          <a:ln w="28575" cap="rnd">
            <a:solidFill>
              <a:schemeClr val="accent1"/>
            </a:solidFill>
            <a:round/>
          </a:ln>
          <a:effectLst/>
        </c:spPr>
        <c:marker>
          <c:symbol val="none"/>
        </c:marker>
      </c:pivotFmt>
      <c:pivotFmt>
        <c:idx val="357"/>
        <c:spPr>
          <a:solidFill>
            <a:schemeClr val="accent1"/>
          </a:solidFill>
          <a:ln w="28575" cap="rnd">
            <a:solidFill>
              <a:schemeClr val="accent1"/>
            </a:solidFill>
            <a:round/>
          </a:ln>
          <a:effectLst/>
        </c:spPr>
        <c:marker>
          <c:symbol val="none"/>
        </c:marker>
      </c:pivotFmt>
      <c:pivotFmt>
        <c:idx val="358"/>
        <c:spPr>
          <a:solidFill>
            <a:schemeClr val="accent1"/>
          </a:solidFill>
          <a:ln w="28575" cap="rnd">
            <a:solidFill>
              <a:schemeClr val="accent1"/>
            </a:solidFill>
            <a:round/>
          </a:ln>
          <a:effectLst/>
        </c:spPr>
        <c:marker>
          <c:symbol val="none"/>
        </c:marker>
      </c:pivotFmt>
      <c:pivotFmt>
        <c:idx val="359"/>
        <c:spPr>
          <a:solidFill>
            <a:schemeClr val="accent1"/>
          </a:solidFill>
          <a:ln w="28575" cap="rnd">
            <a:solidFill>
              <a:schemeClr val="accent1"/>
            </a:solidFill>
            <a:round/>
          </a:ln>
          <a:effectLst/>
        </c:spPr>
        <c:marker>
          <c:symbol val="none"/>
        </c:marker>
      </c:pivotFmt>
      <c:pivotFmt>
        <c:idx val="360"/>
        <c:spPr>
          <a:solidFill>
            <a:schemeClr val="accent1"/>
          </a:solidFill>
          <a:ln w="28575" cap="rnd">
            <a:solidFill>
              <a:schemeClr val="accent1"/>
            </a:solidFill>
            <a:round/>
          </a:ln>
          <a:effectLst/>
        </c:spPr>
        <c:marker>
          <c:symbol val="none"/>
        </c:marker>
      </c:pivotFmt>
      <c:pivotFmt>
        <c:idx val="361"/>
        <c:spPr>
          <a:solidFill>
            <a:schemeClr val="accent1"/>
          </a:solidFill>
          <a:ln w="28575" cap="rnd">
            <a:solidFill>
              <a:schemeClr val="accent1"/>
            </a:solidFill>
            <a:round/>
          </a:ln>
          <a:effectLst/>
        </c:spPr>
        <c:marker>
          <c:symbol val="none"/>
        </c:marker>
      </c:pivotFmt>
      <c:pivotFmt>
        <c:idx val="362"/>
        <c:spPr>
          <a:solidFill>
            <a:schemeClr val="accent1"/>
          </a:solidFill>
          <a:ln w="28575" cap="rnd">
            <a:solidFill>
              <a:schemeClr val="accent1"/>
            </a:solidFill>
            <a:round/>
          </a:ln>
          <a:effectLst/>
        </c:spPr>
        <c:marker>
          <c:symbol val="none"/>
        </c:marker>
      </c:pivotFmt>
      <c:pivotFmt>
        <c:idx val="363"/>
        <c:spPr>
          <a:solidFill>
            <a:schemeClr val="accent1"/>
          </a:solidFill>
          <a:ln w="28575" cap="rnd">
            <a:solidFill>
              <a:schemeClr val="accent1"/>
            </a:solidFill>
            <a:round/>
          </a:ln>
          <a:effectLst/>
        </c:spPr>
        <c:marker>
          <c:symbol val="none"/>
        </c:marker>
      </c:pivotFmt>
      <c:pivotFmt>
        <c:idx val="364"/>
        <c:spPr>
          <a:solidFill>
            <a:schemeClr val="accent1"/>
          </a:solidFill>
          <a:ln w="28575" cap="rnd">
            <a:solidFill>
              <a:schemeClr val="accent1"/>
            </a:solidFill>
            <a:round/>
          </a:ln>
          <a:effectLst/>
        </c:spPr>
        <c:marker>
          <c:symbol val="none"/>
        </c:marker>
      </c:pivotFmt>
      <c:pivotFmt>
        <c:idx val="365"/>
        <c:spPr>
          <a:solidFill>
            <a:schemeClr val="accent1"/>
          </a:solidFill>
          <a:ln w="28575" cap="rnd">
            <a:solidFill>
              <a:schemeClr val="accent1"/>
            </a:solidFill>
            <a:round/>
          </a:ln>
          <a:effectLst/>
        </c:spPr>
        <c:marker>
          <c:symbol val="none"/>
        </c:marker>
      </c:pivotFmt>
      <c:pivotFmt>
        <c:idx val="366"/>
        <c:spPr>
          <a:solidFill>
            <a:schemeClr val="accent1"/>
          </a:solidFill>
          <a:ln w="28575" cap="rnd">
            <a:solidFill>
              <a:schemeClr val="accent1"/>
            </a:solidFill>
            <a:round/>
          </a:ln>
          <a:effectLst/>
        </c:spPr>
        <c:marker>
          <c:symbol val="none"/>
        </c:marker>
      </c:pivotFmt>
      <c:pivotFmt>
        <c:idx val="367"/>
        <c:spPr>
          <a:solidFill>
            <a:schemeClr val="accent1"/>
          </a:solidFill>
          <a:ln w="28575" cap="rnd">
            <a:solidFill>
              <a:schemeClr val="accent1"/>
            </a:solidFill>
            <a:round/>
          </a:ln>
          <a:effectLst/>
        </c:spPr>
        <c:marker>
          <c:symbol val="none"/>
        </c:marker>
      </c:pivotFmt>
      <c:pivotFmt>
        <c:idx val="368"/>
        <c:spPr>
          <a:solidFill>
            <a:schemeClr val="accent1"/>
          </a:solidFill>
          <a:ln w="28575" cap="rnd">
            <a:solidFill>
              <a:schemeClr val="accent1"/>
            </a:solidFill>
            <a:round/>
          </a:ln>
          <a:effectLst/>
        </c:spPr>
        <c:marker>
          <c:symbol val="none"/>
        </c:marker>
      </c:pivotFmt>
      <c:pivotFmt>
        <c:idx val="369"/>
        <c:spPr>
          <a:solidFill>
            <a:schemeClr val="accent1"/>
          </a:solidFill>
          <a:ln w="28575" cap="rnd">
            <a:solidFill>
              <a:schemeClr val="accent1"/>
            </a:solidFill>
            <a:round/>
          </a:ln>
          <a:effectLst/>
        </c:spPr>
        <c:marker>
          <c:symbol val="none"/>
        </c:marker>
      </c:pivotFmt>
      <c:pivotFmt>
        <c:idx val="370"/>
        <c:spPr>
          <a:solidFill>
            <a:schemeClr val="accent1"/>
          </a:solidFill>
          <a:ln w="28575" cap="rnd">
            <a:solidFill>
              <a:schemeClr val="accent1"/>
            </a:solidFill>
            <a:round/>
          </a:ln>
          <a:effectLst/>
        </c:spPr>
        <c:marker>
          <c:symbol val="none"/>
        </c:marker>
      </c:pivotFmt>
      <c:pivotFmt>
        <c:idx val="371"/>
        <c:spPr>
          <a:solidFill>
            <a:schemeClr val="accent1"/>
          </a:solidFill>
          <a:ln w="28575" cap="rnd">
            <a:solidFill>
              <a:schemeClr val="accent1"/>
            </a:solidFill>
            <a:round/>
          </a:ln>
          <a:effectLst/>
        </c:spPr>
        <c:marker>
          <c:symbol val="none"/>
        </c:marker>
      </c:pivotFmt>
      <c:pivotFmt>
        <c:idx val="372"/>
        <c:spPr>
          <a:solidFill>
            <a:schemeClr val="accent1"/>
          </a:solidFill>
          <a:ln w="28575" cap="rnd">
            <a:solidFill>
              <a:schemeClr val="accent1"/>
            </a:solidFill>
            <a:round/>
          </a:ln>
          <a:effectLst/>
        </c:spPr>
        <c:marker>
          <c:symbol val="none"/>
        </c:marker>
      </c:pivotFmt>
      <c:pivotFmt>
        <c:idx val="373"/>
        <c:spPr>
          <a:solidFill>
            <a:schemeClr val="accent1"/>
          </a:solidFill>
          <a:ln w="28575" cap="rnd">
            <a:solidFill>
              <a:schemeClr val="accent1"/>
            </a:solidFill>
            <a:round/>
          </a:ln>
          <a:effectLst/>
        </c:spPr>
        <c:marker>
          <c:symbol val="none"/>
        </c:marker>
      </c:pivotFmt>
      <c:pivotFmt>
        <c:idx val="374"/>
        <c:spPr>
          <a:solidFill>
            <a:schemeClr val="accent1"/>
          </a:solidFill>
          <a:ln w="28575" cap="rnd">
            <a:solidFill>
              <a:schemeClr val="accent1"/>
            </a:solidFill>
            <a:round/>
          </a:ln>
          <a:effectLst/>
        </c:spPr>
        <c:marker>
          <c:symbol val="none"/>
        </c:marker>
      </c:pivotFmt>
      <c:pivotFmt>
        <c:idx val="375"/>
        <c:spPr>
          <a:solidFill>
            <a:schemeClr val="accent1"/>
          </a:solidFill>
          <a:ln w="28575" cap="rnd">
            <a:solidFill>
              <a:schemeClr val="accent1"/>
            </a:solidFill>
            <a:round/>
          </a:ln>
          <a:effectLst/>
        </c:spPr>
        <c:marker>
          <c:symbol val="none"/>
        </c:marker>
      </c:pivotFmt>
      <c:pivotFmt>
        <c:idx val="376"/>
        <c:spPr>
          <a:solidFill>
            <a:schemeClr val="accent1"/>
          </a:solidFill>
          <a:ln w="28575" cap="rnd">
            <a:solidFill>
              <a:schemeClr val="accent1"/>
            </a:solidFill>
            <a:round/>
          </a:ln>
          <a:effectLst/>
        </c:spPr>
        <c:marker>
          <c:symbol val="none"/>
        </c:marker>
      </c:pivotFmt>
      <c:pivotFmt>
        <c:idx val="377"/>
        <c:spPr>
          <a:solidFill>
            <a:schemeClr val="accent1"/>
          </a:solidFill>
          <a:ln w="28575" cap="rnd">
            <a:solidFill>
              <a:schemeClr val="accent1"/>
            </a:solidFill>
            <a:round/>
          </a:ln>
          <a:effectLst/>
        </c:spPr>
        <c:marker>
          <c:symbol val="none"/>
        </c:marker>
      </c:pivotFmt>
      <c:pivotFmt>
        <c:idx val="378"/>
        <c:spPr>
          <a:solidFill>
            <a:schemeClr val="accent1"/>
          </a:solidFill>
          <a:ln w="28575" cap="rnd">
            <a:solidFill>
              <a:schemeClr val="accent1"/>
            </a:solidFill>
            <a:round/>
          </a:ln>
          <a:effectLst/>
        </c:spPr>
        <c:marker>
          <c:symbol val="none"/>
        </c:marker>
      </c:pivotFmt>
      <c:pivotFmt>
        <c:idx val="379"/>
        <c:spPr>
          <a:solidFill>
            <a:schemeClr val="accent1"/>
          </a:solidFill>
          <a:ln w="28575" cap="rnd">
            <a:solidFill>
              <a:schemeClr val="accent1"/>
            </a:solidFill>
            <a:round/>
          </a:ln>
          <a:effectLst/>
        </c:spPr>
        <c:marker>
          <c:symbol val="none"/>
        </c:marker>
      </c:pivotFmt>
      <c:pivotFmt>
        <c:idx val="380"/>
        <c:spPr>
          <a:solidFill>
            <a:schemeClr val="accent1"/>
          </a:solidFill>
          <a:ln w="28575" cap="rnd">
            <a:solidFill>
              <a:schemeClr val="accent1"/>
            </a:solidFill>
            <a:round/>
          </a:ln>
          <a:effectLst/>
        </c:spPr>
        <c:marker>
          <c:symbol val="none"/>
        </c:marker>
      </c:pivotFmt>
      <c:pivotFmt>
        <c:idx val="381"/>
        <c:spPr>
          <a:solidFill>
            <a:schemeClr val="accent1"/>
          </a:solidFill>
          <a:ln w="28575" cap="rnd">
            <a:solidFill>
              <a:schemeClr val="accent1"/>
            </a:solidFill>
            <a:round/>
          </a:ln>
          <a:effectLst/>
        </c:spPr>
        <c:marker>
          <c:symbol val="none"/>
        </c:marker>
      </c:pivotFmt>
      <c:pivotFmt>
        <c:idx val="382"/>
        <c:spPr>
          <a:solidFill>
            <a:schemeClr val="accent1"/>
          </a:solidFill>
          <a:ln w="28575" cap="rnd">
            <a:solidFill>
              <a:schemeClr val="accent1"/>
            </a:solidFill>
            <a:round/>
          </a:ln>
          <a:effectLst/>
        </c:spPr>
        <c:marker>
          <c:symbol val="none"/>
        </c:marker>
      </c:pivotFmt>
      <c:pivotFmt>
        <c:idx val="383"/>
        <c:spPr>
          <a:solidFill>
            <a:schemeClr val="accent1"/>
          </a:solidFill>
          <a:ln w="28575" cap="rnd">
            <a:solidFill>
              <a:schemeClr val="accent1"/>
            </a:solidFill>
            <a:round/>
          </a:ln>
          <a:effectLst/>
        </c:spPr>
        <c:marker>
          <c:symbol val="none"/>
        </c:marker>
      </c:pivotFmt>
      <c:pivotFmt>
        <c:idx val="384"/>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385"/>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386"/>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387"/>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388"/>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389"/>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390"/>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391"/>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392"/>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393"/>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394"/>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395"/>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396"/>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397"/>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398"/>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399"/>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400"/>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401"/>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402"/>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403"/>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404"/>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405"/>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406"/>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407"/>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4.5336090898501907E-2"/>
          <c:y val="0.14375964604784042"/>
          <c:w val="0.78649320936933653"/>
          <c:h val="0.62137226961720393"/>
        </c:manualLayout>
      </c:layout>
      <c:lineChart>
        <c:grouping val="standard"/>
        <c:varyColors val="0"/>
        <c:ser>
          <c:idx val="0"/>
          <c:order val="0"/>
          <c:tx>
            <c:strRef>
              <c:f>Fosfatos!$B$191:$B$192</c:f>
              <c:strCache>
                <c:ptCount val="1"/>
                <c:pt idx="0">
                  <c:v>CONV</c:v>
                </c:pt>
              </c:strCache>
            </c:strRef>
          </c:tx>
          <c:spPr>
            <a:ln w="28575" cap="rnd">
              <a:solidFill>
                <a:schemeClr val="accent1"/>
              </a:solidFill>
              <a:round/>
            </a:ln>
            <a:effectLst/>
          </c:spPr>
          <c:marker>
            <c:symbol val="none"/>
          </c:marker>
          <c:cat>
            <c:strRef>
              <c:f>Fosfatos!$A$193:$A$230</c:f>
              <c:strCache>
                <c:ptCount val="37"/>
                <c:pt idx="0">
                  <c:v>abr-18</c:v>
                </c:pt>
                <c:pt idx="1">
                  <c:v>may-18</c:v>
                </c:pt>
                <c:pt idx="2">
                  <c:v>jun-18</c:v>
                </c:pt>
                <c:pt idx="3">
                  <c:v>jul-18</c:v>
                </c:pt>
                <c:pt idx="4">
                  <c:v>ago-18</c:v>
                </c:pt>
                <c:pt idx="5">
                  <c:v>sep-18</c:v>
                </c:pt>
                <c:pt idx="6">
                  <c:v>oct-18</c:v>
                </c:pt>
                <c:pt idx="7">
                  <c:v>nov-18</c:v>
                </c:pt>
                <c:pt idx="8">
                  <c:v>dic-18</c:v>
                </c:pt>
                <c:pt idx="9">
                  <c:v>ene-19</c:v>
                </c:pt>
                <c:pt idx="10">
                  <c:v>feb-19</c:v>
                </c:pt>
                <c:pt idx="11">
                  <c:v>mar-19</c:v>
                </c:pt>
                <c:pt idx="12">
                  <c:v>abr-19</c:v>
                </c:pt>
                <c:pt idx="13">
                  <c:v>may-19</c:v>
                </c:pt>
                <c:pt idx="14">
                  <c:v>jun-19</c:v>
                </c:pt>
                <c:pt idx="15">
                  <c:v>jul-19</c:v>
                </c:pt>
                <c:pt idx="16">
                  <c:v>ago-19</c:v>
                </c:pt>
                <c:pt idx="17">
                  <c:v>sep-19</c:v>
                </c:pt>
                <c:pt idx="18">
                  <c:v>oct-19</c:v>
                </c:pt>
                <c:pt idx="19">
                  <c:v>nov-19</c:v>
                </c:pt>
                <c:pt idx="20">
                  <c:v>dic-19</c:v>
                </c:pt>
                <c:pt idx="21">
                  <c:v>ene-20</c:v>
                </c:pt>
                <c:pt idx="22">
                  <c:v>feb-20</c:v>
                </c:pt>
                <c:pt idx="23">
                  <c:v>mar-20</c:v>
                </c:pt>
                <c:pt idx="24">
                  <c:v>abr-20</c:v>
                </c:pt>
                <c:pt idx="25">
                  <c:v>may-20</c:v>
                </c:pt>
                <c:pt idx="26">
                  <c:v>jun-20</c:v>
                </c:pt>
                <c:pt idx="27">
                  <c:v>jul-20</c:v>
                </c:pt>
                <c:pt idx="28">
                  <c:v>ago-20</c:v>
                </c:pt>
                <c:pt idx="29">
                  <c:v>sep-20</c:v>
                </c:pt>
                <c:pt idx="30">
                  <c:v>oct-20</c:v>
                </c:pt>
                <c:pt idx="31">
                  <c:v>nov-20</c:v>
                </c:pt>
                <c:pt idx="32">
                  <c:v>dic-20</c:v>
                </c:pt>
                <c:pt idx="33">
                  <c:v>ene-21</c:v>
                </c:pt>
                <c:pt idx="34">
                  <c:v>feb-21</c:v>
                </c:pt>
                <c:pt idx="35">
                  <c:v>mar-21</c:v>
                </c:pt>
                <c:pt idx="36">
                  <c:v>abr-21</c:v>
                </c:pt>
              </c:strCache>
            </c:strRef>
          </c:cat>
          <c:val>
            <c:numRef>
              <c:f>Fosfatos!$B$193:$B$230</c:f>
              <c:numCache>
                <c:formatCode>General</c:formatCode>
                <c:ptCount val="37"/>
              </c:numCache>
            </c:numRef>
          </c:val>
          <c:smooth val="0"/>
          <c:extLst>
            <c:ext xmlns:c16="http://schemas.microsoft.com/office/drawing/2014/chart" uri="{C3380CC4-5D6E-409C-BE32-E72D297353CC}">
              <c16:uniqueId val="{00000000-01C1-4345-AA81-5AE804642CE5}"/>
            </c:ext>
          </c:extLst>
        </c:ser>
        <c:ser>
          <c:idx val="1"/>
          <c:order val="1"/>
          <c:tx>
            <c:strRef>
              <c:f>Fosfatos!$C$191:$C$192</c:f>
              <c:strCache>
                <c:ptCount val="1"/>
                <c:pt idx="0">
                  <c:v>HARG1</c:v>
                </c:pt>
              </c:strCache>
            </c:strRef>
          </c:tx>
          <c:spPr>
            <a:ln w="28575" cap="rnd">
              <a:solidFill>
                <a:schemeClr val="accent2"/>
              </a:solidFill>
              <a:round/>
            </a:ln>
            <a:effectLst/>
          </c:spPr>
          <c:marker>
            <c:symbol val="none"/>
          </c:marker>
          <c:cat>
            <c:strRef>
              <c:f>Fosfatos!$A$193:$A$230</c:f>
              <c:strCache>
                <c:ptCount val="37"/>
                <c:pt idx="0">
                  <c:v>abr-18</c:v>
                </c:pt>
                <c:pt idx="1">
                  <c:v>may-18</c:v>
                </c:pt>
                <c:pt idx="2">
                  <c:v>jun-18</c:v>
                </c:pt>
                <c:pt idx="3">
                  <c:v>jul-18</c:v>
                </c:pt>
                <c:pt idx="4">
                  <c:v>ago-18</c:v>
                </c:pt>
                <c:pt idx="5">
                  <c:v>sep-18</c:v>
                </c:pt>
                <c:pt idx="6">
                  <c:v>oct-18</c:v>
                </c:pt>
                <c:pt idx="7">
                  <c:v>nov-18</c:v>
                </c:pt>
                <c:pt idx="8">
                  <c:v>dic-18</c:v>
                </c:pt>
                <c:pt idx="9">
                  <c:v>ene-19</c:v>
                </c:pt>
                <c:pt idx="10">
                  <c:v>feb-19</c:v>
                </c:pt>
                <c:pt idx="11">
                  <c:v>mar-19</c:v>
                </c:pt>
                <c:pt idx="12">
                  <c:v>abr-19</c:v>
                </c:pt>
                <c:pt idx="13">
                  <c:v>may-19</c:v>
                </c:pt>
                <c:pt idx="14">
                  <c:v>jun-19</c:v>
                </c:pt>
                <c:pt idx="15">
                  <c:v>jul-19</c:v>
                </c:pt>
                <c:pt idx="16">
                  <c:v>ago-19</c:v>
                </c:pt>
                <c:pt idx="17">
                  <c:v>sep-19</c:v>
                </c:pt>
                <c:pt idx="18">
                  <c:v>oct-19</c:v>
                </c:pt>
                <c:pt idx="19">
                  <c:v>nov-19</c:v>
                </c:pt>
                <c:pt idx="20">
                  <c:v>dic-19</c:v>
                </c:pt>
                <c:pt idx="21">
                  <c:v>ene-20</c:v>
                </c:pt>
                <c:pt idx="22">
                  <c:v>feb-20</c:v>
                </c:pt>
                <c:pt idx="23">
                  <c:v>mar-20</c:v>
                </c:pt>
                <c:pt idx="24">
                  <c:v>abr-20</c:v>
                </c:pt>
                <c:pt idx="25">
                  <c:v>may-20</c:v>
                </c:pt>
                <c:pt idx="26">
                  <c:v>jun-20</c:v>
                </c:pt>
                <c:pt idx="27">
                  <c:v>jul-20</c:v>
                </c:pt>
                <c:pt idx="28">
                  <c:v>ago-20</c:v>
                </c:pt>
                <c:pt idx="29">
                  <c:v>sep-20</c:v>
                </c:pt>
                <c:pt idx="30">
                  <c:v>oct-20</c:v>
                </c:pt>
                <c:pt idx="31">
                  <c:v>nov-20</c:v>
                </c:pt>
                <c:pt idx="32">
                  <c:v>dic-20</c:v>
                </c:pt>
                <c:pt idx="33">
                  <c:v>ene-21</c:v>
                </c:pt>
                <c:pt idx="34">
                  <c:v>feb-21</c:v>
                </c:pt>
                <c:pt idx="35">
                  <c:v>mar-21</c:v>
                </c:pt>
                <c:pt idx="36">
                  <c:v>abr-21</c:v>
                </c:pt>
              </c:strCache>
            </c:strRef>
          </c:cat>
          <c:val>
            <c:numRef>
              <c:f>Fosfatos!$C$193:$C$230</c:f>
              <c:numCache>
                <c:formatCode>General</c:formatCode>
                <c:ptCount val="37"/>
              </c:numCache>
            </c:numRef>
          </c:val>
          <c:smooth val="0"/>
          <c:extLst>
            <c:ext xmlns:c16="http://schemas.microsoft.com/office/drawing/2014/chart" uri="{C3380CC4-5D6E-409C-BE32-E72D297353CC}">
              <c16:uniqueId val="{00000001-01C1-4345-AA81-5AE804642CE5}"/>
            </c:ext>
          </c:extLst>
        </c:ser>
        <c:ser>
          <c:idx val="2"/>
          <c:order val="2"/>
          <c:tx>
            <c:strRef>
              <c:f>Fosfatos!$D$191:$D$192</c:f>
              <c:strCache>
                <c:ptCount val="1"/>
                <c:pt idx="0">
                  <c:v>HARG2</c:v>
                </c:pt>
              </c:strCache>
            </c:strRef>
          </c:tx>
          <c:spPr>
            <a:ln w="28575" cap="rnd">
              <a:solidFill>
                <a:schemeClr val="accent3"/>
              </a:solidFill>
              <a:round/>
            </a:ln>
            <a:effectLst/>
          </c:spPr>
          <c:marker>
            <c:symbol val="none"/>
          </c:marker>
          <c:cat>
            <c:strRef>
              <c:f>Fosfatos!$A$193:$A$230</c:f>
              <c:strCache>
                <c:ptCount val="37"/>
                <c:pt idx="0">
                  <c:v>abr-18</c:v>
                </c:pt>
                <c:pt idx="1">
                  <c:v>may-18</c:v>
                </c:pt>
                <c:pt idx="2">
                  <c:v>jun-18</c:v>
                </c:pt>
                <c:pt idx="3">
                  <c:v>jul-18</c:v>
                </c:pt>
                <c:pt idx="4">
                  <c:v>ago-18</c:v>
                </c:pt>
                <c:pt idx="5">
                  <c:v>sep-18</c:v>
                </c:pt>
                <c:pt idx="6">
                  <c:v>oct-18</c:v>
                </c:pt>
                <c:pt idx="7">
                  <c:v>nov-18</c:v>
                </c:pt>
                <c:pt idx="8">
                  <c:v>dic-18</c:v>
                </c:pt>
                <c:pt idx="9">
                  <c:v>ene-19</c:v>
                </c:pt>
                <c:pt idx="10">
                  <c:v>feb-19</c:v>
                </c:pt>
                <c:pt idx="11">
                  <c:v>mar-19</c:v>
                </c:pt>
                <c:pt idx="12">
                  <c:v>abr-19</c:v>
                </c:pt>
                <c:pt idx="13">
                  <c:v>may-19</c:v>
                </c:pt>
                <c:pt idx="14">
                  <c:v>jun-19</c:v>
                </c:pt>
                <c:pt idx="15">
                  <c:v>jul-19</c:v>
                </c:pt>
                <c:pt idx="16">
                  <c:v>ago-19</c:v>
                </c:pt>
                <c:pt idx="17">
                  <c:v>sep-19</c:v>
                </c:pt>
                <c:pt idx="18">
                  <c:v>oct-19</c:v>
                </c:pt>
                <c:pt idx="19">
                  <c:v>nov-19</c:v>
                </c:pt>
                <c:pt idx="20">
                  <c:v>dic-19</c:v>
                </c:pt>
                <c:pt idx="21">
                  <c:v>ene-20</c:v>
                </c:pt>
                <c:pt idx="22">
                  <c:v>feb-20</c:v>
                </c:pt>
                <c:pt idx="23">
                  <c:v>mar-20</c:v>
                </c:pt>
                <c:pt idx="24">
                  <c:v>abr-20</c:v>
                </c:pt>
                <c:pt idx="25">
                  <c:v>may-20</c:v>
                </c:pt>
                <c:pt idx="26">
                  <c:v>jun-20</c:v>
                </c:pt>
                <c:pt idx="27">
                  <c:v>jul-20</c:v>
                </c:pt>
                <c:pt idx="28">
                  <c:v>ago-20</c:v>
                </c:pt>
                <c:pt idx="29">
                  <c:v>sep-20</c:v>
                </c:pt>
                <c:pt idx="30">
                  <c:v>oct-20</c:v>
                </c:pt>
                <c:pt idx="31">
                  <c:v>nov-20</c:v>
                </c:pt>
                <c:pt idx="32">
                  <c:v>dic-20</c:v>
                </c:pt>
                <c:pt idx="33">
                  <c:v>ene-21</c:v>
                </c:pt>
                <c:pt idx="34">
                  <c:v>feb-21</c:v>
                </c:pt>
                <c:pt idx="35">
                  <c:v>mar-21</c:v>
                </c:pt>
                <c:pt idx="36">
                  <c:v>abr-21</c:v>
                </c:pt>
              </c:strCache>
            </c:strRef>
          </c:cat>
          <c:val>
            <c:numRef>
              <c:f>Fosfatos!$D$193:$D$230</c:f>
              <c:numCache>
                <c:formatCode>General</c:formatCode>
                <c:ptCount val="37"/>
                <c:pt idx="2">
                  <c:v>0.6</c:v>
                </c:pt>
                <c:pt idx="7">
                  <c:v>0.4</c:v>
                </c:pt>
              </c:numCache>
            </c:numRef>
          </c:val>
          <c:smooth val="0"/>
          <c:extLst>
            <c:ext xmlns:c16="http://schemas.microsoft.com/office/drawing/2014/chart" uri="{C3380CC4-5D6E-409C-BE32-E72D297353CC}">
              <c16:uniqueId val="{00000002-01C1-4345-AA81-5AE804642CE5}"/>
            </c:ext>
          </c:extLst>
        </c:ser>
        <c:ser>
          <c:idx val="3"/>
          <c:order val="3"/>
          <c:tx>
            <c:strRef>
              <c:f>Fosfatos!$E$191:$E$192</c:f>
              <c:strCache>
                <c:ptCount val="1"/>
                <c:pt idx="0">
                  <c:v>HASL1</c:v>
                </c:pt>
              </c:strCache>
            </c:strRef>
          </c:tx>
          <c:spPr>
            <a:ln w="28575" cap="rnd">
              <a:solidFill>
                <a:schemeClr val="accent4"/>
              </a:solidFill>
              <a:round/>
            </a:ln>
            <a:effectLst/>
          </c:spPr>
          <c:marker>
            <c:symbol val="none"/>
          </c:marker>
          <c:cat>
            <c:strRef>
              <c:f>Fosfatos!$A$193:$A$230</c:f>
              <c:strCache>
                <c:ptCount val="37"/>
                <c:pt idx="0">
                  <c:v>abr-18</c:v>
                </c:pt>
                <c:pt idx="1">
                  <c:v>may-18</c:v>
                </c:pt>
                <c:pt idx="2">
                  <c:v>jun-18</c:v>
                </c:pt>
                <c:pt idx="3">
                  <c:v>jul-18</c:v>
                </c:pt>
                <c:pt idx="4">
                  <c:v>ago-18</c:v>
                </c:pt>
                <c:pt idx="5">
                  <c:v>sep-18</c:v>
                </c:pt>
                <c:pt idx="6">
                  <c:v>oct-18</c:v>
                </c:pt>
                <c:pt idx="7">
                  <c:v>nov-18</c:v>
                </c:pt>
                <c:pt idx="8">
                  <c:v>dic-18</c:v>
                </c:pt>
                <c:pt idx="9">
                  <c:v>ene-19</c:v>
                </c:pt>
                <c:pt idx="10">
                  <c:v>feb-19</c:v>
                </c:pt>
                <c:pt idx="11">
                  <c:v>mar-19</c:v>
                </c:pt>
                <c:pt idx="12">
                  <c:v>abr-19</c:v>
                </c:pt>
                <c:pt idx="13">
                  <c:v>may-19</c:v>
                </c:pt>
                <c:pt idx="14">
                  <c:v>jun-19</c:v>
                </c:pt>
                <c:pt idx="15">
                  <c:v>jul-19</c:v>
                </c:pt>
                <c:pt idx="16">
                  <c:v>ago-19</c:v>
                </c:pt>
                <c:pt idx="17">
                  <c:v>sep-19</c:v>
                </c:pt>
                <c:pt idx="18">
                  <c:v>oct-19</c:v>
                </c:pt>
                <c:pt idx="19">
                  <c:v>nov-19</c:v>
                </c:pt>
                <c:pt idx="20">
                  <c:v>dic-19</c:v>
                </c:pt>
                <c:pt idx="21">
                  <c:v>ene-20</c:v>
                </c:pt>
                <c:pt idx="22">
                  <c:v>feb-20</c:v>
                </c:pt>
                <c:pt idx="23">
                  <c:v>mar-20</c:v>
                </c:pt>
                <c:pt idx="24">
                  <c:v>abr-20</c:v>
                </c:pt>
                <c:pt idx="25">
                  <c:v>may-20</c:v>
                </c:pt>
                <c:pt idx="26">
                  <c:v>jun-20</c:v>
                </c:pt>
                <c:pt idx="27">
                  <c:v>jul-20</c:v>
                </c:pt>
                <c:pt idx="28">
                  <c:v>ago-20</c:v>
                </c:pt>
                <c:pt idx="29">
                  <c:v>sep-20</c:v>
                </c:pt>
                <c:pt idx="30">
                  <c:v>oct-20</c:v>
                </c:pt>
                <c:pt idx="31">
                  <c:v>nov-20</c:v>
                </c:pt>
                <c:pt idx="32">
                  <c:v>dic-20</c:v>
                </c:pt>
                <c:pt idx="33">
                  <c:v>ene-21</c:v>
                </c:pt>
                <c:pt idx="34">
                  <c:v>feb-21</c:v>
                </c:pt>
                <c:pt idx="35">
                  <c:v>mar-21</c:v>
                </c:pt>
                <c:pt idx="36">
                  <c:v>abr-21</c:v>
                </c:pt>
              </c:strCache>
            </c:strRef>
          </c:cat>
          <c:val>
            <c:numRef>
              <c:f>Fosfatos!$E$193:$E$230</c:f>
              <c:numCache>
                <c:formatCode>General</c:formatCode>
                <c:ptCount val="37"/>
                <c:pt idx="7">
                  <c:v>0.4</c:v>
                </c:pt>
              </c:numCache>
            </c:numRef>
          </c:val>
          <c:smooth val="0"/>
          <c:extLst>
            <c:ext xmlns:c16="http://schemas.microsoft.com/office/drawing/2014/chart" uri="{C3380CC4-5D6E-409C-BE32-E72D297353CC}">
              <c16:uniqueId val="{00000003-01C1-4345-AA81-5AE804642CE5}"/>
            </c:ext>
          </c:extLst>
        </c:ser>
        <c:ser>
          <c:idx val="4"/>
          <c:order val="4"/>
          <c:tx>
            <c:strRef>
              <c:f>Fosfatos!$F$191:$F$192</c:f>
              <c:strCache>
                <c:ptCount val="1"/>
                <c:pt idx="0">
                  <c:v>HASL2</c:v>
                </c:pt>
              </c:strCache>
            </c:strRef>
          </c:tx>
          <c:spPr>
            <a:ln w="28575" cap="rnd">
              <a:solidFill>
                <a:schemeClr val="accent5"/>
              </a:solidFill>
              <a:round/>
            </a:ln>
            <a:effectLst/>
          </c:spPr>
          <c:marker>
            <c:symbol val="none"/>
          </c:marker>
          <c:cat>
            <c:strRef>
              <c:f>Fosfatos!$A$193:$A$230</c:f>
              <c:strCache>
                <c:ptCount val="37"/>
                <c:pt idx="0">
                  <c:v>abr-18</c:v>
                </c:pt>
                <c:pt idx="1">
                  <c:v>may-18</c:v>
                </c:pt>
                <c:pt idx="2">
                  <c:v>jun-18</c:v>
                </c:pt>
                <c:pt idx="3">
                  <c:v>jul-18</c:v>
                </c:pt>
                <c:pt idx="4">
                  <c:v>ago-18</c:v>
                </c:pt>
                <c:pt idx="5">
                  <c:v>sep-18</c:v>
                </c:pt>
                <c:pt idx="6">
                  <c:v>oct-18</c:v>
                </c:pt>
                <c:pt idx="7">
                  <c:v>nov-18</c:v>
                </c:pt>
                <c:pt idx="8">
                  <c:v>dic-18</c:v>
                </c:pt>
                <c:pt idx="9">
                  <c:v>ene-19</c:v>
                </c:pt>
                <c:pt idx="10">
                  <c:v>feb-19</c:v>
                </c:pt>
                <c:pt idx="11">
                  <c:v>mar-19</c:v>
                </c:pt>
                <c:pt idx="12">
                  <c:v>abr-19</c:v>
                </c:pt>
                <c:pt idx="13">
                  <c:v>may-19</c:v>
                </c:pt>
                <c:pt idx="14">
                  <c:v>jun-19</c:v>
                </c:pt>
                <c:pt idx="15">
                  <c:v>jul-19</c:v>
                </c:pt>
                <c:pt idx="16">
                  <c:v>ago-19</c:v>
                </c:pt>
                <c:pt idx="17">
                  <c:v>sep-19</c:v>
                </c:pt>
                <c:pt idx="18">
                  <c:v>oct-19</c:v>
                </c:pt>
                <c:pt idx="19">
                  <c:v>nov-19</c:v>
                </c:pt>
                <c:pt idx="20">
                  <c:v>dic-19</c:v>
                </c:pt>
                <c:pt idx="21">
                  <c:v>ene-20</c:v>
                </c:pt>
                <c:pt idx="22">
                  <c:v>feb-20</c:v>
                </c:pt>
                <c:pt idx="23">
                  <c:v>mar-20</c:v>
                </c:pt>
                <c:pt idx="24">
                  <c:v>abr-20</c:v>
                </c:pt>
                <c:pt idx="25">
                  <c:v>may-20</c:v>
                </c:pt>
                <c:pt idx="26">
                  <c:v>jun-20</c:v>
                </c:pt>
                <c:pt idx="27">
                  <c:v>jul-20</c:v>
                </c:pt>
                <c:pt idx="28">
                  <c:v>ago-20</c:v>
                </c:pt>
                <c:pt idx="29">
                  <c:v>sep-20</c:v>
                </c:pt>
                <c:pt idx="30">
                  <c:v>oct-20</c:v>
                </c:pt>
                <c:pt idx="31">
                  <c:v>nov-20</c:v>
                </c:pt>
                <c:pt idx="32">
                  <c:v>dic-20</c:v>
                </c:pt>
                <c:pt idx="33">
                  <c:v>ene-21</c:v>
                </c:pt>
                <c:pt idx="34">
                  <c:v>feb-21</c:v>
                </c:pt>
                <c:pt idx="35">
                  <c:v>mar-21</c:v>
                </c:pt>
                <c:pt idx="36">
                  <c:v>abr-21</c:v>
                </c:pt>
              </c:strCache>
            </c:strRef>
          </c:cat>
          <c:val>
            <c:numRef>
              <c:f>Fosfatos!$F$193:$F$230</c:f>
              <c:numCache>
                <c:formatCode>General</c:formatCode>
                <c:ptCount val="37"/>
                <c:pt idx="2">
                  <c:v>0.5</c:v>
                </c:pt>
                <c:pt idx="7">
                  <c:v>0.6</c:v>
                </c:pt>
              </c:numCache>
            </c:numRef>
          </c:val>
          <c:smooth val="0"/>
          <c:extLst>
            <c:ext xmlns:c16="http://schemas.microsoft.com/office/drawing/2014/chart" uri="{C3380CC4-5D6E-409C-BE32-E72D297353CC}">
              <c16:uniqueId val="{00000004-01C1-4345-AA81-5AE804642CE5}"/>
            </c:ext>
          </c:extLst>
        </c:ser>
        <c:ser>
          <c:idx val="5"/>
          <c:order val="5"/>
          <c:tx>
            <c:strRef>
              <c:f>Fosfatos!$G$191:$G$192</c:f>
              <c:strCache>
                <c:ptCount val="1"/>
                <c:pt idx="0">
                  <c:v>HASL3</c:v>
                </c:pt>
              </c:strCache>
            </c:strRef>
          </c:tx>
          <c:spPr>
            <a:ln w="28575" cap="rnd">
              <a:solidFill>
                <a:schemeClr val="accent6"/>
              </a:solidFill>
              <a:round/>
            </a:ln>
            <a:effectLst/>
          </c:spPr>
          <c:marker>
            <c:symbol val="none"/>
          </c:marker>
          <c:cat>
            <c:strRef>
              <c:f>Fosfatos!$A$193:$A$230</c:f>
              <c:strCache>
                <c:ptCount val="37"/>
                <c:pt idx="0">
                  <c:v>abr-18</c:v>
                </c:pt>
                <c:pt idx="1">
                  <c:v>may-18</c:v>
                </c:pt>
                <c:pt idx="2">
                  <c:v>jun-18</c:v>
                </c:pt>
                <c:pt idx="3">
                  <c:v>jul-18</c:v>
                </c:pt>
                <c:pt idx="4">
                  <c:v>ago-18</c:v>
                </c:pt>
                <c:pt idx="5">
                  <c:v>sep-18</c:v>
                </c:pt>
                <c:pt idx="6">
                  <c:v>oct-18</c:v>
                </c:pt>
                <c:pt idx="7">
                  <c:v>nov-18</c:v>
                </c:pt>
                <c:pt idx="8">
                  <c:v>dic-18</c:v>
                </c:pt>
                <c:pt idx="9">
                  <c:v>ene-19</c:v>
                </c:pt>
                <c:pt idx="10">
                  <c:v>feb-19</c:v>
                </c:pt>
                <c:pt idx="11">
                  <c:v>mar-19</c:v>
                </c:pt>
                <c:pt idx="12">
                  <c:v>abr-19</c:v>
                </c:pt>
                <c:pt idx="13">
                  <c:v>may-19</c:v>
                </c:pt>
                <c:pt idx="14">
                  <c:v>jun-19</c:v>
                </c:pt>
                <c:pt idx="15">
                  <c:v>jul-19</c:v>
                </c:pt>
                <c:pt idx="16">
                  <c:v>ago-19</c:v>
                </c:pt>
                <c:pt idx="17">
                  <c:v>sep-19</c:v>
                </c:pt>
                <c:pt idx="18">
                  <c:v>oct-19</c:v>
                </c:pt>
                <c:pt idx="19">
                  <c:v>nov-19</c:v>
                </c:pt>
                <c:pt idx="20">
                  <c:v>dic-19</c:v>
                </c:pt>
                <c:pt idx="21">
                  <c:v>ene-20</c:v>
                </c:pt>
                <c:pt idx="22">
                  <c:v>feb-20</c:v>
                </c:pt>
                <c:pt idx="23">
                  <c:v>mar-20</c:v>
                </c:pt>
                <c:pt idx="24">
                  <c:v>abr-20</c:v>
                </c:pt>
                <c:pt idx="25">
                  <c:v>may-20</c:v>
                </c:pt>
                <c:pt idx="26">
                  <c:v>jun-20</c:v>
                </c:pt>
                <c:pt idx="27">
                  <c:v>jul-20</c:v>
                </c:pt>
                <c:pt idx="28">
                  <c:v>ago-20</c:v>
                </c:pt>
                <c:pt idx="29">
                  <c:v>sep-20</c:v>
                </c:pt>
                <c:pt idx="30">
                  <c:v>oct-20</c:v>
                </c:pt>
                <c:pt idx="31">
                  <c:v>nov-20</c:v>
                </c:pt>
                <c:pt idx="32">
                  <c:v>dic-20</c:v>
                </c:pt>
                <c:pt idx="33">
                  <c:v>ene-21</c:v>
                </c:pt>
                <c:pt idx="34">
                  <c:v>feb-21</c:v>
                </c:pt>
                <c:pt idx="35">
                  <c:v>mar-21</c:v>
                </c:pt>
                <c:pt idx="36">
                  <c:v>abr-21</c:v>
                </c:pt>
              </c:strCache>
            </c:strRef>
          </c:cat>
          <c:val>
            <c:numRef>
              <c:f>Fosfatos!$G$193:$G$230</c:f>
              <c:numCache>
                <c:formatCode>General</c:formatCode>
                <c:ptCount val="37"/>
              </c:numCache>
            </c:numRef>
          </c:val>
          <c:smooth val="0"/>
          <c:extLst>
            <c:ext xmlns:c16="http://schemas.microsoft.com/office/drawing/2014/chart" uri="{C3380CC4-5D6E-409C-BE32-E72D297353CC}">
              <c16:uniqueId val="{00000005-01C1-4345-AA81-5AE804642CE5}"/>
            </c:ext>
          </c:extLst>
        </c:ser>
        <c:ser>
          <c:idx val="6"/>
          <c:order val="6"/>
          <c:tx>
            <c:strRef>
              <c:f>Fosfatos!$H$191:$H$192</c:f>
              <c:strCache>
                <c:ptCount val="1"/>
                <c:pt idx="0">
                  <c:v>HOSP1</c:v>
                </c:pt>
              </c:strCache>
            </c:strRef>
          </c:tx>
          <c:spPr>
            <a:ln w="28575" cap="rnd">
              <a:solidFill>
                <a:schemeClr val="accent1">
                  <a:lumMod val="60000"/>
                </a:schemeClr>
              </a:solidFill>
              <a:round/>
            </a:ln>
            <a:effectLst/>
          </c:spPr>
          <c:marker>
            <c:symbol val="none"/>
          </c:marker>
          <c:cat>
            <c:strRef>
              <c:f>Fosfatos!$A$193:$A$230</c:f>
              <c:strCache>
                <c:ptCount val="37"/>
                <c:pt idx="0">
                  <c:v>abr-18</c:v>
                </c:pt>
                <c:pt idx="1">
                  <c:v>may-18</c:v>
                </c:pt>
                <c:pt idx="2">
                  <c:v>jun-18</c:v>
                </c:pt>
                <c:pt idx="3">
                  <c:v>jul-18</c:v>
                </c:pt>
                <c:pt idx="4">
                  <c:v>ago-18</c:v>
                </c:pt>
                <c:pt idx="5">
                  <c:v>sep-18</c:v>
                </c:pt>
                <c:pt idx="6">
                  <c:v>oct-18</c:v>
                </c:pt>
                <c:pt idx="7">
                  <c:v>nov-18</c:v>
                </c:pt>
                <c:pt idx="8">
                  <c:v>dic-18</c:v>
                </c:pt>
                <c:pt idx="9">
                  <c:v>ene-19</c:v>
                </c:pt>
                <c:pt idx="10">
                  <c:v>feb-19</c:v>
                </c:pt>
                <c:pt idx="11">
                  <c:v>mar-19</c:v>
                </c:pt>
                <c:pt idx="12">
                  <c:v>abr-19</c:v>
                </c:pt>
                <c:pt idx="13">
                  <c:v>may-19</c:v>
                </c:pt>
                <c:pt idx="14">
                  <c:v>jun-19</c:v>
                </c:pt>
                <c:pt idx="15">
                  <c:v>jul-19</c:v>
                </c:pt>
                <c:pt idx="16">
                  <c:v>ago-19</c:v>
                </c:pt>
                <c:pt idx="17">
                  <c:v>sep-19</c:v>
                </c:pt>
                <c:pt idx="18">
                  <c:v>oct-19</c:v>
                </c:pt>
                <c:pt idx="19">
                  <c:v>nov-19</c:v>
                </c:pt>
                <c:pt idx="20">
                  <c:v>dic-19</c:v>
                </c:pt>
                <c:pt idx="21">
                  <c:v>ene-20</c:v>
                </c:pt>
                <c:pt idx="22">
                  <c:v>feb-20</c:v>
                </c:pt>
                <c:pt idx="23">
                  <c:v>mar-20</c:v>
                </c:pt>
                <c:pt idx="24">
                  <c:v>abr-20</c:v>
                </c:pt>
                <c:pt idx="25">
                  <c:v>may-20</c:v>
                </c:pt>
                <c:pt idx="26">
                  <c:v>jun-20</c:v>
                </c:pt>
                <c:pt idx="27">
                  <c:v>jul-20</c:v>
                </c:pt>
                <c:pt idx="28">
                  <c:v>ago-20</c:v>
                </c:pt>
                <c:pt idx="29">
                  <c:v>sep-20</c:v>
                </c:pt>
                <c:pt idx="30">
                  <c:v>oct-20</c:v>
                </c:pt>
                <c:pt idx="31">
                  <c:v>nov-20</c:v>
                </c:pt>
                <c:pt idx="32">
                  <c:v>dic-20</c:v>
                </c:pt>
                <c:pt idx="33">
                  <c:v>ene-21</c:v>
                </c:pt>
                <c:pt idx="34">
                  <c:v>feb-21</c:v>
                </c:pt>
                <c:pt idx="35">
                  <c:v>mar-21</c:v>
                </c:pt>
                <c:pt idx="36">
                  <c:v>abr-21</c:v>
                </c:pt>
              </c:strCache>
            </c:strRef>
          </c:cat>
          <c:val>
            <c:numRef>
              <c:f>Fosfatos!$H$193:$H$230</c:f>
              <c:numCache>
                <c:formatCode>General</c:formatCode>
                <c:ptCount val="37"/>
                <c:pt idx="23">
                  <c:v>3</c:v>
                </c:pt>
              </c:numCache>
            </c:numRef>
          </c:val>
          <c:smooth val="0"/>
          <c:extLst>
            <c:ext xmlns:c16="http://schemas.microsoft.com/office/drawing/2014/chart" uri="{C3380CC4-5D6E-409C-BE32-E72D297353CC}">
              <c16:uniqueId val="{00000006-01C1-4345-AA81-5AE804642CE5}"/>
            </c:ext>
          </c:extLst>
        </c:ser>
        <c:ser>
          <c:idx val="7"/>
          <c:order val="7"/>
          <c:tx>
            <c:strRef>
              <c:f>Fosfatos!$I$191:$I$192</c:f>
              <c:strCache>
                <c:ptCount val="1"/>
                <c:pt idx="0">
                  <c:v>HOSP2</c:v>
                </c:pt>
              </c:strCache>
            </c:strRef>
          </c:tx>
          <c:spPr>
            <a:ln w="28575" cap="rnd">
              <a:solidFill>
                <a:schemeClr val="accent2">
                  <a:lumMod val="60000"/>
                </a:schemeClr>
              </a:solidFill>
              <a:round/>
            </a:ln>
            <a:effectLst/>
          </c:spPr>
          <c:marker>
            <c:symbol val="none"/>
          </c:marker>
          <c:cat>
            <c:strRef>
              <c:f>Fosfatos!$A$193:$A$230</c:f>
              <c:strCache>
                <c:ptCount val="37"/>
                <c:pt idx="0">
                  <c:v>abr-18</c:v>
                </c:pt>
                <c:pt idx="1">
                  <c:v>may-18</c:v>
                </c:pt>
                <c:pt idx="2">
                  <c:v>jun-18</c:v>
                </c:pt>
                <c:pt idx="3">
                  <c:v>jul-18</c:v>
                </c:pt>
                <c:pt idx="4">
                  <c:v>ago-18</c:v>
                </c:pt>
                <c:pt idx="5">
                  <c:v>sep-18</c:v>
                </c:pt>
                <c:pt idx="6">
                  <c:v>oct-18</c:v>
                </c:pt>
                <c:pt idx="7">
                  <c:v>nov-18</c:v>
                </c:pt>
                <c:pt idx="8">
                  <c:v>dic-18</c:v>
                </c:pt>
                <c:pt idx="9">
                  <c:v>ene-19</c:v>
                </c:pt>
                <c:pt idx="10">
                  <c:v>feb-19</c:v>
                </c:pt>
                <c:pt idx="11">
                  <c:v>mar-19</c:v>
                </c:pt>
                <c:pt idx="12">
                  <c:v>abr-19</c:v>
                </c:pt>
                <c:pt idx="13">
                  <c:v>may-19</c:v>
                </c:pt>
                <c:pt idx="14">
                  <c:v>jun-19</c:v>
                </c:pt>
                <c:pt idx="15">
                  <c:v>jul-19</c:v>
                </c:pt>
                <c:pt idx="16">
                  <c:v>ago-19</c:v>
                </c:pt>
                <c:pt idx="17">
                  <c:v>sep-19</c:v>
                </c:pt>
                <c:pt idx="18">
                  <c:v>oct-19</c:v>
                </c:pt>
                <c:pt idx="19">
                  <c:v>nov-19</c:v>
                </c:pt>
                <c:pt idx="20">
                  <c:v>dic-19</c:v>
                </c:pt>
                <c:pt idx="21">
                  <c:v>ene-20</c:v>
                </c:pt>
                <c:pt idx="22">
                  <c:v>feb-20</c:v>
                </c:pt>
                <c:pt idx="23">
                  <c:v>mar-20</c:v>
                </c:pt>
                <c:pt idx="24">
                  <c:v>abr-20</c:v>
                </c:pt>
                <c:pt idx="25">
                  <c:v>may-20</c:v>
                </c:pt>
                <c:pt idx="26">
                  <c:v>jun-20</c:v>
                </c:pt>
                <c:pt idx="27">
                  <c:v>jul-20</c:v>
                </c:pt>
                <c:pt idx="28">
                  <c:v>ago-20</c:v>
                </c:pt>
                <c:pt idx="29">
                  <c:v>sep-20</c:v>
                </c:pt>
                <c:pt idx="30">
                  <c:v>oct-20</c:v>
                </c:pt>
                <c:pt idx="31">
                  <c:v>nov-20</c:v>
                </c:pt>
                <c:pt idx="32">
                  <c:v>dic-20</c:v>
                </c:pt>
                <c:pt idx="33">
                  <c:v>ene-21</c:v>
                </c:pt>
                <c:pt idx="34">
                  <c:v>feb-21</c:v>
                </c:pt>
                <c:pt idx="35">
                  <c:v>mar-21</c:v>
                </c:pt>
                <c:pt idx="36">
                  <c:v>abr-21</c:v>
                </c:pt>
              </c:strCache>
            </c:strRef>
          </c:cat>
          <c:val>
            <c:numRef>
              <c:f>Fosfatos!$I$193:$I$230</c:f>
              <c:numCache>
                <c:formatCode>General</c:formatCode>
                <c:ptCount val="37"/>
              </c:numCache>
            </c:numRef>
          </c:val>
          <c:smooth val="0"/>
          <c:extLst>
            <c:ext xmlns:c16="http://schemas.microsoft.com/office/drawing/2014/chart" uri="{C3380CC4-5D6E-409C-BE32-E72D297353CC}">
              <c16:uniqueId val="{00000007-01C1-4345-AA81-5AE804642CE5}"/>
            </c:ext>
          </c:extLst>
        </c:ser>
        <c:ser>
          <c:idx val="8"/>
          <c:order val="8"/>
          <c:tx>
            <c:strRef>
              <c:f>Fosfatos!$J$191:$J$192</c:f>
              <c:strCache>
                <c:ptCount val="1"/>
                <c:pt idx="0">
                  <c:v>HUMH</c:v>
                </c:pt>
              </c:strCache>
            </c:strRef>
          </c:tx>
          <c:spPr>
            <a:ln w="28575" cap="rnd">
              <a:solidFill>
                <a:schemeClr val="accent3">
                  <a:lumMod val="60000"/>
                </a:schemeClr>
              </a:solidFill>
              <a:round/>
            </a:ln>
            <a:effectLst/>
          </c:spPr>
          <c:marker>
            <c:symbol val="none"/>
          </c:marker>
          <c:cat>
            <c:strRef>
              <c:f>Fosfatos!$A$193:$A$230</c:f>
              <c:strCache>
                <c:ptCount val="37"/>
                <c:pt idx="0">
                  <c:v>abr-18</c:v>
                </c:pt>
                <c:pt idx="1">
                  <c:v>may-18</c:v>
                </c:pt>
                <c:pt idx="2">
                  <c:v>jun-18</c:v>
                </c:pt>
                <c:pt idx="3">
                  <c:v>jul-18</c:v>
                </c:pt>
                <c:pt idx="4">
                  <c:v>ago-18</c:v>
                </c:pt>
                <c:pt idx="5">
                  <c:v>sep-18</c:v>
                </c:pt>
                <c:pt idx="6">
                  <c:v>oct-18</c:v>
                </c:pt>
                <c:pt idx="7">
                  <c:v>nov-18</c:v>
                </c:pt>
                <c:pt idx="8">
                  <c:v>dic-18</c:v>
                </c:pt>
                <c:pt idx="9">
                  <c:v>ene-19</c:v>
                </c:pt>
                <c:pt idx="10">
                  <c:v>feb-19</c:v>
                </c:pt>
                <c:pt idx="11">
                  <c:v>mar-19</c:v>
                </c:pt>
                <c:pt idx="12">
                  <c:v>abr-19</c:v>
                </c:pt>
                <c:pt idx="13">
                  <c:v>may-19</c:v>
                </c:pt>
                <c:pt idx="14">
                  <c:v>jun-19</c:v>
                </c:pt>
                <c:pt idx="15">
                  <c:v>jul-19</c:v>
                </c:pt>
                <c:pt idx="16">
                  <c:v>ago-19</c:v>
                </c:pt>
                <c:pt idx="17">
                  <c:v>sep-19</c:v>
                </c:pt>
                <c:pt idx="18">
                  <c:v>oct-19</c:v>
                </c:pt>
                <c:pt idx="19">
                  <c:v>nov-19</c:v>
                </c:pt>
                <c:pt idx="20">
                  <c:v>dic-19</c:v>
                </c:pt>
                <c:pt idx="21">
                  <c:v>ene-20</c:v>
                </c:pt>
                <c:pt idx="22">
                  <c:v>feb-20</c:v>
                </c:pt>
                <c:pt idx="23">
                  <c:v>mar-20</c:v>
                </c:pt>
                <c:pt idx="24">
                  <c:v>abr-20</c:v>
                </c:pt>
                <c:pt idx="25">
                  <c:v>may-20</c:v>
                </c:pt>
                <c:pt idx="26">
                  <c:v>jun-20</c:v>
                </c:pt>
                <c:pt idx="27">
                  <c:v>jul-20</c:v>
                </c:pt>
                <c:pt idx="28">
                  <c:v>ago-20</c:v>
                </c:pt>
                <c:pt idx="29">
                  <c:v>sep-20</c:v>
                </c:pt>
                <c:pt idx="30">
                  <c:v>oct-20</c:v>
                </c:pt>
                <c:pt idx="31">
                  <c:v>nov-20</c:v>
                </c:pt>
                <c:pt idx="32">
                  <c:v>dic-20</c:v>
                </c:pt>
                <c:pt idx="33">
                  <c:v>ene-21</c:v>
                </c:pt>
                <c:pt idx="34">
                  <c:v>feb-21</c:v>
                </c:pt>
                <c:pt idx="35">
                  <c:v>mar-21</c:v>
                </c:pt>
                <c:pt idx="36">
                  <c:v>abr-21</c:v>
                </c:pt>
              </c:strCache>
            </c:strRef>
          </c:cat>
          <c:val>
            <c:numRef>
              <c:f>Fosfatos!$J$193:$J$230</c:f>
              <c:numCache>
                <c:formatCode>General</c:formatCode>
                <c:ptCount val="37"/>
                <c:pt idx="21">
                  <c:v>1</c:v>
                </c:pt>
                <c:pt idx="22">
                  <c:v>0.6</c:v>
                </c:pt>
                <c:pt idx="23">
                  <c:v>0.6</c:v>
                </c:pt>
                <c:pt idx="25">
                  <c:v>0.6</c:v>
                </c:pt>
                <c:pt idx="26">
                  <c:v>1</c:v>
                </c:pt>
                <c:pt idx="27">
                  <c:v>1</c:v>
                </c:pt>
                <c:pt idx="29">
                  <c:v>2</c:v>
                </c:pt>
                <c:pt idx="30">
                  <c:v>3</c:v>
                </c:pt>
                <c:pt idx="31">
                  <c:v>3</c:v>
                </c:pt>
                <c:pt idx="32">
                  <c:v>3</c:v>
                </c:pt>
                <c:pt idx="33">
                  <c:v>0.6</c:v>
                </c:pt>
                <c:pt idx="34">
                  <c:v>6</c:v>
                </c:pt>
                <c:pt idx="35">
                  <c:v>10</c:v>
                </c:pt>
                <c:pt idx="36">
                  <c:v>10</c:v>
                </c:pt>
              </c:numCache>
            </c:numRef>
          </c:val>
          <c:smooth val="0"/>
          <c:extLst>
            <c:ext xmlns:c16="http://schemas.microsoft.com/office/drawing/2014/chart" uri="{C3380CC4-5D6E-409C-BE32-E72D297353CC}">
              <c16:uniqueId val="{00000008-01C1-4345-AA81-5AE804642CE5}"/>
            </c:ext>
          </c:extLst>
        </c:ser>
        <c:ser>
          <c:idx val="9"/>
          <c:order val="9"/>
          <c:tx>
            <c:strRef>
              <c:f>Fosfatos!$K$191:$K$192</c:f>
              <c:strCache>
                <c:ptCount val="1"/>
                <c:pt idx="0">
                  <c:v>MAAB1</c:v>
                </c:pt>
              </c:strCache>
            </c:strRef>
          </c:tx>
          <c:spPr>
            <a:ln w="28575" cap="rnd">
              <a:solidFill>
                <a:schemeClr val="accent4">
                  <a:lumMod val="60000"/>
                </a:schemeClr>
              </a:solidFill>
              <a:round/>
            </a:ln>
            <a:effectLst/>
          </c:spPr>
          <c:marker>
            <c:symbol val="none"/>
          </c:marker>
          <c:cat>
            <c:strRef>
              <c:f>Fosfatos!$A$193:$A$230</c:f>
              <c:strCache>
                <c:ptCount val="37"/>
                <c:pt idx="0">
                  <c:v>abr-18</c:v>
                </c:pt>
                <c:pt idx="1">
                  <c:v>may-18</c:v>
                </c:pt>
                <c:pt idx="2">
                  <c:v>jun-18</c:v>
                </c:pt>
                <c:pt idx="3">
                  <c:v>jul-18</c:v>
                </c:pt>
                <c:pt idx="4">
                  <c:v>ago-18</c:v>
                </c:pt>
                <c:pt idx="5">
                  <c:v>sep-18</c:v>
                </c:pt>
                <c:pt idx="6">
                  <c:v>oct-18</c:v>
                </c:pt>
                <c:pt idx="7">
                  <c:v>nov-18</c:v>
                </c:pt>
                <c:pt idx="8">
                  <c:v>dic-18</c:v>
                </c:pt>
                <c:pt idx="9">
                  <c:v>ene-19</c:v>
                </c:pt>
                <c:pt idx="10">
                  <c:v>feb-19</c:v>
                </c:pt>
                <c:pt idx="11">
                  <c:v>mar-19</c:v>
                </c:pt>
                <c:pt idx="12">
                  <c:v>abr-19</c:v>
                </c:pt>
                <c:pt idx="13">
                  <c:v>may-19</c:v>
                </c:pt>
                <c:pt idx="14">
                  <c:v>jun-19</c:v>
                </c:pt>
                <c:pt idx="15">
                  <c:v>jul-19</c:v>
                </c:pt>
                <c:pt idx="16">
                  <c:v>ago-19</c:v>
                </c:pt>
                <c:pt idx="17">
                  <c:v>sep-19</c:v>
                </c:pt>
                <c:pt idx="18">
                  <c:v>oct-19</c:v>
                </c:pt>
                <c:pt idx="19">
                  <c:v>nov-19</c:v>
                </c:pt>
                <c:pt idx="20">
                  <c:v>dic-19</c:v>
                </c:pt>
                <c:pt idx="21">
                  <c:v>ene-20</c:v>
                </c:pt>
                <c:pt idx="22">
                  <c:v>feb-20</c:v>
                </c:pt>
                <c:pt idx="23">
                  <c:v>mar-20</c:v>
                </c:pt>
                <c:pt idx="24">
                  <c:v>abr-20</c:v>
                </c:pt>
                <c:pt idx="25">
                  <c:v>may-20</c:v>
                </c:pt>
                <c:pt idx="26">
                  <c:v>jun-20</c:v>
                </c:pt>
                <c:pt idx="27">
                  <c:v>jul-20</c:v>
                </c:pt>
                <c:pt idx="28">
                  <c:v>ago-20</c:v>
                </c:pt>
                <c:pt idx="29">
                  <c:v>sep-20</c:v>
                </c:pt>
                <c:pt idx="30">
                  <c:v>oct-20</c:v>
                </c:pt>
                <c:pt idx="31">
                  <c:v>nov-20</c:v>
                </c:pt>
                <c:pt idx="32">
                  <c:v>dic-20</c:v>
                </c:pt>
                <c:pt idx="33">
                  <c:v>ene-21</c:v>
                </c:pt>
                <c:pt idx="34">
                  <c:v>feb-21</c:v>
                </c:pt>
                <c:pt idx="35">
                  <c:v>mar-21</c:v>
                </c:pt>
                <c:pt idx="36">
                  <c:v>abr-21</c:v>
                </c:pt>
              </c:strCache>
            </c:strRef>
          </c:cat>
          <c:val>
            <c:numRef>
              <c:f>Fosfatos!$K$193:$K$230</c:f>
              <c:numCache>
                <c:formatCode>General</c:formatCode>
                <c:ptCount val="37"/>
              </c:numCache>
            </c:numRef>
          </c:val>
          <c:smooth val="0"/>
          <c:extLst>
            <c:ext xmlns:c16="http://schemas.microsoft.com/office/drawing/2014/chart" uri="{C3380CC4-5D6E-409C-BE32-E72D297353CC}">
              <c16:uniqueId val="{00000009-01C1-4345-AA81-5AE804642CE5}"/>
            </c:ext>
          </c:extLst>
        </c:ser>
        <c:ser>
          <c:idx val="10"/>
          <c:order val="10"/>
          <c:tx>
            <c:strRef>
              <c:f>Fosfatos!$L$191:$L$192</c:f>
              <c:strCache>
                <c:ptCount val="1"/>
                <c:pt idx="0">
                  <c:v>MAAB2</c:v>
                </c:pt>
              </c:strCache>
            </c:strRef>
          </c:tx>
          <c:spPr>
            <a:ln w="28575" cap="rnd">
              <a:solidFill>
                <a:schemeClr val="accent5">
                  <a:lumMod val="60000"/>
                </a:schemeClr>
              </a:solidFill>
              <a:round/>
            </a:ln>
            <a:effectLst/>
          </c:spPr>
          <c:marker>
            <c:symbol val="none"/>
          </c:marker>
          <c:cat>
            <c:strRef>
              <c:f>Fosfatos!$A$193:$A$230</c:f>
              <c:strCache>
                <c:ptCount val="37"/>
                <c:pt idx="0">
                  <c:v>abr-18</c:v>
                </c:pt>
                <c:pt idx="1">
                  <c:v>may-18</c:v>
                </c:pt>
                <c:pt idx="2">
                  <c:v>jun-18</c:v>
                </c:pt>
                <c:pt idx="3">
                  <c:v>jul-18</c:v>
                </c:pt>
                <c:pt idx="4">
                  <c:v>ago-18</c:v>
                </c:pt>
                <c:pt idx="5">
                  <c:v>sep-18</c:v>
                </c:pt>
                <c:pt idx="6">
                  <c:v>oct-18</c:v>
                </c:pt>
                <c:pt idx="7">
                  <c:v>nov-18</c:v>
                </c:pt>
                <c:pt idx="8">
                  <c:v>dic-18</c:v>
                </c:pt>
                <c:pt idx="9">
                  <c:v>ene-19</c:v>
                </c:pt>
                <c:pt idx="10">
                  <c:v>feb-19</c:v>
                </c:pt>
                <c:pt idx="11">
                  <c:v>mar-19</c:v>
                </c:pt>
                <c:pt idx="12">
                  <c:v>abr-19</c:v>
                </c:pt>
                <c:pt idx="13">
                  <c:v>may-19</c:v>
                </c:pt>
                <c:pt idx="14">
                  <c:v>jun-19</c:v>
                </c:pt>
                <c:pt idx="15">
                  <c:v>jul-19</c:v>
                </c:pt>
                <c:pt idx="16">
                  <c:v>ago-19</c:v>
                </c:pt>
                <c:pt idx="17">
                  <c:v>sep-19</c:v>
                </c:pt>
                <c:pt idx="18">
                  <c:v>oct-19</c:v>
                </c:pt>
                <c:pt idx="19">
                  <c:v>nov-19</c:v>
                </c:pt>
                <c:pt idx="20">
                  <c:v>dic-19</c:v>
                </c:pt>
                <c:pt idx="21">
                  <c:v>ene-20</c:v>
                </c:pt>
                <c:pt idx="22">
                  <c:v>feb-20</c:v>
                </c:pt>
                <c:pt idx="23">
                  <c:v>mar-20</c:v>
                </c:pt>
                <c:pt idx="24">
                  <c:v>abr-20</c:v>
                </c:pt>
                <c:pt idx="25">
                  <c:v>may-20</c:v>
                </c:pt>
                <c:pt idx="26">
                  <c:v>jun-20</c:v>
                </c:pt>
                <c:pt idx="27">
                  <c:v>jul-20</c:v>
                </c:pt>
                <c:pt idx="28">
                  <c:v>ago-20</c:v>
                </c:pt>
                <c:pt idx="29">
                  <c:v>sep-20</c:v>
                </c:pt>
                <c:pt idx="30">
                  <c:v>oct-20</c:v>
                </c:pt>
                <c:pt idx="31">
                  <c:v>nov-20</c:v>
                </c:pt>
                <c:pt idx="32">
                  <c:v>dic-20</c:v>
                </c:pt>
                <c:pt idx="33">
                  <c:v>ene-21</c:v>
                </c:pt>
                <c:pt idx="34">
                  <c:v>feb-21</c:v>
                </c:pt>
                <c:pt idx="35">
                  <c:v>mar-21</c:v>
                </c:pt>
                <c:pt idx="36">
                  <c:v>abr-21</c:v>
                </c:pt>
              </c:strCache>
            </c:strRef>
          </c:cat>
          <c:val>
            <c:numRef>
              <c:f>Fosfatos!$L$193:$L$230</c:f>
              <c:numCache>
                <c:formatCode>General</c:formatCode>
                <c:ptCount val="37"/>
                <c:pt idx="2">
                  <c:v>0.2</c:v>
                </c:pt>
                <c:pt idx="7">
                  <c:v>0.2</c:v>
                </c:pt>
              </c:numCache>
            </c:numRef>
          </c:val>
          <c:smooth val="0"/>
          <c:extLst>
            <c:ext xmlns:c16="http://schemas.microsoft.com/office/drawing/2014/chart" uri="{C3380CC4-5D6E-409C-BE32-E72D297353CC}">
              <c16:uniqueId val="{0000000A-01C1-4345-AA81-5AE804642CE5}"/>
            </c:ext>
          </c:extLst>
        </c:ser>
        <c:ser>
          <c:idx val="11"/>
          <c:order val="11"/>
          <c:tx>
            <c:strRef>
              <c:f>Fosfatos!$M$191:$M$192</c:f>
              <c:strCache>
                <c:ptCount val="1"/>
                <c:pt idx="0">
                  <c:v>MACA1</c:v>
                </c:pt>
              </c:strCache>
            </c:strRef>
          </c:tx>
          <c:spPr>
            <a:ln w="28575" cap="rnd">
              <a:solidFill>
                <a:schemeClr val="accent6">
                  <a:lumMod val="60000"/>
                </a:schemeClr>
              </a:solidFill>
              <a:round/>
            </a:ln>
            <a:effectLst/>
          </c:spPr>
          <c:marker>
            <c:symbol val="none"/>
          </c:marker>
          <c:cat>
            <c:strRef>
              <c:f>Fosfatos!$A$193:$A$230</c:f>
              <c:strCache>
                <c:ptCount val="37"/>
                <c:pt idx="0">
                  <c:v>abr-18</c:v>
                </c:pt>
                <c:pt idx="1">
                  <c:v>may-18</c:v>
                </c:pt>
                <c:pt idx="2">
                  <c:v>jun-18</c:v>
                </c:pt>
                <c:pt idx="3">
                  <c:v>jul-18</c:v>
                </c:pt>
                <c:pt idx="4">
                  <c:v>ago-18</c:v>
                </c:pt>
                <c:pt idx="5">
                  <c:v>sep-18</c:v>
                </c:pt>
                <c:pt idx="6">
                  <c:v>oct-18</c:v>
                </c:pt>
                <c:pt idx="7">
                  <c:v>nov-18</c:v>
                </c:pt>
                <c:pt idx="8">
                  <c:v>dic-18</c:v>
                </c:pt>
                <c:pt idx="9">
                  <c:v>ene-19</c:v>
                </c:pt>
                <c:pt idx="10">
                  <c:v>feb-19</c:v>
                </c:pt>
                <c:pt idx="11">
                  <c:v>mar-19</c:v>
                </c:pt>
                <c:pt idx="12">
                  <c:v>abr-19</c:v>
                </c:pt>
                <c:pt idx="13">
                  <c:v>may-19</c:v>
                </c:pt>
                <c:pt idx="14">
                  <c:v>jun-19</c:v>
                </c:pt>
                <c:pt idx="15">
                  <c:v>jul-19</c:v>
                </c:pt>
                <c:pt idx="16">
                  <c:v>ago-19</c:v>
                </c:pt>
                <c:pt idx="17">
                  <c:v>sep-19</c:v>
                </c:pt>
                <c:pt idx="18">
                  <c:v>oct-19</c:v>
                </c:pt>
                <c:pt idx="19">
                  <c:v>nov-19</c:v>
                </c:pt>
                <c:pt idx="20">
                  <c:v>dic-19</c:v>
                </c:pt>
                <c:pt idx="21">
                  <c:v>ene-20</c:v>
                </c:pt>
                <c:pt idx="22">
                  <c:v>feb-20</c:v>
                </c:pt>
                <c:pt idx="23">
                  <c:v>mar-20</c:v>
                </c:pt>
                <c:pt idx="24">
                  <c:v>abr-20</c:v>
                </c:pt>
                <c:pt idx="25">
                  <c:v>may-20</c:v>
                </c:pt>
                <c:pt idx="26">
                  <c:v>jun-20</c:v>
                </c:pt>
                <c:pt idx="27">
                  <c:v>jul-20</c:v>
                </c:pt>
                <c:pt idx="28">
                  <c:v>ago-20</c:v>
                </c:pt>
                <c:pt idx="29">
                  <c:v>sep-20</c:v>
                </c:pt>
                <c:pt idx="30">
                  <c:v>oct-20</c:v>
                </c:pt>
                <c:pt idx="31">
                  <c:v>nov-20</c:v>
                </c:pt>
                <c:pt idx="32">
                  <c:v>dic-20</c:v>
                </c:pt>
                <c:pt idx="33">
                  <c:v>ene-21</c:v>
                </c:pt>
                <c:pt idx="34">
                  <c:v>feb-21</c:v>
                </c:pt>
                <c:pt idx="35">
                  <c:v>mar-21</c:v>
                </c:pt>
                <c:pt idx="36">
                  <c:v>abr-21</c:v>
                </c:pt>
              </c:strCache>
            </c:strRef>
          </c:cat>
          <c:val>
            <c:numRef>
              <c:f>Fosfatos!$M$193:$M$230</c:f>
              <c:numCache>
                <c:formatCode>General</c:formatCode>
                <c:ptCount val="37"/>
              </c:numCache>
            </c:numRef>
          </c:val>
          <c:smooth val="0"/>
          <c:extLst>
            <c:ext xmlns:c16="http://schemas.microsoft.com/office/drawing/2014/chart" uri="{C3380CC4-5D6E-409C-BE32-E72D297353CC}">
              <c16:uniqueId val="{0000000B-01C1-4345-AA81-5AE804642CE5}"/>
            </c:ext>
          </c:extLst>
        </c:ser>
        <c:ser>
          <c:idx val="12"/>
          <c:order val="12"/>
          <c:tx>
            <c:strRef>
              <c:f>Fosfatos!$N$191:$N$192</c:f>
              <c:strCache>
                <c:ptCount val="1"/>
                <c:pt idx="0">
                  <c:v>MACA2</c:v>
                </c:pt>
              </c:strCache>
            </c:strRef>
          </c:tx>
          <c:spPr>
            <a:ln w="28575" cap="rnd">
              <a:solidFill>
                <a:schemeClr val="accent1">
                  <a:lumMod val="80000"/>
                  <a:lumOff val="20000"/>
                </a:schemeClr>
              </a:solidFill>
              <a:round/>
            </a:ln>
            <a:effectLst/>
          </c:spPr>
          <c:marker>
            <c:symbol val="none"/>
          </c:marker>
          <c:cat>
            <c:strRef>
              <c:f>Fosfatos!$A$193:$A$230</c:f>
              <c:strCache>
                <c:ptCount val="37"/>
                <c:pt idx="0">
                  <c:v>abr-18</c:v>
                </c:pt>
                <c:pt idx="1">
                  <c:v>may-18</c:v>
                </c:pt>
                <c:pt idx="2">
                  <c:v>jun-18</c:v>
                </c:pt>
                <c:pt idx="3">
                  <c:v>jul-18</c:v>
                </c:pt>
                <c:pt idx="4">
                  <c:v>ago-18</c:v>
                </c:pt>
                <c:pt idx="5">
                  <c:v>sep-18</c:v>
                </c:pt>
                <c:pt idx="6">
                  <c:v>oct-18</c:v>
                </c:pt>
                <c:pt idx="7">
                  <c:v>nov-18</c:v>
                </c:pt>
                <c:pt idx="8">
                  <c:v>dic-18</c:v>
                </c:pt>
                <c:pt idx="9">
                  <c:v>ene-19</c:v>
                </c:pt>
                <c:pt idx="10">
                  <c:v>feb-19</c:v>
                </c:pt>
                <c:pt idx="11">
                  <c:v>mar-19</c:v>
                </c:pt>
                <c:pt idx="12">
                  <c:v>abr-19</c:v>
                </c:pt>
                <c:pt idx="13">
                  <c:v>may-19</c:v>
                </c:pt>
                <c:pt idx="14">
                  <c:v>jun-19</c:v>
                </c:pt>
                <c:pt idx="15">
                  <c:v>jul-19</c:v>
                </c:pt>
                <c:pt idx="16">
                  <c:v>ago-19</c:v>
                </c:pt>
                <c:pt idx="17">
                  <c:v>sep-19</c:v>
                </c:pt>
                <c:pt idx="18">
                  <c:v>oct-19</c:v>
                </c:pt>
                <c:pt idx="19">
                  <c:v>nov-19</c:v>
                </c:pt>
                <c:pt idx="20">
                  <c:v>dic-19</c:v>
                </c:pt>
                <c:pt idx="21">
                  <c:v>ene-20</c:v>
                </c:pt>
                <c:pt idx="22">
                  <c:v>feb-20</c:v>
                </c:pt>
                <c:pt idx="23">
                  <c:v>mar-20</c:v>
                </c:pt>
                <c:pt idx="24">
                  <c:v>abr-20</c:v>
                </c:pt>
                <c:pt idx="25">
                  <c:v>may-20</c:v>
                </c:pt>
                <c:pt idx="26">
                  <c:v>jun-20</c:v>
                </c:pt>
                <c:pt idx="27">
                  <c:v>jul-20</c:v>
                </c:pt>
                <c:pt idx="28">
                  <c:v>ago-20</c:v>
                </c:pt>
                <c:pt idx="29">
                  <c:v>sep-20</c:v>
                </c:pt>
                <c:pt idx="30">
                  <c:v>oct-20</c:v>
                </c:pt>
                <c:pt idx="31">
                  <c:v>nov-20</c:v>
                </c:pt>
                <c:pt idx="32">
                  <c:v>dic-20</c:v>
                </c:pt>
                <c:pt idx="33">
                  <c:v>ene-21</c:v>
                </c:pt>
                <c:pt idx="34">
                  <c:v>feb-21</c:v>
                </c:pt>
                <c:pt idx="35">
                  <c:v>mar-21</c:v>
                </c:pt>
                <c:pt idx="36">
                  <c:v>abr-21</c:v>
                </c:pt>
              </c:strCache>
            </c:strRef>
          </c:cat>
          <c:val>
            <c:numRef>
              <c:f>Fosfatos!$N$193:$N$230</c:f>
              <c:numCache>
                <c:formatCode>General</c:formatCode>
                <c:ptCount val="37"/>
                <c:pt idx="2">
                  <c:v>0.2</c:v>
                </c:pt>
                <c:pt idx="7">
                  <c:v>0.2</c:v>
                </c:pt>
              </c:numCache>
            </c:numRef>
          </c:val>
          <c:smooth val="0"/>
          <c:extLst>
            <c:ext xmlns:c16="http://schemas.microsoft.com/office/drawing/2014/chart" uri="{C3380CC4-5D6E-409C-BE32-E72D297353CC}">
              <c16:uniqueId val="{0000000C-01C1-4345-AA81-5AE804642CE5}"/>
            </c:ext>
          </c:extLst>
        </c:ser>
        <c:ser>
          <c:idx val="13"/>
          <c:order val="13"/>
          <c:tx>
            <c:strRef>
              <c:f>Fosfatos!$O$191:$O$192</c:f>
              <c:strCache>
                <c:ptCount val="1"/>
                <c:pt idx="0">
                  <c:v>MAKI</c:v>
                </c:pt>
              </c:strCache>
            </c:strRef>
          </c:tx>
          <c:spPr>
            <a:ln w="28575" cap="rnd">
              <a:solidFill>
                <a:schemeClr val="accent2">
                  <a:lumMod val="80000"/>
                  <a:lumOff val="20000"/>
                </a:schemeClr>
              </a:solidFill>
              <a:round/>
            </a:ln>
            <a:effectLst/>
          </c:spPr>
          <c:marker>
            <c:symbol val="none"/>
          </c:marker>
          <c:cat>
            <c:strRef>
              <c:f>Fosfatos!$A$193:$A$230</c:f>
              <c:strCache>
                <c:ptCount val="37"/>
                <c:pt idx="0">
                  <c:v>abr-18</c:v>
                </c:pt>
                <c:pt idx="1">
                  <c:v>may-18</c:v>
                </c:pt>
                <c:pt idx="2">
                  <c:v>jun-18</c:v>
                </c:pt>
                <c:pt idx="3">
                  <c:v>jul-18</c:v>
                </c:pt>
                <c:pt idx="4">
                  <c:v>ago-18</c:v>
                </c:pt>
                <c:pt idx="5">
                  <c:v>sep-18</c:v>
                </c:pt>
                <c:pt idx="6">
                  <c:v>oct-18</c:v>
                </c:pt>
                <c:pt idx="7">
                  <c:v>nov-18</c:v>
                </c:pt>
                <c:pt idx="8">
                  <c:v>dic-18</c:v>
                </c:pt>
                <c:pt idx="9">
                  <c:v>ene-19</c:v>
                </c:pt>
                <c:pt idx="10">
                  <c:v>feb-19</c:v>
                </c:pt>
                <c:pt idx="11">
                  <c:v>mar-19</c:v>
                </c:pt>
                <c:pt idx="12">
                  <c:v>abr-19</c:v>
                </c:pt>
                <c:pt idx="13">
                  <c:v>may-19</c:v>
                </c:pt>
                <c:pt idx="14">
                  <c:v>jun-19</c:v>
                </c:pt>
                <c:pt idx="15">
                  <c:v>jul-19</c:v>
                </c:pt>
                <c:pt idx="16">
                  <c:v>ago-19</c:v>
                </c:pt>
                <c:pt idx="17">
                  <c:v>sep-19</c:v>
                </c:pt>
                <c:pt idx="18">
                  <c:v>oct-19</c:v>
                </c:pt>
                <c:pt idx="19">
                  <c:v>nov-19</c:v>
                </c:pt>
                <c:pt idx="20">
                  <c:v>dic-19</c:v>
                </c:pt>
                <c:pt idx="21">
                  <c:v>ene-20</c:v>
                </c:pt>
                <c:pt idx="22">
                  <c:v>feb-20</c:v>
                </c:pt>
                <c:pt idx="23">
                  <c:v>mar-20</c:v>
                </c:pt>
                <c:pt idx="24">
                  <c:v>abr-20</c:v>
                </c:pt>
                <c:pt idx="25">
                  <c:v>may-20</c:v>
                </c:pt>
                <c:pt idx="26">
                  <c:v>jun-20</c:v>
                </c:pt>
                <c:pt idx="27">
                  <c:v>jul-20</c:v>
                </c:pt>
                <c:pt idx="28">
                  <c:v>ago-20</c:v>
                </c:pt>
                <c:pt idx="29">
                  <c:v>sep-20</c:v>
                </c:pt>
                <c:pt idx="30">
                  <c:v>oct-20</c:v>
                </c:pt>
                <c:pt idx="31">
                  <c:v>nov-20</c:v>
                </c:pt>
                <c:pt idx="32">
                  <c:v>dic-20</c:v>
                </c:pt>
                <c:pt idx="33">
                  <c:v>ene-21</c:v>
                </c:pt>
                <c:pt idx="34">
                  <c:v>feb-21</c:v>
                </c:pt>
                <c:pt idx="35">
                  <c:v>mar-21</c:v>
                </c:pt>
                <c:pt idx="36">
                  <c:v>abr-21</c:v>
                </c:pt>
              </c:strCache>
            </c:strRef>
          </c:cat>
          <c:val>
            <c:numRef>
              <c:f>Fosfatos!$O$193:$O$230</c:f>
              <c:numCache>
                <c:formatCode>General</c:formatCode>
                <c:ptCount val="37"/>
                <c:pt idx="3">
                  <c:v>0.2</c:v>
                </c:pt>
                <c:pt idx="4">
                  <c:v>0.88</c:v>
                </c:pt>
              </c:numCache>
            </c:numRef>
          </c:val>
          <c:smooth val="0"/>
          <c:extLst>
            <c:ext xmlns:c16="http://schemas.microsoft.com/office/drawing/2014/chart" uri="{C3380CC4-5D6E-409C-BE32-E72D297353CC}">
              <c16:uniqueId val="{0000000D-01C1-4345-AA81-5AE804642CE5}"/>
            </c:ext>
          </c:extLst>
        </c:ser>
        <c:ser>
          <c:idx val="14"/>
          <c:order val="14"/>
          <c:tx>
            <c:strRef>
              <c:f>Fosfatos!$P$191:$P$192</c:f>
              <c:strCache>
                <c:ptCount val="1"/>
                <c:pt idx="0">
                  <c:v>MSP</c:v>
                </c:pt>
              </c:strCache>
            </c:strRef>
          </c:tx>
          <c:spPr>
            <a:ln w="28575" cap="rnd">
              <a:solidFill>
                <a:schemeClr val="accent3">
                  <a:lumMod val="80000"/>
                  <a:lumOff val="20000"/>
                </a:schemeClr>
              </a:solidFill>
              <a:round/>
            </a:ln>
            <a:effectLst/>
          </c:spPr>
          <c:marker>
            <c:symbol val="none"/>
          </c:marker>
          <c:cat>
            <c:strRef>
              <c:f>Fosfatos!$A$193:$A$230</c:f>
              <c:strCache>
                <c:ptCount val="37"/>
                <c:pt idx="0">
                  <c:v>abr-18</c:v>
                </c:pt>
                <c:pt idx="1">
                  <c:v>may-18</c:v>
                </c:pt>
                <c:pt idx="2">
                  <c:v>jun-18</c:v>
                </c:pt>
                <c:pt idx="3">
                  <c:v>jul-18</c:v>
                </c:pt>
                <c:pt idx="4">
                  <c:v>ago-18</c:v>
                </c:pt>
                <c:pt idx="5">
                  <c:v>sep-18</c:v>
                </c:pt>
                <c:pt idx="6">
                  <c:v>oct-18</c:v>
                </c:pt>
                <c:pt idx="7">
                  <c:v>nov-18</c:v>
                </c:pt>
                <c:pt idx="8">
                  <c:v>dic-18</c:v>
                </c:pt>
                <c:pt idx="9">
                  <c:v>ene-19</c:v>
                </c:pt>
                <c:pt idx="10">
                  <c:v>feb-19</c:v>
                </c:pt>
                <c:pt idx="11">
                  <c:v>mar-19</c:v>
                </c:pt>
                <c:pt idx="12">
                  <c:v>abr-19</c:v>
                </c:pt>
                <c:pt idx="13">
                  <c:v>may-19</c:v>
                </c:pt>
                <c:pt idx="14">
                  <c:v>jun-19</c:v>
                </c:pt>
                <c:pt idx="15">
                  <c:v>jul-19</c:v>
                </c:pt>
                <c:pt idx="16">
                  <c:v>ago-19</c:v>
                </c:pt>
                <c:pt idx="17">
                  <c:v>sep-19</c:v>
                </c:pt>
                <c:pt idx="18">
                  <c:v>oct-19</c:v>
                </c:pt>
                <c:pt idx="19">
                  <c:v>nov-19</c:v>
                </c:pt>
                <c:pt idx="20">
                  <c:v>dic-19</c:v>
                </c:pt>
                <c:pt idx="21">
                  <c:v>ene-20</c:v>
                </c:pt>
                <c:pt idx="22">
                  <c:v>feb-20</c:v>
                </c:pt>
                <c:pt idx="23">
                  <c:v>mar-20</c:v>
                </c:pt>
                <c:pt idx="24">
                  <c:v>abr-20</c:v>
                </c:pt>
                <c:pt idx="25">
                  <c:v>may-20</c:v>
                </c:pt>
                <c:pt idx="26">
                  <c:v>jun-20</c:v>
                </c:pt>
                <c:pt idx="27">
                  <c:v>jul-20</c:v>
                </c:pt>
                <c:pt idx="28">
                  <c:v>ago-20</c:v>
                </c:pt>
                <c:pt idx="29">
                  <c:v>sep-20</c:v>
                </c:pt>
                <c:pt idx="30">
                  <c:v>oct-20</c:v>
                </c:pt>
                <c:pt idx="31">
                  <c:v>nov-20</c:v>
                </c:pt>
                <c:pt idx="32">
                  <c:v>dic-20</c:v>
                </c:pt>
                <c:pt idx="33">
                  <c:v>ene-21</c:v>
                </c:pt>
                <c:pt idx="34">
                  <c:v>feb-21</c:v>
                </c:pt>
                <c:pt idx="35">
                  <c:v>mar-21</c:v>
                </c:pt>
                <c:pt idx="36">
                  <c:v>abr-21</c:v>
                </c:pt>
              </c:strCache>
            </c:strRef>
          </c:cat>
          <c:val>
            <c:numRef>
              <c:f>Fosfatos!$P$193:$P$230</c:f>
              <c:numCache>
                <c:formatCode>General</c:formatCode>
                <c:ptCount val="37"/>
                <c:pt idx="31">
                  <c:v>0</c:v>
                </c:pt>
                <c:pt idx="32">
                  <c:v>0</c:v>
                </c:pt>
                <c:pt idx="33">
                  <c:v>0.33</c:v>
                </c:pt>
                <c:pt idx="34">
                  <c:v>3</c:v>
                </c:pt>
                <c:pt idx="35">
                  <c:v>4</c:v>
                </c:pt>
                <c:pt idx="36">
                  <c:v>4</c:v>
                </c:pt>
              </c:numCache>
            </c:numRef>
          </c:val>
          <c:smooth val="0"/>
          <c:extLst>
            <c:ext xmlns:c16="http://schemas.microsoft.com/office/drawing/2014/chart" uri="{C3380CC4-5D6E-409C-BE32-E72D297353CC}">
              <c16:uniqueId val="{0000000E-01C1-4345-AA81-5AE804642CE5}"/>
            </c:ext>
          </c:extLst>
        </c:ser>
        <c:ser>
          <c:idx val="15"/>
          <c:order val="15"/>
          <c:tx>
            <c:strRef>
              <c:f>Fosfatos!$Q$191:$Q$192</c:f>
              <c:strCache>
                <c:ptCount val="1"/>
                <c:pt idx="0">
                  <c:v>PAPO1</c:v>
                </c:pt>
              </c:strCache>
            </c:strRef>
          </c:tx>
          <c:spPr>
            <a:ln w="28575" cap="rnd">
              <a:solidFill>
                <a:schemeClr val="accent4">
                  <a:lumMod val="80000"/>
                  <a:lumOff val="20000"/>
                </a:schemeClr>
              </a:solidFill>
              <a:round/>
            </a:ln>
            <a:effectLst/>
          </c:spPr>
          <c:marker>
            <c:symbol val="none"/>
          </c:marker>
          <c:cat>
            <c:strRef>
              <c:f>Fosfatos!$A$193:$A$230</c:f>
              <c:strCache>
                <c:ptCount val="37"/>
                <c:pt idx="0">
                  <c:v>abr-18</c:v>
                </c:pt>
                <c:pt idx="1">
                  <c:v>may-18</c:v>
                </c:pt>
                <c:pt idx="2">
                  <c:v>jun-18</c:v>
                </c:pt>
                <c:pt idx="3">
                  <c:v>jul-18</c:v>
                </c:pt>
                <c:pt idx="4">
                  <c:v>ago-18</c:v>
                </c:pt>
                <c:pt idx="5">
                  <c:v>sep-18</c:v>
                </c:pt>
                <c:pt idx="6">
                  <c:v>oct-18</c:v>
                </c:pt>
                <c:pt idx="7">
                  <c:v>nov-18</c:v>
                </c:pt>
                <c:pt idx="8">
                  <c:v>dic-18</c:v>
                </c:pt>
                <c:pt idx="9">
                  <c:v>ene-19</c:v>
                </c:pt>
                <c:pt idx="10">
                  <c:v>feb-19</c:v>
                </c:pt>
                <c:pt idx="11">
                  <c:v>mar-19</c:v>
                </c:pt>
                <c:pt idx="12">
                  <c:v>abr-19</c:v>
                </c:pt>
                <c:pt idx="13">
                  <c:v>may-19</c:v>
                </c:pt>
                <c:pt idx="14">
                  <c:v>jun-19</c:v>
                </c:pt>
                <c:pt idx="15">
                  <c:v>jul-19</c:v>
                </c:pt>
                <c:pt idx="16">
                  <c:v>ago-19</c:v>
                </c:pt>
                <c:pt idx="17">
                  <c:v>sep-19</c:v>
                </c:pt>
                <c:pt idx="18">
                  <c:v>oct-19</c:v>
                </c:pt>
                <c:pt idx="19">
                  <c:v>nov-19</c:v>
                </c:pt>
                <c:pt idx="20">
                  <c:v>dic-19</c:v>
                </c:pt>
                <c:pt idx="21">
                  <c:v>ene-20</c:v>
                </c:pt>
                <c:pt idx="22">
                  <c:v>feb-20</c:v>
                </c:pt>
                <c:pt idx="23">
                  <c:v>mar-20</c:v>
                </c:pt>
                <c:pt idx="24">
                  <c:v>abr-20</c:v>
                </c:pt>
                <c:pt idx="25">
                  <c:v>may-20</c:v>
                </c:pt>
                <c:pt idx="26">
                  <c:v>jun-20</c:v>
                </c:pt>
                <c:pt idx="27">
                  <c:v>jul-20</c:v>
                </c:pt>
                <c:pt idx="28">
                  <c:v>ago-20</c:v>
                </c:pt>
                <c:pt idx="29">
                  <c:v>sep-20</c:v>
                </c:pt>
                <c:pt idx="30">
                  <c:v>oct-20</c:v>
                </c:pt>
                <c:pt idx="31">
                  <c:v>nov-20</c:v>
                </c:pt>
                <c:pt idx="32">
                  <c:v>dic-20</c:v>
                </c:pt>
                <c:pt idx="33">
                  <c:v>ene-21</c:v>
                </c:pt>
                <c:pt idx="34">
                  <c:v>feb-21</c:v>
                </c:pt>
                <c:pt idx="35">
                  <c:v>mar-21</c:v>
                </c:pt>
                <c:pt idx="36">
                  <c:v>abr-21</c:v>
                </c:pt>
              </c:strCache>
            </c:strRef>
          </c:cat>
          <c:val>
            <c:numRef>
              <c:f>Fosfatos!$Q$193:$Q$230</c:f>
              <c:numCache>
                <c:formatCode>General</c:formatCode>
                <c:ptCount val="37"/>
              </c:numCache>
            </c:numRef>
          </c:val>
          <c:smooth val="0"/>
          <c:extLst>
            <c:ext xmlns:c16="http://schemas.microsoft.com/office/drawing/2014/chart" uri="{C3380CC4-5D6E-409C-BE32-E72D297353CC}">
              <c16:uniqueId val="{0000000F-01C1-4345-AA81-5AE804642CE5}"/>
            </c:ext>
          </c:extLst>
        </c:ser>
        <c:ser>
          <c:idx val="16"/>
          <c:order val="16"/>
          <c:tx>
            <c:strRef>
              <c:f>Fosfatos!$R$191:$R$192</c:f>
              <c:strCache>
                <c:ptCount val="1"/>
                <c:pt idx="0">
                  <c:v>PAPO2</c:v>
                </c:pt>
              </c:strCache>
            </c:strRef>
          </c:tx>
          <c:spPr>
            <a:ln w="28575" cap="rnd">
              <a:solidFill>
                <a:schemeClr val="accent5">
                  <a:lumMod val="80000"/>
                  <a:lumOff val="20000"/>
                </a:schemeClr>
              </a:solidFill>
              <a:round/>
            </a:ln>
            <a:effectLst/>
          </c:spPr>
          <c:marker>
            <c:symbol val="none"/>
          </c:marker>
          <c:cat>
            <c:strRef>
              <c:f>Fosfatos!$A$193:$A$230</c:f>
              <c:strCache>
                <c:ptCount val="37"/>
                <c:pt idx="0">
                  <c:v>abr-18</c:v>
                </c:pt>
                <c:pt idx="1">
                  <c:v>may-18</c:v>
                </c:pt>
                <c:pt idx="2">
                  <c:v>jun-18</c:v>
                </c:pt>
                <c:pt idx="3">
                  <c:v>jul-18</c:v>
                </c:pt>
                <c:pt idx="4">
                  <c:v>ago-18</c:v>
                </c:pt>
                <c:pt idx="5">
                  <c:v>sep-18</c:v>
                </c:pt>
                <c:pt idx="6">
                  <c:v>oct-18</c:v>
                </c:pt>
                <c:pt idx="7">
                  <c:v>nov-18</c:v>
                </c:pt>
                <c:pt idx="8">
                  <c:v>dic-18</c:v>
                </c:pt>
                <c:pt idx="9">
                  <c:v>ene-19</c:v>
                </c:pt>
                <c:pt idx="10">
                  <c:v>feb-19</c:v>
                </c:pt>
                <c:pt idx="11">
                  <c:v>mar-19</c:v>
                </c:pt>
                <c:pt idx="12">
                  <c:v>abr-19</c:v>
                </c:pt>
                <c:pt idx="13">
                  <c:v>may-19</c:v>
                </c:pt>
                <c:pt idx="14">
                  <c:v>jun-19</c:v>
                </c:pt>
                <c:pt idx="15">
                  <c:v>jul-19</c:v>
                </c:pt>
                <c:pt idx="16">
                  <c:v>ago-19</c:v>
                </c:pt>
                <c:pt idx="17">
                  <c:v>sep-19</c:v>
                </c:pt>
                <c:pt idx="18">
                  <c:v>oct-19</c:v>
                </c:pt>
                <c:pt idx="19">
                  <c:v>nov-19</c:v>
                </c:pt>
                <c:pt idx="20">
                  <c:v>dic-19</c:v>
                </c:pt>
                <c:pt idx="21">
                  <c:v>ene-20</c:v>
                </c:pt>
                <c:pt idx="22">
                  <c:v>feb-20</c:v>
                </c:pt>
                <c:pt idx="23">
                  <c:v>mar-20</c:v>
                </c:pt>
                <c:pt idx="24">
                  <c:v>abr-20</c:v>
                </c:pt>
                <c:pt idx="25">
                  <c:v>may-20</c:v>
                </c:pt>
                <c:pt idx="26">
                  <c:v>jun-20</c:v>
                </c:pt>
                <c:pt idx="27">
                  <c:v>jul-20</c:v>
                </c:pt>
                <c:pt idx="28">
                  <c:v>ago-20</c:v>
                </c:pt>
                <c:pt idx="29">
                  <c:v>sep-20</c:v>
                </c:pt>
                <c:pt idx="30">
                  <c:v>oct-20</c:v>
                </c:pt>
                <c:pt idx="31">
                  <c:v>nov-20</c:v>
                </c:pt>
                <c:pt idx="32">
                  <c:v>dic-20</c:v>
                </c:pt>
                <c:pt idx="33">
                  <c:v>ene-21</c:v>
                </c:pt>
                <c:pt idx="34">
                  <c:v>feb-21</c:v>
                </c:pt>
                <c:pt idx="35">
                  <c:v>mar-21</c:v>
                </c:pt>
                <c:pt idx="36">
                  <c:v>abr-21</c:v>
                </c:pt>
              </c:strCache>
            </c:strRef>
          </c:cat>
          <c:val>
            <c:numRef>
              <c:f>Fosfatos!$R$193:$R$230</c:f>
              <c:numCache>
                <c:formatCode>General</c:formatCode>
                <c:ptCount val="37"/>
                <c:pt idx="2">
                  <c:v>0.4</c:v>
                </c:pt>
                <c:pt idx="7">
                  <c:v>0.2</c:v>
                </c:pt>
              </c:numCache>
            </c:numRef>
          </c:val>
          <c:smooth val="0"/>
          <c:extLst>
            <c:ext xmlns:c16="http://schemas.microsoft.com/office/drawing/2014/chart" uri="{C3380CC4-5D6E-409C-BE32-E72D297353CC}">
              <c16:uniqueId val="{00000010-01C1-4345-AA81-5AE804642CE5}"/>
            </c:ext>
          </c:extLst>
        </c:ser>
        <c:ser>
          <c:idx val="17"/>
          <c:order val="17"/>
          <c:tx>
            <c:strRef>
              <c:f>Fosfatos!$S$191:$S$192</c:f>
              <c:strCache>
                <c:ptCount val="1"/>
                <c:pt idx="0">
                  <c:v>PAPR1</c:v>
                </c:pt>
              </c:strCache>
            </c:strRef>
          </c:tx>
          <c:spPr>
            <a:ln w="28575" cap="rnd">
              <a:solidFill>
                <a:schemeClr val="accent6">
                  <a:lumMod val="80000"/>
                  <a:lumOff val="20000"/>
                </a:schemeClr>
              </a:solidFill>
              <a:round/>
            </a:ln>
            <a:effectLst/>
          </c:spPr>
          <c:marker>
            <c:symbol val="none"/>
          </c:marker>
          <c:cat>
            <c:strRef>
              <c:f>Fosfatos!$A$193:$A$230</c:f>
              <c:strCache>
                <c:ptCount val="37"/>
                <c:pt idx="0">
                  <c:v>abr-18</c:v>
                </c:pt>
                <c:pt idx="1">
                  <c:v>may-18</c:v>
                </c:pt>
                <c:pt idx="2">
                  <c:v>jun-18</c:v>
                </c:pt>
                <c:pt idx="3">
                  <c:v>jul-18</c:v>
                </c:pt>
                <c:pt idx="4">
                  <c:v>ago-18</c:v>
                </c:pt>
                <c:pt idx="5">
                  <c:v>sep-18</c:v>
                </c:pt>
                <c:pt idx="6">
                  <c:v>oct-18</c:v>
                </c:pt>
                <c:pt idx="7">
                  <c:v>nov-18</c:v>
                </c:pt>
                <c:pt idx="8">
                  <c:v>dic-18</c:v>
                </c:pt>
                <c:pt idx="9">
                  <c:v>ene-19</c:v>
                </c:pt>
                <c:pt idx="10">
                  <c:v>feb-19</c:v>
                </c:pt>
                <c:pt idx="11">
                  <c:v>mar-19</c:v>
                </c:pt>
                <c:pt idx="12">
                  <c:v>abr-19</c:v>
                </c:pt>
                <c:pt idx="13">
                  <c:v>may-19</c:v>
                </c:pt>
                <c:pt idx="14">
                  <c:v>jun-19</c:v>
                </c:pt>
                <c:pt idx="15">
                  <c:v>jul-19</c:v>
                </c:pt>
                <c:pt idx="16">
                  <c:v>ago-19</c:v>
                </c:pt>
                <c:pt idx="17">
                  <c:v>sep-19</c:v>
                </c:pt>
                <c:pt idx="18">
                  <c:v>oct-19</c:v>
                </c:pt>
                <c:pt idx="19">
                  <c:v>nov-19</c:v>
                </c:pt>
                <c:pt idx="20">
                  <c:v>dic-19</c:v>
                </c:pt>
                <c:pt idx="21">
                  <c:v>ene-20</c:v>
                </c:pt>
                <c:pt idx="22">
                  <c:v>feb-20</c:v>
                </c:pt>
                <c:pt idx="23">
                  <c:v>mar-20</c:v>
                </c:pt>
                <c:pt idx="24">
                  <c:v>abr-20</c:v>
                </c:pt>
                <c:pt idx="25">
                  <c:v>may-20</c:v>
                </c:pt>
                <c:pt idx="26">
                  <c:v>jun-20</c:v>
                </c:pt>
                <c:pt idx="27">
                  <c:v>jul-20</c:v>
                </c:pt>
                <c:pt idx="28">
                  <c:v>ago-20</c:v>
                </c:pt>
                <c:pt idx="29">
                  <c:v>sep-20</c:v>
                </c:pt>
                <c:pt idx="30">
                  <c:v>oct-20</c:v>
                </c:pt>
                <c:pt idx="31">
                  <c:v>nov-20</c:v>
                </c:pt>
                <c:pt idx="32">
                  <c:v>dic-20</c:v>
                </c:pt>
                <c:pt idx="33">
                  <c:v>ene-21</c:v>
                </c:pt>
                <c:pt idx="34">
                  <c:v>feb-21</c:v>
                </c:pt>
                <c:pt idx="35">
                  <c:v>mar-21</c:v>
                </c:pt>
                <c:pt idx="36">
                  <c:v>abr-21</c:v>
                </c:pt>
              </c:strCache>
            </c:strRef>
          </c:cat>
          <c:val>
            <c:numRef>
              <c:f>Fosfatos!$S$193:$S$230</c:f>
              <c:numCache>
                <c:formatCode>General</c:formatCode>
                <c:ptCount val="37"/>
              </c:numCache>
            </c:numRef>
          </c:val>
          <c:smooth val="0"/>
          <c:extLst>
            <c:ext xmlns:c16="http://schemas.microsoft.com/office/drawing/2014/chart" uri="{C3380CC4-5D6E-409C-BE32-E72D297353CC}">
              <c16:uniqueId val="{00000011-01C1-4345-AA81-5AE804642CE5}"/>
            </c:ext>
          </c:extLst>
        </c:ser>
        <c:ser>
          <c:idx val="18"/>
          <c:order val="18"/>
          <c:tx>
            <c:strRef>
              <c:f>Fosfatos!$T$191:$T$192</c:f>
              <c:strCache>
                <c:ptCount val="1"/>
                <c:pt idx="0">
                  <c:v>PAPR2</c:v>
                </c:pt>
              </c:strCache>
            </c:strRef>
          </c:tx>
          <c:spPr>
            <a:ln w="28575" cap="rnd">
              <a:solidFill>
                <a:schemeClr val="accent1">
                  <a:lumMod val="80000"/>
                </a:schemeClr>
              </a:solidFill>
              <a:round/>
            </a:ln>
            <a:effectLst/>
          </c:spPr>
          <c:marker>
            <c:symbol val="none"/>
          </c:marker>
          <c:cat>
            <c:strRef>
              <c:f>Fosfatos!$A$193:$A$230</c:f>
              <c:strCache>
                <c:ptCount val="37"/>
                <c:pt idx="0">
                  <c:v>abr-18</c:v>
                </c:pt>
                <c:pt idx="1">
                  <c:v>may-18</c:v>
                </c:pt>
                <c:pt idx="2">
                  <c:v>jun-18</c:v>
                </c:pt>
                <c:pt idx="3">
                  <c:v>jul-18</c:v>
                </c:pt>
                <c:pt idx="4">
                  <c:v>ago-18</c:v>
                </c:pt>
                <c:pt idx="5">
                  <c:v>sep-18</c:v>
                </c:pt>
                <c:pt idx="6">
                  <c:v>oct-18</c:v>
                </c:pt>
                <c:pt idx="7">
                  <c:v>nov-18</c:v>
                </c:pt>
                <c:pt idx="8">
                  <c:v>dic-18</c:v>
                </c:pt>
                <c:pt idx="9">
                  <c:v>ene-19</c:v>
                </c:pt>
                <c:pt idx="10">
                  <c:v>feb-19</c:v>
                </c:pt>
                <c:pt idx="11">
                  <c:v>mar-19</c:v>
                </c:pt>
                <c:pt idx="12">
                  <c:v>abr-19</c:v>
                </c:pt>
                <c:pt idx="13">
                  <c:v>may-19</c:v>
                </c:pt>
                <c:pt idx="14">
                  <c:v>jun-19</c:v>
                </c:pt>
                <c:pt idx="15">
                  <c:v>jul-19</c:v>
                </c:pt>
                <c:pt idx="16">
                  <c:v>ago-19</c:v>
                </c:pt>
                <c:pt idx="17">
                  <c:v>sep-19</c:v>
                </c:pt>
                <c:pt idx="18">
                  <c:v>oct-19</c:v>
                </c:pt>
                <c:pt idx="19">
                  <c:v>nov-19</c:v>
                </c:pt>
                <c:pt idx="20">
                  <c:v>dic-19</c:v>
                </c:pt>
                <c:pt idx="21">
                  <c:v>ene-20</c:v>
                </c:pt>
                <c:pt idx="22">
                  <c:v>feb-20</c:v>
                </c:pt>
                <c:pt idx="23">
                  <c:v>mar-20</c:v>
                </c:pt>
                <c:pt idx="24">
                  <c:v>abr-20</c:v>
                </c:pt>
                <c:pt idx="25">
                  <c:v>may-20</c:v>
                </c:pt>
                <c:pt idx="26">
                  <c:v>jun-20</c:v>
                </c:pt>
                <c:pt idx="27">
                  <c:v>jul-20</c:v>
                </c:pt>
                <c:pt idx="28">
                  <c:v>ago-20</c:v>
                </c:pt>
                <c:pt idx="29">
                  <c:v>sep-20</c:v>
                </c:pt>
                <c:pt idx="30">
                  <c:v>oct-20</c:v>
                </c:pt>
                <c:pt idx="31">
                  <c:v>nov-20</c:v>
                </c:pt>
                <c:pt idx="32">
                  <c:v>dic-20</c:v>
                </c:pt>
                <c:pt idx="33">
                  <c:v>ene-21</c:v>
                </c:pt>
                <c:pt idx="34">
                  <c:v>feb-21</c:v>
                </c:pt>
                <c:pt idx="35">
                  <c:v>mar-21</c:v>
                </c:pt>
                <c:pt idx="36">
                  <c:v>abr-21</c:v>
                </c:pt>
              </c:strCache>
            </c:strRef>
          </c:cat>
          <c:val>
            <c:numRef>
              <c:f>Fosfatos!$T$193:$T$230</c:f>
              <c:numCache>
                <c:formatCode>General</c:formatCode>
                <c:ptCount val="37"/>
                <c:pt idx="2">
                  <c:v>0.4</c:v>
                </c:pt>
                <c:pt idx="7">
                  <c:v>0.2</c:v>
                </c:pt>
              </c:numCache>
            </c:numRef>
          </c:val>
          <c:smooth val="0"/>
          <c:extLst>
            <c:ext xmlns:c16="http://schemas.microsoft.com/office/drawing/2014/chart" uri="{C3380CC4-5D6E-409C-BE32-E72D297353CC}">
              <c16:uniqueId val="{00000012-01C1-4345-AA81-5AE804642CE5}"/>
            </c:ext>
          </c:extLst>
        </c:ser>
        <c:ser>
          <c:idx val="19"/>
          <c:order val="19"/>
          <c:tx>
            <c:strRef>
              <c:f>Fosfatos!$U$191:$U$192</c:f>
              <c:strCache>
                <c:ptCount val="1"/>
                <c:pt idx="0">
                  <c:v>PAPR3</c:v>
                </c:pt>
              </c:strCache>
            </c:strRef>
          </c:tx>
          <c:spPr>
            <a:ln w="28575" cap="rnd">
              <a:solidFill>
                <a:schemeClr val="accent2">
                  <a:lumMod val="80000"/>
                </a:schemeClr>
              </a:solidFill>
              <a:round/>
            </a:ln>
            <a:effectLst/>
          </c:spPr>
          <c:marker>
            <c:symbol val="none"/>
          </c:marker>
          <c:cat>
            <c:strRef>
              <c:f>Fosfatos!$A$193:$A$230</c:f>
              <c:strCache>
                <c:ptCount val="37"/>
                <c:pt idx="0">
                  <c:v>abr-18</c:v>
                </c:pt>
                <c:pt idx="1">
                  <c:v>may-18</c:v>
                </c:pt>
                <c:pt idx="2">
                  <c:v>jun-18</c:v>
                </c:pt>
                <c:pt idx="3">
                  <c:v>jul-18</c:v>
                </c:pt>
                <c:pt idx="4">
                  <c:v>ago-18</c:v>
                </c:pt>
                <c:pt idx="5">
                  <c:v>sep-18</c:v>
                </c:pt>
                <c:pt idx="6">
                  <c:v>oct-18</c:v>
                </c:pt>
                <c:pt idx="7">
                  <c:v>nov-18</c:v>
                </c:pt>
                <c:pt idx="8">
                  <c:v>dic-18</c:v>
                </c:pt>
                <c:pt idx="9">
                  <c:v>ene-19</c:v>
                </c:pt>
                <c:pt idx="10">
                  <c:v>feb-19</c:v>
                </c:pt>
                <c:pt idx="11">
                  <c:v>mar-19</c:v>
                </c:pt>
                <c:pt idx="12">
                  <c:v>abr-19</c:v>
                </c:pt>
                <c:pt idx="13">
                  <c:v>may-19</c:v>
                </c:pt>
                <c:pt idx="14">
                  <c:v>jun-19</c:v>
                </c:pt>
                <c:pt idx="15">
                  <c:v>jul-19</c:v>
                </c:pt>
                <c:pt idx="16">
                  <c:v>ago-19</c:v>
                </c:pt>
                <c:pt idx="17">
                  <c:v>sep-19</c:v>
                </c:pt>
                <c:pt idx="18">
                  <c:v>oct-19</c:v>
                </c:pt>
                <c:pt idx="19">
                  <c:v>nov-19</c:v>
                </c:pt>
                <c:pt idx="20">
                  <c:v>dic-19</c:v>
                </c:pt>
                <c:pt idx="21">
                  <c:v>ene-20</c:v>
                </c:pt>
                <c:pt idx="22">
                  <c:v>feb-20</c:v>
                </c:pt>
                <c:pt idx="23">
                  <c:v>mar-20</c:v>
                </c:pt>
                <c:pt idx="24">
                  <c:v>abr-20</c:v>
                </c:pt>
                <c:pt idx="25">
                  <c:v>may-20</c:v>
                </c:pt>
                <c:pt idx="26">
                  <c:v>jun-20</c:v>
                </c:pt>
                <c:pt idx="27">
                  <c:v>jul-20</c:v>
                </c:pt>
                <c:pt idx="28">
                  <c:v>ago-20</c:v>
                </c:pt>
                <c:pt idx="29">
                  <c:v>sep-20</c:v>
                </c:pt>
                <c:pt idx="30">
                  <c:v>oct-20</c:v>
                </c:pt>
                <c:pt idx="31">
                  <c:v>nov-20</c:v>
                </c:pt>
                <c:pt idx="32">
                  <c:v>dic-20</c:v>
                </c:pt>
                <c:pt idx="33">
                  <c:v>ene-21</c:v>
                </c:pt>
                <c:pt idx="34">
                  <c:v>feb-21</c:v>
                </c:pt>
                <c:pt idx="35">
                  <c:v>mar-21</c:v>
                </c:pt>
                <c:pt idx="36">
                  <c:v>abr-21</c:v>
                </c:pt>
              </c:strCache>
            </c:strRef>
          </c:cat>
          <c:val>
            <c:numRef>
              <c:f>Fosfatos!$U$193:$U$230</c:f>
              <c:numCache>
                <c:formatCode>General</c:formatCode>
                <c:ptCount val="37"/>
              </c:numCache>
            </c:numRef>
          </c:val>
          <c:smooth val="0"/>
          <c:extLst>
            <c:ext xmlns:c16="http://schemas.microsoft.com/office/drawing/2014/chart" uri="{C3380CC4-5D6E-409C-BE32-E72D297353CC}">
              <c16:uniqueId val="{00000013-01C1-4345-AA81-5AE804642CE5}"/>
            </c:ext>
          </c:extLst>
        </c:ser>
        <c:ser>
          <c:idx val="20"/>
          <c:order val="20"/>
          <c:tx>
            <c:strRef>
              <c:f>Fosfatos!$V$191:$V$192</c:f>
              <c:strCache>
                <c:ptCount val="1"/>
                <c:pt idx="0">
                  <c:v>PLTR1</c:v>
                </c:pt>
              </c:strCache>
            </c:strRef>
          </c:tx>
          <c:spPr>
            <a:ln w="28575" cap="rnd">
              <a:solidFill>
                <a:schemeClr val="accent3">
                  <a:lumMod val="80000"/>
                </a:schemeClr>
              </a:solidFill>
              <a:round/>
            </a:ln>
            <a:effectLst/>
          </c:spPr>
          <c:marker>
            <c:symbol val="none"/>
          </c:marker>
          <c:cat>
            <c:strRef>
              <c:f>Fosfatos!$A$193:$A$230</c:f>
              <c:strCache>
                <c:ptCount val="37"/>
                <c:pt idx="0">
                  <c:v>abr-18</c:v>
                </c:pt>
                <c:pt idx="1">
                  <c:v>may-18</c:v>
                </c:pt>
                <c:pt idx="2">
                  <c:v>jun-18</c:v>
                </c:pt>
                <c:pt idx="3">
                  <c:v>jul-18</c:v>
                </c:pt>
                <c:pt idx="4">
                  <c:v>ago-18</c:v>
                </c:pt>
                <c:pt idx="5">
                  <c:v>sep-18</c:v>
                </c:pt>
                <c:pt idx="6">
                  <c:v>oct-18</c:v>
                </c:pt>
                <c:pt idx="7">
                  <c:v>nov-18</c:v>
                </c:pt>
                <c:pt idx="8">
                  <c:v>dic-18</c:v>
                </c:pt>
                <c:pt idx="9">
                  <c:v>ene-19</c:v>
                </c:pt>
                <c:pt idx="10">
                  <c:v>feb-19</c:v>
                </c:pt>
                <c:pt idx="11">
                  <c:v>mar-19</c:v>
                </c:pt>
                <c:pt idx="12">
                  <c:v>abr-19</c:v>
                </c:pt>
                <c:pt idx="13">
                  <c:v>may-19</c:v>
                </c:pt>
                <c:pt idx="14">
                  <c:v>jun-19</c:v>
                </c:pt>
                <c:pt idx="15">
                  <c:v>jul-19</c:v>
                </c:pt>
                <c:pt idx="16">
                  <c:v>ago-19</c:v>
                </c:pt>
                <c:pt idx="17">
                  <c:v>sep-19</c:v>
                </c:pt>
                <c:pt idx="18">
                  <c:v>oct-19</c:v>
                </c:pt>
                <c:pt idx="19">
                  <c:v>nov-19</c:v>
                </c:pt>
                <c:pt idx="20">
                  <c:v>dic-19</c:v>
                </c:pt>
                <c:pt idx="21">
                  <c:v>ene-20</c:v>
                </c:pt>
                <c:pt idx="22">
                  <c:v>feb-20</c:v>
                </c:pt>
                <c:pt idx="23">
                  <c:v>mar-20</c:v>
                </c:pt>
                <c:pt idx="24">
                  <c:v>abr-20</c:v>
                </c:pt>
                <c:pt idx="25">
                  <c:v>may-20</c:v>
                </c:pt>
                <c:pt idx="26">
                  <c:v>jun-20</c:v>
                </c:pt>
                <c:pt idx="27">
                  <c:v>jul-20</c:v>
                </c:pt>
                <c:pt idx="28">
                  <c:v>ago-20</c:v>
                </c:pt>
                <c:pt idx="29">
                  <c:v>sep-20</c:v>
                </c:pt>
                <c:pt idx="30">
                  <c:v>oct-20</c:v>
                </c:pt>
                <c:pt idx="31">
                  <c:v>nov-20</c:v>
                </c:pt>
                <c:pt idx="32">
                  <c:v>dic-20</c:v>
                </c:pt>
                <c:pt idx="33">
                  <c:v>ene-21</c:v>
                </c:pt>
                <c:pt idx="34">
                  <c:v>feb-21</c:v>
                </c:pt>
                <c:pt idx="35">
                  <c:v>mar-21</c:v>
                </c:pt>
                <c:pt idx="36">
                  <c:v>abr-21</c:v>
                </c:pt>
              </c:strCache>
            </c:strRef>
          </c:cat>
          <c:val>
            <c:numRef>
              <c:f>Fosfatos!$V$193:$V$230</c:f>
              <c:numCache>
                <c:formatCode>General</c:formatCode>
                <c:ptCount val="37"/>
                <c:pt idx="1">
                  <c:v>0.5</c:v>
                </c:pt>
                <c:pt idx="2">
                  <c:v>0.5</c:v>
                </c:pt>
                <c:pt idx="3">
                  <c:v>0.5</c:v>
                </c:pt>
                <c:pt idx="4">
                  <c:v>0.5</c:v>
                </c:pt>
                <c:pt idx="5">
                  <c:v>0.5</c:v>
                </c:pt>
                <c:pt idx="6">
                  <c:v>0.5</c:v>
                </c:pt>
                <c:pt idx="7">
                  <c:v>0.5</c:v>
                </c:pt>
                <c:pt idx="19">
                  <c:v>0.5</c:v>
                </c:pt>
                <c:pt idx="21">
                  <c:v>0.5</c:v>
                </c:pt>
                <c:pt idx="22">
                  <c:v>0.5</c:v>
                </c:pt>
                <c:pt idx="23">
                  <c:v>0.5</c:v>
                </c:pt>
                <c:pt idx="25">
                  <c:v>1</c:v>
                </c:pt>
                <c:pt idx="26">
                  <c:v>0.2</c:v>
                </c:pt>
                <c:pt idx="27">
                  <c:v>0.4</c:v>
                </c:pt>
                <c:pt idx="28">
                  <c:v>0.5</c:v>
                </c:pt>
                <c:pt idx="29">
                  <c:v>2.5</c:v>
                </c:pt>
                <c:pt idx="30">
                  <c:v>0.5</c:v>
                </c:pt>
                <c:pt idx="31">
                  <c:v>0.5</c:v>
                </c:pt>
                <c:pt idx="32">
                  <c:v>0.4</c:v>
                </c:pt>
                <c:pt idx="33">
                  <c:v>0.2</c:v>
                </c:pt>
                <c:pt idx="34">
                  <c:v>0.4</c:v>
                </c:pt>
                <c:pt idx="35">
                  <c:v>1</c:v>
                </c:pt>
                <c:pt idx="36">
                  <c:v>0</c:v>
                </c:pt>
              </c:numCache>
            </c:numRef>
          </c:val>
          <c:smooth val="0"/>
          <c:extLst>
            <c:ext xmlns:c16="http://schemas.microsoft.com/office/drawing/2014/chart" uri="{C3380CC4-5D6E-409C-BE32-E72D297353CC}">
              <c16:uniqueId val="{00000014-01C1-4345-AA81-5AE804642CE5}"/>
            </c:ext>
          </c:extLst>
        </c:ser>
        <c:ser>
          <c:idx val="21"/>
          <c:order val="21"/>
          <c:tx>
            <c:strRef>
              <c:f>Fosfatos!$W$191:$W$192</c:f>
              <c:strCache>
                <c:ptCount val="1"/>
                <c:pt idx="0">
                  <c:v>PLTR2</c:v>
                </c:pt>
              </c:strCache>
            </c:strRef>
          </c:tx>
          <c:spPr>
            <a:ln w="28575" cap="rnd">
              <a:solidFill>
                <a:schemeClr val="accent4">
                  <a:lumMod val="80000"/>
                </a:schemeClr>
              </a:solidFill>
              <a:round/>
            </a:ln>
            <a:effectLst/>
          </c:spPr>
          <c:marker>
            <c:symbol val="none"/>
          </c:marker>
          <c:cat>
            <c:strRef>
              <c:f>Fosfatos!$A$193:$A$230</c:f>
              <c:strCache>
                <c:ptCount val="37"/>
                <c:pt idx="0">
                  <c:v>abr-18</c:v>
                </c:pt>
                <c:pt idx="1">
                  <c:v>may-18</c:v>
                </c:pt>
                <c:pt idx="2">
                  <c:v>jun-18</c:v>
                </c:pt>
                <c:pt idx="3">
                  <c:v>jul-18</c:v>
                </c:pt>
                <c:pt idx="4">
                  <c:v>ago-18</c:v>
                </c:pt>
                <c:pt idx="5">
                  <c:v>sep-18</c:v>
                </c:pt>
                <c:pt idx="6">
                  <c:v>oct-18</c:v>
                </c:pt>
                <c:pt idx="7">
                  <c:v>nov-18</c:v>
                </c:pt>
                <c:pt idx="8">
                  <c:v>dic-18</c:v>
                </c:pt>
                <c:pt idx="9">
                  <c:v>ene-19</c:v>
                </c:pt>
                <c:pt idx="10">
                  <c:v>feb-19</c:v>
                </c:pt>
                <c:pt idx="11">
                  <c:v>mar-19</c:v>
                </c:pt>
                <c:pt idx="12">
                  <c:v>abr-19</c:v>
                </c:pt>
                <c:pt idx="13">
                  <c:v>may-19</c:v>
                </c:pt>
                <c:pt idx="14">
                  <c:v>jun-19</c:v>
                </c:pt>
                <c:pt idx="15">
                  <c:v>jul-19</c:v>
                </c:pt>
                <c:pt idx="16">
                  <c:v>ago-19</c:v>
                </c:pt>
                <c:pt idx="17">
                  <c:v>sep-19</c:v>
                </c:pt>
                <c:pt idx="18">
                  <c:v>oct-19</c:v>
                </c:pt>
                <c:pt idx="19">
                  <c:v>nov-19</c:v>
                </c:pt>
                <c:pt idx="20">
                  <c:v>dic-19</c:v>
                </c:pt>
                <c:pt idx="21">
                  <c:v>ene-20</c:v>
                </c:pt>
                <c:pt idx="22">
                  <c:v>feb-20</c:v>
                </c:pt>
                <c:pt idx="23">
                  <c:v>mar-20</c:v>
                </c:pt>
                <c:pt idx="24">
                  <c:v>abr-20</c:v>
                </c:pt>
                <c:pt idx="25">
                  <c:v>may-20</c:v>
                </c:pt>
                <c:pt idx="26">
                  <c:v>jun-20</c:v>
                </c:pt>
                <c:pt idx="27">
                  <c:v>jul-20</c:v>
                </c:pt>
                <c:pt idx="28">
                  <c:v>ago-20</c:v>
                </c:pt>
                <c:pt idx="29">
                  <c:v>sep-20</c:v>
                </c:pt>
                <c:pt idx="30">
                  <c:v>oct-20</c:v>
                </c:pt>
                <c:pt idx="31">
                  <c:v>nov-20</c:v>
                </c:pt>
                <c:pt idx="32">
                  <c:v>dic-20</c:v>
                </c:pt>
                <c:pt idx="33">
                  <c:v>ene-21</c:v>
                </c:pt>
                <c:pt idx="34">
                  <c:v>feb-21</c:v>
                </c:pt>
                <c:pt idx="35">
                  <c:v>mar-21</c:v>
                </c:pt>
                <c:pt idx="36">
                  <c:v>abr-21</c:v>
                </c:pt>
              </c:strCache>
            </c:strRef>
          </c:cat>
          <c:val>
            <c:numRef>
              <c:f>Fosfatos!$W$193:$W$230</c:f>
              <c:numCache>
                <c:formatCode>General</c:formatCode>
                <c:ptCount val="37"/>
                <c:pt idx="1">
                  <c:v>0.5</c:v>
                </c:pt>
                <c:pt idx="2">
                  <c:v>0.5</c:v>
                </c:pt>
                <c:pt idx="3">
                  <c:v>0.5</c:v>
                </c:pt>
                <c:pt idx="4">
                  <c:v>0.5</c:v>
                </c:pt>
                <c:pt idx="6">
                  <c:v>0.5</c:v>
                </c:pt>
                <c:pt idx="7">
                  <c:v>0.5</c:v>
                </c:pt>
                <c:pt idx="19">
                  <c:v>0.5</c:v>
                </c:pt>
                <c:pt idx="21">
                  <c:v>1</c:v>
                </c:pt>
                <c:pt idx="22">
                  <c:v>1</c:v>
                </c:pt>
                <c:pt idx="23">
                  <c:v>1</c:v>
                </c:pt>
                <c:pt idx="25">
                  <c:v>0.6</c:v>
                </c:pt>
                <c:pt idx="26">
                  <c:v>0.2</c:v>
                </c:pt>
                <c:pt idx="27">
                  <c:v>0.4</c:v>
                </c:pt>
                <c:pt idx="28">
                  <c:v>0.5</c:v>
                </c:pt>
                <c:pt idx="29">
                  <c:v>0.5</c:v>
                </c:pt>
                <c:pt idx="30">
                  <c:v>0.5</c:v>
                </c:pt>
                <c:pt idx="31">
                  <c:v>1</c:v>
                </c:pt>
                <c:pt idx="32">
                  <c:v>0.4</c:v>
                </c:pt>
                <c:pt idx="33">
                  <c:v>0.2</c:v>
                </c:pt>
                <c:pt idx="34">
                  <c:v>0.4</c:v>
                </c:pt>
                <c:pt idx="35">
                  <c:v>0.6</c:v>
                </c:pt>
                <c:pt idx="36">
                  <c:v>0.4</c:v>
                </c:pt>
              </c:numCache>
            </c:numRef>
          </c:val>
          <c:smooth val="0"/>
          <c:extLst>
            <c:ext xmlns:c16="http://schemas.microsoft.com/office/drawing/2014/chart" uri="{C3380CC4-5D6E-409C-BE32-E72D297353CC}">
              <c16:uniqueId val="{00000015-01C1-4345-AA81-5AE804642CE5}"/>
            </c:ext>
          </c:extLst>
        </c:ser>
        <c:ser>
          <c:idx val="22"/>
          <c:order val="22"/>
          <c:tx>
            <c:strRef>
              <c:f>Fosfatos!$X$191:$X$192</c:f>
              <c:strCache>
                <c:ptCount val="1"/>
                <c:pt idx="0">
                  <c:v>RECO</c:v>
                </c:pt>
              </c:strCache>
            </c:strRef>
          </c:tx>
          <c:spPr>
            <a:ln w="28575" cap="rnd">
              <a:solidFill>
                <a:schemeClr val="accent5">
                  <a:lumMod val="80000"/>
                </a:schemeClr>
              </a:solidFill>
              <a:round/>
            </a:ln>
            <a:effectLst/>
          </c:spPr>
          <c:marker>
            <c:symbol val="none"/>
          </c:marker>
          <c:cat>
            <c:strRef>
              <c:f>Fosfatos!$A$193:$A$230</c:f>
              <c:strCache>
                <c:ptCount val="37"/>
                <c:pt idx="0">
                  <c:v>abr-18</c:v>
                </c:pt>
                <c:pt idx="1">
                  <c:v>may-18</c:v>
                </c:pt>
                <c:pt idx="2">
                  <c:v>jun-18</c:v>
                </c:pt>
                <c:pt idx="3">
                  <c:v>jul-18</c:v>
                </c:pt>
                <c:pt idx="4">
                  <c:v>ago-18</c:v>
                </c:pt>
                <c:pt idx="5">
                  <c:v>sep-18</c:v>
                </c:pt>
                <c:pt idx="6">
                  <c:v>oct-18</c:v>
                </c:pt>
                <c:pt idx="7">
                  <c:v>nov-18</c:v>
                </c:pt>
                <c:pt idx="8">
                  <c:v>dic-18</c:v>
                </c:pt>
                <c:pt idx="9">
                  <c:v>ene-19</c:v>
                </c:pt>
                <c:pt idx="10">
                  <c:v>feb-19</c:v>
                </c:pt>
                <c:pt idx="11">
                  <c:v>mar-19</c:v>
                </c:pt>
                <c:pt idx="12">
                  <c:v>abr-19</c:v>
                </c:pt>
                <c:pt idx="13">
                  <c:v>may-19</c:v>
                </c:pt>
                <c:pt idx="14">
                  <c:v>jun-19</c:v>
                </c:pt>
                <c:pt idx="15">
                  <c:v>jul-19</c:v>
                </c:pt>
                <c:pt idx="16">
                  <c:v>ago-19</c:v>
                </c:pt>
                <c:pt idx="17">
                  <c:v>sep-19</c:v>
                </c:pt>
                <c:pt idx="18">
                  <c:v>oct-19</c:v>
                </c:pt>
                <c:pt idx="19">
                  <c:v>nov-19</c:v>
                </c:pt>
                <c:pt idx="20">
                  <c:v>dic-19</c:v>
                </c:pt>
                <c:pt idx="21">
                  <c:v>ene-20</c:v>
                </c:pt>
                <c:pt idx="22">
                  <c:v>feb-20</c:v>
                </c:pt>
                <c:pt idx="23">
                  <c:v>mar-20</c:v>
                </c:pt>
                <c:pt idx="24">
                  <c:v>abr-20</c:v>
                </c:pt>
                <c:pt idx="25">
                  <c:v>may-20</c:v>
                </c:pt>
                <c:pt idx="26">
                  <c:v>jun-20</c:v>
                </c:pt>
                <c:pt idx="27">
                  <c:v>jul-20</c:v>
                </c:pt>
                <c:pt idx="28">
                  <c:v>ago-20</c:v>
                </c:pt>
                <c:pt idx="29">
                  <c:v>sep-20</c:v>
                </c:pt>
                <c:pt idx="30">
                  <c:v>oct-20</c:v>
                </c:pt>
                <c:pt idx="31">
                  <c:v>nov-20</c:v>
                </c:pt>
                <c:pt idx="32">
                  <c:v>dic-20</c:v>
                </c:pt>
                <c:pt idx="33">
                  <c:v>ene-21</c:v>
                </c:pt>
                <c:pt idx="34">
                  <c:v>feb-21</c:v>
                </c:pt>
                <c:pt idx="35">
                  <c:v>mar-21</c:v>
                </c:pt>
                <c:pt idx="36">
                  <c:v>abr-21</c:v>
                </c:pt>
              </c:strCache>
            </c:strRef>
          </c:cat>
          <c:val>
            <c:numRef>
              <c:f>Fosfatos!$X$193:$X$230</c:f>
              <c:numCache>
                <c:formatCode>General</c:formatCode>
                <c:ptCount val="37"/>
                <c:pt idx="2">
                  <c:v>0.5</c:v>
                </c:pt>
                <c:pt idx="3">
                  <c:v>0.2</c:v>
                </c:pt>
                <c:pt idx="4">
                  <c:v>2.64</c:v>
                </c:pt>
                <c:pt idx="7">
                  <c:v>0.2</c:v>
                </c:pt>
              </c:numCache>
            </c:numRef>
          </c:val>
          <c:smooth val="0"/>
          <c:extLst>
            <c:ext xmlns:c16="http://schemas.microsoft.com/office/drawing/2014/chart" uri="{C3380CC4-5D6E-409C-BE32-E72D297353CC}">
              <c16:uniqueId val="{00000016-01C1-4345-AA81-5AE804642CE5}"/>
            </c:ext>
          </c:extLst>
        </c:ser>
        <c:ser>
          <c:idx val="23"/>
          <c:order val="23"/>
          <c:tx>
            <c:strRef>
              <c:f>Fosfatos!$Y$191:$Y$192</c:f>
              <c:strCache>
                <c:ptCount val="1"/>
                <c:pt idx="0">
                  <c:v>SALT</c:v>
                </c:pt>
              </c:strCache>
            </c:strRef>
          </c:tx>
          <c:spPr>
            <a:ln w="28575" cap="rnd">
              <a:solidFill>
                <a:schemeClr val="accent6">
                  <a:lumMod val="80000"/>
                </a:schemeClr>
              </a:solidFill>
              <a:round/>
            </a:ln>
            <a:effectLst/>
          </c:spPr>
          <c:marker>
            <c:symbol val="none"/>
          </c:marker>
          <c:cat>
            <c:strRef>
              <c:f>Fosfatos!$A$193:$A$230</c:f>
              <c:strCache>
                <c:ptCount val="37"/>
                <c:pt idx="0">
                  <c:v>abr-18</c:v>
                </c:pt>
                <c:pt idx="1">
                  <c:v>may-18</c:v>
                </c:pt>
                <c:pt idx="2">
                  <c:v>jun-18</c:v>
                </c:pt>
                <c:pt idx="3">
                  <c:v>jul-18</c:v>
                </c:pt>
                <c:pt idx="4">
                  <c:v>ago-18</c:v>
                </c:pt>
                <c:pt idx="5">
                  <c:v>sep-18</c:v>
                </c:pt>
                <c:pt idx="6">
                  <c:v>oct-18</c:v>
                </c:pt>
                <c:pt idx="7">
                  <c:v>nov-18</c:v>
                </c:pt>
                <c:pt idx="8">
                  <c:v>dic-18</c:v>
                </c:pt>
                <c:pt idx="9">
                  <c:v>ene-19</c:v>
                </c:pt>
                <c:pt idx="10">
                  <c:v>feb-19</c:v>
                </c:pt>
                <c:pt idx="11">
                  <c:v>mar-19</c:v>
                </c:pt>
                <c:pt idx="12">
                  <c:v>abr-19</c:v>
                </c:pt>
                <c:pt idx="13">
                  <c:v>may-19</c:v>
                </c:pt>
                <c:pt idx="14">
                  <c:v>jun-19</c:v>
                </c:pt>
                <c:pt idx="15">
                  <c:v>jul-19</c:v>
                </c:pt>
                <c:pt idx="16">
                  <c:v>ago-19</c:v>
                </c:pt>
                <c:pt idx="17">
                  <c:v>sep-19</c:v>
                </c:pt>
                <c:pt idx="18">
                  <c:v>oct-19</c:v>
                </c:pt>
                <c:pt idx="19">
                  <c:v>nov-19</c:v>
                </c:pt>
                <c:pt idx="20">
                  <c:v>dic-19</c:v>
                </c:pt>
                <c:pt idx="21">
                  <c:v>ene-20</c:v>
                </c:pt>
                <c:pt idx="22">
                  <c:v>feb-20</c:v>
                </c:pt>
                <c:pt idx="23">
                  <c:v>mar-20</c:v>
                </c:pt>
                <c:pt idx="24">
                  <c:v>abr-20</c:v>
                </c:pt>
                <c:pt idx="25">
                  <c:v>may-20</c:v>
                </c:pt>
                <c:pt idx="26">
                  <c:v>jun-20</c:v>
                </c:pt>
                <c:pt idx="27">
                  <c:v>jul-20</c:v>
                </c:pt>
                <c:pt idx="28">
                  <c:v>ago-20</c:v>
                </c:pt>
                <c:pt idx="29">
                  <c:v>sep-20</c:v>
                </c:pt>
                <c:pt idx="30">
                  <c:v>oct-20</c:v>
                </c:pt>
                <c:pt idx="31">
                  <c:v>nov-20</c:v>
                </c:pt>
                <c:pt idx="32">
                  <c:v>dic-20</c:v>
                </c:pt>
                <c:pt idx="33">
                  <c:v>ene-21</c:v>
                </c:pt>
                <c:pt idx="34">
                  <c:v>feb-21</c:v>
                </c:pt>
                <c:pt idx="35">
                  <c:v>mar-21</c:v>
                </c:pt>
                <c:pt idx="36">
                  <c:v>abr-21</c:v>
                </c:pt>
              </c:strCache>
            </c:strRef>
          </c:cat>
          <c:val>
            <c:numRef>
              <c:f>Fosfatos!$Y$193:$Y$230</c:f>
              <c:numCache>
                <c:formatCode>General</c:formatCode>
                <c:ptCount val="37"/>
                <c:pt idx="2">
                  <c:v>0.5</c:v>
                </c:pt>
                <c:pt idx="3">
                  <c:v>0.6</c:v>
                </c:pt>
                <c:pt idx="4">
                  <c:v>1.76</c:v>
                </c:pt>
                <c:pt idx="7">
                  <c:v>0.2</c:v>
                </c:pt>
              </c:numCache>
            </c:numRef>
          </c:val>
          <c:smooth val="0"/>
          <c:extLst>
            <c:ext xmlns:c16="http://schemas.microsoft.com/office/drawing/2014/chart" uri="{C3380CC4-5D6E-409C-BE32-E72D297353CC}">
              <c16:uniqueId val="{00000017-01C1-4345-AA81-5AE804642CE5}"/>
            </c:ext>
          </c:extLst>
        </c:ser>
        <c:dLbls>
          <c:showLegendKey val="0"/>
          <c:showVal val="0"/>
          <c:showCatName val="0"/>
          <c:showSerName val="0"/>
          <c:showPercent val="0"/>
          <c:showBubbleSize val="0"/>
        </c:dLbls>
        <c:smooth val="0"/>
        <c:axId val="1109812472"/>
        <c:axId val="1109821000"/>
      </c:lineChart>
      <c:catAx>
        <c:axId val="110981247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Mes del muestreo</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MX"/>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1109821000"/>
        <c:crosses val="autoZero"/>
        <c:auto val="1"/>
        <c:lblAlgn val="ctr"/>
        <c:lblOffset val="100"/>
        <c:noMultiLvlLbl val="0"/>
      </c:catAx>
      <c:valAx>
        <c:axId val="1109821000"/>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1109812472"/>
        <c:crosses val="autoZero"/>
        <c:crossBetween val="between"/>
      </c:valAx>
      <c:spPr>
        <a:noFill/>
        <a:ln>
          <a:noFill/>
        </a:ln>
        <a:effectLst/>
      </c:spPr>
    </c:plotArea>
    <c:legend>
      <c:legendPos val="r"/>
      <c:layout>
        <c:manualLayout>
          <c:xMode val="edge"/>
          <c:yMode val="edge"/>
          <c:x val="0.83985797464677392"/>
          <c:y val="5.3466381777946118E-2"/>
          <c:w val="0.15412051956902453"/>
          <c:h val="0.8895401057376226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legend>
    <c:plotVisOnly val="1"/>
    <c:dispBlanksAs val="gap"/>
    <c:showDLblsOverMax val="0"/>
  </c:chart>
  <c:spPr>
    <a:solidFill>
      <a:schemeClr val="bg1"/>
    </a:solidFill>
    <a:ln w="9525" cap="flat" cmpd="sng" algn="ctr">
      <a:noFill/>
      <a:round/>
    </a:ln>
    <a:effectLst/>
  </c:spPr>
  <c:txPr>
    <a:bodyPr/>
    <a:lstStyle/>
    <a:p>
      <a:pPr>
        <a:defRPr/>
      </a:pPr>
      <a:endParaRPr lang="es-MX"/>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r>
              <a:rPr lang="en-US" sz="1200" b="1"/>
              <a:t>Fosfatos</a:t>
            </a:r>
          </a:p>
        </c:rich>
      </c:tx>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es-MX"/>
        </a:p>
      </c:txPr>
    </c:title>
    <c:autoTitleDeleted val="0"/>
    <c:plotArea>
      <c:layout/>
      <c:stockChart>
        <c:ser>
          <c:idx val="0"/>
          <c:order val="0"/>
          <c:tx>
            <c:strRef>
              <c:f>Fosfatos!$A$162</c:f>
              <c:strCache>
                <c:ptCount val="1"/>
                <c:pt idx="0">
                  <c:v>PROMEDIO</c:v>
                </c:pt>
              </c:strCache>
            </c:strRef>
          </c:tx>
          <c:spPr>
            <a:ln w="28575" cap="rnd">
              <a:noFill/>
              <a:round/>
            </a:ln>
            <a:effectLst/>
          </c:spPr>
          <c:marker>
            <c:symbol val="circle"/>
            <c:size val="5"/>
            <c:spPr>
              <a:solidFill>
                <a:schemeClr val="accent1"/>
              </a:solidFill>
              <a:ln w="9525">
                <a:solidFill>
                  <a:schemeClr val="accent1"/>
                </a:solidFill>
              </a:ln>
              <a:effectLst/>
            </c:spPr>
          </c:marker>
          <c:dPt>
            <c:idx val="0"/>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0-F754-4BD7-A52C-2BD31EC434A8}"/>
              </c:ext>
            </c:extLst>
          </c:dPt>
          <c:dPt>
            <c:idx val="1"/>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1-F754-4BD7-A52C-2BD31EC434A8}"/>
              </c:ext>
            </c:extLst>
          </c:dPt>
          <c:dPt>
            <c:idx val="2"/>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2-F754-4BD7-A52C-2BD31EC434A8}"/>
              </c:ext>
            </c:extLst>
          </c:dPt>
          <c:dPt>
            <c:idx val="3"/>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3-F754-4BD7-A52C-2BD31EC434A8}"/>
              </c:ext>
            </c:extLst>
          </c:dPt>
          <c:dPt>
            <c:idx val="4"/>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4-F754-4BD7-A52C-2BD31EC434A8}"/>
              </c:ext>
            </c:extLst>
          </c:dPt>
          <c:dPt>
            <c:idx val="5"/>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5-F754-4BD7-A52C-2BD31EC434A8}"/>
              </c:ext>
            </c:extLst>
          </c:dPt>
          <c:dPt>
            <c:idx val="6"/>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6-F754-4BD7-A52C-2BD31EC434A8}"/>
              </c:ext>
            </c:extLst>
          </c:dPt>
          <c:dPt>
            <c:idx val="7"/>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7-F754-4BD7-A52C-2BD31EC434A8}"/>
              </c:ext>
            </c:extLst>
          </c:dPt>
          <c:dPt>
            <c:idx val="8"/>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8-F754-4BD7-A52C-2BD31EC434A8}"/>
              </c:ext>
            </c:extLst>
          </c:dPt>
          <c:dPt>
            <c:idx val="9"/>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9-F754-4BD7-A52C-2BD31EC434A8}"/>
              </c:ext>
            </c:extLst>
          </c:dPt>
          <c:dPt>
            <c:idx val="10"/>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A-F754-4BD7-A52C-2BD31EC434A8}"/>
              </c:ext>
            </c:extLst>
          </c:dPt>
          <c:dPt>
            <c:idx val="11"/>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B-F754-4BD7-A52C-2BD31EC434A8}"/>
              </c:ext>
            </c:extLst>
          </c:dPt>
          <c:dPt>
            <c:idx val="12"/>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C-F754-4BD7-A52C-2BD31EC434A8}"/>
              </c:ext>
            </c:extLst>
          </c:dPt>
          <c:dPt>
            <c:idx val="13"/>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D-F754-4BD7-A52C-2BD31EC434A8}"/>
              </c:ext>
            </c:extLst>
          </c:dPt>
          <c:dPt>
            <c:idx val="14"/>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E-F754-4BD7-A52C-2BD31EC434A8}"/>
              </c:ext>
            </c:extLst>
          </c:dPt>
          <c:dPt>
            <c:idx val="15"/>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F-F754-4BD7-A52C-2BD31EC434A8}"/>
              </c:ext>
            </c:extLst>
          </c:dPt>
          <c:dPt>
            <c:idx val="16"/>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10-F754-4BD7-A52C-2BD31EC434A8}"/>
              </c:ext>
            </c:extLst>
          </c:dPt>
          <c:dPt>
            <c:idx val="17"/>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11-F754-4BD7-A52C-2BD31EC434A8}"/>
              </c:ext>
            </c:extLst>
          </c:dPt>
          <c:dPt>
            <c:idx val="18"/>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12-F754-4BD7-A52C-2BD31EC434A8}"/>
              </c:ext>
            </c:extLst>
          </c:dPt>
          <c:dPt>
            <c:idx val="19"/>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13-F754-4BD7-A52C-2BD31EC434A8}"/>
              </c:ext>
            </c:extLst>
          </c:dPt>
          <c:dPt>
            <c:idx val="20"/>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14-F754-4BD7-A52C-2BD31EC434A8}"/>
              </c:ext>
            </c:extLst>
          </c:dPt>
          <c:cat>
            <c:strRef>
              <c:f>Fosfatos!$B$116:$M$116</c:f>
              <c:strCache>
                <c:ptCount val="12"/>
                <c:pt idx="0">
                  <c:v>HARG2</c:v>
                </c:pt>
                <c:pt idx="1">
                  <c:v>HASL2</c:v>
                </c:pt>
                <c:pt idx="2">
                  <c:v>HOSP1</c:v>
                </c:pt>
                <c:pt idx="3">
                  <c:v>HOSP2</c:v>
                </c:pt>
                <c:pt idx="4">
                  <c:v>HUMH</c:v>
                </c:pt>
                <c:pt idx="5">
                  <c:v>MAAB2</c:v>
                </c:pt>
                <c:pt idx="6">
                  <c:v>MACA2</c:v>
                </c:pt>
                <c:pt idx="7">
                  <c:v>MSP</c:v>
                </c:pt>
                <c:pt idx="8">
                  <c:v>PAPO2</c:v>
                </c:pt>
                <c:pt idx="9">
                  <c:v>PAPR2</c:v>
                </c:pt>
                <c:pt idx="10">
                  <c:v>PLTR1</c:v>
                </c:pt>
                <c:pt idx="11">
                  <c:v>PLTR2</c:v>
                </c:pt>
              </c:strCache>
            </c:strRef>
          </c:cat>
          <c:val>
            <c:numRef>
              <c:f>Fosfatos!$B$162:$M$162</c:f>
              <c:numCache>
                <c:formatCode>0.00</c:formatCode>
                <c:ptCount val="12"/>
                <c:pt idx="0">
                  <c:v>0</c:v>
                </c:pt>
                <c:pt idx="1">
                  <c:v>0</c:v>
                </c:pt>
                <c:pt idx="2">
                  <c:v>5.5333333333333341</c:v>
                </c:pt>
                <c:pt idx="3">
                  <c:v>0</c:v>
                </c:pt>
                <c:pt idx="4">
                  <c:v>0</c:v>
                </c:pt>
                <c:pt idx="5">
                  <c:v>2.4433333333333334</c:v>
                </c:pt>
                <c:pt idx="6">
                  <c:v>0</c:v>
                </c:pt>
                <c:pt idx="7">
                  <c:v>0</c:v>
                </c:pt>
                <c:pt idx="8">
                  <c:v>0.53333333333333333</c:v>
                </c:pt>
                <c:pt idx="9">
                  <c:v>0.40000000000000008</c:v>
                </c:pt>
                <c:pt idx="10">
                  <c:v>0</c:v>
                </c:pt>
                <c:pt idx="11">
                  <c:v>2.2275</c:v>
                </c:pt>
              </c:numCache>
            </c:numRef>
          </c:val>
          <c:smooth val="0"/>
          <c:extLst>
            <c:ext xmlns:c16="http://schemas.microsoft.com/office/drawing/2014/chart" uri="{C3380CC4-5D6E-409C-BE32-E72D297353CC}">
              <c16:uniqueId val="{00000015-F754-4BD7-A52C-2BD31EC434A8}"/>
            </c:ext>
          </c:extLst>
        </c:ser>
        <c:ser>
          <c:idx val="1"/>
          <c:order val="1"/>
          <c:tx>
            <c:strRef>
              <c:f>Fosfatos!$A$163</c:f>
              <c:strCache>
                <c:ptCount val="1"/>
                <c:pt idx="0">
                  <c:v>MIN</c:v>
                </c:pt>
              </c:strCache>
            </c:strRef>
          </c:tx>
          <c:spPr>
            <a:ln w="28575" cap="rnd">
              <a:noFill/>
              <a:round/>
            </a:ln>
            <a:effectLst/>
          </c:spPr>
          <c:marker>
            <c:symbol val="none"/>
          </c:marker>
          <c:dPt>
            <c:idx val="9"/>
            <c:marker>
              <c:symbol val="none"/>
            </c:marker>
            <c:bubble3D val="0"/>
            <c:extLst>
              <c:ext xmlns:c16="http://schemas.microsoft.com/office/drawing/2014/chart" uri="{C3380CC4-5D6E-409C-BE32-E72D297353CC}">
                <c16:uniqueId val="{00000016-F754-4BD7-A52C-2BD31EC434A8}"/>
              </c:ext>
            </c:extLst>
          </c:dPt>
          <c:cat>
            <c:strRef>
              <c:f>Fosfatos!$B$116:$M$116</c:f>
              <c:strCache>
                <c:ptCount val="12"/>
                <c:pt idx="0">
                  <c:v>HARG2</c:v>
                </c:pt>
                <c:pt idx="1">
                  <c:v>HASL2</c:v>
                </c:pt>
                <c:pt idx="2">
                  <c:v>HOSP1</c:v>
                </c:pt>
                <c:pt idx="3">
                  <c:v>HOSP2</c:v>
                </c:pt>
                <c:pt idx="4">
                  <c:v>HUMH</c:v>
                </c:pt>
                <c:pt idx="5">
                  <c:v>MAAB2</c:v>
                </c:pt>
                <c:pt idx="6">
                  <c:v>MACA2</c:v>
                </c:pt>
                <c:pt idx="7">
                  <c:v>MSP</c:v>
                </c:pt>
                <c:pt idx="8">
                  <c:v>PAPO2</c:v>
                </c:pt>
                <c:pt idx="9">
                  <c:v>PAPR2</c:v>
                </c:pt>
                <c:pt idx="10">
                  <c:v>PLTR1</c:v>
                </c:pt>
                <c:pt idx="11">
                  <c:v>PLTR2</c:v>
                </c:pt>
              </c:strCache>
            </c:strRef>
          </c:cat>
          <c:val>
            <c:numRef>
              <c:f>Fosfatos!$B$163:$M$163</c:f>
              <c:numCache>
                <c:formatCode>0.00</c:formatCode>
                <c:ptCount val="12"/>
                <c:pt idx="0">
                  <c:v>0</c:v>
                </c:pt>
                <c:pt idx="1">
                  <c:v>0</c:v>
                </c:pt>
                <c:pt idx="2">
                  <c:v>0.6</c:v>
                </c:pt>
                <c:pt idx="3">
                  <c:v>0</c:v>
                </c:pt>
                <c:pt idx="4">
                  <c:v>0</c:v>
                </c:pt>
                <c:pt idx="5">
                  <c:v>0.33</c:v>
                </c:pt>
                <c:pt idx="6">
                  <c:v>0</c:v>
                </c:pt>
                <c:pt idx="7">
                  <c:v>0</c:v>
                </c:pt>
                <c:pt idx="8">
                  <c:v>0.2</c:v>
                </c:pt>
                <c:pt idx="9">
                  <c:v>0.2</c:v>
                </c:pt>
                <c:pt idx="10">
                  <c:v>0</c:v>
                </c:pt>
                <c:pt idx="11">
                  <c:v>0.33249999999999996</c:v>
                </c:pt>
              </c:numCache>
            </c:numRef>
          </c:val>
          <c:smooth val="0"/>
          <c:extLst>
            <c:ext xmlns:c16="http://schemas.microsoft.com/office/drawing/2014/chart" uri="{C3380CC4-5D6E-409C-BE32-E72D297353CC}">
              <c16:uniqueId val="{00000017-F754-4BD7-A52C-2BD31EC434A8}"/>
            </c:ext>
          </c:extLst>
        </c:ser>
        <c:ser>
          <c:idx val="2"/>
          <c:order val="2"/>
          <c:tx>
            <c:strRef>
              <c:f>Fosfatos!$A$164</c:f>
              <c:strCache>
                <c:ptCount val="1"/>
                <c:pt idx="0">
                  <c:v>MAX</c:v>
                </c:pt>
              </c:strCache>
            </c:strRef>
          </c:tx>
          <c:spPr>
            <a:ln w="28575" cap="rnd">
              <a:noFill/>
              <a:round/>
            </a:ln>
            <a:effectLst/>
          </c:spPr>
          <c:marker>
            <c:symbol val="none"/>
          </c:marker>
          <c:cat>
            <c:strRef>
              <c:f>Fosfatos!$B$116:$M$116</c:f>
              <c:strCache>
                <c:ptCount val="12"/>
                <c:pt idx="0">
                  <c:v>HARG2</c:v>
                </c:pt>
                <c:pt idx="1">
                  <c:v>HASL2</c:v>
                </c:pt>
                <c:pt idx="2">
                  <c:v>HOSP1</c:v>
                </c:pt>
                <c:pt idx="3">
                  <c:v>HOSP2</c:v>
                </c:pt>
                <c:pt idx="4">
                  <c:v>HUMH</c:v>
                </c:pt>
                <c:pt idx="5">
                  <c:v>MAAB2</c:v>
                </c:pt>
                <c:pt idx="6">
                  <c:v>MACA2</c:v>
                </c:pt>
                <c:pt idx="7">
                  <c:v>MSP</c:v>
                </c:pt>
                <c:pt idx="8">
                  <c:v>PAPO2</c:v>
                </c:pt>
                <c:pt idx="9">
                  <c:v>PAPR2</c:v>
                </c:pt>
                <c:pt idx="10">
                  <c:v>PLTR1</c:v>
                </c:pt>
                <c:pt idx="11">
                  <c:v>PLTR2</c:v>
                </c:pt>
              </c:strCache>
            </c:strRef>
          </c:cat>
          <c:val>
            <c:numRef>
              <c:f>Fosfatos!$B$164:$M$164</c:f>
              <c:numCache>
                <c:formatCode>0.00</c:formatCode>
                <c:ptCount val="12"/>
                <c:pt idx="0">
                  <c:v>0</c:v>
                </c:pt>
                <c:pt idx="1">
                  <c:v>0</c:v>
                </c:pt>
                <c:pt idx="2">
                  <c:v>10</c:v>
                </c:pt>
                <c:pt idx="3">
                  <c:v>0</c:v>
                </c:pt>
                <c:pt idx="4">
                  <c:v>0</c:v>
                </c:pt>
                <c:pt idx="5">
                  <c:v>4</c:v>
                </c:pt>
                <c:pt idx="6">
                  <c:v>0</c:v>
                </c:pt>
                <c:pt idx="7">
                  <c:v>0</c:v>
                </c:pt>
                <c:pt idx="8">
                  <c:v>1</c:v>
                </c:pt>
                <c:pt idx="9">
                  <c:v>0.6</c:v>
                </c:pt>
                <c:pt idx="10">
                  <c:v>0</c:v>
                </c:pt>
                <c:pt idx="11">
                  <c:v>3.9</c:v>
                </c:pt>
              </c:numCache>
            </c:numRef>
          </c:val>
          <c:smooth val="0"/>
          <c:extLst>
            <c:ext xmlns:c16="http://schemas.microsoft.com/office/drawing/2014/chart" uri="{C3380CC4-5D6E-409C-BE32-E72D297353CC}">
              <c16:uniqueId val="{00000018-F754-4BD7-A52C-2BD31EC434A8}"/>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axId val="949124304"/>
        <c:axId val="949129552"/>
      </c:stockChart>
      <c:catAx>
        <c:axId val="9491243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s-MX"/>
          </a:p>
        </c:txPr>
        <c:crossAx val="949129552"/>
        <c:crosses val="autoZero"/>
        <c:auto val="1"/>
        <c:lblAlgn val="ctr"/>
        <c:lblOffset val="100"/>
        <c:noMultiLvlLbl val="0"/>
      </c:catAx>
      <c:valAx>
        <c:axId val="949129552"/>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9491243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legend>
    <c:plotVisOnly val="1"/>
    <c:dispBlanksAs val="gap"/>
    <c:showDLblsOverMax val="0"/>
  </c:chart>
  <c:spPr>
    <a:solidFill>
      <a:schemeClr val="bg1"/>
    </a:solidFill>
    <a:ln w="9525" cap="flat" cmpd="sng" algn="ctr">
      <a:noFill/>
      <a:round/>
    </a:ln>
    <a:effectLst/>
  </c:spPr>
  <c:txPr>
    <a:bodyPr/>
    <a:lstStyle/>
    <a:p>
      <a:pPr>
        <a:defRPr/>
      </a:pPr>
      <a:endParaRPr lang="es-MX"/>
    </a:p>
  </c:txPr>
  <c:printSettings>
    <c:headerFooter/>
    <c:pageMargins b="0.75" l="0.7" r="0.7" t="0.75" header="0.3" footer="0.3"/>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[BANCO DE DATOS DEL MONITOREO ABRIL 2023.xlsx]Fosfatos!TablaDinámica14</c:name>
    <c:fmtId val="23"/>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MX"/>
              <a:t>Fosfatos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MX"/>
        </a:p>
      </c:txPr>
    </c:title>
    <c:autoTitleDeleted val="0"/>
    <c:pivotFmts>
      <c:pivotFmt>
        <c:idx val="0"/>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1"/>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2"/>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3"/>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4"/>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5"/>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6"/>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7"/>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8"/>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9"/>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10"/>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Fosfatos!$B$145:$B$146</c:f>
              <c:strCache>
                <c:ptCount val="1"/>
                <c:pt idx="0">
                  <c:v>HARG2</c:v>
                </c:pt>
              </c:strCache>
            </c:strRef>
          </c:tx>
          <c:spPr>
            <a:ln w="28575" cap="rnd">
              <a:solidFill>
                <a:schemeClr val="accent1"/>
              </a:solidFill>
              <a:round/>
            </a:ln>
            <a:effectLst/>
          </c:spPr>
          <c:marker>
            <c:symbol val="none"/>
          </c:marker>
          <c:cat>
            <c:strRef>
              <c:f>Fosfatos!$A$147:$A$151</c:f>
              <c:strCache>
                <c:ptCount val="4"/>
                <c:pt idx="0">
                  <c:v>ene-21</c:v>
                </c:pt>
                <c:pt idx="1">
                  <c:v>feb-21</c:v>
                </c:pt>
                <c:pt idx="2">
                  <c:v>mar-21</c:v>
                </c:pt>
                <c:pt idx="3">
                  <c:v>abr-21</c:v>
                </c:pt>
              </c:strCache>
            </c:strRef>
          </c:cat>
          <c:val>
            <c:numRef>
              <c:f>Fosfatos!$B$147:$B$151</c:f>
              <c:numCache>
                <c:formatCode>General</c:formatCode>
                <c:ptCount val="4"/>
              </c:numCache>
            </c:numRef>
          </c:val>
          <c:smooth val="0"/>
          <c:extLst>
            <c:ext xmlns:c16="http://schemas.microsoft.com/office/drawing/2014/chart" uri="{C3380CC4-5D6E-409C-BE32-E72D297353CC}">
              <c16:uniqueId val="{00000000-9DA2-44FE-B1D5-22CA691E6656}"/>
            </c:ext>
          </c:extLst>
        </c:ser>
        <c:ser>
          <c:idx val="1"/>
          <c:order val="1"/>
          <c:tx>
            <c:strRef>
              <c:f>Fosfatos!$C$145:$C$146</c:f>
              <c:strCache>
                <c:ptCount val="1"/>
                <c:pt idx="0">
                  <c:v>HASL2</c:v>
                </c:pt>
              </c:strCache>
            </c:strRef>
          </c:tx>
          <c:spPr>
            <a:ln w="28575" cap="rnd">
              <a:solidFill>
                <a:schemeClr val="accent2"/>
              </a:solidFill>
              <a:round/>
            </a:ln>
            <a:effectLst/>
          </c:spPr>
          <c:marker>
            <c:symbol val="none"/>
          </c:marker>
          <c:cat>
            <c:strRef>
              <c:f>Fosfatos!$A$147:$A$151</c:f>
              <c:strCache>
                <c:ptCount val="4"/>
                <c:pt idx="0">
                  <c:v>ene-21</c:v>
                </c:pt>
                <c:pt idx="1">
                  <c:v>feb-21</c:v>
                </c:pt>
                <c:pt idx="2">
                  <c:v>mar-21</c:v>
                </c:pt>
                <c:pt idx="3">
                  <c:v>abr-21</c:v>
                </c:pt>
              </c:strCache>
            </c:strRef>
          </c:cat>
          <c:val>
            <c:numRef>
              <c:f>Fosfatos!$C$147:$C$151</c:f>
              <c:numCache>
                <c:formatCode>General</c:formatCode>
                <c:ptCount val="4"/>
              </c:numCache>
            </c:numRef>
          </c:val>
          <c:smooth val="0"/>
          <c:extLst>
            <c:ext xmlns:c16="http://schemas.microsoft.com/office/drawing/2014/chart" uri="{C3380CC4-5D6E-409C-BE32-E72D297353CC}">
              <c16:uniqueId val="{00000001-9DA2-44FE-B1D5-22CA691E6656}"/>
            </c:ext>
          </c:extLst>
        </c:ser>
        <c:ser>
          <c:idx val="2"/>
          <c:order val="2"/>
          <c:tx>
            <c:strRef>
              <c:f>Fosfatos!$D$145:$D$146</c:f>
              <c:strCache>
                <c:ptCount val="1"/>
                <c:pt idx="0">
                  <c:v>HUMH</c:v>
                </c:pt>
              </c:strCache>
            </c:strRef>
          </c:tx>
          <c:spPr>
            <a:ln w="28575" cap="rnd">
              <a:solidFill>
                <a:schemeClr val="accent3"/>
              </a:solidFill>
              <a:round/>
            </a:ln>
            <a:effectLst/>
          </c:spPr>
          <c:marker>
            <c:symbol val="none"/>
          </c:marker>
          <c:cat>
            <c:strRef>
              <c:f>Fosfatos!$A$147:$A$151</c:f>
              <c:strCache>
                <c:ptCount val="4"/>
                <c:pt idx="0">
                  <c:v>ene-21</c:v>
                </c:pt>
                <c:pt idx="1">
                  <c:v>feb-21</c:v>
                </c:pt>
                <c:pt idx="2">
                  <c:v>mar-21</c:v>
                </c:pt>
                <c:pt idx="3">
                  <c:v>abr-21</c:v>
                </c:pt>
              </c:strCache>
            </c:strRef>
          </c:cat>
          <c:val>
            <c:numRef>
              <c:f>Fosfatos!$D$147:$D$151</c:f>
              <c:numCache>
                <c:formatCode>General</c:formatCode>
                <c:ptCount val="4"/>
                <c:pt idx="0">
                  <c:v>0.6</c:v>
                </c:pt>
                <c:pt idx="1">
                  <c:v>6</c:v>
                </c:pt>
                <c:pt idx="2">
                  <c:v>10</c:v>
                </c:pt>
                <c:pt idx="3">
                  <c:v>10</c:v>
                </c:pt>
              </c:numCache>
            </c:numRef>
          </c:val>
          <c:smooth val="0"/>
          <c:extLst>
            <c:ext xmlns:c16="http://schemas.microsoft.com/office/drawing/2014/chart" uri="{C3380CC4-5D6E-409C-BE32-E72D297353CC}">
              <c16:uniqueId val="{00000002-9DA2-44FE-B1D5-22CA691E6656}"/>
            </c:ext>
          </c:extLst>
        </c:ser>
        <c:ser>
          <c:idx val="3"/>
          <c:order val="3"/>
          <c:tx>
            <c:strRef>
              <c:f>Fosfatos!$E$145:$E$146</c:f>
              <c:strCache>
                <c:ptCount val="1"/>
                <c:pt idx="0">
                  <c:v>MAAB2</c:v>
                </c:pt>
              </c:strCache>
            </c:strRef>
          </c:tx>
          <c:spPr>
            <a:ln w="28575" cap="rnd">
              <a:solidFill>
                <a:schemeClr val="accent4"/>
              </a:solidFill>
              <a:round/>
            </a:ln>
            <a:effectLst/>
          </c:spPr>
          <c:marker>
            <c:symbol val="none"/>
          </c:marker>
          <c:cat>
            <c:strRef>
              <c:f>Fosfatos!$A$147:$A$151</c:f>
              <c:strCache>
                <c:ptCount val="4"/>
                <c:pt idx="0">
                  <c:v>ene-21</c:v>
                </c:pt>
                <c:pt idx="1">
                  <c:v>feb-21</c:v>
                </c:pt>
                <c:pt idx="2">
                  <c:v>mar-21</c:v>
                </c:pt>
                <c:pt idx="3">
                  <c:v>abr-21</c:v>
                </c:pt>
              </c:strCache>
            </c:strRef>
          </c:cat>
          <c:val>
            <c:numRef>
              <c:f>Fosfatos!$E$147:$E$151</c:f>
              <c:numCache>
                <c:formatCode>General</c:formatCode>
                <c:ptCount val="4"/>
              </c:numCache>
            </c:numRef>
          </c:val>
          <c:smooth val="0"/>
          <c:extLst>
            <c:ext xmlns:c16="http://schemas.microsoft.com/office/drawing/2014/chart" uri="{C3380CC4-5D6E-409C-BE32-E72D297353CC}">
              <c16:uniqueId val="{00000003-9DA2-44FE-B1D5-22CA691E6656}"/>
            </c:ext>
          </c:extLst>
        </c:ser>
        <c:ser>
          <c:idx val="4"/>
          <c:order val="4"/>
          <c:tx>
            <c:strRef>
              <c:f>Fosfatos!$F$145:$F$146</c:f>
              <c:strCache>
                <c:ptCount val="1"/>
                <c:pt idx="0">
                  <c:v>MACA2</c:v>
                </c:pt>
              </c:strCache>
            </c:strRef>
          </c:tx>
          <c:spPr>
            <a:ln w="28575" cap="rnd">
              <a:solidFill>
                <a:schemeClr val="accent5"/>
              </a:solidFill>
              <a:round/>
            </a:ln>
            <a:effectLst/>
          </c:spPr>
          <c:marker>
            <c:symbol val="none"/>
          </c:marker>
          <c:cat>
            <c:strRef>
              <c:f>Fosfatos!$A$147:$A$151</c:f>
              <c:strCache>
                <c:ptCount val="4"/>
                <c:pt idx="0">
                  <c:v>ene-21</c:v>
                </c:pt>
                <c:pt idx="1">
                  <c:v>feb-21</c:v>
                </c:pt>
                <c:pt idx="2">
                  <c:v>mar-21</c:v>
                </c:pt>
                <c:pt idx="3">
                  <c:v>abr-21</c:v>
                </c:pt>
              </c:strCache>
            </c:strRef>
          </c:cat>
          <c:val>
            <c:numRef>
              <c:f>Fosfatos!$F$147:$F$151</c:f>
              <c:numCache>
                <c:formatCode>General</c:formatCode>
                <c:ptCount val="4"/>
              </c:numCache>
            </c:numRef>
          </c:val>
          <c:smooth val="0"/>
          <c:extLst>
            <c:ext xmlns:c16="http://schemas.microsoft.com/office/drawing/2014/chart" uri="{C3380CC4-5D6E-409C-BE32-E72D297353CC}">
              <c16:uniqueId val="{00000004-9DA2-44FE-B1D5-22CA691E6656}"/>
            </c:ext>
          </c:extLst>
        </c:ser>
        <c:ser>
          <c:idx val="5"/>
          <c:order val="5"/>
          <c:tx>
            <c:strRef>
              <c:f>Fosfatos!$G$145:$G$146</c:f>
              <c:strCache>
                <c:ptCount val="1"/>
                <c:pt idx="0">
                  <c:v>MSP</c:v>
                </c:pt>
              </c:strCache>
            </c:strRef>
          </c:tx>
          <c:spPr>
            <a:ln w="28575" cap="rnd">
              <a:solidFill>
                <a:schemeClr val="accent6"/>
              </a:solidFill>
              <a:round/>
            </a:ln>
            <a:effectLst/>
          </c:spPr>
          <c:marker>
            <c:symbol val="none"/>
          </c:marker>
          <c:cat>
            <c:strRef>
              <c:f>Fosfatos!$A$147:$A$151</c:f>
              <c:strCache>
                <c:ptCount val="4"/>
                <c:pt idx="0">
                  <c:v>ene-21</c:v>
                </c:pt>
                <c:pt idx="1">
                  <c:v>feb-21</c:v>
                </c:pt>
                <c:pt idx="2">
                  <c:v>mar-21</c:v>
                </c:pt>
                <c:pt idx="3">
                  <c:v>abr-21</c:v>
                </c:pt>
              </c:strCache>
            </c:strRef>
          </c:cat>
          <c:val>
            <c:numRef>
              <c:f>Fosfatos!$G$147:$G$151</c:f>
              <c:numCache>
                <c:formatCode>General</c:formatCode>
                <c:ptCount val="4"/>
                <c:pt idx="0">
                  <c:v>0.33</c:v>
                </c:pt>
                <c:pt idx="1">
                  <c:v>3</c:v>
                </c:pt>
                <c:pt idx="2">
                  <c:v>4</c:v>
                </c:pt>
                <c:pt idx="3">
                  <c:v>4</c:v>
                </c:pt>
              </c:numCache>
            </c:numRef>
          </c:val>
          <c:smooth val="0"/>
          <c:extLst>
            <c:ext xmlns:c16="http://schemas.microsoft.com/office/drawing/2014/chart" uri="{C3380CC4-5D6E-409C-BE32-E72D297353CC}">
              <c16:uniqueId val="{00000005-9DA2-44FE-B1D5-22CA691E6656}"/>
            </c:ext>
          </c:extLst>
        </c:ser>
        <c:ser>
          <c:idx val="6"/>
          <c:order val="6"/>
          <c:tx>
            <c:strRef>
              <c:f>Fosfatos!$H$145:$H$146</c:f>
              <c:strCache>
                <c:ptCount val="1"/>
                <c:pt idx="0">
                  <c:v>PAPO2</c:v>
                </c:pt>
              </c:strCache>
            </c:strRef>
          </c:tx>
          <c:spPr>
            <a:ln w="28575" cap="rnd">
              <a:solidFill>
                <a:schemeClr val="accent1">
                  <a:lumMod val="60000"/>
                </a:schemeClr>
              </a:solidFill>
              <a:round/>
            </a:ln>
            <a:effectLst/>
          </c:spPr>
          <c:marker>
            <c:symbol val="none"/>
          </c:marker>
          <c:cat>
            <c:strRef>
              <c:f>Fosfatos!$A$147:$A$151</c:f>
              <c:strCache>
                <c:ptCount val="4"/>
                <c:pt idx="0">
                  <c:v>ene-21</c:v>
                </c:pt>
                <c:pt idx="1">
                  <c:v>feb-21</c:v>
                </c:pt>
                <c:pt idx="2">
                  <c:v>mar-21</c:v>
                </c:pt>
                <c:pt idx="3">
                  <c:v>abr-21</c:v>
                </c:pt>
              </c:strCache>
            </c:strRef>
          </c:cat>
          <c:val>
            <c:numRef>
              <c:f>Fosfatos!$H$147:$H$151</c:f>
              <c:numCache>
                <c:formatCode>General</c:formatCode>
                <c:ptCount val="4"/>
              </c:numCache>
            </c:numRef>
          </c:val>
          <c:smooth val="0"/>
          <c:extLst>
            <c:ext xmlns:c16="http://schemas.microsoft.com/office/drawing/2014/chart" uri="{C3380CC4-5D6E-409C-BE32-E72D297353CC}">
              <c16:uniqueId val="{00000006-9DA2-44FE-B1D5-22CA691E6656}"/>
            </c:ext>
          </c:extLst>
        </c:ser>
        <c:ser>
          <c:idx val="7"/>
          <c:order val="7"/>
          <c:tx>
            <c:strRef>
              <c:f>Fosfatos!$I$145:$I$146</c:f>
              <c:strCache>
                <c:ptCount val="1"/>
                <c:pt idx="0">
                  <c:v>PAPR2</c:v>
                </c:pt>
              </c:strCache>
            </c:strRef>
          </c:tx>
          <c:spPr>
            <a:ln w="28575" cap="rnd">
              <a:solidFill>
                <a:schemeClr val="accent2">
                  <a:lumMod val="60000"/>
                </a:schemeClr>
              </a:solidFill>
              <a:round/>
            </a:ln>
            <a:effectLst/>
          </c:spPr>
          <c:marker>
            <c:symbol val="none"/>
          </c:marker>
          <c:cat>
            <c:strRef>
              <c:f>Fosfatos!$A$147:$A$151</c:f>
              <c:strCache>
                <c:ptCount val="4"/>
                <c:pt idx="0">
                  <c:v>ene-21</c:v>
                </c:pt>
                <c:pt idx="1">
                  <c:v>feb-21</c:v>
                </c:pt>
                <c:pt idx="2">
                  <c:v>mar-21</c:v>
                </c:pt>
                <c:pt idx="3">
                  <c:v>abr-21</c:v>
                </c:pt>
              </c:strCache>
            </c:strRef>
          </c:cat>
          <c:val>
            <c:numRef>
              <c:f>Fosfatos!$I$147:$I$151</c:f>
              <c:numCache>
                <c:formatCode>General</c:formatCode>
                <c:ptCount val="4"/>
              </c:numCache>
            </c:numRef>
          </c:val>
          <c:smooth val="0"/>
          <c:extLst>
            <c:ext xmlns:c16="http://schemas.microsoft.com/office/drawing/2014/chart" uri="{C3380CC4-5D6E-409C-BE32-E72D297353CC}">
              <c16:uniqueId val="{00000007-9DA2-44FE-B1D5-22CA691E6656}"/>
            </c:ext>
          </c:extLst>
        </c:ser>
        <c:ser>
          <c:idx val="8"/>
          <c:order val="8"/>
          <c:tx>
            <c:strRef>
              <c:f>Fosfatos!$J$145:$J$146</c:f>
              <c:strCache>
                <c:ptCount val="1"/>
                <c:pt idx="0">
                  <c:v>PLTR1</c:v>
                </c:pt>
              </c:strCache>
            </c:strRef>
          </c:tx>
          <c:spPr>
            <a:ln w="28575" cap="rnd">
              <a:solidFill>
                <a:schemeClr val="accent3">
                  <a:lumMod val="60000"/>
                </a:schemeClr>
              </a:solidFill>
              <a:round/>
            </a:ln>
            <a:effectLst/>
          </c:spPr>
          <c:marker>
            <c:symbol val="none"/>
          </c:marker>
          <c:cat>
            <c:strRef>
              <c:f>Fosfatos!$A$147:$A$151</c:f>
              <c:strCache>
                <c:ptCount val="4"/>
                <c:pt idx="0">
                  <c:v>ene-21</c:v>
                </c:pt>
                <c:pt idx="1">
                  <c:v>feb-21</c:v>
                </c:pt>
                <c:pt idx="2">
                  <c:v>mar-21</c:v>
                </c:pt>
                <c:pt idx="3">
                  <c:v>abr-21</c:v>
                </c:pt>
              </c:strCache>
            </c:strRef>
          </c:cat>
          <c:val>
            <c:numRef>
              <c:f>Fosfatos!$J$147:$J$151</c:f>
              <c:numCache>
                <c:formatCode>General</c:formatCode>
                <c:ptCount val="4"/>
                <c:pt idx="0">
                  <c:v>0.2</c:v>
                </c:pt>
                <c:pt idx="1">
                  <c:v>0.4</c:v>
                </c:pt>
                <c:pt idx="2">
                  <c:v>1</c:v>
                </c:pt>
                <c:pt idx="3">
                  <c:v>0</c:v>
                </c:pt>
              </c:numCache>
            </c:numRef>
          </c:val>
          <c:smooth val="0"/>
          <c:extLst>
            <c:ext xmlns:c16="http://schemas.microsoft.com/office/drawing/2014/chart" uri="{C3380CC4-5D6E-409C-BE32-E72D297353CC}">
              <c16:uniqueId val="{00000008-9DA2-44FE-B1D5-22CA691E6656}"/>
            </c:ext>
          </c:extLst>
        </c:ser>
        <c:ser>
          <c:idx val="9"/>
          <c:order val="9"/>
          <c:tx>
            <c:strRef>
              <c:f>Fosfatos!$K$145:$K$146</c:f>
              <c:strCache>
                <c:ptCount val="1"/>
                <c:pt idx="0">
                  <c:v>PLTR2</c:v>
                </c:pt>
              </c:strCache>
            </c:strRef>
          </c:tx>
          <c:spPr>
            <a:ln w="28575" cap="rnd">
              <a:solidFill>
                <a:schemeClr val="accent4">
                  <a:lumMod val="60000"/>
                </a:schemeClr>
              </a:solidFill>
              <a:round/>
            </a:ln>
            <a:effectLst/>
          </c:spPr>
          <c:marker>
            <c:symbol val="none"/>
          </c:marker>
          <c:cat>
            <c:strRef>
              <c:f>Fosfatos!$A$147:$A$151</c:f>
              <c:strCache>
                <c:ptCount val="4"/>
                <c:pt idx="0">
                  <c:v>ene-21</c:v>
                </c:pt>
                <c:pt idx="1">
                  <c:v>feb-21</c:v>
                </c:pt>
                <c:pt idx="2">
                  <c:v>mar-21</c:v>
                </c:pt>
                <c:pt idx="3">
                  <c:v>abr-21</c:v>
                </c:pt>
              </c:strCache>
            </c:strRef>
          </c:cat>
          <c:val>
            <c:numRef>
              <c:f>Fosfatos!$K$147:$K$151</c:f>
              <c:numCache>
                <c:formatCode>General</c:formatCode>
                <c:ptCount val="4"/>
                <c:pt idx="0">
                  <c:v>0.2</c:v>
                </c:pt>
                <c:pt idx="1">
                  <c:v>0.4</c:v>
                </c:pt>
                <c:pt idx="2">
                  <c:v>0.6</c:v>
                </c:pt>
                <c:pt idx="3">
                  <c:v>0.4</c:v>
                </c:pt>
              </c:numCache>
            </c:numRef>
          </c:val>
          <c:smooth val="0"/>
          <c:extLst>
            <c:ext xmlns:c16="http://schemas.microsoft.com/office/drawing/2014/chart" uri="{C3380CC4-5D6E-409C-BE32-E72D297353CC}">
              <c16:uniqueId val="{00000009-9DA2-44FE-B1D5-22CA691E6656}"/>
            </c:ext>
          </c:extLst>
        </c:ser>
        <c:ser>
          <c:idx val="10"/>
          <c:order val="10"/>
          <c:tx>
            <c:strRef>
              <c:f>Fosfatos!$L$145:$L$146</c:f>
              <c:strCache>
                <c:ptCount val="1"/>
                <c:pt idx="0">
                  <c:v>RECO</c:v>
                </c:pt>
              </c:strCache>
            </c:strRef>
          </c:tx>
          <c:spPr>
            <a:ln w="28575" cap="rnd">
              <a:solidFill>
                <a:schemeClr val="accent5">
                  <a:lumMod val="60000"/>
                </a:schemeClr>
              </a:solidFill>
              <a:round/>
            </a:ln>
            <a:effectLst/>
          </c:spPr>
          <c:marker>
            <c:symbol val="none"/>
          </c:marker>
          <c:cat>
            <c:strRef>
              <c:f>Fosfatos!$A$147:$A$151</c:f>
              <c:strCache>
                <c:ptCount val="4"/>
                <c:pt idx="0">
                  <c:v>ene-21</c:v>
                </c:pt>
                <c:pt idx="1">
                  <c:v>feb-21</c:v>
                </c:pt>
                <c:pt idx="2">
                  <c:v>mar-21</c:v>
                </c:pt>
                <c:pt idx="3">
                  <c:v>abr-21</c:v>
                </c:pt>
              </c:strCache>
            </c:strRef>
          </c:cat>
          <c:val>
            <c:numRef>
              <c:f>Fosfatos!$L$147:$L$151</c:f>
              <c:numCache>
                <c:formatCode>General</c:formatCode>
                <c:ptCount val="4"/>
              </c:numCache>
            </c:numRef>
          </c:val>
          <c:smooth val="0"/>
          <c:extLst>
            <c:ext xmlns:c16="http://schemas.microsoft.com/office/drawing/2014/chart" uri="{C3380CC4-5D6E-409C-BE32-E72D297353CC}">
              <c16:uniqueId val="{0000000A-9DA2-44FE-B1D5-22CA691E6656}"/>
            </c:ext>
          </c:extLst>
        </c:ser>
        <c:dLbls>
          <c:showLegendKey val="0"/>
          <c:showVal val="0"/>
          <c:showCatName val="0"/>
          <c:showSerName val="0"/>
          <c:showPercent val="0"/>
          <c:showBubbleSize val="0"/>
        </c:dLbls>
        <c:smooth val="0"/>
        <c:axId val="1824251424"/>
        <c:axId val="1579317248"/>
      </c:lineChart>
      <c:catAx>
        <c:axId val="1824251424"/>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MX"/>
                  <a:t>mes del muestreo</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MX"/>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1579317248"/>
        <c:crosses val="autoZero"/>
        <c:auto val="1"/>
        <c:lblAlgn val="ctr"/>
        <c:lblOffset val="100"/>
        <c:noMultiLvlLbl val="0"/>
      </c:catAx>
      <c:valAx>
        <c:axId val="1579317248"/>
        <c:scaling>
          <c:orientation val="minMax"/>
        </c:scaling>
        <c:delete val="0"/>
        <c:axPos val="l"/>
        <c:majorGridlines>
          <c:spPr>
            <a:ln w="9525" cap="flat" cmpd="sng" algn="ctr">
              <a:solidFill>
                <a:schemeClr val="tx1">
                  <a:lumMod val="15000"/>
                  <a:lumOff val="85000"/>
                </a:schemeClr>
              </a:solidFill>
              <a:round/>
            </a:ln>
            <a:effectLst/>
          </c:spPr>
        </c:majorGridlines>
        <c:title>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MX"/>
            </a:p>
          </c:tx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1824251424"/>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[BANCO DE DATOS DEL MONITOREO ABRIL 2023.xlsx]E. Coli!TablaDinámica1</c:name>
    <c:fmtId val="17"/>
  </c:pivotSource>
  <c:chart>
    <c:title>
      <c:tx>
        <c:rich>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r>
              <a:rPr lang="en-US" sz="1100" b="1"/>
              <a:t>E. Coli</a:t>
            </a:r>
          </a:p>
        </c:rich>
      </c:tx>
      <c:overlay val="0"/>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s-MX"/>
        </a:p>
      </c:txPr>
    </c:title>
    <c:autoTitleDeleted val="0"/>
    <c:pivotFmts>
      <c:pivotFmt>
        <c:idx val="0"/>
        <c:spPr>
          <a:solidFill>
            <a:schemeClr val="accent1"/>
          </a:solidFill>
          <a:ln w="28575" cap="rnd">
            <a:solidFill>
              <a:schemeClr val="accent1"/>
            </a:solidFill>
            <a:round/>
          </a:ln>
          <a:effectLst/>
        </c:spPr>
        <c:marker>
          <c:symbol val="none"/>
        </c:marker>
      </c:pivotFmt>
      <c:pivotFmt>
        <c:idx val="1"/>
        <c:spPr>
          <a:solidFill>
            <a:schemeClr val="accent1"/>
          </a:solidFill>
          <a:ln w="28575" cap="rnd">
            <a:solidFill>
              <a:schemeClr val="accent1"/>
            </a:solidFill>
            <a:round/>
          </a:ln>
          <a:effectLst/>
        </c:spPr>
        <c:marker>
          <c:symbol val="none"/>
        </c:marker>
      </c:pivotFmt>
      <c:pivotFmt>
        <c:idx val="2"/>
        <c:spPr>
          <a:solidFill>
            <a:schemeClr val="accent1"/>
          </a:solidFill>
          <a:ln w="28575" cap="rnd">
            <a:solidFill>
              <a:schemeClr val="accent1"/>
            </a:solidFill>
            <a:round/>
          </a:ln>
          <a:effectLst/>
        </c:spPr>
        <c:marker>
          <c:symbol val="none"/>
        </c:marker>
      </c:pivotFmt>
      <c:pivotFmt>
        <c:idx val="3"/>
        <c:spPr>
          <a:solidFill>
            <a:schemeClr val="accent1"/>
          </a:solidFill>
          <a:ln w="28575" cap="rnd">
            <a:solidFill>
              <a:schemeClr val="accent1"/>
            </a:solidFill>
            <a:round/>
          </a:ln>
          <a:effectLst/>
        </c:spPr>
        <c:marker>
          <c:symbol val="none"/>
        </c:marker>
      </c:pivotFmt>
      <c:pivotFmt>
        <c:idx val="4"/>
        <c:spPr>
          <a:solidFill>
            <a:schemeClr val="accent1"/>
          </a:solidFill>
          <a:ln w="28575" cap="rnd">
            <a:solidFill>
              <a:schemeClr val="accent1"/>
            </a:solidFill>
            <a:round/>
          </a:ln>
          <a:effectLst/>
        </c:spPr>
        <c:marker>
          <c:symbol val="none"/>
        </c:marker>
      </c:pivotFmt>
      <c:pivotFmt>
        <c:idx val="5"/>
        <c:spPr>
          <a:solidFill>
            <a:schemeClr val="accent1"/>
          </a:solidFill>
          <a:ln w="28575" cap="rnd">
            <a:solidFill>
              <a:schemeClr val="accent1"/>
            </a:solidFill>
            <a:round/>
          </a:ln>
          <a:effectLst/>
        </c:spPr>
        <c:marker>
          <c:symbol val="none"/>
        </c:marker>
      </c:pivotFmt>
      <c:pivotFmt>
        <c:idx val="6"/>
        <c:spPr>
          <a:solidFill>
            <a:schemeClr val="accent1"/>
          </a:solidFill>
          <a:ln w="28575" cap="rnd">
            <a:solidFill>
              <a:schemeClr val="accent1"/>
            </a:solidFill>
            <a:round/>
          </a:ln>
          <a:effectLst/>
        </c:spPr>
        <c:marker>
          <c:symbol val="none"/>
        </c:marker>
      </c:pivotFmt>
      <c:pivotFmt>
        <c:idx val="7"/>
        <c:spPr>
          <a:solidFill>
            <a:schemeClr val="accent1"/>
          </a:solidFill>
          <a:ln w="28575" cap="rnd">
            <a:solidFill>
              <a:schemeClr val="accent1"/>
            </a:solidFill>
            <a:round/>
          </a:ln>
          <a:effectLst/>
        </c:spPr>
        <c:marker>
          <c:symbol val="none"/>
        </c:marker>
      </c:pivotFmt>
      <c:pivotFmt>
        <c:idx val="8"/>
        <c:spPr>
          <a:solidFill>
            <a:schemeClr val="accent1"/>
          </a:solidFill>
          <a:ln w="28575" cap="rnd">
            <a:solidFill>
              <a:schemeClr val="accent1"/>
            </a:solidFill>
            <a:round/>
          </a:ln>
          <a:effectLst/>
        </c:spPr>
        <c:marker>
          <c:symbol val="none"/>
        </c:marker>
      </c:pivotFmt>
      <c:pivotFmt>
        <c:idx val="9"/>
        <c:spPr>
          <a:solidFill>
            <a:schemeClr val="accent1"/>
          </a:solidFill>
          <a:ln w="28575" cap="rnd">
            <a:solidFill>
              <a:schemeClr val="accent1"/>
            </a:solidFill>
            <a:round/>
          </a:ln>
          <a:effectLst/>
        </c:spPr>
        <c:marker>
          <c:symbol val="none"/>
        </c:marker>
      </c:pivotFmt>
      <c:pivotFmt>
        <c:idx val="10"/>
        <c:spPr>
          <a:solidFill>
            <a:schemeClr val="accent1"/>
          </a:solidFill>
          <a:ln w="28575" cap="rnd">
            <a:solidFill>
              <a:schemeClr val="accent1"/>
            </a:solidFill>
            <a:round/>
          </a:ln>
          <a:effectLst/>
        </c:spPr>
        <c:marker>
          <c:symbol val="none"/>
        </c:marker>
      </c:pivotFmt>
      <c:pivotFmt>
        <c:idx val="11"/>
        <c:spPr>
          <a:solidFill>
            <a:schemeClr val="accent1"/>
          </a:solidFill>
          <a:ln w="28575" cap="rnd">
            <a:solidFill>
              <a:schemeClr val="accent1"/>
            </a:solidFill>
            <a:round/>
          </a:ln>
          <a:effectLst/>
        </c:spPr>
        <c:marker>
          <c:symbol val="none"/>
        </c:marker>
      </c:pivotFmt>
      <c:pivotFmt>
        <c:idx val="12"/>
        <c:spPr>
          <a:solidFill>
            <a:schemeClr val="accent1"/>
          </a:solidFill>
          <a:ln w="28575" cap="rnd">
            <a:solidFill>
              <a:schemeClr val="accent1"/>
            </a:solidFill>
            <a:round/>
          </a:ln>
          <a:effectLst/>
        </c:spPr>
        <c:marker>
          <c:symbol val="none"/>
        </c:marker>
      </c:pivotFmt>
      <c:pivotFmt>
        <c:idx val="13"/>
        <c:spPr>
          <a:solidFill>
            <a:schemeClr val="accent1"/>
          </a:solidFill>
          <a:ln w="28575" cap="rnd">
            <a:solidFill>
              <a:schemeClr val="accent1"/>
            </a:solidFill>
            <a:round/>
          </a:ln>
          <a:effectLst/>
        </c:spPr>
        <c:marker>
          <c:symbol val="none"/>
        </c:marker>
      </c:pivotFmt>
      <c:pivotFmt>
        <c:idx val="14"/>
        <c:spPr>
          <a:solidFill>
            <a:schemeClr val="accent1"/>
          </a:solidFill>
          <a:ln w="28575" cap="rnd">
            <a:solidFill>
              <a:schemeClr val="accent1"/>
            </a:solidFill>
            <a:round/>
          </a:ln>
          <a:effectLst/>
        </c:spPr>
        <c:marker>
          <c:symbol val="none"/>
        </c:marker>
      </c:pivotFmt>
      <c:pivotFmt>
        <c:idx val="15"/>
        <c:spPr>
          <a:solidFill>
            <a:schemeClr val="accent1"/>
          </a:solidFill>
          <a:ln w="28575" cap="rnd">
            <a:solidFill>
              <a:schemeClr val="accent1"/>
            </a:solidFill>
            <a:round/>
          </a:ln>
          <a:effectLst/>
        </c:spPr>
        <c:marker>
          <c:symbol val="none"/>
        </c:marker>
      </c:pivotFmt>
      <c:pivotFmt>
        <c:idx val="16"/>
        <c:spPr>
          <a:solidFill>
            <a:schemeClr val="accent1"/>
          </a:solidFill>
          <a:ln w="28575" cap="rnd">
            <a:solidFill>
              <a:schemeClr val="accent1"/>
            </a:solidFill>
            <a:round/>
          </a:ln>
          <a:effectLst/>
        </c:spPr>
        <c:marker>
          <c:symbol val="none"/>
        </c:marker>
      </c:pivotFmt>
      <c:pivotFmt>
        <c:idx val="17"/>
        <c:spPr>
          <a:solidFill>
            <a:schemeClr val="accent1"/>
          </a:solidFill>
          <a:ln w="28575" cap="rnd">
            <a:solidFill>
              <a:schemeClr val="accent1"/>
            </a:solidFill>
            <a:round/>
          </a:ln>
          <a:effectLst/>
        </c:spPr>
        <c:marker>
          <c:symbol val="none"/>
        </c:marker>
      </c:pivotFmt>
      <c:pivotFmt>
        <c:idx val="18"/>
        <c:spPr>
          <a:solidFill>
            <a:schemeClr val="accent1"/>
          </a:solidFill>
          <a:ln w="28575" cap="rnd">
            <a:solidFill>
              <a:schemeClr val="accent1"/>
            </a:solidFill>
            <a:round/>
          </a:ln>
          <a:effectLst/>
        </c:spPr>
        <c:marker>
          <c:symbol val="none"/>
        </c:marker>
      </c:pivotFmt>
      <c:pivotFmt>
        <c:idx val="19"/>
        <c:spPr>
          <a:solidFill>
            <a:schemeClr val="accent1"/>
          </a:solidFill>
          <a:ln w="28575" cap="rnd">
            <a:solidFill>
              <a:schemeClr val="accent1"/>
            </a:solidFill>
            <a:round/>
          </a:ln>
          <a:effectLst/>
        </c:spPr>
        <c:marker>
          <c:symbol val="none"/>
        </c:marker>
      </c:pivotFmt>
      <c:pivotFmt>
        <c:idx val="20"/>
        <c:spPr>
          <a:solidFill>
            <a:schemeClr val="accent1"/>
          </a:solidFill>
          <a:ln w="28575" cap="rnd">
            <a:solidFill>
              <a:schemeClr val="accent1"/>
            </a:solidFill>
            <a:round/>
          </a:ln>
          <a:effectLst/>
        </c:spPr>
        <c:marker>
          <c:symbol val="none"/>
        </c:marker>
      </c:pivotFmt>
      <c:pivotFmt>
        <c:idx val="21"/>
        <c:spPr>
          <a:solidFill>
            <a:schemeClr val="accent1"/>
          </a:solidFill>
          <a:ln w="28575" cap="rnd">
            <a:solidFill>
              <a:schemeClr val="accent1"/>
            </a:solidFill>
            <a:round/>
          </a:ln>
          <a:effectLst/>
        </c:spPr>
        <c:marker>
          <c:symbol val="none"/>
        </c:marker>
      </c:pivotFmt>
      <c:pivotFmt>
        <c:idx val="22"/>
        <c:spPr>
          <a:solidFill>
            <a:schemeClr val="accent1"/>
          </a:solidFill>
          <a:ln w="28575" cap="rnd">
            <a:solidFill>
              <a:schemeClr val="accent1"/>
            </a:solidFill>
            <a:round/>
          </a:ln>
          <a:effectLst/>
        </c:spPr>
        <c:marker>
          <c:symbol val="none"/>
        </c:marker>
      </c:pivotFmt>
      <c:pivotFmt>
        <c:idx val="23"/>
        <c:spPr>
          <a:solidFill>
            <a:schemeClr val="accent1"/>
          </a:solidFill>
          <a:ln w="28575" cap="rnd">
            <a:solidFill>
              <a:schemeClr val="accent1"/>
            </a:solidFill>
            <a:round/>
          </a:ln>
          <a:effectLst/>
        </c:spPr>
        <c:marker>
          <c:symbol val="none"/>
        </c:marker>
      </c:pivotFmt>
      <c:pivotFmt>
        <c:idx val="24"/>
        <c:spPr>
          <a:solidFill>
            <a:schemeClr val="accent1"/>
          </a:solidFill>
          <a:ln w="28575" cap="rnd">
            <a:solidFill>
              <a:schemeClr val="accent1"/>
            </a:solidFill>
            <a:round/>
          </a:ln>
          <a:effectLst/>
        </c:spPr>
        <c:marker>
          <c:symbol val="none"/>
        </c:marker>
      </c:pivotFmt>
      <c:pivotFmt>
        <c:idx val="25"/>
        <c:spPr>
          <a:solidFill>
            <a:schemeClr val="accent1"/>
          </a:solidFill>
          <a:ln w="28575" cap="rnd">
            <a:solidFill>
              <a:schemeClr val="accent1"/>
            </a:solidFill>
            <a:round/>
          </a:ln>
          <a:effectLst/>
        </c:spPr>
        <c:marker>
          <c:symbol val="none"/>
        </c:marker>
      </c:pivotFmt>
      <c:pivotFmt>
        <c:idx val="26"/>
        <c:spPr>
          <a:solidFill>
            <a:schemeClr val="accent1"/>
          </a:solidFill>
          <a:ln w="28575" cap="rnd">
            <a:solidFill>
              <a:schemeClr val="accent1"/>
            </a:solidFill>
            <a:round/>
          </a:ln>
          <a:effectLst/>
        </c:spPr>
        <c:marker>
          <c:symbol val="none"/>
        </c:marker>
      </c:pivotFmt>
      <c:pivotFmt>
        <c:idx val="27"/>
        <c:spPr>
          <a:solidFill>
            <a:schemeClr val="accent1"/>
          </a:solidFill>
          <a:ln w="28575" cap="rnd">
            <a:solidFill>
              <a:schemeClr val="accent1"/>
            </a:solidFill>
            <a:round/>
          </a:ln>
          <a:effectLst/>
        </c:spPr>
        <c:marker>
          <c:symbol val="none"/>
        </c:marker>
      </c:pivotFmt>
      <c:pivotFmt>
        <c:idx val="28"/>
        <c:spPr>
          <a:solidFill>
            <a:schemeClr val="accent1"/>
          </a:solidFill>
          <a:ln w="28575" cap="rnd">
            <a:solidFill>
              <a:schemeClr val="accent1"/>
            </a:solidFill>
            <a:round/>
          </a:ln>
          <a:effectLst/>
        </c:spPr>
        <c:marker>
          <c:symbol val="none"/>
        </c:marker>
      </c:pivotFmt>
      <c:pivotFmt>
        <c:idx val="29"/>
        <c:spPr>
          <a:solidFill>
            <a:schemeClr val="accent1"/>
          </a:solidFill>
          <a:ln w="28575" cap="rnd">
            <a:solidFill>
              <a:schemeClr val="accent1"/>
            </a:solidFill>
            <a:round/>
          </a:ln>
          <a:effectLst/>
        </c:spPr>
        <c:marker>
          <c:symbol val="none"/>
        </c:marker>
      </c:pivotFmt>
      <c:pivotFmt>
        <c:idx val="30"/>
        <c:spPr>
          <a:solidFill>
            <a:schemeClr val="accent1"/>
          </a:solidFill>
          <a:ln w="28575" cap="rnd">
            <a:solidFill>
              <a:schemeClr val="accent1"/>
            </a:solidFill>
            <a:round/>
          </a:ln>
          <a:effectLst/>
        </c:spPr>
        <c:marker>
          <c:symbol val="none"/>
        </c:marker>
      </c:pivotFmt>
      <c:pivotFmt>
        <c:idx val="31"/>
        <c:spPr>
          <a:solidFill>
            <a:schemeClr val="accent1"/>
          </a:solidFill>
          <a:ln w="28575" cap="rnd">
            <a:solidFill>
              <a:schemeClr val="accent1"/>
            </a:solidFill>
            <a:round/>
          </a:ln>
          <a:effectLst/>
        </c:spPr>
        <c:marker>
          <c:symbol val="none"/>
        </c:marker>
      </c:pivotFmt>
      <c:pivotFmt>
        <c:idx val="32"/>
        <c:spPr>
          <a:solidFill>
            <a:schemeClr val="accent1"/>
          </a:solidFill>
          <a:ln w="28575" cap="rnd">
            <a:solidFill>
              <a:schemeClr val="accent1"/>
            </a:solidFill>
            <a:round/>
          </a:ln>
          <a:effectLst/>
        </c:spPr>
        <c:marker>
          <c:symbol val="none"/>
        </c:marker>
      </c:pivotFmt>
      <c:pivotFmt>
        <c:idx val="33"/>
        <c:spPr>
          <a:solidFill>
            <a:schemeClr val="accent1"/>
          </a:solidFill>
          <a:ln w="28575" cap="rnd">
            <a:solidFill>
              <a:schemeClr val="accent1"/>
            </a:solidFill>
            <a:round/>
          </a:ln>
          <a:effectLst/>
        </c:spPr>
        <c:marker>
          <c:symbol val="none"/>
        </c:marker>
      </c:pivotFmt>
      <c:pivotFmt>
        <c:idx val="34"/>
        <c:spPr>
          <a:solidFill>
            <a:schemeClr val="accent1"/>
          </a:solidFill>
          <a:ln w="28575" cap="rnd">
            <a:solidFill>
              <a:schemeClr val="accent1"/>
            </a:solidFill>
            <a:round/>
          </a:ln>
          <a:effectLst/>
        </c:spPr>
        <c:marker>
          <c:symbol val="none"/>
        </c:marker>
      </c:pivotFmt>
      <c:pivotFmt>
        <c:idx val="35"/>
        <c:spPr>
          <a:solidFill>
            <a:schemeClr val="accent1"/>
          </a:solidFill>
          <a:ln w="28575" cap="rnd">
            <a:solidFill>
              <a:schemeClr val="accent1"/>
            </a:solidFill>
            <a:round/>
          </a:ln>
          <a:effectLst/>
        </c:spPr>
        <c:marker>
          <c:symbol val="none"/>
        </c:marker>
      </c:pivotFmt>
      <c:pivotFmt>
        <c:idx val="36"/>
        <c:spPr>
          <a:solidFill>
            <a:schemeClr val="accent1"/>
          </a:solidFill>
          <a:ln w="19050" cap="rnd">
            <a:solidFill>
              <a:schemeClr val="accent3"/>
            </a:solidFill>
            <a:round/>
          </a:ln>
          <a:effectLst/>
        </c:spPr>
        <c:marker>
          <c:symbol val="none"/>
        </c:marker>
      </c:pivotFmt>
      <c:pivotFmt>
        <c:idx val="37"/>
        <c:spPr>
          <a:solidFill>
            <a:schemeClr val="accent1"/>
          </a:solidFill>
          <a:ln w="19050" cap="rnd">
            <a:solidFill>
              <a:schemeClr val="accent4"/>
            </a:solidFill>
            <a:round/>
          </a:ln>
          <a:effectLst/>
        </c:spPr>
        <c:marker>
          <c:symbol val="none"/>
        </c:marker>
      </c:pivotFmt>
      <c:pivotFmt>
        <c:idx val="38"/>
        <c:spPr>
          <a:solidFill>
            <a:schemeClr val="accent1"/>
          </a:solidFill>
          <a:ln w="19050" cap="rnd">
            <a:solidFill>
              <a:schemeClr val="accent4"/>
            </a:solidFill>
            <a:round/>
          </a:ln>
          <a:effectLst/>
        </c:spPr>
        <c:marker>
          <c:symbol val="none"/>
        </c:marker>
      </c:pivotFmt>
      <c:pivotFmt>
        <c:idx val="39"/>
        <c:spPr>
          <a:solidFill>
            <a:schemeClr val="accent1"/>
          </a:solidFill>
          <a:ln w="19050" cap="rnd">
            <a:solidFill>
              <a:schemeClr val="accent4"/>
            </a:solidFill>
            <a:round/>
          </a:ln>
          <a:effectLst/>
        </c:spPr>
        <c:marker>
          <c:symbol val="none"/>
        </c:marker>
      </c:pivotFmt>
      <c:pivotFmt>
        <c:idx val="40"/>
        <c:spPr>
          <a:solidFill>
            <a:schemeClr val="accent1"/>
          </a:solidFill>
          <a:ln w="19050" cap="rnd">
            <a:solidFill>
              <a:schemeClr val="accent4"/>
            </a:solidFill>
            <a:round/>
          </a:ln>
          <a:effectLst/>
        </c:spPr>
        <c:marker>
          <c:symbol val="none"/>
        </c:marker>
      </c:pivotFmt>
      <c:pivotFmt>
        <c:idx val="41"/>
        <c:spPr>
          <a:solidFill>
            <a:schemeClr val="accent1"/>
          </a:solidFill>
          <a:ln w="19050" cap="rnd">
            <a:solidFill>
              <a:schemeClr val="accent6"/>
            </a:solidFill>
            <a:round/>
          </a:ln>
          <a:effectLst/>
        </c:spPr>
        <c:marker>
          <c:symbol val="none"/>
        </c:marker>
      </c:pivotFmt>
      <c:pivotFmt>
        <c:idx val="42"/>
        <c:spPr>
          <a:solidFill>
            <a:schemeClr val="accent1"/>
          </a:solidFill>
          <a:ln w="19050" cap="rnd">
            <a:solidFill>
              <a:schemeClr val="accent6"/>
            </a:solidFill>
            <a:round/>
          </a:ln>
          <a:effectLst/>
        </c:spPr>
        <c:marker>
          <c:symbol val="none"/>
        </c:marker>
      </c:pivotFmt>
      <c:pivotFmt>
        <c:idx val="43"/>
        <c:spPr>
          <a:solidFill>
            <a:schemeClr val="accent1"/>
          </a:solidFill>
          <a:ln w="19050" cap="rnd">
            <a:solidFill>
              <a:schemeClr val="accent6"/>
            </a:solidFill>
            <a:round/>
          </a:ln>
          <a:effectLst/>
        </c:spPr>
        <c:marker>
          <c:symbol val="none"/>
        </c:marker>
      </c:pivotFmt>
      <c:pivotFmt>
        <c:idx val="44"/>
        <c:spPr>
          <a:solidFill>
            <a:schemeClr val="accent1"/>
          </a:solidFill>
          <a:ln w="19050" cap="rnd">
            <a:solidFill>
              <a:schemeClr val="accent6"/>
            </a:solidFill>
            <a:round/>
          </a:ln>
          <a:effectLst/>
        </c:spPr>
        <c:marker>
          <c:symbol val="none"/>
        </c:marker>
      </c:pivotFmt>
      <c:pivotFmt>
        <c:idx val="45"/>
        <c:spPr>
          <a:solidFill>
            <a:schemeClr val="accent1"/>
          </a:solidFill>
          <a:ln w="19050" cap="rnd">
            <a:solidFill>
              <a:schemeClr val="accent3"/>
            </a:solidFill>
            <a:round/>
          </a:ln>
          <a:effectLst/>
        </c:spPr>
        <c:marker>
          <c:symbol val="none"/>
        </c:marker>
      </c:pivotFmt>
      <c:pivotFmt>
        <c:idx val="46"/>
        <c:spPr>
          <a:solidFill>
            <a:schemeClr val="accent1"/>
          </a:solidFill>
          <a:ln w="19050" cap="rnd">
            <a:solidFill>
              <a:schemeClr val="accent2"/>
            </a:solidFill>
            <a:round/>
          </a:ln>
          <a:effectLst/>
        </c:spPr>
        <c:marker>
          <c:symbol val="none"/>
        </c:marker>
      </c:pivotFmt>
      <c:pivotFmt>
        <c:idx val="47"/>
        <c:spPr>
          <a:solidFill>
            <a:schemeClr val="accent1"/>
          </a:solidFill>
          <a:ln w="19050" cap="rnd">
            <a:solidFill>
              <a:schemeClr val="accent2"/>
            </a:solidFill>
            <a:round/>
          </a:ln>
          <a:effectLst/>
        </c:spPr>
        <c:marker>
          <c:symbol val="none"/>
        </c:marker>
      </c:pivotFmt>
      <c:pivotFmt>
        <c:idx val="48"/>
        <c:spPr>
          <a:solidFill>
            <a:schemeClr val="accent1"/>
          </a:solidFill>
          <a:ln w="19050" cap="rnd">
            <a:solidFill>
              <a:schemeClr val="accent2"/>
            </a:solidFill>
            <a:round/>
          </a:ln>
          <a:effectLst/>
        </c:spPr>
        <c:marker>
          <c:symbol val="none"/>
        </c:marker>
      </c:pivotFmt>
      <c:pivotFmt>
        <c:idx val="49"/>
        <c:spPr>
          <a:solidFill>
            <a:schemeClr val="accent1"/>
          </a:solidFill>
          <a:ln w="19050" cap="rnd">
            <a:solidFill>
              <a:schemeClr val="accent2"/>
            </a:solidFill>
            <a:round/>
          </a:ln>
          <a:effectLst/>
        </c:spPr>
        <c:marker>
          <c:symbol val="none"/>
        </c:marker>
      </c:pivotFmt>
      <c:pivotFmt>
        <c:idx val="50"/>
        <c:spPr>
          <a:solidFill>
            <a:schemeClr val="accent1"/>
          </a:solidFill>
          <a:ln w="19050" cap="rnd">
            <a:solidFill>
              <a:schemeClr val="accent5"/>
            </a:solidFill>
            <a:round/>
          </a:ln>
          <a:effectLst/>
        </c:spPr>
        <c:marker>
          <c:symbol val="none"/>
        </c:marker>
      </c:pivotFmt>
      <c:pivotFmt>
        <c:idx val="51"/>
        <c:spPr>
          <a:solidFill>
            <a:schemeClr val="accent1"/>
          </a:solidFill>
          <a:ln w="19050" cap="rnd">
            <a:solidFill>
              <a:schemeClr val="accent5"/>
            </a:solidFill>
            <a:round/>
          </a:ln>
          <a:effectLst/>
        </c:spPr>
        <c:marker>
          <c:symbol val="none"/>
        </c:marker>
      </c:pivotFmt>
      <c:pivotFmt>
        <c:idx val="52"/>
        <c:spPr>
          <a:solidFill>
            <a:schemeClr val="accent1"/>
          </a:solidFill>
          <a:ln w="19050" cap="rnd">
            <a:solidFill>
              <a:schemeClr val="accent5"/>
            </a:solidFill>
            <a:round/>
          </a:ln>
          <a:effectLst/>
        </c:spPr>
        <c:marker>
          <c:symbol val="none"/>
        </c:marker>
      </c:pivotFmt>
      <c:pivotFmt>
        <c:idx val="53"/>
        <c:spPr>
          <a:solidFill>
            <a:schemeClr val="accent1"/>
          </a:solidFill>
          <a:ln w="19050" cap="rnd">
            <a:solidFill>
              <a:schemeClr val="accent3"/>
            </a:solidFill>
            <a:round/>
          </a:ln>
          <a:effectLst/>
        </c:spPr>
        <c:marker>
          <c:symbol val="none"/>
        </c:marker>
      </c:pivotFmt>
      <c:pivotFmt>
        <c:idx val="54"/>
        <c:spPr>
          <a:solidFill>
            <a:schemeClr val="accent1"/>
          </a:solidFill>
          <a:ln w="19050" cap="rnd">
            <a:solidFill>
              <a:schemeClr val="accent3"/>
            </a:solidFill>
            <a:round/>
          </a:ln>
          <a:effectLst/>
        </c:spPr>
        <c:marker>
          <c:symbol val="none"/>
        </c:marker>
      </c:pivotFmt>
      <c:pivotFmt>
        <c:idx val="55"/>
        <c:spPr>
          <a:solidFill>
            <a:schemeClr val="accent1"/>
          </a:solidFill>
          <a:ln w="19050" cap="rnd">
            <a:solidFill>
              <a:schemeClr val="accent4"/>
            </a:solidFill>
            <a:round/>
          </a:ln>
          <a:effectLst/>
        </c:spPr>
        <c:marker>
          <c:symbol val="none"/>
        </c:marker>
      </c:pivotFmt>
      <c:pivotFmt>
        <c:idx val="56"/>
        <c:spPr>
          <a:solidFill>
            <a:schemeClr val="accent1"/>
          </a:solidFill>
          <a:ln w="19050" cap="rnd">
            <a:solidFill>
              <a:schemeClr val="accent4"/>
            </a:solidFill>
            <a:round/>
          </a:ln>
          <a:effectLst/>
        </c:spPr>
        <c:marker>
          <c:symbol val="none"/>
        </c:marker>
      </c:pivotFmt>
      <c:pivotFmt>
        <c:idx val="57"/>
        <c:spPr>
          <a:solidFill>
            <a:schemeClr val="accent1"/>
          </a:solidFill>
          <a:ln w="19050" cap="rnd">
            <a:solidFill>
              <a:schemeClr val="accent1"/>
            </a:solidFill>
            <a:round/>
          </a:ln>
          <a:effectLst/>
        </c:spPr>
        <c:marker>
          <c:symbol val="none"/>
        </c:marker>
      </c:pivotFmt>
      <c:pivotFmt>
        <c:idx val="58"/>
        <c:spPr>
          <a:solidFill>
            <a:schemeClr val="accent1"/>
          </a:solidFill>
          <a:ln w="19050" cap="rnd">
            <a:solidFill>
              <a:schemeClr val="accent4"/>
            </a:solidFill>
            <a:round/>
          </a:ln>
          <a:effectLst/>
        </c:spPr>
        <c:marker>
          <c:symbol val="none"/>
        </c:marker>
      </c:pivotFmt>
      <c:pivotFmt>
        <c:idx val="59"/>
        <c:spPr>
          <a:solidFill>
            <a:schemeClr val="accent1"/>
          </a:solidFill>
          <a:ln w="19050" cap="rnd">
            <a:solidFill>
              <a:schemeClr val="accent1"/>
            </a:solidFill>
            <a:round/>
          </a:ln>
          <a:effectLst/>
        </c:spPr>
        <c:marker>
          <c:symbol val="none"/>
        </c:marker>
      </c:pivotFmt>
      <c:pivotFmt>
        <c:idx val="60"/>
        <c:spPr>
          <a:solidFill>
            <a:schemeClr val="accent1"/>
          </a:solidFill>
          <a:ln w="19050" cap="rnd">
            <a:solidFill>
              <a:schemeClr val="accent6"/>
            </a:solidFill>
            <a:round/>
          </a:ln>
          <a:effectLst/>
        </c:spPr>
        <c:marker>
          <c:symbol val="none"/>
        </c:marker>
      </c:pivotFmt>
      <c:pivotFmt>
        <c:idx val="61"/>
        <c:spPr>
          <a:solidFill>
            <a:schemeClr val="accent1"/>
          </a:solidFill>
          <a:ln w="19050" cap="rnd">
            <a:solidFill>
              <a:schemeClr val="accent6"/>
            </a:solidFill>
            <a:round/>
          </a:ln>
          <a:effectLst/>
        </c:spPr>
        <c:marker>
          <c:symbol val="none"/>
        </c:marker>
      </c:pivotFmt>
      <c:pivotFmt>
        <c:idx val="62"/>
        <c:spPr>
          <a:solidFill>
            <a:schemeClr val="accent1"/>
          </a:solidFill>
          <a:ln w="19050" cap="rnd">
            <a:solidFill>
              <a:schemeClr val="accent6"/>
            </a:solidFill>
            <a:round/>
          </a:ln>
          <a:effectLst/>
        </c:spPr>
        <c:marker>
          <c:symbol val="none"/>
        </c:marker>
      </c:pivotFmt>
      <c:pivotFmt>
        <c:idx val="63"/>
        <c:spPr>
          <a:solidFill>
            <a:schemeClr val="accent1"/>
          </a:solidFill>
          <a:ln w="19050" cap="rnd">
            <a:solidFill>
              <a:schemeClr val="accent3"/>
            </a:solidFill>
            <a:round/>
          </a:ln>
          <a:effectLst/>
        </c:spPr>
        <c:marker>
          <c:symbol val="none"/>
        </c:marker>
      </c:pivotFmt>
      <c:pivotFmt>
        <c:idx val="64"/>
        <c:spPr>
          <a:solidFill>
            <a:schemeClr val="accent1"/>
          </a:solidFill>
          <a:ln w="19050" cap="rnd">
            <a:solidFill>
              <a:schemeClr val="accent2"/>
            </a:solidFill>
            <a:round/>
          </a:ln>
          <a:effectLst/>
        </c:spPr>
        <c:marker>
          <c:symbol val="none"/>
        </c:marker>
      </c:pivotFmt>
      <c:pivotFmt>
        <c:idx val="65"/>
        <c:spPr>
          <a:solidFill>
            <a:schemeClr val="accent1"/>
          </a:solidFill>
          <a:ln w="19050" cap="rnd">
            <a:solidFill>
              <a:schemeClr val="accent2"/>
            </a:solidFill>
            <a:round/>
          </a:ln>
          <a:effectLst/>
        </c:spPr>
        <c:marker>
          <c:symbol val="none"/>
        </c:marker>
      </c:pivotFmt>
      <c:pivotFmt>
        <c:idx val="66"/>
        <c:spPr>
          <a:solidFill>
            <a:schemeClr val="accent1"/>
          </a:solidFill>
          <a:ln w="19050" cap="rnd">
            <a:solidFill>
              <a:schemeClr val="accent2"/>
            </a:solidFill>
            <a:round/>
          </a:ln>
          <a:effectLst/>
        </c:spPr>
        <c:marker>
          <c:symbol val="none"/>
        </c:marker>
      </c:pivotFmt>
      <c:pivotFmt>
        <c:idx val="67"/>
        <c:spPr>
          <a:solidFill>
            <a:schemeClr val="accent1"/>
          </a:solidFill>
          <a:ln w="19050" cap="rnd">
            <a:solidFill>
              <a:schemeClr val="accent2"/>
            </a:solidFill>
            <a:round/>
          </a:ln>
          <a:effectLst/>
        </c:spPr>
        <c:marker>
          <c:symbol val="none"/>
        </c:marker>
      </c:pivotFmt>
      <c:pivotFmt>
        <c:idx val="68"/>
        <c:spPr>
          <a:solidFill>
            <a:schemeClr val="accent1"/>
          </a:solidFill>
          <a:ln w="19050" cap="rnd">
            <a:solidFill>
              <a:schemeClr val="accent5"/>
            </a:solidFill>
            <a:round/>
          </a:ln>
          <a:effectLst/>
        </c:spPr>
        <c:marker>
          <c:symbol val="none"/>
        </c:marker>
      </c:pivotFmt>
      <c:pivotFmt>
        <c:idx val="69"/>
        <c:spPr>
          <a:solidFill>
            <a:schemeClr val="accent1"/>
          </a:solidFill>
          <a:ln w="19050" cap="rnd">
            <a:solidFill>
              <a:schemeClr val="accent5"/>
            </a:solidFill>
            <a:round/>
          </a:ln>
          <a:effectLst/>
        </c:spPr>
        <c:marker>
          <c:symbol val="none"/>
        </c:marker>
      </c:pivotFmt>
      <c:pivotFmt>
        <c:idx val="70"/>
        <c:spPr>
          <a:solidFill>
            <a:schemeClr val="accent1"/>
          </a:solidFill>
          <a:ln w="19050" cap="rnd">
            <a:solidFill>
              <a:schemeClr val="accent5"/>
            </a:solidFill>
            <a:round/>
          </a:ln>
          <a:effectLst/>
        </c:spPr>
        <c:marker>
          <c:symbol val="none"/>
        </c:marker>
      </c:pivotFmt>
      <c:pivotFmt>
        <c:idx val="71"/>
        <c:spPr>
          <a:solidFill>
            <a:schemeClr val="accent1"/>
          </a:solidFill>
          <a:ln w="19050" cap="rnd">
            <a:solidFill>
              <a:schemeClr val="accent3"/>
            </a:solidFill>
            <a:round/>
          </a:ln>
          <a:effectLst/>
        </c:spPr>
        <c:marker>
          <c:symbol val="none"/>
        </c:marker>
      </c:pivotFmt>
      <c:pivotFmt>
        <c:idx val="72"/>
        <c:spPr>
          <a:solidFill>
            <a:schemeClr val="accent1"/>
          </a:solidFill>
          <a:ln w="28575" cap="rnd">
            <a:solidFill>
              <a:schemeClr val="accent1"/>
            </a:solidFill>
            <a:round/>
          </a:ln>
          <a:effectLst/>
        </c:spPr>
        <c:marker>
          <c:symbol val="none"/>
        </c:marker>
      </c:pivotFmt>
      <c:pivotFmt>
        <c:idx val="73"/>
        <c:spPr>
          <a:solidFill>
            <a:schemeClr val="accent1"/>
          </a:solidFill>
          <a:ln w="28575" cap="rnd">
            <a:solidFill>
              <a:schemeClr val="accent1"/>
            </a:solidFill>
            <a:round/>
          </a:ln>
          <a:effectLst/>
        </c:spPr>
        <c:marker>
          <c:symbol val="none"/>
        </c:marker>
      </c:pivotFmt>
      <c:pivotFmt>
        <c:idx val="74"/>
        <c:spPr>
          <a:solidFill>
            <a:schemeClr val="accent1"/>
          </a:solidFill>
          <a:ln w="28575" cap="rnd">
            <a:solidFill>
              <a:schemeClr val="accent1"/>
            </a:solidFill>
            <a:round/>
          </a:ln>
          <a:effectLst/>
        </c:spPr>
        <c:marker>
          <c:symbol val="none"/>
        </c:marker>
      </c:pivotFmt>
      <c:pivotFmt>
        <c:idx val="75"/>
        <c:spPr>
          <a:solidFill>
            <a:schemeClr val="accent1"/>
          </a:solidFill>
          <a:ln w="28575" cap="rnd">
            <a:solidFill>
              <a:schemeClr val="accent1"/>
            </a:solidFill>
            <a:round/>
          </a:ln>
          <a:effectLst/>
        </c:spPr>
        <c:marker>
          <c:symbol val="none"/>
        </c:marker>
      </c:pivotFmt>
      <c:pivotFmt>
        <c:idx val="76"/>
        <c:spPr>
          <a:solidFill>
            <a:schemeClr val="accent1"/>
          </a:solidFill>
          <a:ln w="28575" cap="rnd">
            <a:solidFill>
              <a:schemeClr val="accent1"/>
            </a:solidFill>
            <a:round/>
          </a:ln>
          <a:effectLst/>
        </c:spPr>
        <c:marker>
          <c:symbol val="none"/>
        </c:marker>
      </c:pivotFmt>
      <c:pivotFmt>
        <c:idx val="77"/>
        <c:spPr>
          <a:solidFill>
            <a:schemeClr val="accent1"/>
          </a:solidFill>
          <a:ln w="28575" cap="rnd">
            <a:solidFill>
              <a:schemeClr val="accent1"/>
            </a:solidFill>
            <a:round/>
          </a:ln>
          <a:effectLst/>
        </c:spPr>
        <c:marker>
          <c:symbol val="none"/>
        </c:marker>
      </c:pivotFmt>
      <c:pivotFmt>
        <c:idx val="78"/>
        <c:spPr>
          <a:solidFill>
            <a:schemeClr val="accent1"/>
          </a:solidFill>
          <a:ln w="28575" cap="rnd">
            <a:solidFill>
              <a:schemeClr val="accent1"/>
            </a:solidFill>
            <a:round/>
          </a:ln>
          <a:effectLst/>
        </c:spPr>
        <c:marker>
          <c:symbol val="none"/>
        </c:marker>
      </c:pivotFmt>
      <c:pivotFmt>
        <c:idx val="79"/>
        <c:spPr>
          <a:solidFill>
            <a:schemeClr val="accent1"/>
          </a:solidFill>
          <a:ln w="28575" cap="rnd">
            <a:solidFill>
              <a:schemeClr val="accent1"/>
            </a:solidFill>
            <a:round/>
          </a:ln>
          <a:effectLst/>
        </c:spPr>
        <c:marker>
          <c:symbol val="none"/>
        </c:marker>
      </c:pivotFmt>
      <c:pivotFmt>
        <c:idx val="80"/>
        <c:spPr>
          <a:solidFill>
            <a:schemeClr val="accent1"/>
          </a:solidFill>
          <a:ln w="28575" cap="rnd">
            <a:solidFill>
              <a:schemeClr val="accent1"/>
            </a:solidFill>
            <a:round/>
          </a:ln>
          <a:effectLst/>
        </c:spPr>
        <c:marker>
          <c:symbol val="none"/>
        </c:marker>
      </c:pivotFmt>
      <c:pivotFmt>
        <c:idx val="81"/>
        <c:spPr>
          <a:solidFill>
            <a:schemeClr val="accent1"/>
          </a:solidFill>
          <a:ln w="28575" cap="rnd">
            <a:solidFill>
              <a:schemeClr val="accent1"/>
            </a:solidFill>
            <a:round/>
          </a:ln>
          <a:effectLst/>
        </c:spPr>
        <c:marker>
          <c:symbol val="none"/>
        </c:marker>
      </c:pivotFmt>
      <c:pivotFmt>
        <c:idx val="82"/>
        <c:spPr>
          <a:solidFill>
            <a:schemeClr val="accent1"/>
          </a:solidFill>
          <a:ln w="28575" cap="rnd">
            <a:solidFill>
              <a:schemeClr val="accent1"/>
            </a:solidFill>
            <a:round/>
          </a:ln>
          <a:effectLst/>
        </c:spPr>
        <c:marker>
          <c:symbol val="none"/>
        </c:marker>
      </c:pivotFmt>
      <c:pivotFmt>
        <c:idx val="83"/>
        <c:spPr>
          <a:solidFill>
            <a:schemeClr val="accent1"/>
          </a:solidFill>
          <a:ln w="28575" cap="rnd">
            <a:solidFill>
              <a:schemeClr val="accent1"/>
            </a:solidFill>
            <a:round/>
          </a:ln>
          <a:effectLst/>
        </c:spPr>
        <c:marker>
          <c:symbol val="none"/>
        </c:marker>
      </c:pivotFmt>
      <c:pivotFmt>
        <c:idx val="84"/>
        <c:spPr>
          <a:solidFill>
            <a:schemeClr val="accent1"/>
          </a:solidFill>
          <a:ln w="28575" cap="rnd">
            <a:solidFill>
              <a:schemeClr val="accent1"/>
            </a:solidFill>
            <a:round/>
          </a:ln>
          <a:effectLst/>
        </c:spPr>
        <c:marker>
          <c:symbol val="none"/>
        </c:marker>
      </c:pivotFmt>
      <c:pivotFmt>
        <c:idx val="85"/>
        <c:spPr>
          <a:solidFill>
            <a:schemeClr val="accent1"/>
          </a:solidFill>
          <a:ln w="28575" cap="rnd">
            <a:solidFill>
              <a:schemeClr val="accent1"/>
            </a:solidFill>
            <a:round/>
          </a:ln>
          <a:effectLst/>
        </c:spPr>
        <c:marker>
          <c:symbol val="none"/>
        </c:marker>
      </c:pivotFmt>
      <c:pivotFmt>
        <c:idx val="86"/>
        <c:spPr>
          <a:solidFill>
            <a:schemeClr val="accent1"/>
          </a:solidFill>
          <a:ln w="28575" cap="rnd">
            <a:solidFill>
              <a:schemeClr val="accent1"/>
            </a:solidFill>
            <a:round/>
          </a:ln>
          <a:effectLst/>
        </c:spPr>
        <c:marker>
          <c:symbol val="none"/>
        </c:marker>
      </c:pivotFmt>
      <c:pivotFmt>
        <c:idx val="87"/>
        <c:spPr>
          <a:solidFill>
            <a:schemeClr val="accent1"/>
          </a:solidFill>
          <a:ln w="28575" cap="rnd">
            <a:solidFill>
              <a:schemeClr val="accent1"/>
            </a:solidFill>
            <a:round/>
          </a:ln>
          <a:effectLst/>
        </c:spPr>
        <c:marker>
          <c:symbol val="none"/>
        </c:marker>
      </c:pivotFmt>
      <c:pivotFmt>
        <c:idx val="88"/>
        <c:spPr>
          <a:solidFill>
            <a:schemeClr val="accent1"/>
          </a:solidFill>
          <a:ln w="28575" cap="rnd">
            <a:solidFill>
              <a:schemeClr val="accent1"/>
            </a:solidFill>
            <a:round/>
          </a:ln>
          <a:effectLst/>
        </c:spPr>
        <c:marker>
          <c:symbol val="none"/>
        </c:marker>
      </c:pivotFmt>
      <c:pivotFmt>
        <c:idx val="89"/>
        <c:spPr>
          <a:solidFill>
            <a:schemeClr val="accent1"/>
          </a:solidFill>
          <a:ln w="28575" cap="rnd">
            <a:solidFill>
              <a:schemeClr val="accent1"/>
            </a:solidFill>
            <a:round/>
          </a:ln>
          <a:effectLst/>
        </c:spPr>
        <c:marker>
          <c:symbol val="none"/>
        </c:marker>
      </c:pivotFmt>
      <c:pivotFmt>
        <c:idx val="90"/>
        <c:spPr>
          <a:solidFill>
            <a:schemeClr val="accent1"/>
          </a:solidFill>
          <a:ln w="28575" cap="rnd">
            <a:solidFill>
              <a:schemeClr val="accent1"/>
            </a:solidFill>
            <a:round/>
          </a:ln>
          <a:effectLst/>
        </c:spPr>
        <c:marker>
          <c:symbol val="none"/>
        </c:marker>
      </c:pivotFmt>
      <c:pivotFmt>
        <c:idx val="91"/>
        <c:spPr>
          <a:solidFill>
            <a:schemeClr val="accent1"/>
          </a:solidFill>
          <a:ln w="28575" cap="rnd">
            <a:solidFill>
              <a:schemeClr val="accent1"/>
            </a:solidFill>
            <a:round/>
          </a:ln>
          <a:effectLst/>
        </c:spPr>
        <c:marker>
          <c:symbol val="none"/>
        </c:marker>
      </c:pivotFmt>
      <c:pivotFmt>
        <c:idx val="92"/>
        <c:spPr>
          <a:solidFill>
            <a:schemeClr val="accent1"/>
          </a:solidFill>
          <a:ln w="28575" cap="rnd">
            <a:solidFill>
              <a:schemeClr val="accent1"/>
            </a:solidFill>
            <a:round/>
          </a:ln>
          <a:effectLst/>
        </c:spPr>
        <c:marker>
          <c:symbol val="none"/>
        </c:marker>
      </c:pivotFmt>
      <c:pivotFmt>
        <c:idx val="93"/>
        <c:spPr>
          <a:solidFill>
            <a:schemeClr val="accent1"/>
          </a:solidFill>
          <a:ln w="28575" cap="rnd">
            <a:solidFill>
              <a:schemeClr val="accent1"/>
            </a:solidFill>
            <a:round/>
          </a:ln>
          <a:effectLst/>
        </c:spPr>
        <c:marker>
          <c:symbol val="none"/>
        </c:marker>
      </c:pivotFmt>
      <c:pivotFmt>
        <c:idx val="94"/>
        <c:spPr>
          <a:solidFill>
            <a:schemeClr val="accent1"/>
          </a:solidFill>
          <a:ln w="28575" cap="rnd">
            <a:solidFill>
              <a:schemeClr val="accent1"/>
            </a:solidFill>
            <a:round/>
          </a:ln>
          <a:effectLst/>
        </c:spPr>
        <c:marker>
          <c:symbol val="none"/>
        </c:marker>
      </c:pivotFmt>
      <c:pivotFmt>
        <c:idx val="95"/>
        <c:spPr>
          <a:solidFill>
            <a:schemeClr val="accent1"/>
          </a:solidFill>
          <a:ln w="28575" cap="rnd">
            <a:solidFill>
              <a:schemeClr val="accent1"/>
            </a:solidFill>
            <a:round/>
          </a:ln>
          <a:effectLst/>
        </c:spPr>
        <c:marker>
          <c:symbol val="none"/>
        </c:marker>
      </c:pivotFmt>
      <c:pivotFmt>
        <c:idx val="96"/>
        <c:spPr>
          <a:solidFill>
            <a:schemeClr val="accent1"/>
          </a:solidFill>
          <a:ln w="28575" cap="rnd">
            <a:solidFill>
              <a:schemeClr val="accent1"/>
            </a:solidFill>
            <a:round/>
          </a:ln>
          <a:effectLst/>
        </c:spPr>
        <c:marker>
          <c:symbol val="none"/>
        </c:marker>
      </c:pivotFmt>
      <c:pivotFmt>
        <c:idx val="97"/>
        <c:spPr>
          <a:solidFill>
            <a:schemeClr val="accent1"/>
          </a:solidFill>
          <a:ln w="28575" cap="rnd">
            <a:solidFill>
              <a:schemeClr val="accent1"/>
            </a:solidFill>
            <a:round/>
          </a:ln>
          <a:effectLst/>
        </c:spPr>
        <c:marker>
          <c:symbol val="none"/>
        </c:marker>
      </c:pivotFmt>
      <c:pivotFmt>
        <c:idx val="98"/>
        <c:spPr>
          <a:solidFill>
            <a:schemeClr val="accent1"/>
          </a:solidFill>
          <a:ln w="28575" cap="rnd">
            <a:solidFill>
              <a:schemeClr val="accent1"/>
            </a:solidFill>
            <a:round/>
          </a:ln>
          <a:effectLst/>
        </c:spPr>
        <c:marker>
          <c:symbol val="none"/>
        </c:marker>
      </c:pivotFmt>
      <c:pivotFmt>
        <c:idx val="99"/>
        <c:spPr>
          <a:solidFill>
            <a:schemeClr val="accent1"/>
          </a:solidFill>
          <a:ln w="28575" cap="rnd">
            <a:solidFill>
              <a:schemeClr val="accent1"/>
            </a:solidFill>
            <a:round/>
          </a:ln>
          <a:effectLst/>
        </c:spPr>
        <c:marker>
          <c:symbol val="none"/>
        </c:marker>
      </c:pivotFmt>
      <c:pivotFmt>
        <c:idx val="100"/>
        <c:spPr>
          <a:solidFill>
            <a:schemeClr val="accent1"/>
          </a:solidFill>
          <a:ln w="28575" cap="rnd">
            <a:solidFill>
              <a:schemeClr val="accent1"/>
            </a:solidFill>
            <a:round/>
          </a:ln>
          <a:effectLst/>
        </c:spPr>
        <c:marker>
          <c:symbol val="none"/>
        </c:marker>
      </c:pivotFmt>
      <c:pivotFmt>
        <c:idx val="101"/>
        <c:spPr>
          <a:solidFill>
            <a:schemeClr val="accent1"/>
          </a:solidFill>
          <a:ln w="28575" cap="rnd">
            <a:solidFill>
              <a:schemeClr val="accent1"/>
            </a:solidFill>
            <a:round/>
          </a:ln>
          <a:effectLst/>
        </c:spPr>
        <c:marker>
          <c:symbol val="none"/>
        </c:marker>
      </c:pivotFmt>
      <c:pivotFmt>
        <c:idx val="102"/>
        <c:spPr>
          <a:solidFill>
            <a:schemeClr val="accent1"/>
          </a:solidFill>
          <a:ln w="28575" cap="rnd">
            <a:solidFill>
              <a:schemeClr val="accent1"/>
            </a:solidFill>
            <a:round/>
          </a:ln>
          <a:effectLst/>
        </c:spPr>
        <c:marker>
          <c:symbol val="none"/>
        </c:marker>
      </c:pivotFmt>
      <c:pivotFmt>
        <c:idx val="103"/>
        <c:spPr>
          <a:solidFill>
            <a:schemeClr val="accent1"/>
          </a:solidFill>
          <a:ln w="28575" cap="rnd">
            <a:solidFill>
              <a:schemeClr val="accent1"/>
            </a:solidFill>
            <a:round/>
          </a:ln>
          <a:effectLst/>
        </c:spPr>
        <c:marker>
          <c:symbol val="none"/>
        </c:marker>
      </c:pivotFmt>
      <c:pivotFmt>
        <c:idx val="104"/>
        <c:spPr>
          <a:solidFill>
            <a:schemeClr val="accent1"/>
          </a:solidFill>
          <a:ln w="28575" cap="rnd">
            <a:solidFill>
              <a:schemeClr val="accent1"/>
            </a:solidFill>
            <a:round/>
          </a:ln>
          <a:effectLst/>
        </c:spPr>
        <c:marker>
          <c:symbol val="none"/>
        </c:marker>
      </c:pivotFmt>
      <c:pivotFmt>
        <c:idx val="105"/>
        <c:spPr>
          <a:solidFill>
            <a:schemeClr val="accent1"/>
          </a:solidFill>
          <a:ln w="28575" cap="rnd">
            <a:solidFill>
              <a:schemeClr val="accent1"/>
            </a:solidFill>
            <a:round/>
          </a:ln>
          <a:effectLst/>
        </c:spPr>
        <c:marker>
          <c:symbol val="none"/>
        </c:marker>
      </c:pivotFmt>
      <c:pivotFmt>
        <c:idx val="106"/>
        <c:spPr>
          <a:solidFill>
            <a:schemeClr val="accent1"/>
          </a:solidFill>
          <a:ln w="28575" cap="rnd">
            <a:solidFill>
              <a:schemeClr val="accent1"/>
            </a:solidFill>
            <a:round/>
          </a:ln>
          <a:effectLst/>
        </c:spPr>
        <c:marker>
          <c:symbol val="none"/>
        </c:marker>
      </c:pivotFmt>
      <c:pivotFmt>
        <c:idx val="107"/>
        <c:spPr>
          <a:solidFill>
            <a:schemeClr val="accent1"/>
          </a:solidFill>
          <a:ln w="28575" cap="rnd">
            <a:solidFill>
              <a:schemeClr val="accent1"/>
            </a:solidFill>
            <a:round/>
          </a:ln>
          <a:effectLst/>
        </c:spPr>
        <c:marker>
          <c:symbol val="none"/>
        </c:marker>
      </c:pivotFmt>
      <c:pivotFmt>
        <c:idx val="108"/>
        <c:spPr>
          <a:solidFill>
            <a:schemeClr val="accent1"/>
          </a:solidFill>
          <a:ln w="28575" cap="rnd">
            <a:solidFill>
              <a:schemeClr val="accent1"/>
            </a:solidFill>
            <a:round/>
          </a:ln>
          <a:effectLst/>
        </c:spPr>
        <c:marker>
          <c:symbol val="none"/>
        </c:marker>
      </c:pivotFmt>
      <c:pivotFmt>
        <c:idx val="109"/>
        <c:spPr>
          <a:solidFill>
            <a:schemeClr val="accent1"/>
          </a:solidFill>
          <a:ln w="28575" cap="rnd">
            <a:solidFill>
              <a:schemeClr val="accent1"/>
            </a:solidFill>
            <a:round/>
          </a:ln>
          <a:effectLst/>
        </c:spPr>
        <c:marker>
          <c:symbol val="none"/>
        </c:marker>
      </c:pivotFmt>
      <c:pivotFmt>
        <c:idx val="110"/>
        <c:spPr>
          <a:solidFill>
            <a:schemeClr val="accent1"/>
          </a:solidFill>
          <a:ln w="28575" cap="rnd">
            <a:solidFill>
              <a:schemeClr val="accent1"/>
            </a:solidFill>
            <a:round/>
          </a:ln>
          <a:effectLst/>
        </c:spPr>
        <c:marker>
          <c:symbol val="none"/>
        </c:marker>
      </c:pivotFmt>
      <c:pivotFmt>
        <c:idx val="111"/>
        <c:spPr>
          <a:solidFill>
            <a:schemeClr val="accent1"/>
          </a:solidFill>
          <a:ln w="28575" cap="rnd">
            <a:solidFill>
              <a:schemeClr val="accent1"/>
            </a:solidFill>
            <a:round/>
          </a:ln>
          <a:effectLst/>
        </c:spPr>
        <c:marker>
          <c:symbol val="none"/>
        </c:marker>
      </c:pivotFmt>
      <c:pivotFmt>
        <c:idx val="112"/>
        <c:spPr>
          <a:solidFill>
            <a:schemeClr val="accent1"/>
          </a:solidFill>
          <a:ln w="28575" cap="rnd">
            <a:solidFill>
              <a:schemeClr val="accent1"/>
            </a:solidFill>
            <a:round/>
          </a:ln>
          <a:effectLst/>
        </c:spPr>
        <c:marker>
          <c:symbol val="none"/>
        </c:marker>
      </c:pivotFmt>
      <c:pivotFmt>
        <c:idx val="113"/>
        <c:spPr>
          <a:solidFill>
            <a:schemeClr val="accent1"/>
          </a:solidFill>
          <a:ln w="28575" cap="rnd">
            <a:solidFill>
              <a:schemeClr val="accent1"/>
            </a:solidFill>
            <a:round/>
          </a:ln>
          <a:effectLst/>
        </c:spPr>
        <c:marker>
          <c:symbol val="none"/>
        </c:marker>
      </c:pivotFmt>
      <c:pivotFmt>
        <c:idx val="114"/>
        <c:spPr>
          <a:solidFill>
            <a:schemeClr val="accent1"/>
          </a:solidFill>
          <a:ln w="28575" cap="rnd">
            <a:solidFill>
              <a:schemeClr val="accent1"/>
            </a:solidFill>
            <a:round/>
          </a:ln>
          <a:effectLst/>
        </c:spPr>
        <c:marker>
          <c:symbol val="none"/>
        </c:marker>
      </c:pivotFmt>
      <c:pivotFmt>
        <c:idx val="115"/>
        <c:spPr>
          <a:solidFill>
            <a:schemeClr val="accent1"/>
          </a:solidFill>
          <a:ln w="28575" cap="rnd">
            <a:solidFill>
              <a:schemeClr val="accent1"/>
            </a:solidFill>
            <a:round/>
          </a:ln>
          <a:effectLst/>
        </c:spPr>
        <c:marker>
          <c:symbol val="none"/>
        </c:marker>
      </c:pivotFmt>
      <c:pivotFmt>
        <c:idx val="116"/>
        <c:spPr>
          <a:solidFill>
            <a:schemeClr val="accent1"/>
          </a:solidFill>
          <a:ln w="28575" cap="rnd">
            <a:solidFill>
              <a:schemeClr val="accent1"/>
            </a:solidFill>
            <a:round/>
          </a:ln>
          <a:effectLst/>
        </c:spPr>
        <c:marker>
          <c:symbol val="none"/>
        </c:marker>
      </c:pivotFmt>
      <c:pivotFmt>
        <c:idx val="117"/>
        <c:spPr>
          <a:solidFill>
            <a:schemeClr val="accent1"/>
          </a:solidFill>
          <a:ln w="28575" cap="rnd">
            <a:solidFill>
              <a:schemeClr val="accent1"/>
            </a:solidFill>
            <a:round/>
          </a:ln>
          <a:effectLst/>
        </c:spPr>
        <c:marker>
          <c:symbol val="none"/>
        </c:marker>
      </c:pivotFmt>
      <c:pivotFmt>
        <c:idx val="118"/>
        <c:spPr>
          <a:solidFill>
            <a:schemeClr val="accent1"/>
          </a:solidFill>
          <a:ln w="28575" cap="rnd">
            <a:solidFill>
              <a:schemeClr val="accent1"/>
            </a:solidFill>
            <a:round/>
          </a:ln>
          <a:effectLst/>
        </c:spPr>
        <c:marker>
          <c:symbol val="none"/>
        </c:marker>
      </c:pivotFmt>
      <c:pivotFmt>
        <c:idx val="119"/>
        <c:spPr>
          <a:solidFill>
            <a:schemeClr val="accent1"/>
          </a:solidFill>
          <a:ln w="28575" cap="rnd">
            <a:solidFill>
              <a:schemeClr val="accent1"/>
            </a:solidFill>
            <a:round/>
          </a:ln>
          <a:effectLst/>
        </c:spPr>
        <c:marker>
          <c:symbol val="none"/>
        </c:marker>
      </c:pivotFmt>
      <c:pivotFmt>
        <c:idx val="120"/>
        <c:spPr>
          <a:solidFill>
            <a:schemeClr val="accent1"/>
          </a:solidFill>
          <a:ln w="28575" cap="rnd">
            <a:solidFill>
              <a:schemeClr val="accent1"/>
            </a:solidFill>
            <a:round/>
          </a:ln>
          <a:effectLst/>
        </c:spPr>
        <c:marker>
          <c:symbol val="none"/>
        </c:marker>
      </c:pivotFmt>
      <c:pivotFmt>
        <c:idx val="121"/>
        <c:spPr>
          <a:solidFill>
            <a:schemeClr val="accent1"/>
          </a:solidFill>
          <a:ln w="28575" cap="rnd">
            <a:solidFill>
              <a:schemeClr val="accent1"/>
            </a:solidFill>
            <a:round/>
          </a:ln>
          <a:effectLst/>
        </c:spPr>
        <c:marker>
          <c:symbol val="none"/>
        </c:marker>
      </c:pivotFmt>
      <c:pivotFmt>
        <c:idx val="122"/>
        <c:spPr>
          <a:solidFill>
            <a:schemeClr val="accent1"/>
          </a:solidFill>
          <a:ln w="28575" cap="rnd">
            <a:solidFill>
              <a:schemeClr val="accent1"/>
            </a:solidFill>
            <a:round/>
          </a:ln>
          <a:effectLst/>
        </c:spPr>
        <c:marker>
          <c:symbol val="none"/>
        </c:marker>
      </c:pivotFmt>
      <c:pivotFmt>
        <c:idx val="123"/>
        <c:spPr>
          <a:solidFill>
            <a:schemeClr val="accent1"/>
          </a:solidFill>
          <a:ln w="28575" cap="rnd">
            <a:solidFill>
              <a:schemeClr val="accent1"/>
            </a:solidFill>
            <a:round/>
          </a:ln>
          <a:effectLst/>
        </c:spPr>
        <c:marker>
          <c:symbol val="none"/>
        </c:marker>
      </c:pivotFmt>
      <c:pivotFmt>
        <c:idx val="124"/>
        <c:spPr>
          <a:solidFill>
            <a:schemeClr val="accent1"/>
          </a:solidFill>
          <a:ln w="28575" cap="rnd">
            <a:solidFill>
              <a:schemeClr val="accent1"/>
            </a:solidFill>
            <a:round/>
          </a:ln>
          <a:effectLst/>
        </c:spPr>
        <c:marker>
          <c:symbol val="none"/>
        </c:marker>
      </c:pivotFmt>
      <c:pivotFmt>
        <c:idx val="125"/>
        <c:spPr>
          <a:solidFill>
            <a:schemeClr val="accent1"/>
          </a:solidFill>
          <a:ln w="28575" cap="rnd">
            <a:solidFill>
              <a:schemeClr val="accent1"/>
            </a:solidFill>
            <a:round/>
          </a:ln>
          <a:effectLst/>
        </c:spPr>
        <c:marker>
          <c:symbol val="none"/>
        </c:marker>
      </c:pivotFmt>
      <c:pivotFmt>
        <c:idx val="126"/>
        <c:spPr>
          <a:solidFill>
            <a:schemeClr val="accent1"/>
          </a:solidFill>
          <a:ln w="28575" cap="rnd">
            <a:solidFill>
              <a:schemeClr val="accent1"/>
            </a:solidFill>
            <a:round/>
          </a:ln>
          <a:effectLst/>
        </c:spPr>
        <c:marker>
          <c:symbol val="none"/>
        </c:marker>
      </c:pivotFmt>
      <c:pivotFmt>
        <c:idx val="127"/>
        <c:spPr>
          <a:solidFill>
            <a:schemeClr val="accent1"/>
          </a:solidFill>
          <a:ln w="28575" cap="rnd">
            <a:solidFill>
              <a:schemeClr val="accent1"/>
            </a:solidFill>
            <a:round/>
          </a:ln>
          <a:effectLst/>
        </c:spPr>
        <c:marker>
          <c:symbol val="none"/>
        </c:marker>
      </c:pivotFmt>
      <c:pivotFmt>
        <c:idx val="128"/>
        <c:spPr>
          <a:solidFill>
            <a:schemeClr val="accent1"/>
          </a:solidFill>
          <a:ln w="28575" cap="rnd">
            <a:solidFill>
              <a:schemeClr val="accent1"/>
            </a:solidFill>
            <a:round/>
          </a:ln>
          <a:effectLst/>
        </c:spPr>
        <c:marker>
          <c:symbol val="none"/>
        </c:marker>
      </c:pivotFmt>
      <c:pivotFmt>
        <c:idx val="129"/>
        <c:spPr>
          <a:solidFill>
            <a:schemeClr val="accent1"/>
          </a:solidFill>
          <a:ln w="28575" cap="rnd">
            <a:solidFill>
              <a:schemeClr val="accent1"/>
            </a:solidFill>
            <a:round/>
          </a:ln>
          <a:effectLst/>
        </c:spPr>
        <c:marker>
          <c:symbol val="none"/>
        </c:marker>
      </c:pivotFmt>
      <c:pivotFmt>
        <c:idx val="130"/>
        <c:spPr>
          <a:solidFill>
            <a:schemeClr val="accent1"/>
          </a:solidFill>
          <a:ln w="28575" cap="rnd">
            <a:solidFill>
              <a:schemeClr val="accent1"/>
            </a:solidFill>
            <a:round/>
          </a:ln>
          <a:effectLst/>
        </c:spPr>
        <c:marker>
          <c:symbol val="none"/>
        </c:marker>
      </c:pivotFmt>
      <c:pivotFmt>
        <c:idx val="131"/>
        <c:spPr>
          <a:solidFill>
            <a:schemeClr val="accent1"/>
          </a:solidFill>
          <a:ln w="28575" cap="rnd">
            <a:solidFill>
              <a:schemeClr val="accent1"/>
            </a:solidFill>
            <a:round/>
          </a:ln>
          <a:effectLst/>
        </c:spPr>
        <c:marker>
          <c:symbol val="none"/>
        </c:marker>
      </c:pivotFmt>
      <c:pivotFmt>
        <c:idx val="132"/>
        <c:spPr>
          <a:solidFill>
            <a:schemeClr val="accent1"/>
          </a:solidFill>
          <a:ln w="28575" cap="rnd">
            <a:solidFill>
              <a:schemeClr val="accent1"/>
            </a:solidFill>
            <a:round/>
          </a:ln>
          <a:effectLst/>
        </c:spPr>
        <c:marker>
          <c:symbol val="none"/>
        </c:marker>
      </c:pivotFmt>
      <c:pivotFmt>
        <c:idx val="133"/>
        <c:spPr>
          <a:solidFill>
            <a:schemeClr val="accent1"/>
          </a:solidFill>
          <a:ln w="28575" cap="rnd">
            <a:solidFill>
              <a:schemeClr val="accent1"/>
            </a:solidFill>
            <a:round/>
          </a:ln>
          <a:effectLst/>
        </c:spPr>
        <c:marker>
          <c:symbol val="none"/>
        </c:marker>
      </c:pivotFmt>
      <c:pivotFmt>
        <c:idx val="134"/>
        <c:spPr>
          <a:solidFill>
            <a:schemeClr val="accent1"/>
          </a:solidFill>
          <a:ln w="28575" cap="rnd">
            <a:solidFill>
              <a:schemeClr val="accent1"/>
            </a:solidFill>
            <a:round/>
          </a:ln>
          <a:effectLst/>
        </c:spPr>
        <c:marker>
          <c:symbol val="none"/>
        </c:marker>
      </c:pivotFmt>
      <c:pivotFmt>
        <c:idx val="135"/>
        <c:spPr>
          <a:solidFill>
            <a:schemeClr val="accent1"/>
          </a:solidFill>
          <a:ln w="28575" cap="rnd">
            <a:solidFill>
              <a:schemeClr val="accent1"/>
            </a:solidFill>
            <a:round/>
          </a:ln>
          <a:effectLst/>
        </c:spPr>
        <c:marker>
          <c:symbol val="none"/>
        </c:marker>
      </c:pivotFmt>
      <c:pivotFmt>
        <c:idx val="136"/>
        <c:spPr>
          <a:solidFill>
            <a:schemeClr val="accent1"/>
          </a:solidFill>
          <a:ln w="28575" cap="rnd">
            <a:solidFill>
              <a:schemeClr val="accent1"/>
            </a:solidFill>
            <a:round/>
          </a:ln>
          <a:effectLst/>
        </c:spPr>
        <c:marker>
          <c:symbol val="none"/>
        </c:marker>
      </c:pivotFmt>
      <c:pivotFmt>
        <c:idx val="137"/>
        <c:spPr>
          <a:solidFill>
            <a:schemeClr val="accent1"/>
          </a:solidFill>
          <a:ln w="28575" cap="rnd">
            <a:solidFill>
              <a:schemeClr val="accent1"/>
            </a:solidFill>
            <a:round/>
          </a:ln>
          <a:effectLst/>
        </c:spPr>
        <c:marker>
          <c:symbol val="none"/>
        </c:marker>
      </c:pivotFmt>
      <c:pivotFmt>
        <c:idx val="138"/>
        <c:spPr>
          <a:solidFill>
            <a:schemeClr val="accent1"/>
          </a:solidFill>
          <a:ln w="28575" cap="rnd">
            <a:solidFill>
              <a:schemeClr val="accent1"/>
            </a:solidFill>
            <a:round/>
          </a:ln>
          <a:effectLst/>
        </c:spPr>
        <c:marker>
          <c:symbol val="none"/>
        </c:marker>
      </c:pivotFmt>
      <c:pivotFmt>
        <c:idx val="139"/>
        <c:spPr>
          <a:solidFill>
            <a:schemeClr val="accent1"/>
          </a:solidFill>
          <a:ln w="28575" cap="rnd">
            <a:solidFill>
              <a:schemeClr val="accent1"/>
            </a:solidFill>
            <a:round/>
          </a:ln>
          <a:effectLst/>
        </c:spPr>
        <c:marker>
          <c:symbol val="none"/>
        </c:marker>
      </c:pivotFmt>
      <c:pivotFmt>
        <c:idx val="140"/>
        <c:spPr>
          <a:solidFill>
            <a:schemeClr val="accent1"/>
          </a:solidFill>
          <a:ln w="28575" cap="rnd">
            <a:solidFill>
              <a:schemeClr val="accent1"/>
            </a:solidFill>
            <a:round/>
          </a:ln>
          <a:effectLst/>
        </c:spPr>
        <c:marker>
          <c:symbol val="none"/>
        </c:marker>
      </c:pivotFmt>
      <c:pivotFmt>
        <c:idx val="141"/>
        <c:spPr>
          <a:solidFill>
            <a:schemeClr val="accent1"/>
          </a:solidFill>
          <a:ln w="28575" cap="rnd">
            <a:solidFill>
              <a:schemeClr val="accent1"/>
            </a:solidFill>
            <a:round/>
          </a:ln>
          <a:effectLst/>
        </c:spPr>
        <c:marker>
          <c:symbol val="none"/>
        </c:marker>
      </c:pivotFmt>
      <c:pivotFmt>
        <c:idx val="142"/>
        <c:spPr>
          <a:solidFill>
            <a:schemeClr val="accent1"/>
          </a:solidFill>
          <a:ln w="28575" cap="rnd">
            <a:solidFill>
              <a:schemeClr val="accent1"/>
            </a:solidFill>
            <a:round/>
          </a:ln>
          <a:effectLst/>
        </c:spPr>
        <c:marker>
          <c:symbol val="none"/>
        </c:marker>
      </c:pivotFmt>
      <c:pivotFmt>
        <c:idx val="143"/>
        <c:spPr>
          <a:solidFill>
            <a:schemeClr val="accent1"/>
          </a:solidFill>
          <a:ln w="28575" cap="rnd">
            <a:solidFill>
              <a:schemeClr val="accent1"/>
            </a:solidFill>
            <a:round/>
          </a:ln>
          <a:effectLst/>
        </c:spPr>
        <c:marker>
          <c:symbol val="none"/>
        </c:marker>
      </c:pivotFmt>
      <c:pivotFmt>
        <c:idx val="144"/>
        <c:spPr>
          <a:solidFill>
            <a:schemeClr val="accent1"/>
          </a:solidFill>
          <a:ln w="28575" cap="rnd">
            <a:solidFill>
              <a:schemeClr val="accent1"/>
            </a:solidFill>
            <a:round/>
          </a:ln>
          <a:effectLst/>
        </c:spPr>
        <c:marker>
          <c:symbol val="none"/>
        </c:marker>
      </c:pivotFmt>
      <c:pivotFmt>
        <c:idx val="145"/>
        <c:spPr>
          <a:solidFill>
            <a:schemeClr val="accent1"/>
          </a:solidFill>
          <a:ln w="28575" cap="rnd">
            <a:solidFill>
              <a:schemeClr val="accent1"/>
            </a:solidFill>
            <a:round/>
          </a:ln>
          <a:effectLst/>
        </c:spPr>
        <c:marker>
          <c:symbol val="none"/>
        </c:marker>
      </c:pivotFmt>
      <c:pivotFmt>
        <c:idx val="146"/>
        <c:spPr>
          <a:solidFill>
            <a:schemeClr val="accent1"/>
          </a:solidFill>
          <a:ln w="28575" cap="rnd">
            <a:solidFill>
              <a:schemeClr val="accent1"/>
            </a:solidFill>
            <a:round/>
          </a:ln>
          <a:effectLst/>
        </c:spPr>
        <c:marker>
          <c:symbol val="none"/>
        </c:marker>
      </c:pivotFmt>
      <c:pivotFmt>
        <c:idx val="147"/>
        <c:spPr>
          <a:solidFill>
            <a:schemeClr val="accent1"/>
          </a:solidFill>
          <a:ln w="28575" cap="rnd">
            <a:solidFill>
              <a:schemeClr val="accent1"/>
            </a:solidFill>
            <a:round/>
          </a:ln>
          <a:effectLst/>
        </c:spPr>
        <c:marker>
          <c:symbol val="none"/>
        </c:marker>
      </c:pivotFmt>
      <c:pivotFmt>
        <c:idx val="148"/>
        <c:spPr>
          <a:solidFill>
            <a:schemeClr val="accent1"/>
          </a:solidFill>
          <a:ln w="28575" cap="rnd">
            <a:solidFill>
              <a:schemeClr val="accent1"/>
            </a:solidFill>
            <a:round/>
          </a:ln>
          <a:effectLst/>
        </c:spPr>
        <c:marker>
          <c:symbol val="none"/>
        </c:marker>
      </c:pivotFmt>
      <c:pivotFmt>
        <c:idx val="149"/>
        <c:spPr>
          <a:solidFill>
            <a:schemeClr val="accent1"/>
          </a:solidFill>
          <a:ln w="28575" cap="rnd">
            <a:solidFill>
              <a:schemeClr val="accent1"/>
            </a:solidFill>
            <a:round/>
          </a:ln>
          <a:effectLst/>
        </c:spPr>
        <c:marker>
          <c:symbol val="none"/>
        </c:marker>
      </c:pivotFmt>
      <c:pivotFmt>
        <c:idx val="150"/>
        <c:spPr>
          <a:solidFill>
            <a:schemeClr val="accent1"/>
          </a:solidFill>
          <a:ln w="28575" cap="rnd">
            <a:solidFill>
              <a:schemeClr val="accent1"/>
            </a:solidFill>
            <a:round/>
          </a:ln>
          <a:effectLst/>
        </c:spPr>
        <c:marker>
          <c:symbol val="none"/>
        </c:marker>
      </c:pivotFmt>
      <c:pivotFmt>
        <c:idx val="151"/>
        <c:spPr>
          <a:solidFill>
            <a:schemeClr val="accent1"/>
          </a:solidFill>
          <a:ln w="28575" cap="rnd">
            <a:solidFill>
              <a:schemeClr val="accent1"/>
            </a:solidFill>
            <a:round/>
          </a:ln>
          <a:effectLst/>
        </c:spPr>
        <c:marker>
          <c:symbol val="none"/>
        </c:marker>
      </c:pivotFmt>
      <c:pivotFmt>
        <c:idx val="152"/>
        <c:spPr>
          <a:solidFill>
            <a:schemeClr val="accent1"/>
          </a:solidFill>
          <a:ln w="28575" cap="rnd">
            <a:solidFill>
              <a:schemeClr val="accent1"/>
            </a:solidFill>
            <a:round/>
          </a:ln>
          <a:effectLst/>
        </c:spPr>
        <c:marker>
          <c:symbol val="none"/>
        </c:marker>
      </c:pivotFmt>
      <c:pivotFmt>
        <c:idx val="153"/>
        <c:spPr>
          <a:solidFill>
            <a:schemeClr val="accent1"/>
          </a:solidFill>
          <a:ln w="28575" cap="rnd">
            <a:solidFill>
              <a:schemeClr val="accent1"/>
            </a:solidFill>
            <a:round/>
          </a:ln>
          <a:effectLst/>
        </c:spPr>
        <c:marker>
          <c:symbol val="none"/>
        </c:marker>
      </c:pivotFmt>
      <c:pivotFmt>
        <c:idx val="154"/>
        <c:spPr>
          <a:solidFill>
            <a:schemeClr val="accent1"/>
          </a:solidFill>
          <a:ln w="28575" cap="rnd">
            <a:solidFill>
              <a:schemeClr val="accent1"/>
            </a:solidFill>
            <a:round/>
          </a:ln>
          <a:effectLst/>
        </c:spPr>
        <c:marker>
          <c:symbol val="none"/>
        </c:marker>
      </c:pivotFmt>
      <c:pivotFmt>
        <c:idx val="155"/>
        <c:spPr>
          <a:solidFill>
            <a:schemeClr val="accent1"/>
          </a:solidFill>
          <a:ln w="28575" cap="rnd">
            <a:solidFill>
              <a:schemeClr val="accent1"/>
            </a:solidFill>
            <a:round/>
          </a:ln>
          <a:effectLst/>
        </c:spPr>
        <c:marker>
          <c:symbol val="none"/>
        </c:marker>
      </c:pivotFmt>
      <c:pivotFmt>
        <c:idx val="156"/>
        <c:spPr>
          <a:solidFill>
            <a:schemeClr val="accent1"/>
          </a:solidFill>
          <a:ln w="28575" cap="rnd">
            <a:solidFill>
              <a:schemeClr val="accent1"/>
            </a:solidFill>
            <a:round/>
          </a:ln>
          <a:effectLst/>
        </c:spPr>
        <c:marker>
          <c:symbol val="none"/>
        </c:marker>
      </c:pivotFmt>
      <c:pivotFmt>
        <c:idx val="157"/>
        <c:spPr>
          <a:solidFill>
            <a:schemeClr val="accent1"/>
          </a:solidFill>
          <a:ln w="28575" cap="rnd">
            <a:solidFill>
              <a:schemeClr val="accent1"/>
            </a:solidFill>
            <a:round/>
          </a:ln>
          <a:effectLst/>
        </c:spPr>
        <c:marker>
          <c:symbol val="none"/>
        </c:marker>
      </c:pivotFmt>
      <c:pivotFmt>
        <c:idx val="158"/>
        <c:spPr>
          <a:solidFill>
            <a:schemeClr val="accent1"/>
          </a:solidFill>
          <a:ln w="28575" cap="rnd">
            <a:solidFill>
              <a:schemeClr val="accent1"/>
            </a:solidFill>
            <a:round/>
          </a:ln>
          <a:effectLst/>
        </c:spPr>
        <c:marker>
          <c:symbol val="none"/>
        </c:marker>
      </c:pivotFmt>
      <c:pivotFmt>
        <c:idx val="159"/>
        <c:spPr>
          <a:solidFill>
            <a:schemeClr val="accent1"/>
          </a:solidFill>
          <a:ln w="28575" cap="rnd">
            <a:solidFill>
              <a:schemeClr val="accent1"/>
            </a:solidFill>
            <a:round/>
          </a:ln>
          <a:effectLst/>
        </c:spPr>
        <c:marker>
          <c:symbol val="none"/>
        </c:marker>
      </c:pivotFmt>
      <c:pivotFmt>
        <c:idx val="160"/>
        <c:spPr>
          <a:solidFill>
            <a:schemeClr val="accent1"/>
          </a:solidFill>
          <a:ln w="28575" cap="rnd">
            <a:solidFill>
              <a:schemeClr val="accent1"/>
            </a:solidFill>
            <a:round/>
          </a:ln>
          <a:effectLst/>
        </c:spPr>
        <c:marker>
          <c:symbol val="none"/>
        </c:marker>
      </c:pivotFmt>
      <c:pivotFmt>
        <c:idx val="161"/>
        <c:spPr>
          <a:solidFill>
            <a:schemeClr val="accent1"/>
          </a:solidFill>
          <a:ln w="28575" cap="rnd">
            <a:solidFill>
              <a:schemeClr val="accent1"/>
            </a:solidFill>
            <a:round/>
          </a:ln>
          <a:effectLst/>
        </c:spPr>
        <c:marker>
          <c:symbol val="none"/>
        </c:marker>
      </c:pivotFmt>
      <c:pivotFmt>
        <c:idx val="162"/>
        <c:spPr>
          <a:solidFill>
            <a:schemeClr val="accent1"/>
          </a:solidFill>
          <a:ln w="28575" cap="rnd">
            <a:solidFill>
              <a:schemeClr val="accent1"/>
            </a:solidFill>
            <a:round/>
          </a:ln>
          <a:effectLst/>
        </c:spPr>
        <c:marker>
          <c:symbol val="none"/>
        </c:marker>
      </c:pivotFmt>
      <c:pivotFmt>
        <c:idx val="163"/>
        <c:spPr>
          <a:solidFill>
            <a:schemeClr val="accent1"/>
          </a:solidFill>
          <a:ln w="28575" cap="rnd">
            <a:solidFill>
              <a:schemeClr val="accent1"/>
            </a:solidFill>
            <a:round/>
          </a:ln>
          <a:effectLst/>
        </c:spPr>
        <c:marker>
          <c:symbol val="none"/>
        </c:marker>
      </c:pivotFmt>
      <c:pivotFmt>
        <c:idx val="164"/>
        <c:spPr>
          <a:solidFill>
            <a:schemeClr val="accent1"/>
          </a:solidFill>
          <a:ln w="28575" cap="rnd">
            <a:solidFill>
              <a:schemeClr val="accent1"/>
            </a:solidFill>
            <a:round/>
          </a:ln>
          <a:effectLst/>
        </c:spPr>
        <c:marker>
          <c:symbol val="none"/>
        </c:marker>
      </c:pivotFmt>
      <c:pivotFmt>
        <c:idx val="165"/>
        <c:spPr>
          <a:solidFill>
            <a:schemeClr val="accent1"/>
          </a:solidFill>
          <a:ln w="28575" cap="rnd">
            <a:solidFill>
              <a:schemeClr val="accent1"/>
            </a:solidFill>
            <a:round/>
          </a:ln>
          <a:effectLst/>
        </c:spPr>
        <c:marker>
          <c:symbol val="none"/>
        </c:marker>
      </c:pivotFmt>
      <c:pivotFmt>
        <c:idx val="166"/>
        <c:spPr>
          <a:solidFill>
            <a:schemeClr val="accent1"/>
          </a:solidFill>
          <a:ln w="28575" cap="rnd">
            <a:solidFill>
              <a:schemeClr val="accent1"/>
            </a:solidFill>
            <a:round/>
          </a:ln>
          <a:effectLst/>
        </c:spPr>
        <c:marker>
          <c:symbol val="none"/>
        </c:marker>
      </c:pivotFmt>
      <c:pivotFmt>
        <c:idx val="167"/>
        <c:spPr>
          <a:solidFill>
            <a:schemeClr val="accent1"/>
          </a:solidFill>
          <a:ln w="28575" cap="rnd">
            <a:solidFill>
              <a:schemeClr val="accent1"/>
            </a:solidFill>
            <a:round/>
          </a:ln>
          <a:effectLst/>
        </c:spPr>
        <c:marker>
          <c:symbol val="none"/>
        </c:marker>
      </c:pivotFmt>
      <c:pivotFmt>
        <c:idx val="168"/>
        <c:spPr>
          <a:solidFill>
            <a:schemeClr val="accent1"/>
          </a:solidFill>
          <a:ln w="28575" cap="rnd">
            <a:solidFill>
              <a:schemeClr val="accent1"/>
            </a:solidFill>
            <a:round/>
          </a:ln>
          <a:effectLst/>
        </c:spPr>
        <c:marker>
          <c:symbol val="none"/>
        </c:marker>
      </c:pivotFmt>
      <c:pivotFmt>
        <c:idx val="169"/>
        <c:spPr>
          <a:solidFill>
            <a:schemeClr val="accent1"/>
          </a:solidFill>
          <a:ln w="28575" cap="rnd">
            <a:solidFill>
              <a:schemeClr val="accent1"/>
            </a:solidFill>
            <a:round/>
          </a:ln>
          <a:effectLst/>
        </c:spPr>
        <c:marker>
          <c:symbol val="none"/>
        </c:marker>
      </c:pivotFmt>
      <c:pivotFmt>
        <c:idx val="170"/>
        <c:spPr>
          <a:solidFill>
            <a:schemeClr val="accent1"/>
          </a:solidFill>
          <a:ln w="28575" cap="rnd">
            <a:solidFill>
              <a:schemeClr val="accent1"/>
            </a:solidFill>
            <a:round/>
          </a:ln>
          <a:effectLst/>
        </c:spPr>
        <c:marker>
          <c:symbol val="none"/>
        </c:marker>
      </c:pivotFmt>
      <c:pivotFmt>
        <c:idx val="171"/>
        <c:spPr>
          <a:solidFill>
            <a:schemeClr val="accent1"/>
          </a:solidFill>
          <a:ln w="28575" cap="rnd">
            <a:solidFill>
              <a:schemeClr val="accent1"/>
            </a:solidFill>
            <a:round/>
          </a:ln>
          <a:effectLst/>
        </c:spPr>
        <c:marker>
          <c:symbol val="none"/>
        </c:marker>
      </c:pivotFmt>
      <c:pivotFmt>
        <c:idx val="172"/>
        <c:spPr>
          <a:solidFill>
            <a:schemeClr val="accent1"/>
          </a:solidFill>
          <a:ln w="28575" cap="rnd">
            <a:solidFill>
              <a:schemeClr val="accent1"/>
            </a:solidFill>
            <a:round/>
          </a:ln>
          <a:effectLst/>
        </c:spPr>
        <c:marker>
          <c:symbol val="none"/>
        </c:marker>
      </c:pivotFmt>
      <c:pivotFmt>
        <c:idx val="173"/>
        <c:spPr>
          <a:solidFill>
            <a:schemeClr val="accent1"/>
          </a:solidFill>
          <a:ln w="28575" cap="rnd">
            <a:solidFill>
              <a:schemeClr val="accent1"/>
            </a:solidFill>
            <a:round/>
          </a:ln>
          <a:effectLst/>
        </c:spPr>
        <c:marker>
          <c:symbol val="none"/>
        </c:marker>
      </c:pivotFmt>
      <c:pivotFmt>
        <c:idx val="174"/>
        <c:spPr>
          <a:solidFill>
            <a:schemeClr val="accent1"/>
          </a:solidFill>
          <a:ln w="28575" cap="rnd">
            <a:solidFill>
              <a:schemeClr val="accent1"/>
            </a:solidFill>
            <a:round/>
          </a:ln>
          <a:effectLst/>
        </c:spPr>
        <c:marker>
          <c:symbol val="none"/>
        </c:marker>
      </c:pivotFmt>
      <c:pivotFmt>
        <c:idx val="175"/>
        <c:spPr>
          <a:solidFill>
            <a:schemeClr val="accent1"/>
          </a:solidFill>
          <a:ln w="28575" cap="rnd">
            <a:solidFill>
              <a:schemeClr val="accent1"/>
            </a:solidFill>
            <a:round/>
          </a:ln>
          <a:effectLst/>
        </c:spPr>
        <c:marker>
          <c:symbol val="none"/>
        </c:marker>
      </c:pivotFmt>
      <c:pivotFmt>
        <c:idx val="176"/>
        <c:spPr>
          <a:solidFill>
            <a:schemeClr val="accent1"/>
          </a:solidFill>
          <a:ln w="28575" cap="rnd">
            <a:solidFill>
              <a:schemeClr val="accent1"/>
            </a:solidFill>
            <a:round/>
          </a:ln>
          <a:effectLst/>
        </c:spPr>
        <c:marker>
          <c:symbol val="none"/>
        </c:marker>
      </c:pivotFmt>
      <c:pivotFmt>
        <c:idx val="177"/>
        <c:spPr>
          <a:solidFill>
            <a:schemeClr val="accent1"/>
          </a:solidFill>
          <a:ln w="28575" cap="rnd">
            <a:solidFill>
              <a:schemeClr val="accent1"/>
            </a:solidFill>
            <a:round/>
          </a:ln>
          <a:effectLst/>
        </c:spPr>
        <c:marker>
          <c:symbol val="none"/>
        </c:marker>
      </c:pivotFmt>
      <c:pivotFmt>
        <c:idx val="178"/>
        <c:spPr>
          <a:solidFill>
            <a:schemeClr val="accent1"/>
          </a:solidFill>
          <a:ln w="28575" cap="rnd">
            <a:solidFill>
              <a:schemeClr val="accent1"/>
            </a:solidFill>
            <a:round/>
          </a:ln>
          <a:effectLst/>
        </c:spPr>
        <c:marker>
          <c:symbol val="none"/>
        </c:marker>
      </c:pivotFmt>
      <c:pivotFmt>
        <c:idx val="179"/>
        <c:spPr>
          <a:solidFill>
            <a:schemeClr val="accent1"/>
          </a:solidFill>
          <a:ln w="28575" cap="rnd">
            <a:solidFill>
              <a:schemeClr val="accent1"/>
            </a:solidFill>
            <a:round/>
          </a:ln>
          <a:effectLst/>
        </c:spPr>
        <c:marker>
          <c:symbol val="none"/>
        </c:marker>
      </c:pivotFmt>
      <c:pivotFmt>
        <c:idx val="180"/>
        <c:spPr>
          <a:solidFill>
            <a:schemeClr val="accent1"/>
          </a:solidFill>
          <a:ln w="28575" cap="rnd">
            <a:solidFill>
              <a:schemeClr val="accent1"/>
            </a:solidFill>
            <a:round/>
          </a:ln>
          <a:effectLst/>
        </c:spPr>
        <c:marker>
          <c:symbol val="none"/>
        </c:marker>
      </c:pivotFmt>
      <c:pivotFmt>
        <c:idx val="181"/>
        <c:spPr>
          <a:solidFill>
            <a:schemeClr val="accent1"/>
          </a:solidFill>
          <a:ln w="28575" cap="rnd">
            <a:solidFill>
              <a:schemeClr val="accent1"/>
            </a:solidFill>
            <a:round/>
          </a:ln>
          <a:effectLst/>
        </c:spPr>
        <c:marker>
          <c:symbol val="none"/>
        </c:marker>
      </c:pivotFmt>
      <c:pivotFmt>
        <c:idx val="182"/>
        <c:spPr>
          <a:solidFill>
            <a:schemeClr val="accent1"/>
          </a:solidFill>
          <a:ln w="28575" cap="rnd">
            <a:solidFill>
              <a:schemeClr val="accent1"/>
            </a:solidFill>
            <a:round/>
          </a:ln>
          <a:effectLst/>
        </c:spPr>
        <c:marker>
          <c:symbol val="none"/>
        </c:marker>
      </c:pivotFmt>
      <c:pivotFmt>
        <c:idx val="183"/>
        <c:spPr>
          <a:solidFill>
            <a:schemeClr val="accent1"/>
          </a:solidFill>
          <a:ln w="28575" cap="rnd">
            <a:solidFill>
              <a:schemeClr val="accent1"/>
            </a:solidFill>
            <a:round/>
          </a:ln>
          <a:effectLst/>
        </c:spPr>
        <c:marker>
          <c:symbol val="none"/>
        </c:marker>
      </c:pivotFmt>
      <c:pivotFmt>
        <c:idx val="184"/>
        <c:spPr>
          <a:solidFill>
            <a:schemeClr val="accent1"/>
          </a:solidFill>
          <a:ln w="28575" cap="rnd">
            <a:solidFill>
              <a:schemeClr val="accent1"/>
            </a:solidFill>
            <a:round/>
          </a:ln>
          <a:effectLst/>
        </c:spPr>
        <c:marker>
          <c:symbol val="none"/>
        </c:marker>
      </c:pivotFmt>
      <c:pivotFmt>
        <c:idx val="185"/>
        <c:spPr>
          <a:solidFill>
            <a:schemeClr val="accent1"/>
          </a:solidFill>
          <a:ln w="28575" cap="rnd">
            <a:solidFill>
              <a:schemeClr val="accent1"/>
            </a:solidFill>
            <a:round/>
          </a:ln>
          <a:effectLst/>
        </c:spPr>
        <c:marker>
          <c:symbol val="none"/>
        </c:marker>
      </c:pivotFmt>
      <c:pivotFmt>
        <c:idx val="186"/>
        <c:spPr>
          <a:solidFill>
            <a:schemeClr val="accent1"/>
          </a:solidFill>
          <a:ln w="28575" cap="rnd">
            <a:solidFill>
              <a:schemeClr val="accent1"/>
            </a:solidFill>
            <a:round/>
          </a:ln>
          <a:effectLst/>
        </c:spPr>
        <c:marker>
          <c:symbol val="none"/>
        </c:marker>
      </c:pivotFmt>
      <c:pivotFmt>
        <c:idx val="187"/>
        <c:spPr>
          <a:solidFill>
            <a:schemeClr val="accent1"/>
          </a:solidFill>
          <a:ln w="28575" cap="rnd">
            <a:solidFill>
              <a:schemeClr val="accent1"/>
            </a:solidFill>
            <a:round/>
          </a:ln>
          <a:effectLst/>
        </c:spPr>
        <c:marker>
          <c:symbol val="none"/>
        </c:marker>
      </c:pivotFmt>
      <c:pivotFmt>
        <c:idx val="188"/>
        <c:spPr>
          <a:solidFill>
            <a:schemeClr val="accent1"/>
          </a:solidFill>
          <a:ln w="28575" cap="rnd">
            <a:solidFill>
              <a:schemeClr val="accent1"/>
            </a:solidFill>
            <a:round/>
          </a:ln>
          <a:effectLst/>
        </c:spPr>
        <c:marker>
          <c:symbol val="none"/>
        </c:marker>
      </c:pivotFmt>
      <c:pivotFmt>
        <c:idx val="189"/>
        <c:spPr>
          <a:solidFill>
            <a:schemeClr val="accent1"/>
          </a:solidFill>
          <a:ln w="28575" cap="rnd">
            <a:solidFill>
              <a:schemeClr val="accent1"/>
            </a:solidFill>
            <a:round/>
          </a:ln>
          <a:effectLst/>
        </c:spPr>
        <c:marker>
          <c:symbol val="none"/>
        </c:marker>
      </c:pivotFmt>
      <c:pivotFmt>
        <c:idx val="190"/>
        <c:spPr>
          <a:solidFill>
            <a:schemeClr val="accent1"/>
          </a:solidFill>
          <a:ln w="28575" cap="rnd">
            <a:solidFill>
              <a:schemeClr val="accent1"/>
            </a:solidFill>
            <a:round/>
          </a:ln>
          <a:effectLst/>
        </c:spPr>
        <c:marker>
          <c:symbol val="none"/>
        </c:marker>
      </c:pivotFmt>
      <c:pivotFmt>
        <c:idx val="191"/>
        <c:spPr>
          <a:solidFill>
            <a:schemeClr val="accent1"/>
          </a:solidFill>
          <a:ln w="28575" cap="rnd">
            <a:solidFill>
              <a:schemeClr val="accent1"/>
            </a:solidFill>
            <a:round/>
          </a:ln>
          <a:effectLst/>
        </c:spPr>
        <c:marker>
          <c:symbol val="none"/>
        </c:marker>
      </c:pivotFmt>
      <c:pivotFmt>
        <c:idx val="192"/>
        <c:spPr>
          <a:solidFill>
            <a:schemeClr val="accent1"/>
          </a:solidFill>
          <a:ln w="28575" cap="rnd">
            <a:solidFill>
              <a:schemeClr val="accent1"/>
            </a:solidFill>
            <a:round/>
          </a:ln>
          <a:effectLst/>
        </c:spPr>
        <c:marker>
          <c:symbol val="none"/>
        </c:marker>
      </c:pivotFmt>
      <c:pivotFmt>
        <c:idx val="193"/>
        <c:spPr>
          <a:solidFill>
            <a:schemeClr val="accent1"/>
          </a:solidFill>
          <a:ln w="28575" cap="rnd">
            <a:solidFill>
              <a:schemeClr val="accent1"/>
            </a:solidFill>
            <a:round/>
          </a:ln>
          <a:effectLst/>
        </c:spPr>
        <c:marker>
          <c:symbol val="none"/>
        </c:marker>
      </c:pivotFmt>
      <c:pivotFmt>
        <c:idx val="194"/>
        <c:spPr>
          <a:solidFill>
            <a:schemeClr val="accent1"/>
          </a:solidFill>
          <a:ln w="28575" cap="rnd">
            <a:solidFill>
              <a:schemeClr val="accent1"/>
            </a:solidFill>
            <a:round/>
          </a:ln>
          <a:effectLst/>
        </c:spPr>
        <c:marker>
          <c:symbol val="none"/>
        </c:marker>
      </c:pivotFmt>
      <c:pivotFmt>
        <c:idx val="195"/>
        <c:spPr>
          <a:solidFill>
            <a:schemeClr val="accent1"/>
          </a:solidFill>
          <a:ln w="28575" cap="rnd">
            <a:solidFill>
              <a:schemeClr val="accent1"/>
            </a:solidFill>
            <a:round/>
          </a:ln>
          <a:effectLst/>
        </c:spPr>
        <c:marker>
          <c:symbol val="none"/>
        </c:marker>
      </c:pivotFmt>
      <c:pivotFmt>
        <c:idx val="196"/>
        <c:spPr>
          <a:solidFill>
            <a:schemeClr val="accent1"/>
          </a:solidFill>
          <a:ln w="28575" cap="rnd">
            <a:solidFill>
              <a:schemeClr val="accent1"/>
            </a:solidFill>
            <a:round/>
          </a:ln>
          <a:effectLst/>
        </c:spPr>
        <c:marker>
          <c:symbol val="none"/>
        </c:marker>
      </c:pivotFmt>
      <c:pivotFmt>
        <c:idx val="197"/>
        <c:spPr>
          <a:solidFill>
            <a:schemeClr val="accent1"/>
          </a:solidFill>
          <a:ln w="28575" cap="rnd">
            <a:solidFill>
              <a:schemeClr val="accent1"/>
            </a:solidFill>
            <a:round/>
          </a:ln>
          <a:effectLst/>
        </c:spPr>
        <c:marker>
          <c:symbol val="none"/>
        </c:marker>
      </c:pivotFmt>
      <c:pivotFmt>
        <c:idx val="198"/>
        <c:spPr>
          <a:solidFill>
            <a:schemeClr val="accent1"/>
          </a:solidFill>
          <a:ln w="28575" cap="rnd">
            <a:solidFill>
              <a:schemeClr val="accent1"/>
            </a:solidFill>
            <a:round/>
          </a:ln>
          <a:effectLst/>
        </c:spPr>
        <c:marker>
          <c:symbol val="none"/>
        </c:marker>
      </c:pivotFmt>
      <c:pivotFmt>
        <c:idx val="199"/>
        <c:spPr>
          <a:solidFill>
            <a:schemeClr val="accent1"/>
          </a:solidFill>
          <a:ln w="28575" cap="rnd">
            <a:solidFill>
              <a:schemeClr val="accent1"/>
            </a:solidFill>
            <a:round/>
          </a:ln>
          <a:effectLst/>
        </c:spPr>
        <c:marker>
          <c:symbol val="none"/>
        </c:marker>
      </c:pivotFmt>
      <c:pivotFmt>
        <c:idx val="200"/>
        <c:spPr>
          <a:solidFill>
            <a:schemeClr val="accent1"/>
          </a:solidFill>
          <a:ln w="28575" cap="rnd">
            <a:solidFill>
              <a:schemeClr val="accent1"/>
            </a:solidFill>
            <a:round/>
          </a:ln>
          <a:effectLst/>
        </c:spPr>
        <c:marker>
          <c:symbol val="none"/>
        </c:marker>
      </c:pivotFmt>
      <c:pivotFmt>
        <c:idx val="201"/>
        <c:spPr>
          <a:solidFill>
            <a:schemeClr val="accent1"/>
          </a:solidFill>
          <a:ln w="28575" cap="rnd">
            <a:solidFill>
              <a:schemeClr val="accent1"/>
            </a:solidFill>
            <a:round/>
          </a:ln>
          <a:effectLst/>
        </c:spPr>
        <c:marker>
          <c:symbol val="none"/>
        </c:marker>
      </c:pivotFmt>
      <c:pivotFmt>
        <c:idx val="202"/>
        <c:spPr>
          <a:solidFill>
            <a:schemeClr val="accent1"/>
          </a:solidFill>
          <a:ln w="28575" cap="rnd">
            <a:solidFill>
              <a:schemeClr val="accent1"/>
            </a:solidFill>
            <a:round/>
          </a:ln>
          <a:effectLst/>
        </c:spPr>
        <c:marker>
          <c:symbol val="none"/>
        </c:marker>
      </c:pivotFmt>
      <c:pivotFmt>
        <c:idx val="203"/>
        <c:spPr>
          <a:solidFill>
            <a:schemeClr val="accent1"/>
          </a:solidFill>
          <a:ln w="28575" cap="rnd">
            <a:solidFill>
              <a:schemeClr val="accent1"/>
            </a:solidFill>
            <a:round/>
          </a:ln>
          <a:effectLst/>
        </c:spPr>
        <c:marker>
          <c:symbol val="none"/>
        </c:marker>
      </c:pivotFmt>
      <c:pivotFmt>
        <c:idx val="204"/>
        <c:spPr>
          <a:solidFill>
            <a:schemeClr val="accent1"/>
          </a:solidFill>
          <a:ln w="28575" cap="rnd">
            <a:solidFill>
              <a:schemeClr val="accent1"/>
            </a:solidFill>
            <a:round/>
          </a:ln>
          <a:effectLst/>
        </c:spPr>
        <c:marker>
          <c:symbol val="none"/>
        </c:marker>
      </c:pivotFmt>
      <c:pivotFmt>
        <c:idx val="205"/>
        <c:spPr>
          <a:solidFill>
            <a:schemeClr val="accent1"/>
          </a:solidFill>
          <a:ln w="28575" cap="rnd">
            <a:solidFill>
              <a:schemeClr val="accent1"/>
            </a:solidFill>
            <a:round/>
          </a:ln>
          <a:effectLst/>
        </c:spPr>
        <c:marker>
          <c:symbol val="none"/>
        </c:marker>
      </c:pivotFmt>
      <c:pivotFmt>
        <c:idx val="206"/>
        <c:spPr>
          <a:solidFill>
            <a:schemeClr val="accent1"/>
          </a:solidFill>
          <a:ln w="28575" cap="rnd">
            <a:solidFill>
              <a:schemeClr val="accent1"/>
            </a:solidFill>
            <a:round/>
          </a:ln>
          <a:effectLst/>
        </c:spPr>
        <c:marker>
          <c:symbol val="none"/>
        </c:marker>
      </c:pivotFmt>
      <c:pivotFmt>
        <c:idx val="207"/>
        <c:spPr>
          <a:solidFill>
            <a:schemeClr val="accent1"/>
          </a:solidFill>
          <a:ln w="28575" cap="rnd">
            <a:solidFill>
              <a:schemeClr val="accent1"/>
            </a:solidFill>
            <a:round/>
          </a:ln>
          <a:effectLst/>
        </c:spPr>
        <c:marker>
          <c:symbol val="none"/>
        </c:marker>
      </c:pivotFmt>
      <c:pivotFmt>
        <c:idx val="208"/>
        <c:spPr>
          <a:solidFill>
            <a:schemeClr val="accent1"/>
          </a:solidFill>
          <a:ln w="28575" cap="rnd">
            <a:solidFill>
              <a:schemeClr val="accent1"/>
            </a:solidFill>
            <a:round/>
          </a:ln>
          <a:effectLst/>
        </c:spPr>
        <c:marker>
          <c:symbol val="none"/>
        </c:marker>
      </c:pivotFmt>
      <c:pivotFmt>
        <c:idx val="209"/>
        <c:spPr>
          <a:solidFill>
            <a:schemeClr val="accent1"/>
          </a:solidFill>
          <a:ln w="28575" cap="rnd">
            <a:solidFill>
              <a:schemeClr val="accent1"/>
            </a:solidFill>
            <a:round/>
          </a:ln>
          <a:effectLst/>
        </c:spPr>
        <c:marker>
          <c:symbol val="none"/>
        </c:marker>
      </c:pivotFmt>
      <c:pivotFmt>
        <c:idx val="210"/>
        <c:spPr>
          <a:solidFill>
            <a:schemeClr val="accent1"/>
          </a:solidFill>
          <a:ln w="28575" cap="rnd">
            <a:solidFill>
              <a:schemeClr val="accent1"/>
            </a:solidFill>
            <a:round/>
          </a:ln>
          <a:effectLst/>
        </c:spPr>
        <c:marker>
          <c:symbol val="none"/>
        </c:marker>
      </c:pivotFmt>
      <c:pivotFmt>
        <c:idx val="211"/>
        <c:spPr>
          <a:solidFill>
            <a:schemeClr val="accent1"/>
          </a:solidFill>
          <a:ln w="28575" cap="rnd">
            <a:solidFill>
              <a:schemeClr val="accent1"/>
            </a:solidFill>
            <a:round/>
          </a:ln>
          <a:effectLst/>
        </c:spPr>
        <c:marker>
          <c:symbol val="none"/>
        </c:marker>
      </c:pivotFmt>
      <c:pivotFmt>
        <c:idx val="212"/>
        <c:spPr>
          <a:solidFill>
            <a:schemeClr val="accent1"/>
          </a:solidFill>
          <a:ln w="28575" cap="rnd">
            <a:solidFill>
              <a:schemeClr val="accent1"/>
            </a:solidFill>
            <a:round/>
          </a:ln>
          <a:effectLst/>
        </c:spPr>
        <c:marker>
          <c:symbol val="none"/>
        </c:marker>
      </c:pivotFmt>
      <c:pivotFmt>
        <c:idx val="213"/>
        <c:spPr>
          <a:solidFill>
            <a:schemeClr val="accent1"/>
          </a:solidFill>
          <a:ln w="28575" cap="rnd">
            <a:solidFill>
              <a:schemeClr val="accent1"/>
            </a:solidFill>
            <a:round/>
          </a:ln>
          <a:effectLst/>
        </c:spPr>
        <c:marker>
          <c:symbol val="none"/>
        </c:marker>
      </c:pivotFmt>
      <c:pivotFmt>
        <c:idx val="214"/>
        <c:spPr>
          <a:solidFill>
            <a:schemeClr val="accent1"/>
          </a:solidFill>
          <a:ln w="28575" cap="rnd">
            <a:solidFill>
              <a:schemeClr val="accent1"/>
            </a:solidFill>
            <a:round/>
          </a:ln>
          <a:effectLst/>
        </c:spPr>
        <c:marker>
          <c:symbol val="none"/>
        </c:marker>
      </c:pivotFmt>
      <c:pivotFmt>
        <c:idx val="215"/>
        <c:spPr>
          <a:solidFill>
            <a:schemeClr val="accent1"/>
          </a:solidFill>
          <a:ln w="28575" cap="rnd">
            <a:solidFill>
              <a:schemeClr val="accent1"/>
            </a:solidFill>
            <a:round/>
          </a:ln>
          <a:effectLst/>
        </c:spPr>
        <c:marker>
          <c:symbol val="none"/>
        </c:marker>
      </c:pivotFmt>
      <c:pivotFmt>
        <c:idx val="216"/>
        <c:spPr>
          <a:solidFill>
            <a:schemeClr val="accent1"/>
          </a:solidFill>
          <a:ln w="28575" cap="rnd">
            <a:solidFill>
              <a:schemeClr val="accent1"/>
            </a:solidFill>
            <a:round/>
          </a:ln>
          <a:effectLst/>
        </c:spPr>
        <c:marker>
          <c:symbol val="none"/>
        </c:marker>
      </c:pivotFmt>
      <c:pivotFmt>
        <c:idx val="217"/>
        <c:spPr>
          <a:solidFill>
            <a:schemeClr val="accent1"/>
          </a:solidFill>
          <a:ln w="28575" cap="rnd">
            <a:solidFill>
              <a:schemeClr val="accent1"/>
            </a:solidFill>
            <a:round/>
          </a:ln>
          <a:effectLst/>
        </c:spPr>
        <c:marker>
          <c:symbol val="none"/>
        </c:marker>
      </c:pivotFmt>
      <c:pivotFmt>
        <c:idx val="218"/>
        <c:spPr>
          <a:solidFill>
            <a:schemeClr val="accent1"/>
          </a:solidFill>
          <a:ln w="28575" cap="rnd">
            <a:solidFill>
              <a:schemeClr val="accent1"/>
            </a:solidFill>
            <a:round/>
          </a:ln>
          <a:effectLst/>
        </c:spPr>
        <c:marker>
          <c:symbol val="none"/>
        </c:marker>
      </c:pivotFmt>
      <c:pivotFmt>
        <c:idx val="219"/>
        <c:spPr>
          <a:solidFill>
            <a:schemeClr val="accent1"/>
          </a:solidFill>
          <a:ln w="28575" cap="rnd">
            <a:solidFill>
              <a:schemeClr val="accent1"/>
            </a:solidFill>
            <a:round/>
          </a:ln>
          <a:effectLst/>
        </c:spPr>
        <c:marker>
          <c:symbol val="none"/>
        </c:marker>
      </c:pivotFmt>
      <c:pivotFmt>
        <c:idx val="220"/>
        <c:spPr>
          <a:solidFill>
            <a:schemeClr val="accent1"/>
          </a:solidFill>
          <a:ln w="28575" cap="rnd">
            <a:solidFill>
              <a:schemeClr val="accent1"/>
            </a:solidFill>
            <a:round/>
          </a:ln>
          <a:effectLst/>
        </c:spPr>
        <c:marker>
          <c:symbol val="none"/>
        </c:marker>
      </c:pivotFmt>
      <c:pivotFmt>
        <c:idx val="221"/>
        <c:spPr>
          <a:solidFill>
            <a:schemeClr val="accent1"/>
          </a:solidFill>
          <a:ln w="28575" cap="rnd">
            <a:solidFill>
              <a:schemeClr val="accent1"/>
            </a:solidFill>
            <a:round/>
          </a:ln>
          <a:effectLst/>
        </c:spPr>
        <c:marker>
          <c:symbol val="none"/>
        </c:marker>
      </c:pivotFmt>
      <c:pivotFmt>
        <c:idx val="222"/>
        <c:spPr>
          <a:solidFill>
            <a:schemeClr val="accent1"/>
          </a:solidFill>
          <a:ln w="28575" cap="rnd">
            <a:solidFill>
              <a:schemeClr val="accent1"/>
            </a:solidFill>
            <a:round/>
          </a:ln>
          <a:effectLst/>
        </c:spPr>
        <c:marker>
          <c:symbol val="none"/>
        </c:marker>
      </c:pivotFmt>
      <c:pivotFmt>
        <c:idx val="223"/>
        <c:spPr>
          <a:solidFill>
            <a:schemeClr val="accent1"/>
          </a:solidFill>
          <a:ln w="28575" cap="rnd">
            <a:solidFill>
              <a:schemeClr val="accent1"/>
            </a:solidFill>
            <a:round/>
          </a:ln>
          <a:effectLst/>
        </c:spPr>
        <c:marker>
          <c:symbol val="none"/>
        </c:marker>
      </c:pivotFmt>
      <c:pivotFmt>
        <c:idx val="224"/>
        <c:spPr>
          <a:solidFill>
            <a:schemeClr val="accent1"/>
          </a:solidFill>
          <a:ln w="28575" cap="rnd">
            <a:solidFill>
              <a:schemeClr val="accent1"/>
            </a:solidFill>
            <a:round/>
          </a:ln>
          <a:effectLst/>
        </c:spPr>
        <c:marker>
          <c:symbol val="none"/>
        </c:marker>
      </c:pivotFmt>
      <c:pivotFmt>
        <c:idx val="225"/>
        <c:spPr>
          <a:solidFill>
            <a:schemeClr val="accent1"/>
          </a:solidFill>
          <a:ln w="28575" cap="rnd">
            <a:solidFill>
              <a:schemeClr val="accent1"/>
            </a:solidFill>
            <a:round/>
          </a:ln>
          <a:effectLst/>
        </c:spPr>
        <c:marker>
          <c:symbol val="none"/>
        </c:marker>
      </c:pivotFmt>
      <c:pivotFmt>
        <c:idx val="226"/>
        <c:spPr>
          <a:solidFill>
            <a:schemeClr val="accent1"/>
          </a:solidFill>
          <a:ln w="28575" cap="rnd">
            <a:solidFill>
              <a:schemeClr val="accent1"/>
            </a:solidFill>
            <a:round/>
          </a:ln>
          <a:effectLst/>
        </c:spPr>
        <c:marker>
          <c:symbol val="none"/>
        </c:marker>
      </c:pivotFmt>
      <c:pivotFmt>
        <c:idx val="227"/>
        <c:spPr>
          <a:solidFill>
            <a:schemeClr val="accent1"/>
          </a:solidFill>
          <a:ln w="28575" cap="rnd">
            <a:solidFill>
              <a:schemeClr val="accent1"/>
            </a:solidFill>
            <a:round/>
          </a:ln>
          <a:effectLst/>
        </c:spPr>
        <c:marker>
          <c:symbol val="none"/>
        </c:marker>
      </c:pivotFmt>
      <c:pivotFmt>
        <c:idx val="228"/>
        <c:spPr>
          <a:solidFill>
            <a:schemeClr val="accent1"/>
          </a:solidFill>
          <a:ln w="28575" cap="rnd">
            <a:solidFill>
              <a:schemeClr val="accent1"/>
            </a:solidFill>
            <a:round/>
          </a:ln>
          <a:effectLst/>
        </c:spPr>
        <c:marker>
          <c:symbol val="none"/>
        </c:marker>
      </c:pivotFmt>
      <c:pivotFmt>
        <c:idx val="229"/>
        <c:spPr>
          <a:solidFill>
            <a:schemeClr val="accent1"/>
          </a:solidFill>
          <a:ln w="28575" cap="rnd">
            <a:solidFill>
              <a:schemeClr val="accent1"/>
            </a:solidFill>
            <a:round/>
          </a:ln>
          <a:effectLst/>
        </c:spPr>
        <c:marker>
          <c:symbol val="none"/>
        </c:marker>
      </c:pivotFmt>
      <c:pivotFmt>
        <c:idx val="230"/>
        <c:spPr>
          <a:solidFill>
            <a:schemeClr val="accent1"/>
          </a:solidFill>
          <a:ln w="28575" cap="rnd">
            <a:solidFill>
              <a:schemeClr val="accent1"/>
            </a:solidFill>
            <a:round/>
          </a:ln>
          <a:effectLst/>
        </c:spPr>
        <c:marker>
          <c:symbol val="none"/>
        </c:marker>
      </c:pivotFmt>
      <c:pivotFmt>
        <c:idx val="231"/>
        <c:spPr>
          <a:solidFill>
            <a:schemeClr val="accent1"/>
          </a:solidFill>
          <a:ln w="28575" cap="rnd">
            <a:solidFill>
              <a:schemeClr val="accent1"/>
            </a:solidFill>
            <a:round/>
          </a:ln>
          <a:effectLst/>
        </c:spPr>
        <c:marker>
          <c:symbol val="none"/>
        </c:marker>
      </c:pivotFmt>
      <c:pivotFmt>
        <c:idx val="232"/>
        <c:spPr>
          <a:solidFill>
            <a:schemeClr val="accent1"/>
          </a:solidFill>
          <a:ln w="28575" cap="rnd">
            <a:solidFill>
              <a:schemeClr val="accent1"/>
            </a:solidFill>
            <a:round/>
          </a:ln>
          <a:effectLst/>
        </c:spPr>
        <c:marker>
          <c:symbol val="none"/>
        </c:marker>
      </c:pivotFmt>
      <c:pivotFmt>
        <c:idx val="233"/>
        <c:spPr>
          <a:solidFill>
            <a:schemeClr val="accent1"/>
          </a:solidFill>
          <a:ln w="28575" cap="rnd">
            <a:solidFill>
              <a:schemeClr val="accent1"/>
            </a:solidFill>
            <a:round/>
          </a:ln>
          <a:effectLst/>
        </c:spPr>
        <c:marker>
          <c:symbol val="none"/>
        </c:marker>
      </c:pivotFmt>
      <c:pivotFmt>
        <c:idx val="234"/>
        <c:spPr>
          <a:solidFill>
            <a:schemeClr val="accent1"/>
          </a:solidFill>
          <a:ln w="28575" cap="rnd">
            <a:solidFill>
              <a:schemeClr val="accent1"/>
            </a:solidFill>
            <a:round/>
          </a:ln>
          <a:effectLst/>
        </c:spPr>
        <c:marker>
          <c:symbol val="none"/>
        </c:marker>
      </c:pivotFmt>
      <c:pivotFmt>
        <c:idx val="235"/>
        <c:spPr>
          <a:solidFill>
            <a:schemeClr val="accent1"/>
          </a:solidFill>
          <a:ln w="28575" cap="rnd">
            <a:solidFill>
              <a:schemeClr val="accent1"/>
            </a:solidFill>
            <a:round/>
          </a:ln>
          <a:effectLst/>
        </c:spPr>
        <c:marker>
          <c:symbol val="none"/>
        </c:marker>
      </c:pivotFmt>
      <c:pivotFmt>
        <c:idx val="236"/>
        <c:spPr>
          <a:solidFill>
            <a:schemeClr val="accent1"/>
          </a:solidFill>
          <a:ln w="28575" cap="rnd">
            <a:solidFill>
              <a:schemeClr val="accent1"/>
            </a:solidFill>
            <a:round/>
          </a:ln>
          <a:effectLst/>
        </c:spPr>
        <c:marker>
          <c:symbol val="none"/>
        </c:marker>
      </c:pivotFmt>
      <c:pivotFmt>
        <c:idx val="237"/>
        <c:spPr>
          <a:solidFill>
            <a:schemeClr val="accent1"/>
          </a:solidFill>
          <a:ln w="28575" cap="rnd">
            <a:solidFill>
              <a:schemeClr val="accent1"/>
            </a:solidFill>
            <a:round/>
          </a:ln>
          <a:effectLst/>
        </c:spPr>
        <c:marker>
          <c:symbol val="none"/>
        </c:marker>
      </c:pivotFmt>
      <c:pivotFmt>
        <c:idx val="238"/>
        <c:spPr>
          <a:solidFill>
            <a:schemeClr val="accent1"/>
          </a:solidFill>
          <a:ln w="28575" cap="rnd">
            <a:solidFill>
              <a:schemeClr val="accent1"/>
            </a:solidFill>
            <a:round/>
          </a:ln>
          <a:effectLst/>
        </c:spPr>
        <c:marker>
          <c:symbol val="none"/>
        </c:marker>
      </c:pivotFmt>
      <c:pivotFmt>
        <c:idx val="239"/>
        <c:spPr>
          <a:solidFill>
            <a:schemeClr val="accent1"/>
          </a:solidFill>
          <a:ln w="28575" cap="rnd">
            <a:solidFill>
              <a:schemeClr val="accent1"/>
            </a:solidFill>
            <a:round/>
          </a:ln>
          <a:effectLst/>
        </c:spPr>
        <c:marker>
          <c:symbol val="none"/>
        </c:marker>
      </c:pivotFmt>
      <c:pivotFmt>
        <c:idx val="240"/>
        <c:spPr>
          <a:solidFill>
            <a:schemeClr val="accent1"/>
          </a:solidFill>
          <a:ln w="28575" cap="rnd">
            <a:solidFill>
              <a:schemeClr val="accent1"/>
            </a:solidFill>
            <a:round/>
          </a:ln>
          <a:effectLst/>
        </c:spPr>
        <c:marker>
          <c:symbol val="none"/>
        </c:marker>
      </c:pivotFmt>
      <c:pivotFmt>
        <c:idx val="241"/>
        <c:spPr>
          <a:solidFill>
            <a:schemeClr val="accent1"/>
          </a:solidFill>
          <a:ln w="28575" cap="rnd">
            <a:solidFill>
              <a:schemeClr val="accent1"/>
            </a:solidFill>
            <a:round/>
          </a:ln>
          <a:effectLst/>
        </c:spPr>
        <c:marker>
          <c:symbol val="none"/>
        </c:marker>
      </c:pivotFmt>
      <c:pivotFmt>
        <c:idx val="242"/>
        <c:spPr>
          <a:solidFill>
            <a:schemeClr val="accent1"/>
          </a:solidFill>
          <a:ln w="28575" cap="rnd">
            <a:solidFill>
              <a:schemeClr val="accent1"/>
            </a:solidFill>
            <a:round/>
          </a:ln>
          <a:effectLst/>
        </c:spPr>
        <c:marker>
          <c:symbol val="none"/>
        </c:marker>
      </c:pivotFmt>
      <c:pivotFmt>
        <c:idx val="243"/>
        <c:spPr>
          <a:solidFill>
            <a:schemeClr val="accent1"/>
          </a:solidFill>
          <a:ln w="28575" cap="rnd">
            <a:solidFill>
              <a:schemeClr val="accent1"/>
            </a:solidFill>
            <a:round/>
          </a:ln>
          <a:effectLst/>
        </c:spPr>
        <c:marker>
          <c:symbol val="none"/>
        </c:marker>
      </c:pivotFmt>
      <c:pivotFmt>
        <c:idx val="244"/>
        <c:spPr>
          <a:solidFill>
            <a:schemeClr val="accent1"/>
          </a:solidFill>
          <a:ln w="28575" cap="rnd">
            <a:solidFill>
              <a:schemeClr val="accent1"/>
            </a:solidFill>
            <a:round/>
          </a:ln>
          <a:effectLst/>
        </c:spPr>
        <c:marker>
          <c:symbol val="none"/>
        </c:marker>
      </c:pivotFmt>
      <c:pivotFmt>
        <c:idx val="245"/>
        <c:spPr>
          <a:solidFill>
            <a:schemeClr val="accent1"/>
          </a:solidFill>
          <a:ln w="28575" cap="rnd">
            <a:solidFill>
              <a:schemeClr val="accent1"/>
            </a:solidFill>
            <a:round/>
          </a:ln>
          <a:effectLst/>
        </c:spPr>
        <c:marker>
          <c:symbol val="none"/>
        </c:marker>
      </c:pivotFmt>
      <c:pivotFmt>
        <c:idx val="246"/>
        <c:spPr>
          <a:solidFill>
            <a:schemeClr val="accent1"/>
          </a:solidFill>
          <a:ln w="28575" cap="rnd">
            <a:solidFill>
              <a:schemeClr val="accent1"/>
            </a:solidFill>
            <a:round/>
          </a:ln>
          <a:effectLst/>
        </c:spPr>
        <c:marker>
          <c:symbol val="none"/>
        </c:marker>
      </c:pivotFmt>
      <c:pivotFmt>
        <c:idx val="247"/>
        <c:spPr>
          <a:solidFill>
            <a:schemeClr val="accent1"/>
          </a:solidFill>
          <a:ln w="28575" cap="rnd">
            <a:solidFill>
              <a:schemeClr val="accent1"/>
            </a:solidFill>
            <a:round/>
          </a:ln>
          <a:effectLst/>
        </c:spPr>
        <c:marker>
          <c:symbol val="none"/>
        </c:marker>
      </c:pivotFmt>
      <c:pivotFmt>
        <c:idx val="248"/>
        <c:spPr>
          <a:solidFill>
            <a:schemeClr val="accent1"/>
          </a:solidFill>
          <a:ln w="28575" cap="rnd">
            <a:solidFill>
              <a:schemeClr val="accent1"/>
            </a:solidFill>
            <a:round/>
          </a:ln>
          <a:effectLst/>
        </c:spPr>
        <c:marker>
          <c:symbol val="none"/>
        </c:marker>
      </c:pivotFmt>
      <c:pivotFmt>
        <c:idx val="249"/>
        <c:spPr>
          <a:solidFill>
            <a:schemeClr val="accent1"/>
          </a:solidFill>
          <a:ln w="28575" cap="rnd">
            <a:solidFill>
              <a:schemeClr val="accent1"/>
            </a:solidFill>
            <a:round/>
          </a:ln>
          <a:effectLst/>
        </c:spPr>
        <c:marker>
          <c:symbol val="none"/>
        </c:marker>
      </c:pivotFmt>
      <c:pivotFmt>
        <c:idx val="250"/>
        <c:spPr>
          <a:solidFill>
            <a:schemeClr val="accent1"/>
          </a:solidFill>
          <a:ln w="28575" cap="rnd">
            <a:solidFill>
              <a:schemeClr val="accent1"/>
            </a:solidFill>
            <a:round/>
          </a:ln>
          <a:effectLst/>
        </c:spPr>
        <c:marker>
          <c:symbol val="none"/>
        </c:marker>
      </c:pivotFmt>
      <c:pivotFmt>
        <c:idx val="251"/>
        <c:spPr>
          <a:solidFill>
            <a:schemeClr val="accent1"/>
          </a:solidFill>
          <a:ln w="28575" cap="rnd">
            <a:solidFill>
              <a:schemeClr val="accent1"/>
            </a:solidFill>
            <a:round/>
          </a:ln>
          <a:effectLst/>
        </c:spPr>
        <c:marker>
          <c:symbol val="none"/>
        </c:marker>
      </c:pivotFmt>
      <c:pivotFmt>
        <c:idx val="252"/>
        <c:spPr>
          <a:solidFill>
            <a:schemeClr val="accent1"/>
          </a:solidFill>
          <a:ln w="28575" cap="rnd">
            <a:solidFill>
              <a:schemeClr val="accent1"/>
            </a:solidFill>
            <a:round/>
          </a:ln>
          <a:effectLst/>
        </c:spPr>
        <c:marker>
          <c:symbol val="none"/>
        </c:marker>
      </c:pivotFmt>
      <c:pivotFmt>
        <c:idx val="253"/>
        <c:spPr>
          <a:solidFill>
            <a:schemeClr val="accent1"/>
          </a:solidFill>
          <a:ln w="28575" cap="rnd">
            <a:solidFill>
              <a:schemeClr val="accent1"/>
            </a:solidFill>
            <a:round/>
          </a:ln>
          <a:effectLst/>
        </c:spPr>
        <c:marker>
          <c:symbol val="none"/>
        </c:marker>
      </c:pivotFmt>
      <c:pivotFmt>
        <c:idx val="254"/>
        <c:spPr>
          <a:solidFill>
            <a:schemeClr val="accent1"/>
          </a:solidFill>
          <a:ln w="28575" cap="rnd">
            <a:solidFill>
              <a:schemeClr val="accent1"/>
            </a:solidFill>
            <a:round/>
          </a:ln>
          <a:effectLst/>
        </c:spPr>
        <c:marker>
          <c:symbol val="none"/>
        </c:marker>
      </c:pivotFmt>
      <c:pivotFmt>
        <c:idx val="255"/>
        <c:spPr>
          <a:solidFill>
            <a:schemeClr val="accent1"/>
          </a:solidFill>
          <a:ln w="28575" cap="rnd">
            <a:solidFill>
              <a:schemeClr val="accent1"/>
            </a:solidFill>
            <a:round/>
          </a:ln>
          <a:effectLst/>
        </c:spPr>
        <c:marker>
          <c:symbol val="none"/>
        </c:marker>
      </c:pivotFmt>
      <c:pivotFmt>
        <c:idx val="256"/>
        <c:spPr>
          <a:solidFill>
            <a:schemeClr val="accent1"/>
          </a:solidFill>
          <a:ln w="28575" cap="rnd">
            <a:solidFill>
              <a:schemeClr val="accent1"/>
            </a:solidFill>
            <a:round/>
          </a:ln>
          <a:effectLst/>
        </c:spPr>
        <c:marker>
          <c:symbol val="none"/>
        </c:marker>
      </c:pivotFmt>
      <c:pivotFmt>
        <c:idx val="257"/>
        <c:spPr>
          <a:solidFill>
            <a:schemeClr val="accent1"/>
          </a:solidFill>
          <a:ln w="28575" cap="rnd">
            <a:solidFill>
              <a:schemeClr val="accent1"/>
            </a:solidFill>
            <a:round/>
          </a:ln>
          <a:effectLst/>
        </c:spPr>
        <c:marker>
          <c:symbol val="none"/>
        </c:marker>
      </c:pivotFmt>
      <c:pivotFmt>
        <c:idx val="258"/>
        <c:spPr>
          <a:solidFill>
            <a:schemeClr val="accent1"/>
          </a:solidFill>
          <a:ln w="28575" cap="rnd">
            <a:solidFill>
              <a:schemeClr val="accent1"/>
            </a:solidFill>
            <a:round/>
          </a:ln>
          <a:effectLst/>
        </c:spPr>
        <c:marker>
          <c:symbol val="none"/>
        </c:marker>
      </c:pivotFmt>
      <c:pivotFmt>
        <c:idx val="259"/>
        <c:spPr>
          <a:solidFill>
            <a:schemeClr val="accent1"/>
          </a:solidFill>
          <a:ln w="28575" cap="rnd">
            <a:solidFill>
              <a:schemeClr val="accent1"/>
            </a:solidFill>
            <a:round/>
          </a:ln>
          <a:effectLst/>
        </c:spPr>
        <c:marker>
          <c:symbol val="none"/>
        </c:marker>
      </c:pivotFmt>
      <c:pivotFmt>
        <c:idx val="260"/>
        <c:spPr>
          <a:solidFill>
            <a:schemeClr val="accent1"/>
          </a:solidFill>
          <a:ln w="28575" cap="rnd">
            <a:solidFill>
              <a:schemeClr val="accent1"/>
            </a:solidFill>
            <a:round/>
          </a:ln>
          <a:effectLst/>
        </c:spPr>
        <c:marker>
          <c:symbol val="none"/>
        </c:marker>
      </c:pivotFmt>
      <c:pivotFmt>
        <c:idx val="261"/>
        <c:spPr>
          <a:solidFill>
            <a:schemeClr val="accent1"/>
          </a:solidFill>
          <a:ln w="28575" cap="rnd">
            <a:solidFill>
              <a:schemeClr val="accent1"/>
            </a:solidFill>
            <a:round/>
          </a:ln>
          <a:effectLst/>
        </c:spPr>
        <c:marker>
          <c:symbol val="none"/>
        </c:marker>
      </c:pivotFmt>
      <c:pivotFmt>
        <c:idx val="262"/>
        <c:spPr>
          <a:solidFill>
            <a:schemeClr val="accent1"/>
          </a:solidFill>
          <a:ln w="28575" cap="rnd">
            <a:solidFill>
              <a:schemeClr val="accent1"/>
            </a:solidFill>
            <a:round/>
          </a:ln>
          <a:effectLst/>
        </c:spPr>
        <c:marker>
          <c:symbol val="none"/>
        </c:marker>
      </c:pivotFmt>
      <c:pivotFmt>
        <c:idx val="263"/>
        <c:spPr>
          <a:solidFill>
            <a:schemeClr val="accent1"/>
          </a:solidFill>
          <a:ln w="28575" cap="rnd">
            <a:solidFill>
              <a:schemeClr val="accent1"/>
            </a:solidFill>
            <a:round/>
          </a:ln>
          <a:effectLst/>
        </c:spPr>
        <c:marker>
          <c:symbol val="none"/>
        </c:marker>
      </c:pivotFmt>
      <c:pivotFmt>
        <c:idx val="264"/>
        <c:spPr>
          <a:solidFill>
            <a:schemeClr val="accent1"/>
          </a:solidFill>
          <a:ln w="28575" cap="rnd">
            <a:solidFill>
              <a:schemeClr val="accent1"/>
            </a:solidFill>
            <a:round/>
          </a:ln>
          <a:effectLst/>
        </c:spPr>
        <c:marker>
          <c:symbol val="none"/>
        </c:marker>
      </c:pivotFmt>
      <c:pivotFmt>
        <c:idx val="265"/>
        <c:spPr>
          <a:solidFill>
            <a:schemeClr val="accent1"/>
          </a:solidFill>
          <a:ln w="28575" cap="rnd">
            <a:solidFill>
              <a:schemeClr val="accent1"/>
            </a:solidFill>
            <a:round/>
          </a:ln>
          <a:effectLst/>
        </c:spPr>
        <c:marker>
          <c:symbol val="none"/>
        </c:marker>
      </c:pivotFmt>
      <c:pivotFmt>
        <c:idx val="266"/>
        <c:spPr>
          <a:solidFill>
            <a:schemeClr val="accent1"/>
          </a:solidFill>
          <a:ln w="28575" cap="rnd">
            <a:solidFill>
              <a:schemeClr val="accent1"/>
            </a:solidFill>
            <a:round/>
          </a:ln>
          <a:effectLst/>
        </c:spPr>
        <c:marker>
          <c:symbol val="none"/>
        </c:marker>
      </c:pivotFmt>
      <c:pivotFmt>
        <c:idx val="267"/>
        <c:spPr>
          <a:solidFill>
            <a:schemeClr val="accent1"/>
          </a:solidFill>
          <a:ln w="28575" cap="rnd">
            <a:solidFill>
              <a:schemeClr val="accent1"/>
            </a:solidFill>
            <a:round/>
          </a:ln>
          <a:effectLst/>
        </c:spPr>
        <c:marker>
          <c:symbol val="none"/>
        </c:marker>
      </c:pivotFmt>
      <c:pivotFmt>
        <c:idx val="268"/>
        <c:spPr>
          <a:solidFill>
            <a:schemeClr val="accent1"/>
          </a:solidFill>
          <a:ln w="28575" cap="rnd">
            <a:solidFill>
              <a:schemeClr val="accent1"/>
            </a:solidFill>
            <a:round/>
          </a:ln>
          <a:effectLst/>
        </c:spPr>
        <c:marker>
          <c:symbol val="none"/>
        </c:marker>
      </c:pivotFmt>
      <c:pivotFmt>
        <c:idx val="269"/>
        <c:spPr>
          <a:solidFill>
            <a:schemeClr val="accent1"/>
          </a:solidFill>
          <a:ln w="28575" cap="rnd">
            <a:solidFill>
              <a:schemeClr val="accent1"/>
            </a:solidFill>
            <a:round/>
          </a:ln>
          <a:effectLst/>
        </c:spPr>
        <c:marker>
          <c:symbol val="none"/>
        </c:marker>
      </c:pivotFmt>
      <c:pivotFmt>
        <c:idx val="270"/>
        <c:spPr>
          <a:solidFill>
            <a:schemeClr val="accent1"/>
          </a:solidFill>
          <a:ln w="28575" cap="rnd">
            <a:solidFill>
              <a:schemeClr val="accent1"/>
            </a:solidFill>
            <a:round/>
          </a:ln>
          <a:effectLst/>
        </c:spPr>
        <c:marker>
          <c:symbol val="none"/>
        </c:marker>
      </c:pivotFmt>
      <c:pivotFmt>
        <c:idx val="271"/>
        <c:spPr>
          <a:solidFill>
            <a:schemeClr val="accent1"/>
          </a:solidFill>
          <a:ln w="28575" cap="rnd">
            <a:solidFill>
              <a:schemeClr val="accent1"/>
            </a:solidFill>
            <a:round/>
          </a:ln>
          <a:effectLst/>
        </c:spPr>
        <c:marker>
          <c:symbol val="none"/>
        </c:marker>
      </c:pivotFmt>
      <c:pivotFmt>
        <c:idx val="272"/>
        <c:spPr>
          <a:solidFill>
            <a:schemeClr val="accent1"/>
          </a:solidFill>
          <a:ln w="28575" cap="rnd">
            <a:solidFill>
              <a:schemeClr val="accent1"/>
            </a:solidFill>
            <a:round/>
          </a:ln>
          <a:effectLst/>
        </c:spPr>
        <c:marker>
          <c:symbol val="none"/>
        </c:marker>
      </c:pivotFmt>
      <c:pivotFmt>
        <c:idx val="273"/>
        <c:spPr>
          <a:solidFill>
            <a:schemeClr val="accent1"/>
          </a:solidFill>
          <a:ln w="28575" cap="rnd">
            <a:solidFill>
              <a:schemeClr val="accent1"/>
            </a:solidFill>
            <a:round/>
          </a:ln>
          <a:effectLst/>
        </c:spPr>
        <c:marker>
          <c:symbol val="none"/>
        </c:marker>
      </c:pivotFmt>
      <c:pivotFmt>
        <c:idx val="274"/>
        <c:spPr>
          <a:solidFill>
            <a:schemeClr val="accent1"/>
          </a:solidFill>
          <a:ln w="28575" cap="rnd">
            <a:solidFill>
              <a:schemeClr val="accent1"/>
            </a:solidFill>
            <a:round/>
          </a:ln>
          <a:effectLst/>
        </c:spPr>
        <c:marker>
          <c:symbol val="none"/>
        </c:marker>
      </c:pivotFmt>
      <c:pivotFmt>
        <c:idx val="275"/>
        <c:spPr>
          <a:solidFill>
            <a:schemeClr val="accent1"/>
          </a:solidFill>
          <a:ln w="28575" cap="rnd">
            <a:solidFill>
              <a:schemeClr val="accent1"/>
            </a:solidFill>
            <a:round/>
          </a:ln>
          <a:effectLst/>
        </c:spPr>
        <c:marker>
          <c:symbol val="none"/>
        </c:marker>
      </c:pivotFmt>
      <c:pivotFmt>
        <c:idx val="276"/>
        <c:spPr>
          <a:solidFill>
            <a:schemeClr val="accent1"/>
          </a:solidFill>
          <a:ln w="28575" cap="rnd">
            <a:solidFill>
              <a:schemeClr val="accent1"/>
            </a:solidFill>
            <a:round/>
          </a:ln>
          <a:effectLst/>
        </c:spPr>
        <c:marker>
          <c:symbol val="none"/>
        </c:marker>
      </c:pivotFmt>
      <c:pivotFmt>
        <c:idx val="277"/>
        <c:spPr>
          <a:solidFill>
            <a:schemeClr val="accent1"/>
          </a:solidFill>
          <a:ln w="28575" cap="rnd">
            <a:solidFill>
              <a:schemeClr val="accent1"/>
            </a:solidFill>
            <a:round/>
          </a:ln>
          <a:effectLst/>
        </c:spPr>
        <c:marker>
          <c:symbol val="none"/>
        </c:marker>
      </c:pivotFmt>
      <c:pivotFmt>
        <c:idx val="278"/>
        <c:spPr>
          <a:solidFill>
            <a:schemeClr val="accent1"/>
          </a:solidFill>
          <a:ln w="28575" cap="rnd">
            <a:solidFill>
              <a:schemeClr val="accent1"/>
            </a:solidFill>
            <a:round/>
          </a:ln>
          <a:effectLst/>
        </c:spPr>
        <c:marker>
          <c:symbol val="none"/>
        </c:marker>
      </c:pivotFmt>
      <c:pivotFmt>
        <c:idx val="279"/>
        <c:spPr>
          <a:solidFill>
            <a:schemeClr val="accent1"/>
          </a:solidFill>
          <a:ln w="28575" cap="rnd">
            <a:solidFill>
              <a:schemeClr val="accent1"/>
            </a:solidFill>
            <a:round/>
          </a:ln>
          <a:effectLst/>
        </c:spPr>
        <c:marker>
          <c:symbol val="none"/>
        </c:marker>
      </c:pivotFmt>
      <c:pivotFmt>
        <c:idx val="280"/>
        <c:spPr>
          <a:solidFill>
            <a:schemeClr val="accent1"/>
          </a:solidFill>
          <a:ln w="28575" cap="rnd">
            <a:solidFill>
              <a:schemeClr val="accent1"/>
            </a:solidFill>
            <a:round/>
          </a:ln>
          <a:effectLst/>
        </c:spPr>
        <c:marker>
          <c:symbol val="none"/>
        </c:marker>
      </c:pivotFmt>
      <c:pivotFmt>
        <c:idx val="281"/>
        <c:spPr>
          <a:solidFill>
            <a:schemeClr val="accent1"/>
          </a:solidFill>
          <a:ln w="28575" cap="rnd">
            <a:solidFill>
              <a:schemeClr val="accent1"/>
            </a:solidFill>
            <a:round/>
          </a:ln>
          <a:effectLst/>
        </c:spPr>
        <c:marker>
          <c:symbol val="none"/>
        </c:marker>
      </c:pivotFmt>
      <c:pivotFmt>
        <c:idx val="282"/>
        <c:spPr>
          <a:solidFill>
            <a:schemeClr val="accent1"/>
          </a:solidFill>
          <a:ln w="28575" cap="rnd">
            <a:solidFill>
              <a:schemeClr val="accent1"/>
            </a:solidFill>
            <a:round/>
          </a:ln>
          <a:effectLst/>
        </c:spPr>
        <c:marker>
          <c:symbol val="none"/>
        </c:marker>
      </c:pivotFmt>
      <c:pivotFmt>
        <c:idx val="283"/>
        <c:spPr>
          <a:solidFill>
            <a:schemeClr val="accent1"/>
          </a:solidFill>
          <a:ln w="28575" cap="rnd">
            <a:solidFill>
              <a:schemeClr val="accent1"/>
            </a:solidFill>
            <a:round/>
          </a:ln>
          <a:effectLst/>
        </c:spPr>
        <c:marker>
          <c:symbol val="none"/>
        </c:marker>
      </c:pivotFmt>
      <c:pivotFmt>
        <c:idx val="284"/>
        <c:spPr>
          <a:solidFill>
            <a:schemeClr val="accent1"/>
          </a:solidFill>
          <a:ln w="28575" cap="rnd">
            <a:solidFill>
              <a:schemeClr val="accent1"/>
            </a:solidFill>
            <a:round/>
          </a:ln>
          <a:effectLst/>
        </c:spPr>
        <c:marker>
          <c:symbol val="none"/>
        </c:marker>
      </c:pivotFmt>
      <c:pivotFmt>
        <c:idx val="285"/>
        <c:spPr>
          <a:solidFill>
            <a:schemeClr val="accent1"/>
          </a:solidFill>
          <a:ln w="28575" cap="rnd">
            <a:solidFill>
              <a:schemeClr val="accent1"/>
            </a:solidFill>
            <a:round/>
          </a:ln>
          <a:effectLst/>
        </c:spPr>
        <c:marker>
          <c:symbol val="none"/>
        </c:marker>
      </c:pivotFmt>
      <c:pivotFmt>
        <c:idx val="286"/>
        <c:spPr>
          <a:solidFill>
            <a:schemeClr val="accent1"/>
          </a:solidFill>
          <a:ln w="28575" cap="rnd">
            <a:solidFill>
              <a:schemeClr val="accent1"/>
            </a:solidFill>
            <a:round/>
          </a:ln>
          <a:effectLst/>
        </c:spPr>
        <c:marker>
          <c:symbol val="none"/>
        </c:marker>
      </c:pivotFmt>
      <c:pivotFmt>
        <c:idx val="287"/>
        <c:spPr>
          <a:solidFill>
            <a:schemeClr val="accent1"/>
          </a:solidFill>
          <a:ln w="28575" cap="rnd">
            <a:solidFill>
              <a:schemeClr val="accent1"/>
            </a:solidFill>
            <a:round/>
          </a:ln>
          <a:effectLst/>
        </c:spPr>
        <c:marker>
          <c:symbol val="none"/>
        </c:marker>
      </c:pivotFmt>
      <c:pivotFmt>
        <c:idx val="288"/>
        <c:spPr>
          <a:solidFill>
            <a:schemeClr val="accent1"/>
          </a:solidFill>
          <a:ln w="28575" cap="rnd">
            <a:solidFill>
              <a:schemeClr val="accent1"/>
            </a:solidFill>
            <a:round/>
          </a:ln>
          <a:effectLst/>
        </c:spPr>
        <c:marker>
          <c:symbol val="none"/>
        </c:marker>
      </c:pivotFmt>
      <c:pivotFmt>
        <c:idx val="289"/>
        <c:spPr>
          <a:solidFill>
            <a:schemeClr val="accent1"/>
          </a:solidFill>
          <a:ln w="28575" cap="rnd">
            <a:solidFill>
              <a:schemeClr val="accent1"/>
            </a:solidFill>
            <a:round/>
          </a:ln>
          <a:effectLst/>
        </c:spPr>
        <c:marker>
          <c:symbol val="none"/>
        </c:marker>
      </c:pivotFmt>
      <c:pivotFmt>
        <c:idx val="290"/>
        <c:spPr>
          <a:solidFill>
            <a:schemeClr val="accent1"/>
          </a:solidFill>
          <a:ln w="28575" cap="rnd">
            <a:solidFill>
              <a:schemeClr val="accent1"/>
            </a:solidFill>
            <a:round/>
          </a:ln>
          <a:effectLst/>
        </c:spPr>
        <c:marker>
          <c:symbol val="none"/>
        </c:marker>
      </c:pivotFmt>
      <c:pivotFmt>
        <c:idx val="291"/>
        <c:spPr>
          <a:solidFill>
            <a:schemeClr val="accent1"/>
          </a:solidFill>
          <a:ln w="28575" cap="rnd">
            <a:solidFill>
              <a:schemeClr val="accent1"/>
            </a:solidFill>
            <a:round/>
          </a:ln>
          <a:effectLst/>
        </c:spPr>
        <c:marker>
          <c:symbol val="none"/>
        </c:marker>
      </c:pivotFmt>
      <c:pivotFmt>
        <c:idx val="292"/>
        <c:spPr>
          <a:solidFill>
            <a:schemeClr val="accent1"/>
          </a:solidFill>
          <a:ln w="28575" cap="rnd">
            <a:solidFill>
              <a:schemeClr val="accent1"/>
            </a:solidFill>
            <a:round/>
          </a:ln>
          <a:effectLst/>
        </c:spPr>
        <c:marker>
          <c:symbol val="none"/>
        </c:marker>
      </c:pivotFmt>
      <c:pivotFmt>
        <c:idx val="293"/>
        <c:spPr>
          <a:solidFill>
            <a:schemeClr val="accent1"/>
          </a:solidFill>
          <a:ln w="28575" cap="rnd">
            <a:solidFill>
              <a:schemeClr val="accent1"/>
            </a:solidFill>
            <a:round/>
          </a:ln>
          <a:effectLst/>
        </c:spPr>
        <c:marker>
          <c:symbol val="none"/>
        </c:marker>
      </c:pivotFmt>
      <c:pivotFmt>
        <c:idx val="294"/>
        <c:spPr>
          <a:solidFill>
            <a:schemeClr val="accent1"/>
          </a:solidFill>
          <a:ln w="28575" cap="rnd">
            <a:solidFill>
              <a:schemeClr val="accent1"/>
            </a:solidFill>
            <a:round/>
          </a:ln>
          <a:effectLst/>
        </c:spPr>
        <c:marker>
          <c:symbol val="none"/>
        </c:marker>
      </c:pivotFmt>
      <c:pivotFmt>
        <c:idx val="295"/>
        <c:spPr>
          <a:solidFill>
            <a:schemeClr val="accent1"/>
          </a:solidFill>
          <a:ln w="28575" cap="rnd">
            <a:solidFill>
              <a:schemeClr val="accent1"/>
            </a:solidFill>
            <a:round/>
          </a:ln>
          <a:effectLst/>
        </c:spPr>
        <c:marker>
          <c:symbol val="none"/>
        </c:marker>
      </c:pivotFmt>
      <c:pivotFmt>
        <c:idx val="296"/>
        <c:spPr>
          <a:solidFill>
            <a:schemeClr val="accent1"/>
          </a:solidFill>
          <a:ln w="28575" cap="rnd">
            <a:solidFill>
              <a:schemeClr val="accent1"/>
            </a:solidFill>
            <a:round/>
          </a:ln>
          <a:effectLst/>
        </c:spPr>
        <c:marker>
          <c:symbol val="none"/>
        </c:marker>
      </c:pivotFmt>
      <c:pivotFmt>
        <c:idx val="297"/>
        <c:spPr>
          <a:solidFill>
            <a:schemeClr val="accent1"/>
          </a:solidFill>
          <a:ln w="28575" cap="rnd">
            <a:solidFill>
              <a:schemeClr val="accent1"/>
            </a:solidFill>
            <a:round/>
          </a:ln>
          <a:effectLst/>
        </c:spPr>
        <c:marker>
          <c:symbol val="none"/>
        </c:marker>
      </c:pivotFmt>
      <c:pivotFmt>
        <c:idx val="298"/>
        <c:spPr>
          <a:solidFill>
            <a:schemeClr val="accent1"/>
          </a:solidFill>
          <a:ln w="28575" cap="rnd">
            <a:solidFill>
              <a:schemeClr val="accent1"/>
            </a:solidFill>
            <a:round/>
          </a:ln>
          <a:effectLst/>
        </c:spPr>
        <c:marker>
          <c:symbol val="none"/>
        </c:marker>
      </c:pivotFmt>
      <c:pivotFmt>
        <c:idx val="299"/>
        <c:spPr>
          <a:solidFill>
            <a:schemeClr val="accent1"/>
          </a:solidFill>
          <a:ln w="28575" cap="rnd">
            <a:solidFill>
              <a:schemeClr val="accent1"/>
            </a:solidFill>
            <a:round/>
          </a:ln>
          <a:effectLst/>
        </c:spPr>
        <c:marker>
          <c:symbol val="none"/>
        </c:marker>
      </c:pivotFmt>
      <c:pivotFmt>
        <c:idx val="300"/>
        <c:spPr>
          <a:solidFill>
            <a:schemeClr val="accent1"/>
          </a:solidFill>
          <a:ln w="28575" cap="rnd">
            <a:solidFill>
              <a:schemeClr val="accent1"/>
            </a:solidFill>
            <a:round/>
          </a:ln>
          <a:effectLst/>
        </c:spPr>
        <c:marker>
          <c:symbol val="none"/>
        </c:marker>
      </c:pivotFmt>
      <c:pivotFmt>
        <c:idx val="301"/>
        <c:spPr>
          <a:solidFill>
            <a:schemeClr val="accent1"/>
          </a:solidFill>
          <a:ln w="28575" cap="rnd">
            <a:solidFill>
              <a:schemeClr val="accent1"/>
            </a:solidFill>
            <a:round/>
          </a:ln>
          <a:effectLst/>
        </c:spPr>
        <c:marker>
          <c:symbol val="none"/>
        </c:marker>
      </c:pivotFmt>
      <c:pivotFmt>
        <c:idx val="302"/>
        <c:spPr>
          <a:solidFill>
            <a:schemeClr val="accent1"/>
          </a:solidFill>
          <a:ln w="28575" cap="rnd">
            <a:solidFill>
              <a:schemeClr val="accent1"/>
            </a:solidFill>
            <a:round/>
          </a:ln>
          <a:effectLst/>
        </c:spPr>
        <c:marker>
          <c:symbol val="none"/>
        </c:marker>
      </c:pivotFmt>
      <c:pivotFmt>
        <c:idx val="303"/>
        <c:spPr>
          <a:solidFill>
            <a:schemeClr val="accent1"/>
          </a:solidFill>
          <a:ln w="28575" cap="rnd">
            <a:solidFill>
              <a:schemeClr val="accent1"/>
            </a:solidFill>
            <a:round/>
          </a:ln>
          <a:effectLst/>
        </c:spPr>
        <c:marker>
          <c:symbol val="none"/>
        </c:marker>
      </c:pivotFmt>
      <c:pivotFmt>
        <c:idx val="304"/>
        <c:spPr>
          <a:solidFill>
            <a:schemeClr val="accent1"/>
          </a:solidFill>
          <a:ln w="28575" cap="rnd">
            <a:solidFill>
              <a:schemeClr val="accent1"/>
            </a:solidFill>
            <a:round/>
          </a:ln>
          <a:effectLst/>
        </c:spPr>
        <c:marker>
          <c:symbol val="none"/>
        </c:marker>
      </c:pivotFmt>
      <c:pivotFmt>
        <c:idx val="305"/>
        <c:spPr>
          <a:solidFill>
            <a:schemeClr val="accent1"/>
          </a:solidFill>
          <a:ln w="28575" cap="rnd">
            <a:solidFill>
              <a:schemeClr val="accent1"/>
            </a:solidFill>
            <a:round/>
          </a:ln>
          <a:effectLst/>
        </c:spPr>
        <c:marker>
          <c:symbol val="none"/>
        </c:marker>
      </c:pivotFmt>
      <c:pivotFmt>
        <c:idx val="306"/>
        <c:spPr>
          <a:solidFill>
            <a:schemeClr val="accent1"/>
          </a:solidFill>
          <a:ln w="28575" cap="rnd">
            <a:solidFill>
              <a:schemeClr val="accent1"/>
            </a:solidFill>
            <a:round/>
          </a:ln>
          <a:effectLst/>
        </c:spPr>
        <c:marker>
          <c:symbol val="none"/>
        </c:marker>
      </c:pivotFmt>
      <c:pivotFmt>
        <c:idx val="307"/>
        <c:spPr>
          <a:solidFill>
            <a:schemeClr val="accent1"/>
          </a:solidFill>
          <a:ln w="28575" cap="rnd">
            <a:solidFill>
              <a:schemeClr val="accent1"/>
            </a:solidFill>
            <a:round/>
          </a:ln>
          <a:effectLst/>
        </c:spPr>
        <c:marker>
          <c:symbol val="none"/>
        </c:marker>
      </c:pivotFmt>
      <c:pivotFmt>
        <c:idx val="308"/>
        <c:spPr>
          <a:solidFill>
            <a:schemeClr val="accent1"/>
          </a:solidFill>
          <a:ln w="28575" cap="rnd">
            <a:solidFill>
              <a:schemeClr val="accent1"/>
            </a:solidFill>
            <a:round/>
          </a:ln>
          <a:effectLst/>
        </c:spPr>
        <c:marker>
          <c:symbol val="none"/>
        </c:marker>
      </c:pivotFmt>
      <c:pivotFmt>
        <c:idx val="309"/>
        <c:spPr>
          <a:solidFill>
            <a:schemeClr val="accent1"/>
          </a:solidFill>
          <a:ln w="28575" cap="rnd">
            <a:solidFill>
              <a:schemeClr val="accent1"/>
            </a:solidFill>
            <a:round/>
          </a:ln>
          <a:effectLst/>
        </c:spPr>
        <c:marker>
          <c:symbol val="none"/>
        </c:marker>
      </c:pivotFmt>
      <c:pivotFmt>
        <c:idx val="310"/>
        <c:spPr>
          <a:solidFill>
            <a:schemeClr val="accent1"/>
          </a:solidFill>
          <a:ln w="28575" cap="rnd">
            <a:solidFill>
              <a:schemeClr val="accent1"/>
            </a:solidFill>
            <a:round/>
          </a:ln>
          <a:effectLst/>
        </c:spPr>
        <c:marker>
          <c:symbol val="none"/>
        </c:marker>
      </c:pivotFmt>
      <c:pivotFmt>
        <c:idx val="311"/>
        <c:spPr>
          <a:solidFill>
            <a:schemeClr val="accent1"/>
          </a:solidFill>
          <a:ln w="28575" cap="rnd">
            <a:solidFill>
              <a:schemeClr val="accent1"/>
            </a:solidFill>
            <a:round/>
          </a:ln>
          <a:effectLst/>
        </c:spPr>
        <c:marker>
          <c:symbol val="none"/>
        </c:marker>
      </c:pivotFmt>
      <c:pivotFmt>
        <c:idx val="312"/>
        <c:spPr>
          <a:solidFill>
            <a:schemeClr val="accent1"/>
          </a:solidFill>
          <a:ln w="28575" cap="rnd">
            <a:solidFill>
              <a:schemeClr val="accent1"/>
            </a:solidFill>
            <a:round/>
          </a:ln>
          <a:effectLst/>
        </c:spPr>
        <c:marker>
          <c:symbol val="none"/>
        </c:marker>
      </c:pivotFmt>
      <c:pivotFmt>
        <c:idx val="313"/>
        <c:spPr>
          <a:solidFill>
            <a:schemeClr val="accent1"/>
          </a:solidFill>
          <a:ln w="28575" cap="rnd">
            <a:solidFill>
              <a:schemeClr val="accent1"/>
            </a:solidFill>
            <a:round/>
          </a:ln>
          <a:effectLst/>
        </c:spPr>
        <c:marker>
          <c:symbol val="none"/>
        </c:marker>
      </c:pivotFmt>
      <c:pivotFmt>
        <c:idx val="314"/>
        <c:spPr>
          <a:solidFill>
            <a:schemeClr val="accent1"/>
          </a:solidFill>
          <a:ln w="28575" cap="rnd">
            <a:solidFill>
              <a:schemeClr val="accent1"/>
            </a:solidFill>
            <a:round/>
          </a:ln>
          <a:effectLst/>
        </c:spPr>
        <c:marker>
          <c:symbol val="none"/>
        </c:marker>
      </c:pivotFmt>
      <c:pivotFmt>
        <c:idx val="315"/>
        <c:spPr>
          <a:solidFill>
            <a:schemeClr val="accent1"/>
          </a:solidFill>
          <a:ln w="28575" cap="rnd">
            <a:solidFill>
              <a:schemeClr val="accent1"/>
            </a:solidFill>
            <a:round/>
          </a:ln>
          <a:effectLst/>
        </c:spPr>
        <c:marker>
          <c:symbol val="none"/>
        </c:marker>
      </c:pivotFmt>
      <c:pivotFmt>
        <c:idx val="316"/>
        <c:spPr>
          <a:solidFill>
            <a:schemeClr val="accent1"/>
          </a:solidFill>
          <a:ln w="28575" cap="rnd">
            <a:solidFill>
              <a:schemeClr val="accent1"/>
            </a:solidFill>
            <a:round/>
          </a:ln>
          <a:effectLst/>
        </c:spPr>
        <c:marker>
          <c:symbol val="none"/>
        </c:marker>
      </c:pivotFmt>
      <c:pivotFmt>
        <c:idx val="317"/>
        <c:spPr>
          <a:solidFill>
            <a:schemeClr val="accent1"/>
          </a:solidFill>
          <a:ln w="28575" cap="rnd">
            <a:solidFill>
              <a:schemeClr val="accent1"/>
            </a:solidFill>
            <a:round/>
          </a:ln>
          <a:effectLst/>
        </c:spPr>
        <c:marker>
          <c:symbol val="none"/>
        </c:marker>
      </c:pivotFmt>
      <c:pivotFmt>
        <c:idx val="318"/>
        <c:spPr>
          <a:solidFill>
            <a:schemeClr val="accent1"/>
          </a:solidFill>
          <a:ln w="28575" cap="rnd">
            <a:solidFill>
              <a:schemeClr val="accent1"/>
            </a:solidFill>
            <a:round/>
          </a:ln>
          <a:effectLst/>
        </c:spPr>
        <c:marker>
          <c:symbol val="none"/>
        </c:marker>
      </c:pivotFmt>
      <c:pivotFmt>
        <c:idx val="319"/>
        <c:spPr>
          <a:solidFill>
            <a:schemeClr val="accent1"/>
          </a:solidFill>
          <a:ln w="28575" cap="rnd">
            <a:solidFill>
              <a:schemeClr val="accent1"/>
            </a:solidFill>
            <a:round/>
          </a:ln>
          <a:effectLst/>
        </c:spPr>
        <c:marker>
          <c:symbol val="none"/>
        </c:marker>
      </c:pivotFmt>
      <c:pivotFmt>
        <c:idx val="320"/>
        <c:spPr>
          <a:solidFill>
            <a:schemeClr val="accent1"/>
          </a:solidFill>
          <a:ln w="28575" cap="rnd">
            <a:solidFill>
              <a:schemeClr val="accent1"/>
            </a:solidFill>
            <a:round/>
          </a:ln>
          <a:effectLst/>
        </c:spPr>
        <c:marker>
          <c:symbol val="none"/>
        </c:marker>
      </c:pivotFmt>
      <c:pivotFmt>
        <c:idx val="321"/>
        <c:spPr>
          <a:solidFill>
            <a:schemeClr val="accent1"/>
          </a:solidFill>
          <a:ln w="28575" cap="rnd">
            <a:solidFill>
              <a:schemeClr val="accent1"/>
            </a:solidFill>
            <a:round/>
          </a:ln>
          <a:effectLst/>
        </c:spPr>
        <c:marker>
          <c:symbol val="none"/>
        </c:marker>
      </c:pivotFmt>
      <c:pivotFmt>
        <c:idx val="322"/>
        <c:spPr>
          <a:solidFill>
            <a:schemeClr val="accent1"/>
          </a:solidFill>
          <a:ln w="28575" cap="rnd">
            <a:solidFill>
              <a:schemeClr val="accent1"/>
            </a:solidFill>
            <a:round/>
          </a:ln>
          <a:effectLst/>
        </c:spPr>
        <c:marker>
          <c:symbol val="none"/>
        </c:marker>
      </c:pivotFmt>
      <c:pivotFmt>
        <c:idx val="323"/>
        <c:spPr>
          <a:solidFill>
            <a:schemeClr val="accent1"/>
          </a:solidFill>
          <a:ln w="28575" cap="rnd">
            <a:solidFill>
              <a:schemeClr val="accent1"/>
            </a:solidFill>
            <a:round/>
          </a:ln>
          <a:effectLst/>
        </c:spPr>
        <c:marker>
          <c:symbol val="none"/>
        </c:marker>
      </c:pivotFmt>
      <c:pivotFmt>
        <c:idx val="324"/>
        <c:spPr>
          <a:solidFill>
            <a:schemeClr val="accent1"/>
          </a:solidFill>
          <a:ln w="28575" cap="rnd">
            <a:solidFill>
              <a:schemeClr val="accent1"/>
            </a:solidFill>
            <a:round/>
          </a:ln>
          <a:effectLst/>
        </c:spPr>
        <c:marker>
          <c:symbol val="none"/>
        </c:marker>
      </c:pivotFmt>
      <c:pivotFmt>
        <c:idx val="325"/>
        <c:spPr>
          <a:solidFill>
            <a:schemeClr val="accent1"/>
          </a:solidFill>
          <a:ln w="28575" cap="rnd">
            <a:solidFill>
              <a:schemeClr val="accent1"/>
            </a:solidFill>
            <a:round/>
          </a:ln>
          <a:effectLst/>
        </c:spPr>
        <c:marker>
          <c:symbol val="none"/>
        </c:marker>
      </c:pivotFmt>
      <c:pivotFmt>
        <c:idx val="326"/>
        <c:spPr>
          <a:solidFill>
            <a:schemeClr val="accent1"/>
          </a:solidFill>
          <a:ln w="28575" cap="rnd">
            <a:solidFill>
              <a:schemeClr val="accent1"/>
            </a:solidFill>
            <a:round/>
          </a:ln>
          <a:effectLst/>
        </c:spPr>
        <c:marker>
          <c:symbol val="none"/>
        </c:marker>
      </c:pivotFmt>
      <c:pivotFmt>
        <c:idx val="327"/>
        <c:spPr>
          <a:solidFill>
            <a:schemeClr val="accent1"/>
          </a:solidFill>
          <a:ln w="28575" cap="rnd">
            <a:solidFill>
              <a:schemeClr val="accent1"/>
            </a:solidFill>
            <a:round/>
          </a:ln>
          <a:effectLst/>
        </c:spPr>
        <c:marker>
          <c:symbol val="none"/>
        </c:marker>
      </c:pivotFmt>
      <c:pivotFmt>
        <c:idx val="328"/>
        <c:spPr>
          <a:solidFill>
            <a:schemeClr val="accent1"/>
          </a:solidFill>
          <a:ln w="28575" cap="rnd">
            <a:solidFill>
              <a:schemeClr val="accent1"/>
            </a:solidFill>
            <a:round/>
          </a:ln>
          <a:effectLst/>
        </c:spPr>
        <c:marker>
          <c:symbol val="none"/>
        </c:marker>
      </c:pivotFmt>
      <c:pivotFmt>
        <c:idx val="329"/>
        <c:spPr>
          <a:solidFill>
            <a:schemeClr val="accent1"/>
          </a:solidFill>
          <a:ln w="28575" cap="rnd">
            <a:solidFill>
              <a:schemeClr val="accent1"/>
            </a:solidFill>
            <a:round/>
          </a:ln>
          <a:effectLst/>
        </c:spPr>
        <c:marker>
          <c:symbol val="none"/>
        </c:marker>
      </c:pivotFmt>
      <c:pivotFmt>
        <c:idx val="330"/>
        <c:spPr>
          <a:solidFill>
            <a:schemeClr val="accent1"/>
          </a:solidFill>
          <a:ln w="28575" cap="rnd">
            <a:solidFill>
              <a:schemeClr val="accent1"/>
            </a:solidFill>
            <a:round/>
          </a:ln>
          <a:effectLst/>
        </c:spPr>
        <c:marker>
          <c:symbol val="none"/>
        </c:marker>
      </c:pivotFmt>
      <c:pivotFmt>
        <c:idx val="331"/>
        <c:spPr>
          <a:solidFill>
            <a:schemeClr val="accent1"/>
          </a:solidFill>
          <a:ln w="28575" cap="rnd">
            <a:solidFill>
              <a:schemeClr val="accent1"/>
            </a:solidFill>
            <a:round/>
          </a:ln>
          <a:effectLst/>
        </c:spPr>
        <c:marker>
          <c:symbol val="none"/>
        </c:marker>
      </c:pivotFmt>
      <c:pivotFmt>
        <c:idx val="332"/>
        <c:spPr>
          <a:solidFill>
            <a:schemeClr val="accent1"/>
          </a:solidFill>
          <a:ln w="28575" cap="rnd">
            <a:solidFill>
              <a:schemeClr val="accent1"/>
            </a:solidFill>
            <a:round/>
          </a:ln>
          <a:effectLst/>
        </c:spPr>
        <c:marker>
          <c:symbol val="none"/>
        </c:marker>
      </c:pivotFmt>
      <c:pivotFmt>
        <c:idx val="333"/>
        <c:spPr>
          <a:solidFill>
            <a:schemeClr val="accent1"/>
          </a:solidFill>
          <a:ln w="28575" cap="rnd">
            <a:solidFill>
              <a:schemeClr val="accent1"/>
            </a:solidFill>
            <a:round/>
          </a:ln>
          <a:effectLst/>
        </c:spPr>
        <c:marker>
          <c:symbol val="none"/>
        </c:marker>
      </c:pivotFmt>
      <c:pivotFmt>
        <c:idx val="334"/>
        <c:spPr>
          <a:solidFill>
            <a:schemeClr val="accent1"/>
          </a:solidFill>
          <a:ln w="28575" cap="rnd">
            <a:solidFill>
              <a:schemeClr val="accent1"/>
            </a:solidFill>
            <a:round/>
          </a:ln>
          <a:effectLst/>
        </c:spPr>
        <c:marker>
          <c:symbol val="none"/>
        </c:marker>
      </c:pivotFmt>
      <c:pivotFmt>
        <c:idx val="335"/>
        <c:spPr>
          <a:solidFill>
            <a:schemeClr val="accent1"/>
          </a:solidFill>
          <a:ln w="28575" cap="rnd">
            <a:solidFill>
              <a:schemeClr val="accent1"/>
            </a:solidFill>
            <a:round/>
          </a:ln>
          <a:effectLst/>
        </c:spPr>
        <c:marker>
          <c:symbol val="none"/>
        </c:marker>
      </c:pivotFmt>
      <c:pivotFmt>
        <c:idx val="336"/>
        <c:spPr>
          <a:solidFill>
            <a:schemeClr val="accent1"/>
          </a:solidFill>
          <a:ln w="28575" cap="rnd">
            <a:solidFill>
              <a:schemeClr val="accent1"/>
            </a:solidFill>
            <a:round/>
          </a:ln>
          <a:effectLst/>
        </c:spPr>
        <c:marker>
          <c:symbol val="none"/>
        </c:marker>
      </c:pivotFmt>
      <c:pivotFmt>
        <c:idx val="337"/>
        <c:spPr>
          <a:solidFill>
            <a:schemeClr val="accent1"/>
          </a:solidFill>
          <a:ln w="28575" cap="rnd">
            <a:solidFill>
              <a:schemeClr val="accent1"/>
            </a:solidFill>
            <a:round/>
          </a:ln>
          <a:effectLst/>
        </c:spPr>
        <c:marker>
          <c:symbol val="none"/>
        </c:marker>
      </c:pivotFmt>
      <c:pivotFmt>
        <c:idx val="338"/>
        <c:spPr>
          <a:solidFill>
            <a:schemeClr val="accent1"/>
          </a:solidFill>
          <a:ln w="28575" cap="rnd">
            <a:solidFill>
              <a:schemeClr val="accent1"/>
            </a:solidFill>
            <a:round/>
          </a:ln>
          <a:effectLst/>
        </c:spPr>
        <c:marker>
          <c:symbol val="none"/>
        </c:marker>
      </c:pivotFmt>
      <c:pivotFmt>
        <c:idx val="339"/>
        <c:spPr>
          <a:solidFill>
            <a:schemeClr val="accent1"/>
          </a:solidFill>
          <a:ln w="28575" cap="rnd">
            <a:solidFill>
              <a:schemeClr val="accent1"/>
            </a:solidFill>
            <a:round/>
          </a:ln>
          <a:effectLst/>
        </c:spPr>
        <c:marker>
          <c:symbol val="none"/>
        </c:marker>
      </c:pivotFmt>
      <c:pivotFmt>
        <c:idx val="340"/>
        <c:spPr>
          <a:solidFill>
            <a:schemeClr val="accent1"/>
          </a:solidFill>
          <a:ln w="28575" cap="rnd">
            <a:solidFill>
              <a:schemeClr val="accent1"/>
            </a:solidFill>
            <a:round/>
          </a:ln>
          <a:effectLst/>
        </c:spPr>
        <c:marker>
          <c:symbol val="none"/>
        </c:marker>
      </c:pivotFmt>
      <c:pivotFmt>
        <c:idx val="341"/>
        <c:spPr>
          <a:solidFill>
            <a:schemeClr val="accent1"/>
          </a:solidFill>
          <a:ln w="28575" cap="rnd">
            <a:solidFill>
              <a:schemeClr val="accent1"/>
            </a:solidFill>
            <a:round/>
          </a:ln>
          <a:effectLst/>
        </c:spPr>
        <c:marker>
          <c:symbol val="none"/>
        </c:marker>
      </c:pivotFmt>
      <c:pivotFmt>
        <c:idx val="342"/>
        <c:spPr>
          <a:solidFill>
            <a:schemeClr val="accent1"/>
          </a:solidFill>
          <a:ln w="28575" cap="rnd">
            <a:solidFill>
              <a:schemeClr val="accent1"/>
            </a:solidFill>
            <a:round/>
          </a:ln>
          <a:effectLst/>
        </c:spPr>
        <c:marker>
          <c:symbol val="none"/>
        </c:marker>
      </c:pivotFmt>
      <c:pivotFmt>
        <c:idx val="343"/>
        <c:spPr>
          <a:solidFill>
            <a:schemeClr val="accent1"/>
          </a:solidFill>
          <a:ln w="28575" cap="rnd">
            <a:solidFill>
              <a:schemeClr val="accent1"/>
            </a:solidFill>
            <a:round/>
          </a:ln>
          <a:effectLst/>
        </c:spPr>
        <c:marker>
          <c:symbol val="none"/>
        </c:marker>
      </c:pivotFmt>
      <c:pivotFmt>
        <c:idx val="344"/>
        <c:spPr>
          <a:solidFill>
            <a:schemeClr val="accent1"/>
          </a:solidFill>
          <a:ln w="28575" cap="rnd">
            <a:solidFill>
              <a:schemeClr val="accent1"/>
            </a:solidFill>
            <a:round/>
          </a:ln>
          <a:effectLst/>
        </c:spPr>
        <c:marker>
          <c:symbol val="none"/>
        </c:marker>
      </c:pivotFmt>
      <c:pivotFmt>
        <c:idx val="345"/>
        <c:spPr>
          <a:solidFill>
            <a:schemeClr val="accent1"/>
          </a:solidFill>
          <a:ln w="28575" cap="rnd">
            <a:solidFill>
              <a:schemeClr val="accent1"/>
            </a:solidFill>
            <a:round/>
          </a:ln>
          <a:effectLst/>
        </c:spPr>
        <c:marker>
          <c:symbol val="none"/>
        </c:marker>
      </c:pivotFmt>
      <c:pivotFmt>
        <c:idx val="346"/>
        <c:spPr>
          <a:solidFill>
            <a:schemeClr val="accent1"/>
          </a:solidFill>
          <a:ln w="28575" cap="rnd">
            <a:solidFill>
              <a:schemeClr val="accent1"/>
            </a:solidFill>
            <a:round/>
          </a:ln>
          <a:effectLst/>
        </c:spPr>
        <c:marker>
          <c:symbol val="none"/>
        </c:marker>
      </c:pivotFmt>
      <c:pivotFmt>
        <c:idx val="347"/>
        <c:spPr>
          <a:solidFill>
            <a:schemeClr val="accent1"/>
          </a:solidFill>
          <a:ln w="28575" cap="rnd">
            <a:solidFill>
              <a:schemeClr val="accent1"/>
            </a:solidFill>
            <a:round/>
          </a:ln>
          <a:effectLst/>
        </c:spPr>
        <c:marker>
          <c:symbol val="none"/>
        </c:marker>
      </c:pivotFmt>
      <c:pivotFmt>
        <c:idx val="348"/>
        <c:spPr>
          <a:solidFill>
            <a:schemeClr val="accent1"/>
          </a:solidFill>
          <a:ln w="28575" cap="rnd">
            <a:solidFill>
              <a:schemeClr val="accent1"/>
            </a:solidFill>
            <a:round/>
          </a:ln>
          <a:effectLst/>
        </c:spPr>
        <c:marker>
          <c:symbol val="none"/>
        </c:marker>
      </c:pivotFmt>
      <c:pivotFmt>
        <c:idx val="349"/>
        <c:spPr>
          <a:solidFill>
            <a:schemeClr val="accent1"/>
          </a:solidFill>
          <a:ln w="28575" cap="rnd">
            <a:solidFill>
              <a:schemeClr val="accent1"/>
            </a:solidFill>
            <a:round/>
          </a:ln>
          <a:effectLst/>
        </c:spPr>
        <c:marker>
          <c:symbol val="none"/>
        </c:marker>
      </c:pivotFmt>
      <c:pivotFmt>
        <c:idx val="350"/>
        <c:spPr>
          <a:solidFill>
            <a:schemeClr val="accent1"/>
          </a:solidFill>
          <a:ln w="28575" cap="rnd">
            <a:solidFill>
              <a:schemeClr val="accent1"/>
            </a:solidFill>
            <a:round/>
          </a:ln>
          <a:effectLst/>
        </c:spPr>
        <c:marker>
          <c:symbol val="none"/>
        </c:marker>
      </c:pivotFmt>
      <c:pivotFmt>
        <c:idx val="351"/>
        <c:spPr>
          <a:solidFill>
            <a:schemeClr val="accent1"/>
          </a:solidFill>
          <a:ln w="28575" cap="rnd">
            <a:solidFill>
              <a:schemeClr val="accent1"/>
            </a:solidFill>
            <a:round/>
          </a:ln>
          <a:effectLst/>
        </c:spPr>
        <c:marker>
          <c:symbol val="none"/>
        </c:marker>
      </c:pivotFmt>
      <c:pivotFmt>
        <c:idx val="352"/>
        <c:spPr>
          <a:solidFill>
            <a:schemeClr val="accent1"/>
          </a:solidFill>
          <a:ln w="28575" cap="rnd">
            <a:solidFill>
              <a:schemeClr val="accent1"/>
            </a:solidFill>
            <a:round/>
          </a:ln>
          <a:effectLst/>
        </c:spPr>
        <c:marker>
          <c:symbol val="none"/>
        </c:marker>
      </c:pivotFmt>
      <c:pivotFmt>
        <c:idx val="353"/>
        <c:spPr>
          <a:solidFill>
            <a:schemeClr val="accent1"/>
          </a:solidFill>
          <a:ln w="28575" cap="rnd">
            <a:solidFill>
              <a:schemeClr val="accent1"/>
            </a:solidFill>
            <a:round/>
          </a:ln>
          <a:effectLst/>
        </c:spPr>
        <c:marker>
          <c:symbol val="none"/>
        </c:marker>
      </c:pivotFmt>
      <c:pivotFmt>
        <c:idx val="354"/>
        <c:spPr>
          <a:solidFill>
            <a:schemeClr val="accent1"/>
          </a:solidFill>
          <a:ln w="28575" cap="rnd">
            <a:solidFill>
              <a:schemeClr val="accent1"/>
            </a:solidFill>
            <a:round/>
          </a:ln>
          <a:effectLst/>
        </c:spPr>
        <c:marker>
          <c:symbol val="none"/>
        </c:marker>
      </c:pivotFmt>
      <c:pivotFmt>
        <c:idx val="355"/>
        <c:spPr>
          <a:solidFill>
            <a:schemeClr val="accent1"/>
          </a:solidFill>
          <a:ln w="28575" cap="rnd">
            <a:solidFill>
              <a:schemeClr val="accent1"/>
            </a:solidFill>
            <a:round/>
          </a:ln>
          <a:effectLst/>
        </c:spPr>
        <c:marker>
          <c:symbol val="none"/>
        </c:marker>
      </c:pivotFmt>
      <c:pivotFmt>
        <c:idx val="356"/>
        <c:spPr>
          <a:solidFill>
            <a:schemeClr val="accent1"/>
          </a:solidFill>
          <a:ln w="28575" cap="rnd">
            <a:solidFill>
              <a:schemeClr val="accent1"/>
            </a:solidFill>
            <a:round/>
          </a:ln>
          <a:effectLst/>
        </c:spPr>
        <c:marker>
          <c:symbol val="none"/>
        </c:marker>
      </c:pivotFmt>
      <c:pivotFmt>
        <c:idx val="357"/>
        <c:spPr>
          <a:solidFill>
            <a:schemeClr val="accent1"/>
          </a:solidFill>
          <a:ln w="28575" cap="rnd">
            <a:solidFill>
              <a:schemeClr val="accent1"/>
            </a:solidFill>
            <a:round/>
          </a:ln>
          <a:effectLst/>
        </c:spPr>
        <c:marker>
          <c:symbol val="none"/>
        </c:marker>
      </c:pivotFmt>
      <c:pivotFmt>
        <c:idx val="358"/>
        <c:spPr>
          <a:solidFill>
            <a:schemeClr val="accent1"/>
          </a:solidFill>
          <a:ln w="28575" cap="rnd">
            <a:solidFill>
              <a:schemeClr val="accent1"/>
            </a:solidFill>
            <a:round/>
          </a:ln>
          <a:effectLst/>
        </c:spPr>
        <c:marker>
          <c:symbol val="none"/>
        </c:marker>
      </c:pivotFmt>
      <c:pivotFmt>
        <c:idx val="359"/>
        <c:spPr>
          <a:solidFill>
            <a:schemeClr val="accent1"/>
          </a:solidFill>
          <a:ln w="28575" cap="rnd">
            <a:solidFill>
              <a:schemeClr val="accent1"/>
            </a:solidFill>
            <a:round/>
          </a:ln>
          <a:effectLst/>
        </c:spPr>
        <c:marker>
          <c:symbol val="none"/>
        </c:marker>
      </c:pivotFmt>
      <c:pivotFmt>
        <c:idx val="360"/>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361"/>
        <c:spPr>
          <a:solidFill>
            <a:schemeClr val="accent1"/>
          </a:solidFill>
          <a:ln w="28575" cap="rnd">
            <a:solidFill>
              <a:schemeClr val="accent1"/>
            </a:solidFill>
            <a:round/>
          </a:ln>
          <a:effectLst/>
        </c:spPr>
        <c:marker>
          <c:symbol val="none"/>
        </c:marker>
      </c:pivotFmt>
      <c:pivotFmt>
        <c:idx val="362"/>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363"/>
        <c:spPr>
          <a:solidFill>
            <a:schemeClr val="accent1"/>
          </a:solidFill>
          <a:ln w="28575" cap="rnd">
            <a:solidFill>
              <a:schemeClr val="accent1"/>
            </a:solidFill>
            <a:round/>
          </a:ln>
          <a:effectLst/>
        </c:spPr>
        <c:marker>
          <c:symbol val="none"/>
        </c:marker>
      </c:pivotFmt>
      <c:pivotFmt>
        <c:idx val="364"/>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365"/>
        <c:spPr>
          <a:solidFill>
            <a:schemeClr val="accent1"/>
          </a:solidFill>
          <a:ln w="28575" cap="rnd">
            <a:solidFill>
              <a:schemeClr val="accent1"/>
            </a:solidFill>
            <a:round/>
          </a:ln>
          <a:effectLst/>
        </c:spPr>
        <c:marker>
          <c:symbol val="none"/>
        </c:marker>
      </c:pivotFmt>
      <c:pivotFmt>
        <c:idx val="366"/>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367"/>
        <c:spPr>
          <a:solidFill>
            <a:schemeClr val="accent1"/>
          </a:solidFill>
          <a:ln w="28575" cap="rnd">
            <a:solidFill>
              <a:schemeClr val="accent1"/>
            </a:solidFill>
            <a:round/>
          </a:ln>
          <a:effectLst/>
        </c:spPr>
        <c:marker>
          <c:symbol val="none"/>
        </c:marker>
      </c:pivotFmt>
      <c:pivotFmt>
        <c:idx val="368"/>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369"/>
        <c:spPr>
          <a:solidFill>
            <a:schemeClr val="accent1"/>
          </a:solidFill>
          <a:ln w="28575" cap="rnd">
            <a:solidFill>
              <a:schemeClr val="accent1"/>
            </a:solidFill>
            <a:round/>
          </a:ln>
          <a:effectLst/>
        </c:spPr>
        <c:marker>
          <c:symbol val="none"/>
        </c:marker>
      </c:pivotFmt>
      <c:pivotFmt>
        <c:idx val="370"/>
        <c:spPr>
          <a:solidFill>
            <a:schemeClr val="accent1"/>
          </a:solidFill>
          <a:ln w="28575" cap="rnd">
            <a:solidFill>
              <a:schemeClr val="accent1"/>
            </a:solidFill>
            <a:round/>
          </a:ln>
          <a:effectLst/>
        </c:spPr>
        <c:marker>
          <c:symbol val="none"/>
        </c:marker>
      </c:pivotFmt>
      <c:pivotFmt>
        <c:idx val="371"/>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372"/>
        <c:spPr>
          <a:solidFill>
            <a:schemeClr val="accent1"/>
          </a:solidFill>
          <a:ln w="28575" cap="rnd">
            <a:solidFill>
              <a:schemeClr val="accent1"/>
            </a:solidFill>
            <a:round/>
          </a:ln>
          <a:effectLst/>
        </c:spPr>
        <c:marker>
          <c:symbol val="none"/>
        </c:marker>
      </c:pivotFmt>
      <c:pivotFmt>
        <c:idx val="373"/>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374"/>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375"/>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376"/>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377"/>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5.5368488060512575E-2"/>
          <c:y val="0.10681408835871564"/>
          <c:w val="0.68756477825575435"/>
          <c:h val="0.76582645732157728"/>
        </c:manualLayout>
      </c:layout>
      <c:lineChart>
        <c:grouping val="standard"/>
        <c:varyColors val="0"/>
        <c:ser>
          <c:idx val="0"/>
          <c:order val="0"/>
          <c:tx>
            <c:strRef>
              <c:f>'E. Coli'!$B$5:$B$6</c:f>
              <c:strCache>
                <c:ptCount val="1"/>
                <c:pt idx="0">
                  <c:v>CONV</c:v>
                </c:pt>
              </c:strCache>
            </c:strRef>
          </c:tx>
          <c:spPr>
            <a:ln w="28575" cap="rnd">
              <a:solidFill>
                <a:schemeClr val="accent1"/>
              </a:solidFill>
              <a:round/>
            </a:ln>
            <a:effectLst/>
          </c:spPr>
          <c:marker>
            <c:symbol val="none"/>
          </c:marker>
          <c:cat>
            <c:strRef>
              <c:f>'E. Coli'!$A$7:$A$16</c:f>
              <c:strCache>
                <c:ptCount val="9"/>
                <c:pt idx="0">
                  <c:v>abr-18</c:v>
                </c:pt>
                <c:pt idx="1">
                  <c:v>may-18</c:v>
                </c:pt>
                <c:pt idx="2">
                  <c:v>jun-18</c:v>
                </c:pt>
                <c:pt idx="3">
                  <c:v>jul-18</c:v>
                </c:pt>
                <c:pt idx="4">
                  <c:v>ago-18</c:v>
                </c:pt>
                <c:pt idx="5">
                  <c:v>sep-18</c:v>
                </c:pt>
                <c:pt idx="6">
                  <c:v>oct-18</c:v>
                </c:pt>
                <c:pt idx="7">
                  <c:v>nov-18</c:v>
                </c:pt>
                <c:pt idx="8">
                  <c:v>dic-18</c:v>
                </c:pt>
              </c:strCache>
            </c:strRef>
          </c:cat>
          <c:val>
            <c:numRef>
              <c:f>'E. Coli'!$B$7:$B$16</c:f>
              <c:numCache>
                <c:formatCode>General</c:formatCode>
                <c:ptCount val="9"/>
                <c:pt idx="3">
                  <c:v>66.666666666666657</c:v>
                </c:pt>
                <c:pt idx="4">
                  <c:v>50</c:v>
                </c:pt>
                <c:pt idx="5">
                  <c:v>50</c:v>
                </c:pt>
              </c:numCache>
            </c:numRef>
          </c:val>
          <c:smooth val="0"/>
          <c:extLst>
            <c:ext xmlns:c16="http://schemas.microsoft.com/office/drawing/2014/chart" uri="{C3380CC4-5D6E-409C-BE32-E72D297353CC}">
              <c16:uniqueId val="{00000000-E80C-4AD5-99BD-8F8818A0990A}"/>
            </c:ext>
          </c:extLst>
        </c:ser>
        <c:ser>
          <c:idx val="1"/>
          <c:order val="1"/>
          <c:tx>
            <c:strRef>
              <c:f>'E. Coli'!$C$5:$C$6</c:f>
              <c:strCache>
                <c:ptCount val="1"/>
                <c:pt idx="0">
                  <c:v>HARG2</c:v>
                </c:pt>
              </c:strCache>
            </c:strRef>
          </c:tx>
          <c:spPr>
            <a:ln w="28575" cap="rnd">
              <a:solidFill>
                <a:schemeClr val="accent2"/>
              </a:solidFill>
              <a:round/>
            </a:ln>
            <a:effectLst/>
          </c:spPr>
          <c:marker>
            <c:symbol val="none"/>
          </c:marker>
          <c:cat>
            <c:strRef>
              <c:f>'E. Coli'!$A$7:$A$16</c:f>
              <c:strCache>
                <c:ptCount val="9"/>
                <c:pt idx="0">
                  <c:v>abr-18</c:v>
                </c:pt>
                <c:pt idx="1">
                  <c:v>may-18</c:v>
                </c:pt>
                <c:pt idx="2">
                  <c:v>jun-18</c:v>
                </c:pt>
                <c:pt idx="3">
                  <c:v>jul-18</c:v>
                </c:pt>
                <c:pt idx="4">
                  <c:v>ago-18</c:v>
                </c:pt>
                <c:pt idx="5">
                  <c:v>sep-18</c:v>
                </c:pt>
                <c:pt idx="6">
                  <c:v>oct-18</c:v>
                </c:pt>
                <c:pt idx="7">
                  <c:v>nov-18</c:v>
                </c:pt>
                <c:pt idx="8">
                  <c:v>dic-18</c:v>
                </c:pt>
              </c:strCache>
            </c:strRef>
          </c:cat>
          <c:val>
            <c:numRef>
              <c:f>'E. Coli'!$C$7:$C$16</c:f>
              <c:numCache>
                <c:formatCode>General</c:formatCode>
                <c:ptCount val="9"/>
                <c:pt idx="0">
                  <c:v>55.555555555555564</c:v>
                </c:pt>
                <c:pt idx="1">
                  <c:v>344.44444444444451</c:v>
                </c:pt>
                <c:pt idx="2">
                  <c:v>1083.3333333333335</c:v>
                </c:pt>
                <c:pt idx="3">
                  <c:v>83.333333333333343</c:v>
                </c:pt>
                <c:pt idx="4">
                  <c:v>233.33333333333334</c:v>
                </c:pt>
                <c:pt idx="5">
                  <c:v>183.33333333333331</c:v>
                </c:pt>
                <c:pt idx="6">
                  <c:v>77.777777777777786</c:v>
                </c:pt>
                <c:pt idx="7">
                  <c:v>983.33333333333337</c:v>
                </c:pt>
                <c:pt idx="8">
                  <c:v>50</c:v>
                </c:pt>
              </c:numCache>
            </c:numRef>
          </c:val>
          <c:smooth val="0"/>
          <c:extLst>
            <c:ext xmlns:c16="http://schemas.microsoft.com/office/drawing/2014/chart" uri="{C3380CC4-5D6E-409C-BE32-E72D297353CC}">
              <c16:uniqueId val="{00000001-E80C-4AD5-99BD-8F8818A0990A}"/>
            </c:ext>
          </c:extLst>
        </c:ser>
        <c:ser>
          <c:idx val="2"/>
          <c:order val="2"/>
          <c:tx>
            <c:strRef>
              <c:f>'E. Coli'!$D$5:$D$6</c:f>
              <c:strCache>
                <c:ptCount val="1"/>
                <c:pt idx="0">
                  <c:v>HASL2</c:v>
                </c:pt>
              </c:strCache>
            </c:strRef>
          </c:tx>
          <c:spPr>
            <a:ln w="28575" cap="rnd">
              <a:solidFill>
                <a:schemeClr val="accent3"/>
              </a:solidFill>
              <a:round/>
            </a:ln>
            <a:effectLst/>
          </c:spPr>
          <c:marker>
            <c:symbol val="none"/>
          </c:marker>
          <c:cat>
            <c:strRef>
              <c:f>'E. Coli'!$A$7:$A$16</c:f>
              <c:strCache>
                <c:ptCount val="9"/>
                <c:pt idx="0">
                  <c:v>abr-18</c:v>
                </c:pt>
                <c:pt idx="1">
                  <c:v>may-18</c:v>
                </c:pt>
                <c:pt idx="2">
                  <c:v>jun-18</c:v>
                </c:pt>
                <c:pt idx="3">
                  <c:v>jul-18</c:v>
                </c:pt>
                <c:pt idx="4">
                  <c:v>ago-18</c:v>
                </c:pt>
                <c:pt idx="5">
                  <c:v>sep-18</c:v>
                </c:pt>
                <c:pt idx="6">
                  <c:v>oct-18</c:v>
                </c:pt>
                <c:pt idx="7">
                  <c:v>nov-18</c:v>
                </c:pt>
                <c:pt idx="8">
                  <c:v>dic-18</c:v>
                </c:pt>
              </c:strCache>
            </c:strRef>
          </c:cat>
          <c:val>
            <c:numRef>
              <c:f>'E. Coli'!$D$7:$D$16</c:f>
              <c:numCache>
                <c:formatCode>General</c:formatCode>
                <c:ptCount val="9"/>
                <c:pt idx="0">
                  <c:v>266.66666666666669</c:v>
                </c:pt>
                <c:pt idx="1">
                  <c:v>33.333333333333329</c:v>
                </c:pt>
                <c:pt idx="2">
                  <c:v>150</c:v>
                </c:pt>
                <c:pt idx="3">
                  <c:v>9466.6666666666679</c:v>
                </c:pt>
                <c:pt idx="4">
                  <c:v>66.666666666666657</c:v>
                </c:pt>
                <c:pt idx="5">
                  <c:v>16.666666666666664</c:v>
                </c:pt>
                <c:pt idx="6">
                  <c:v>133.33333333333331</c:v>
                </c:pt>
                <c:pt idx="7">
                  <c:v>33.333333333333329</c:v>
                </c:pt>
                <c:pt idx="8">
                  <c:v>33.333333333333329</c:v>
                </c:pt>
              </c:numCache>
            </c:numRef>
          </c:val>
          <c:smooth val="0"/>
          <c:extLst>
            <c:ext xmlns:c16="http://schemas.microsoft.com/office/drawing/2014/chart" uri="{C3380CC4-5D6E-409C-BE32-E72D297353CC}">
              <c16:uniqueId val="{00000002-E80C-4AD5-99BD-8F8818A0990A}"/>
            </c:ext>
          </c:extLst>
        </c:ser>
        <c:ser>
          <c:idx val="3"/>
          <c:order val="3"/>
          <c:tx>
            <c:strRef>
              <c:f>'E. Coli'!$E$5:$E$6</c:f>
              <c:strCache>
                <c:ptCount val="1"/>
                <c:pt idx="0">
                  <c:v>MAAB2</c:v>
                </c:pt>
              </c:strCache>
            </c:strRef>
          </c:tx>
          <c:spPr>
            <a:ln w="28575" cap="rnd">
              <a:solidFill>
                <a:schemeClr val="accent4"/>
              </a:solidFill>
              <a:round/>
            </a:ln>
            <a:effectLst/>
          </c:spPr>
          <c:marker>
            <c:symbol val="none"/>
          </c:marker>
          <c:cat>
            <c:strRef>
              <c:f>'E. Coli'!$A$7:$A$16</c:f>
              <c:strCache>
                <c:ptCount val="9"/>
                <c:pt idx="0">
                  <c:v>abr-18</c:v>
                </c:pt>
                <c:pt idx="1">
                  <c:v>may-18</c:v>
                </c:pt>
                <c:pt idx="2">
                  <c:v>jun-18</c:v>
                </c:pt>
                <c:pt idx="3">
                  <c:v>jul-18</c:v>
                </c:pt>
                <c:pt idx="4">
                  <c:v>ago-18</c:v>
                </c:pt>
                <c:pt idx="5">
                  <c:v>sep-18</c:v>
                </c:pt>
                <c:pt idx="6">
                  <c:v>oct-18</c:v>
                </c:pt>
                <c:pt idx="7">
                  <c:v>nov-18</c:v>
                </c:pt>
                <c:pt idx="8">
                  <c:v>dic-18</c:v>
                </c:pt>
              </c:strCache>
            </c:strRef>
          </c:cat>
          <c:val>
            <c:numRef>
              <c:f>'E. Coli'!$E$7:$E$16</c:f>
              <c:numCache>
                <c:formatCode>General</c:formatCode>
                <c:ptCount val="9"/>
                <c:pt idx="0">
                  <c:v>0</c:v>
                </c:pt>
                <c:pt idx="1">
                  <c:v>233.33333333333334</c:v>
                </c:pt>
                <c:pt idx="2">
                  <c:v>1466.6666666666665</c:v>
                </c:pt>
                <c:pt idx="3">
                  <c:v>44.444444444444436</c:v>
                </c:pt>
                <c:pt idx="4">
                  <c:v>266.66666666666669</c:v>
                </c:pt>
                <c:pt idx="5">
                  <c:v>2077.7777777777778</c:v>
                </c:pt>
                <c:pt idx="6">
                  <c:v>533.33333333333337</c:v>
                </c:pt>
                <c:pt idx="7">
                  <c:v>5033.3333333333339</c:v>
                </c:pt>
                <c:pt idx="8">
                  <c:v>11.111111111111109</c:v>
                </c:pt>
              </c:numCache>
            </c:numRef>
          </c:val>
          <c:smooth val="0"/>
          <c:extLst>
            <c:ext xmlns:c16="http://schemas.microsoft.com/office/drawing/2014/chart" uri="{C3380CC4-5D6E-409C-BE32-E72D297353CC}">
              <c16:uniqueId val="{00000003-E80C-4AD5-99BD-8F8818A0990A}"/>
            </c:ext>
          </c:extLst>
        </c:ser>
        <c:ser>
          <c:idx val="4"/>
          <c:order val="4"/>
          <c:tx>
            <c:strRef>
              <c:f>'E. Coli'!$F$5:$F$6</c:f>
              <c:strCache>
                <c:ptCount val="1"/>
                <c:pt idx="0">
                  <c:v>MACA2</c:v>
                </c:pt>
              </c:strCache>
            </c:strRef>
          </c:tx>
          <c:spPr>
            <a:ln w="28575" cap="rnd">
              <a:solidFill>
                <a:schemeClr val="accent5"/>
              </a:solidFill>
              <a:round/>
            </a:ln>
            <a:effectLst/>
          </c:spPr>
          <c:marker>
            <c:symbol val="none"/>
          </c:marker>
          <c:cat>
            <c:strRef>
              <c:f>'E. Coli'!$A$7:$A$16</c:f>
              <c:strCache>
                <c:ptCount val="9"/>
                <c:pt idx="0">
                  <c:v>abr-18</c:v>
                </c:pt>
                <c:pt idx="1">
                  <c:v>may-18</c:v>
                </c:pt>
                <c:pt idx="2">
                  <c:v>jun-18</c:v>
                </c:pt>
                <c:pt idx="3">
                  <c:v>jul-18</c:v>
                </c:pt>
                <c:pt idx="4">
                  <c:v>ago-18</c:v>
                </c:pt>
                <c:pt idx="5">
                  <c:v>sep-18</c:v>
                </c:pt>
                <c:pt idx="6">
                  <c:v>oct-18</c:v>
                </c:pt>
                <c:pt idx="7">
                  <c:v>nov-18</c:v>
                </c:pt>
                <c:pt idx="8">
                  <c:v>dic-18</c:v>
                </c:pt>
              </c:strCache>
            </c:strRef>
          </c:cat>
          <c:val>
            <c:numRef>
              <c:f>'E. Coli'!$F$7:$F$16</c:f>
              <c:numCache>
                <c:formatCode>General</c:formatCode>
                <c:ptCount val="9"/>
                <c:pt idx="0">
                  <c:v>16.666666666666664</c:v>
                </c:pt>
                <c:pt idx="1">
                  <c:v>100</c:v>
                </c:pt>
                <c:pt idx="2">
                  <c:v>400</c:v>
                </c:pt>
                <c:pt idx="3">
                  <c:v>0</c:v>
                </c:pt>
                <c:pt idx="4">
                  <c:v>100</c:v>
                </c:pt>
                <c:pt idx="5">
                  <c:v>100</c:v>
                </c:pt>
                <c:pt idx="6">
                  <c:v>33.333333333333329</c:v>
                </c:pt>
                <c:pt idx="7">
                  <c:v>3288.8888888888891</c:v>
                </c:pt>
                <c:pt idx="8">
                  <c:v>0</c:v>
                </c:pt>
              </c:numCache>
            </c:numRef>
          </c:val>
          <c:smooth val="0"/>
          <c:extLst>
            <c:ext xmlns:c16="http://schemas.microsoft.com/office/drawing/2014/chart" uri="{C3380CC4-5D6E-409C-BE32-E72D297353CC}">
              <c16:uniqueId val="{00000004-E80C-4AD5-99BD-8F8818A0990A}"/>
            </c:ext>
          </c:extLst>
        </c:ser>
        <c:ser>
          <c:idx val="5"/>
          <c:order val="5"/>
          <c:tx>
            <c:strRef>
              <c:f>'E. Coli'!$G$5:$G$6</c:f>
              <c:strCache>
                <c:ptCount val="1"/>
                <c:pt idx="0">
                  <c:v>PAPO2</c:v>
                </c:pt>
              </c:strCache>
            </c:strRef>
          </c:tx>
          <c:spPr>
            <a:ln w="28575" cap="rnd">
              <a:solidFill>
                <a:schemeClr val="accent6"/>
              </a:solidFill>
              <a:round/>
            </a:ln>
            <a:effectLst/>
          </c:spPr>
          <c:marker>
            <c:symbol val="none"/>
          </c:marker>
          <c:cat>
            <c:strRef>
              <c:f>'E. Coli'!$A$7:$A$16</c:f>
              <c:strCache>
                <c:ptCount val="9"/>
                <c:pt idx="0">
                  <c:v>abr-18</c:v>
                </c:pt>
                <c:pt idx="1">
                  <c:v>may-18</c:v>
                </c:pt>
                <c:pt idx="2">
                  <c:v>jun-18</c:v>
                </c:pt>
                <c:pt idx="3">
                  <c:v>jul-18</c:v>
                </c:pt>
                <c:pt idx="4">
                  <c:v>ago-18</c:v>
                </c:pt>
                <c:pt idx="5">
                  <c:v>sep-18</c:v>
                </c:pt>
                <c:pt idx="6">
                  <c:v>oct-18</c:v>
                </c:pt>
                <c:pt idx="7">
                  <c:v>nov-18</c:v>
                </c:pt>
                <c:pt idx="8">
                  <c:v>dic-18</c:v>
                </c:pt>
              </c:strCache>
            </c:strRef>
          </c:cat>
          <c:val>
            <c:numRef>
              <c:f>'E. Coli'!$G$7:$G$16</c:f>
              <c:numCache>
                <c:formatCode>General</c:formatCode>
                <c:ptCount val="9"/>
                <c:pt idx="0">
                  <c:v>577.77777777777771</c:v>
                </c:pt>
                <c:pt idx="1">
                  <c:v>1616.6666666666667</c:v>
                </c:pt>
                <c:pt idx="2">
                  <c:v>4400</c:v>
                </c:pt>
                <c:pt idx="3">
                  <c:v>1216.6666666666665</c:v>
                </c:pt>
                <c:pt idx="4">
                  <c:v>3733.3333333333335</c:v>
                </c:pt>
                <c:pt idx="5">
                  <c:v>300</c:v>
                </c:pt>
                <c:pt idx="6">
                  <c:v>116.66666666666667</c:v>
                </c:pt>
                <c:pt idx="7">
                  <c:v>6900</c:v>
                </c:pt>
                <c:pt idx="8">
                  <c:v>133.33333333333331</c:v>
                </c:pt>
              </c:numCache>
            </c:numRef>
          </c:val>
          <c:smooth val="0"/>
          <c:extLst>
            <c:ext xmlns:c16="http://schemas.microsoft.com/office/drawing/2014/chart" uri="{C3380CC4-5D6E-409C-BE32-E72D297353CC}">
              <c16:uniqueId val="{00000005-E80C-4AD5-99BD-8F8818A0990A}"/>
            </c:ext>
          </c:extLst>
        </c:ser>
        <c:ser>
          <c:idx val="6"/>
          <c:order val="6"/>
          <c:tx>
            <c:strRef>
              <c:f>'E. Coli'!$H$5:$H$6</c:f>
              <c:strCache>
                <c:ptCount val="1"/>
                <c:pt idx="0">
                  <c:v>PAPR2</c:v>
                </c:pt>
              </c:strCache>
            </c:strRef>
          </c:tx>
          <c:spPr>
            <a:ln w="28575" cap="rnd">
              <a:solidFill>
                <a:schemeClr val="accent1">
                  <a:lumMod val="60000"/>
                </a:schemeClr>
              </a:solidFill>
              <a:round/>
            </a:ln>
            <a:effectLst/>
          </c:spPr>
          <c:marker>
            <c:symbol val="none"/>
          </c:marker>
          <c:cat>
            <c:strRef>
              <c:f>'E. Coli'!$A$7:$A$16</c:f>
              <c:strCache>
                <c:ptCount val="9"/>
                <c:pt idx="0">
                  <c:v>abr-18</c:v>
                </c:pt>
                <c:pt idx="1">
                  <c:v>may-18</c:v>
                </c:pt>
                <c:pt idx="2">
                  <c:v>jun-18</c:v>
                </c:pt>
                <c:pt idx="3">
                  <c:v>jul-18</c:v>
                </c:pt>
                <c:pt idx="4">
                  <c:v>ago-18</c:v>
                </c:pt>
                <c:pt idx="5">
                  <c:v>sep-18</c:v>
                </c:pt>
                <c:pt idx="6">
                  <c:v>oct-18</c:v>
                </c:pt>
                <c:pt idx="7">
                  <c:v>nov-18</c:v>
                </c:pt>
                <c:pt idx="8">
                  <c:v>dic-18</c:v>
                </c:pt>
              </c:strCache>
            </c:strRef>
          </c:cat>
          <c:val>
            <c:numRef>
              <c:f>'E. Coli'!$H$7:$H$16</c:f>
              <c:numCache>
                <c:formatCode>General</c:formatCode>
                <c:ptCount val="9"/>
                <c:pt idx="0">
                  <c:v>300</c:v>
                </c:pt>
                <c:pt idx="1">
                  <c:v>66.666666666666657</c:v>
                </c:pt>
                <c:pt idx="2">
                  <c:v>466.66666666666669</c:v>
                </c:pt>
                <c:pt idx="3">
                  <c:v>50</c:v>
                </c:pt>
                <c:pt idx="4">
                  <c:v>933.33333333333337</c:v>
                </c:pt>
                <c:pt idx="5">
                  <c:v>1533.3333333333335</c:v>
                </c:pt>
                <c:pt idx="6">
                  <c:v>400</c:v>
                </c:pt>
                <c:pt idx="7">
                  <c:v>1300</c:v>
                </c:pt>
                <c:pt idx="8">
                  <c:v>133.33333333333331</c:v>
                </c:pt>
              </c:numCache>
            </c:numRef>
          </c:val>
          <c:smooth val="0"/>
          <c:extLst>
            <c:ext xmlns:c16="http://schemas.microsoft.com/office/drawing/2014/chart" uri="{C3380CC4-5D6E-409C-BE32-E72D297353CC}">
              <c16:uniqueId val="{00000006-E80C-4AD5-99BD-8F8818A0990A}"/>
            </c:ext>
          </c:extLst>
        </c:ser>
        <c:ser>
          <c:idx val="7"/>
          <c:order val="7"/>
          <c:tx>
            <c:strRef>
              <c:f>'E. Coli'!$I$5:$I$6</c:f>
              <c:strCache>
                <c:ptCount val="1"/>
                <c:pt idx="0">
                  <c:v>PLTR1</c:v>
                </c:pt>
              </c:strCache>
            </c:strRef>
          </c:tx>
          <c:spPr>
            <a:ln w="28575" cap="rnd">
              <a:solidFill>
                <a:schemeClr val="accent2">
                  <a:lumMod val="60000"/>
                </a:schemeClr>
              </a:solidFill>
              <a:round/>
            </a:ln>
            <a:effectLst/>
          </c:spPr>
          <c:marker>
            <c:symbol val="none"/>
          </c:marker>
          <c:cat>
            <c:strRef>
              <c:f>'E. Coli'!$A$7:$A$16</c:f>
              <c:strCache>
                <c:ptCount val="9"/>
                <c:pt idx="0">
                  <c:v>abr-18</c:v>
                </c:pt>
                <c:pt idx="1">
                  <c:v>may-18</c:v>
                </c:pt>
                <c:pt idx="2">
                  <c:v>jun-18</c:v>
                </c:pt>
                <c:pt idx="3">
                  <c:v>jul-18</c:v>
                </c:pt>
                <c:pt idx="4">
                  <c:v>ago-18</c:v>
                </c:pt>
                <c:pt idx="5">
                  <c:v>sep-18</c:v>
                </c:pt>
                <c:pt idx="6">
                  <c:v>oct-18</c:v>
                </c:pt>
                <c:pt idx="7">
                  <c:v>nov-18</c:v>
                </c:pt>
                <c:pt idx="8">
                  <c:v>dic-18</c:v>
                </c:pt>
              </c:strCache>
            </c:strRef>
          </c:cat>
          <c:val>
            <c:numRef>
              <c:f>'E. Coli'!$I$7:$I$16</c:f>
              <c:numCache>
                <c:formatCode>General</c:formatCode>
                <c:ptCount val="9"/>
                <c:pt idx="0">
                  <c:v>1525.0000000000002</c:v>
                </c:pt>
                <c:pt idx="1">
                  <c:v>5233.3333333333339</c:v>
                </c:pt>
                <c:pt idx="2">
                  <c:v>11133.333333333332</c:v>
                </c:pt>
                <c:pt idx="3">
                  <c:v>12633.333333333334</c:v>
                </c:pt>
                <c:pt idx="4">
                  <c:v>12750</c:v>
                </c:pt>
                <c:pt idx="5">
                  <c:v>6550</c:v>
                </c:pt>
                <c:pt idx="6">
                  <c:v>4683.3333333333339</c:v>
                </c:pt>
                <c:pt idx="7">
                  <c:v>2533.333333333333</c:v>
                </c:pt>
                <c:pt idx="8">
                  <c:v>5533.3333333333339</c:v>
                </c:pt>
              </c:numCache>
            </c:numRef>
          </c:val>
          <c:smooth val="0"/>
          <c:extLst>
            <c:ext xmlns:c16="http://schemas.microsoft.com/office/drawing/2014/chart" uri="{C3380CC4-5D6E-409C-BE32-E72D297353CC}">
              <c16:uniqueId val="{00000007-E80C-4AD5-99BD-8F8818A0990A}"/>
            </c:ext>
          </c:extLst>
        </c:ser>
        <c:ser>
          <c:idx val="8"/>
          <c:order val="8"/>
          <c:tx>
            <c:strRef>
              <c:f>'E. Coli'!$J$5:$J$6</c:f>
              <c:strCache>
                <c:ptCount val="1"/>
                <c:pt idx="0">
                  <c:v>PLTR2</c:v>
                </c:pt>
              </c:strCache>
            </c:strRef>
          </c:tx>
          <c:spPr>
            <a:ln w="28575" cap="rnd">
              <a:solidFill>
                <a:schemeClr val="accent3">
                  <a:lumMod val="60000"/>
                </a:schemeClr>
              </a:solidFill>
              <a:round/>
            </a:ln>
            <a:effectLst/>
          </c:spPr>
          <c:marker>
            <c:symbol val="none"/>
          </c:marker>
          <c:cat>
            <c:strRef>
              <c:f>'E. Coli'!$A$7:$A$16</c:f>
              <c:strCache>
                <c:ptCount val="9"/>
                <c:pt idx="0">
                  <c:v>abr-18</c:v>
                </c:pt>
                <c:pt idx="1">
                  <c:v>may-18</c:v>
                </c:pt>
                <c:pt idx="2">
                  <c:v>jun-18</c:v>
                </c:pt>
                <c:pt idx="3">
                  <c:v>jul-18</c:v>
                </c:pt>
                <c:pt idx="4">
                  <c:v>ago-18</c:v>
                </c:pt>
                <c:pt idx="5">
                  <c:v>sep-18</c:v>
                </c:pt>
                <c:pt idx="6">
                  <c:v>oct-18</c:v>
                </c:pt>
                <c:pt idx="7">
                  <c:v>nov-18</c:v>
                </c:pt>
                <c:pt idx="8">
                  <c:v>dic-18</c:v>
                </c:pt>
              </c:strCache>
            </c:strRef>
          </c:cat>
          <c:val>
            <c:numRef>
              <c:f>'E. Coli'!$J$7:$J$16</c:f>
              <c:numCache>
                <c:formatCode>General</c:formatCode>
                <c:ptCount val="9"/>
                <c:pt idx="0">
                  <c:v>1116.6666666666665</c:v>
                </c:pt>
                <c:pt idx="1">
                  <c:v>983.33333333333337</c:v>
                </c:pt>
                <c:pt idx="2">
                  <c:v>8866.6666666666679</c:v>
                </c:pt>
                <c:pt idx="3">
                  <c:v>23033.333333333332</c:v>
                </c:pt>
                <c:pt idx="4">
                  <c:v>6283.3333333333339</c:v>
                </c:pt>
                <c:pt idx="5">
                  <c:v>18666.666666666668</c:v>
                </c:pt>
                <c:pt idx="6">
                  <c:v>7033.3333333333339</c:v>
                </c:pt>
                <c:pt idx="7">
                  <c:v>19866.666666666664</c:v>
                </c:pt>
                <c:pt idx="8">
                  <c:v>2733.333333333333</c:v>
                </c:pt>
              </c:numCache>
            </c:numRef>
          </c:val>
          <c:smooth val="0"/>
          <c:extLst>
            <c:ext xmlns:c16="http://schemas.microsoft.com/office/drawing/2014/chart" uri="{C3380CC4-5D6E-409C-BE32-E72D297353CC}">
              <c16:uniqueId val="{00000008-E80C-4AD5-99BD-8F8818A0990A}"/>
            </c:ext>
          </c:extLst>
        </c:ser>
        <c:ser>
          <c:idx val="9"/>
          <c:order val="9"/>
          <c:tx>
            <c:strRef>
              <c:f>'E. Coli'!$K$5:$K$6</c:f>
              <c:strCache>
                <c:ptCount val="1"/>
                <c:pt idx="0">
                  <c:v>RECO</c:v>
                </c:pt>
              </c:strCache>
            </c:strRef>
          </c:tx>
          <c:spPr>
            <a:ln w="28575" cap="rnd">
              <a:solidFill>
                <a:schemeClr val="accent4">
                  <a:lumMod val="60000"/>
                </a:schemeClr>
              </a:solidFill>
              <a:round/>
            </a:ln>
            <a:effectLst/>
          </c:spPr>
          <c:marker>
            <c:symbol val="none"/>
          </c:marker>
          <c:cat>
            <c:strRef>
              <c:f>'E. Coli'!$A$7:$A$16</c:f>
              <c:strCache>
                <c:ptCount val="9"/>
                <c:pt idx="0">
                  <c:v>abr-18</c:v>
                </c:pt>
                <c:pt idx="1">
                  <c:v>may-18</c:v>
                </c:pt>
                <c:pt idx="2">
                  <c:v>jun-18</c:v>
                </c:pt>
                <c:pt idx="3">
                  <c:v>jul-18</c:v>
                </c:pt>
                <c:pt idx="4">
                  <c:v>ago-18</c:v>
                </c:pt>
                <c:pt idx="5">
                  <c:v>sep-18</c:v>
                </c:pt>
                <c:pt idx="6">
                  <c:v>oct-18</c:v>
                </c:pt>
                <c:pt idx="7">
                  <c:v>nov-18</c:v>
                </c:pt>
                <c:pt idx="8">
                  <c:v>dic-18</c:v>
                </c:pt>
              </c:strCache>
            </c:strRef>
          </c:cat>
          <c:val>
            <c:numRef>
              <c:f>'E. Coli'!$K$7:$K$16</c:f>
              <c:numCache>
                <c:formatCode>General</c:formatCode>
                <c:ptCount val="9"/>
                <c:pt idx="0">
                  <c:v>3866.6666666666665</c:v>
                </c:pt>
                <c:pt idx="1">
                  <c:v>26566.666666666668</c:v>
                </c:pt>
                <c:pt idx="2">
                  <c:v>1366.6666666666665</c:v>
                </c:pt>
                <c:pt idx="3">
                  <c:v>2000</c:v>
                </c:pt>
                <c:pt idx="4">
                  <c:v>3000</c:v>
                </c:pt>
                <c:pt idx="5">
                  <c:v>1500</c:v>
                </c:pt>
                <c:pt idx="6">
                  <c:v>2133.333333333333</c:v>
                </c:pt>
                <c:pt idx="7">
                  <c:v>2366.666666666667</c:v>
                </c:pt>
                <c:pt idx="8">
                  <c:v>2666.666666666667</c:v>
                </c:pt>
              </c:numCache>
            </c:numRef>
          </c:val>
          <c:smooth val="0"/>
          <c:extLst>
            <c:ext xmlns:c16="http://schemas.microsoft.com/office/drawing/2014/chart" uri="{C3380CC4-5D6E-409C-BE32-E72D297353CC}">
              <c16:uniqueId val="{00000009-E80C-4AD5-99BD-8F8818A0990A}"/>
            </c:ext>
          </c:extLst>
        </c:ser>
        <c:ser>
          <c:idx val="10"/>
          <c:order val="10"/>
          <c:tx>
            <c:strRef>
              <c:f>'E. Coli'!$L$5:$L$6</c:f>
              <c:strCache>
                <c:ptCount val="1"/>
                <c:pt idx="0">
                  <c:v>SALT</c:v>
                </c:pt>
              </c:strCache>
            </c:strRef>
          </c:tx>
          <c:spPr>
            <a:ln w="28575" cap="rnd">
              <a:solidFill>
                <a:schemeClr val="accent5">
                  <a:lumMod val="60000"/>
                </a:schemeClr>
              </a:solidFill>
              <a:round/>
            </a:ln>
            <a:effectLst/>
          </c:spPr>
          <c:marker>
            <c:symbol val="none"/>
          </c:marker>
          <c:cat>
            <c:strRef>
              <c:f>'E. Coli'!$A$7:$A$16</c:f>
              <c:strCache>
                <c:ptCount val="9"/>
                <c:pt idx="0">
                  <c:v>abr-18</c:v>
                </c:pt>
                <c:pt idx="1">
                  <c:v>may-18</c:v>
                </c:pt>
                <c:pt idx="2">
                  <c:v>jun-18</c:v>
                </c:pt>
                <c:pt idx="3">
                  <c:v>jul-18</c:v>
                </c:pt>
                <c:pt idx="4">
                  <c:v>ago-18</c:v>
                </c:pt>
                <c:pt idx="5">
                  <c:v>sep-18</c:v>
                </c:pt>
                <c:pt idx="6">
                  <c:v>oct-18</c:v>
                </c:pt>
                <c:pt idx="7">
                  <c:v>nov-18</c:v>
                </c:pt>
                <c:pt idx="8">
                  <c:v>dic-18</c:v>
                </c:pt>
              </c:strCache>
            </c:strRef>
          </c:cat>
          <c:val>
            <c:numRef>
              <c:f>'E. Coli'!$L$7:$L$16</c:f>
              <c:numCache>
                <c:formatCode>General</c:formatCode>
                <c:ptCount val="9"/>
                <c:pt idx="0">
                  <c:v>666.66666666666674</c:v>
                </c:pt>
                <c:pt idx="1">
                  <c:v>2000</c:v>
                </c:pt>
                <c:pt idx="2">
                  <c:v>12200</c:v>
                </c:pt>
                <c:pt idx="3">
                  <c:v>3233.3333333333335</c:v>
                </c:pt>
                <c:pt idx="4">
                  <c:v>2833.333333333333</c:v>
                </c:pt>
                <c:pt idx="5">
                  <c:v>2800</c:v>
                </c:pt>
                <c:pt idx="6">
                  <c:v>2933.333333333333</c:v>
                </c:pt>
                <c:pt idx="7">
                  <c:v>1400</c:v>
                </c:pt>
                <c:pt idx="8">
                  <c:v>5800</c:v>
                </c:pt>
              </c:numCache>
            </c:numRef>
          </c:val>
          <c:smooth val="0"/>
          <c:extLst>
            <c:ext xmlns:c16="http://schemas.microsoft.com/office/drawing/2014/chart" uri="{C3380CC4-5D6E-409C-BE32-E72D297353CC}">
              <c16:uniqueId val="{0000000A-E80C-4AD5-99BD-8F8818A0990A}"/>
            </c:ext>
          </c:extLst>
        </c:ser>
        <c:dLbls>
          <c:showLegendKey val="0"/>
          <c:showVal val="0"/>
          <c:showCatName val="0"/>
          <c:showSerName val="0"/>
          <c:showPercent val="0"/>
          <c:showBubbleSize val="0"/>
        </c:dLbls>
        <c:smooth val="0"/>
        <c:axId val="772483016"/>
        <c:axId val="772456776"/>
      </c:lineChart>
      <c:catAx>
        <c:axId val="772483016"/>
        <c:scaling>
          <c:orientation val="minMax"/>
        </c:scaling>
        <c:delete val="0"/>
        <c:axPos val="b"/>
        <c:title>
          <c:tx>
            <c:rich>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r>
                  <a:rPr lang="en-US"/>
                  <a:t>Mes del muestreo</a:t>
                </a:r>
              </a:p>
            </c:rich>
          </c:tx>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772456776"/>
        <c:crosses val="autoZero"/>
        <c:auto val="1"/>
        <c:lblAlgn val="ctr"/>
        <c:lblOffset val="100"/>
        <c:noMultiLvlLbl val="0"/>
      </c:catAx>
      <c:valAx>
        <c:axId val="77245677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r>
                  <a:rPr lang="en-US"/>
                  <a:t>UFC</a:t>
                </a:r>
              </a:p>
            </c:rich>
          </c:tx>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772483016"/>
        <c:crosses val="autoZero"/>
        <c:crossBetween val="between"/>
      </c:valAx>
      <c:spPr>
        <a:noFill/>
        <a:ln>
          <a:noFill/>
        </a:ln>
        <a:effectLst/>
      </c:spPr>
    </c:plotArea>
    <c:legend>
      <c:legendPos val="r"/>
      <c:layout>
        <c:manualLayout>
          <c:xMode val="edge"/>
          <c:yMode val="edge"/>
          <c:x val="0.78449170107508714"/>
          <c:y val="7.0309492563429568E-2"/>
          <c:w val="0.20719661197314868"/>
          <c:h val="0.85938101487314089"/>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legend>
    <c:plotVisOnly val="1"/>
    <c:dispBlanksAs val="gap"/>
    <c:showDLblsOverMax val="0"/>
  </c:chart>
  <c:spPr>
    <a:solidFill>
      <a:schemeClr val="bg1"/>
    </a:solidFill>
    <a:ln w="9525" cap="flat" cmpd="sng" algn="ctr">
      <a:noFill/>
      <a:round/>
    </a:ln>
    <a:effectLst/>
  </c:spPr>
  <c:txPr>
    <a:bodyPr/>
    <a:lstStyle/>
    <a:p>
      <a:pPr>
        <a:defRPr sz="900"/>
      </a:pPr>
      <a:endParaRPr lang="es-MX"/>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r>
              <a:rPr lang="en-US" sz="1200" b="1"/>
              <a:t>E. coli</a:t>
            </a:r>
          </a:p>
        </c:rich>
      </c:tx>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es-MX"/>
        </a:p>
      </c:txPr>
    </c:title>
    <c:autoTitleDeleted val="0"/>
    <c:plotArea>
      <c:layout/>
      <c:stockChart>
        <c:ser>
          <c:idx val="0"/>
          <c:order val="0"/>
          <c:tx>
            <c:strRef>
              <c:f>'E. Coli'!$A$19</c:f>
              <c:strCache>
                <c:ptCount val="1"/>
                <c:pt idx="0">
                  <c:v>PROMEDIO</c:v>
                </c:pt>
              </c:strCache>
            </c:strRef>
          </c:tx>
          <c:spPr>
            <a:ln w="28575" cap="rnd">
              <a:noFill/>
              <a:round/>
            </a:ln>
            <a:effectLst/>
          </c:spPr>
          <c:marker>
            <c:symbol val="circle"/>
            <c:size val="5"/>
            <c:spPr>
              <a:solidFill>
                <a:schemeClr val="accent1"/>
              </a:solidFill>
              <a:ln w="9525">
                <a:solidFill>
                  <a:schemeClr val="accent1"/>
                </a:solidFill>
              </a:ln>
              <a:effectLst/>
            </c:spPr>
          </c:marker>
          <c:dPt>
            <c:idx val="0"/>
            <c:marker>
              <c:symbol val="circle"/>
              <c:size val="5"/>
              <c:spPr>
                <a:solidFill>
                  <a:schemeClr val="accent3"/>
                </a:solidFill>
                <a:ln w="9525">
                  <a:solidFill>
                    <a:schemeClr val="accent1"/>
                  </a:solidFill>
                </a:ln>
                <a:effectLst/>
              </c:spPr>
            </c:marker>
            <c:bubble3D val="0"/>
            <c:extLst>
              <c:ext xmlns:c16="http://schemas.microsoft.com/office/drawing/2014/chart" uri="{C3380CC4-5D6E-409C-BE32-E72D297353CC}">
                <c16:uniqueId val="{00000000-1277-4D19-9B0B-B7499872F787}"/>
              </c:ext>
            </c:extLst>
          </c:dPt>
          <c:dPt>
            <c:idx val="1"/>
            <c:marker>
              <c:symbol val="circle"/>
              <c:size val="5"/>
              <c:spPr>
                <a:solidFill>
                  <a:schemeClr val="accent4"/>
                </a:solidFill>
                <a:ln w="9525">
                  <a:solidFill>
                    <a:schemeClr val="accent1"/>
                  </a:solidFill>
                </a:ln>
                <a:effectLst/>
              </c:spPr>
            </c:marker>
            <c:bubble3D val="0"/>
            <c:extLst>
              <c:ext xmlns:c16="http://schemas.microsoft.com/office/drawing/2014/chart" uri="{C3380CC4-5D6E-409C-BE32-E72D297353CC}">
                <c16:uniqueId val="{00000001-1277-4D19-9B0B-B7499872F787}"/>
              </c:ext>
            </c:extLst>
          </c:dPt>
          <c:dPt>
            <c:idx val="2"/>
            <c:marker>
              <c:symbol val="circle"/>
              <c:size val="5"/>
              <c:spPr>
                <a:solidFill>
                  <a:schemeClr val="accent4"/>
                </a:solidFill>
                <a:ln w="9525">
                  <a:solidFill>
                    <a:schemeClr val="accent1"/>
                  </a:solidFill>
                </a:ln>
                <a:effectLst/>
              </c:spPr>
            </c:marker>
            <c:bubble3D val="0"/>
            <c:extLst>
              <c:ext xmlns:c16="http://schemas.microsoft.com/office/drawing/2014/chart" uri="{C3380CC4-5D6E-409C-BE32-E72D297353CC}">
                <c16:uniqueId val="{00000002-1277-4D19-9B0B-B7499872F787}"/>
              </c:ext>
            </c:extLst>
          </c:dPt>
          <c:dPt>
            <c:idx val="3"/>
            <c:marker>
              <c:symbol val="circle"/>
              <c:size val="5"/>
              <c:spPr>
                <a:solidFill>
                  <a:schemeClr val="accent4"/>
                </a:solidFill>
                <a:ln w="9525">
                  <a:solidFill>
                    <a:schemeClr val="accent1"/>
                  </a:solidFill>
                </a:ln>
                <a:effectLst/>
              </c:spPr>
            </c:marker>
            <c:bubble3D val="0"/>
            <c:extLst>
              <c:ext xmlns:c16="http://schemas.microsoft.com/office/drawing/2014/chart" uri="{C3380CC4-5D6E-409C-BE32-E72D297353CC}">
                <c16:uniqueId val="{00000003-1277-4D19-9B0B-B7499872F787}"/>
              </c:ext>
            </c:extLst>
          </c:dPt>
          <c:dPt>
            <c:idx val="4"/>
            <c:marker>
              <c:symbol val="circle"/>
              <c:size val="5"/>
              <c:spPr>
                <a:solidFill>
                  <a:schemeClr val="accent4"/>
                </a:solidFill>
                <a:ln w="9525">
                  <a:solidFill>
                    <a:schemeClr val="accent1"/>
                  </a:solidFill>
                </a:ln>
                <a:effectLst/>
              </c:spPr>
            </c:marker>
            <c:bubble3D val="0"/>
            <c:extLst>
              <c:ext xmlns:c16="http://schemas.microsoft.com/office/drawing/2014/chart" uri="{C3380CC4-5D6E-409C-BE32-E72D297353CC}">
                <c16:uniqueId val="{00000004-1277-4D19-9B0B-B7499872F787}"/>
              </c:ext>
            </c:extLst>
          </c:dPt>
          <c:dPt>
            <c:idx val="5"/>
            <c:marker>
              <c:symbol val="circle"/>
              <c:size val="5"/>
              <c:spPr>
                <a:solidFill>
                  <a:schemeClr val="accent6"/>
                </a:solidFill>
                <a:ln w="9525">
                  <a:solidFill>
                    <a:schemeClr val="accent1"/>
                  </a:solidFill>
                </a:ln>
                <a:effectLst/>
              </c:spPr>
            </c:marker>
            <c:bubble3D val="0"/>
            <c:extLst>
              <c:ext xmlns:c16="http://schemas.microsoft.com/office/drawing/2014/chart" uri="{C3380CC4-5D6E-409C-BE32-E72D297353CC}">
                <c16:uniqueId val="{00000005-1277-4D19-9B0B-B7499872F787}"/>
              </c:ext>
            </c:extLst>
          </c:dPt>
          <c:dPt>
            <c:idx val="6"/>
            <c:marker>
              <c:symbol val="circle"/>
              <c:size val="5"/>
              <c:spPr>
                <a:solidFill>
                  <a:schemeClr val="accent6"/>
                </a:solidFill>
                <a:ln w="9525">
                  <a:solidFill>
                    <a:schemeClr val="accent1"/>
                  </a:solidFill>
                </a:ln>
                <a:effectLst/>
              </c:spPr>
            </c:marker>
            <c:bubble3D val="0"/>
            <c:extLst>
              <c:ext xmlns:c16="http://schemas.microsoft.com/office/drawing/2014/chart" uri="{C3380CC4-5D6E-409C-BE32-E72D297353CC}">
                <c16:uniqueId val="{00000006-1277-4D19-9B0B-B7499872F787}"/>
              </c:ext>
            </c:extLst>
          </c:dPt>
          <c:dPt>
            <c:idx val="7"/>
            <c:marker>
              <c:symbol val="circle"/>
              <c:size val="5"/>
              <c:spPr>
                <a:solidFill>
                  <a:schemeClr val="accent6"/>
                </a:solidFill>
                <a:ln w="9525">
                  <a:solidFill>
                    <a:schemeClr val="accent1"/>
                  </a:solidFill>
                </a:ln>
                <a:effectLst/>
              </c:spPr>
            </c:marker>
            <c:bubble3D val="0"/>
            <c:extLst>
              <c:ext xmlns:c16="http://schemas.microsoft.com/office/drawing/2014/chart" uri="{C3380CC4-5D6E-409C-BE32-E72D297353CC}">
                <c16:uniqueId val="{00000007-1277-4D19-9B0B-B7499872F787}"/>
              </c:ext>
            </c:extLst>
          </c:dPt>
          <c:dPt>
            <c:idx val="8"/>
            <c:marker>
              <c:symbol val="circle"/>
              <c:size val="5"/>
              <c:spPr>
                <a:solidFill>
                  <a:schemeClr val="accent6"/>
                </a:solidFill>
                <a:ln w="9525">
                  <a:solidFill>
                    <a:schemeClr val="accent1"/>
                  </a:solidFill>
                </a:ln>
                <a:effectLst/>
              </c:spPr>
            </c:marker>
            <c:bubble3D val="0"/>
            <c:extLst>
              <c:ext xmlns:c16="http://schemas.microsoft.com/office/drawing/2014/chart" uri="{C3380CC4-5D6E-409C-BE32-E72D297353CC}">
                <c16:uniqueId val="{00000008-1277-4D19-9B0B-B7499872F787}"/>
              </c:ext>
            </c:extLst>
          </c:dPt>
          <c:dPt>
            <c:idx val="9"/>
            <c:marker>
              <c:symbol val="circle"/>
              <c:size val="5"/>
              <c:spPr>
                <a:solidFill>
                  <a:schemeClr val="accent3"/>
                </a:solidFill>
                <a:ln w="9525">
                  <a:solidFill>
                    <a:schemeClr val="accent1"/>
                  </a:solidFill>
                </a:ln>
                <a:effectLst/>
              </c:spPr>
            </c:marker>
            <c:bubble3D val="0"/>
            <c:extLst>
              <c:ext xmlns:c16="http://schemas.microsoft.com/office/drawing/2014/chart" uri="{C3380CC4-5D6E-409C-BE32-E72D297353CC}">
                <c16:uniqueId val="{00000009-1277-4D19-9B0B-B7499872F787}"/>
              </c:ext>
            </c:extLst>
          </c:dPt>
          <c:dPt>
            <c:idx val="10"/>
            <c:marker>
              <c:symbol val="circle"/>
              <c:size val="5"/>
              <c:spPr>
                <a:solidFill>
                  <a:schemeClr val="accent2"/>
                </a:solidFill>
                <a:ln w="9525">
                  <a:solidFill>
                    <a:schemeClr val="accent1"/>
                  </a:solidFill>
                </a:ln>
                <a:effectLst/>
              </c:spPr>
            </c:marker>
            <c:bubble3D val="0"/>
            <c:extLst>
              <c:ext xmlns:c16="http://schemas.microsoft.com/office/drawing/2014/chart" uri="{C3380CC4-5D6E-409C-BE32-E72D297353CC}">
                <c16:uniqueId val="{0000000A-1277-4D19-9B0B-B7499872F787}"/>
              </c:ext>
            </c:extLst>
          </c:dPt>
          <c:dPt>
            <c:idx val="11"/>
            <c:marker>
              <c:symbol val="circle"/>
              <c:size val="5"/>
              <c:spPr>
                <a:solidFill>
                  <a:schemeClr val="accent2"/>
                </a:solidFill>
                <a:ln w="9525">
                  <a:solidFill>
                    <a:schemeClr val="accent1"/>
                  </a:solidFill>
                </a:ln>
                <a:effectLst/>
              </c:spPr>
            </c:marker>
            <c:bubble3D val="0"/>
            <c:extLst>
              <c:ext xmlns:c16="http://schemas.microsoft.com/office/drawing/2014/chart" uri="{C3380CC4-5D6E-409C-BE32-E72D297353CC}">
                <c16:uniqueId val="{0000000B-1277-4D19-9B0B-B7499872F787}"/>
              </c:ext>
            </c:extLst>
          </c:dPt>
          <c:dPt>
            <c:idx val="12"/>
            <c:marker>
              <c:symbol val="circle"/>
              <c:size val="5"/>
              <c:spPr>
                <a:solidFill>
                  <a:schemeClr val="accent2"/>
                </a:solidFill>
                <a:ln w="9525">
                  <a:solidFill>
                    <a:schemeClr val="accent1"/>
                  </a:solidFill>
                </a:ln>
                <a:effectLst/>
              </c:spPr>
            </c:marker>
            <c:bubble3D val="0"/>
            <c:extLst>
              <c:ext xmlns:c16="http://schemas.microsoft.com/office/drawing/2014/chart" uri="{C3380CC4-5D6E-409C-BE32-E72D297353CC}">
                <c16:uniqueId val="{0000000C-1277-4D19-9B0B-B7499872F787}"/>
              </c:ext>
            </c:extLst>
          </c:dPt>
          <c:dPt>
            <c:idx val="13"/>
            <c:marker>
              <c:symbol val="circle"/>
              <c:size val="5"/>
              <c:spPr>
                <a:solidFill>
                  <a:schemeClr val="accent2"/>
                </a:solidFill>
                <a:ln w="9525">
                  <a:solidFill>
                    <a:schemeClr val="accent1"/>
                  </a:solidFill>
                </a:ln>
                <a:effectLst/>
              </c:spPr>
            </c:marker>
            <c:bubble3D val="0"/>
            <c:extLst>
              <c:ext xmlns:c16="http://schemas.microsoft.com/office/drawing/2014/chart" uri="{C3380CC4-5D6E-409C-BE32-E72D297353CC}">
                <c16:uniqueId val="{0000000D-1277-4D19-9B0B-B7499872F787}"/>
              </c:ext>
            </c:extLst>
          </c:dPt>
          <c:dPt>
            <c:idx val="14"/>
            <c:marker>
              <c:symbol val="circle"/>
              <c:size val="5"/>
              <c:spPr>
                <a:solidFill>
                  <a:schemeClr val="accent5"/>
                </a:solidFill>
                <a:ln w="9525">
                  <a:solidFill>
                    <a:schemeClr val="accent1"/>
                  </a:solidFill>
                </a:ln>
                <a:effectLst/>
              </c:spPr>
            </c:marker>
            <c:bubble3D val="0"/>
            <c:extLst>
              <c:ext xmlns:c16="http://schemas.microsoft.com/office/drawing/2014/chart" uri="{C3380CC4-5D6E-409C-BE32-E72D297353CC}">
                <c16:uniqueId val="{0000000E-1277-4D19-9B0B-B7499872F787}"/>
              </c:ext>
            </c:extLst>
          </c:dPt>
          <c:dPt>
            <c:idx val="15"/>
            <c:marker>
              <c:symbol val="circle"/>
              <c:size val="5"/>
              <c:spPr>
                <a:solidFill>
                  <a:schemeClr val="accent5"/>
                </a:solidFill>
                <a:ln w="9525">
                  <a:solidFill>
                    <a:schemeClr val="accent1"/>
                  </a:solidFill>
                </a:ln>
                <a:effectLst/>
              </c:spPr>
            </c:marker>
            <c:bubble3D val="0"/>
            <c:extLst>
              <c:ext xmlns:c16="http://schemas.microsoft.com/office/drawing/2014/chart" uri="{C3380CC4-5D6E-409C-BE32-E72D297353CC}">
                <c16:uniqueId val="{0000000F-1277-4D19-9B0B-B7499872F787}"/>
              </c:ext>
            </c:extLst>
          </c:dPt>
          <c:dPt>
            <c:idx val="16"/>
            <c:marker>
              <c:symbol val="circle"/>
              <c:size val="5"/>
              <c:spPr>
                <a:solidFill>
                  <a:schemeClr val="accent5"/>
                </a:solidFill>
                <a:ln w="9525">
                  <a:solidFill>
                    <a:schemeClr val="accent1"/>
                  </a:solidFill>
                </a:ln>
                <a:effectLst/>
              </c:spPr>
            </c:marker>
            <c:bubble3D val="0"/>
            <c:extLst>
              <c:ext xmlns:c16="http://schemas.microsoft.com/office/drawing/2014/chart" uri="{C3380CC4-5D6E-409C-BE32-E72D297353CC}">
                <c16:uniqueId val="{00000010-1277-4D19-9B0B-B7499872F787}"/>
              </c:ext>
            </c:extLst>
          </c:dPt>
          <c:dPt>
            <c:idx val="17"/>
            <c:marker>
              <c:symbol val="circle"/>
              <c:size val="5"/>
              <c:spPr>
                <a:solidFill>
                  <a:schemeClr val="accent3"/>
                </a:solidFill>
                <a:ln w="9525">
                  <a:solidFill>
                    <a:schemeClr val="accent1"/>
                  </a:solidFill>
                </a:ln>
                <a:effectLst/>
              </c:spPr>
            </c:marker>
            <c:bubble3D val="0"/>
            <c:extLst>
              <c:ext xmlns:c16="http://schemas.microsoft.com/office/drawing/2014/chart" uri="{C3380CC4-5D6E-409C-BE32-E72D297353CC}">
                <c16:uniqueId val="{00000011-1277-4D19-9B0B-B7499872F787}"/>
              </c:ext>
            </c:extLst>
          </c:dPt>
          <c:cat>
            <c:strRef>
              <c:f>'E. Coli'!$B$18:$M$18</c:f>
              <c:strCache>
                <c:ptCount val="12"/>
                <c:pt idx="0">
                  <c:v>CONV</c:v>
                </c:pt>
                <c:pt idx="1">
                  <c:v>HARG2</c:v>
                </c:pt>
                <c:pt idx="2">
                  <c:v>HASL2</c:v>
                </c:pt>
                <c:pt idx="3">
                  <c:v>MAAB2</c:v>
                </c:pt>
                <c:pt idx="4">
                  <c:v>MACA2</c:v>
                </c:pt>
                <c:pt idx="5">
                  <c:v>PAPO2</c:v>
                </c:pt>
                <c:pt idx="6">
                  <c:v>PAPR2</c:v>
                </c:pt>
                <c:pt idx="7">
                  <c:v>PLTR1</c:v>
                </c:pt>
                <c:pt idx="8">
                  <c:v>PLTR2</c:v>
                </c:pt>
                <c:pt idx="9">
                  <c:v>RECO</c:v>
                </c:pt>
                <c:pt idx="10">
                  <c:v>SALT</c:v>
                </c:pt>
                <c:pt idx="11">
                  <c:v>Total general</c:v>
                </c:pt>
              </c:strCache>
            </c:strRef>
          </c:cat>
          <c:val>
            <c:numRef>
              <c:f>'E. Coli'!$B$19:$M$19</c:f>
              <c:numCache>
                <c:formatCode>0.00</c:formatCode>
                <c:ptCount val="12"/>
                <c:pt idx="0">
                  <c:v>55.55555555555555</c:v>
                </c:pt>
                <c:pt idx="1">
                  <c:v>343.82716049382714</c:v>
                </c:pt>
                <c:pt idx="2">
                  <c:v>1133.3333333333335</c:v>
                </c:pt>
                <c:pt idx="3">
                  <c:v>1074.0740740740739</c:v>
                </c:pt>
                <c:pt idx="4">
                  <c:v>448.76543209876547</c:v>
                </c:pt>
                <c:pt idx="5">
                  <c:v>2110.4938271604933</c:v>
                </c:pt>
                <c:pt idx="6">
                  <c:v>575.92592592592587</c:v>
                </c:pt>
                <c:pt idx="7">
                  <c:v>6952.7777777777783</c:v>
                </c:pt>
                <c:pt idx="8">
                  <c:v>9842.5925925925912</c:v>
                </c:pt>
                <c:pt idx="9">
                  <c:v>5051.8518518518513</c:v>
                </c:pt>
                <c:pt idx="10">
                  <c:v>3762.9629629629626</c:v>
                </c:pt>
                <c:pt idx="11">
                  <c:v>3590.1392845837295</c:v>
                </c:pt>
              </c:numCache>
            </c:numRef>
          </c:val>
          <c:smooth val="0"/>
          <c:extLst>
            <c:ext xmlns:c16="http://schemas.microsoft.com/office/drawing/2014/chart" uri="{C3380CC4-5D6E-409C-BE32-E72D297353CC}">
              <c16:uniqueId val="{00000012-1277-4D19-9B0B-B7499872F787}"/>
            </c:ext>
          </c:extLst>
        </c:ser>
        <c:ser>
          <c:idx val="1"/>
          <c:order val="1"/>
          <c:tx>
            <c:strRef>
              <c:f>'E. Coli'!$A$20</c:f>
              <c:strCache>
                <c:ptCount val="1"/>
                <c:pt idx="0">
                  <c:v>MIN</c:v>
                </c:pt>
              </c:strCache>
            </c:strRef>
          </c:tx>
          <c:spPr>
            <a:ln w="28575" cap="rnd">
              <a:noFill/>
              <a:round/>
            </a:ln>
            <a:effectLst/>
          </c:spPr>
          <c:marker>
            <c:symbol val="none"/>
          </c:marker>
          <c:dPt>
            <c:idx val="9"/>
            <c:marker>
              <c:symbol val="none"/>
            </c:marker>
            <c:bubble3D val="0"/>
            <c:extLst>
              <c:ext xmlns:c16="http://schemas.microsoft.com/office/drawing/2014/chart" uri="{C3380CC4-5D6E-409C-BE32-E72D297353CC}">
                <c16:uniqueId val="{00000013-1277-4D19-9B0B-B7499872F787}"/>
              </c:ext>
            </c:extLst>
          </c:dPt>
          <c:cat>
            <c:strRef>
              <c:f>'E. Coli'!$B$18:$M$18</c:f>
              <c:strCache>
                <c:ptCount val="12"/>
                <c:pt idx="0">
                  <c:v>CONV</c:v>
                </c:pt>
                <c:pt idx="1">
                  <c:v>HARG2</c:v>
                </c:pt>
                <c:pt idx="2">
                  <c:v>HASL2</c:v>
                </c:pt>
                <c:pt idx="3">
                  <c:v>MAAB2</c:v>
                </c:pt>
                <c:pt idx="4">
                  <c:v>MACA2</c:v>
                </c:pt>
                <c:pt idx="5">
                  <c:v>PAPO2</c:v>
                </c:pt>
                <c:pt idx="6">
                  <c:v>PAPR2</c:v>
                </c:pt>
                <c:pt idx="7">
                  <c:v>PLTR1</c:v>
                </c:pt>
                <c:pt idx="8">
                  <c:v>PLTR2</c:v>
                </c:pt>
                <c:pt idx="9">
                  <c:v>RECO</c:v>
                </c:pt>
                <c:pt idx="10">
                  <c:v>SALT</c:v>
                </c:pt>
                <c:pt idx="11">
                  <c:v>Total general</c:v>
                </c:pt>
              </c:strCache>
            </c:strRef>
          </c:cat>
          <c:val>
            <c:numRef>
              <c:f>'E. Coli'!$B$20:$M$20</c:f>
              <c:numCache>
                <c:formatCode>0.00</c:formatCode>
                <c:ptCount val="12"/>
                <c:pt idx="0">
                  <c:v>50</c:v>
                </c:pt>
                <c:pt idx="1">
                  <c:v>50</c:v>
                </c:pt>
                <c:pt idx="2">
                  <c:v>16.666666666666664</c:v>
                </c:pt>
                <c:pt idx="3">
                  <c:v>0</c:v>
                </c:pt>
                <c:pt idx="4">
                  <c:v>0</c:v>
                </c:pt>
                <c:pt idx="5">
                  <c:v>116.66666666666667</c:v>
                </c:pt>
                <c:pt idx="6">
                  <c:v>50</c:v>
                </c:pt>
                <c:pt idx="7">
                  <c:v>1525.0000000000002</c:v>
                </c:pt>
                <c:pt idx="8">
                  <c:v>983.33333333333337</c:v>
                </c:pt>
                <c:pt idx="9">
                  <c:v>1366.6666666666665</c:v>
                </c:pt>
                <c:pt idx="10">
                  <c:v>666.66666666666674</c:v>
                </c:pt>
                <c:pt idx="11">
                  <c:v>919.44444444444434</c:v>
                </c:pt>
              </c:numCache>
            </c:numRef>
          </c:val>
          <c:smooth val="0"/>
          <c:extLst>
            <c:ext xmlns:c16="http://schemas.microsoft.com/office/drawing/2014/chart" uri="{C3380CC4-5D6E-409C-BE32-E72D297353CC}">
              <c16:uniqueId val="{00000014-1277-4D19-9B0B-B7499872F787}"/>
            </c:ext>
          </c:extLst>
        </c:ser>
        <c:ser>
          <c:idx val="2"/>
          <c:order val="2"/>
          <c:tx>
            <c:strRef>
              <c:f>'E. Coli'!$A$21</c:f>
              <c:strCache>
                <c:ptCount val="1"/>
                <c:pt idx="0">
                  <c:v>MAX</c:v>
                </c:pt>
              </c:strCache>
            </c:strRef>
          </c:tx>
          <c:spPr>
            <a:ln w="28575" cap="rnd">
              <a:noFill/>
              <a:round/>
            </a:ln>
            <a:effectLst/>
          </c:spPr>
          <c:marker>
            <c:symbol val="dot"/>
            <c:size val="3"/>
            <c:spPr>
              <a:solidFill>
                <a:schemeClr val="accent3"/>
              </a:solidFill>
              <a:ln w="9525">
                <a:solidFill>
                  <a:schemeClr val="accent3"/>
                </a:solidFill>
              </a:ln>
              <a:effectLst/>
            </c:spPr>
          </c:marker>
          <c:cat>
            <c:strRef>
              <c:f>'E. Coli'!$B$18:$M$18</c:f>
              <c:strCache>
                <c:ptCount val="12"/>
                <c:pt idx="0">
                  <c:v>CONV</c:v>
                </c:pt>
                <c:pt idx="1">
                  <c:v>HARG2</c:v>
                </c:pt>
                <c:pt idx="2">
                  <c:v>HASL2</c:v>
                </c:pt>
                <c:pt idx="3">
                  <c:v>MAAB2</c:v>
                </c:pt>
                <c:pt idx="4">
                  <c:v>MACA2</c:v>
                </c:pt>
                <c:pt idx="5">
                  <c:v>PAPO2</c:v>
                </c:pt>
                <c:pt idx="6">
                  <c:v>PAPR2</c:v>
                </c:pt>
                <c:pt idx="7">
                  <c:v>PLTR1</c:v>
                </c:pt>
                <c:pt idx="8">
                  <c:v>PLTR2</c:v>
                </c:pt>
                <c:pt idx="9">
                  <c:v>RECO</c:v>
                </c:pt>
                <c:pt idx="10">
                  <c:v>SALT</c:v>
                </c:pt>
                <c:pt idx="11">
                  <c:v>Total general</c:v>
                </c:pt>
              </c:strCache>
            </c:strRef>
          </c:cat>
          <c:val>
            <c:numRef>
              <c:f>'E. Coli'!$B$21:$M$21</c:f>
              <c:numCache>
                <c:formatCode>0.00</c:formatCode>
                <c:ptCount val="12"/>
                <c:pt idx="0">
                  <c:v>66.666666666666657</c:v>
                </c:pt>
                <c:pt idx="1">
                  <c:v>1083.3333333333335</c:v>
                </c:pt>
                <c:pt idx="2">
                  <c:v>9466.6666666666679</c:v>
                </c:pt>
                <c:pt idx="3">
                  <c:v>5033.3333333333339</c:v>
                </c:pt>
                <c:pt idx="4">
                  <c:v>3288.8888888888891</c:v>
                </c:pt>
                <c:pt idx="5">
                  <c:v>6900</c:v>
                </c:pt>
                <c:pt idx="6">
                  <c:v>1533.3333333333335</c:v>
                </c:pt>
                <c:pt idx="7">
                  <c:v>12750</c:v>
                </c:pt>
                <c:pt idx="8">
                  <c:v>23033.333333333332</c:v>
                </c:pt>
                <c:pt idx="9">
                  <c:v>26566.666666666668</c:v>
                </c:pt>
                <c:pt idx="10">
                  <c:v>12200</c:v>
                </c:pt>
                <c:pt idx="11">
                  <c:v>6730.3418803418808</c:v>
                </c:pt>
              </c:numCache>
            </c:numRef>
          </c:val>
          <c:smooth val="0"/>
          <c:extLst>
            <c:ext xmlns:c16="http://schemas.microsoft.com/office/drawing/2014/chart" uri="{C3380CC4-5D6E-409C-BE32-E72D297353CC}">
              <c16:uniqueId val="{00000015-1277-4D19-9B0B-B7499872F787}"/>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axId val="949124304"/>
        <c:axId val="949129552"/>
      </c:stockChart>
      <c:catAx>
        <c:axId val="9491243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s-MX"/>
          </a:p>
        </c:txPr>
        <c:crossAx val="949129552"/>
        <c:crosses val="autoZero"/>
        <c:auto val="1"/>
        <c:lblAlgn val="ctr"/>
        <c:lblOffset val="100"/>
        <c:noMultiLvlLbl val="0"/>
      </c:catAx>
      <c:valAx>
        <c:axId val="949129552"/>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UFC</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MX"/>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9491243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legend>
    <c:plotVisOnly val="1"/>
    <c:dispBlanksAs val="gap"/>
    <c:showDLblsOverMax val="0"/>
  </c:chart>
  <c:spPr>
    <a:solidFill>
      <a:schemeClr val="bg1"/>
    </a:solidFill>
    <a:ln w="9525" cap="flat" cmpd="sng" algn="ctr">
      <a:noFill/>
      <a:round/>
    </a:ln>
    <a:effectLst/>
  </c:spPr>
  <c:txPr>
    <a:bodyPr/>
    <a:lstStyle/>
    <a:p>
      <a:pPr>
        <a:defRPr/>
      </a:pPr>
      <a:endParaRPr lang="es-MX"/>
    </a:p>
  </c:txPr>
  <c:printSettings>
    <c:headerFooter/>
    <c:pageMargins b="0.75" l="0.7" r="0.7" t="0.75" header="0.3" footer="0.3"/>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r>
              <a:rPr lang="en-US" sz="1200" b="1"/>
              <a:t>E. Coli</a:t>
            </a:r>
          </a:p>
        </c:rich>
      </c:tx>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es-MX"/>
        </a:p>
      </c:txPr>
    </c:title>
    <c:autoTitleDeleted val="0"/>
    <c:plotArea>
      <c:layout/>
      <c:stockChart>
        <c:ser>
          <c:idx val="0"/>
          <c:order val="0"/>
          <c:tx>
            <c:strRef>
              <c:f>'E. Coli'!$A$69</c:f>
              <c:strCache>
                <c:ptCount val="1"/>
                <c:pt idx="0">
                  <c:v>PROMEDIO</c:v>
                </c:pt>
              </c:strCache>
            </c:strRef>
          </c:tx>
          <c:spPr>
            <a:ln w="28575" cap="rnd">
              <a:noFill/>
              <a:round/>
            </a:ln>
            <a:effectLst/>
          </c:spPr>
          <c:marker>
            <c:symbol val="circle"/>
            <c:size val="5"/>
            <c:spPr>
              <a:solidFill>
                <a:schemeClr val="accent1"/>
              </a:solidFill>
              <a:ln w="9525">
                <a:solidFill>
                  <a:schemeClr val="accent1"/>
                </a:solidFill>
              </a:ln>
              <a:effectLst/>
            </c:spPr>
          </c:marker>
          <c:dPt>
            <c:idx val="0"/>
            <c:marker>
              <c:symbol val="circle"/>
              <c:size val="5"/>
              <c:spPr>
                <a:solidFill>
                  <a:schemeClr val="accent3"/>
                </a:solidFill>
                <a:ln w="9525">
                  <a:solidFill>
                    <a:schemeClr val="accent1"/>
                  </a:solidFill>
                </a:ln>
                <a:effectLst/>
              </c:spPr>
            </c:marker>
            <c:bubble3D val="0"/>
            <c:extLst>
              <c:ext xmlns:c16="http://schemas.microsoft.com/office/drawing/2014/chart" uri="{C3380CC4-5D6E-409C-BE32-E72D297353CC}">
                <c16:uniqueId val="{00000000-BB00-499F-807D-7B6F9502A9BE}"/>
              </c:ext>
            </c:extLst>
          </c:dPt>
          <c:dPt>
            <c:idx val="1"/>
            <c:marker>
              <c:symbol val="circle"/>
              <c:size val="5"/>
              <c:spPr>
                <a:solidFill>
                  <a:schemeClr val="accent4"/>
                </a:solidFill>
                <a:ln w="9525">
                  <a:solidFill>
                    <a:schemeClr val="accent1"/>
                  </a:solidFill>
                </a:ln>
                <a:effectLst/>
              </c:spPr>
            </c:marker>
            <c:bubble3D val="0"/>
            <c:extLst>
              <c:ext xmlns:c16="http://schemas.microsoft.com/office/drawing/2014/chart" uri="{C3380CC4-5D6E-409C-BE32-E72D297353CC}">
                <c16:uniqueId val="{00000001-BB00-499F-807D-7B6F9502A9BE}"/>
              </c:ext>
            </c:extLst>
          </c:dPt>
          <c:dPt>
            <c:idx val="2"/>
            <c:marker>
              <c:symbol val="circle"/>
              <c:size val="5"/>
              <c:spPr>
                <a:solidFill>
                  <a:schemeClr val="accent4"/>
                </a:solidFill>
                <a:ln w="9525">
                  <a:solidFill>
                    <a:schemeClr val="accent1"/>
                  </a:solidFill>
                </a:ln>
                <a:effectLst/>
              </c:spPr>
            </c:marker>
            <c:bubble3D val="0"/>
            <c:extLst>
              <c:ext xmlns:c16="http://schemas.microsoft.com/office/drawing/2014/chart" uri="{C3380CC4-5D6E-409C-BE32-E72D297353CC}">
                <c16:uniqueId val="{00000002-BB00-499F-807D-7B6F9502A9BE}"/>
              </c:ext>
            </c:extLst>
          </c:dPt>
          <c:dPt>
            <c:idx val="3"/>
            <c:marker>
              <c:symbol val="circle"/>
              <c:size val="5"/>
              <c:spPr>
                <a:solidFill>
                  <a:schemeClr val="accent4"/>
                </a:solidFill>
                <a:ln w="9525">
                  <a:solidFill>
                    <a:schemeClr val="accent1"/>
                  </a:solidFill>
                </a:ln>
                <a:effectLst/>
              </c:spPr>
            </c:marker>
            <c:bubble3D val="0"/>
            <c:extLst>
              <c:ext xmlns:c16="http://schemas.microsoft.com/office/drawing/2014/chart" uri="{C3380CC4-5D6E-409C-BE32-E72D297353CC}">
                <c16:uniqueId val="{00000003-BB00-499F-807D-7B6F9502A9BE}"/>
              </c:ext>
            </c:extLst>
          </c:dPt>
          <c:dPt>
            <c:idx val="4"/>
            <c:marker>
              <c:symbol val="circle"/>
              <c:size val="5"/>
              <c:spPr>
                <a:solidFill>
                  <a:schemeClr val="accent4"/>
                </a:solidFill>
                <a:ln w="9525">
                  <a:solidFill>
                    <a:schemeClr val="accent1"/>
                  </a:solidFill>
                </a:ln>
                <a:effectLst/>
              </c:spPr>
            </c:marker>
            <c:bubble3D val="0"/>
            <c:extLst>
              <c:ext xmlns:c16="http://schemas.microsoft.com/office/drawing/2014/chart" uri="{C3380CC4-5D6E-409C-BE32-E72D297353CC}">
                <c16:uniqueId val="{00000004-BB00-499F-807D-7B6F9502A9BE}"/>
              </c:ext>
            </c:extLst>
          </c:dPt>
          <c:dPt>
            <c:idx val="5"/>
            <c:marker>
              <c:symbol val="circle"/>
              <c:size val="5"/>
              <c:spPr>
                <a:solidFill>
                  <a:schemeClr val="accent4"/>
                </a:solidFill>
                <a:ln w="9525">
                  <a:solidFill>
                    <a:schemeClr val="accent1"/>
                  </a:solidFill>
                </a:ln>
                <a:effectLst/>
              </c:spPr>
            </c:marker>
            <c:bubble3D val="0"/>
            <c:extLst>
              <c:ext xmlns:c16="http://schemas.microsoft.com/office/drawing/2014/chart" uri="{C3380CC4-5D6E-409C-BE32-E72D297353CC}">
                <c16:uniqueId val="{00000005-BB00-499F-807D-7B6F9502A9BE}"/>
              </c:ext>
            </c:extLst>
          </c:dPt>
          <c:dPt>
            <c:idx val="6"/>
            <c:marker>
              <c:symbol val="circle"/>
              <c:size val="5"/>
              <c:spPr>
                <a:solidFill>
                  <a:schemeClr val="accent5"/>
                </a:solidFill>
                <a:ln w="9525">
                  <a:solidFill>
                    <a:schemeClr val="accent1"/>
                  </a:solidFill>
                </a:ln>
                <a:effectLst/>
              </c:spPr>
            </c:marker>
            <c:bubble3D val="0"/>
            <c:extLst>
              <c:ext xmlns:c16="http://schemas.microsoft.com/office/drawing/2014/chart" uri="{C3380CC4-5D6E-409C-BE32-E72D297353CC}">
                <c16:uniqueId val="{00000006-BB00-499F-807D-7B6F9502A9BE}"/>
              </c:ext>
            </c:extLst>
          </c:dPt>
          <c:dPt>
            <c:idx val="7"/>
            <c:marker>
              <c:symbol val="circle"/>
              <c:size val="5"/>
              <c:spPr>
                <a:solidFill>
                  <a:schemeClr val="accent6"/>
                </a:solidFill>
                <a:ln w="9525">
                  <a:solidFill>
                    <a:schemeClr val="accent1"/>
                  </a:solidFill>
                </a:ln>
                <a:effectLst/>
              </c:spPr>
            </c:marker>
            <c:bubble3D val="0"/>
            <c:extLst>
              <c:ext xmlns:c16="http://schemas.microsoft.com/office/drawing/2014/chart" uri="{C3380CC4-5D6E-409C-BE32-E72D297353CC}">
                <c16:uniqueId val="{00000007-BB00-499F-807D-7B6F9502A9BE}"/>
              </c:ext>
            </c:extLst>
          </c:dPt>
          <c:dPt>
            <c:idx val="8"/>
            <c:marker>
              <c:symbol val="circle"/>
              <c:size val="5"/>
              <c:spPr>
                <a:solidFill>
                  <a:schemeClr val="accent6"/>
                </a:solidFill>
                <a:ln w="9525">
                  <a:solidFill>
                    <a:schemeClr val="accent1"/>
                  </a:solidFill>
                </a:ln>
                <a:effectLst/>
              </c:spPr>
            </c:marker>
            <c:bubble3D val="0"/>
            <c:extLst>
              <c:ext xmlns:c16="http://schemas.microsoft.com/office/drawing/2014/chart" uri="{C3380CC4-5D6E-409C-BE32-E72D297353CC}">
                <c16:uniqueId val="{00000008-BB00-499F-807D-7B6F9502A9BE}"/>
              </c:ext>
            </c:extLst>
          </c:dPt>
          <c:dPt>
            <c:idx val="9"/>
            <c:marker>
              <c:symbol val="circle"/>
              <c:size val="5"/>
              <c:spPr>
                <a:solidFill>
                  <a:schemeClr val="accent6"/>
                </a:solidFill>
                <a:ln w="9525">
                  <a:solidFill>
                    <a:schemeClr val="accent1"/>
                  </a:solidFill>
                </a:ln>
                <a:effectLst/>
              </c:spPr>
            </c:marker>
            <c:bubble3D val="0"/>
            <c:extLst>
              <c:ext xmlns:c16="http://schemas.microsoft.com/office/drawing/2014/chart" uri="{C3380CC4-5D6E-409C-BE32-E72D297353CC}">
                <c16:uniqueId val="{00000009-BB00-499F-807D-7B6F9502A9BE}"/>
              </c:ext>
            </c:extLst>
          </c:dPt>
          <c:dPt>
            <c:idx val="10"/>
            <c:marker>
              <c:symbol val="circle"/>
              <c:size val="5"/>
              <c:spPr>
                <a:solidFill>
                  <a:schemeClr val="accent6"/>
                </a:solidFill>
                <a:ln w="9525">
                  <a:solidFill>
                    <a:schemeClr val="accent1"/>
                  </a:solidFill>
                </a:ln>
                <a:effectLst/>
              </c:spPr>
            </c:marker>
            <c:bubble3D val="0"/>
            <c:extLst>
              <c:ext xmlns:c16="http://schemas.microsoft.com/office/drawing/2014/chart" uri="{C3380CC4-5D6E-409C-BE32-E72D297353CC}">
                <c16:uniqueId val="{0000000A-BB00-499F-807D-7B6F9502A9BE}"/>
              </c:ext>
            </c:extLst>
          </c:dPt>
          <c:dPt>
            <c:idx val="11"/>
            <c:marker>
              <c:symbol val="circle"/>
              <c:size val="5"/>
              <c:spPr>
                <a:solidFill>
                  <a:schemeClr val="accent3"/>
                </a:solidFill>
                <a:ln w="9525">
                  <a:solidFill>
                    <a:schemeClr val="accent1"/>
                  </a:solidFill>
                </a:ln>
                <a:effectLst/>
              </c:spPr>
            </c:marker>
            <c:bubble3D val="0"/>
            <c:extLst>
              <c:ext xmlns:c16="http://schemas.microsoft.com/office/drawing/2014/chart" uri="{C3380CC4-5D6E-409C-BE32-E72D297353CC}">
                <c16:uniqueId val="{0000000B-BB00-499F-807D-7B6F9502A9BE}"/>
              </c:ext>
            </c:extLst>
          </c:dPt>
          <c:dPt>
            <c:idx val="12"/>
            <c:marker>
              <c:symbol val="circle"/>
              <c:size val="5"/>
              <c:spPr>
                <a:solidFill>
                  <a:schemeClr val="accent2"/>
                </a:solidFill>
                <a:ln w="9525">
                  <a:solidFill>
                    <a:schemeClr val="accent1"/>
                  </a:solidFill>
                </a:ln>
                <a:effectLst/>
              </c:spPr>
            </c:marker>
            <c:bubble3D val="0"/>
            <c:extLst>
              <c:ext xmlns:c16="http://schemas.microsoft.com/office/drawing/2014/chart" uri="{C3380CC4-5D6E-409C-BE32-E72D297353CC}">
                <c16:uniqueId val="{0000000C-BB00-499F-807D-7B6F9502A9BE}"/>
              </c:ext>
            </c:extLst>
          </c:dPt>
          <c:dPt>
            <c:idx val="13"/>
            <c:marker>
              <c:symbol val="circle"/>
              <c:size val="5"/>
              <c:spPr>
                <a:solidFill>
                  <a:schemeClr val="accent2"/>
                </a:solidFill>
                <a:ln w="9525">
                  <a:solidFill>
                    <a:schemeClr val="accent1"/>
                  </a:solidFill>
                </a:ln>
                <a:effectLst/>
              </c:spPr>
            </c:marker>
            <c:bubble3D val="0"/>
            <c:extLst>
              <c:ext xmlns:c16="http://schemas.microsoft.com/office/drawing/2014/chart" uri="{C3380CC4-5D6E-409C-BE32-E72D297353CC}">
                <c16:uniqueId val="{0000000D-BB00-499F-807D-7B6F9502A9BE}"/>
              </c:ext>
            </c:extLst>
          </c:dPt>
          <c:dPt>
            <c:idx val="14"/>
            <c:marker>
              <c:symbol val="circle"/>
              <c:size val="5"/>
              <c:spPr>
                <a:solidFill>
                  <a:schemeClr val="accent2"/>
                </a:solidFill>
                <a:ln w="9525">
                  <a:solidFill>
                    <a:schemeClr val="accent1"/>
                  </a:solidFill>
                </a:ln>
                <a:effectLst/>
              </c:spPr>
            </c:marker>
            <c:bubble3D val="0"/>
            <c:extLst>
              <c:ext xmlns:c16="http://schemas.microsoft.com/office/drawing/2014/chart" uri="{C3380CC4-5D6E-409C-BE32-E72D297353CC}">
                <c16:uniqueId val="{0000000E-BB00-499F-807D-7B6F9502A9BE}"/>
              </c:ext>
            </c:extLst>
          </c:dPt>
          <c:dPt>
            <c:idx val="15"/>
            <c:marker>
              <c:symbol val="circle"/>
              <c:size val="5"/>
              <c:spPr>
                <a:solidFill>
                  <a:schemeClr val="accent2"/>
                </a:solidFill>
                <a:ln w="9525">
                  <a:solidFill>
                    <a:schemeClr val="accent1"/>
                  </a:solidFill>
                </a:ln>
                <a:effectLst/>
              </c:spPr>
            </c:marker>
            <c:bubble3D val="0"/>
            <c:extLst>
              <c:ext xmlns:c16="http://schemas.microsoft.com/office/drawing/2014/chart" uri="{C3380CC4-5D6E-409C-BE32-E72D297353CC}">
                <c16:uniqueId val="{0000000F-BB00-499F-807D-7B6F9502A9BE}"/>
              </c:ext>
            </c:extLst>
          </c:dPt>
          <c:dPt>
            <c:idx val="16"/>
            <c:marker>
              <c:symbol val="circle"/>
              <c:size val="5"/>
              <c:spPr>
                <a:solidFill>
                  <a:schemeClr val="accent5"/>
                </a:solidFill>
                <a:ln w="9525">
                  <a:solidFill>
                    <a:schemeClr val="accent1"/>
                  </a:solidFill>
                </a:ln>
                <a:effectLst/>
              </c:spPr>
            </c:marker>
            <c:bubble3D val="0"/>
            <c:extLst>
              <c:ext xmlns:c16="http://schemas.microsoft.com/office/drawing/2014/chart" uri="{C3380CC4-5D6E-409C-BE32-E72D297353CC}">
                <c16:uniqueId val="{00000010-BB00-499F-807D-7B6F9502A9BE}"/>
              </c:ext>
            </c:extLst>
          </c:dPt>
          <c:dPt>
            <c:idx val="17"/>
            <c:marker>
              <c:symbol val="circle"/>
              <c:size val="5"/>
              <c:spPr>
                <a:solidFill>
                  <a:schemeClr val="accent5"/>
                </a:solidFill>
                <a:ln w="9525">
                  <a:solidFill>
                    <a:schemeClr val="accent1"/>
                  </a:solidFill>
                </a:ln>
                <a:effectLst/>
              </c:spPr>
            </c:marker>
            <c:bubble3D val="0"/>
            <c:extLst>
              <c:ext xmlns:c16="http://schemas.microsoft.com/office/drawing/2014/chart" uri="{C3380CC4-5D6E-409C-BE32-E72D297353CC}">
                <c16:uniqueId val="{00000011-BB00-499F-807D-7B6F9502A9BE}"/>
              </c:ext>
            </c:extLst>
          </c:dPt>
          <c:dPt>
            <c:idx val="18"/>
            <c:marker>
              <c:symbol val="circle"/>
              <c:size val="5"/>
              <c:spPr>
                <a:solidFill>
                  <a:schemeClr val="accent5"/>
                </a:solidFill>
                <a:ln w="9525">
                  <a:solidFill>
                    <a:schemeClr val="accent1"/>
                  </a:solidFill>
                </a:ln>
                <a:effectLst/>
              </c:spPr>
            </c:marker>
            <c:bubble3D val="0"/>
            <c:extLst>
              <c:ext xmlns:c16="http://schemas.microsoft.com/office/drawing/2014/chart" uri="{C3380CC4-5D6E-409C-BE32-E72D297353CC}">
                <c16:uniqueId val="{00000012-BB00-499F-807D-7B6F9502A9BE}"/>
              </c:ext>
            </c:extLst>
          </c:dPt>
          <c:dPt>
            <c:idx val="19"/>
            <c:marker>
              <c:symbol val="circle"/>
              <c:size val="5"/>
              <c:spPr>
                <a:solidFill>
                  <a:schemeClr val="accent3"/>
                </a:solidFill>
                <a:ln w="9525">
                  <a:solidFill>
                    <a:schemeClr val="accent1"/>
                  </a:solidFill>
                </a:ln>
                <a:effectLst/>
              </c:spPr>
            </c:marker>
            <c:bubble3D val="0"/>
            <c:extLst>
              <c:ext xmlns:c16="http://schemas.microsoft.com/office/drawing/2014/chart" uri="{C3380CC4-5D6E-409C-BE32-E72D297353CC}">
                <c16:uniqueId val="{00000013-BB00-499F-807D-7B6F9502A9BE}"/>
              </c:ext>
            </c:extLst>
          </c:dPt>
          <c:dPt>
            <c:idx val="20"/>
            <c:marker>
              <c:symbol val="circle"/>
              <c:size val="5"/>
              <c:spPr>
                <a:solidFill>
                  <a:schemeClr val="tx1"/>
                </a:solidFill>
                <a:ln w="9525">
                  <a:solidFill>
                    <a:schemeClr val="accent1"/>
                  </a:solidFill>
                </a:ln>
                <a:effectLst/>
              </c:spPr>
            </c:marker>
            <c:bubble3D val="0"/>
            <c:extLst>
              <c:ext xmlns:c16="http://schemas.microsoft.com/office/drawing/2014/chart" uri="{C3380CC4-5D6E-409C-BE32-E72D297353CC}">
                <c16:uniqueId val="{00000014-BB00-499F-807D-7B6F9502A9BE}"/>
              </c:ext>
            </c:extLst>
          </c:dPt>
          <c:cat>
            <c:strRef>
              <c:f>'E. Coli'!$B$68:$Q$68</c:f>
              <c:strCache>
                <c:ptCount val="16"/>
                <c:pt idx="0">
                  <c:v>CONV</c:v>
                </c:pt>
                <c:pt idx="1">
                  <c:v>HARG2</c:v>
                </c:pt>
                <c:pt idx="2">
                  <c:v>HASL2</c:v>
                </c:pt>
                <c:pt idx="3">
                  <c:v>HASL3</c:v>
                </c:pt>
                <c:pt idx="4">
                  <c:v>HOSP1</c:v>
                </c:pt>
                <c:pt idx="5">
                  <c:v>MAAB2</c:v>
                </c:pt>
                <c:pt idx="6">
                  <c:v>MACA2</c:v>
                </c:pt>
                <c:pt idx="7">
                  <c:v>PAPO2</c:v>
                </c:pt>
                <c:pt idx="8">
                  <c:v>PAPR1</c:v>
                </c:pt>
                <c:pt idx="9">
                  <c:v>PAPR2</c:v>
                </c:pt>
                <c:pt idx="10">
                  <c:v>PAPR3</c:v>
                </c:pt>
                <c:pt idx="11">
                  <c:v>PLTR1</c:v>
                </c:pt>
                <c:pt idx="12">
                  <c:v>PLTR2</c:v>
                </c:pt>
                <c:pt idx="13">
                  <c:v>RECO</c:v>
                </c:pt>
                <c:pt idx="14">
                  <c:v>SALT</c:v>
                </c:pt>
                <c:pt idx="15">
                  <c:v>Total general</c:v>
                </c:pt>
              </c:strCache>
            </c:strRef>
          </c:cat>
          <c:val>
            <c:numRef>
              <c:f>'E. Coli'!$B$69:$Q$69</c:f>
              <c:numCache>
                <c:formatCode>0.00</c:formatCode>
                <c:ptCount val="16"/>
                <c:pt idx="0">
                  <c:v>11.111111111111111</c:v>
                </c:pt>
                <c:pt idx="1">
                  <c:v>1376.3888888888887</c:v>
                </c:pt>
                <c:pt idx="2">
                  <c:v>0</c:v>
                </c:pt>
                <c:pt idx="3">
                  <c:v>0</c:v>
                </c:pt>
                <c:pt idx="4">
                  <c:v>1645.833333333333</c:v>
                </c:pt>
                <c:pt idx="5">
                  <c:v>1580.0925925925928</c:v>
                </c:pt>
                <c:pt idx="6">
                  <c:v>1737.0370370370367</c:v>
                </c:pt>
                <c:pt idx="7">
                  <c:v>1764.814814814815</c:v>
                </c:pt>
                <c:pt idx="8">
                  <c:v>0</c:v>
                </c:pt>
                <c:pt idx="9">
                  <c:v>313.88888888888886</c:v>
                </c:pt>
                <c:pt idx="10">
                  <c:v>0</c:v>
                </c:pt>
                <c:pt idx="11">
                  <c:v>10488.888888888889</c:v>
                </c:pt>
                <c:pt idx="12">
                  <c:v>21943.055555555558</c:v>
                </c:pt>
                <c:pt idx="13">
                  <c:v>9012.5</c:v>
                </c:pt>
                <c:pt idx="14">
                  <c:v>14146.666666666666</c:v>
                </c:pt>
                <c:pt idx="15">
                  <c:v>5777.394025727358</c:v>
                </c:pt>
              </c:numCache>
            </c:numRef>
          </c:val>
          <c:smooth val="0"/>
          <c:extLst>
            <c:ext xmlns:c16="http://schemas.microsoft.com/office/drawing/2014/chart" uri="{C3380CC4-5D6E-409C-BE32-E72D297353CC}">
              <c16:uniqueId val="{00000015-BB00-499F-807D-7B6F9502A9BE}"/>
            </c:ext>
          </c:extLst>
        </c:ser>
        <c:ser>
          <c:idx val="1"/>
          <c:order val="1"/>
          <c:tx>
            <c:strRef>
              <c:f>'E. Coli'!$A$70</c:f>
              <c:strCache>
                <c:ptCount val="1"/>
                <c:pt idx="0">
                  <c:v>MIN</c:v>
                </c:pt>
              </c:strCache>
            </c:strRef>
          </c:tx>
          <c:spPr>
            <a:ln w="28575" cap="rnd">
              <a:noFill/>
              <a:round/>
            </a:ln>
            <a:effectLst/>
          </c:spPr>
          <c:marker>
            <c:symbol val="none"/>
          </c:marker>
          <c:dPt>
            <c:idx val="9"/>
            <c:marker>
              <c:symbol val="none"/>
            </c:marker>
            <c:bubble3D val="0"/>
            <c:extLst>
              <c:ext xmlns:c16="http://schemas.microsoft.com/office/drawing/2014/chart" uri="{C3380CC4-5D6E-409C-BE32-E72D297353CC}">
                <c16:uniqueId val="{00000016-BB00-499F-807D-7B6F9502A9BE}"/>
              </c:ext>
            </c:extLst>
          </c:dPt>
          <c:cat>
            <c:strRef>
              <c:f>'E. Coli'!$B$68:$Q$68</c:f>
              <c:strCache>
                <c:ptCount val="16"/>
                <c:pt idx="0">
                  <c:v>CONV</c:v>
                </c:pt>
                <c:pt idx="1">
                  <c:v>HARG2</c:v>
                </c:pt>
                <c:pt idx="2">
                  <c:v>HASL2</c:v>
                </c:pt>
                <c:pt idx="3">
                  <c:v>HASL3</c:v>
                </c:pt>
                <c:pt idx="4">
                  <c:v>HOSP1</c:v>
                </c:pt>
                <c:pt idx="5">
                  <c:v>MAAB2</c:v>
                </c:pt>
                <c:pt idx="6">
                  <c:v>MACA2</c:v>
                </c:pt>
                <c:pt idx="7">
                  <c:v>PAPO2</c:v>
                </c:pt>
                <c:pt idx="8">
                  <c:v>PAPR1</c:v>
                </c:pt>
                <c:pt idx="9">
                  <c:v>PAPR2</c:v>
                </c:pt>
                <c:pt idx="10">
                  <c:v>PAPR3</c:v>
                </c:pt>
                <c:pt idx="11">
                  <c:v>PLTR1</c:v>
                </c:pt>
                <c:pt idx="12">
                  <c:v>PLTR2</c:v>
                </c:pt>
                <c:pt idx="13">
                  <c:v>RECO</c:v>
                </c:pt>
                <c:pt idx="14">
                  <c:v>SALT</c:v>
                </c:pt>
                <c:pt idx="15">
                  <c:v>Total general</c:v>
                </c:pt>
              </c:strCache>
            </c:strRef>
          </c:cat>
          <c:val>
            <c:numRef>
              <c:f>'E. Coli'!$B$70:$Q$70</c:f>
              <c:numCache>
                <c:formatCode>0.00</c:formatCode>
                <c:ptCount val="16"/>
                <c:pt idx="0">
                  <c:v>0</c:v>
                </c:pt>
                <c:pt idx="1">
                  <c:v>16.666666666666664</c:v>
                </c:pt>
                <c:pt idx="2">
                  <c:v>0</c:v>
                </c:pt>
                <c:pt idx="3">
                  <c:v>0</c:v>
                </c:pt>
                <c:pt idx="4">
                  <c:v>33.333333333333329</c:v>
                </c:pt>
                <c:pt idx="5">
                  <c:v>0</c:v>
                </c:pt>
                <c:pt idx="6">
                  <c:v>0</c:v>
                </c:pt>
                <c:pt idx="7">
                  <c:v>66.666666666666657</c:v>
                </c:pt>
                <c:pt idx="8">
                  <c:v>0</c:v>
                </c:pt>
                <c:pt idx="9">
                  <c:v>16.666666666666664</c:v>
                </c:pt>
                <c:pt idx="10">
                  <c:v>0</c:v>
                </c:pt>
                <c:pt idx="11">
                  <c:v>300</c:v>
                </c:pt>
                <c:pt idx="12">
                  <c:v>300</c:v>
                </c:pt>
                <c:pt idx="13">
                  <c:v>383.33333333333337</c:v>
                </c:pt>
                <c:pt idx="14">
                  <c:v>2300</c:v>
                </c:pt>
                <c:pt idx="15">
                  <c:v>2131.6666666666665</c:v>
                </c:pt>
              </c:numCache>
            </c:numRef>
          </c:val>
          <c:smooth val="0"/>
          <c:extLst>
            <c:ext xmlns:c16="http://schemas.microsoft.com/office/drawing/2014/chart" uri="{C3380CC4-5D6E-409C-BE32-E72D297353CC}">
              <c16:uniqueId val="{00000017-BB00-499F-807D-7B6F9502A9BE}"/>
            </c:ext>
          </c:extLst>
        </c:ser>
        <c:ser>
          <c:idx val="2"/>
          <c:order val="2"/>
          <c:tx>
            <c:strRef>
              <c:f>'E. Coli'!$A$71</c:f>
              <c:strCache>
                <c:ptCount val="1"/>
                <c:pt idx="0">
                  <c:v>MAX</c:v>
                </c:pt>
              </c:strCache>
            </c:strRef>
          </c:tx>
          <c:spPr>
            <a:ln w="28575" cap="rnd">
              <a:noFill/>
              <a:round/>
            </a:ln>
            <a:effectLst/>
          </c:spPr>
          <c:marker>
            <c:symbol val="none"/>
          </c:marker>
          <c:cat>
            <c:strRef>
              <c:f>'E. Coli'!$B$68:$Q$68</c:f>
              <c:strCache>
                <c:ptCount val="16"/>
                <c:pt idx="0">
                  <c:v>CONV</c:v>
                </c:pt>
                <c:pt idx="1">
                  <c:v>HARG2</c:v>
                </c:pt>
                <c:pt idx="2">
                  <c:v>HASL2</c:v>
                </c:pt>
                <c:pt idx="3">
                  <c:v>HASL3</c:v>
                </c:pt>
                <c:pt idx="4">
                  <c:v>HOSP1</c:v>
                </c:pt>
                <c:pt idx="5">
                  <c:v>MAAB2</c:v>
                </c:pt>
                <c:pt idx="6">
                  <c:v>MACA2</c:v>
                </c:pt>
                <c:pt idx="7">
                  <c:v>PAPO2</c:v>
                </c:pt>
                <c:pt idx="8">
                  <c:v>PAPR1</c:v>
                </c:pt>
                <c:pt idx="9">
                  <c:v>PAPR2</c:v>
                </c:pt>
                <c:pt idx="10">
                  <c:v>PAPR3</c:v>
                </c:pt>
                <c:pt idx="11">
                  <c:v>PLTR1</c:v>
                </c:pt>
                <c:pt idx="12">
                  <c:v>PLTR2</c:v>
                </c:pt>
                <c:pt idx="13">
                  <c:v>RECO</c:v>
                </c:pt>
                <c:pt idx="14">
                  <c:v>SALT</c:v>
                </c:pt>
                <c:pt idx="15">
                  <c:v>Total general</c:v>
                </c:pt>
              </c:strCache>
            </c:strRef>
          </c:cat>
          <c:val>
            <c:numRef>
              <c:f>'E. Coli'!$B$71:$Q$71</c:f>
              <c:numCache>
                <c:formatCode>0.00</c:formatCode>
                <c:ptCount val="16"/>
                <c:pt idx="0">
                  <c:v>22.222222222222218</c:v>
                </c:pt>
                <c:pt idx="1">
                  <c:v>14366.666666666666</c:v>
                </c:pt>
                <c:pt idx="2">
                  <c:v>0</c:v>
                </c:pt>
                <c:pt idx="3">
                  <c:v>0</c:v>
                </c:pt>
                <c:pt idx="4">
                  <c:v>10483.333333333332</c:v>
                </c:pt>
                <c:pt idx="5">
                  <c:v>10766.666666666668</c:v>
                </c:pt>
                <c:pt idx="6">
                  <c:v>18383.333333333336</c:v>
                </c:pt>
                <c:pt idx="7">
                  <c:v>8066.666666666667</c:v>
                </c:pt>
                <c:pt idx="8">
                  <c:v>0</c:v>
                </c:pt>
                <c:pt idx="9">
                  <c:v>1283.3333333333335</c:v>
                </c:pt>
                <c:pt idx="10">
                  <c:v>0</c:v>
                </c:pt>
                <c:pt idx="11">
                  <c:v>31233.333333333332</c:v>
                </c:pt>
                <c:pt idx="12">
                  <c:v>40450</c:v>
                </c:pt>
                <c:pt idx="13">
                  <c:v>25833.333333333332</c:v>
                </c:pt>
                <c:pt idx="14">
                  <c:v>31000</c:v>
                </c:pt>
                <c:pt idx="15">
                  <c:v>13322.222222222221</c:v>
                </c:pt>
              </c:numCache>
            </c:numRef>
          </c:val>
          <c:smooth val="0"/>
          <c:extLst>
            <c:ext xmlns:c16="http://schemas.microsoft.com/office/drawing/2014/chart" uri="{C3380CC4-5D6E-409C-BE32-E72D297353CC}">
              <c16:uniqueId val="{00000018-BB00-499F-807D-7B6F9502A9BE}"/>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axId val="949124304"/>
        <c:axId val="949129552"/>
      </c:stockChart>
      <c:catAx>
        <c:axId val="9491243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s-MX"/>
          </a:p>
        </c:txPr>
        <c:crossAx val="949129552"/>
        <c:crosses val="autoZero"/>
        <c:auto val="1"/>
        <c:lblAlgn val="ctr"/>
        <c:lblOffset val="100"/>
        <c:noMultiLvlLbl val="0"/>
      </c:catAx>
      <c:valAx>
        <c:axId val="949129552"/>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UFC</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MX"/>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9491243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legend>
    <c:plotVisOnly val="1"/>
    <c:dispBlanksAs val="gap"/>
    <c:showDLblsOverMax val="0"/>
  </c:chart>
  <c:spPr>
    <a:solidFill>
      <a:schemeClr val="bg1"/>
    </a:solidFill>
    <a:ln w="9525" cap="flat" cmpd="sng" algn="ctr">
      <a:noFill/>
      <a:round/>
    </a:ln>
    <a:effectLst/>
  </c:spPr>
  <c:txPr>
    <a:bodyPr/>
    <a:lstStyle/>
    <a:p>
      <a:pPr>
        <a:defRPr/>
      </a:pPr>
      <a:endParaRPr lang="es-MX"/>
    </a:p>
  </c:txPr>
  <c:printSettings>
    <c:headerFooter/>
    <c:pageMargins b="0.75" l="0.7" r="0.7" t="0.75" header="0.3" footer="0.3"/>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[BANCO DE DATOS DEL MONITOREO ABRIL 2023.xlsx]E. Coli!TablaDinámica5</c:name>
    <c:fmtId val="18"/>
  </c:pivotSource>
  <c:chart>
    <c:title>
      <c:tx>
        <c:rich>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r>
              <a:rPr lang="en-US" sz="1200" b="1"/>
              <a:t>E. Coli</a:t>
            </a:r>
          </a:p>
        </c:rich>
      </c:tx>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es-MX"/>
        </a:p>
      </c:txPr>
    </c:title>
    <c:autoTitleDeleted val="0"/>
    <c:pivotFmts>
      <c:pivotFmt>
        <c:idx val="0"/>
        <c:spPr>
          <a:solidFill>
            <a:schemeClr val="accent1"/>
          </a:solidFill>
          <a:ln w="28575" cap="rnd">
            <a:solidFill>
              <a:schemeClr val="accent1"/>
            </a:solidFill>
            <a:round/>
          </a:ln>
          <a:effectLst/>
        </c:spPr>
        <c:marker>
          <c:symbol val="none"/>
        </c:marker>
      </c:pivotFmt>
      <c:pivotFmt>
        <c:idx val="1"/>
        <c:spPr>
          <a:solidFill>
            <a:schemeClr val="accent1"/>
          </a:solidFill>
          <a:ln w="28575" cap="rnd">
            <a:solidFill>
              <a:schemeClr val="accent1"/>
            </a:solidFill>
            <a:round/>
          </a:ln>
          <a:effectLst/>
        </c:spPr>
        <c:marker>
          <c:symbol val="none"/>
        </c:marker>
      </c:pivotFmt>
      <c:pivotFmt>
        <c:idx val="2"/>
        <c:spPr>
          <a:solidFill>
            <a:schemeClr val="accent1"/>
          </a:solidFill>
          <a:ln w="28575" cap="rnd">
            <a:solidFill>
              <a:schemeClr val="accent1"/>
            </a:solidFill>
            <a:round/>
          </a:ln>
          <a:effectLst/>
        </c:spPr>
        <c:marker>
          <c:symbol val="none"/>
        </c:marker>
      </c:pivotFmt>
      <c:pivotFmt>
        <c:idx val="3"/>
        <c:spPr>
          <a:solidFill>
            <a:schemeClr val="accent1"/>
          </a:solidFill>
          <a:ln w="28575" cap="rnd">
            <a:solidFill>
              <a:schemeClr val="accent1"/>
            </a:solidFill>
            <a:round/>
          </a:ln>
          <a:effectLst/>
        </c:spPr>
        <c:marker>
          <c:symbol val="none"/>
        </c:marker>
      </c:pivotFmt>
      <c:pivotFmt>
        <c:idx val="4"/>
        <c:spPr>
          <a:solidFill>
            <a:schemeClr val="accent1"/>
          </a:solidFill>
          <a:ln w="28575" cap="rnd">
            <a:solidFill>
              <a:schemeClr val="accent1"/>
            </a:solidFill>
            <a:round/>
          </a:ln>
          <a:effectLst/>
        </c:spPr>
        <c:marker>
          <c:symbol val="none"/>
        </c:marker>
      </c:pivotFmt>
      <c:pivotFmt>
        <c:idx val="5"/>
        <c:spPr>
          <a:solidFill>
            <a:schemeClr val="accent1"/>
          </a:solidFill>
          <a:ln w="28575" cap="rnd">
            <a:solidFill>
              <a:schemeClr val="accent1"/>
            </a:solidFill>
            <a:round/>
          </a:ln>
          <a:effectLst/>
        </c:spPr>
        <c:marker>
          <c:symbol val="none"/>
        </c:marker>
      </c:pivotFmt>
      <c:pivotFmt>
        <c:idx val="6"/>
        <c:spPr>
          <a:solidFill>
            <a:schemeClr val="accent1"/>
          </a:solidFill>
          <a:ln w="28575" cap="rnd">
            <a:solidFill>
              <a:schemeClr val="accent1"/>
            </a:solidFill>
            <a:round/>
          </a:ln>
          <a:effectLst/>
        </c:spPr>
        <c:marker>
          <c:symbol val="none"/>
        </c:marker>
      </c:pivotFmt>
      <c:pivotFmt>
        <c:idx val="7"/>
        <c:spPr>
          <a:solidFill>
            <a:schemeClr val="accent1"/>
          </a:solidFill>
          <a:ln w="28575" cap="rnd">
            <a:solidFill>
              <a:schemeClr val="accent1"/>
            </a:solidFill>
            <a:round/>
          </a:ln>
          <a:effectLst/>
        </c:spPr>
        <c:marker>
          <c:symbol val="none"/>
        </c:marker>
      </c:pivotFmt>
      <c:pivotFmt>
        <c:idx val="8"/>
        <c:spPr>
          <a:solidFill>
            <a:schemeClr val="accent1"/>
          </a:solidFill>
          <a:ln w="28575" cap="rnd">
            <a:solidFill>
              <a:schemeClr val="accent1"/>
            </a:solidFill>
            <a:round/>
          </a:ln>
          <a:effectLst/>
        </c:spPr>
        <c:marker>
          <c:symbol val="none"/>
        </c:marker>
      </c:pivotFmt>
      <c:pivotFmt>
        <c:idx val="9"/>
        <c:spPr>
          <a:solidFill>
            <a:schemeClr val="accent1"/>
          </a:solidFill>
          <a:ln w="28575" cap="rnd">
            <a:solidFill>
              <a:schemeClr val="accent1"/>
            </a:solidFill>
            <a:round/>
          </a:ln>
          <a:effectLst/>
        </c:spPr>
        <c:marker>
          <c:symbol val="none"/>
        </c:marker>
      </c:pivotFmt>
      <c:pivotFmt>
        <c:idx val="10"/>
        <c:spPr>
          <a:solidFill>
            <a:schemeClr val="accent1"/>
          </a:solidFill>
          <a:ln w="28575" cap="rnd">
            <a:solidFill>
              <a:schemeClr val="accent1"/>
            </a:solidFill>
            <a:round/>
          </a:ln>
          <a:effectLst/>
        </c:spPr>
        <c:marker>
          <c:symbol val="none"/>
        </c:marker>
      </c:pivotFmt>
      <c:pivotFmt>
        <c:idx val="11"/>
        <c:spPr>
          <a:solidFill>
            <a:schemeClr val="accent1"/>
          </a:solidFill>
          <a:ln w="28575" cap="rnd">
            <a:solidFill>
              <a:schemeClr val="accent1"/>
            </a:solidFill>
            <a:round/>
          </a:ln>
          <a:effectLst/>
        </c:spPr>
        <c:marker>
          <c:symbol val="none"/>
        </c:marker>
      </c:pivotFmt>
      <c:pivotFmt>
        <c:idx val="12"/>
        <c:spPr>
          <a:solidFill>
            <a:schemeClr val="accent1"/>
          </a:solidFill>
          <a:ln w="28575" cap="rnd">
            <a:solidFill>
              <a:schemeClr val="accent1"/>
            </a:solidFill>
            <a:round/>
          </a:ln>
          <a:effectLst/>
        </c:spPr>
        <c:marker>
          <c:symbol val="none"/>
        </c:marker>
      </c:pivotFmt>
      <c:pivotFmt>
        <c:idx val="13"/>
        <c:spPr>
          <a:solidFill>
            <a:schemeClr val="accent1"/>
          </a:solidFill>
          <a:ln w="28575" cap="rnd">
            <a:solidFill>
              <a:schemeClr val="accent1"/>
            </a:solidFill>
            <a:round/>
          </a:ln>
          <a:effectLst/>
        </c:spPr>
        <c:marker>
          <c:symbol val="none"/>
        </c:marker>
      </c:pivotFmt>
      <c:pivotFmt>
        <c:idx val="14"/>
        <c:spPr>
          <a:solidFill>
            <a:schemeClr val="accent1"/>
          </a:solidFill>
          <a:ln w="28575" cap="rnd">
            <a:solidFill>
              <a:schemeClr val="accent1"/>
            </a:solidFill>
            <a:round/>
          </a:ln>
          <a:effectLst/>
        </c:spPr>
        <c:marker>
          <c:symbol val="none"/>
        </c:marker>
      </c:pivotFmt>
      <c:pivotFmt>
        <c:idx val="15"/>
        <c:spPr>
          <a:solidFill>
            <a:schemeClr val="accent1"/>
          </a:solidFill>
          <a:ln w="28575" cap="rnd">
            <a:solidFill>
              <a:schemeClr val="accent1"/>
            </a:solidFill>
            <a:round/>
          </a:ln>
          <a:effectLst/>
        </c:spPr>
        <c:marker>
          <c:symbol val="none"/>
        </c:marker>
      </c:pivotFmt>
      <c:pivotFmt>
        <c:idx val="16"/>
        <c:spPr>
          <a:solidFill>
            <a:schemeClr val="accent1"/>
          </a:solidFill>
          <a:ln w="28575" cap="rnd">
            <a:solidFill>
              <a:schemeClr val="accent1"/>
            </a:solidFill>
            <a:round/>
          </a:ln>
          <a:effectLst/>
        </c:spPr>
        <c:marker>
          <c:symbol val="none"/>
        </c:marker>
      </c:pivotFmt>
      <c:pivotFmt>
        <c:idx val="17"/>
        <c:spPr>
          <a:solidFill>
            <a:schemeClr val="accent1"/>
          </a:solidFill>
          <a:ln w="28575" cap="rnd">
            <a:solidFill>
              <a:schemeClr val="accent1"/>
            </a:solidFill>
            <a:round/>
          </a:ln>
          <a:effectLst/>
        </c:spPr>
        <c:marker>
          <c:symbol val="none"/>
        </c:marker>
      </c:pivotFmt>
      <c:pivotFmt>
        <c:idx val="18"/>
        <c:spPr>
          <a:solidFill>
            <a:schemeClr val="accent1"/>
          </a:solidFill>
          <a:ln w="28575" cap="rnd">
            <a:solidFill>
              <a:schemeClr val="accent1"/>
            </a:solidFill>
            <a:round/>
          </a:ln>
          <a:effectLst/>
        </c:spPr>
        <c:marker>
          <c:symbol val="none"/>
        </c:marker>
      </c:pivotFmt>
      <c:pivotFmt>
        <c:idx val="19"/>
        <c:spPr>
          <a:solidFill>
            <a:schemeClr val="accent1"/>
          </a:solidFill>
          <a:ln w="28575" cap="rnd">
            <a:solidFill>
              <a:schemeClr val="accent1"/>
            </a:solidFill>
            <a:round/>
          </a:ln>
          <a:effectLst/>
        </c:spPr>
        <c:marker>
          <c:symbol val="none"/>
        </c:marker>
      </c:pivotFmt>
      <c:pivotFmt>
        <c:idx val="20"/>
        <c:spPr>
          <a:solidFill>
            <a:schemeClr val="accent1"/>
          </a:solidFill>
          <a:ln w="28575" cap="rnd">
            <a:solidFill>
              <a:schemeClr val="accent1"/>
            </a:solidFill>
            <a:round/>
          </a:ln>
          <a:effectLst/>
        </c:spPr>
        <c:marker>
          <c:symbol val="none"/>
        </c:marker>
      </c:pivotFmt>
      <c:pivotFmt>
        <c:idx val="21"/>
        <c:spPr>
          <a:solidFill>
            <a:schemeClr val="accent1"/>
          </a:solidFill>
          <a:ln w="28575" cap="rnd">
            <a:solidFill>
              <a:schemeClr val="accent1"/>
            </a:solidFill>
            <a:round/>
          </a:ln>
          <a:effectLst/>
        </c:spPr>
        <c:marker>
          <c:symbol val="none"/>
        </c:marker>
      </c:pivotFmt>
      <c:pivotFmt>
        <c:idx val="22"/>
        <c:spPr>
          <a:solidFill>
            <a:schemeClr val="accent1"/>
          </a:solidFill>
          <a:ln w="28575" cap="rnd">
            <a:solidFill>
              <a:schemeClr val="accent1"/>
            </a:solidFill>
            <a:round/>
          </a:ln>
          <a:effectLst/>
        </c:spPr>
        <c:marker>
          <c:symbol val="none"/>
        </c:marker>
      </c:pivotFmt>
      <c:pivotFmt>
        <c:idx val="23"/>
        <c:spPr>
          <a:solidFill>
            <a:schemeClr val="accent1"/>
          </a:solidFill>
          <a:ln w="28575" cap="rnd">
            <a:solidFill>
              <a:schemeClr val="accent1"/>
            </a:solidFill>
            <a:round/>
          </a:ln>
          <a:effectLst/>
        </c:spPr>
        <c:marker>
          <c:symbol val="none"/>
        </c:marker>
      </c:pivotFmt>
      <c:pivotFmt>
        <c:idx val="24"/>
        <c:spPr>
          <a:solidFill>
            <a:schemeClr val="accent1"/>
          </a:solidFill>
          <a:ln w="28575" cap="rnd">
            <a:solidFill>
              <a:schemeClr val="accent1"/>
            </a:solidFill>
            <a:round/>
          </a:ln>
          <a:effectLst/>
        </c:spPr>
        <c:marker>
          <c:symbol val="none"/>
        </c:marker>
      </c:pivotFmt>
      <c:pivotFmt>
        <c:idx val="25"/>
        <c:spPr>
          <a:solidFill>
            <a:schemeClr val="accent1"/>
          </a:solidFill>
          <a:ln w="28575" cap="rnd">
            <a:solidFill>
              <a:schemeClr val="accent1"/>
            </a:solidFill>
            <a:round/>
          </a:ln>
          <a:effectLst/>
        </c:spPr>
        <c:marker>
          <c:symbol val="none"/>
        </c:marker>
      </c:pivotFmt>
      <c:pivotFmt>
        <c:idx val="26"/>
        <c:spPr>
          <a:solidFill>
            <a:schemeClr val="accent1"/>
          </a:solidFill>
          <a:ln w="28575" cap="rnd">
            <a:solidFill>
              <a:schemeClr val="accent1"/>
            </a:solidFill>
            <a:round/>
          </a:ln>
          <a:effectLst/>
        </c:spPr>
        <c:marker>
          <c:symbol val="none"/>
        </c:marker>
      </c:pivotFmt>
      <c:pivotFmt>
        <c:idx val="27"/>
        <c:spPr>
          <a:solidFill>
            <a:schemeClr val="accent1"/>
          </a:solidFill>
          <a:ln w="28575" cap="rnd">
            <a:solidFill>
              <a:schemeClr val="accent1"/>
            </a:solidFill>
            <a:round/>
          </a:ln>
          <a:effectLst/>
        </c:spPr>
        <c:marker>
          <c:symbol val="none"/>
        </c:marker>
      </c:pivotFmt>
      <c:pivotFmt>
        <c:idx val="28"/>
        <c:spPr>
          <a:solidFill>
            <a:schemeClr val="accent1"/>
          </a:solidFill>
          <a:ln w="28575" cap="rnd">
            <a:solidFill>
              <a:schemeClr val="accent1"/>
            </a:solidFill>
            <a:round/>
          </a:ln>
          <a:effectLst/>
        </c:spPr>
        <c:marker>
          <c:symbol val="none"/>
        </c:marker>
      </c:pivotFmt>
      <c:pivotFmt>
        <c:idx val="29"/>
        <c:spPr>
          <a:solidFill>
            <a:schemeClr val="accent1"/>
          </a:solidFill>
          <a:ln w="28575" cap="rnd">
            <a:solidFill>
              <a:schemeClr val="accent1"/>
            </a:solidFill>
            <a:round/>
          </a:ln>
          <a:effectLst/>
        </c:spPr>
        <c:marker>
          <c:symbol val="none"/>
        </c:marker>
      </c:pivotFmt>
      <c:pivotFmt>
        <c:idx val="30"/>
        <c:spPr>
          <a:solidFill>
            <a:schemeClr val="accent1"/>
          </a:solidFill>
          <a:ln w="28575" cap="rnd">
            <a:solidFill>
              <a:schemeClr val="accent1"/>
            </a:solidFill>
            <a:round/>
          </a:ln>
          <a:effectLst/>
        </c:spPr>
        <c:marker>
          <c:symbol val="none"/>
        </c:marker>
      </c:pivotFmt>
      <c:pivotFmt>
        <c:idx val="31"/>
        <c:spPr>
          <a:solidFill>
            <a:schemeClr val="accent1"/>
          </a:solidFill>
          <a:ln w="28575" cap="rnd">
            <a:solidFill>
              <a:schemeClr val="accent1"/>
            </a:solidFill>
            <a:round/>
          </a:ln>
          <a:effectLst/>
        </c:spPr>
        <c:marker>
          <c:symbol val="none"/>
        </c:marker>
      </c:pivotFmt>
      <c:pivotFmt>
        <c:idx val="32"/>
        <c:spPr>
          <a:solidFill>
            <a:schemeClr val="accent1"/>
          </a:solidFill>
          <a:ln w="28575" cap="rnd">
            <a:solidFill>
              <a:schemeClr val="accent1"/>
            </a:solidFill>
            <a:round/>
          </a:ln>
          <a:effectLst/>
        </c:spPr>
        <c:marker>
          <c:symbol val="none"/>
        </c:marker>
      </c:pivotFmt>
      <c:pivotFmt>
        <c:idx val="33"/>
        <c:spPr>
          <a:solidFill>
            <a:schemeClr val="accent1"/>
          </a:solidFill>
          <a:ln w="28575" cap="rnd">
            <a:solidFill>
              <a:schemeClr val="accent1"/>
            </a:solidFill>
            <a:round/>
          </a:ln>
          <a:effectLst/>
        </c:spPr>
        <c:marker>
          <c:symbol val="none"/>
        </c:marker>
      </c:pivotFmt>
      <c:pivotFmt>
        <c:idx val="34"/>
        <c:spPr>
          <a:solidFill>
            <a:schemeClr val="accent1"/>
          </a:solidFill>
          <a:ln w="28575" cap="rnd">
            <a:solidFill>
              <a:schemeClr val="accent1"/>
            </a:solidFill>
            <a:round/>
          </a:ln>
          <a:effectLst/>
        </c:spPr>
        <c:marker>
          <c:symbol val="none"/>
        </c:marker>
      </c:pivotFmt>
      <c:pivotFmt>
        <c:idx val="35"/>
        <c:spPr>
          <a:solidFill>
            <a:schemeClr val="accent1"/>
          </a:solidFill>
          <a:ln w="28575" cap="rnd">
            <a:solidFill>
              <a:schemeClr val="accent1"/>
            </a:solidFill>
            <a:round/>
          </a:ln>
          <a:effectLst/>
        </c:spPr>
        <c:marker>
          <c:symbol val="none"/>
        </c:marker>
      </c:pivotFmt>
      <c:pivotFmt>
        <c:idx val="36"/>
        <c:spPr>
          <a:solidFill>
            <a:schemeClr val="accent1"/>
          </a:solidFill>
          <a:ln w="28575" cap="rnd">
            <a:solidFill>
              <a:schemeClr val="accent1"/>
            </a:solidFill>
            <a:round/>
          </a:ln>
          <a:effectLst/>
        </c:spPr>
        <c:marker>
          <c:symbol val="none"/>
        </c:marker>
      </c:pivotFmt>
      <c:pivotFmt>
        <c:idx val="37"/>
        <c:spPr>
          <a:solidFill>
            <a:schemeClr val="accent1"/>
          </a:solidFill>
          <a:ln w="28575" cap="rnd">
            <a:solidFill>
              <a:schemeClr val="accent1"/>
            </a:solidFill>
            <a:round/>
          </a:ln>
          <a:effectLst/>
        </c:spPr>
        <c:marker>
          <c:symbol val="none"/>
        </c:marker>
      </c:pivotFmt>
      <c:pivotFmt>
        <c:idx val="38"/>
        <c:spPr>
          <a:solidFill>
            <a:schemeClr val="accent1"/>
          </a:solidFill>
          <a:ln w="28575" cap="rnd">
            <a:solidFill>
              <a:schemeClr val="accent1"/>
            </a:solidFill>
            <a:round/>
          </a:ln>
          <a:effectLst/>
        </c:spPr>
        <c:marker>
          <c:symbol val="none"/>
        </c:marker>
      </c:pivotFmt>
      <c:pivotFmt>
        <c:idx val="39"/>
        <c:spPr>
          <a:solidFill>
            <a:schemeClr val="accent1"/>
          </a:solidFill>
          <a:ln w="28575" cap="rnd">
            <a:solidFill>
              <a:schemeClr val="accent1"/>
            </a:solidFill>
            <a:round/>
          </a:ln>
          <a:effectLst/>
        </c:spPr>
        <c:marker>
          <c:symbol val="none"/>
        </c:marker>
      </c:pivotFmt>
      <c:pivotFmt>
        <c:idx val="40"/>
        <c:spPr>
          <a:solidFill>
            <a:schemeClr val="accent1"/>
          </a:solidFill>
          <a:ln w="28575" cap="rnd">
            <a:solidFill>
              <a:schemeClr val="accent1"/>
            </a:solidFill>
            <a:round/>
          </a:ln>
          <a:effectLst/>
        </c:spPr>
        <c:marker>
          <c:symbol val="none"/>
        </c:marker>
      </c:pivotFmt>
      <c:pivotFmt>
        <c:idx val="41"/>
        <c:spPr>
          <a:solidFill>
            <a:schemeClr val="accent1"/>
          </a:solidFill>
          <a:ln w="28575" cap="rnd">
            <a:solidFill>
              <a:schemeClr val="accent1"/>
            </a:solidFill>
            <a:round/>
          </a:ln>
          <a:effectLst/>
        </c:spPr>
        <c:marker>
          <c:symbol val="none"/>
        </c:marker>
      </c:pivotFmt>
      <c:pivotFmt>
        <c:idx val="42"/>
        <c:spPr>
          <a:solidFill>
            <a:schemeClr val="accent1"/>
          </a:solidFill>
          <a:ln w="28575" cap="rnd">
            <a:solidFill>
              <a:schemeClr val="accent1"/>
            </a:solidFill>
            <a:round/>
          </a:ln>
          <a:effectLst/>
        </c:spPr>
        <c:marker>
          <c:symbol val="none"/>
        </c:marker>
      </c:pivotFmt>
      <c:pivotFmt>
        <c:idx val="43"/>
        <c:spPr>
          <a:solidFill>
            <a:schemeClr val="accent1"/>
          </a:solidFill>
          <a:ln w="28575" cap="rnd">
            <a:solidFill>
              <a:schemeClr val="accent1"/>
            </a:solidFill>
            <a:round/>
          </a:ln>
          <a:effectLst/>
        </c:spPr>
        <c:marker>
          <c:symbol val="none"/>
        </c:marker>
      </c:pivotFmt>
      <c:pivotFmt>
        <c:idx val="44"/>
        <c:spPr>
          <a:solidFill>
            <a:schemeClr val="accent1"/>
          </a:solidFill>
          <a:ln w="28575" cap="rnd">
            <a:solidFill>
              <a:schemeClr val="accent1"/>
            </a:solidFill>
            <a:round/>
          </a:ln>
          <a:effectLst/>
        </c:spPr>
        <c:marker>
          <c:symbol val="none"/>
        </c:marker>
      </c:pivotFmt>
      <c:pivotFmt>
        <c:idx val="45"/>
        <c:spPr>
          <a:solidFill>
            <a:schemeClr val="accent1"/>
          </a:solidFill>
          <a:ln w="28575" cap="rnd">
            <a:solidFill>
              <a:schemeClr val="accent1"/>
            </a:solidFill>
            <a:round/>
          </a:ln>
          <a:effectLst/>
        </c:spPr>
        <c:marker>
          <c:symbol val="none"/>
        </c:marker>
      </c:pivotFmt>
      <c:pivotFmt>
        <c:idx val="46"/>
        <c:spPr>
          <a:solidFill>
            <a:schemeClr val="accent1"/>
          </a:solidFill>
          <a:ln w="28575" cap="rnd">
            <a:solidFill>
              <a:schemeClr val="accent1"/>
            </a:solidFill>
            <a:round/>
          </a:ln>
          <a:effectLst/>
        </c:spPr>
        <c:marker>
          <c:symbol val="none"/>
        </c:marker>
      </c:pivotFmt>
      <c:pivotFmt>
        <c:idx val="47"/>
        <c:spPr>
          <a:solidFill>
            <a:schemeClr val="accent1"/>
          </a:solidFill>
          <a:ln w="28575" cap="rnd">
            <a:solidFill>
              <a:schemeClr val="accent1"/>
            </a:solidFill>
            <a:round/>
          </a:ln>
          <a:effectLst/>
        </c:spPr>
        <c:marker>
          <c:symbol val="none"/>
        </c:marker>
      </c:pivotFmt>
      <c:pivotFmt>
        <c:idx val="48"/>
        <c:spPr>
          <a:solidFill>
            <a:schemeClr val="accent1"/>
          </a:solidFill>
          <a:ln w="28575" cap="rnd">
            <a:solidFill>
              <a:schemeClr val="accent1"/>
            </a:solidFill>
            <a:round/>
          </a:ln>
          <a:effectLst/>
        </c:spPr>
        <c:marker>
          <c:symbol val="none"/>
        </c:marker>
      </c:pivotFmt>
      <c:pivotFmt>
        <c:idx val="49"/>
        <c:spPr>
          <a:solidFill>
            <a:schemeClr val="accent1"/>
          </a:solidFill>
          <a:ln w="28575" cap="rnd">
            <a:solidFill>
              <a:schemeClr val="accent1"/>
            </a:solidFill>
            <a:round/>
          </a:ln>
          <a:effectLst/>
        </c:spPr>
        <c:marker>
          <c:symbol val="none"/>
        </c:marker>
      </c:pivotFmt>
      <c:pivotFmt>
        <c:idx val="50"/>
        <c:spPr>
          <a:solidFill>
            <a:schemeClr val="accent1"/>
          </a:solidFill>
          <a:ln w="28575" cap="rnd">
            <a:solidFill>
              <a:schemeClr val="accent1"/>
            </a:solidFill>
            <a:round/>
          </a:ln>
          <a:effectLst/>
        </c:spPr>
        <c:marker>
          <c:symbol val="none"/>
        </c:marker>
      </c:pivotFmt>
      <c:pivotFmt>
        <c:idx val="51"/>
        <c:spPr>
          <a:solidFill>
            <a:schemeClr val="accent1"/>
          </a:solidFill>
          <a:ln w="28575" cap="rnd">
            <a:solidFill>
              <a:schemeClr val="accent1"/>
            </a:solidFill>
            <a:round/>
          </a:ln>
          <a:effectLst/>
        </c:spPr>
        <c:marker>
          <c:symbol val="none"/>
        </c:marker>
      </c:pivotFmt>
      <c:pivotFmt>
        <c:idx val="52"/>
        <c:spPr>
          <a:solidFill>
            <a:schemeClr val="accent1"/>
          </a:solidFill>
          <a:ln w="28575" cap="rnd">
            <a:solidFill>
              <a:schemeClr val="accent1"/>
            </a:solidFill>
            <a:round/>
          </a:ln>
          <a:effectLst/>
        </c:spPr>
        <c:marker>
          <c:symbol val="none"/>
        </c:marker>
      </c:pivotFmt>
      <c:pivotFmt>
        <c:idx val="53"/>
        <c:spPr>
          <a:solidFill>
            <a:schemeClr val="accent1"/>
          </a:solidFill>
          <a:ln w="28575" cap="rnd">
            <a:solidFill>
              <a:schemeClr val="accent1"/>
            </a:solidFill>
            <a:round/>
          </a:ln>
          <a:effectLst/>
        </c:spPr>
        <c:marker>
          <c:symbol val="none"/>
        </c:marker>
      </c:pivotFmt>
      <c:pivotFmt>
        <c:idx val="54"/>
        <c:spPr>
          <a:solidFill>
            <a:schemeClr val="accent1"/>
          </a:solidFill>
          <a:ln w="28575" cap="rnd">
            <a:solidFill>
              <a:schemeClr val="accent1"/>
            </a:solidFill>
            <a:round/>
          </a:ln>
          <a:effectLst/>
        </c:spPr>
        <c:marker>
          <c:symbol val="none"/>
        </c:marker>
      </c:pivotFmt>
      <c:pivotFmt>
        <c:idx val="55"/>
        <c:spPr>
          <a:solidFill>
            <a:schemeClr val="accent1"/>
          </a:solidFill>
          <a:ln w="28575" cap="rnd">
            <a:solidFill>
              <a:schemeClr val="accent1"/>
            </a:solidFill>
            <a:round/>
          </a:ln>
          <a:effectLst/>
        </c:spPr>
        <c:marker>
          <c:symbol val="none"/>
        </c:marker>
      </c:pivotFmt>
      <c:pivotFmt>
        <c:idx val="56"/>
        <c:spPr>
          <a:solidFill>
            <a:schemeClr val="accent1"/>
          </a:solidFill>
          <a:ln w="28575" cap="rnd">
            <a:solidFill>
              <a:schemeClr val="accent1"/>
            </a:solidFill>
            <a:round/>
          </a:ln>
          <a:effectLst/>
        </c:spPr>
        <c:marker>
          <c:symbol val="none"/>
        </c:marker>
      </c:pivotFmt>
      <c:pivotFmt>
        <c:idx val="57"/>
        <c:spPr>
          <a:solidFill>
            <a:schemeClr val="accent1"/>
          </a:solidFill>
          <a:ln w="28575" cap="rnd">
            <a:solidFill>
              <a:schemeClr val="accent1"/>
            </a:solidFill>
            <a:round/>
          </a:ln>
          <a:effectLst/>
        </c:spPr>
        <c:marker>
          <c:symbol val="none"/>
        </c:marker>
      </c:pivotFmt>
      <c:pivotFmt>
        <c:idx val="58"/>
        <c:spPr>
          <a:solidFill>
            <a:schemeClr val="accent1"/>
          </a:solidFill>
          <a:ln w="28575" cap="rnd">
            <a:solidFill>
              <a:schemeClr val="accent1"/>
            </a:solidFill>
            <a:round/>
          </a:ln>
          <a:effectLst/>
        </c:spPr>
        <c:marker>
          <c:symbol val="none"/>
        </c:marker>
      </c:pivotFmt>
      <c:pivotFmt>
        <c:idx val="59"/>
        <c:spPr>
          <a:solidFill>
            <a:schemeClr val="accent1"/>
          </a:solidFill>
          <a:ln w="28575" cap="rnd">
            <a:solidFill>
              <a:schemeClr val="accent1"/>
            </a:solidFill>
            <a:round/>
          </a:ln>
          <a:effectLst/>
        </c:spPr>
        <c:marker>
          <c:symbol val="none"/>
        </c:marker>
      </c:pivotFmt>
      <c:pivotFmt>
        <c:idx val="60"/>
        <c:spPr>
          <a:solidFill>
            <a:schemeClr val="accent1"/>
          </a:solidFill>
          <a:ln w="28575" cap="rnd">
            <a:solidFill>
              <a:schemeClr val="accent1"/>
            </a:solidFill>
            <a:round/>
          </a:ln>
          <a:effectLst/>
        </c:spPr>
        <c:marker>
          <c:symbol val="none"/>
        </c:marker>
      </c:pivotFmt>
      <c:pivotFmt>
        <c:idx val="61"/>
        <c:spPr>
          <a:solidFill>
            <a:schemeClr val="accent1"/>
          </a:solidFill>
          <a:ln w="28575" cap="rnd">
            <a:solidFill>
              <a:schemeClr val="accent1"/>
            </a:solidFill>
            <a:round/>
          </a:ln>
          <a:effectLst/>
        </c:spPr>
        <c:marker>
          <c:symbol val="none"/>
        </c:marker>
      </c:pivotFmt>
      <c:pivotFmt>
        <c:idx val="62"/>
        <c:spPr>
          <a:solidFill>
            <a:schemeClr val="accent1"/>
          </a:solidFill>
          <a:ln w="28575" cap="rnd">
            <a:solidFill>
              <a:schemeClr val="accent1"/>
            </a:solidFill>
            <a:round/>
          </a:ln>
          <a:effectLst/>
        </c:spPr>
        <c:marker>
          <c:symbol val="none"/>
        </c:marker>
      </c:pivotFmt>
      <c:pivotFmt>
        <c:idx val="63"/>
        <c:spPr>
          <a:solidFill>
            <a:schemeClr val="accent1"/>
          </a:solidFill>
          <a:ln w="28575" cap="rnd">
            <a:solidFill>
              <a:schemeClr val="accent1"/>
            </a:solidFill>
            <a:round/>
          </a:ln>
          <a:effectLst/>
        </c:spPr>
        <c:marker>
          <c:symbol val="none"/>
        </c:marker>
      </c:pivotFmt>
      <c:pivotFmt>
        <c:idx val="64"/>
        <c:spPr>
          <a:solidFill>
            <a:schemeClr val="accent1"/>
          </a:solidFill>
          <a:ln w="28575" cap="rnd">
            <a:solidFill>
              <a:schemeClr val="accent1"/>
            </a:solidFill>
            <a:round/>
          </a:ln>
          <a:effectLst/>
        </c:spPr>
        <c:marker>
          <c:symbol val="none"/>
        </c:marker>
      </c:pivotFmt>
      <c:pivotFmt>
        <c:idx val="65"/>
        <c:spPr>
          <a:solidFill>
            <a:schemeClr val="accent1"/>
          </a:solidFill>
          <a:ln w="28575" cap="rnd">
            <a:solidFill>
              <a:schemeClr val="accent1"/>
            </a:solidFill>
            <a:round/>
          </a:ln>
          <a:effectLst/>
        </c:spPr>
        <c:marker>
          <c:symbol val="none"/>
        </c:marker>
      </c:pivotFmt>
      <c:pivotFmt>
        <c:idx val="66"/>
        <c:spPr>
          <a:solidFill>
            <a:schemeClr val="accent1"/>
          </a:solidFill>
          <a:ln w="28575" cap="rnd">
            <a:solidFill>
              <a:schemeClr val="accent1"/>
            </a:solidFill>
            <a:round/>
          </a:ln>
          <a:effectLst/>
        </c:spPr>
        <c:marker>
          <c:symbol val="none"/>
        </c:marker>
      </c:pivotFmt>
      <c:pivotFmt>
        <c:idx val="67"/>
        <c:spPr>
          <a:solidFill>
            <a:schemeClr val="accent1"/>
          </a:solidFill>
          <a:ln w="28575" cap="rnd">
            <a:solidFill>
              <a:schemeClr val="accent1"/>
            </a:solidFill>
            <a:round/>
          </a:ln>
          <a:effectLst/>
        </c:spPr>
        <c:marker>
          <c:symbol val="none"/>
        </c:marker>
      </c:pivotFmt>
      <c:pivotFmt>
        <c:idx val="68"/>
        <c:spPr>
          <a:solidFill>
            <a:schemeClr val="accent1"/>
          </a:solidFill>
          <a:ln w="28575" cap="rnd">
            <a:solidFill>
              <a:schemeClr val="accent1"/>
            </a:solidFill>
            <a:round/>
          </a:ln>
          <a:effectLst/>
        </c:spPr>
        <c:marker>
          <c:symbol val="none"/>
        </c:marker>
      </c:pivotFmt>
      <c:pivotFmt>
        <c:idx val="69"/>
        <c:spPr>
          <a:solidFill>
            <a:schemeClr val="accent1"/>
          </a:solidFill>
          <a:ln w="28575" cap="rnd">
            <a:solidFill>
              <a:schemeClr val="accent1"/>
            </a:solidFill>
            <a:round/>
          </a:ln>
          <a:effectLst/>
        </c:spPr>
        <c:marker>
          <c:symbol val="none"/>
        </c:marker>
      </c:pivotFmt>
      <c:pivotFmt>
        <c:idx val="70"/>
        <c:spPr>
          <a:solidFill>
            <a:schemeClr val="accent1"/>
          </a:solidFill>
          <a:ln w="28575" cap="rnd">
            <a:solidFill>
              <a:schemeClr val="accent1"/>
            </a:solidFill>
            <a:round/>
          </a:ln>
          <a:effectLst/>
        </c:spPr>
        <c:marker>
          <c:symbol val="none"/>
        </c:marker>
      </c:pivotFmt>
      <c:pivotFmt>
        <c:idx val="71"/>
        <c:spPr>
          <a:solidFill>
            <a:schemeClr val="accent1"/>
          </a:solidFill>
          <a:ln w="28575" cap="rnd">
            <a:solidFill>
              <a:schemeClr val="accent1"/>
            </a:solidFill>
            <a:round/>
          </a:ln>
          <a:effectLst/>
        </c:spPr>
        <c:marker>
          <c:symbol val="none"/>
        </c:marker>
      </c:pivotFmt>
      <c:pivotFmt>
        <c:idx val="72"/>
        <c:spPr>
          <a:solidFill>
            <a:schemeClr val="accent1"/>
          </a:solidFill>
          <a:ln w="28575" cap="rnd">
            <a:solidFill>
              <a:schemeClr val="accent1"/>
            </a:solidFill>
            <a:round/>
          </a:ln>
          <a:effectLst/>
        </c:spPr>
        <c:marker>
          <c:symbol val="none"/>
        </c:marker>
      </c:pivotFmt>
      <c:pivotFmt>
        <c:idx val="73"/>
        <c:spPr>
          <a:solidFill>
            <a:schemeClr val="accent1"/>
          </a:solidFill>
          <a:ln w="28575" cap="rnd">
            <a:solidFill>
              <a:schemeClr val="accent1"/>
            </a:solidFill>
            <a:round/>
          </a:ln>
          <a:effectLst/>
        </c:spPr>
        <c:marker>
          <c:symbol val="none"/>
        </c:marker>
      </c:pivotFmt>
      <c:pivotFmt>
        <c:idx val="74"/>
        <c:spPr>
          <a:solidFill>
            <a:schemeClr val="accent1"/>
          </a:solidFill>
          <a:ln w="28575" cap="rnd">
            <a:solidFill>
              <a:schemeClr val="accent1"/>
            </a:solidFill>
            <a:round/>
          </a:ln>
          <a:effectLst/>
        </c:spPr>
        <c:marker>
          <c:symbol val="none"/>
        </c:marker>
      </c:pivotFmt>
      <c:pivotFmt>
        <c:idx val="75"/>
        <c:spPr>
          <a:solidFill>
            <a:schemeClr val="accent1"/>
          </a:solidFill>
          <a:ln w="28575" cap="rnd">
            <a:solidFill>
              <a:schemeClr val="accent1"/>
            </a:solidFill>
            <a:round/>
          </a:ln>
          <a:effectLst/>
        </c:spPr>
        <c:marker>
          <c:symbol val="none"/>
        </c:marker>
      </c:pivotFmt>
      <c:pivotFmt>
        <c:idx val="76"/>
        <c:spPr>
          <a:solidFill>
            <a:schemeClr val="accent1"/>
          </a:solidFill>
          <a:ln w="28575" cap="rnd">
            <a:solidFill>
              <a:schemeClr val="accent1"/>
            </a:solidFill>
            <a:round/>
          </a:ln>
          <a:effectLst/>
        </c:spPr>
        <c:marker>
          <c:symbol val="none"/>
        </c:marker>
      </c:pivotFmt>
      <c:pivotFmt>
        <c:idx val="77"/>
        <c:spPr>
          <a:solidFill>
            <a:schemeClr val="accent1"/>
          </a:solidFill>
          <a:ln w="28575" cap="rnd">
            <a:solidFill>
              <a:schemeClr val="accent1"/>
            </a:solidFill>
            <a:round/>
          </a:ln>
          <a:effectLst/>
        </c:spPr>
        <c:marker>
          <c:symbol val="none"/>
        </c:marker>
      </c:pivotFmt>
      <c:pivotFmt>
        <c:idx val="78"/>
        <c:spPr>
          <a:solidFill>
            <a:schemeClr val="accent1"/>
          </a:solidFill>
          <a:ln w="28575" cap="rnd">
            <a:solidFill>
              <a:schemeClr val="accent1"/>
            </a:solidFill>
            <a:round/>
          </a:ln>
          <a:effectLst/>
        </c:spPr>
        <c:marker>
          <c:symbol val="none"/>
        </c:marker>
      </c:pivotFmt>
      <c:pivotFmt>
        <c:idx val="79"/>
        <c:spPr>
          <a:solidFill>
            <a:schemeClr val="accent1"/>
          </a:solidFill>
          <a:ln w="28575" cap="rnd">
            <a:solidFill>
              <a:schemeClr val="accent1"/>
            </a:solidFill>
            <a:round/>
          </a:ln>
          <a:effectLst/>
        </c:spPr>
        <c:marker>
          <c:symbol val="none"/>
        </c:marker>
      </c:pivotFmt>
      <c:pivotFmt>
        <c:idx val="80"/>
        <c:spPr>
          <a:solidFill>
            <a:schemeClr val="accent1"/>
          </a:solidFill>
          <a:ln w="28575" cap="rnd">
            <a:solidFill>
              <a:schemeClr val="accent1"/>
            </a:solidFill>
            <a:round/>
          </a:ln>
          <a:effectLst/>
        </c:spPr>
        <c:marker>
          <c:symbol val="none"/>
        </c:marker>
      </c:pivotFmt>
      <c:pivotFmt>
        <c:idx val="81"/>
        <c:spPr>
          <a:solidFill>
            <a:schemeClr val="accent1"/>
          </a:solidFill>
          <a:ln w="28575" cap="rnd">
            <a:solidFill>
              <a:schemeClr val="accent1"/>
            </a:solidFill>
            <a:round/>
          </a:ln>
          <a:effectLst/>
        </c:spPr>
        <c:marker>
          <c:symbol val="none"/>
        </c:marker>
      </c:pivotFmt>
      <c:pivotFmt>
        <c:idx val="82"/>
        <c:spPr>
          <a:solidFill>
            <a:schemeClr val="accent1"/>
          </a:solidFill>
          <a:ln w="28575" cap="rnd">
            <a:solidFill>
              <a:schemeClr val="accent1"/>
            </a:solidFill>
            <a:round/>
          </a:ln>
          <a:effectLst/>
        </c:spPr>
        <c:marker>
          <c:symbol val="none"/>
        </c:marker>
      </c:pivotFmt>
      <c:pivotFmt>
        <c:idx val="83"/>
        <c:spPr>
          <a:solidFill>
            <a:schemeClr val="accent1"/>
          </a:solidFill>
          <a:ln w="28575" cap="rnd">
            <a:solidFill>
              <a:schemeClr val="accent1"/>
            </a:solidFill>
            <a:round/>
          </a:ln>
          <a:effectLst/>
        </c:spPr>
        <c:marker>
          <c:symbol val="none"/>
        </c:marker>
      </c:pivotFmt>
      <c:pivotFmt>
        <c:idx val="84"/>
        <c:spPr>
          <a:solidFill>
            <a:schemeClr val="accent1"/>
          </a:solidFill>
          <a:ln w="28575" cap="rnd">
            <a:solidFill>
              <a:schemeClr val="accent1"/>
            </a:solidFill>
            <a:round/>
          </a:ln>
          <a:effectLst/>
        </c:spPr>
        <c:marker>
          <c:symbol val="none"/>
        </c:marker>
      </c:pivotFmt>
      <c:pivotFmt>
        <c:idx val="85"/>
        <c:spPr>
          <a:solidFill>
            <a:schemeClr val="accent1"/>
          </a:solidFill>
          <a:ln w="28575" cap="rnd">
            <a:solidFill>
              <a:schemeClr val="accent1"/>
            </a:solidFill>
            <a:round/>
          </a:ln>
          <a:effectLst/>
        </c:spPr>
        <c:marker>
          <c:symbol val="none"/>
        </c:marker>
      </c:pivotFmt>
      <c:pivotFmt>
        <c:idx val="86"/>
        <c:spPr>
          <a:solidFill>
            <a:schemeClr val="accent1"/>
          </a:solidFill>
          <a:ln w="28575" cap="rnd">
            <a:solidFill>
              <a:schemeClr val="accent1"/>
            </a:solidFill>
            <a:round/>
          </a:ln>
          <a:effectLst/>
        </c:spPr>
        <c:marker>
          <c:symbol val="none"/>
        </c:marker>
      </c:pivotFmt>
      <c:pivotFmt>
        <c:idx val="87"/>
        <c:spPr>
          <a:solidFill>
            <a:schemeClr val="accent1"/>
          </a:solidFill>
          <a:ln w="28575" cap="rnd">
            <a:solidFill>
              <a:schemeClr val="accent1"/>
            </a:solidFill>
            <a:round/>
          </a:ln>
          <a:effectLst/>
        </c:spPr>
        <c:marker>
          <c:symbol val="none"/>
        </c:marker>
      </c:pivotFmt>
      <c:pivotFmt>
        <c:idx val="88"/>
        <c:spPr>
          <a:solidFill>
            <a:schemeClr val="accent1"/>
          </a:solidFill>
          <a:ln w="28575" cap="rnd">
            <a:solidFill>
              <a:schemeClr val="accent1"/>
            </a:solidFill>
            <a:round/>
          </a:ln>
          <a:effectLst/>
        </c:spPr>
        <c:marker>
          <c:symbol val="none"/>
        </c:marker>
      </c:pivotFmt>
      <c:pivotFmt>
        <c:idx val="89"/>
        <c:spPr>
          <a:solidFill>
            <a:schemeClr val="accent1"/>
          </a:solidFill>
          <a:ln w="28575" cap="rnd">
            <a:solidFill>
              <a:schemeClr val="accent1"/>
            </a:solidFill>
            <a:round/>
          </a:ln>
          <a:effectLst/>
        </c:spPr>
        <c:marker>
          <c:symbol val="none"/>
        </c:marker>
      </c:pivotFmt>
      <c:pivotFmt>
        <c:idx val="90"/>
        <c:spPr>
          <a:solidFill>
            <a:schemeClr val="accent1"/>
          </a:solidFill>
          <a:ln w="28575" cap="rnd">
            <a:solidFill>
              <a:schemeClr val="accent1"/>
            </a:solidFill>
            <a:round/>
          </a:ln>
          <a:effectLst/>
        </c:spPr>
        <c:marker>
          <c:symbol val="none"/>
        </c:marker>
      </c:pivotFmt>
      <c:pivotFmt>
        <c:idx val="91"/>
        <c:spPr>
          <a:solidFill>
            <a:schemeClr val="accent1"/>
          </a:solidFill>
          <a:ln w="28575" cap="rnd">
            <a:solidFill>
              <a:schemeClr val="accent1"/>
            </a:solidFill>
            <a:round/>
          </a:ln>
          <a:effectLst/>
        </c:spPr>
        <c:marker>
          <c:symbol val="none"/>
        </c:marker>
      </c:pivotFmt>
      <c:pivotFmt>
        <c:idx val="92"/>
        <c:spPr>
          <a:solidFill>
            <a:schemeClr val="accent1"/>
          </a:solidFill>
          <a:ln w="28575" cap="rnd">
            <a:solidFill>
              <a:schemeClr val="accent1"/>
            </a:solidFill>
            <a:round/>
          </a:ln>
          <a:effectLst/>
        </c:spPr>
        <c:marker>
          <c:symbol val="none"/>
        </c:marker>
      </c:pivotFmt>
      <c:pivotFmt>
        <c:idx val="93"/>
        <c:spPr>
          <a:solidFill>
            <a:schemeClr val="accent1"/>
          </a:solidFill>
          <a:ln w="28575" cap="rnd">
            <a:solidFill>
              <a:schemeClr val="accent1"/>
            </a:solidFill>
            <a:round/>
          </a:ln>
          <a:effectLst/>
        </c:spPr>
        <c:marker>
          <c:symbol val="none"/>
        </c:marker>
      </c:pivotFmt>
      <c:pivotFmt>
        <c:idx val="94"/>
        <c:spPr>
          <a:solidFill>
            <a:schemeClr val="accent1"/>
          </a:solidFill>
          <a:ln w="28575" cap="rnd">
            <a:solidFill>
              <a:schemeClr val="accent1"/>
            </a:solidFill>
            <a:round/>
          </a:ln>
          <a:effectLst/>
        </c:spPr>
        <c:marker>
          <c:symbol val="none"/>
        </c:marker>
      </c:pivotFmt>
      <c:pivotFmt>
        <c:idx val="95"/>
        <c:spPr>
          <a:solidFill>
            <a:schemeClr val="accent1"/>
          </a:solidFill>
          <a:ln w="28575" cap="rnd">
            <a:solidFill>
              <a:schemeClr val="accent1"/>
            </a:solidFill>
            <a:round/>
          </a:ln>
          <a:effectLst/>
        </c:spPr>
        <c:marker>
          <c:symbol val="none"/>
        </c:marker>
      </c:pivotFmt>
      <c:pivotFmt>
        <c:idx val="96"/>
        <c:spPr>
          <a:solidFill>
            <a:schemeClr val="accent1"/>
          </a:solidFill>
          <a:ln w="28575" cap="rnd">
            <a:solidFill>
              <a:schemeClr val="accent1"/>
            </a:solidFill>
            <a:round/>
          </a:ln>
          <a:effectLst/>
        </c:spPr>
        <c:marker>
          <c:symbol val="none"/>
        </c:marker>
      </c:pivotFmt>
      <c:pivotFmt>
        <c:idx val="97"/>
        <c:spPr>
          <a:solidFill>
            <a:schemeClr val="accent1"/>
          </a:solidFill>
          <a:ln w="28575" cap="rnd">
            <a:solidFill>
              <a:schemeClr val="accent1"/>
            </a:solidFill>
            <a:round/>
          </a:ln>
          <a:effectLst/>
        </c:spPr>
        <c:marker>
          <c:symbol val="none"/>
        </c:marker>
      </c:pivotFmt>
      <c:pivotFmt>
        <c:idx val="98"/>
        <c:spPr>
          <a:solidFill>
            <a:schemeClr val="accent1"/>
          </a:solidFill>
          <a:ln w="28575" cap="rnd">
            <a:solidFill>
              <a:schemeClr val="accent1"/>
            </a:solidFill>
            <a:round/>
          </a:ln>
          <a:effectLst/>
        </c:spPr>
        <c:marker>
          <c:symbol val="none"/>
        </c:marker>
      </c:pivotFmt>
      <c:pivotFmt>
        <c:idx val="99"/>
        <c:spPr>
          <a:solidFill>
            <a:schemeClr val="accent1"/>
          </a:solidFill>
          <a:ln w="28575" cap="rnd">
            <a:solidFill>
              <a:schemeClr val="accent1"/>
            </a:solidFill>
            <a:round/>
          </a:ln>
          <a:effectLst/>
        </c:spPr>
        <c:marker>
          <c:symbol val="none"/>
        </c:marker>
      </c:pivotFmt>
      <c:pivotFmt>
        <c:idx val="100"/>
        <c:spPr>
          <a:solidFill>
            <a:schemeClr val="accent1"/>
          </a:solidFill>
          <a:ln w="28575" cap="rnd">
            <a:solidFill>
              <a:schemeClr val="accent1"/>
            </a:solidFill>
            <a:round/>
          </a:ln>
          <a:effectLst/>
        </c:spPr>
        <c:marker>
          <c:symbol val="none"/>
        </c:marker>
      </c:pivotFmt>
      <c:pivotFmt>
        <c:idx val="101"/>
        <c:spPr>
          <a:solidFill>
            <a:schemeClr val="accent1"/>
          </a:solidFill>
          <a:ln w="28575" cap="rnd">
            <a:solidFill>
              <a:schemeClr val="accent1"/>
            </a:solidFill>
            <a:round/>
          </a:ln>
          <a:effectLst/>
        </c:spPr>
        <c:marker>
          <c:symbol val="none"/>
        </c:marker>
      </c:pivotFmt>
      <c:pivotFmt>
        <c:idx val="102"/>
        <c:spPr>
          <a:solidFill>
            <a:schemeClr val="accent1"/>
          </a:solidFill>
          <a:ln w="28575" cap="rnd">
            <a:solidFill>
              <a:schemeClr val="accent1"/>
            </a:solidFill>
            <a:round/>
          </a:ln>
          <a:effectLst/>
        </c:spPr>
        <c:marker>
          <c:symbol val="none"/>
        </c:marker>
      </c:pivotFmt>
      <c:pivotFmt>
        <c:idx val="103"/>
        <c:spPr>
          <a:solidFill>
            <a:schemeClr val="accent1"/>
          </a:solidFill>
          <a:ln w="28575" cap="rnd">
            <a:solidFill>
              <a:schemeClr val="accent1"/>
            </a:solidFill>
            <a:round/>
          </a:ln>
          <a:effectLst/>
        </c:spPr>
        <c:marker>
          <c:symbol val="none"/>
        </c:marker>
      </c:pivotFmt>
      <c:pivotFmt>
        <c:idx val="104"/>
        <c:spPr>
          <a:solidFill>
            <a:schemeClr val="accent1"/>
          </a:solidFill>
          <a:ln w="28575" cap="rnd">
            <a:solidFill>
              <a:schemeClr val="accent1"/>
            </a:solidFill>
            <a:round/>
          </a:ln>
          <a:effectLst/>
        </c:spPr>
        <c:marker>
          <c:symbol val="none"/>
        </c:marker>
      </c:pivotFmt>
      <c:pivotFmt>
        <c:idx val="105"/>
        <c:spPr>
          <a:solidFill>
            <a:schemeClr val="accent1"/>
          </a:solidFill>
          <a:ln w="28575" cap="rnd">
            <a:solidFill>
              <a:schemeClr val="accent1"/>
            </a:solidFill>
            <a:round/>
          </a:ln>
          <a:effectLst/>
        </c:spPr>
        <c:marker>
          <c:symbol val="none"/>
        </c:marker>
      </c:pivotFmt>
      <c:pivotFmt>
        <c:idx val="106"/>
        <c:spPr>
          <a:solidFill>
            <a:schemeClr val="accent1"/>
          </a:solidFill>
          <a:ln w="28575" cap="rnd">
            <a:solidFill>
              <a:schemeClr val="accent1"/>
            </a:solidFill>
            <a:round/>
          </a:ln>
          <a:effectLst/>
        </c:spPr>
        <c:marker>
          <c:symbol val="none"/>
        </c:marker>
      </c:pivotFmt>
      <c:pivotFmt>
        <c:idx val="107"/>
        <c:spPr>
          <a:solidFill>
            <a:schemeClr val="accent1"/>
          </a:solidFill>
          <a:ln w="28575" cap="rnd">
            <a:solidFill>
              <a:schemeClr val="accent1"/>
            </a:solidFill>
            <a:round/>
          </a:ln>
          <a:effectLst/>
        </c:spPr>
        <c:marker>
          <c:symbol val="none"/>
        </c:marker>
      </c:pivotFmt>
      <c:pivotFmt>
        <c:idx val="108"/>
        <c:spPr>
          <a:solidFill>
            <a:schemeClr val="accent1"/>
          </a:solidFill>
          <a:ln w="28575" cap="rnd">
            <a:solidFill>
              <a:schemeClr val="accent1"/>
            </a:solidFill>
            <a:round/>
          </a:ln>
          <a:effectLst/>
        </c:spPr>
        <c:marker>
          <c:symbol val="none"/>
        </c:marker>
      </c:pivotFmt>
      <c:pivotFmt>
        <c:idx val="109"/>
        <c:spPr>
          <a:solidFill>
            <a:schemeClr val="accent1"/>
          </a:solidFill>
          <a:ln w="28575" cap="rnd">
            <a:solidFill>
              <a:schemeClr val="accent1"/>
            </a:solidFill>
            <a:round/>
          </a:ln>
          <a:effectLst/>
        </c:spPr>
        <c:marker>
          <c:symbol val="none"/>
        </c:marker>
      </c:pivotFmt>
      <c:pivotFmt>
        <c:idx val="110"/>
        <c:spPr>
          <a:solidFill>
            <a:schemeClr val="accent1"/>
          </a:solidFill>
          <a:ln w="28575" cap="rnd">
            <a:solidFill>
              <a:schemeClr val="accent1"/>
            </a:solidFill>
            <a:round/>
          </a:ln>
          <a:effectLst/>
        </c:spPr>
        <c:marker>
          <c:symbol val="none"/>
        </c:marker>
      </c:pivotFmt>
      <c:pivotFmt>
        <c:idx val="111"/>
        <c:spPr>
          <a:solidFill>
            <a:schemeClr val="accent1"/>
          </a:solidFill>
          <a:ln w="28575" cap="rnd">
            <a:solidFill>
              <a:schemeClr val="accent1"/>
            </a:solidFill>
            <a:round/>
          </a:ln>
          <a:effectLst/>
        </c:spPr>
        <c:marker>
          <c:symbol val="none"/>
        </c:marker>
      </c:pivotFmt>
      <c:pivotFmt>
        <c:idx val="112"/>
        <c:spPr>
          <a:solidFill>
            <a:schemeClr val="accent1"/>
          </a:solidFill>
          <a:ln w="28575" cap="rnd">
            <a:solidFill>
              <a:schemeClr val="accent1"/>
            </a:solidFill>
            <a:round/>
          </a:ln>
          <a:effectLst/>
        </c:spPr>
        <c:marker>
          <c:symbol val="none"/>
        </c:marker>
      </c:pivotFmt>
      <c:pivotFmt>
        <c:idx val="113"/>
        <c:spPr>
          <a:solidFill>
            <a:schemeClr val="accent1"/>
          </a:solidFill>
          <a:ln w="28575" cap="rnd">
            <a:solidFill>
              <a:schemeClr val="accent1"/>
            </a:solidFill>
            <a:round/>
          </a:ln>
          <a:effectLst/>
        </c:spPr>
        <c:marker>
          <c:symbol val="none"/>
        </c:marker>
      </c:pivotFmt>
      <c:pivotFmt>
        <c:idx val="114"/>
        <c:spPr>
          <a:solidFill>
            <a:schemeClr val="accent1"/>
          </a:solidFill>
          <a:ln w="28575" cap="rnd">
            <a:solidFill>
              <a:schemeClr val="accent1"/>
            </a:solidFill>
            <a:round/>
          </a:ln>
          <a:effectLst/>
        </c:spPr>
        <c:marker>
          <c:symbol val="none"/>
        </c:marker>
      </c:pivotFmt>
      <c:pivotFmt>
        <c:idx val="115"/>
        <c:spPr>
          <a:solidFill>
            <a:schemeClr val="accent1"/>
          </a:solidFill>
          <a:ln w="28575" cap="rnd">
            <a:solidFill>
              <a:schemeClr val="accent1"/>
            </a:solidFill>
            <a:round/>
          </a:ln>
          <a:effectLst/>
        </c:spPr>
        <c:marker>
          <c:symbol val="none"/>
        </c:marker>
      </c:pivotFmt>
      <c:pivotFmt>
        <c:idx val="116"/>
        <c:spPr>
          <a:solidFill>
            <a:schemeClr val="accent1"/>
          </a:solidFill>
          <a:ln w="28575" cap="rnd">
            <a:solidFill>
              <a:schemeClr val="accent1"/>
            </a:solidFill>
            <a:round/>
          </a:ln>
          <a:effectLst/>
        </c:spPr>
        <c:marker>
          <c:symbol val="none"/>
        </c:marker>
      </c:pivotFmt>
      <c:pivotFmt>
        <c:idx val="117"/>
        <c:spPr>
          <a:solidFill>
            <a:schemeClr val="accent1"/>
          </a:solidFill>
          <a:ln w="28575" cap="rnd">
            <a:solidFill>
              <a:schemeClr val="accent1"/>
            </a:solidFill>
            <a:round/>
          </a:ln>
          <a:effectLst/>
        </c:spPr>
        <c:marker>
          <c:symbol val="none"/>
        </c:marker>
      </c:pivotFmt>
      <c:pivotFmt>
        <c:idx val="118"/>
        <c:spPr>
          <a:solidFill>
            <a:schemeClr val="accent1"/>
          </a:solidFill>
          <a:ln w="28575" cap="rnd">
            <a:solidFill>
              <a:schemeClr val="accent1"/>
            </a:solidFill>
            <a:round/>
          </a:ln>
          <a:effectLst/>
        </c:spPr>
        <c:marker>
          <c:symbol val="none"/>
        </c:marker>
      </c:pivotFmt>
      <c:pivotFmt>
        <c:idx val="119"/>
        <c:spPr>
          <a:solidFill>
            <a:schemeClr val="accent1"/>
          </a:solidFill>
          <a:ln w="28575" cap="rnd">
            <a:solidFill>
              <a:schemeClr val="accent1"/>
            </a:solidFill>
            <a:round/>
          </a:ln>
          <a:effectLst/>
        </c:spPr>
        <c:marker>
          <c:symbol val="none"/>
        </c:marker>
      </c:pivotFmt>
      <c:pivotFmt>
        <c:idx val="120"/>
        <c:spPr>
          <a:solidFill>
            <a:schemeClr val="accent1"/>
          </a:solidFill>
          <a:ln w="28575" cap="rnd">
            <a:solidFill>
              <a:schemeClr val="accent1"/>
            </a:solidFill>
            <a:round/>
          </a:ln>
          <a:effectLst/>
        </c:spPr>
        <c:marker>
          <c:symbol val="none"/>
        </c:marker>
      </c:pivotFmt>
      <c:pivotFmt>
        <c:idx val="121"/>
        <c:spPr>
          <a:solidFill>
            <a:schemeClr val="accent1"/>
          </a:solidFill>
          <a:ln w="28575" cap="rnd">
            <a:solidFill>
              <a:schemeClr val="accent1"/>
            </a:solidFill>
            <a:round/>
          </a:ln>
          <a:effectLst/>
        </c:spPr>
        <c:marker>
          <c:symbol val="none"/>
        </c:marker>
      </c:pivotFmt>
      <c:pivotFmt>
        <c:idx val="122"/>
        <c:spPr>
          <a:solidFill>
            <a:schemeClr val="accent1"/>
          </a:solidFill>
          <a:ln w="28575" cap="rnd">
            <a:solidFill>
              <a:schemeClr val="accent1"/>
            </a:solidFill>
            <a:round/>
          </a:ln>
          <a:effectLst/>
        </c:spPr>
        <c:marker>
          <c:symbol val="none"/>
        </c:marker>
      </c:pivotFmt>
      <c:pivotFmt>
        <c:idx val="123"/>
        <c:spPr>
          <a:solidFill>
            <a:schemeClr val="accent1"/>
          </a:solidFill>
          <a:ln w="28575" cap="rnd">
            <a:solidFill>
              <a:schemeClr val="accent1"/>
            </a:solidFill>
            <a:round/>
          </a:ln>
          <a:effectLst/>
        </c:spPr>
        <c:marker>
          <c:symbol val="none"/>
        </c:marker>
      </c:pivotFmt>
      <c:pivotFmt>
        <c:idx val="124"/>
        <c:spPr>
          <a:solidFill>
            <a:schemeClr val="accent1"/>
          </a:solidFill>
          <a:ln w="28575" cap="rnd">
            <a:solidFill>
              <a:schemeClr val="accent1"/>
            </a:solidFill>
            <a:round/>
          </a:ln>
          <a:effectLst/>
        </c:spPr>
        <c:marker>
          <c:symbol val="none"/>
        </c:marker>
      </c:pivotFmt>
      <c:pivotFmt>
        <c:idx val="125"/>
        <c:spPr>
          <a:solidFill>
            <a:schemeClr val="accent1"/>
          </a:solidFill>
          <a:ln w="28575" cap="rnd">
            <a:solidFill>
              <a:schemeClr val="accent1"/>
            </a:solidFill>
            <a:round/>
          </a:ln>
          <a:effectLst/>
        </c:spPr>
        <c:marker>
          <c:symbol val="none"/>
        </c:marker>
      </c:pivotFmt>
      <c:pivotFmt>
        <c:idx val="126"/>
        <c:spPr>
          <a:solidFill>
            <a:schemeClr val="accent1"/>
          </a:solidFill>
          <a:ln w="28575" cap="rnd">
            <a:solidFill>
              <a:schemeClr val="accent1"/>
            </a:solidFill>
            <a:round/>
          </a:ln>
          <a:effectLst/>
        </c:spPr>
        <c:marker>
          <c:symbol val="none"/>
        </c:marker>
      </c:pivotFmt>
      <c:pivotFmt>
        <c:idx val="127"/>
        <c:spPr>
          <a:solidFill>
            <a:schemeClr val="accent1"/>
          </a:solidFill>
          <a:ln w="28575" cap="rnd">
            <a:solidFill>
              <a:schemeClr val="accent1"/>
            </a:solidFill>
            <a:round/>
          </a:ln>
          <a:effectLst/>
        </c:spPr>
        <c:marker>
          <c:symbol val="none"/>
        </c:marker>
      </c:pivotFmt>
      <c:pivotFmt>
        <c:idx val="128"/>
        <c:spPr>
          <a:solidFill>
            <a:schemeClr val="accent1"/>
          </a:solidFill>
          <a:ln w="28575" cap="rnd">
            <a:solidFill>
              <a:schemeClr val="accent1"/>
            </a:solidFill>
            <a:round/>
          </a:ln>
          <a:effectLst/>
        </c:spPr>
        <c:marker>
          <c:symbol val="none"/>
        </c:marker>
      </c:pivotFmt>
      <c:pivotFmt>
        <c:idx val="129"/>
        <c:spPr>
          <a:solidFill>
            <a:schemeClr val="accent1"/>
          </a:solidFill>
          <a:ln w="28575" cap="rnd">
            <a:solidFill>
              <a:schemeClr val="accent1"/>
            </a:solidFill>
            <a:round/>
          </a:ln>
          <a:effectLst/>
        </c:spPr>
        <c:marker>
          <c:symbol val="none"/>
        </c:marker>
      </c:pivotFmt>
      <c:pivotFmt>
        <c:idx val="130"/>
        <c:spPr>
          <a:solidFill>
            <a:schemeClr val="accent1"/>
          </a:solidFill>
          <a:ln w="28575" cap="rnd">
            <a:solidFill>
              <a:schemeClr val="accent1"/>
            </a:solidFill>
            <a:round/>
          </a:ln>
          <a:effectLst/>
        </c:spPr>
        <c:marker>
          <c:symbol val="none"/>
        </c:marker>
      </c:pivotFmt>
      <c:pivotFmt>
        <c:idx val="131"/>
        <c:spPr>
          <a:solidFill>
            <a:schemeClr val="accent1"/>
          </a:solidFill>
          <a:ln w="28575" cap="rnd">
            <a:solidFill>
              <a:schemeClr val="accent1"/>
            </a:solidFill>
            <a:round/>
          </a:ln>
          <a:effectLst/>
        </c:spPr>
        <c:marker>
          <c:symbol val="none"/>
        </c:marker>
      </c:pivotFmt>
      <c:pivotFmt>
        <c:idx val="132"/>
        <c:spPr>
          <a:solidFill>
            <a:schemeClr val="accent1"/>
          </a:solidFill>
          <a:ln w="28575" cap="rnd">
            <a:solidFill>
              <a:schemeClr val="accent1"/>
            </a:solidFill>
            <a:round/>
          </a:ln>
          <a:effectLst/>
        </c:spPr>
        <c:marker>
          <c:symbol val="none"/>
        </c:marker>
      </c:pivotFmt>
      <c:pivotFmt>
        <c:idx val="133"/>
        <c:spPr>
          <a:solidFill>
            <a:schemeClr val="accent1"/>
          </a:solidFill>
          <a:ln w="28575" cap="rnd">
            <a:solidFill>
              <a:schemeClr val="accent1"/>
            </a:solidFill>
            <a:round/>
          </a:ln>
          <a:effectLst/>
        </c:spPr>
        <c:marker>
          <c:symbol val="none"/>
        </c:marker>
      </c:pivotFmt>
      <c:pivotFmt>
        <c:idx val="134"/>
        <c:spPr>
          <a:solidFill>
            <a:schemeClr val="accent1"/>
          </a:solidFill>
          <a:ln w="28575" cap="rnd">
            <a:solidFill>
              <a:schemeClr val="accent1"/>
            </a:solidFill>
            <a:round/>
          </a:ln>
          <a:effectLst/>
        </c:spPr>
        <c:marker>
          <c:symbol val="none"/>
        </c:marker>
      </c:pivotFmt>
      <c:pivotFmt>
        <c:idx val="135"/>
        <c:spPr>
          <a:solidFill>
            <a:schemeClr val="accent1"/>
          </a:solidFill>
          <a:ln w="28575" cap="rnd">
            <a:solidFill>
              <a:schemeClr val="accent1"/>
            </a:solidFill>
            <a:round/>
          </a:ln>
          <a:effectLst/>
        </c:spPr>
        <c:marker>
          <c:symbol val="none"/>
        </c:marker>
      </c:pivotFmt>
      <c:pivotFmt>
        <c:idx val="136"/>
        <c:spPr>
          <a:solidFill>
            <a:schemeClr val="accent1"/>
          </a:solidFill>
          <a:ln w="28575" cap="rnd">
            <a:solidFill>
              <a:schemeClr val="accent1"/>
            </a:solidFill>
            <a:round/>
          </a:ln>
          <a:effectLst/>
        </c:spPr>
        <c:marker>
          <c:symbol val="none"/>
        </c:marker>
      </c:pivotFmt>
      <c:pivotFmt>
        <c:idx val="137"/>
        <c:spPr>
          <a:solidFill>
            <a:schemeClr val="accent1"/>
          </a:solidFill>
          <a:ln w="28575" cap="rnd">
            <a:solidFill>
              <a:schemeClr val="accent1"/>
            </a:solidFill>
            <a:round/>
          </a:ln>
          <a:effectLst/>
        </c:spPr>
        <c:marker>
          <c:symbol val="none"/>
        </c:marker>
      </c:pivotFmt>
      <c:pivotFmt>
        <c:idx val="138"/>
        <c:spPr>
          <a:solidFill>
            <a:schemeClr val="accent1"/>
          </a:solidFill>
          <a:ln w="28575" cap="rnd">
            <a:solidFill>
              <a:schemeClr val="accent1"/>
            </a:solidFill>
            <a:round/>
          </a:ln>
          <a:effectLst/>
        </c:spPr>
        <c:marker>
          <c:symbol val="none"/>
        </c:marker>
      </c:pivotFmt>
      <c:pivotFmt>
        <c:idx val="139"/>
        <c:spPr>
          <a:solidFill>
            <a:schemeClr val="accent1"/>
          </a:solidFill>
          <a:ln w="28575" cap="rnd">
            <a:solidFill>
              <a:schemeClr val="accent1"/>
            </a:solidFill>
            <a:round/>
          </a:ln>
          <a:effectLst/>
        </c:spPr>
        <c:marker>
          <c:symbol val="none"/>
        </c:marker>
      </c:pivotFmt>
      <c:pivotFmt>
        <c:idx val="140"/>
        <c:spPr>
          <a:solidFill>
            <a:schemeClr val="accent1"/>
          </a:solidFill>
          <a:ln w="28575" cap="rnd">
            <a:solidFill>
              <a:schemeClr val="accent1"/>
            </a:solidFill>
            <a:round/>
          </a:ln>
          <a:effectLst/>
        </c:spPr>
        <c:marker>
          <c:symbol val="none"/>
        </c:marker>
      </c:pivotFmt>
      <c:pivotFmt>
        <c:idx val="141"/>
        <c:spPr>
          <a:solidFill>
            <a:schemeClr val="accent1"/>
          </a:solidFill>
          <a:ln w="28575" cap="rnd">
            <a:solidFill>
              <a:schemeClr val="accent1"/>
            </a:solidFill>
            <a:round/>
          </a:ln>
          <a:effectLst/>
        </c:spPr>
        <c:marker>
          <c:symbol val="none"/>
        </c:marker>
      </c:pivotFmt>
      <c:pivotFmt>
        <c:idx val="142"/>
        <c:spPr>
          <a:solidFill>
            <a:schemeClr val="accent1"/>
          </a:solidFill>
          <a:ln w="28575" cap="rnd">
            <a:solidFill>
              <a:schemeClr val="accent1"/>
            </a:solidFill>
            <a:round/>
          </a:ln>
          <a:effectLst/>
        </c:spPr>
        <c:marker>
          <c:symbol val="none"/>
        </c:marker>
      </c:pivotFmt>
      <c:pivotFmt>
        <c:idx val="143"/>
        <c:spPr>
          <a:solidFill>
            <a:schemeClr val="accent1"/>
          </a:solidFill>
          <a:ln w="28575" cap="rnd">
            <a:solidFill>
              <a:schemeClr val="accent1"/>
            </a:solidFill>
            <a:round/>
          </a:ln>
          <a:effectLst/>
        </c:spPr>
        <c:marker>
          <c:symbol val="none"/>
        </c:marker>
      </c:pivotFmt>
      <c:pivotFmt>
        <c:idx val="144"/>
        <c:spPr>
          <a:solidFill>
            <a:schemeClr val="accent1"/>
          </a:solidFill>
          <a:ln w="28575" cap="rnd">
            <a:solidFill>
              <a:schemeClr val="accent1"/>
            </a:solidFill>
            <a:round/>
          </a:ln>
          <a:effectLst/>
        </c:spPr>
        <c:marker>
          <c:symbol val="none"/>
        </c:marker>
      </c:pivotFmt>
      <c:pivotFmt>
        <c:idx val="145"/>
        <c:spPr>
          <a:solidFill>
            <a:schemeClr val="accent1"/>
          </a:solidFill>
          <a:ln w="28575" cap="rnd">
            <a:solidFill>
              <a:schemeClr val="accent1"/>
            </a:solidFill>
            <a:round/>
          </a:ln>
          <a:effectLst/>
        </c:spPr>
        <c:marker>
          <c:symbol val="none"/>
        </c:marker>
      </c:pivotFmt>
      <c:pivotFmt>
        <c:idx val="146"/>
        <c:spPr>
          <a:solidFill>
            <a:schemeClr val="accent1"/>
          </a:solidFill>
          <a:ln w="28575" cap="rnd">
            <a:solidFill>
              <a:schemeClr val="accent1"/>
            </a:solidFill>
            <a:round/>
          </a:ln>
          <a:effectLst/>
        </c:spPr>
        <c:marker>
          <c:symbol val="none"/>
        </c:marker>
      </c:pivotFmt>
      <c:pivotFmt>
        <c:idx val="147"/>
        <c:spPr>
          <a:solidFill>
            <a:schemeClr val="accent1"/>
          </a:solidFill>
          <a:ln w="28575" cap="rnd">
            <a:solidFill>
              <a:schemeClr val="accent1"/>
            </a:solidFill>
            <a:round/>
          </a:ln>
          <a:effectLst/>
        </c:spPr>
        <c:marker>
          <c:symbol val="none"/>
        </c:marker>
      </c:pivotFmt>
      <c:pivotFmt>
        <c:idx val="148"/>
        <c:spPr>
          <a:solidFill>
            <a:schemeClr val="accent1"/>
          </a:solidFill>
          <a:ln w="28575" cap="rnd">
            <a:solidFill>
              <a:schemeClr val="accent1"/>
            </a:solidFill>
            <a:round/>
          </a:ln>
          <a:effectLst/>
        </c:spPr>
        <c:marker>
          <c:symbol val="none"/>
        </c:marker>
      </c:pivotFmt>
      <c:pivotFmt>
        <c:idx val="149"/>
        <c:spPr>
          <a:solidFill>
            <a:schemeClr val="accent1"/>
          </a:solidFill>
          <a:ln w="28575" cap="rnd">
            <a:solidFill>
              <a:schemeClr val="accent1"/>
            </a:solidFill>
            <a:round/>
          </a:ln>
          <a:effectLst/>
        </c:spPr>
        <c:marker>
          <c:symbol val="none"/>
        </c:marker>
      </c:pivotFmt>
      <c:pivotFmt>
        <c:idx val="150"/>
        <c:spPr>
          <a:solidFill>
            <a:schemeClr val="accent1"/>
          </a:solidFill>
          <a:ln w="28575" cap="rnd">
            <a:solidFill>
              <a:schemeClr val="accent1"/>
            </a:solidFill>
            <a:round/>
          </a:ln>
          <a:effectLst/>
        </c:spPr>
        <c:marker>
          <c:symbol val="none"/>
        </c:marker>
      </c:pivotFmt>
      <c:pivotFmt>
        <c:idx val="151"/>
        <c:spPr>
          <a:solidFill>
            <a:schemeClr val="accent1"/>
          </a:solidFill>
          <a:ln w="28575" cap="rnd">
            <a:solidFill>
              <a:schemeClr val="accent1"/>
            </a:solidFill>
            <a:round/>
          </a:ln>
          <a:effectLst/>
        </c:spPr>
        <c:marker>
          <c:symbol val="none"/>
        </c:marker>
      </c:pivotFmt>
      <c:pivotFmt>
        <c:idx val="152"/>
        <c:spPr>
          <a:solidFill>
            <a:schemeClr val="accent1"/>
          </a:solidFill>
          <a:ln w="28575" cap="rnd">
            <a:solidFill>
              <a:schemeClr val="accent1"/>
            </a:solidFill>
            <a:round/>
          </a:ln>
          <a:effectLst/>
        </c:spPr>
        <c:marker>
          <c:symbol val="none"/>
        </c:marker>
      </c:pivotFmt>
      <c:pivotFmt>
        <c:idx val="153"/>
        <c:spPr>
          <a:solidFill>
            <a:schemeClr val="accent1"/>
          </a:solidFill>
          <a:ln w="28575" cap="rnd">
            <a:solidFill>
              <a:schemeClr val="accent1"/>
            </a:solidFill>
            <a:round/>
          </a:ln>
          <a:effectLst/>
        </c:spPr>
        <c:marker>
          <c:symbol val="none"/>
        </c:marker>
      </c:pivotFmt>
      <c:pivotFmt>
        <c:idx val="154"/>
        <c:spPr>
          <a:solidFill>
            <a:schemeClr val="accent1"/>
          </a:solidFill>
          <a:ln w="28575" cap="rnd">
            <a:solidFill>
              <a:schemeClr val="accent1"/>
            </a:solidFill>
            <a:round/>
          </a:ln>
          <a:effectLst/>
        </c:spPr>
        <c:marker>
          <c:symbol val="none"/>
        </c:marker>
      </c:pivotFmt>
      <c:pivotFmt>
        <c:idx val="155"/>
        <c:spPr>
          <a:solidFill>
            <a:schemeClr val="accent1"/>
          </a:solidFill>
          <a:ln w="28575" cap="rnd">
            <a:solidFill>
              <a:schemeClr val="accent1"/>
            </a:solidFill>
            <a:round/>
          </a:ln>
          <a:effectLst/>
        </c:spPr>
        <c:marker>
          <c:symbol val="none"/>
        </c:marker>
      </c:pivotFmt>
      <c:pivotFmt>
        <c:idx val="156"/>
        <c:spPr>
          <a:solidFill>
            <a:schemeClr val="accent1"/>
          </a:solidFill>
          <a:ln w="28575" cap="rnd">
            <a:solidFill>
              <a:schemeClr val="accent1"/>
            </a:solidFill>
            <a:round/>
          </a:ln>
          <a:effectLst/>
        </c:spPr>
        <c:marker>
          <c:symbol val="none"/>
        </c:marker>
      </c:pivotFmt>
      <c:pivotFmt>
        <c:idx val="157"/>
        <c:spPr>
          <a:solidFill>
            <a:schemeClr val="accent1"/>
          </a:solidFill>
          <a:ln w="28575" cap="rnd">
            <a:solidFill>
              <a:schemeClr val="accent1"/>
            </a:solidFill>
            <a:round/>
          </a:ln>
          <a:effectLst/>
        </c:spPr>
        <c:marker>
          <c:symbol val="none"/>
        </c:marker>
      </c:pivotFmt>
      <c:pivotFmt>
        <c:idx val="158"/>
        <c:spPr>
          <a:solidFill>
            <a:schemeClr val="accent1"/>
          </a:solidFill>
          <a:ln w="28575" cap="rnd">
            <a:solidFill>
              <a:schemeClr val="accent1"/>
            </a:solidFill>
            <a:round/>
          </a:ln>
          <a:effectLst/>
        </c:spPr>
        <c:marker>
          <c:symbol val="none"/>
        </c:marker>
      </c:pivotFmt>
      <c:pivotFmt>
        <c:idx val="159"/>
        <c:spPr>
          <a:solidFill>
            <a:schemeClr val="accent1"/>
          </a:solidFill>
          <a:ln w="28575" cap="rnd">
            <a:solidFill>
              <a:schemeClr val="accent1"/>
            </a:solidFill>
            <a:round/>
          </a:ln>
          <a:effectLst/>
        </c:spPr>
        <c:marker>
          <c:symbol val="none"/>
        </c:marker>
      </c:pivotFmt>
      <c:pivotFmt>
        <c:idx val="160"/>
        <c:spPr>
          <a:solidFill>
            <a:schemeClr val="accent1"/>
          </a:solidFill>
          <a:ln w="28575" cap="rnd">
            <a:solidFill>
              <a:schemeClr val="accent1"/>
            </a:solidFill>
            <a:round/>
          </a:ln>
          <a:effectLst/>
        </c:spPr>
        <c:marker>
          <c:symbol val="none"/>
        </c:marker>
      </c:pivotFmt>
      <c:pivotFmt>
        <c:idx val="161"/>
        <c:spPr>
          <a:solidFill>
            <a:schemeClr val="accent1"/>
          </a:solidFill>
          <a:ln w="28575" cap="rnd">
            <a:solidFill>
              <a:schemeClr val="accent1"/>
            </a:solidFill>
            <a:round/>
          </a:ln>
          <a:effectLst/>
        </c:spPr>
        <c:marker>
          <c:symbol val="none"/>
        </c:marker>
      </c:pivotFmt>
      <c:pivotFmt>
        <c:idx val="162"/>
        <c:spPr>
          <a:solidFill>
            <a:schemeClr val="accent1"/>
          </a:solidFill>
          <a:ln w="28575" cap="rnd">
            <a:solidFill>
              <a:schemeClr val="accent1"/>
            </a:solidFill>
            <a:round/>
          </a:ln>
          <a:effectLst/>
        </c:spPr>
        <c:marker>
          <c:symbol val="none"/>
        </c:marker>
      </c:pivotFmt>
      <c:pivotFmt>
        <c:idx val="163"/>
        <c:spPr>
          <a:solidFill>
            <a:schemeClr val="accent1"/>
          </a:solidFill>
          <a:ln w="28575" cap="rnd">
            <a:solidFill>
              <a:schemeClr val="accent1"/>
            </a:solidFill>
            <a:round/>
          </a:ln>
          <a:effectLst/>
        </c:spPr>
        <c:marker>
          <c:symbol val="none"/>
        </c:marker>
      </c:pivotFmt>
      <c:pivotFmt>
        <c:idx val="164"/>
        <c:spPr>
          <a:solidFill>
            <a:schemeClr val="accent1"/>
          </a:solidFill>
          <a:ln w="28575" cap="rnd">
            <a:solidFill>
              <a:schemeClr val="accent1"/>
            </a:solidFill>
            <a:round/>
          </a:ln>
          <a:effectLst/>
        </c:spPr>
        <c:marker>
          <c:symbol val="none"/>
        </c:marker>
      </c:pivotFmt>
      <c:pivotFmt>
        <c:idx val="165"/>
        <c:spPr>
          <a:solidFill>
            <a:schemeClr val="accent1"/>
          </a:solidFill>
          <a:ln w="28575" cap="rnd">
            <a:solidFill>
              <a:schemeClr val="accent1"/>
            </a:solidFill>
            <a:round/>
          </a:ln>
          <a:effectLst/>
        </c:spPr>
        <c:marker>
          <c:symbol val="none"/>
        </c:marker>
      </c:pivotFmt>
      <c:pivotFmt>
        <c:idx val="166"/>
        <c:spPr>
          <a:solidFill>
            <a:schemeClr val="accent1"/>
          </a:solidFill>
          <a:ln w="28575" cap="rnd">
            <a:solidFill>
              <a:schemeClr val="accent1"/>
            </a:solidFill>
            <a:round/>
          </a:ln>
          <a:effectLst/>
        </c:spPr>
        <c:marker>
          <c:symbol val="none"/>
        </c:marker>
      </c:pivotFmt>
      <c:pivotFmt>
        <c:idx val="167"/>
        <c:spPr>
          <a:solidFill>
            <a:schemeClr val="accent1"/>
          </a:solidFill>
          <a:ln w="28575" cap="rnd">
            <a:solidFill>
              <a:schemeClr val="accent1"/>
            </a:solidFill>
            <a:round/>
          </a:ln>
          <a:effectLst/>
        </c:spPr>
        <c:marker>
          <c:symbol val="none"/>
        </c:marker>
      </c:pivotFmt>
      <c:pivotFmt>
        <c:idx val="168"/>
        <c:spPr>
          <a:solidFill>
            <a:schemeClr val="accent1"/>
          </a:solidFill>
          <a:ln w="28575" cap="rnd">
            <a:solidFill>
              <a:schemeClr val="accent1"/>
            </a:solidFill>
            <a:round/>
          </a:ln>
          <a:effectLst/>
        </c:spPr>
        <c:marker>
          <c:symbol val="none"/>
        </c:marker>
      </c:pivotFmt>
      <c:pivotFmt>
        <c:idx val="169"/>
        <c:spPr>
          <a:solidFill>
            <a:schemeClr val="accent1"/>
          </a:solidFill>
          <a:ln w="28575" cap="rnd">
            <a:solidFill>
              <a:schemeClr val="accent1"/>
            </a:solidFill>
            <a:round/>
          </a:ln>
          <a:effectLst/>
        </c:spPr>
        <c:marker>
          <c:symbol val="none"/>
        </c:marker>
      </c:pivotFmt>
      <c:pivotFmt>
        <c:idx val="170"/>
        <c:spPr>
          <a:solidFill>
            <a:schemeClr val="accent1"/>
          </a:solidFill>
          <a:ln w="28575" cap="rnd">
            <a:solidFill>
              <a:schemeClr val="accent1"/>
            </a:solidFill>
            <a:round/>
          </a:ln>
          <a:effectLst/>
        </c:spPr>
        <c:marker>
          <c:symbol val="none"/>
        </c:marker>
      </c:pivotFmt>
      <c:pivotFmt>
        <c:idx val="171"/>
        <c:spPr>
          <a:solidFill>
            <a:schemeClr val="accent1"/>
          </a:solidFill>
          <a:ln w="28575" cap="rnd">
            <a:solidFill>
              <a:schemeClr val="accent1"/>
            </a:solidFill>
            <a:round/>
          </a:ln>
          <a:effectLst/>
        </c:spPr>
        <c:marker>
          <c:symbol val="none"/>
        </c:marker>
      </c:pivotFmt>
      <c:pivotFmt>
        <c:idx val="172"/>
        <c:spPr>
          <a:solidFill>
            <a:schemeClr val="accent1"/>
          </a:solidFill>
          <a:ln w="28575" cap="rnd">
            <a:solidFill>
              <a:schemeClr val="accent1"/>
            </a:solidFill>
            <a:round/>
          </a:ln>
          <a:effectLst/>
        </c:spPr>
        <c:marker>
          <c:symbol val="none"/>
        </c:marker>
      </c:pivotFmt>
      <c:pivotFmt>
        <c:idx val="173"/>
        <c:spPr>
          <a:solidFill>
            <a:schemeClr val="accent1"/>
          </a:solidFill>
          <a:ln w="28575" cap="rnd">
            <a:solidFill>
              <a:schemeClr val="accent1"/>
            </a:solidFill>
            <a:round/>
          </a:ln>
          <a:effectLst/>
        </c:spPr>
        <c:marker>
          <c:symbol val="none"/>
        </c:marker>
      </c:pivotFmt>
      <c:pivotFmt>
        <c:idx val="174"/>
        <c:spPr>
          <a:solidFill>
            <a:schemeClr val="accent1"/>
          </a:solidFill>
          <a:ln w="28575" cap="rnd">
            <a:solidFill>
              <a:schemeClr val="accent1"/>
            </a:solidFill>
            <a:round/>
          </a:ln>
          <a:effectLst/>
        </c:spPr>
        <c:marker>
          <c:symbol val="none"/>
        </c:marker>
      </c:pivotFmt>
      <c:pivotFmt>
        <c:idx val="175"/>
        <c:spPr>
          <a:solidFill>
            <a:schemeClr val="accent1"/>
          </a:solidFill>
          <a:ln w="28575" cap="rnd">
            <a:solidFill>
              <a:schemeClr val="accent1"/>
            </a:solidFill>
            <a:round/>
          </a:ln>
          <a:effectLst/>
        </c:spPr>
        <c:marker>
          <c:symbol val="none"/>
        </c:marker>
      </c:pivotFmt>
      <c:pivotFmt>
        <c:idx val="176"/>
        <c:spPr>
          <a:solidFill>
            <a:schemeClr val="accent1"/>
          </a:solidFill>
          <a:ln w="28575" cap="rnd">
            <a:solidFill>
              <a:schemeClr val="accent1"/>
            </a:solidFill>
            <a:round/>
          </a:ln>
          <a:effectLst/>
        </c:spPr>
        <c:marker>
          <c:symbol val="none"/>
        </c:marker>
      </c:pivotFmt>
      <c:pivotFmt>
        <c:idx val="177"/>
        <c:spPr>
          <a:solidFill>
            <a:schemeClr val="accent1"/>
          </a:solidFill>
          <a:ln w="28575" cap="rnd">
            <a:solidFill>
              <a:schemeClr val="accent1"/>
            </a:solidFill>
            <a:round/>
          </a:ln>
          <a:effectLst/>
        </c:spPr>
        <c:marker>
          <c:symbol val="none"/>
        </c:marker>
      </c:pivotFmt>
      <c:pivotFmt>
        <c:idx val="178"/>
        <c:spPr>
          <a:solidFill>
            <a:schemeClr val="accent1"/>
          </a:solidFill>
          <a:ln w="28575" cap="rnd">
            <a:solidFill>
              <a:schemeClr val="accent1"/>
            </a:solidFill>
            <a:round/>
          </a:ln>
          <a:effectLst/>
        </c:spPr>
        <c:marker>
          <c:symbol val="none"/>
        </c:marker>
      </c:pivotFmt>
      <c:pivotFmt>
        <c:idx val="179"/>
        <c:spPr>
          <a:solidFill>
            <a:schemeClr val="accent1"/>
          </a:solidFill>
          <a:ln w="28575" cap="rnd">
            <a:solidFill>
              <a:schemeClr val="accent1"/>
            </a:solidFill>
            <a:round/>
          </a:ln>
          <a:effectLst/>
        </c:spPr>
        <c:marker>
          <c:symbol val="none"/>
        </c:marker>
      </c:pivotFmt>
      <c:pivotFmt>
        <c:idx val="180"/>
        <c:spPr>
          <a:solidFill>
            <a:schemeClr val="accent1"/>
          </a:solidFill>
          <a:ln w="28575" cap="rnd">
            <a:solidFill>
              <a:schemeClr val="accent1"/>
            </a:solidFill>
            <a:round/>
          </a:ln>
          <a:effectLst/>
        </c:spPr>
        <c:marker>
          <c:symbol val="none"/>
        </c:marker>
      </c:pivotFmt>
      <c:pivotFmt>
        <c:idx val="181"/>
        <c:spPr>
          <a:solidFill>
            <a:schemeClr val="accent1"/>
          </a:solidFill>
          <a:ln w="28575" cap="rnd">
            <a:solidFill>
              <a:schemeClr val="accent1"/>
            </a:solidFill>
            <a:round/>
          </a:ln>
          <a:effectLst/>
        </c:spPr>
        <c:marker>
          <c:symbol val="none"/>
        </c:marker>
      </c:pivotFmt>
      <c:pivotFmt>
        <c:idx val="182"/>
        <c:spPr>
          <a:solidFill>
            <a:schemeClr val="accent1"/>
          </a:solidFill>
          <a:ln w="28575" cap="rnd">
            <a:solidFill>
              <a:schemeClr val="accent1"/>
            </a:solidFill>
            <a:round/>
          </a:ln>
          <a:effectLst/>
        </c:spPr>
        <c:marker>
          <c:symbol val="none"/>
        </c:marker>
      </c:pivotFmt>
      <c:pivotFmt>
        <c:idx val="183"/>
        <c:spPr>
          <a:solidFill>
            <a:schemeClr val="accent1"/>
          </a:solidFill>
          <a:ln w="28575" cap="rnd">
            <a:solidFill>
              <a:schemeClr val="accent1"/>
            </a:solidFill>
            <a:round/>
          </a:ln>
          <a:effectLst/>
        </c:spPr>
        <c:marker>
          <c:symbol val="none"/>
        </c:marker>
      </c:pivotFmt>
      <c:pivotFmt>
        <c:idx val="184"/>
        <c:spPr>
          <a:solidFill>
            <a:schemeClr val="accent1"/>
          </a:solidFill>
          <a:ln w="28575" cap="rnd">
            <a:solidFill>
              <a:schemeClr val="accent1"/>
            </a:solidFill>
            <a:round/>
          </a:ln>
          <a:effectLst/>
        </c:spPr>
        <c:marker>
          <c:symbol val="none"/>
        </c:marker>
      </c:pivotFmt>
      <c:pivotFmt>
        <c:idx val="185"/>
        <c:spPr>
          <a:solidFill>
            <a:schemeClr val="accent1"/>
          </a:solidFill>
          <a:ln w="28575" cap="rnd">
            <a:solidFill>
              <a:schemeClr val="accent1"/>
            </a:solidFill>
            <a:round/>
          </a:ln>
          <a:effectLst/>
        </c:spPr>
        <c:marker>
          <c:symbol val="none"/>
        </c:marker>
      </c:pivotFmt>
      <c:pivotFmt>
        <c:idx val="186"/>
        <c:spPr>
          <a:solidFill>
            <a:schemeClr val="accent1"/>
          </a:solidFill>
          <a:ln w="28575" cap="rnd">
            <a:solidFill>
              <a:schemeClr val="accent1"/>
            </a:solidFill>
            <a:round/>
          </a:ln>
          <a:effectLst/>
        </c:spPr>
        <c:marker>
          <c:symbol val="none"/>
        </c:marker>
      </c:pivotFmt>
      <c:pivotFmt>
        <c:idx val="187"/>
        <c:spPr>
          <a:solidFill>
            <a:schemeClr val="accent1"/>
          </a:solidFill>
          <a:ln w="28575" cap="rnd">
            <a:solidFill>
              <a:schemeClr val="accent1"/>
            </a:solidFill>
            <a:round/>
          </a:ln>
          <a:effectLst/>
        </c:spPr>
        <c:marker>
          <c:symbol val="none"/>
        </c:marker>
      </c:pivotFmt>
      <c:pivotFmt>
        <c:idx val="188"/>
        <c:spPr>
          <a:solidFill>
            <a:schemeClr val="accent1"/>
          </a:solidFill>
          <a:ln w="28575" cap="rnd">
            <a:solidFill>
              <a:schemeClr val="accent1"/>
            </a:solidFill>
            <a:round/>
          </a:ln>
          <a:effectLst/>
        </c:spPr>
        <c:marker>
          <c:symbol val="none"/>
        </c:marker>
      </c:pivotFmt>
      <c:pivotFmt>
        <c:idx val="189"/>
        <c:spPr>
          <a:solidFill>
            <a:schemeClr val="accent1"/>
          </a:solidFill>
          <a:ln w="28575" cap="rnd">
            <a:solidFill>
              <a:schemeClr val="accent1"/>
            </a:solidFill>
            <a:round/>
          </a:ln>
          <a:effectLst/>
        </c:spPr>
        <c:marker>
          <c:symbol val="none"/>
        </c:marker>
      </c:pivotFmt>
      <c:pivotFmt>
        <c:idx val="190"/>
        <c:spPr>
          <a:solidFill>
            <a:schemeClr val="accent1"/>
          </a:solidFill>
          <a:ln w="28575" cap="rnd">
            <a:solidFill>
              <a:schemeClr val="accent1"/>
            </a:solidFill>
            <a:round/>
          </a:ln>
          <a:effectLst/>
        </c:spPr>
        <c:marker>
          <c:symbol val="none"/>
        </c:marker>
      </c:pivotFmt>
      <c:pivotFmt>
        <c:idx val="191"/>
        <c:spPr>
          <a:solidFill>
            <a:schemeClr val="accent1"/>
          </a:solidFill>
          <a:ln w="28575" cap="rnd">
            <a:solidFill>
              <a:schemeClr val="accent1"/>
            </a:solidFill>
            <a:round/>
          </a:ln>
          <a:effectLst/>
        </c:spPr>
        <c:marker>
          <c:symbol val="none"/>
        </c:marker>
      </c:pivotFmt>
      <c:pivotFmt>
        <c:idx val="192"/>
        <c:spPr>
          <a:solidFill>
            <a:schemeClr val="accent1"/>
          </a:solidFill>
          <a:ln w="28575" cap="rnd">
            <a:solidFill>
              <a:schemeClr val="accent1"/>
            </a:solidFill>
            <a:round/>
          </a:ln>
          <a:effectLst/>
        </c:spPr>
        <c:marker>
          <c:symbol val="none"/>
        </c:marker>
      </c:pivotFmt>
      <c:pivotFmt>
        <c:idx val="193"/>
        <c:spPr>
          <a:solidFill>
            <a:schemeClr val="accent1"/>
          </a:solidFill>
          <a:ln w="28575" cap="rnd">
            <a:solidFill>
              <a:schemeClr val="accent1"/>
            </a:solidFill>
            <a:round/>
          </a:ln>
          <a:effectLst/>
        </c:spPr>
        <c:marker>
          <c:symbol val="none"/>
        </c:marker>
      </c:pivotFmt>
      <c:pivotFmt>
        <c:idx val="194"/>
        <c:spPr>
          <a:solidFill>
            <a:schemeClr val="accent1"/>
          </a:solidFill>
          <a:ln w="28575" cap="rnd">
            <a:solidFill>
              <a:schemeClr val="accent1"/>
            </a:solidFill>
            <a:round/>
          </a:ln>
          <a:effectLst/>
        </c:spPr>
        <c:marker>
          <c:symbol val="none"/>
        </c:marker>
      </c:pivotFmt>
      <c:pivotFmt>
        <c:idx val="195"/>
        <c:spPr>
          <a:solidFill>
            <a:schemeClr val="accent1"/>
          </a:solidFill>
          <a:ln w="28575" cap="rnd">
            <a:solidFill>
              <a:schemeClr val="accent1"/>
            </a:solidFill>
            <a:round/>
          </a:ln>
          <a:effectLst/>
        </c:spPr>
        <c:marker>
          <c:symbol val="none"/>
        </c:marker>
      </c:pivotFmt>
      <c:pivotFmt>
        <c:idx val="196"/>
        <c:spPr>
          <a:solidFill>
            <a:schemeClr val="accent1"/>
          </a:solidFill>
          <a:ln w="28575" cap="rnd">
            <a:solidFill>
              <a:schemeClr val="accent1"/>
            </a:solidFill>
            <a:round/>
          </a:ln>
          <a:effectLst/>
        </c:spPr>
        <c:marker>
          <c:symbol val="none"/>
        </c:marker>
      </c:pivotFmt>
      <c:pivotFmt>
        <c:idx val="197"/>
        <c:spPr>
          <a:solidFill>
            <a:schemeClr val="accent1"/>
          </a:solidFill>
          <a:ln w="28575" cap="rnd">
            <a:solidFill>
              <a:schemeClr val="accent1"/>
            </a:solidFill>
            <a:round/>
          </a:ln>
          <a:effectLst/>
        </c:spPr>
        <c:marker>
          <c:symbol val="none"/>
        </c:marker>
      </c:pivotFmt>
      <c:pivotFmt>
        <c:idx val="198"/>
        <c:spPr>
          <a:solidFill>
            <a:schemeClr val="accent1"/>
          </a:solidFill>
          <a:ln w="28575" cap="rnd">
            <a:solidFill>
              <a:schemeClr val="accent1"/>
            </a:solidFill>
            <a:round/>
          </a:ln>
          <a:effectLst/>
        </c:spPr>
        <c:marker>
          <c:symbol val="none"/>
        </c:marker>
      </c:pivotFmt>
      <c:pivotFmt>
        <c:idx val="199"/>
        <c:spPr>
          <a:solidFill>
            <a:schemeClr val="accent1"/>
          </a:solidFill>
          <a:ln w="28575" cap="rnd">
            <a:solidFill>
              <a:schemeClr val="accent1"/>
            </a:solidFill>
            <a:round/>
          </a:ln>
          <a:effectLst/>
        </c:spPr>
        <c:marker>
          <c:symbol val="none"/>
        </c:marker>
      </c:pivotFmt>
      <c:pivotFmt>
        <c:idx val="200"/>
        <c:spPr>
          <a:solidFill>
            <a:schemeClr val="accent1"/>
          </a:solidFill>
          <a:ln w="28575" cap="rnd">
            <a:solidFill>
              <a:schemeClr val="accent1"/>
            </a:solidFill>
            <a:round/>
          </a:ln>
          <a:effectLst/>
        </c:spPr>
        <c:marker>
          <c:symbol val="none"/>
        </c:marker>
      </c:pivotFmt>
      <c:pivotFmt>
        <c:idx val="201"/>
        <c:spPr>
          <a:solidFill>
            <a:schemeClr val="accent1"/>
          </a:solidFill>
          <a:ln w="28575" cap="rnd">
            <a:solidFill>
              <a:schemeClr val="accent1"/>
            </a:solidFill>
            <a:round/>
          </a:ln>
          <a:effectLst/>
        </c:spPr>
        <c:marker>
          <c:symbol val="none"/>
        </c:marker>
      </c:pivotFmt>
      <c:pivotFmt>
        <c:idx val="202"/>
        <c:spPr>
          <a:solidFill>
            <a:schemeClr val="accent1"/>
          </a:solidFill>
          <a:ln w="28575" cap="rnd">
            <a:solidFill>
              <a:schemeClr val="accent1"/>
            </a:solidFill>
            <a:round/>
          </a:ln>
          <a:effectLst/>
        </c:spPr>
        <c:marker>
          <c:symbol val="none"/>
        </c:marker>
      </c:pivotFmt>
      <c:pivotFmt>
        <c:idx val="203"/>
        <c:spPr>
          <a:solidFill>
            <a:schemeClr val="accent1"/>
          </a:solidFill>
          <a:ln w="28575" cap="rnd">
            <a:solidFill>
              <a:schemeClr val="accent1"/>
            </a:solidFill>
            <a:round/>
          </a:ln>
          <a:effectLst/>
        </c:spPr>
        <c:marker>
          <c:symbol val="none"/>
        </c:marker>
      </c:pivotFmt>
      <c:pivotFmt>
        <c:idx val="204"/>
        <c:spPr>
          <a:solidFill>
            <a:schemeClr val="accent1"/>
          </a:solidFill>
          <a:ln w="28575" cap="rnd">
            <a:solidFill>
              <a:schemeClr val="accent1"/>
            </a:solidFill>
            <a:round/>
          </a:ln>
          <a:effectLst/>
        </c:spPr>
        <c:marker>
          <c:symbol val="none"/>
        </c:marker>
      </c:pivotFmt>
      <c:pivotFmt>
        <c:idx val="205"/>
        <c:spPr>
          <a:solidFill>
            <a:schemeClr val="accent1"/>
          </a:solidFill>
          <a:ln w="28575" cap="rnd">
            <a:solidFill>
              <a:schemeClr val="accent1"/>
            </a:solidFill>
            <a:round/>
          </a:ln>
          <a:effectLst/>
        </c:spPr>
        <c:marker>
          <c:symbol val="none"/>
        </c:marker>
      </c:pivotFmt>
      <c:pivotFmt>
        <c:idx val="206"/>
        <c:spPr>
          <a:solidFill>
            <a:schemeClr val="accent1"/>
          </a:solidFill>
          <a:ln w="28575" cap="rnd">
            <a:solidFill>
              <a:schemeClr val="accent1"/>
            </a:solidFill>
            <a:round/>
          </a:ln>
          <a:effectLst/>
        </c:spPr>
        <c:marker>
          <c:symbol val="none"/>
        </c:marker>
      </c:pivotFmt>
      <c:pivotFmt>
        <c:idx val="207"/>
        <c:spPr>
          <a:solidFill>
            <a:schemeClr val="accent1"/>
          </a:solidFill>
          <a:ln w="28575" cap="rnd">
            <a:solidFill>
              <a:schemeClr val="accent1"/>
            </a:solidFill>
            <a:round/>
          </a:ln>
          <a:effectLst/>
        </c:spPr>
        <c:marker>
          <c:symbol val="none"/>
        </c:marker>
      </c:pivotFmt>
      <c:pivotFmt>
        <c:idx val="208"/>
        <c:spPr>
          <a:solidFill>
            <a:schemeClr val="accent1"/>
          </a:solidFill>
          <a:ln w="28575" cap="rnd">
            <a:solidFill>
              <a:schemeClr val="accent1"/>
            </a:solidFill>
            <a:round/>
          </a:ln>
          <a:effectLst/>
        </c:spPr>
        <c:marker>
          <c:symbol val="none"/>
        </c:marker>
      </c:pivotFmt>
      <c:pivotFmt>
        <c:idx val="209"/>
        <c:spPr>
          <a:solidFill>
            <a:schemeClr val="accent1"/>
          </a:solidFill>
          <a:ln w="28575" cap="rnd">
            <a:solidFill>
              <a:schemeClr val="accent1"/>
            </a:solidFill>
            <a:round/>
          </a:ln>
          <a:effectLst/>
        </c:spPr>
        <c:marker>
          <c:symbol val="none"/>
        </c:marker>
      </c:pivotFmt>
      <c:pivotFmt>
        <c:idx val="210"/>
        <c:spPr>
          <a:solidFill>
            <a:schemeClr val="accent1"/>
          </a:solidFill>
          <a:ln w="28575" cap="rnd">
            <a:solidFill>
              <a:schemeClr val="accent1"/>
            </a:solidFill>
            <a:round/>
          </a:ln>
          <a:effectLst/>
        </c:spPr>
        <c:marker>
          <c:symbol val="none"/>
        </c:marker>
      </c:pivotFmt>
      <c:pivotFmt>
        <c:idx val="211"/>
        <c:spPr>
          <a:solidFill>
            <a:schemeClr val="accent1"/>
          </a:solidFill>
          <a:ln w="28575" cap="rnd">
            <a:solidFill>
              <a:schemeClr val="accent1"/>
            </a:solidFill>
            <a:round/>
          </a:ln>
          <a:effectLst/>
        </c:spPr>
        <c:marker>
          <c:symbol val="none"/>
        </c:marker>
      </c:pivotFmt>
      <c:pivotFmt>
        <c:idx val="212"/>
        <c:spPr>
          <a:solidFill>
            <a:schemeClr val="accent1"/>
          </a:solidFill>
          <a:ln w="28575" cap="rnd">
            <a:solidFill>
              <a:schemeClr val="accent1"/>
            </a:solidFill>
            <a:round/>
          </a:ln>
          <a:effectLst/>
        </c:spPr>
        <c:marker>
          <c:symbol val="none"/>
        </c:marker>
      </c:pivotFmt>
      <c:pivotFmt>
        <c:idx val="213"/>
        <c:spPr>
          <a:solidFill>
            <a:schemeClr val="accent1"/>
          </a:solidFill>
          <a:ln w="28575" cap="rnd">
            <a:solidFill>
              <a:schemeClr val="accent1"/>
            </a:solidFill>
            <a:round/>
          </a:ln>
          <a:effectLst/>
        </c:spPr>
        <c:marker>
          <c:symbol val="none"/>
        </c:marker>
      </c:pivotFmt>
      <c:pivotFmt>
        <c:idx val="214"/>
        <c:spPr>
          <a:solidFill>
            <a:schemeClr val="accent1"/>
          </a:solidFill>
          <a:ln w="28575" cap="rnd">
            <a:solidFill>
              <a:schemeClr val="accent1"/>
            </a:solidFill>
            <a:round/>
          </a:ln>
          <a:effectLst/>
        </c:spPr>
        <c:marker>
          <c:symbol val="none"/>
        </c:marker>
      </c:pivotFmt>
      <c:pivotFmt>
        <c:idx val="215"/>
        <c:spPr>
          <a:solidFill>
            <a:schemeClr val="accent1"/>
          </a:solidFill>
          <a:ln w="28575" cap="rnd">
            <a:solidFill>
              <a:schemeClr val="accent1"/>
            </a:solidFill>
            <a:round/>
          </a:ln>
          <a:effectLst/>
        </c:spPr>
        <c:marker>
          <c:symbol val="none"/>
        </c:marker>
      </c:pivotFmt>
      <c:pivotFmt>
        <c:idx val="216"/>
        <c:spPr>
          <a:solidFill>
            <a:schemeClr val="accent1"/>
          </a:solidFill>
          <a:ln w="28575" cap="rnd">
            <a:solidFill>
              <a:schemeClr val="accent1"/>
            </a:solidFill>
            <a:round/>
          </a:ln>
          <a:effectLst/>
        </c:spPr>
        <c:marker>
          <c:symbol val="none"/>
        </c:marker>
      </c:pivotFmt>
      <c:pivotFmt>
        <c:idx val="217"/>
        <c:spPr>
          <a:solidFill>
            <a:schemeClr val="accent1"/>
          </a:solidFill>
          <a:ln w="28575" cap="rnd">
            <a:solidFill>
              <a:schemeClr val="accent1"/>
            </a:solidFill>
            <a:round/>
          </a:ln>
          <a:effectLst/>
        </c:spPr>
        <c:marker>
          <c:symbol val="none"/>
        </c:marker>
      </c:pivotFmt>
      <c:pivotFmt>
        <c:idx val="218"/>
        <c:spPr>
          <a:solidFill>
            <a:schemeClr val="accent1"/>
          </a:solidFill>
          <a:ln w="28575" cap="rnd">
            <a:solidFill>
              <a:schemeClr val="accent1"/>
            </a:solidFill>
            <a:round/>
          </a:ln>
          <a:effectLst/>
        </c:spPr>
        <c:marker>
          <c:symbol val="none"/>
        </c:marker>
      </c:pivotFmt>
      <c:pivotFmt>
        <c:idx val="219"/>
        <c:spPr>
          <a:solidFill>
            <a:schemeClr val="accent1"/>
          </a:solidFill>
          <a:ln w="28575" cap="rnd">
            <a:solidFill>
              <a:schemeClr val="accent1"/>
            </a:solidFill>
            <a:round/>
          </a:ln>
          <a:effectLst/>
        </c:spPr>
        <c:marker>
          <c:symbol val="none"/>
        </c:marker>
      </c:pivotFmt>
      <c:pivotFmt>
        <c:idx val="220"/>
        <c:spPr>
          <a:solidFill>
            <a:schemeClr val="accent1"/>
          </a:solidFill>
          <a:ln w="28575" cap="rnd">
            <a:solidFill>
              <a:schemeClr val="accent1"/>
            </a:solidFill>
            <a:round/>
          </a:ln>
          <a:effectLst/>
        </c:spPr>
        <c:marker>
          <c:symbol val="none"/>
        </c:marker>
      </c:pivotFmt>
      <c:pivotFmt>
        <c:idx val="221"/>
        <c:spPr>
          <a:solidFill>
            <a:schemeClr val="accent1"/>
          </a:solidFill>
          <a:ln w="28575" cap="rnd">
            <a:solidFill>
              <a:schemeClr val="accent1"/>
            </a:solidFill>
            <a:round/>
          </a:ln>
          <a:effectLst/>
        </c:spPr>
        <c:marker>
          <c:symbol val="none"/>
        </c:marker>
      </c:pivotFmt>
      <c:pivotFmt>
        <c:idx val="222"/>
        <c:spPr>
          <a:solidFill>
            <a:schemeClr val="accent1"/>
          </a:solidFill>
          <a:ln w="28575" cap="rnd">
            <a:solidFill>
              <a:schemeClr val="accent1"/>
            </a:solidFill>
            <a:round/>
          </a:ln>
          <a:effectLst/>
        </c:spPr>
        <c:marker>
          <c:symbol val="none"/>
        </c:marker>
      </c:pivotFmt>
      <c:pivotFmt>
        <c:idx val="223"/>
        <c:spPr>
          <a:solidFill>
            <a:schemeClr val="accent1"/>
          </a:solidFill>
          <a:ln w="28575" cap="rnd">
            <a:solidFill>
              <a:schemeClr val="accent1"/>
            </a:solidFill>
            <a:round/>
          </a:ln>
          <a:effectLst/>
        </c:spPr>
        <c:marker>
          <c:symbol val="none"/>
        </c:marker>
      </c:pivotFmt>
      <c:pivotFmt>
        <c:idx val="224"/>
        <c:spPr>
          <a:solidFill>
            <a:schemeClr val="accent1"/>
          </a:solidFill>
          <a:ln w="28575" cap="rnd">
            <a:solidFill>
              <a:schemeClr val="accent1"/>
            </a:solidFill>
            <a:round/>
          </a:ln>
          <a:effectLst/>
        </c:spPr>
        <c:marker>
          <c:symbol val="none"/>
        </c:marker>
      </c:pivotFmt>
      <c:pivotFmt>
        <c:idx val="225"/>
        <c:spPr>
          <a:solidFill>
            <a:schemeClr val="accent1"/>
          </a:solidFill>
          <a:ln w="28575" cap="rnd">
            <a:solidFill>
              <a:schemeClr val="accent1"/>
            </a:solidFill>
            <a:round/>
          </a:ln>
          <a:effectLst/>
        </c:spPr>
        <c:marker>
          <c:symbol val="none"/>
        </c:marker>
      </c:pivotFmt>
      <c:pivotFmt>
        <c:idx val="226"/>
        <c:spPr>
          <a:solidFill>
            <a:schemeClr val="accent1"/>
          </a:solidFill>
          <a:ln w="28575" cap="rnd">
            <a:solidFill>
              <a:schemeClr val="accent1"/>
            </a:solidFill>
            <a:round/>
          </a:ln>
          <a:effectLst/>
        </c:spPr>
        <c:marker>
          <c:symbol val="none"/>
        </c:marker>
      </c:pivotFmt>
      <c:pivotFmt>
        <c:idx val="227"/>
        <c:spPr>
          <a:solidFill>
            <a:schemeClr val="accent1"/>
          </a:solidFill>
          <a:ln w="28575" cap="rnd">
            <a:solidFill>
              <a:schemeClr val="accent1"/>
            </a:solidFill>
            <a:round/>
          </a:ln>
          <a:effectLst/>
        </c:spPr>
        <c:marker>
          <c:symbol val="none"/>
        </c:marker>
      </c:pivotFmt>
      <c:pivotFmt>
        <c:idx val="228"/>
        <c:spPr>
          <a:solidFill>
            <a:schemeClr val="accent1"/>
          </a:solidFill>
          <a:ln w="28575" cap="rnd">
            <a:solidFill>
              <a:schemeClr val="accent1"/>
            </a:solidFill>
            <a:round/>
          </a:ln>
          <a:effectLst/>
        </c:spPr>
        <c:marker>
          <c:symbol val="none"/>
        </c:marker>
      </c:pivotFmt>
      <c:pivotFmt>
        <c:idx val="229"/>
        <c:spPr>
          <a:solidFill>
            <a:schemeClr val="accent1"/>
          </a:solidFill>
          <a:ln w="28575" cap="rnd">
            <a:solidFill>
              <a:schemeClr val="accent1"/>
            </a:solidFill>
            <a:round/>
          </a:ln>
          <a:effectLst/>
        </c:spPr>
        <c:marker>
          <c:symbol val="none"/>
        </c:marker>
      </c:pivotFmt>
      <c:pivotFmt>
        <c:idx val="230"/>
        <c:spPr>
          <a:solidFill>
            <a:schemeClr val="accent1"/>
          </a:solidFill>
          <a:ln w="28575" cap="rnd">
            <a:solidFill>
              <a:schemeClr val="accent1"/>
            </a:solidFill>
            <a:round/>
          </a:ln>
          <a:effectLst/>
        </c:spPr>
        <c:marker>
          <c:symbol val="none"/>
        </c:marker>
      </c:pivotFmt>
      <c:pivotFmt>
        <c:idx val="231"/>
        <c:spPr>
          <a:solidFill>
            <a:schemeClr val="accent1"/>
          </a:solidFill>
          <a:ln w="28575" cap="rnd">
            <a:solidFill>
              <a:schemeClr val="accent1"/>
            </a:solidFill>
            <a:round/>
          </a:ln>
          <a:effectLst/>
        </c:spPr>
        <c:marker>
          <c:symbol val="none"/>
        </c:marker>
      </c:pivotFmt>
      <c:pivotFmt>
        <c:idx val="232"/>
        <c:spPr>
          <a:solidFill>
            <a:schemeClr val="accent1"/>
          </a:solidFill>
          <a:ln w="28575" cap="rnd">
            <a:solidFill>
              <a:schemeClr val="accent1"/>
            </a:solidFill>
            <a:round/>
          </a:ln>
          <a:effectLst/>
        </c:spPr>
        <c:marker>
          <c:symbol val="none"/>
        </c:marker>
      </c:pivotFmt>
      <c:pivotFmt>
        <c:idx val="233"/>
        <c:spPr>
          <a:solidFill>
            <a:schemeClr val="accent1"/>
          </a:solidFill>
          <a:ln w="28575" cap="rnd">
            <a:solidFill>
              <a:schemeClr val="accent1"/>
            </a:solidFill>
            <a:round/>
          </a:ln>
          <a:effectLst/>
        </c:spPr>
        <c:marker>
          <c:symbol val="none"/>
        </c:marker>
      </c:pivotFmt>
      <c:pivotFmt>
        <c:idx val="234"/>
        <c:spPr>
          <a:solidFill>
            <a:schemeClr val="accent1"/>
          </a:solidFill>
          <a:ln w="28575" cap="rnd">
            <a:solidFill>
              <a:schemeClr val="accent1"/>
            </a:solidFill>
            <a:round/>
          </a:ln>
          <a:effectLst/>
        </c:spPr>
        <c:marker>
          <c:symbol val="none"/>
        </c:marker>
      </c:pivotFmt>
      <c:pivotFmt>
        <c:idx val="235"/>
        <c:spPr>
          <a:solidFill>
            <a:schemeClr val="accent1"/>
          </a:solidFill>
          <a:ln w="28575" cap="rnd">
            <a:solidFill>
              <a:schemeClr val="accent1"/>
            </a:solidFill>
            <a:round/>
          </a:ln>
          <a:effectLst/>
        </c:spPr>
        <c:marker>
          <c:symbol val="none"/>
        </c:marker>
      </c:pivotFmt>
      <c:pivotFmt>
        <c:idx val="236"/>
        <c:spPr>
          <a:solidFill>
            <a:schemeClr val="accent1"/>
          </a:solidFill>
          <a:ln w="28575" cap="rnd">
            <a:solidFill>
              <a:schemeClr val="accent1"/>
            </a:solidFill>
            <a:round/>
          </a:ln>
          <a:effectLst/>
        </c:spPr>
        <c:marker>
          <c:symbol val="none"/>
        </c:marker>
      </c:pivotFmt>
      <c:pivotFmt>
        <c:idx val="237"/>
        <c:spPr>
          <a:solidFill>
            <a:schemeClr val="accent1"/>
          </a:solidFill>
          <a:ln w="28575" cap="rnd">
            <a:solidFill>
              <a:schemeClr val="accent1"/>
            </a:solidFill>
            <a:round/>
          </a:ln>
          <a:effectLst/>
        </c:spPr>
        <c:marker>
          <c:symbol val="none"/>
        </c:marker>
      </c:pivotFmt>
      <c:pivotFmt>
        <c:idx val="238"/>
        <c:spPr>
          <a:solidFill>
            <a:schemeClr val="accent1"/>
          </a:solidFill>
          <a:ln w="28575" cap="rnd">
            <a:solidFill>
              <a:schemeClr val="accent1"/>
            </a:solidFill>
            <a:round/>
          </a:ln>
          <a:effectLst/>
        </c:spPr>
        <c:marker>
          <c:symbol val="none"/>
        </c:marker>
      </c:pivotFmt>
      <c:pivotFmt>
        <c:idx val="239"/>
        <c:spPr>
          <a:solidFill>
            <a:schemeClr val="accent1"/>
          </a:solidFill>
          <a:ln w="28575" cap="rnd">
            <a:solidFill>
              <a:schemeClr val="accent1"/>
            </a:solidFill>
            <a:round/>
          </a:ln>
          <a:effectLst/>
        </c:spPr>
        <c:marker>
          <c:symbol val="none"/>
        </c:marker>
      </c:pivotFmt>
      <c:pivotFmt>
        <c:idx val="240"/>
        <c:spPr>
          <a:solidFill>
            <a:schemeClr val="accent1"/>
          </a:solidFill>
          <a:ln w="28575" cap="rnd">
            <a:solidFill>
              <a:schemeClr val="accent1"/>
            </a:solidFill>
            <a:round/>
          </a:ln>
          <a:effectLst/>
        </c:spPr>
        <c:marker>
          <c:symbol val="none"/>
        </c:marker>
      </c:pivotFmt>
      <c:pivotFmt>
        <c:idx val="241"/>
        <c:spPr>
          <a:solidFill>
            <a:schemeClr val="accent1"/>
          </a:solidFill>
          <a:ln w="28575" cap="rnd">
            <a:solidFill>
              <a:schemeClr val="accent1"/>
            </a:solidFill>
            <a:round/>
          </a:ln>
          <a:effectLst/>
        </c:spPr>
        <c:marker>
          <c:symbol val="none"/>
        </c:marker>
      </c:pivotFmt>
      <c:pivotFmt>
        <c:idx val="242"/>
        <c:spPr>
          <a:solidFill>
            <a:schemeClr val="accent1"/>
          </a:solidFill>
          <a:ln w="28575" cap="rnd">
            <a:solidFill>
              <a:schemeClr val="accent1"/>
            </a:solidFill>
            <a:round/>
          </a:ln>
          <a:effectLst/>
        </c:spPr>
        <c:marker>
          <c:symbol val="none"/>
        </c:marker>
      </c:pivotFmt>
      <c:pivotFmt>
        <c:idx val="243"/>
        <c:spPr>
          <a:solidFill>
            <a:schemeClr val="accent1"/>
          </a:solidFill>
          <a:ln w="28575" cap="rnd">
            <a:solidFill>
              <a:schemeClr val="accent1"/>
            </a:solidFill>
            <a:round/>
          </a:ln>
          <a:effectLst/>
        </c:spPr>
        <c:marker>
          <c:symbol val="none"/>
        </c:marker>
      </c:pivotFmt>
      <c:pivotFmt>
        <c:idx val="244"/>
        <c:spPr>
          <a:solidFill>
            <a:schemeClr val="accent1"/>
          </a:solidFill>
          <a:ln w="28575" cap="rnd">
            <a:solidFill>
              <a:schemeClr val="accent1"/>
            </a:solidFill>
            <a:round/>
          </a:ln>
          <a:effectLst/>
        </c:spPr>
        <c:marker>
          <c:symbol val="none"/>
        </c:marker>
      </c:pivotFmt>
      <c:pivotFmt>
        <c:idx val="245"/>
        <c:spPr>
          <a:solidFill>
            <a:schemeClr val="accent1"/>
          </a:solidFill>
          <a:ln w="28575" cap="rnd">
            <a:solidFill>
              <a:schemeClr val="accent1"/>
            </a:solidFill>
            <a:round/>
          </a:ln>
          <a:effectLst/>
        </c:spPr>
        <c:marker>
          <c:symbol val="none"/>
        </c:marker>
      </c:pivotFmt>
      <c:pivotFmt>
        <c:idx val="246"/>
        <c:spPr>
          <a:solidFill>
            <a:schemeClr val="accent1"/>
          </a:solidFill>
          <a:ln w="28575" cap="rnd">
            <a:solidFill>
              <a:schemeClr val="accent1"/>
            </a:solidFill>
            <a:round/>
          </a:ln>
          <a:effectLst/>
        </c:spPr>
        <c:marker>
          <c:symbol val="none"/>
        </c:marker>
      </c:pivotFmt>
      <c:pivotFmt>
        <c:idx val="247"/>
        <c:spPr>
          <a:solidFill>
            <a:schemeClr val="accent1"/>
          </a:solidFill>
          <a:ln w="28575" cap="rnd">
            <a:solidFill>
              <a:schemeClr val="accent1"/>
            </a:solidFill>
            <a:round/>
          </a:ln>
          <a:effectLst/>
        </c:spPr>
        <c:marker>
          <c:symbol val="none"/>
        </c:marker>
      </c:pivotFmt>
      <c:pivotFmt>
        <c:idx val="248"/>
        <c:spPr>
          <a:solidFill>
            <a:schemeClr val="accent1"/>
          </a:solidFill>
          <a:ln w="28575" cap="rnd">
            <a:solidFill>
              <a:schemeClr val="accent1"/>
            </a:solidFill>
            <a:round/>
          </a:ln>
          <a:effectLst/>
        </c:spPr>
        <c:marker>
          <c:symbol val="none"/>
        </c:marker>
      </c:pivotFmt>
      <c:pivotFmt>
        <c:idx val="249"/>
        <c:spPr>
          <a:solidFill>
            <a:schemeClr val="accent1"/>
          </a:solidFill>
          <a:ln w="28575" cap="rnd">
            <a:solidFill>
              <a:schemeClr val="accent1"/>
            </a:solidFill>
            <a:round/>
          </a:ln>
          <a:effectLst/>
        </c:spPr>
        <c:marker>
          <c:symbol val="none"/>
        </c:marker>
      </c:pivotFmt>
      <c:pivotFmt>
        <c:idx val="250"/>
        <c:spPr>
          <a:solidFill>
            <a:schemeClr val="accent1"/>
          </a:solidFill>
          <a:ln w="28575" cap="rnd">
            <a:solidFill>
              <a:schemeClr val="accent1"/>
            </a:solidFill>
            <a:round/>
          </a:ln>
          <a:effectLst/>
        </c:spPr>
        <c:marker>
          <c:symbol val="none"/>
        </c:marker>
      </c:pivotFmt>
      <c:pivotFmt>
        <c:idx val="251"/>
        <c:spPr>
          <a:solidFill>
            <a:schemeClr val="accent1"/>
          </a:solidFill>
          <a:ln w="28575" cap="rnd">
            <a:solidFill>
              <a:schemeClr val="accent1"/>
            </a:solidFill>
            <a:round/>
          </a:ln>
          <a:effectLst/>
        </c:spPr>
        <c:marker>
          <c:symbol val="none"/>
        </c:marker>
      </c:pivotFmt>
      <c:pivotFmt>
        <c:idx val="252"/>
        <c:spPr>
          <a:solidFill>
            <a:schemeClr val="accent1"/>
          </a:solidFill>
          <a:ln w="28575" cap="rnd">
            <a:solidFill>
              <a:schemeClr val="accent1"/>
            </a:solidFill>
            <a:round/>
          </a:ln>
          <a:effectLst/>
        </c:spPr>
        <c:marker>
          <c:symbol val="none"/>
        </c:marker>
      </c:pivotFmt>
      <c:pivotFmt>
        <c:idx val="253"/>
        <c:spPr>
          <a:solidFill>
            <a:schemeClr val="accent1"/>
          </a:solidFill>
          <a:ln w="28575" cap="rnd">
            <a:solidFill>
              <a:schemeClr val="accent1"/>
            </a:solidFill>
            <a:round/>
          </a:ln>
          <a:effectLst/>
        </c:spPr>
        <c:marker>
          <c:symbol val="none"/>
        </c:marker>
      </c:pivotFmt>
      <c:pivotFmt>
        <c:idx val="254"/>
        <c:spPr>
          <a:solidFill>
            <a:schemeClr val="accent1"/>
          </a:solidFill>
          <a:ln w="28575" cap="rnd">
            <a:solidFill>
              <a:schemeClr val="accent1"/>
            </a:solidFill>
            <a:round/>
          </a:ln>
          <a:effectLst/>
        </c:spPr>
        <c:marker>
          <c:symbol val="none"/>
        </c:marker>
      </c:pivotFmt>
      <c:pivotFmt>
        <c:idx val="255"/>
        <c:spPr>
          <a:solidFill>
            <a:schemeClr val="accent1"/>
          </a:solidFill>
          <a:ln w="28575" cap="rnd">
            <a:solidFill>
              <a:schemeClr val="accent1"/>
            </a:solidFill>
            <a:round/>
          </a:ln>
          <a:effectLst/>
        </c:spPr>
        <c:marker>
          <c:symbol val="none"/>
        </c:marker>
      </c:pivotFmt>
      <c:pivotFmt>
        <c:idx val="256"/>
        <c:spPr>
          <a:solidFill>
            <a:schemeClr val="accent1"/>
          </a:solidFill>
          <a:ln w="28575" cap="rnd">
            <a:solidFill>
              <a:schemeClr val="accent1"/>
            </a:solidFill>
            <a:round/>
          </a:ln>
          <a:effectLst/>
        </c:spPr>
        <c:marker>
          <c:symbol val="none"/>
        </c:marker>
      </c:pivotFmt>
      <c:pivotFmt>
        <c:idx val="257"/>
        <c:spPr>
          <a:solidFill>
            <a:schemeClr val="accent1"/>
          </a:solidFill>
          <a:ln w="28575" cap="rnd">
            <a:solidFill>
              <a:schemeClr val="accent1"/>
            </a:solidFill>
            <a:round/>
          </a:ln>
          <a:effectLst/>
        </c:spPr>
        <c:marker>
          <c:symbol val="none"/>
        </c:marker>
      </c:pivotFmt>
      <c:pivotFmt>
        <c:idx val="258"/>
        <c:spPr>
          <a:solidFill>
            <a:schemeClr val="accent1"/>
          </a:solidFill>
          <a:ln w="28575" cap="rnd">
            <a:solidFill>
              <a:schemeClr val="accent1"/>
            </a:solidFill>
            <a:round/>
          </a:ln>
          <a:effectLst/>
        </c:spPr>
        <c:marker>
          <c:symbol val="none"/>
        </c:marker>
      </c:pivotFmt>
      <c:pivotFmt>
        <c:idx val="259"/>
        <c:spPr>
          <a:solidFill>
            <a:schemeClr val="accent1"/>
          </a:solidFill>
          <a:ln w="28575" cap="rnd">
            <a:solidFill>
              <a:schemeClr val="accent1"/>
            </a:solidFill>
            <a:round/>
          </a:ln>
          <a:effectLst/>
        </c:spPr>
        <c:marker>
          <c:symbol val="none"/>
        </c:marker>
      </c:pivotFmt>
      <c:pivotFmt>
        <c:idx val="260"/>
        <c:spPr>
          <a:solidFill>
            <a:schemeClr val="accent1"/>
          </a:solidFill>
          <a:ln w="28575" cap="rnd">
            <a:solidFill>
              <a:schemeClr val="accent1"/>
            </a:solidFill>
            <a:round/>
          </a:ln>
          <a:effectLst/>
        </c:spPr>
        <c:marker>
          <c:symbol val="none"/>
        </c:marker>
      </c:pivotFmt>
      <c:pivotFmt>
        <c:idx val="261"/>
        <c:spPr>
          <a:solidFill>
            <a:schemeClr val="accent1"/>
          </a:solidFill>
          <a:ln w="28575" cap="rnd">
            <a:solidFill>
              <a:schemeClr val="accent1"/>
            </a:solidFill>
            <a:round/>
          </a:ln>
          <a:effectLst/>
        </c:spPr>
        <c:marker>
          <c:symbol val="none"/>
        </c:marker>
      </c:pivotFmt>
      <c:pivotFmt>
        <c:idx val="262"/>
        <c:spPr>
          <a:solidFill>
            <a:schemeClr val="accent1"/>
          </a:solidFill>
          <a:ln w="28575" cap="rnd">
            <a:solidFill>
              <a:schemeClr val="accent1"/>
            </a:solidFill>
            <a:round/>
          </a:ln>
          <a:effectLst/>
        </c:spPr>
        <c:marker>
          <c:symbol val="none"/>
        </c:marker>
      </c:pivotFmt>
      <c:pivotFmt>
        <c:idx val="263"/>
        <c:spPr>
          <a:solidFill>
            <a:schemeClr val="accent1"/>
          </a:solidFill>
          <a:ln w="28575" cap="rnd">
            <a:solidFill>
              <a:schemeClr val="accent1"/>
            </a:solidFill>
            <a:round/>
          </a:ln>
          <a:effectLst/>
        </c:spPr>
        <c:marker>
          <c:symbol val="none"/>
        </c:marker>
      </c:pivotFmt>
      <c:pivotFmt>
        <c:idx val="264"/>
        <c:spPr>
          <a:solidFill>
            <a:schemeClr val="accent1"/>
          </a:solidFill>
          <a:ln w="28575" cap="rnd">
            <a:solidFill>
              <a:schemeClr val="accent1"/>
            </a:solidFill>
            <a:round/>
          </a:ln>
          <a:effectLst/>
        </c:spPr>
        <c:marker>
          <c:symbol val="none"/>
        </c:marker>
      </c:pivotFmt>
      <c:pivotFmt>
        <c:idx val="265"/>
        <c:spPr>
          <a:solidFill>
            <a:schemeClr val="accent1"/>
          </a:solidFill>
          <a:ln w="28575" cap="rnd">
            <a:solidFill>
              <a:schemeClr val="accent1"/>
            </a:solidFill>
            <a:round/>
          </a:ln>
          <a:effectLst/>
        </c:spPr>
        <c:marker>
          <c:symbol val="none"/>
        </c:marker>
      </c:pivotFmt>
      <c:pivotFmt>
        <c:idx val="266"/>
        <c:spPr>
          <a:solidFill>
            <a:schemeClr val="accent1"/>
          </a:solidFill>
          <a:ln w="28575" cap="rnd">
            <a:solidFill>
              <a:schemeClr val="accent1"/>
            </a:solidFill>
            <a:round/>
          </a:ln>
          <a:effectLst/>
        </c:spPr>
        <c:marker>
          <c:symbol val="none"/>
        </c:marker>
      </c:pivotFmt>
      <c:pivotFmt>
        <c:idx val="267"/>
        <c:spPr>
          <a:solidFill>
            <a:schemeClr val="accent1"/>
          </a:solidFill>
          <a:ln w="28575" cap="rnd">
            <a:solidFill>
              <a:schemeClr val="accent1"/>
            </a:solidFill>
            <a:round/>
          </a:ln>
          <a:effectLst/>
        </c:spPr>
        <c:marker>
          <c:symbol val="none"/>
        </c:marker>
      </c:pivotFmt>
      <c:pivotFmt>
        <c:idx val="268"/>
        <c:spPr>
          <a:solidFill>
            <a:schemeClr val="accent1"/>
          </a:solidFill>
          <a:ln w="28575" cap="rnd">
            <a:solidFill>
              <a:schemeClr val="accent1"/>
            </a:solidFill>
            <a:round/>
          </a:ln>
          <a:effectLst/>
        </c:spPr>
        <c:marker>
          <c:symbol val="none"/>
        </c:marker>
      </c:pivotFmt>
      <c:pivotFmt>
        <c:idx val="269"/>
        <c:spPr>
          <a:solidFill>
            <a:schemeClr val="accent1"/>
          </a:solidFill>
          <a:ln w="28575" cap="rnd">
            <a:solidFill>
              <a:schemeClr val="accent1"/>
            </a:solidFill>
            <a:round/>
          </a:ln>
          <a:effectLst/>
        </c:spPr>
        <c:marker>
          <c:symbol val="none"/>
        </c:marker>
      </c:pivotFmt>
      <c:pivotFmt>
        <c:idx val="270"/>
        <c:spPr>
          <a:solidFill>
            <a:schemeClr val="accent1"/>
          </a:solidFill>
          <a:ln w="28575" cap="rnd">
            <a:solidFill>
              <a:schemeClr val="accent1"/>
            </a:solidFill>
            <a:round/>
          </a:ln>
          <a:effectLst/>
        </c:spPr>
        <c:marker>
          <c:symbol val="none"/>
        </c:marker>
      </c:pivotFmt>
      <c:pivotFmt>
        <c:idx val="271"/>
        <c:spPr>
          <a:solidFill>
            <a:schemeClr val="accent1"/>
          </a:solidFill>
          <a:ln w="28575" cap="rnd">
            <a:solidFill>
              <a:schemeClr val="accent1"/>
            </a:solidFill>
            <a:round/>
          </a:ln>
          <a:effectLst/>
        </c:spPr>
        <c:marker>
          <c:symbol val="none"/>
        </c:marker>
      </c:pivotFmt>
      <c:pivotFmt>
        <c:idx val="272"/>
        <c:spPr>
          <a:solidFill>
            <a:schemeClr val="accent1"/>
          </a:solidFill>
          <a:ln w="28575" cap="rnd">
            <a:solidFill>
              <a:schemeClr val="accent1"/>
            </a:solidFill>
            <a:round/>
          </a:ln>
          <a:effectLst/>
        </c:spPr>
        <c:marker>
          <c:symbol val="none"/>
        </c:marker>
      </c:pivotFmt>
      <c:pivotFmt>
        <c:idx val="273"/>
        <c:spPr>
          <a:solidFill>
            <a:schemeClr val="accent1"/>
          </a:solidFill>
          <a:ln w="28575" cap="rnd">
            <a:solidFill>
              <a:schemeClr val="accent1"/>
            </a:solidFill>
            <a:round/>
          </a:ln>
          <a:effectLst/>
        </c:spPr>
        <c:marker>
          <c:symbol val="none"/>
        </c:marker>
      </c:pivotFmt>
      <c:pivotFmt>
        <c:idx val="274"/>
        <c:spPr>
          <a:solidFill>
            <a:schemeClr val="accent1"/>
          </a:solidFill>
          <a:ln w="28575" cap="rnd">
            <a:solidFill>
              <a:schemeClr val="accent1"/>
            </a:solidFill>
            <a:round/>
          </a:ln>
          <a:effectLst/>
        </c:spPr>
        <c:marker>
          <c:symbol val="none"/>
        </c:marker>
      </c:pivotFmt>
      <c:pivotFmt>
        <c:idx val="275"/>
        <c:spPr>
          <a:solidFill>
            <a:schemeClr val="accent1"/>
          </a:solidFill>
          <a:ln w="28575" cap="rnd">
            <a:solidFill>
              <a:schemeClr val="accent1"/>
            </a:solidFill>
            <a:round/>
          </a:ln>
          <a:effectLst/>
        </c:spPr>
        <c:marker>
          <c:symbol val="none"/>
        </c:marker>
      </c:pivotFmt>
      <c:pivotFmt>
        <c:idx val="276"/>
        <c:spPr>
          <a:solidFill>
            <a:schemeClr val="accent1"/>
          </a:solidFill>
          <a:ln w="28575" cap="rnd">
            <a:solidFill>
              <a:schemeClr val="accent1"/>
            </a:solidFill>
            <a:round/>
          </a:ln>
          <a:effectLst/>
        </c:spPr>
        <c:marker>
          <c:symbol val="none"/>
        </c:marker>
      </c:pivotFmt>
      <c:pivotFmt>
        <c:idx val="277"/>
        <c:spPr>
          <a:solidFill>
            <a:schemeClr val="accent1"/>
          </a:solidFill>
          <a:ln w="28575" cap="rnd">
            <a:solidFill>
              <a:schemeClr val="accent1"/>
            </a:solidFill>
            <a:round/>
          </a:ln>
          <a:effectLst/>
        </c:spPr>
        <c:marker>
          <c:symbol val="none"/>
        </c:marker>
      </c:pivotFmt>
      <c:pivotFmt>
        <c:idx val="278"/>
        <c:spPr>
          <a:solidFill>
            <a:schemeClr val="accent1"/>
          </a:solidFill>
          <a:ln w="28575" cap="rnd">
            <a:solidFill>
              <a:schemeClr val="accent1"/>
            </a:solidFill>
            <a:round/>
          </a:ln>
          <a:effectLst/>
        </c:spPr>
        <c:marker>
          <c:symbol val="none"/>
        </c:marker>
      </c:pivotFmt>
      <c:pivotFmt>
        <c:idx val="279"/>
        <c:spPr>
          <a:solidFill>
            <a:schemeClr val="accent1"/>
          </a:solidFill>
          <a:ln w="28575" cap="rnd">
            <a:solidFill>
              <a:schemeClr val="accent1"/>
            </a:solidFill>
            <a:round/>
          </a:ln>
          <a:effectLst/>
        </c:spPr>
        <c:marker>
          <c:symbol val="none"/>
        </c:marker>
      </c:pivotFmt>
      <c:pivotFmt>
        <c:idx val="280"/>
        <c:spPr>
          <a:solidFill>
            <a:schemeClr val="accent1"/>
          </a:solidFill>
          <a:ln w="28575" cap="rnd">
            <a:solidFill>
              <a:schemeClr val="accent1"/>
            </a:solidFill>
            <a:round/>
          </a:ln>
          <a:effectLst/>
        </c:spPr>
        <c:marker>
          <c:symbol val="none"/>
        </c:marker>
      </c:pivotFmt>
      <c:pivotFmt>
        <c:idx val="281"/>
        <c:spPr>
          <a:solidFill>
            <a:schemeClr val="accent1"/>
          </a:solidFill>
          <a:ln w="28575" cap="rnd">
            <a:solidFill>
              <a:schemeClr val="accent1"/>
            </a:solidFill>
            <a:round/>
          </a:ln>
          <a:effectLst/>
        </c:spPr>
        <c:marker>
          <c:symbol val="none"/>
        </c:marker>
      </c:pivotFmt>
      <c:pivotFmt>
        <c:idx val="282"/>
        <c:spPr>
          <a:solidFill>
            <a:schemeClr val="accent1"/>
          </a:solidFill>
          <a:ln w="28575" cap="rnd">
            <a:solidFill>
              <a:schemeClr val="accent1"/>
            </a:solidFill>
            <a:round/>
          </a:ln>
          <a:effectLst/>
        </c:spPr>
        <c:marker>
          <c:symbol val="none"/>
        </c:marker>
      </c:pivotFmt>
      <c:pivotFmt>
        <c:idx val="283"/>
        <c:spPr>
          <a:solidFill>
            <a:schemeClr val="accent1"/>
          </a:solidFill>
          <a:ln w="28575" cap="rnd">
            <a:solidFill>
              <a:schemeClr val="accent1"/>
            </a:solidFill>
            <a:round/>
          </a:ln>
          <a:effectLst/>
        </c:spPr>
        <c:marker>
          <c:symbol val="none"/>
        </c:marker>
      </c:pivotFmt>
      <c:pivotFmt>
        <c:idx val="284"/>
        <c:spPr>
          <a:solidFill>
            <a:schemeClr val="accent1"/>
          </a:solidFill>
          <a:ln w="28575" cap="rnd">
            <a:solidFill>
              <a:schemeClr val="accent1"/>
            </a:solidFill>
            <a:round/>
          </a:ln>
          <a:effectLst/>
        </c:spPr>
        <c:marker>
          <c:symbol val="none"/>
        </c:marker>
      </c:pivotFmt>
      <c:pivotFmt>
        <c:idx val="285"/>
        <c:spPr>
          <a:solidFill>
            <a:schemeClr val="accent1"/>
          </a:solidFill>
          <a:ln w="28575" cap="rnd">
            <a:solidFill>
              <a:schemeClr val="accent1"/>
            </a:solidFill>
            <a:round/>
          </a:ln>
          <a:effectLst/>
        </c:spPr>
        <c:marker>
          <c:symbol val="none"/>
        </c:marker>
      </c:pivotFmt>
      <c:pivotFmt>
        <c:idx val="286"/>
        <c:spPr>
          <a:solidFill>
            <a:schemeClr val="accent1"/>
          </a:solidFill>
          <a:ln w="28575" cap="rnd">
            <a:solidFill>
              <a:schemeClr val="accent1"/>
            </a:solidFill>
            <a:round/>
          </a:ln>
          <a:effectLst/>
        </c:spPr>
        <c:marker>
          <c:symbol val="none"/>
        </c:marker>
      </c:pivotFmt>
      <c:pivotFmt>
        <c:idx val="287"/>
        <c:spPr>
          <a:solidFill>
            <a:schemeClr val="accent1"/>
          </a:solidFill>
          <a:ln w="28575" cap="rnd">
            <a:solidFill>
              <a:schemeClr val="accent1"/>
            </a:solidFill>
            <a:round/>
          </a:ln>
          <a:effectLst/>
        </c:spPr>
        <c:marker>
          <c:symbol val="none"/>
        </c:marker>
      </c:pivotFmt>
      <c:pivotFmt>
        <c:idx val="288"/>
        <c:spPr>
          <a:solidFill>
            <a:schemeClr val="accent1"/>
          </a:solidFill>
          <a:ln w="28575" cap="rnd">
            <a:solidFill>
              <a:schemeClr val="accent1"/>
            </a:solidFill>
            <a:round/>
          </a:ln>
          <a:effectLst/>
        </c:spPr>
        <c:marker>
          <c:symbol val="none"/>
        </c:marker>
      </c:pivotFmt>
      <c:pivotFmt>
        <c:idx val="289"/>
        <c:spPr>
          <a:solidFill>
            <a:schemeClr val="accent1"/>
          </a:solidFill>
          <a:ln w="28575" cap="rnd">
            <a:solidFill>
              <a:schemeClr val="accent1"/>
            </a:solidFill>
            <a:round/>
          </a:ln>
          <a:effectLst/>
        </c:spPr>
        <c:marker>
          <c:symbol val="none"/>
        </c:marker>
      </c:pivotFmt>
      <c:pivotFmt>
        <c:idx val="290"/>
        <c:spPr>
          <a:solidFill>
            <a:schemeClr val="accent1"/>
          </a:solidFill>
          <a:ln w="28575" cap="rnd">
            <a:solidFill>
              <a:schemeClr val="accent1"/>
            </a:solidFill>
            <a:round/>
          </a:ln>
          <a:effectLst/>
        </c:spPr>
        <c:marker>
          <c:symbol val="none"/>
        </c:marker>
      </c:pivotFmt>
      <c:pivotFmt>
        <c:idx val="291"/>
        <c:spPr>
          <a:solidFill>
            <a:schemeClr val="accent1"/>
          </a:solidFill>
          <a:ln w="28575" cap="rnd">
            <a:solidFill>
              <a:schemeClr val="accent1"/>
            </a:solidFill>
            <a:round/>
          </a:ln>
          <a:effectLst/>
        </c:spPr>
        <c:marker>
          <c:symbol val="none"/>
        </c:marker>
      </c:pivotFmt>
      <c:pivotFmt>
        <c:idx val="292"/>
        <c:spPr>
          <a:solidFill>
            <a:schemeClr val="accent1"/>
          </a:solidFill>
          <a:ln w="28575" cap="rnd">
            <a:solidFill>
              <a:schemeClr val="accent1"/>
            </a:solidFill>
            <a:round/>
          </a:ln>
          <a:effectLst/>
        </c:spPr>
        <c:marker>
          <c:symbol val="none"/>
        </c:marker>
      </c:pivotFmt>
      <c:pivotFmt>
        <c:idx val="293"/>
        <c:spPr>
          <a:solidFill>
            <a:schemeClr val="accent1"/>
          </a:solidFill>
          <a:ln w="28575" cap="rnd">
            <a:solidFill>
              <a:schemeClr val="accent1"/>
            </a:solidFill>
            <a:round/>
          </a:ln>
          <a:effectLst/>
        </c:spPr>
        <c:marker>
          <c:symbol val="none"/>
        </c:marker>
      </c:pivotFmt>
      <c:pivotFmt>
        <c:idx val="294"/>
        <c:spPr>
          <a:solidFill>
            <a:schemeClr val="accent1"/>
          </a:solidFill>
          <a:ln w="28575" cap="rnd">
            <a:solidFill>
              <a:schemeClr val="accent1"/>
            </a:solidFill>
            <a:round/>
          </a:ln>
          <a:effectLst/>
        </c:spPr>
        <c:marker>
          <c:symbol val="none"/>
        </c:marker>
      </c:pivotFmt>
      <c:pivotFmt>
        <c:idx val="295"/>
        <c:spPr>
          <a:solidFill>
            <a:schemeClr val="accent1"/>
          </a:solidFill>
          <a:ln w="28575" cap="rnd">
            <a:solidFill>
              <a:schemeClr val="accent1"/>
            </a:solidFill>
            <a:round/>
          </a:ln>
          <a:effectLst/>
        </c:spPr>
        <c:marker>
          <c:symbol val="none"/>
        </c:marker>
      </c:pivotFmt>
      <c:pivotFmt>
        <c:idx val="296"/>
        <c:spPr>
          <a:solidFill>
            <a:schemeClr val="accent1"/>
          </a:solidFill>
          <a:ln w="28575" cap="rnd">
            <a:solidFill>
              <a:schemeClr val="accent1"/>
            </a:solidFill>
            <a:round/>
          </a:ln>
          <a:effectLst/>
        </c:spPr>
        <c:marker>
          <c:symbol val="none"/>
        </c:marker>
      </c:pivotFmt>
      <c:pivotFmt>
        <c:idx val="297"/>
        <c:spPr>
          <a:solidFill>
            <a:schemeClr val="accent1"/>
          </a:solidFill>
          <a:ln w="28575" cap="rnd">
            <a:solidFill>
              <a:schemeClr val="accent1"/>
            </a:solidFill>
            <a:round/>
          </a:ln>
          <a:effectLst/>
        </c:spPr>
        <c:marker>
          <c:symbol val="none"/>
        </c:marker>
      </c:pivotFmt>
      <c:pivotFmt>
        <c:idx val="298"/>
        <c:spPr>
          <a:solidFill>
            <a:schemeClr val="accent1"/>
          </a:solidFill>
          <a:ln w="28575" cap="rnd">
            <a:solidFill>
              <a:schemeClr val="accent1"/>
            </a:solidFill>
            <a:round/>
          </a:ln>
          <a:effectLst/>
        </c:spPr>
        <c:marker>
          <c:symbol val="none"/>
        </c:marker>
      </c:pivotFmt>
      <c:pivotFmt>
        <c:idx val="299"/>
        <c:spPr>
          <a:solidFill>
            <a:schemeClr val="accent1"/>
          </a:solidFill>
          <a:ln w="28575" cap="rnd">
            <a:solidFill>
              <a:schemeClr val="accent1"/>
            </a:solidFill>
            <a:round/>
          </a:ln>
          <a:effectLst/>
        </c:spPr>
        <c:marker>
          <c:symbol val="none"/>
        </c:marker>
      </c:pivotFmt>
      <c:pivotFmt>
        <c:idx val="300"/>
        <c:spPr>
          <a:solidFill>
            <a:schemeClr val="accent1"/>
          </a:solidFill>
          <a:ln w="28575" cap="rnd">
            <a:solidFill>
              <a:schemeClr val="accent1"/>
            </a:solidFill>
            <a:round/>
          </a:ln>
          <a:effectLst/>
        </c:spPr>
        <c:marker>
          <c:symbol val="none"/>
        </c:marker>
      </c:pivotFmt>
      <c:pivotFmt>
        <c:idx val="301"/>
        <c:spPr>
          <a:solidFill>
            <a:schemeClr val="accent1"/>
          </a:solidFill>
          <a:ln w="28575" cap="rnd">
            <a:solidFill>
              <a:schemeClr val="accent1"/>
            </a:solidFill>
            <a:round/>
          </a:ln>
          <a:effectLst/>
        </c:spPr>
        <c:marker>
          <c:symbol val="none"/>
        </c:marker>
      </c:pivotFmt>
      <c:pivotFmt>
        <c:idx val="302"/>
        <c:spPr>
          <a:solidFill>
            <a:schemeClr val="accent1"/>
          </a:solidFill>
          <a:ln w="28575" cap="rnd">
            <a:solidFill>
              <a:schemeClr val="accent1"/>
            </a:solidFill>
            <a:round/>
          </a:ln>
          <a:effectLst/>
        </c:spPr>
        <c:marker>
          <c:symbol val="none"/>
        </c:marker>
      </c:pivotFmt>
      <c:pivotFmt>
        <c:idx val="303"/>
        <c:spPr>
          <a:solidFill>
            <a:schemeClr val="accent1"/>
          </a:solidFill>
          <a:ln w="28575" cap="rnd">
            <a:solidFill>
              <a:schemeClr val="accent1"/>
            </a:solidFill>
            <a:round/>
          </a:ln>
          <a:effectLst/>
        </c:spPr>
        <c:marker>
          <c:symbol val="none"/>
        </c:marker>
      </c:pivotFmt>
      <c:pivotFmt>
        <c:idx val="304"/>
        <c:spPr>
          <a:solidFill>
            <a:schemeClr val="accent1"/>
          </a:solidFill>
          <a:ln w="28575" cap="rnd">
            <a:solidFill>
              <a:schemeClr val="accent1"/>
            </a:solidFill>
            <a:round/>
          </a:ln>
          <a:effectLst/>
        </c:spPr>
        <c:marker>
          <c:symbol val="none"/>
        </c:marker>
      </c:pivotFmt>
      <c:pivotFmt>
        <c:idx val="305"/>
        <c:spPr>
          <a:solidFill>
            <a:schemeClr val="accent1"/>
          </a:solidFill>
          <a:ln w="28575" cap="rnd">
            <a:solidFill>
              <a:schemeClr val="accent1"/>
            </a:solidFill>
            <a:round/>
          </a:ln>
          <a:effectLst/>
        </c:spPr>
        <c:marker>
          <c:symbol val="none"/>
        </c:marker>
      </c:pivotFmt>
      <c:pivotFmt>
        <c:idx val="306"/>
        <c:spPr>
          <a:solidFill>
            <a:schemeClr val="accent1"/>
          </a:solidFill>
          <a:ln w="28575" cap="rnd">
            <a:solidFill>
              <a:schemeClr val="accent1"/>
            </a:solidFill>
            <a:round/>
          </a:ln>
          <a:effectLst/>
        </c:spPr>
        <c:marker>
          <c:symbol val="none"/>
        </c:marker>
      </c:pivotFmt>
      <c:pivotFmt>
        <c:idx val="307"/>
        <c:spPr>
          <a:solidFill>
            <a:schemeClr val="accent1"/>
          </a:solidFill>
          <a:ln w="28575" cap="rnd">
            <a:solidFill>
              <a:schemeClr val="accent1"/>
            </a:solidFill>
            <a:round/>
          </a:ln>
          <a:effectLst/>
        </c:spPr>
        <c:marker>
          <c:symbol val="none"/>
        </c:marker>
      </c:pivotFmt>
      <c:pivotFmt>
        <c:idx val="308"/>
        <c:spPr>
          <a:solidFill>
            <a:schemeClr val="accent1"/>
          </a:solidFill>
          <a:ln w="28575" cap="rnd">
            <a:solidFill>
              <a:schemeClr val="accent1"/>
            </a:solidFill>
            <a:round/>
          </a:ln>
          <a:effectLst/>
        </c:spPr>
        <c:marker>
          <c:symbol val="none"/>
        </c:marker>
      </c:pivotFmt>
      <c:pivotFmt>
        <c:idx val="309"/>
        <c:spPr>
          <a:solidFill>
            <a:schemeClr val="accent1"/>
          </a:solidFill>
          <a:ln w="28575" cap="rnd">
            <a:solidFill>
              <a:schemeClr val="accent1"/>
            </a:solidFill>
            <a:round/>
          </a:ln>
          <a:effectLst/>
        </c:spPr>
        <c:marker>
          <c:symbol val="none"/>
        </c:marker>
      </c:pivotFmt>
      <c:pivotFmt>
        <c:idx val="310"/>
        <c:spPr>
          <a:solidFill>
            <a:schemeClr val="accent1"/>
          </a:solidFill>
          <a:ln w="28575" cap="rnd">
            <a:solidFill>
              <a:schemeClr val="accent1"/>
            </a:solidFill>
            <a:round/>
          </a:ln>
          <a:effectLst/>
        </c:spPr>
        <c:marker>
          <c:symbol val="none"/>
        </c:marker>
      </c:pivotFmt>
      <c:pivotFmt>
        <c:idx val="311"/>
        <c:spPr>
          <a:solidFill>
            <a:schemeClr val="accent1"/>
          </a:solidFill>
          <a:ln w="28575" cap="rnd">
            <a:solidFill>
              <a:schemeClr val="accent1"/>
            </a:solidFill>
            <a:round/>
          </a:ln>
          <a:effectLst/>
        </c:spPr>
        <c:marker>
          <c:symbol val="none"/>
        </c:marker>
      </c:pivotFmt>
      <c:pivotFmt>
        <c:idx val="312"/>
        <c:spPr>
          <a:solidFill>
            <a:schemeClr val="accent1"/>
          </a:solidFill>
          <a:ln w="28575" cap="rnd">
            <a:solidFill>
              <a:schemeClr val="accent1"/>
            </a:solidFill>
            <a:round/>
          </a:ln>
          <a:effectLst/>
        </c:spPr>
        <c:marker>
          <c:symbol val="none"/>
        </c:marker>
      </c:pivotFmt>
      <c:pivotFmt>
        <c:idx val="313"/>
        <c:spPr>
          <a:solidFill>
            <a:schemeClr val="accent1"/>
          </a:solidFill>
          <a:ln w="28575" cap="rnd">
            <a:solidFill>
              <a:schemeClr val="accent1"/>
            </a:solidFill>
            <a:round/>
          </a:ln>
          <a:effectLst/>
        </c:spPr>
        <c:marker>
          <c:symbol val="none"/>
        </c:marker>
      </c:pivotFmt>
      <c:pivotFmt>
        <c:idx val="314"/>
        <c:spPr>
          <a:solidFill>
            <a:schemeClr val="accent1"/>
          </a:solidFill>
          <a:ln w="28575" cap="rnd">
            <a:solidFill>
              <a:schemeClr val="accent1"/>
            </a:solidFill>
            <a:round/>
          </a:ln>
          <a:effectLst/>
        </c:spPr>
        <c:marker>
          <c:symbol val="none"/>
        </c:marker>
      </c:pivotFmt>
      <c:pivotFmt>
        <c:idx val="315"/>
        <c:spPr>
          <a:solidFill>
            <a:schemeClr val="accent1"/>
          </a:solidFill>
          <a:ln w="28575" cap="rnd">
            <a:solidFill>
              <a:schemeClr val="accent1"/>
            </a:solidFill>
            <a:round/>
          </a:ln>
          <a:effectLst/>
        </c:spPr>
        <c:marker>
          <c:symbol val="none"/>
        </c:marker>
      </c:pivotFmt>
      <c:pivotFmt>
        <c:idx val="316"/>
        <c:spPr>
          <a:solidFill>
            <a:schemeClr val="accent1"/>
          </a:solidFill>
          <a:ln w="28575" cap="rnd">
            <a:solidFill>
              <a:schemeClr val="accent1"/>
            </a:solidFill>
            <a:round/>
          </a:ln>
          <a:effectLst/>
        </c:spPr>
        <c:marker>
          <c:symbol val="none"/>
        </c:marker>
      </c:pivotFmt>
      <c:pivotFmt>
        <c:idx val="317"/>
        <c:spPr>
          <a:solidFill>
            <a:schemeClr val="accent1"/>
          </a:solidFill>
          <a:ln w="28575" cap="rnd">
            <a:solidFill>
              <a:schemeClr val="accent1"/>
            </a:solidFill>
            <a:round/>
          </a:ln>
          <a:effectLst/>
        </c:spPr>
        <c:marker>
          <c:symbol val="none"/>
        </c:marker>
      </c:pivotFmt>
      <c:pivotFmt>
        <c:idx val="318"/>
        <c:spPr>
          <a:solidFill>
            <a:schemeClr val="accent1"/>
          </a:solidFill>
          <a:ln w="28575" cap="rnd">
            <a:solidFill>
              <a:schemeClr val="accent1"/>
            </a:solidFill>
            <a:round/>
          </a:ln>
          <a:effectLst/>
        </c:spPr>
        <c:marker>
          <c:symbol val="none"/>
        </c:marker>
      </c:pivotFmt>
      <c:pivotFmt>
        <c:idx val="319"/>
        <c:spPr>
          <a:solidFill>
            <a:schemeClr val="accent1"/>
          </a:solidFill>
          <a:ln w="28575" cap="rnd">
            <a:solidFill>
              <a:schemeClr val="accent1"/>
            </a:solidFill>
            <a:round/>
          </a:ln>
          <a:effectLst/>
        </c:spPr>
        <c:marker>
          <c:symbol val="none"/>
        </c:marker>
      </c:pivotFmt>
      <c:pivotFmt>
        <c:idx val="320"/>
        <c:spPr>
          <a:solidFill>
            <a:schemeClr val="accent1"/>
          </a:solidFill>
          <a:ln w="28575" cap="rnd">
            <a:solidFill>
              <a:schemeClr val="accent1"/>
            </a:solidFill>
            <a:round/>
          </a:ln>
          <a:effectLst/>
        </c:spPr>
        <c:marker>
          <c:symbol val="none"/>
        </c:marker>
      </c:pivotFmt>
      <c:pivotFmt>
        <c:idx val="321"/>
        <c:spPr>
          <a:solidFill>
            <a:schemeClr val="accent1"/>
          </a:solidFill>
          <a:ln w="28575" cap="rnd">
            <a:solidFill>
              <a:schemeClr val="accent1"/>
            </a:solidFill>
            <a:round/>
          </a:ln>
          <a:effectLst/>
        </c:spPr>
        <c:marker>
          <c:symbol val="none"/>
        </c:marker>
      </c:pivotFmt>
      <c:pivotFmt>
        <c:idx val="322"/>
        <c:spPr>
          <a:solidFill>
            <a:schemeClr val="accent1"/>
          </a:solidFill>
          <a:ln w="28575" cap="rnd">
            <a:solidFill>
              <a:schemeClr val="accent1"/>
            </a:solidFill>
            <a:round/>
          </a:ln>
          <a:effectLst/>
        </c:spPr>
        <c:marker>
          <c:symbol val="none"/>
        </c:marker>
      </c:pivotFmt>
      <c:pivotFmt>
        <c:idx val="323"/>
        <c:spPr>
          <a:solidFill>
            <a:schemeClr val="accent1"/>
          </a:solidFill>
          <a:ln w="28575" cap="rnd">
            <a:solidFill>
              <a:schemeClr val="accent1"/>
            </a:solidFill>
            <a:round/>
          </a:ln>
          <a:effectLst/>
        </c:spPr>
        <c:marker>
          <c:symbol val="none"/>
        </c:marker>
      </c:pivotFmt>
      <c:pivotFmt>
        <c:idx val="324"/>
        <c:spPr>
          <a:solidFill>
            <a:schemeClr val="accent1"/>
          </a:solidFill>
          <a:ln w="28575" cap="rnd">
            <a:solidFill>
              <a:schemeClr val="accent1"/>
            </a:solidFill>
            <a:round/>
          </a:ln>
          <a:effectLst/>
        </c:spPr>
        <c:marker>
          <c:symbol val="none"/>
        </c:marker>
      </c:pivotFmt>
      <c:pivotFmt>
        <c:idx val="325"/>
        <c:spPr>
          <a:solidFill>
            <a:schemeClr val="accent1"/>
          </a:solidFill>
          <a:ln w="28575" cap="rnd">
            <a:solidFill>
              <a:schemeClr val="accent1"/>
            </a:solidFill>
            <a:round/>
          </a:ln>
          <a:effectLst/>
        </c:spPr>
        <c:marker>
          <c:symbol val="none"/>
        </c:marker>
      </c:pivotFmt>
      <c:pivotFmt>
        <c:idx val="326"/>
        <c:spPr>
          <a:solidFill>
            <a:schemeClr val="accent1"/>
          </a:solidFill>
          <a:ln w="28575" cap="rnd">
            <a:solidFill>
              <a:schemeClr val="accent1"/>
            </a:solidFill>
            <a:round/>
          </a:ln>
          <a:effectLst/>
        </c:spPr>
        <c:marker>
          <c:symbol val="none"/>
        </c:marker>
      </c:pivotFmt>
      <c:pivotFmt>
        <c:idx val="327"/>
        <c:spPr>
          <a:solidFill>
            <a:schemeClr val="accent1"/>
          </a:solidFill>
          <a:ln w="28575" cap="rnd">
            <a:solidFill>
              <a:schemeClr val="accent1"/>
            </a:solidFill>
            <a:round/>
          </a:ln>
          <a:effectLst/>
        </c:spPr>
        <c:marker>
          <c:symbol val="none"/>
        </c:marker>
      </c:pivotFmt>
      <c:pivotFmt>
        <c:idx val="328"/>
        <c:spPr>
          <a:solidFill>
            <a:schemeClr val="accent1"/>
          </a:solidFill>
          <a:ln w="28575" cap="rnd">
            <a:solidFill>
              <a:schemeClr val="accent1"/>
            </a:solidFill>
            <a:round/>
          </a:ln>
          <a:effectLst/>
        </c:spPr>
        <c:marker>
          <c:symbol val="none"/>
        </c:marker>
      </c:pivotFmt>
      <c:pivotFmt>
        <c:idx val="329"/>
        <c:spPr>
          <a:solidFill>
            <a:schemeClr val="accent1"/>
          </a:solidFill>
          <a:ln w="28575" cap="rnd">
            <a:solidFill>
              <a:schemeClr val="accent1"/>
            </a:solidFill>
            <a:round/>
          </a:ln>
          <a:effectLst/>
        </c:spPr>
        <c:marker>
          <c:symbol val="none"/>
        </c:marker>
      </c:pivotFmt>
      <c:pivotFmt>
        <c:idx val="330"/>
        <c:spPr>
          <a:solidFill>
            <a:schemeClr val="accent1"/>
          </a:solidFill>
          <a:ln w="28575" cap="rnd">
            <a:solidFill>
              <a:schemeClr val="accent1"/>
            </a:solidFill>
            <a:round/>
          </a:ln>
          <a:effectLst/>
        </c:spPr>
        <c:marker>
          <c:symbol val="none"/>
        </c:marker>
      </c:pivotFmt>
      <c:pivotFmt>
        <c:idx val="331"/>
        <c:spPr>
          <a:solidFill>
            <a:schemeClr val="accent1"/>
          </a:solidFill>
          <a:ln w="28575" cap="rnd">
            <a:solidFill>
              <a:schemeClr val="accent1"/>
            </a:solidFill>
            <a:round/>
          </a:ln>
          <a:effectLst/>
        </c:spPr>
        <c:marker>
          <c:symbol val="none"/>
        </c:marker>
      </c:pivotFmt>
      <c:pivotFmt>
        <c:idx val="332"/>
        <c:spPr>
          <a:solidFill>
            <a:schemeClr val="accent1"/>
          </a:solidFill>
          <a:ln w="28575" cap="rnd">
            <a:solidFill>
              <a:schemeClr val="accent1"/>
            </a:solidFill>
            <a:round/>
          </a:ln>
          <a:effectLst/>
        </c:spPr>
        <c:marker>
          <c:symbol val="none"/>
        </c:marker>
      </c:pivotFmt>
      <c:pivotFmt>
        <c:idx val="333"/>
        <c:spPr>
          <a:solidFill>
            <a:schemeClr val="accent1"/>
          </a:solidFill>
          <a:ln w="28575" cap="rnd">
            <a:solidFill>
              <a:schemeClr val="accent1"/>
            </a:solidFill>
            <a:round/>
          </a:ln>
          <a:effectLst/>
        </c:spPr>
        <c:marker>
          <c:symbol val="none"/>
        </c:marker>
      </c:pivotFmt>
      <c:pivotFmt>
        <c:idx val="334"/>
        <c:spPr>
          <a:solidFill>
            <a:schemeClr val="accent1"/>
          </a:solidFill>
          <a:ln w="28575" cap="rnd">
            <a:solidFill>
              <a:schemeClr val="accent1"/>
            </a:solidFill>
            <a:round/>
          </a:ln>
          <a:effectLst/>
        </c:spPr>
        <c:marker>
          <c:symbol val="none"/>
        </c:marker>
      </c:pivotFmt>
      <c:pivotFmt>
        <c:idx val="335"/>
        <c:spPr>
          <a:solidFill>
            <a:schemeClr val="accent1"/>
          </a:solidFill>
          <a:ln w="28575" cap="rnd">
            <a:solidFill>
              <a:schemeClr val="accent1"/>
            </a:solidFill>
            <a:round/>
          </a:ln>
          <a:effectLst/>
        </c:spPr>
        <c:marker>
          <c:symbol val="none"/>
        </c:marker>
      </c:pivotFmt>
      <c:pivotFmt>
        <c:idx val="336"/>
        <c:spPr>
          <a:solidFill>
            <a:schemeClr val="accent1"/>
          </a:solidFill>
          <a:ln w="28575" cap="rnd">
            <a:solidFill>
              <a:schemeClr val="accent1"/>
            </a:solidFill>
            <a:round/>
          </a:ln>
          <a:effectLst/>
        </c:spPr>
        <c:marker>
          <c:symbol val="none"/>
        </c:marker>
      </c:pivotFmt>
      <c:pivotFmt>
        <c:idx val="337"/>
        <c:spPr>
          <a:solidFill>
            <a:schemeClr val="accent1"/>
          </a:solidFill>
          <a:ln w="28575" cap="rnd">
            <a:solidFill>
              <a:schemeClr val="accent1"/>
            </a:solidFill>
            <a:round/>
          </a:ln>
          <a:effectLst/>
        </c:spPr>
        <c:marker>
          <c:symbol val="none"/>
        </c:marker>
      </c:pivotFmt>
      <c:pivotFmt>
        <c:idx val="338"/>
        <c:spPr>
          <a:solidFill>
            <a:schemeClr val="accent1"/>
          </a:solidFill>
          <a:ln w="28575" cap="rnd">
            <a:solidFill>
              <a:schemeClr val="accent1"/>
            </a:solidFill>
            <a:round/>
          </a:ln>
          <a:effectLst/>
        </c:spPr>
        <c:marker>
          <c:symbol val="none"/>
        </c:marker>
      </c:pivotFmt>
      <c:pivotFmt>
        <c:idx val="339"/>
        <c:spPr>
          <a:solidFill>
            <a:schemeClr val="accent1"/>
          </a:solidFill>
          <a:ln w="28575" cap="rnd">
            <a:solidFill>
              <a:schemeClr val="accent1"/>
            </a:solidFill>
            <a:round/>
          </a:ln>
          <a:effectLst/>
        </c:spPr>
        <c:marker>
          <c:symbol val="none"/>
        </c:marker>
      </c:pivotFmt>
      <c:pivotFmt>
        <c:idx val="340"/>
        <c:spPr>
          <a:solidFill>
            <a:schemeClr val="accent1"/>
          </a:solidFill>
          <a:ln w="28575" cap="rnd">
            <a:solidFill>
              <a:schemeClr val="accent1"/>
            </a:solidFill>
            <a:round/>
          </a:ln>
          <a:effectLst/>
        </c:spPr>
        <c:marker>
          <c:symbol val="none"/>
        </c:marker>
      </c:pivotFmt>
      <c:pivotFmt>
        <c:idx val="341"/>
        <c:spPr>
          <a:solidFill>
            <a:schemeClr val="accent1"/>
          </a:solidFill>
          <a:ln w="28575" cap="rnd">
            <a:solidFill>
              <a:schemeClr val="accent1"/>
            </a:solidFill>
            <a:round/>
          </a:ln>
          <a:effectLst/>
        </c:spPr>
        <c:marker>
          <c:symbol val="none"/>
        </c:marker>
      </c:pivotFmt>
      <c:pivotFmt>
        <c:idx val="342"/>
        <c:spPr>
          <a:solidFill>
            <a:schemeClr val="accent1"/>
          </a:solidFill>
          <a:ln w="28575" cap="rnd">
            <a:solidFill>
              <a:schemeClr val="accent1"/>
            </a:solidFill>
            <a:round/>
          </a:ln>
          <a:effectLst/>
        </c:spPr>
        <c:marker>
          <c:symbol val="none"/>
        </c:marker>
      </c:pivotFmt>
      <c:pivotFmt>
        <c:idx val="343"/>
        <c:spPr>
          <a:solidFill>
            <a:schemeClr val="accent1"/>
          </a:solidFill>
          <a:ln w="28575" cap="rnd">
            <a:solidFill>
              <a:schemeClr val="accent1"/>
            </a:solidFill>
            <a:round/>
          </a:ln>
          <a:effectLst/>
        </c:spPr>
        <c:marker>
          <c:symbol val="none"/>
        </c:marker>
      </c:pivotFmt>
      <c:pivotFmt>
        <c:idx val="344"/>
        <c:spPr>
          <a:solidFill>
            <a:schemeClr val="accent1"/>
          </a:solidFill>
          <a:ln w="28575" cap="rnd">
            <a:solidFill>
              <a:schemeClr val="accent1"/>
            </a:solidFill>
            <a:round/>
          </a:ln>
          <a:effectLst/>
        </c:spPr>
        <c:marker>
          <c:symbol val="none"/>
        </c:marker>
      </c:pivotFmt>
      <c:pivotFmt>
        <c:idx val="345"/>
        <c:spPr>
          <a:solidFill>
            <a:schemeClr val="accent1"/>
          </a:solidFill>
          <a:ln w="28575" cap="rnd">
            <a:solidFill>
              <a:schemeClr val="accent1"/>
            </a:solidFill>
            <a:round/>
          </a:ln>
          <a:effectLst/>
        </c:spPr>
        <c:marker>
          <c:symbol val="none"/>
        </c:marker>
      </c:pivotFmt>
      <c:pivotFmt>
        <c:idx val="346"/>
        <c:spPr>
          <a:solidFill>
            <a:schemeClr val="accent1"/>
          </a:solidFill>
          <a:ln w="28575" cap="rnd">
            <a:solidFill>
              <a:schemeClr val="accent1"/>
            </a:solidFill>
            <a:round/>
          </a:ln>
          <a:effectLst/>
        </c:spPr>
        <c:marker>
          <c:symbol val="none"/>
        </c:marker>
      </c:pivotFmt>
      <c:pivotFmt>
        <c:idx val="347"/>
        <c:spPr>
          <a:solidFill>
            <a:schemeClr val="accent1"/>
          </a:solidFill>
          <a:ln w="28575" cap="rnd">
            <a:solidFill>
              <a:schemeClr val="accent1"/>
            </a:solidFill>
            <a:round/>
          </a:ln>
          <a:effectLst/>
        </c:spPr>
        <c:marker>
          <c:symbol val="none"/>
        </c:marker>
      </c:pivotFmt>
      <c:pivotFmt>
        <c:idx val="348"/>
        <c:spPr>
          <a:solidFill>
            <a:schemeClr val="accent1"/>
          </a:solidFill>
          <a:ln w="28575" cap="rnd">
            <a:solidFill>
              <a:schemeClr val="accent1"/>
            </a:solidFill>
            <a:round/>
          </a:ln>
          <a:effectLst/>
        </c:spPr>
        <c:marker>
          <c:symbol val="none"/>
        </c:marker>
      </c:pivotFmt>
      <c:pivotFmt>
        <c:idx val="349"/>
        <c:spPr>
          <a:solidFill>
            <a:schemeClr val="accent1"/>
          </a:solidFill>
          <a:ln w="28575" cap="rnd">
            <a:solidFill>
              <a:schemeClr val="accent1"/>
            </a:solidFill>
            <a:round/>
          </a:ln>
          <a:effectLst/>
        </c:spPr>
        <c:marker>
          <c:symbol val="none"/>
        </c:marker>
      </c:pivotFmt>
      <c:pivotFmt>
        <c:idx val="350"/>
        <c:spPr>
          <a:solidFill>
            <a:schemeClr val="accent1"/>
          </a:solidFill>
          <a:ln w="28575" cap="rnd">
            <a:solidFill>
              <a:schemeClr val="accent1"/>
            </a:solidFill>
            <a:round/>
          </a:ln>
          <a:effectLst/>
        </c:spPr>
        <c:marker>
          <c:symbol val="none"/>
        </c:marker>
      </c:pivotFmt>
      <c:pivotFmt>
        <c:idx val="351"/>
        <c:spPr>
          <a:solidFill>
            <a:schemeClr val="accent1"/>
          </a:solidFill>
          <a:ln w="28575" cap="rnd">
            <a:solidFill>
              <a:schemeClr val="accent1"/>
            </a:solidFill>
            <a:round/>
          </a:ln>
          <a:effectLst/>
        </c:spPr>
        <c:marker>
          <c:symbol val="none"/>
        </c:marker>
      </c:pivotFmt>
      <c:pivotFmt>
        <c:idx val="352"/>
        <c:spPr>
          <a:solidFill>
            <a:schemeClr val="accent1"/>
          </a:solidFill>
          <a:ln w="28575" cap="rnd">
            <a:solidFill>
              <a:schemeClr val="accent1"/>
            </a:solidFill>
            <a:round/>
          </a:ln>
          <a:effectLst/>
        </c:spPr>
        <c:marker>
          <c:symbol val="none"/>
        </c:marker>
      </c:pivotFmt>
      <c:pivotFmt>
        <c:idx val="353"/>
        <c:spPr>
          <a:solidFill>
            <a:schemeClr val="accent1"/>
          </a:solidFill>
          <a:ln w="28575" cap="rnd">
            <a:solidFill>
              <a:schemeClr val="accent1"/>
            </a:solidFill>
            <a:round/>
          </a:ln>
          <a:effectLst/>
        </c:spPr>
        <c:marker>
          <c:symbol val="none"/>
        </c:marker>
      </c:pivotFmt>
      <c:pivotFmt>
        <c:idx val="354"/>
        <c:spPr>
          <a:solidFill>
            <a:schemeClr val="accent1"/>
          </a:solidFill>
          <a:ln w="28575" cap="rnd">
            <a:solidFill>
              <a:schemeClr val="accent1"/>
            </a:solidFill>
            <a:round/>
          </a:ln>
          <a:effectLst/>
        </c:spPr>
        <c:marker>
          <c:symbol val="none"/>
        </c:marker>
      </c:pivotFmt>
      <c:pivotFmt>
        <c:idx val="355"/>
        <c:spPr>
          <a:solidFill>
            <a:schemeClr val="accent1"/>
          </a:solidFill>
          <a:ln w="28575" cap="rnd">
            <a:solidFill>
              <a:schemeClr val="accent1"/>
            </a:solidFill>
            <a:round/>
          </a:ln>
          <a:effectLst/>
        </c:spPr>
        <c:marker>
          <c:symbol val="none"/>
        </c:marker>
      </c:pivotFmt>
      <c:pivotFmt>
        <c:idx val="356"/>
        <c:spPr>
          <a:solidFill>
            <a:schemeClr val="accent1"/>
          </a:solidFill>
          <a:ln w="28575" cap="rnd">
            <a:solidFill>
              <a:schemeClr val="accent1"/>
            </a:solidFill>
            <a:round/>
          </a:ln>
          <a:effectLst/>
        </c:spPr>
        <c:marker>
          <c:symbol val="none"/>
        </c:marker>
      </c:pivotFmt>
      <c:pivotFmt>
        <c:idx val="357"/>
        <c:spPr>
          <a:solidFill>
            <a:schemeClr val="accent1"/>
          </a:solidFill>
          <a:ln w="28575" cap="rnd">
            <a:solidFill>
              <a:schemeClr val="accent1"/>
            </a:solidFill>
            <a:round/>
          </a:ln>
          <a:effectLst/>
        </c:spPr>
        <c:marker>
          <c:symbol val="none"/>
        </c:marker>
      </c:pivotFmt>
      <c:pivotFmt>
        <c:idx val="358"/>
        <c:spPr>
          <a:solidFill>
            <a:schemeClr val="accent1"/>
          </a:solidFill>
          <a:ln w="28575" cap="rnd">
            <a:solidFill>
              <a:schemeClr val="accent1"/>
            </a:solidFill>
            <a:round/>
          </a:ln>
          <a:effectLst/>
        </c:spPr>
        <c:marker>
          <c:symbol val="none"/>
        </c:marker>
      </c:pivotFmt>
      <c:pivotFmt>
        <c:idx val="359"/>
        <c:spPr>
          <a:solidFill>
            <a:schemeClr val="accent1"/>
          </a:solidFill>
          <a:ln w="28575" cap="rnd">
            <a:solidFill>
              <a:schemeClr val="accent1"/>
            </a:solidFill>
            <a:round/>
          </a:ln>
          <a:effectLst/>
        </c:spPr>
        <c:marker>
          <c:symbol val="none"/>
        </c:marker>
      </c:pivotFmt>
      <c:pivotFmt>
        <c:idx val="360"/>
        <c:spPr>
          <a:solidFill>
            <a:schemeClr val="accent1"/>
          </a:solidFill>
          <a:ln w="28575" cap="rnd">
            <a:solidFill>
              <a:schemeClr val="accent1"/>
            </a:solidFill>
            <a:round/>
          </a:ln>
          <a:effectLst/>
        </c:spPr>
        <c:marker>
          <c:symbol val="none"/>
        </c:marker>
      </c:pivotFmt>
      <c:pivotFmt>
        <c:idx val="361"/>
        <c:spPr>
          <a:solidFill>
            <a:schemeClr val="accent1"/>
          </a:solidFill>
          <a:ln w="28575" cap="rnd">
            <a:solidFill>
              <a:schemeClr val="accent1"/>
            </a:solidFill>
            <a:round/>
          </a:ln>
          <a:effectLst/>
        </c:spPr>
        <c:marker>
          <c:symbol val="none"/>
        </c:marker>
      </c:pivotFmt>
      <c:pivotFmt>
        <c:idx val="362"/>
        <c:spPr>
          <a:solidFill>
            <a:schemeClr val="accent1"/>
          </a:solidFill>
          <a:ln w="28575" cap="rnd">
            <a:solidFill>
              <a:schemeClr val="accent1"/>
            </a:solidFill>
            <a:round/>
          </a:ln>
          <a:effectLst/>
        </c:spPr>
        <c:marker>
          <c:symbol val="none"/>
        </c:marker>
      </c:pivotFmt>
      <c:pivotFmt>
        <c:idx val="363"/>
        <c:spPr>
          <a:solidFill>
            <a:schemeClr val="accent1"/>
          </a:solidFill>
          <a:ln w="28575" cap="rnd">
            <a:solidFill>
              <a:schemeClr val="accent1"/>
            </a:solidFill>
            <a:round/>
          </a:ln>
          <a:effectLst/>
        </c:spPr>
        <c:marker>
          <c:symbol val="none"/>
        </c:marker>
      </c:pivotFmt>
      <c:pivotFmt>
        <c:idx val="364"/>
        <c:spPr>
          <a:solidFill>
            <a:schemeClr val="accent1"/>
          </a:solidFill>
          <a:ln w="28575" cap="rnd">
            <a:solidFill>
              <a:schemeClr val="accent1"/>
            </a:solidFill>
            <a:round/>
          </a:ln>
          <a:effectLst/>
        </c:spPr>
        <c:marker>
          <c:symbol val="none"/>
        </c:marker>
      </c:pivotFmt>
      <c:pivotFmt>
        <c:idx val="365"/>
        <c:spPr>
          <a:solidFill>
            <a:schemeClr val="accent1"/>
          </a:solidFill>
          <a:ln w="28575" cap="rnd">
            <a:solidFill>
              <a:schemeClr val="accent1"/>
            </a:solidFill>
            <a:round/>
          </a:ln>
          <a:effectLst/>
        </c:spPr>
        <c:marker>
          <c:symbol val="none"/>
        </c:marker>
      </c:pivotFmt>
      <c:pivotFmt>
        <c:idx val="366"/>
        <c:spPr>
          <a:solidFill>
            <a:schemeClr val="accent1"/>
          </a:solidFill>
          <a:ln w="28575" cap="rnd">
            <a:solidFill>
              <a:schemeClr val="accent1"/>
            </a:solidFill>
            <a:round/>
          </a:ln>
          <a:effectLst/>
        </c:spPr>
        <c:marker>
          <c:symbol val="none"/>
        </c:marker>
      </c:pivotFmt>
      <c:pivotFmt>
        <c:idx val="367"/>
        <c:spPr>
          <a:solidFill>
            <a:schemeClr val="accent1"/>
          </a:solidFill>
          <a:ln w="28575" cap="rnd">
            <a:solidFill>
              <a:schemeClr val="accent1"/>
            </a:solidFill>
            <a:round/>
          </a:ln>
          <a:effectLst/>
        </c:spPr>
        <c:marker>
          <c:symbol val="none"/>
        </c:marker>
      </c:pivotFmt>
      <c:pivotFmt>
        <c:idx val="368"/>
        <c:spPr>
          <a:solidFill>
            <a:schemeClr val="accent1"/>
          </a:solidFill>
          <a:ln w="28575" cap="rnd">
            <a:solidFill>
              <a:schemeClr val="accent1"/>
            </a:solidFill>
            <a:round/>
          </a:ln>
          <a:effectLst/>
        </c:spPr>
        <c:marker>
          <c:symbol val="none"/>
        </c:marker>
      </c:pivotFmt>
      <c:pivotFmt>
        <c:idx val="369"/>
        <c:spPr>
          <a:solidFill>
            <a:schemeClr val="accent1"/>
          </a:solidFill>
          <a:ln w="28575" cap="rnd">
            <a:solidFill>
              <a:schemeClr val="accent1"/>
            </a:solidFill>
            <a:round/>
          </a:ln>
          <a:effectLst/>
        </c:spPr>
        <c:marker>
          <c:symbol val="none"/>
        </c:marker>
      </c:pivotFmt>
      <c:pivotFmt>
        <c:idx val="370"/>
        <c:spPr>
          <a:solidFill>
            <a:schemeClr val="accent1"/>
          </a:solidFill>
          <a:ln w="28575" cap="rnd">
            <a:solidFill>
              <a:schemeClr val="accent1"/>
            </a:solidFill>
            <a:round/>
          </a:ln>
          <a:effectLst/>
        </c:spPr>
        <c:marker>
          <c:symbol val="none"/>
        </c:marker>
      </c:pivotFmt>
      <c:pivotFmt>
        <c:idx val="371"/>
        <c:spPr>
          <a:solidFill>
            <a:schemeClr val="accent1"/>
          </a:solidFill>
          <a:ln w="28575" cap="rnd">
            <a:solidFill>
              <a:schemeClr val="accent1"/>
            </a:solidFill>
            <a:round/>
          </a:ln>
          <a:effectLst/>
        </c:spPr>
        <c:marker>
          <c:symbol val="none"/>
        </c:marker>
      </c:pivotFmt>
      <c:pivotFmt>
        <c:idx val="372"/>
        <c:spPr>
          <a:solidFill>
            <a:schemeClr val="accent1"/>
          </a:solidFill>
          <a:ln w="28575" cap="rnd">
            <a:solidFill>
              <a:schemeClr val="accent1"/>
            </a:solidFill>
            <a:round/>
          </a:ln>
          <a:effectLst/>
        </c:spPr>
        <c:marker>
          <c:symbol val="none"/>
        </c:marker>
      </c:pivotFmt>
      <c:pivotFmt>
        <c:idx val="373"/>
        <c:spPr>
          <a:solidFill>
            <a:schemeClr val="accent1"/>
          </a:solidFill>
          <a:ln w="28575" cap="rnd">
            <a:solidFill>
              <a:schemeClr val="accent1"/>
            </a:solidFill>
            <a:round/>
          </a:ln>
          <a:effectLst/>
        </c:spPr>
        <c:marker>
          <c:symbol val="none"/>
        </c:marker>
      </c:pivotFmt>
      <c:pivotFmt>
        <c:idx val="374"/>
        <c:spPr>
          <a:solidFill>
            <a:schemeClr val="accent1"/>
          </a:solidFill>
          <a:ln w="28575" cap="rnd">
            <a:solidFill>
              <a:schemeClr val="accent1"/>
            </a:solidFill>
            <a:round/>
          </a:ln>
          <a:effectLst/>
        </c:spPr>
        <c:marker>
          <c:symbol val="none"/>
        </c:marker>
      </c:pivotFmt>
      <c:pivotFmt>
        <c:idx val="375"/>
        <c:spPr>
          <a:solidFill>
            <a:schemeClr val="accent1"/>
          </a:solidFill>
          <a:ln w="28575" cap="rnd">
            <a:solidFill>
              <a:schemeClr val="accent1"/>
            </a:solidFill>
            <a:round/>
          </a:ln>
          <a:effectLst/>
        </c:spPr>
        <c:marker>
          <c:symbol val="none"/>
        </c:marker>
      </c:pivotFmt>
      <c:pivotFmt>
        <c:idx val="376"/>
        <c:spPr>
          <a:solidFill>
            <a:schemeClr val="accent1"/>
          </a:solidFill>
          <a:ln w="28575" cap="rnd">
            <a:solidFill>
              <a:schemeClr val="accent1"/>
            </a:solidFill>
            <a:round/>
          </a:ln>
          <a:effectLst/>
        </c:spPr>
        <c:marker>
          <c:symbol val="none"/>
        </c:marker>
      </c:pivotFmt>
      <c:pivotFmt>
        <c:idx val="377"/>
        <c:spPr>
          <a:solidFill>
            <a:schemeClr val="accent1"/>
          </a:solidFill>
          <a:ln w="28575" cap="rnd">
            <a:solidFill>
              <a:schemeClr val="accent1"/>
            </a:solidFill>
            <a:round/>
          </a:ln>
          <a:effectLst/>
        </c:spPr>
        <c:marker>
          <c:symbol val="none"/>
        </c:marker>
      </c:pivotFmt>
      <c:pivotFmt>
        <c:idx val="378"/>
        <c:spPr>
          <a:solidFill>
            <a:schemeClr val="accent1"/>
          </a:solidFill>
          <a:ln w="28575" cap="rnd">
            <a:solidFill>
              <a:schemeClr val="accent1"/>
            </a:solidFill>
            <a:round/>
          </a:ln>
          <a:effectLst/>
        </c:spPr>
        <c:marker>
          <c:symbol val="none"/>
        </c:marker>
      </c:pivotFmt>
      <c:pivotFmt>
        <c:idx val="379"/>
        <c:spPr>
          <a:solidFill>
            <a:schemeClr val="accent1"/>
          </a:solidFill>
          <a:ln w="28575" cap="rnd">
            <a:solidFill>
              <a:schemeClr val="accent1"/>
            </a:solidFill>
            <a:round/>
          </a:ln>
          <a:effectLst/>
        </c:spPr>
        <c:marker>
          <c:symbol val="none"/>
        </c:marker>
      </c:pivotFmt>
      <c:pivotFmt>
        <c:idx val="380"/>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381"/>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382"/>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383"/>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384"/>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385"/>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386"/>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387"/>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388"/>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389"/>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390"/>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391"/>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392"/>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393"/>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394"/>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3.7454545752697743E-2"/>
          <c:y val="9.8328447364395E-2"/>
          <c:w val="0.71516447980663034"/>
          <c:h val="0.77896446363457861"/>
        </c:manualLayout>
      </c:layout>
      <c:lineChart>
        <c:grouping val="standard"/>
        <c:varyColors val="0"/>
        <c:ser>
          <c:idx val="0"/>
          <c:order val="0"/>
          <c:tx>
            <c:strRef>
              <c:f>'E. Coli'!$B$52:$B$53</c:f>
              <c:strCache>
                <c:ptCount val="1"/>
                <c:pt idx="0">
                  <c:v>CONV</c:v>
                </c:pt>
              </c:strCache>
            </c:strRef>
          </c:tx>
          <c:spPr>
            <a:ln w="28575" cap="rnd">
              <a:solidFill>
                <a:schemeClr val="accent1"/>
              </a:solidFill>
              <a:round/>
            </a:ln>
            <a:effectLst/>
          </c:spPr>
          <c:marker>
            <c:symbol val="none"/>
          </c:marker>
          <c:cat>
            <c:strRef>
              <c:f>'E. Coli'!$A$54:$A$66</c:f>
              <c:strCache>
                <c:ptCount val="12"/>
                <c:pt idx="0">
                  <c:v>ene-19</c:v>
                </c:pt>
                <c:pt idx="1">
                  <c:v>feb-19</c:v>
                </c:pt>
                <c:pt idx="2">
                  <c:v>mar-19</c:v>
                </c:pt>
                <c:pt idx="3">
                  <c:v>abr-19</c:v>
                </c:pt>
                <c:pt idx="4">
                  <c:v>may-19</c:v>
                </c:pt>
                <c:pt idx="5">
                  <c:v>jun-19</c:v>
                </c:pt>
                <c:pt idx="6">
                  <c:v>jul-19</c:v>
                </c:pt>
                <c:pt idx="7">
                  <c:v>ago-19</c:v>
                </c:pt>
                <c:pt idx="8">
                  <c:v>sep-19</c:v>
                </c:pt>
                <c:pt idx="9">
                  <c:v>oct-19</c:v>
                </c:pt>
                <c:pt idx="10">
                  <c:v>nov-19</c:v>
                </c:pt>
                <c:pt idx="11">
                  <c:v>dic-19</c:v>
                </c:pt>
              </c:strCache>
            </c:strRef>
          </c:cat>
          <c:val>
            <c:numRef>
              <c:f>'E. Coli'!$B$54:$B$66</c:f>
              <c:numCache>
                <c:formatCode>General</c:formatCode>
                <c:ptCount val="12"/>
                <c:pt idx="3">
                  <c:v>16.666666666666664</c:v>
                </c:pt>
                <c:pt idx="5">
                  <c:v>22.222222222222218</c:v>
                </c:pt>
                <c:pt idx="6">
                  <c:v>0</c:v>
                </c:pt>
                <c:pt idx="7">
                  <c:v>16.666666666666664</c:v>
                </c:pt>
                <c:pt idx="10">
                  <c:v>0</c:v>
                </c:pt>
              </c:numCache>
            </c:numRef>
          </c:val>
          <c:smooth val="0"/>
          <c:extLst>
            <c:ext xmlns:c16="http://schemas.microsoft.com/office/drawing/2014/chart" uri="{C3380CC4-5D6E-409C-BE32-E72D297353CC}">
              <c16:uniqueId val="{00000000-8F17-4CF2-99F6-C1694A529B8B}"/>
            </c:ext>
          </c:extLst>
        </c:ser>
        <c:ser>
          <c:idx val="1"/>
          <c:order val="1"/>
          <c:tx>
            <c:strRef>
              <c:f>'E. Coli'!$C$52:$C$53</c:f>
              <c:strCache>
                <c:ptCount val="1"/>
                <c:pt idx="0">
                  <c:v>HARG2</c:v>
                </c:pt>
              </c:strCache>
            </c:strRef>
          </c:tx>
          <c:spPr>
            <a:ln w="28575" cap="rnd">
              <a:solidFill>
                <a:schemeClr val="accent2"/>
              </a:solidFill>
              <a:round/>
            </a:ln>
            <a:effectLst/>
          </c:spPr>
          <c:marker>
            <c:symbol val="none"/>
          </c:marker>
          <c:cat>
            <c:strRef>
              <c:f>'E. Coli'!$A$54:$A$66</c:f>
              <c:strCache>
                <c:ptCount val="12"/>
                <c:pt idx="0">
                  <c:v>ene-19</c:v>
                </c:pt>
                <c:pt idx="1">
                  <c:v>feb-19</c:v>
                </c:pt>
                <c:pt idx="2">
                  <c:v>mar-19</c:v>
                </c:pt>
                <c:pt idx="3">
                  <c:v>abr-19</c:v>
                </c:pt>
                <c:pt idx="4">
                  <c:v>may-19</c:v>
                </c:pt>
                <c:pt idx="5">
                  <c:v>jun-19</c:v>
                </c:pt>
                <c:pt idx="6">
                  <c:v>jul-19</c:v>
                </c:pt>
                <c:pt idx="7">
                  <c:v>ago-19</c:v>
                </c:pt>
                <c:pt idx="8">
                  <c:v>sep-19</c:v>
                </c:pt>
                <c:pt idx="9">
                  <c:v>oct-19</c:v>
                </c:pt>
                <c:pt idx="10">
                  <c:v>nov-19</c:v>
                </c:pt>
                <c:pt idx="11">
                  <c:v>dic-19</c:v>
                </c:pt>
              </c:strCache>
            </c:strRef>
          </c:cat>
          <c:val>
            <c:numRef>
              <c:f>'E. Coli'!$C$54:$C$66</c:f>
              <c:numCache>
                <c:formatCode>General</c:formatCode>
                <c:ptCount val="12"/>
                <c:pt idx="0">
                  <c:v>166.66666666666669</c:v>
                </c:pt>
                <c:pt idx="1">
                  <c:v>33.333333333333329</c:v>
                </c:pt>
                <c:pt idx="2">
                  <c:v>1000</c:v>
                </c:pt>
                <c:pt idx="3">
                  <c:v>50</c:v>
                </c:pt>
                <c:pt idx="4">
                  <c:v>100</c:v>
                </c:pt>
                <c:pt idx="5">
                  <c:v>14366.666666666666</c:v>
                </c:pt>
                <c:pt idx="6">
                  <c:v>300</c:v>
                </c:pt>
                <c:pt idx="7">
                  <c:v>50</c:v>
                </c:pt>
                <c:pt idx="8">
                  <c:v>16.666666666666664</c:v>
                </c:pt>
                <c:pt idx="9">
                  <c:v>116.66666666666667</c:v>
                </c:pt>
                <c:pt idx="10">
                  <c:v>100</c:v>
                </c:pt>
                <c:pt idx="11">
                  <c:v>216.66666666666666</c:v>
                </c:pt>
              </c:numCache>
            </c:numRef>
          </c:val>
          <c:smooth val="0"/>
          <c:extLst>
            <c:ext xmlns:c16="http://schemas.microsoft.com/office/drawing/2014/chart" uri="{C3380CC4-5D6E-409C-BE32-E72D297353CC}">
              <c16:uniqueId val="{00000001-8F17-4CF2-99F6-C1694A529B8B}"/>
            </c:ext>
          </c:extLst>
        </c:ser>
        <c:ser>
          <c:idx val="2"/>
          <c:order val="2"/>
          <c:tx>
            <c:strRef>
              <c:f>'E. Coli'!$D$52:$D$53</c:f>
              <c:strCache>
                <c:ptCount val="1"/>
                <c:pt idx="0">
                  <c:v>HASL2</c:v>
                </c:pt>
              </c:strCache>
            </c:strRef>
          </c:tx>
          <c:spPr>
            <a:ln w="28575" cap="rnd">
              <a:solidFill>
                <a:schemeClr val="accent3"/>
              </a:solidFill>
              <a:round/>
            </a:ln>
            <a:effectLst/>
          </c:spPr>
          <c:marker>
            <c:symbol val="none"/>
          </c:marker>
          <c:cat>
            <c:strRef>
              <c:f>'E. Coli'!$A$54:$A$66</c:f>
              <c:strCache>
                <c:ptCount val="12"/>
                <c:pt idx="0">
                  <c:v>ene-19</c:v>
                </c:pt>
                <c:pt idx="1">
                  <c:v>feb-19</c:v>
                </c:pt>
                <c:pt idx="2">
                  <c:v>mar-19</c:v>
                </c:pt>
                <c:pt idx="3">
                  <c:v>abr-19</c:v>
                </c:pt>
                <c:pt idx="4">
                  <c:v>may-19</c:v>
                </c:pt>
                <c:pt idx="5">
                  <c:v>jun-19</c:v>
                </c:pt>
                <c:pt idx="6">
                  <c:v>jul-19</c:v>
                </c:pt>
                <c:pt idx="7">
                  <c:v>ago-19</c:v>
                </c:pt>
                <c:pt idx="8">
                  <c:v>sep-19</c:v>
                </c:pt>
                <c:pt idx="9">
                  <c:v>oct-19</c:v>
                </c:pt>
                <c:pt idx="10">
                  <c:v>nov-19</c:v>
                </c:pt>
                <c:pt idx="11">
                  <c:v>dic-19</c:v>
                </c:pt>
              </c:strCache>
            </c:strRef>
          </c:cat>
          <c:val>
            <c:numRef>
              <c:f>'E. Coli'!$D$54:$D$66</c:f>
              <c:numCache>
                <c:formatCode>General</c:formatCode>
                <c:ptCount val="12"/>
                <c:pt idx="0">
                  <c:v>1300</c:v>
                </c:pt>
                <c:pt idx="1">
                  <c:v>116.66666666666667</c:v>
                </c:pt>
                <c:pt idx="2">
                  <c:v>83.333333333333343</c:v>
                </c:pt>
                <c:pt idx="3">
                  <c:v>33.333333333333329</c:v>
                </c:pt>
                <c:pt idx="4">
                  <c:v>233.33333333333334</c:v>
                </c:pt>
                <c:pt idx="5">
                  <c:v>1216.6666666666665</c:v>
                </c:pt>
                <c:pt idx="6">
                  <c:v>#N/A</c:v>
                </c:pt>
                <c:pt idx="7">
                  <c:v>#N/A</c:v>
                </c:pt>
                <c:pt idx="8">
                  <c:v>#N/A</c:v>
                </c:pt>
                <c:pt idx="9">
                  <c:v>#N/A</c:v>
                </c:pt>
                <c:pt idx="10">
                  <c:v>#N/A</c:v>
                </c:pt>
                <c:pt idx="11">
                  <c:v>#N/A</c:v>
                </c:pt>
              </c:numCache>
            </c:numRef>
          </c:val>
          <c:smooth val="0"/>
          <c:extLst>
            <c:ext xmlns:c16="http://schemas.microsoft.com/office/drawing/2014/chart" uri="{C3380CC4-5D6E-409C-BE32-E72D297353CC}">
              <c16:uniqueId val="{00000002-8F17-4CF2-99F6-C1694A529B8B}"/>
            </c:ext>
          </c:extLst>
        </c:ser>
        <c:ser>
          <c:idx val="3"/>
          <c:order val="3"/>
          <c:tx>
            <c:strRef>
              <c:f>'E. Coli'!$E$52:$E$53</c:f>
              <c:strCache>
                <c:ptCount val="1"/>
                <c:pt idx="0">
                  <c:v>HASL3</c:v>
                </c:pt>
              </c:strCache>
            </c:strRef>
          </c:tx>
          <c:spPr>
            <a:ln w="28575" cap="rnd">
              <a:solidFill>
                <a:schemeClr val="accent4"/>
              </a:solidFill>
              <a:round/>
            </a:ln>
            <a:effectLst/>
          </c:spPr>
          <c:marker>
            <c:symbol val="none"/>
          </c:marker>
          <c:cat>
            <c:strRef>
              <c:f>'E. Coli'!$A$54:$A$66</c:f>
              <c:strCache>
                <c:ptCount val="12"/>
                <c:pt idx="0">
                  <c:v>ene-19</c:v>
                </c:pt>
                <c:pt idx="1">
                  <c:v>feb-19</c:v>
                </c:pt>
                <c:pt idx="2">
                  <c:v>mar-19</c:v>
                </c:pt>
                <c:pt idx="3">
                  <c:v>abr-19</c:v>
                </c:pt>
                <c:pt idx="4">
                  <c:v>may-19</c:v>
                </c:pt>
                <c:pt idx="5">
                  <c:v>jun-19</c:v>
                </c:pt>
                <c:pt idx="6">
                  <c:v>jul-19</c:v>
                </c:pt>
                <c:pt idx="7">
                  <c:v>ago-19</c:v>
                </c:pt>
                <c:pt idx="8">
                  <c:v>sep-19</c:v>
                </c:pt>
                <c:pt idx="9">
                  <c:v>oct-19</c:v>
                </c:pt>
                <c:pt idx="10">
                  <c:v>nov-19</c:v>
                </c:pt>
                <c:pt idx="11">
                  <c:v>dic-19</c:v>
                </c:pt>
              </c:strCache>
            </c:strRef>
          </c:cat>
          <c:val>
            <c:numRef>
              <c:f>'E. Coli'!$E$54:$E$66</c:f>
              <c:numCache>
                <c:formatCode>General</c:formatCode>
                <c:ptCount val="12"/>
                <c:pt idx="4">
                  <c:v>333.33333333333337</c:v>
                </c:pt>
                <c:pt idx="5">
                  <c:v>#N/A</c:v>
                </c:pt>
                <c:pt idx="6">
                  <c:v>300</c:v>
                </c:pt>
                <c:pt idx="7">
                  <c:v>55.555555555555564</c:v>
                </c:pt>
                <c:pt idx="8">
                  <c:v>16.666666666666664</c:v>
                </c:pt>
                <c:pt idx="9">
                  <c:v>1666.6666666666667</c:v>
                </c:pt>
                <c:pt idx="10">
                  <c:v>516.66666666666674</c:v>
                </c:pt>
                <c:pt idx="11">
                  <c:v>100</c:v>
                </c:pt>
              </c:numCache>
            </c:numRef>
          </c:val>
          <c:smooth val="0"/>
          <c:extLst>
            <c:ext xmlns:c16="http://schemas.microsoft.com/office/drawing/2014/chart" uri="{C3380CC4-5D6E-409C-BE32-E72D297353CC}">
              <c16:uniqueId val="{00000003-8F17-4CF2-99F6-C1694A529B8B}"/>
            </c:ext>
          </c:extLst>
        </c:ser>
        <c:ser>
          <c:idx val="4"/>
          <c:order val="4"/>
          <c:tx>
            <c:strRef>
              <c:f>'E. Coli'!$F$52:$F$53</c:f>
              <c:strCache>
                <c:ptCount val="1"/>
                <c:pt idx="0">
                  <c:v>HOSP1</c:v>
                </c:pt>
              </c:strCache>
            </c:strRef>
          </c:tx>
          <c:spPr>
            <a:ln w="28575" cap="rnd">
              <a:solidFill>
                <a:schemeClr val="accent5"/>
              </a:solidFill>
              <a:round/>
            </a:ln>
            <a:effectLst/>
          </c:spPr>
          <c:marker>
            <c:symbol val="none"/>
          </c:marker>
          <c:cat>
            <c:strRef>
              <c:f>'E. Coli'!$A$54:$A$66</c:f>
              <c:strCache>
                <c:ptCount val="12"/>
                <c:pt idx="0">
                  <c:v>ene-19</c:v>
                </c:pt>
                <c:pt idx="1">
                  <c:v>feb-19</c:v>
                </c:pt>
                <c:pt idx="2">
                  <c:v>mar-19</c:v>
                </c:pt>
                <c:pt idx="3">
                  <c:v>abr-19</c:v>
                </c:pt>
                <c:pt idx="4">
                  <c:v>may-19</c:v>
                </c:pt>
                <c:pt idx="5">
                  <c:v>jun-19</c:v>
                </c:pt>
                <c:pt idx="6">
                  <c:v>jul-19</c:v>
                </c:pt>
                <c:pt idx="7">
                  <c:v>ago-19</c:v>
                </c:pt>
                <c:pt idx="8">
                  <c:v>sep-19</c:v>
                </c:pt>
                <c:pt idx="9">
                  <c:v>oct-19</c:v>
                </c:pt>
                <c:pt idx="10">
                  <c:v>nov-19</c:v>
                </c:pt>
                <c:pt idx="11">
                  <c:v>dic-19</c:v>
                </c:pt>
              </c:strCache>
            </c:strRef>
          </c:cat>
          <c:val>
            <c:numRef>
              <c:f>'E. Coli'!$F$54:$F$66</c:f>
              <c:numCache>
                <c:formatCode>General</c:formatCode>
                <c:ptCount val="12"/>
                <c:pt idx="0">
                  <c:v>10483.333333333332</c:v>
                </c:pt>
                <c:pt idx="1">
                  <c:v>83.333333333333343</c:v>
                </c:pt>
                <c:pt idx="2">
                  <c:v>116.66666666666667</c:v>
                </c:pt>
                <c:pt idx="3">
                  <c:v>2800</c:v>
                </c:pt>
                <c:pt idx="4">
                  <c:v>133.33333333333331</c:v>
                </c:pt>
                <c:pt idx="5">
                  <c:v>466.66666666666669</c:v>
                </c:pt>
                <c:pt idx="6">
                  <c:v>4966.6666666666661</c:v>
                </c:pt>
                <c:pt idx="7">
                  <c:v>500</c:v>
                </c:pt>
                <c:pt idx="8">
                  <c:v>100</c:v>
                </c:pt>
                <c:pt idx="9">
                  <c:v>33.333333333333329</c:v>
                </c:pt>
                <c:pt idx="10">
                  <c:v>33.333333333333329</c:v>
                </c:pt>
                <c:pt idx="11">
                  <c:v>33.333333333333329</c:v>
                </c:pt>
              </c:numCache>
            </c:numRef>
          </c:val>
          <c:smooth val="0"/>
          <c:extLst>
            <c:ext xmlns:c16="http://schemas.microsoft.com/office/drawing/2014/chart" uri="{C3380CC4-5D6E-409C-BE32-E72D297353CC}">
              <c16:uniqueId val="{00000004-8F17-4CF2-99F6-C1694A529B8B}"/>
            </c:ext>
          </c:extLst>
        </c:ser>
        <c:ser>
          <c:idx val="5"/>
          <c:order val="5"/>
          <c:tx>
            <c:strRef>
              <c:f>'E. Coli'!$G$52:$G$53</c:f>
              <c:strCache>
                <c:ptCount val="1"/>
                <c:pt idx="0">
                  <c:v>MAAB2</c:v>
                </c:pt>
              </c:strCache>
            </c:strRef>
          </c:tx>
          <c:spPr>
            <a:ln w="28575" cap="rnd">
              <a:solidFill>
                <a:schemeClr val="accent6"/>
              </a:solidFill>
              <a:round/>
            </a:ln>
            <a:effectLst/>
          </c:spPr>
          <c:marker>
            <c:symbol val="none"/>
          </c:marker>
          <c:cat>
            <c:strRef>
              <c:f>'E. Coli'!$A$54:$A$66</c:f>
              <c:strCache>
                <c:ptCount val="12"/>
                <c:pt idx="0">
                  <c:v>ene-19</c:v>
                </c:pt>
                <c:pt idx="1">
                  <c:v>feb-19</c:v>
                </c:pt>
                <c:pt idx="2">
                  <c:v>mar-19</c:v>
                </c:pt>
                <c:pt idx="3">
                  <c:v>abr-19</c:v>
                </c:pt>
                <c:pt idx="4">
                  <c:v>may-19</c:v>
                </c:pt>
                <c:pt idx="5">
                  <c:v>jun-19</c:v>
                </c:pt>
                <c:pt idx="6">
                  <c:v>jul-19</c:v>
                </c:pt>
                <c:pt idx="7">
                  <c:v>ago-19</c:v>
                </c:pt>
                <c:pt idx="8">
                  <c:v>sep-19</c:v>
                </c:pt>
                <c:pt idx="9">
                  <c:v>oct-19</c:v>
                </c:pt>
                <c:pt idx="10">
                  <c:v>nov-19</c:v>
                </c:pt>
                <c:pt idx="11">
                  <c:v>dic-19</c:v>
                </c:pt>
              </c:strCache>
            </c:strRef>
          </c:cat>
          <c:val>
            <c:numRef>
              <c:f>'E. Coli'!$G$54:$G$66</c:f>
              <c:numCache>
                <c:formatCode>General</c:formatCode>
                <c:ptCount val="12"/>
                <c:pt idx="0">
                  <c:v>16.666666666666664</c:v>
                </c:pt>
                <c:pt idx="1">
                  <c:v>366.66666666666663</c:v>
                </c:pt>
                <c:pt idx="2">
                  <c:v>0</c:v>
                </c:pt>
                <c:pt idx="3">
                  <c:v>83.333333333333343</c:v>
                </c:pt>
                <c:pt idx="4">
                  <c:v>16.666666666666664</c:v>
                </c:pt>
                <c:pt idx="5">
                  <c:v>11.111111111111109</c:v>
                </c:pt>
                <c:pt idx="6">
                  <c:v>10766.666666666668</c:v>
                </c:pt>
                <c:pt idx="7">
                  <c:v>1066.6666666666667</c:v>
                </c:pt>
                <c:pt idx="8">
                  <c:v>66.666666666666657</c:v>
                </c:pt>
                <c:pt idx="9">
                  <c:v>6350</c:v>
                </c:pt>
                <c:pt idx="10">
                  <c:v>150</c:v>
                </c:pt>
                <c:pt idx="11">
                  <c:v>66.666666666666657</c:v>
                </c:pt>
              </c:numCache>
            </c:numRef>
          </c:val>
          <c:smooth val="0"/>
          <c:extLst>
            <c:ext xmlns:c16="http://schemas.microsoft.com/office/drawing/2014/chart" uri="{C3380CC4-5D6E-409C-BE32-E72D297353CC}">
              <c16:uniqueId val="{00000005-8F17-4CF2-99F6-C1694A529B8B}"/>
            </c:ext>
          </c:extLst>
        </c:ser>
        <c:ser>
          <c:idx val="6"/>
          <c:order val="6"/>
          <c:tx>
            <c:strRef>
              <c:f>'E. Coli'!$H$52:$H$53</c:f>
              <c:strCache>
                <c:ptCount val="1"/>
                <c:pt idx="0">
                  <c:v>MACA2</c:v>
                </c:pt>
              </c:strCache>
            </c:strRef>
          </c:tx>
          <c:spPr>
            <a:ln w="28575" cap="rnd">
              <a:solidFill>
                <a:schemeClr val="accent1">
                  <a:lumMod val="60000"/>
                </a:schemeClr>
              </a:solidFill>
              <a:round/>
            </a:ln>
            <a:effectLst/>
          </c:spPr>
          <c:marker>
            <c:symbol val="none"/>
          </c:marker>
          <c:cat>
            <c:strRef>
              <c:f>'E. Coli'!$A$54:$A$66</c:f>
              <c:strCache>
                <c:ptCount val="12"/>
                <c:pt idx="0">
                  <c:v>ene-19</c:v>
                </c:pt>
                <c:pt idx="1">
                  <c:v>feb-19</c:v>
                </c:pt>
                <c:pt idx="2">
                  <c:v>mar-19</c:v>
                </c:pt>
                <c:pt idx="3">
                  <c:v>abr-19</c:v>
                </c:pt>
                <c:pt idx="4">
                  <c:v>may-19</c:v>
                </c:pt>
                <c:pt idx="5">
                  <c:v>jun-19</c:v>
                </c:pt>
                <c:pt idx="6">
                  <c:v>jul-19</c:v>
                </c:pt>
                <c:pt idx="7">
                  <c:v>ago-19</c:v>
                </c:pt>
                <c:pt idx="8">
                  <c:v>sep-19</c:v>
                </c:pt>
                <c:pt idx="9">
                  <c:v>oct-19</c:v>
                </c:pt>
                <c:pt idx="10">
                  <c:v>nov-19</c:v>
                </c:pt>
                <c:pt idx="11">
                  <c:v>dic-19</c:v>
                </c:pt>
              </c:strCache>
            </c:strRef>
          </c:cat>
          <c:val>
            <c:numRef>
              <c:f>'E. Coli'!$H$54:$H$66</c:f>
              <c:numCache>
                <c:formatCode>General</c:formatCode>
                <c:ptCount val="12"/>
                <c:pt idx="0">
                  <c:v>16.666666666666664</c:v>
                </c:pt>
                <c:pt idx="1">
                  <c:v>16.666666666666664</c:v>
                </c:pt>
                <c:pt idx="2">
                  <c:v>16.666666666666664</c:v>
                </c:pt>
                <c:pt idx="3">
                  <c:v>33.333333333333336</c:v>
                </c:pt>
                <c:pt idx="4">
                  <c:v>166.66666666666666</c:v>
                </c:pt>
                <c:pt idx="5">
                  <c:v>233.33333333333334</c:v>
                </c:pt>
                <c:pt idx="6">
                  <c:v>18383.333333333336</c:v>
                </c:pt>
                <c:pt idx="7">
                  <c:v>811.11111111111097</c:v>
                </c:pt>
                <c:pt idx="8">
                  <c:v>0</c:v>
                </c:pt>
                <c:pt idx="9">
                  <c:v>1122.2222222222222</c:v>
                </c:pt>
                <c:pt idx="10">
                  <c:v>33.333333333333329</c:v>
                </c:pt>
                <c:pt idx="11">
                  <c:v>11.111111111111109</c:v>
                </c:pt>
              </c:numCache>
            </c:numRef>
          </c:val>
          <c:smooth val="0"/>
          <c:extLst>
            <c:ext xmlns:c16="http://schemas.microsoft.com/office/drawing/2014/chart" uri="{C3380CC4-5D6E-409C-BE32-E72D297353CC}">
              <c16:uniqueId val="{00000006-8F17-4CF2-99F6-C1694A529B8B}"/>
            </c:ext>
          </c:extLst>
        </c:ser>
        <c:ser>
          <c:idx val="7"/>
          <c:order val="7"/>
          <c:tx>
            <c:strRef>
              <c:f>'E. Coli'!$I$52:$I$53</c:f>
              <c:strCache>
                <c:ptCount val="1"/>
                <c:pt idx="0">
                  <c:v>PAPO2</c:v>
                </c:pt>
              </c:strCache>
            </c:strRef>
          </c:tx>
          <c:spPr>
            <a:ln w="28575" cap="rnd">
              <a:solidFill>
                <a:schemeClr val="accent2">
                  <a:lumMod val="60000"/>
                </a:schemeClr>
              </a:solidFill>
              <a:round/>
            </a:ln>
            <a:effectLst/>
          </c:spPr>
          <c:marker>
            <c:symbol val="none"/>
          </c:marker>
          <c:cat>
            <c:strRef>
              <c:f>'E. Coli'!$A$54:$A$66</c:f>
              <c:strCache>
                <c:ptCount val="12"/>
                <c:pt idx="0">
                  <c:v>ene-19</c:v>
                </c:pt>
                <c:pt idx="1">
                  <c:v>feb-19</c:v>
                </c:pt>
                <c:pt idx="2">
                  <c:v>mar-19</c:v>
                </c:pt>
                <c:pt idx="3">
                  <c:v>abr-19</c:v>
                </c:pt>
                <c:pt idx="4">
                  <c:v>may-19</c:v>
                </c:pt>
                <c:pt idx="5">
                  <c:v>jun-19</c:v>
                </c:pt>
                <c:pt idx="6">
                  <c:v>jul-19</c:v>
                </c:pt>
                <c:pt idx="7">
                  <c:v>ago-19</c:v>
                </c:pt>
                <c:pt idx="8">
                  <c:v>sep-19</c:v>
                </c:pt>
                <c:pt idx="9">
                  <c:v>oct-19</c:v>
                </c:pt>
                <c:pt idx="10">
                  <c:v>nov-19</c:v>
                </c:pt>
                <c:pt idx="11">
                  <c:v>dic-19</c:v>
                </c:pt>
              </c:strCache>
            </c:strRef>
          </c:cat>
          <c:val>
            <c:numRef>
              <c:f>'E. Coli'!$I$54:$I$66</c:f>
              <c:numCache>
                <c:formatCode>General</c:formatCode>
                <c:ptCount val="12"/>
                <c:pt idx="0">
                  <c:v>433.33333333333331</c:v>
                </c:pt>
                <c:pt idx="1">
                  <c:v>1066.6666666666665</c:v>
                </c:pt>
                <c:pt idx="2">
                  <c:v>1700</c:v>
                </c:pt>
                <c:pt idx="3">
                  <c:v>66.666666666666657</c:v>
                </c:pt>
                <c:pt idx="4">
                  <c:v>633.33333333333326</c:v>
                </c:pt>
                <c:pt idx="5">
                  <c:v>8066.666666666667</c:v>
                </c:pt>
                <c:pt idx="6">
                  <c:v>333.33333333333337</c:v>
                </c:pt>
                <c:pt idx="7">
                  <c:v>4466.6666666666661</c:v>
                </c:pt>
                <c:pt idx="8">
                  <c:v>416.66666666666669</c:v>
                </c:pt>
                <c:pt idx="9">
                  <c:v>3350</c:v>
                </c:pt>
                <c:pt idx="10">
                  <c:v>577.77777777777771</c:v>
                </c:pt>
                <c:pt idx="11">
                  <c:v>66.666666666666657</c:v>
                </c:pt>
              </c:numCache>
            </c:numRef>
          </c:val>
          <c:smooth val="0"/>
          <c:extLst>
            <c:ext xmlns:c16="http://schemas.microsoft.com/office/drawing/2014/chart" uri="{C3380CC4-5D6E-409C-BE32-E72D297353CC}">
              <c16:uniqueId val="{00000007-8F17-4CF2-99F6-C1694A529B8B}"/>
            </c:ext>
          </c:extLst>
        </c:ser>
        <c:ser>
          <c:idx val="8"/>
          <c:order val="8"/>
          <c:tx>
            <c:strRef>
              <c:f>'E. Coli'!$J$52:$J$53</c:f>
              <c:strCache>
                <c:ptCount val="1"/>
                <c:pt idx="0">
                  <c:v>PAPR1</c:v>
                </c:pt>
              </c:strCache>
            </c:strRef>
          </c:tx>
          <c:spPr>
            <a:ln w="28575" cap="rnd">
              <a:solidFill>
                <a:schemeClr val="accent3">
                  <a:lumMod val="60000"/>
                </a:schemeClr>
              </a:solidFill>
              <a:round/>
            </a:ln>
            <a:effectLst/>
          </c:spPr>
          <c:marker>
            <c:symbol val="none"/>
          </c:marker>
          <c:cat>
            <c:strRef>
              <c:f>'E. Coli'!$A$54:$A$66</c:f>
              <c:strCache>
                <c:ptCount val="12"/>
                <c:pt idx="0">
                  <c:v>ene-19</c:v>
                </c:pt>
                <c:pt idx="1">
                  <c:v>feb-19</c:v>
                </c:pt>
                <c:pt idx="2">
                  <c:v>mar-19</c:v>
                </c:pt>
                <c:pt idx="3">
                  <c:v>abr-19</c:v>
                </c:pt>
                <c:pt idx="4">
                  <c:v>may-19</c:v>
                </c:pt>
                <c:pt idx="5">
                  <c:v>jun-19</c:v>
                </c:pt>
                <c:pt idx="6">
                  <c:v>jul-19</c:v>
                </c:pt>
                <c:pt idx="7">
                  <c:v>ago-19</c:v>
                </c:pt>
                <c:pt idx="8">
                  <c:v>sep-19</c:v>
                </c:pt>
                <c:pt idx="9">
                  <c:v>oct-19</c:v>
                </c:pt>
                <c:pt idx="10">
                  <c:v>nov-19</c:v>
                </c:pt>
                <c:pt idx="11">
                  <c:v>dic-19</c:v>
                </c:pt>
              </c:strCache>
            </c:strRef>
          </c:cat>
          <c:val>
            <c:numRef>
              <c:f>'E. Coli'!$J$54:$J$66</c:f>
              <c:numCache>
                <c:formatCode>General</c:formatCode>
                <c:ptCount val="12"/>
                <c:pt idx="0">
                  <c:v>#N/A</c:v>
                </c:pt>
                <c:pt idx="1">
                  <c:v>#N/A</c:v>
                </c:pt>
                <c:pt idx="2">
                  <c:v>#N/A</c:v>
                </c:pt>
                <c:pt idx="3">
                  <c:v>#N/A</c:v>
                </c:pt>
                <c:pt idx="4">
                  <c:v>#N/A</c:v>
                </c:pt>
                <c:pt idx="5">
                  <c:v>#N/A</c:v>
                </c:pt>
                <c:pt idx="6">
                  <c:v>344.44444444444451</c:v>
                </c:pt>
                <c:pt idx="7">
                  <c:v>#N/A</c:v>
                </c:pt>
                <c:pt idx="8">
                  <c:v>#N/A</c:v>
                </c:pt>
                <c:pt idx="9">
                  <c:v>#N/A</c:v>
                </c:pt>
                <c:pt idx="10">
                  <c:v>#N/A</c:v>
                </c:pt>
                <c:pt idx="11">
                  <c:v>#N/A</c:v>
                </c:pt>
              </c:numCache>
            </c:numRef>
          </c:val>
          <c:smooth val="0"/>
          <c:extLst>
            <c:ext xmlns:c16="http://schemas.microsoft.com/office/drawing/2014/chart" uri="{C3380CC4-5D6E-409C-BE32-E72D297353CC}">
              <c16:uniqueId val="{00000008-8F17-4CF2-99F6-C1694A529B8B}"/>
            </c:ext>
          </c:extLst>
        </c:ser>
        <c:ser>
          <c:idx val="9"/>
          <c:order val="9"/>
          <c:tx>
            <c:strRef>
              <c:f>'E. Coli'!$K$52:$K$53</c:f>
              <c:strCache>
                <c:ptCount val="1"/>
                <c:pt idx="0">
                  <c:v>PAPR2</c:v>
                </c:pt>
              </c:strCache>
            </c:strRef>
          </c:tx>
          <c:spPr>
            <a:ln w="28575" cap="rnd">
              <a:solidFill>
                <a:schemeClr val="accent4">
                  <a:lumMod val="60000"/>
                </a:schemeClr>
              </a:solidFill>
              <a:round/>
            </a:ln>
            <a:effectLst/>
          </c:spPr>
          <c:marker>
            <c:symbol val="none"/>
          </c:marker>
          <c:cat>
            <c:strRef>
              <c:f>'E. Coli'!$A$54:$A$66</c:f>
              <c:strCache>
                <c:ptCount val="12"/>
                <c:pt idx="0">
                  <c:v>ene-19</c:v>
                </c:pt>
                <c:pt idx="1">
                  <c:v>feb-19</c:v>
                </c:pt>
                <c:pt idx="2">
                  <c:v>mar-19</c:v>
                </c:pt>
                <c:pt idx="3">
                  <c:v>abr-19</c:v>
                </c:pt>
                <c:pt idx="4">
                  <c:v>may-19</c:v>
                </c:pt>
                <c:pt idx="5">
                  <c:v>jun-19</c:v>
                </c:pt>
                <c:pt idx="6">
                  <c:v>jul-19</c:v>
                </c:pt>
                <c:pt idx="7">
                  <c:v>ago-19</c:v>
                </c:pt>
                <c:pt idx="8">
                  <c:v>sep-19</c:v>
                </c:pt>
                <c:pt idx="9">
                  <c:v>oct-19</c:v>
                </c:pt>
                <c:pt idx="10">
                  <c:v>nov-19</c:v>
                </c:pt>
                <c:pt idx="11">
                  <c:v>dic-19</c:v>
                </c:pt>
              </c:strCache>
            </c:strRef>
          </c:cat>
          <c:val>
            <c:numRef>
              <c:f>'E. Coli'!$K$54:$K$66</c:f>
              <c:numCache>
                <c:formatCode>General</c:formatCode>
                <c:ptCount val="12"/>
                <c:pt idx="0">
                  <c:v>83.333333333333343</c:v>
                </c:pt>
                <c:pt idx="1">
                  <c:v>633.33333333333326</c:v>
                </c:pt>
                <c:pt idx="2">
                  <c:v>133.33333333333331</c:v>
                </c:pt>
                <c:pt idx="3">
                  <c:v>66.666666666666657</c:v>
                </c:pt>
                <c:pt idx="4">
                  <c:v>150</c:v>
                </c:pt>
                <c:pt idx="5">
                  <c:v>1283.3333333333335</c:v>
                </c:pt>
                <c:pt idx="6">
                  <c:v>33.333333333333329</c:v>
                </c:pt>
                <c:pt idx="7">
                  <c:v>800</c:v>
                </c:pt>
                <c:pt idx="8">
                  <c:v>16.666666666666664</c:v>
                </c:pt>
                <c:pt idx="9">
                  <c:v>483.33333333333331</c:v>
                </c:pt>
                <c:pt idx="10">
                  <c:v>66.666666666666657</c:v>
                </c:pt>
                <c:pt idx="11">
                  <c:v>16.666666666666664</c:v>
                </c:pt>
              </c:numCache>
            </c:numRef>
          </c:val>
          <c:smooth val="0"/>
          <c:extLst>
            <c:ext xmlns:c16="http://schemas.microsoft.com/office/drawing/2014/chart" uri="{C3380CC4-5D6E-409C-BE32-E72D297353CC}">
              <c16:uniqueId val="{00000009-8F17-4CF2-99F6-C1694A529B8B}"/>
            </c:ext>
          </c:extLst>
        </c:ser>
        <c:ser>
          <c:idx val="10"/>
          <c:order val="10"/>
          <c:tx>
            <c:strRef>
              <c:f>'E. Coli'!$L$52:$L$53</c:f>
              <c:strCache>
                <c:ptCount val="1"/>
                <c:pt idx="0">
                  <c:v>PAPR3</c:v>
                </c:pt>
              </c:strCache>
            </c:strRef>
          </c:tx>
          <c:spPr>
            <a:ln w="28575" cap="rnd">
              <a:solidFill>
                <a:schemeClr val="accent5">
                  <a:lumMod val="60000"/>
                </a:schemeClr>
              </a:solidFill>
              <a:round/>
            </a:ln>
            <a:effectLst/>
          </c:spPr>
          <c:marker>
            <c:symbol val="none"/>
          </c:marker>
          <c:cat>
            <c:strRef>
              <c:f>'E. Coli'!$A$54:$A$66</c:f>
              <c:strCache>
                <c:ptCount val="12"/>
                <c:pt idx="0">
                  <c:v>ene-19</c:v>
                </c:pt>
                <c:pt idx="1">
                  <c:v>feb-19</c:v>
                </c:pt>
                <c:pt idx="2">
                  <c:v>mar-19</c:v>
                </c:pt>
                <c:pt idx="3">
                  <c:v>abr-19</c:v>
                </c:pt>
                <c:pt idx="4">
                  <c:v>may-19</c:v>
                </c:pt>
                <c:pt idx="5">
                  <c:v>jun-19</c:v>
                </c:pt>
                <c:pt idx="6">
                  <c:v>jul-19</c:v>
                </c:pt>
                <c:pt idx="7">
                  <c:v>ago-19</c:v>
                </c:pt>
                <c:pt idx="8">
                  <c:v>sep-19</c:v>
                </c:pt>
                <c:pt idx="9">
                  <c:v>oct-19</c:v>
                </c:pt>
                <c:pt idx="10">
                  <c:v>nov-19</c:v>
                </c:pt>
                <c:pt idx="11">
                  <c:v>dic-19</c:v>
                </c:pt>
              </c:strCache>
            </c:strRef>
          </c:cat>
          <c:val>
            <c:numRef>
              <c:f>'E. Coli'!$L$54:$L$66</c:f>
              <c:numCache>
                <c:formatCode>General</c:formatCode>
                <c:ptCount val="12"/>
                <c:pt idx="4">
                  <c:v>#N/A</c:v>
                </c:pt>
                <c:pt idx="5">
                  <c:v>3800</c:v>
                </c:pt>
              </c:numCache>
            </c:numRef>
          </c:val>
          <c:smooth val="0"/>
          <c:extLst>
            <c:ext xmlns:c16="http://schemas.microsoft.com/office/drawing/2014/chart" uri="{C3380CC4-5D6E-409C-BE32-E72D297353CC}">
              <c16:uniqueId val="{0000000A-8F17-4CF2-99F6-C1694A529B8B}"/>
            </c:ext>
          </c:extLst>
        </c:ser>
        <c:ser>
          <c:idx val="11"/>
          <c:order val="11"/>
          <c:tx>
            <c:strRef>
              <c:f>'E. Coli'!$M$52:$M$53</c:f>
              <c:strCache>
                <c:ptCount val="1"/>
                <c:pt idx="0">
                  <c:v>PLTR1</c:v>
                </c:pt>
              </c:strCache>
            </c:strRef>
          </c:tx>
          <c:spPr>
            <a:ln w="28575" cap="rnd">
              <a:solidFill>
                <a:schemeClr val="accent6">
                  <a:lumMod val="60000"/>
                </a:schemeClr>
              </a:solidFill>
              <a:round/>
            </a:ln>
            <a:effectLst/>
          </c:spPr>
          <c:marker>
            <c:symbol val="none"/>
          </c:marker>
          <c:cat>
            <c:strRef>
              <c:f>'E. Coli'!$A$54:$A$66</c:f>
              <c:strCache>
                <c:ptCount val="12"/>
                <c:pt idx="0">
                  <c:v>ene-19</c:v>
                </c:pt>
                <c:pt idx="1">
                  <c:v>feb-19</c:v>
                </c:pt>
                <c:pt idx="2">
                  <c:v>mar-19</c:v>
                </c:pt>
                <c:pt idx="3">
                  <c:v>abr-19</c:v>
                </c:pt>
                <c:pt idx="4">
                  <c:v>may-19</c:v>
                </c:pt>
                <c:pt idx="5">
                  <c:v>jun-19</c:v>
                </c:pt>
                <c:pt idx="6">
                  <c:v>jul-19</c:v>
                </c:pt>
                <c:pt idx="7">
                  <c:v>ago-19</c:v>
                </c:pt>
                <c:pt idx="8">
                  <c:v>sep-19</c:v>
                </c:pt>
                <c:pt idx="9">
                  <c:v>oct-19</c:v>
                </c:pt>
                <c:pt idx="10">
                  <c:v>nov-19</c:v>
                </c:pt>
                <c:pt idx="11">
                  <c:v>dic-19</c:v>
                </c:pt>
              </c:strCache>
            </c:strRef>
          </c:cat>
          <c:val>
            <c:numRef>
              <c:f>'E. Coli'!$M$54:$M$66</c:f>
              <c:numCache>
                <c:formatCode>General</c:formatCode>
                <c:ptCount val="12"/>
                <c:pt idx="0">
                  <c:v>9400</c:v>
                </c:pt>
                <c:pt idx="1">
                  <c:v>1533.3333333333335</c:v>
                </c:pt>
                <c:pt idx="2">
                  <c:v>300</c:v>
                </c:pt>
                <c:pt idx="3">
                  <c:v>3683.333333333333</c:v>
                </c:pt>
                <c:pt idx="4">
                  <c:v>9666.6666666666679</c:v>
                </c:pt>
                <c:pt idx="5">
                  <c:v>31233.333333333332</c:v>
                </c:pt>
                <c:pt idx="6">
                  <c:v>13916.666666666666</c:v>
                </c:pt>
                <c:pt idx="7">
                  <c:v>15900.000000000002</c:v>
                </c:pt>
                <c:pt idx="8">
                  <c:v>11133.333333333332</c:v>
                </c:pt>
                <c:pt idx="9">
                  <c:v>7966.666666666667</c:v>
                </c:pt>
                <c:pt idx="10">
                  <c:v>7933.3333333333339</c:v>
                </c:pt>
                <c:pt idx="11">
                  <c:v>13200</c:v>
                </c:pt>
              </c:numCache>
            </c:numRef>
          </c:val>
          <c:smooth val="0"/>
          <c:extLst>
            <c:ext xmlns:c16="http://schemas.microsoft.com/office/drawing/2014/chart" uri="{C3380CC4-5D6E-409C-BE32-E72D297353CC}">
              <c16:uniqueId val="{0000000B-8F17-4CF2-99F6-C1694A529B8B}"/>
            </c:ext>
          </c:extLst>
        </c:ser>
        <c:ser>
          <c:idx val="12"/>
          <c:order val="12"/>
          <c:tx>
            <c:strRef>
              <c:f>'E. Coli'!$N$52:$N$53</c:f>
              <c:strCache>
                <c:ptCount val="1"/>
                <c:pt idx="0">
                  <c:v>PLTR2</c:v>
                </c:pt>
              </c:strCache>
            </c:strRef>
          </c:tx>
          <c:spPr>
            <a:ln w="28575" cap="rnd">
              <a:solidFill>
                <a:schemeClr val="accent1">
                  <a:lumMod val="80000"/>
                  <a:lumOff val="20000"/>
                </a:schemeClr>
              </a:solidFill>
              <a:round/>
            </a:ln>
            <a:effectLst/>
          </c:spPr>
          <c:marker>
            <c:symbol val="none"/>
          </c:marker>
          <c:cat>
            <c:strRef>
              <c:f>'E. Coli'!$A$54:$A$66</c:f>
              <c:strCache>
                <c:ptCount val="12"/>
                <c:pt idx="0">
                  <c:v>ene-19</c:v>
                </c:pt>
                <c:pt idx="1">
                  <c:v>feb-19</c:v>
                </c:pt>
                <c:pt idx="2">
                  <c:v>mar-19</c:v>
                </c:pt>
                <c:pt idx="3">
                  <c:v>abr-19</c:v>
                </c:pt>
                <c:pt idx="4">
                  <c:v>may-19</c:v>
                </c:pt>
                <c:pt idx="5">
                  <c:v>jun-19</c:v>
                </c:pt>
                <c:pt idx="6">
                  <c:v>jul-19</c:v>
                </c:pt>
                <c:pt idx="7">
                  <c:v>ago-19</c:v>
                </c:pt>
                <c:pt idx="8">
                  <c:v>sep-19</c:v>
                </c:pt>
                <c:pt idx="9">
                  <c:v>oct-19</c:v>
                </c:pt>
                <c:pt idx="10">
                  <c:v>nov-19</c:v>
                </c:pt>
                <c:pt idx="11">
                  <c:v>dic-19</c:v>
                </c:pt>
              </c:strCache>
            </c:strRef>
          </c:cat>
          <c:val>
            <c:numRef>
              <c:f>'E. Coli'!$N$54:$N$66</c:f>
              <c:numCache>
                <c:formatCode>General</c:formatCode>
                <c:ptCount val="12"/>
                <c:pt idx="0">
                  <c:v>12233.333333333332</c:v>
                </c:pt>
                <c:pt idx="1">
                  <c:v>300</c:v>
                </c:pt>
                <c:pt idx="2">
                  <c:v>23500</c:v>
                </c:pt>
                <c:pt idx="3">
                  <c:v>35466.666666666664</c:v>
                </c:pt>
                <c:pt idx="4">
                  <c:v>25000</c:v>
                </c:pt>
                <c:pt idx="5">
                  <c:v>40450</c:v>
                </c:pt>
                <c:pt idx="6">
                  <c:v>28400</c:v>
                </c:pt>
                <c:pt idx="7">
                  <c:v>16183.333333333332</c:v>
                </c:pt>
                <c:pt idx="8">
                  <c:v>22800</c:v>
                </c:pt>
                <c:pt idx="9">
                  <c:v>13700</c:v>
                </c:pt>
                <c:pt idx="10">
                  <c:v>15550</c:v>
                </c:pt>
                <c:pt idx="11">
                  <c:v>29733.333333333332</c:v>
                </c:pt>
              </c:numCache>
            </c:numRef>
          </c:val>
          <c:smooth val="0"/>
          <c:extLst>
            <c:ext xmlns:c16="http://schemas.microsoft.com/office/drawing/2014/chart" uri="{C3380CC4-5D6E-409C-BE32-E72D297353CC}">
              <c16:uniqueId val="{0000000C-8F17-4CF2-99F6-C1694A529B8B}"/>
            </c:ext>
          </c:extLst>
        </c:ser>
        <c:ser>
          <c:idx val="13"/>
          <c:order val="13"/>
          <c:tx>
            <c:strRef>
              <c:f>'E. Coli'!$O$52:$O$53</c:f>
              <c:strCache>
                <c:ptCount val="1"/>
                <c:pt idx="0">
                  <c:v>RECO</c:v>
                </c:pt>
              </c:strCache>
            </c:strRef>
          </c:tx>
          <c:spPr>
            <a:ln w="28575" cap="rnd">
              <a:solidFill>
                <a:schemeClr val="accent2">
                  <a:lumMod val="80000"/>
                  <a:lumOff val="20000"/>
                </a:schemeClr>
              </a:solidFill>
              <a:round/>
            </a:ln>
            <a:effectLst/>
          </c:spPr>
          <c:marker>
            <c:symbol val="none"/>
          </c:marker>
          <c:cat>
            <c:strRef>
              <c:f>'E. Coli'!$A$54:$A$66</c:f>
              <c:strCache>
                <c:ptCount val="12"/>
                <c:pt idx="0">
                  <c:v>ene-19</c:v>
                </c:pt>
                <c:pt idx="1">
                  <c:v>feb-19</c:v>
                </c:pt>
                <c:pt idx="2">
                  <c:v>mar-19</c:v>
                </c:pt>
                <c:pt idx="3">
                  <c:v>abr-19</c:v>
                </c:pt>
                <c:pt idx="4">
                  <c:v>may-19</c:v>
                </c:pt>
                <c:pt idx="5">
                  <c:v>jun-19</c:v>
                </c:pt>
                <c:pt idx="6">
                  <c:v>jul-19</c:v>
                </c:pt>
                <c:pt idx="7">
                  <c:v>ago-19</c:v>
                </c:pt>
                <c:pt idx="8">
                  <c:v>sep-19</c:v>
                </c:pt>
                <c:pt idx="9">
                  <c:v>oct-19</c:v>
                </c:pt>
                <c:pt idx="10">
                  <c:v>nov-19</c:v>
                </c:pt>
                <c:pt idx="11">
                  <c:v>dic-19</c:v>
                </c:pt>
              </c:strCache>
            </c:strRef>
          </c:cat>
          <c:val>
            <c:numRef>
              <c:f>'E. Coli'!$O$54:$O$66</c:f>
              <c:numCache>
                <c:formatCode>General</c:formatCode>
                <c:ptCount val="12"/>
                <c:pt idx="0">
                  <c:v>383.33333333333337</c:v>
                </c:pt>
                <c:pt idx="1">
                  <c:v>17166.666666666664</c:v>
                </c:pt>
                <c:pt idx="2">
                  <c:v>15933.333333333334</c:v>
                </c:pt>
                <c:pt idx="3">
                  <c:v>4233.3333333333339</c:v>
                </c:pt>
                <c:pt idx="4">
                  <c:v>633.33333333333326</c:v>
                </c:pt>
                <c:pt idx="5">
                  <c:v>1366.6666666666665</c:v>
                </c:pt>
                <c:pt idx="6">
                  <c:v>10600</c:v>
                </c:pt>
                <c:pt idx="7">
                  <c:v>25833.333333333332</c:v>
                </c:pt>
                <c:pt idx="8">
                  <c:v>433.33333333333331</c:v>
                </c:pt>
                <c:pt idx="9">
                  <c:v>19400</c:v>
                </c:pt>
                <c:pt idx="10">
                  <c:v>5566.6666666666661</c:v>
                </c:pt>
                <c:pt idx="11">
                  <c:v>6600</c:v>
                </c:pt>
              </c:numCache>
            </c:numRef>
          </c:val>
          <c:smooth val="0"/>
          <c:extLst>
            <c:ext xmlns:c16="http://schemas.microsoft.com/office/drawing/2014/chart" uri="{C3380CC4-5D6E-409C-BE32-E72D297353CC}">
              <c16:uniqueId val="{0000000D-8F17-4CF2-99F6-C1694A529B8B}"/>
            </c:ext>
          </c:extLst>
        </c:ser>
        <c:ser>
          <c:idx val="14"/>
          <c:order val="14"/>
          <c:tx>
            <c:strRef>
              <c:f>'E. Coli'!$P$52:$P$53</c:f>
              <c:strCache>
                <c:ptCount val="1"/>
                <c:pt idx="0">
                  <c:v>SALT</c:v>
                </c:pt>
              </c:strCache>
            </c:strRef>
          </c:tx>
          <c:spPr>
            <a:ln w="28575" cap="rnd">
              <a:solidFill>
                <a:schemeClr val="accent3">
                  <a:lumMod val="80000"/>
                  <a:lumOff val="20000"/>
                </a:schemeClr>
              </a:solidFill>
              <a:round/>
            </a:ln>
            <a:effectLst/>
          </c:spPr>
          <c:marker>
            <c:symbol val="none"/>
          </c:marker>
          <c:cat>
            <c:strRef>
              <c:f>'E. Coli'!$A$54:$A$66</c:f>
              <c:strCache>
                <c:ptCount val="12"/>
                <c:pt idx="0">
                  <c:v>ene-19</c:v>
                </c:pt>
                <c:pt idx="1">
                  <c:v>feb-19</c:v>
                </c:pt>
                <c:pt idx="2">
                  <c:v>mar-19</c:v>
                </c:pt>
                <c:pt idx="3">
                  <c:v>abr-19</c:v>
                </c:pt>
                <c:pt idx="4">
                  <c:v>may-19</c:v>
                </c:pt>
                <c:pt idx="5">
                  <c:v>jun-19</c:v>
                </c:pt>
                <c:pt idx="6">
                  <c:v>jul-19</c:v>
                </c:pt>
                <c:pt idx="7">
                  <c:v>ago-19</c:v>
                </c:pt>
                <c:pt idx="8">
                  <c:v>sep-19</c:v>
                </c:pt>
                <c:pt idx="9">
                  <c:v>oct-19</c:v>
                </c:pt>
                <c:pt idx="10">
                  <c:v>nov-19</c:v>
                </c:pt>
                <c:pt idx="11">
                  <c:v>dic-19</c:v>
                </c:pt>
              </c:strCache>
            </c:strRef>
          </c:cat>
          <c:val>
            <c:numRef>
              <c:f>'E. Coli'!$P$54:$P$66</c:f>
              <c:numCache>
                <c:formatCode>General</c:formatCode>
                <c:ptCount val="12"/>
                <c:pt idx="0">
                  <c:v>9400</c:v>
                </c:pt>
                <c:pt idx="3">
                  <c:v>2400</c:v>
                </c:pt>
                <c:pt idx="5">
                  <c:v>25633.333333333332</c:v>
                </c:pt>
                <c:pt idx="6">
                  <c:v>31000</c:v>
                </c:pt>
                <c:pt idx="10">
                  <c:v>2300</c:v>
                </c:pt>
              </c:numCache>
            </c:numRef>
          </c:val>
          <c:smooth val="0"/>
          <c:extLst>
            <c:ext xmlns:c16="http://schemas.microsoft.com/office/drawing/2014/chart" uri="{C3380CC4-5D6E-409C-BE32-E72D297353CC}">
              <c16:uniqueId val="{0000000E-8F17-4CF2-99F6-C1694A529B8B}"/>
            </c:ext>
          </c:extLst>
        </c:ser>
        <c:dLbls>
          <c:showLegendKey val="0"/>
          <c:showVal val="0"/>
          <c:showCatName val="0"/>
          <c:showSerName val="0"/>
          <c:showPercent val="0"/>
          <c:showBubbleSize val="0"/>
        </c:dLbls>
        <c:smooth val="0"/>
        <c:axId val="991096480"/>
        <c:axId val="991077784"/>
      </c:lineChart>
      <c:catAx>
        <c:axId val="991096480"/>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Mes del muestreo</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MX"/>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991077784"/>
        <c:crosses val="autoZero"/>
        <c:auto val="1"/>
        <c:lblAlgn val="ctr"/>
        <c:lblOffset val="100"/>
        <c:noMultiLvlLbl val="0"/>
      </c:catAx>
      <c:valAx>
        <c:axId val="991077784"/>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UFC</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MX"/>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991096480"/>
        <c:crosses val="autoZero"/>
        <c:crossBetween val="between"/>
      </c:valAx>
      <c:spPr>
        <a:noFill/>
        <a:ln>
          <a:noFill/>
        </a:ln>
        <a:effectLst/>
      </c:spPr>
    </c:plotArea>
    <c:legend>
      <c:legendPos val="r"/>
      <c:layout>
        <c:manualLayout>
          <c:xMode val="edge"/>
          <c:yMode val="edge"/>
          <c:x val="0.78281663418421776"/>
          <c:y val="6.8580917653719112E-2"/>
          <c:w val="0.21093558472097754"/>
          <c:h val="0.862838164692561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legend>
    <c:plotVisOnly val="1"/>
    <c:dispBlanksAs val="gap"/>
    <c:showDLblsOverMax val="0"/>
  </c:chart>
  <c:spPr>
    <a:solidFill>
      <a:schemeClr val="bg1"/>
    </a:solidFill>
    <a:ln w="9525" cap="flat" cmpd="sng" algn="ctr">
      <a:noFill/>
      <a:round/>
    </a:ln>
    <a:effectLst/>
  </c:spPr>
  <c:txPr>
    <a:bodyPr/>
    <a:lstStyle/>
    <a:p>
      <a:pPr>
        <a:defRPr/>
      </a:pPr>
      <a:endParaRPr lang="es-MX"/>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r>
              <a:rPr lang="en-US" sz="1200" b="1"/>
              <a:t>E. Coli</a:t>
            </a:r>
          </a:p>
        </c:rich>
      </c:tx>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es-MX"/>
        </a:p>
      </c:txPr>
    </c:title>
    <c:autoTitleDeleted val="0"/>
    <c:plotArea>
      <c:layout/>
      <c:stockChart>
        <c:ser>
          <c:idx val="0"/>
          <c:order val="0"/>
          <c:tx>
            <c:strRef>
              <c:f>'E. Coli'!$A$117</c:f>
              <c:strCache>
                <c:ptCount val="1"/>
                <c:pt idx="0">
                  <c:v>PROMEDIO</c:v>
                </c:pt>
              </c:strCache>
            </c:strRef>
          </c:tx>
          <c:spPr>
            <a:ln w="28575" cap="rnd">
              <a:noFill/>
              <a:round/>
            </a:ln>
            <a:effectLst/>
          </c:spPr>
          <c:marker>
            <c:symbol val="circle"/>
            <c:size val="5"/>
            <c:spPr>
              <a:solidFill>
                <a:schemeClr val="accent1"/>
              </a:solidFill>
              <a:ln w="9525">
                <a:solidFill>
                  <a:schemeClr val="accent1"/>
                </a:solidFill>
              </a:ln>
              <a:effectLst/>
            </c:spPr>
          </c:marker>
          <c:dPt>
            <c:idx val="0"/>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0-84DA-40D0-ACED-60513D82D383}"/>
              </c:ext>
            </c:extLst>
          </c:dPt>
          <c:dPt>
            <c:idx val="1"/>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1-84DA-40D0-ACED-60513D82D383}"/>
              </c:ext>
            </c:extLst>
          </c:dPt>
          <c:dPt>
            <c:idx val="2"/>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2-84DA-40D0-ACED-60513D82D383}"/>
              </c:ext>
            </c:extLst>
          </c:dPt>
          <c:dPt>
            <c:idx val="3"/>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3-84DA-40D0-ACED-60513D82D383}"/>
              </c:ext>
            </c:extLst>
          </c:dPt>
          <c:dPt>
            <c:idx val="4"/>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4-84DA-40D0-ACED-60513D82D383}"/>
              </c:ext>
            </c:extLst>
          </c:dPt>
          <c:dPt>
            <c:idx val="5"/>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5-84DA-40D0-ACED-60513D82D383}"/>
              </c:ext>
            </c:extLst>
          </c:dPt>
          <c:dPt>
            <c:idx val="6"/>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6-84DA-40D0-ACED-60513D82D383}"/>
              </c:ext>
            </c:extLst>
          </c:dPt>
          <c:dPt>
            <c:idx val="7"/>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7-84DA-40D0-ACED-60513D82D383}"/>
              </c:ext>
            </c:extLst>
          </c:dPt>
          <c:dPt>
            <c:idx val="8"/>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8-84DA-40D0-ACED-60513D82D383}"/>
              </c:ext>
            </c:extLst>
          </c:dPt>
          <c:dPt>
            <c:idx val="9"/>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9-84DA-40D0-ACED-60513D82D383}"/>
              </c:ext>
            </c:extLst>
          </c:dPt>
          <c:dPt>
            <c:idx val="10"/>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A-84DA-40D0-ACED-60513D82D383}"/>
              </c:ext>
            </c:extLst>
          </c:dPt>
          <c:dPt>
            <c:idx val="11"/>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B-84DA-40D0-ACED-60513D82D383}"/>
              </c:ext>
            </c:extLst>
          </c:dPt>
          <c:dPt>
            <c:idx val="12"/>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C-84DA-40D0-ACED-60513D82D383}"/>
              </c:ext>
            </c:extLst>
          </c:dPt>
          <c:dPt>
            <c:idx val="13"/>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D-84DA-40D0-ACED-60513D82D383}"/>
              </c:ext>
            </c:extLst>
          </c:dPt>
          <c:dPt>
            <c:idx val="14"/>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E-84DA-40D0-ACED-60513D82D383}"/>
              </c:ext>
            </c:extLst>
          </c:dPt>
          <c:dPt>
            <c:idx val="15"/>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F-84DA-40D0-ACED-60513D82D383}"/>
              </c:ext>
            </c:extLst>
          </c:dPt>
          <c:dPt>
            <c:idx val="16"/>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10-84DA-40D0-ACED-60513D82D383}"/>
              </c:ext>
            </c:extLst>
          </c:dPt>
          <c:dPt>
            <c:idx val="17"/>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11-84DA-40D0-ACED-60513D82D383}"/>
              </c:ext>
            </c:extLst>
          </c:dPt>
          <c:dPt>
            <c:idx val="18"/>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12-84DA-40D0-ACED-60513D82D383}"/>
              </c:ext>
            </c:extLst>
          </c:dPt>
          <c:dPt>
            <c:idx val="19"/>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13-84DA-40D0-ACED-60513D82D383}"/>
              </c:ext>
            </c:extLst>
          </c:dPt>
          <c:dPt>
            <c:idx val="20"/>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14-84DA-40D0-ACED-60513D82D383}"/>
              </c:ext>
            </c:extLst>
          </c:dPt>
          <c:cat>
            <c:strRef>
              <c:f>'E. Coli'!$B$116:$O$116</c:f>
              <c:strCache>
                <c:ptCount val="14"/>
                <c:pt idx="0">
                  <c:v>HARG2</c:v>
                </c:pt>
                <c:pt idx="1">
                  <c:v>HASL2</c:v>
                </c:pt>
                <c:pt idx="2">
                  <c:v>HOSP1</c:v>
                </c:pt>
                <c:pt idx="3">
                  <c:v>HOSP2</c:v>
                </c:pt>
                <c:pt idx="4">
                  <c:v>HUMH</c:v>
                </c:pt>
                <c:pt idx="5">
                  <c:v>MAAB2</c:v>
                </c:pt>
                <c:pt idx="6">
                  <c:v>MACA2</c:v>
                </c:pt>
                <c:pt idx="7">
                  <c:v>MSP</c:v>
                </c:pt>
                <c:pt idx="8">
                  <c:v>PAPO2</c:v>
                </c:pt>
                <c:pt idx="9">
                  <c:v>PAPR2</c:v>
                </c:pt>
                <c:pt idx="10">
                  <c:v>PLTR1</c:v>
                </c:pt>
                <c:pt idx="11">
                  <c:v>PLTR2</c:v>
                </c:pt>
                <c:pt idx="12">
                  <c:v>RECO</c:v>
                </c:pt>
                <c:pt idx="13">
                  <c:v>Total general</c:v>
                </c:pt>
              </c:strCache>
            </c:strRef>
          </c:cat>
          <c:val>
            <c:numRef>
              <c:f>'E. Coli'!$B$117:$O$117</c:f>
              <c:numCache>
                <c:formatCode>0.00</c:formatCode>
                <c:ptCount val="14"/>
                <c:pt idx="0">
                  <c:v>144.44444444444443</c:v>
                </c:pt>
                <c:pt idx="1">
                  <c:v>427.27272727272725</c:v>
                </c:pt>
                <c:pt idx="2">
                  <c:v>25000</c:v>
                </c:pt>
                <c:pt idx="3">
                  <c:v>10446.666666666668</c:v>
                </c:pt>
                <c:pt idx="4">
                  <c:v>6830</c:v>
                </c:pt>
                <c:pt idx="5">
                  <c:v>101.5151515151515</c:v>
                </c:pt>
                <c:pt idx="6">
                  <c:v>158.08080808080808</c:v>
                </c:pt>
                <c:pt idx="7">
                  <c:v>25000</c:v>
                </c:pt>
                <c:pt idx="8">
                  <c:v>1656.0606060606058</c:v>
                </c:pt>
                <c:pt idx="9">
                  <c:v>563.63636363636363</c:v>
                </c:pt>
                <c:pt idx="10">
                  <c:v>5763.636363636364</c:v>
                </c:pt>
                <c:pt idx="11">
                  <c:v>13036.363636363636</c:v>
                </c:pt>
                <c:pt idx="12">
                  <c:v>1372.2222222222224</c:v>
                </c:pt>
                <c:pt idx="13">
                  <c:v>3698.7863483318029</c:v>
                </c:pt>
              </c:numCache>
            </c:numRef>
          </c:val>
          <c:smooth val="0"/>
          <c:extLst>
            <c:ext xmlns:c16="http://schemas.microsoft.com/office/drawing/2014/chart" uri="{C3380CC4-5D6E-409C-BE32-E72D297353CC}">
              <c16:uniqueId val="{00000015-84DA-40D0-ACED-60513D82D383}"/>
            </c:ext>
          </c:extLst>
        </c:ser>
        <c:ser>
          <c:idx val="1"/>
          <c:order val="1"/>
          <c:tx>
            <c:strRef>
              <c:f>'E. Coli'!$A$118</c:f>
              <c:strCache>
                <c:ptCount val="1"/>
                <c:pt idx="0">
                  <c:v>MIN</c:v>
                </c:pt>
              </c:strCache>
            </c:strRef>
          </c:tx>
          <c:spPr>
            <a:ln w="28575" cap="rnd">
              <a:noFill/>
              <a:round/>
            </a:ln>
            <a:effectLst/>
          </c:spPr>
          <c:marker>
            <c:symbol val="none"/>
          </c:marker>
          <c:dPt>
            <c:idx val="9"/>
            <c:marker>
              <c:symbol val="none"/>
            </c:marker>
            <c:bubble3D val="0"/>
            <c:extLst>
              <c:ext xmlns:c16="http://schemas.microsoft.com/office/drawing/2014/chart" uri="{C3380CC4-5D6E-409C-BE32-E72D297353CC}">
                <c16:uniqueId val="{00000016-84DA-40D0-ACED-60513D82D383}"/>
              </c:ext>
            </c:extLst>
          </c:dPt>
          <c:cat>
            <c:strRef>
              <c:f>'E. Coli'!$B$116:$O$116</c:f>
              <c:strCache>
                <c:ptCount val="14"/>
                <c:pt idx="0">
                  <c:v>HARG2</c:v>
                </c:pt>
                <c:pt idx="1">
                  <c:v>HASL2</c:v>
                </c:pt>
                <c:pt idx="2">
                  <c:v>HOSP1</c:v>
                </c:pt>
                <c:pt idx="3">
                  <c:v>HOSP2</c:v>
                </c:pt>
                <c:pt idx="4">
                  <c:v>HUMH</c:v>
                </c:pt>
                <c:pt idx="5">
                  <c:v>MAAB2</c:v>
                </c:pt>
                <c:pt idx="6">
                  <c:v>MACA2</c:v>
                </c:pt>
                <c:pt idx="7">
                  <c:v>MSP</c:v>
                </c:pt>
                <c:pt idx="8">
                  <c:v>PAPO2</c:v>
                </c:pt>
                <c:pt idx="9">
                  <c:v>PAPR2</c:v>
                </c:pt>
                <c:pt idx="10">
                  <c:v>PLTR1</c:v>
                </c:pt>
                <c:pt idx="11">
                  <c:v>PLTR2</c:v>
                </c:pt>
                <c:pt idx="12">
                  <c:v>RECO</c:v>
                </c:pt>
                <c:pt idx="13">
                  <c:v>Total general</c:v>
                </c:pt>
              </c:strCache>
            </c:strRef>
          </c:cat>
          <c:val>
            <c:numRef>
              <c:f>'E. Coli'!$B$118:$O$118</c:f>
              <c:numCache>
                <c:formatCode>0.00</c:formatCode>
                <c:ptCount val="14"/>
                <c:pt idx="0">
                  <c:v>0</c:v>
                </c:pt>
                <c:pt idx="1">
                  <c:v>0</c:v>
                </c:pt>
                <c:pt idx="2">
                  <c:v>25000</c:v>
                </c:pt>
                <c:pt idx="3">
                  <c:v>466.66666666666669</c:v>
                </c:pt>
                <c:pt idx="4">
                  <c:v>0</c:v>
                </c:pt>
                <c:pt idx="5">
                  <c:v>0</c:v>
                </c:pt>
                <c:pt idx="6">
                  <c:v>0</c:v>
                </c:pt>
                <c:pt idx="7">
                  <c:v>25000</c:v>
                </c:pt>
                <c:pt idx="8">
                  <c:v>66.666666666666657</c:v>
                </c:pt>
                <c:pt idx="9">
                  <c:v>0</c:v>
                </c:pt>
                <c:pt idx="10">
                  <c:v>2366.666666666667</c:v>
                </c:pt>
                <c:pt idx="11">
                  <c:v>966.66666666666663</c:v>
                </c:pt>
                <c:pt idx="12">
                  <c:v>200</c:v>
                </c:pt>
                <c:pt idx="13">
                  <c:v>606.66666666666663</c:v>
                </c:pt>
              </c:numCache>
            </c:numRef>
          </c:val>
          <c:smooth val="0"/>
          <c:extLst>
            <c:ext xmlns:c16="http://schemas.microsoft.com/office/drawing/2014/chart" uri="{C3380CC4-5D6E-409C-BE32-E72D297353CC}">
              <c16:uniqueId val="{00000017-84DA-40D0-ACED-60513D82D383}"/>
            </c:ext>
          </c:extLst>
        </c:ser>
        <c:ser>
          <c:idx val="2"/>
          <c:order val="2"/>
          <c:tx>
            <c:strRef>
              <c:f>'E. Coli'!$A$119</c:f>
              <c:strCache>
                <c:ptCount val="1"/>
                <c:pt idx="0">
                  <c:v>MAX</c:v>
                </c:pt>
              </c:strCache>
            </c:strRef>
          </c:tx>
          <c:spPr>
            <a:ln w="28575" cap="rnd">
              <a:noFill/>
              <a:round/>
            </a:ln>
            <a:effectLst/>
          </c:spPr>
          <c:marker>
            <c:symbol val="none"/>
          </c:marker>
          <c:cat>
            <c:strRef>
              <c:f>'E. Coli'!$B$116:$O$116</c:f>
              <c:strCache>
                <c:ptCount val="14"/>
                <c:pt idx="0">
                  <c:v>HARG2</c:v>
                </c:pt>
                <c:pt idx="1">
                  <c:v>HASL2</c:v>
                </c:pt>
                <c:pt idx="2">
                  <c:v>HOSP1</c:v>
                </c:pt>
                <c:pt idx="3">
                  <c:v>HOSP2</c:v>
                </c:pt>
                <c:pt idx="4">
                  <c:v>HUMH</c:v>
                </c:pt>
                <c:pt idx="5">
                  <c:v>MAAB2</c:v>
                </c:pt>
                <c:pt idx="6">
                  <c:v>MACA2</c:v>
                </c:pt>
                <c:pt idx="7">
                  <c:v>MSP</c:v>
                </c:pt>
                <c:pt idx="8">
                  <c:v>PAPO2</c:v>
                </c:pt>
                <c:pt idx="9">
                  <c:v>PAPR2</c:v>
                </c:pt>
                <c:pt idx="10">
                  <c:v>PLTR1</c:v>
                </c:pt>
                <c:pt idx="11">
                  <c:v>PLTR2</c:v>
                </c:pt>
                <c:pt idx="12">
                  <c:v>RECO</c:v>
                </c:pt>
                <c:pt idx="13">
                  <c:v>Total general</c:v>
                </c:pt>
              </c:strCache>
            </c:strRef>
          </c:cat>
          <c:val>
            <c:numRef>
              <c:f>'E. Coli'!$B$119:$O$119</c:f>
              <c:numCache>
                <c:formatCode>0.00</c:formatCode>
                <c:ptCount val="14"/>
                <c:pt idx="0">
                  <c:v>533.33333333333326</c:v>
                </c:pt>
                <c:pt idx="1">
                  <c:v>1300</c:v>
                </c:pt>
                <c:pt idx="2">
                  <c:v>25000</c:v>
                </c:pt>
                <c:pt idx="3">
                  <c:v>39266.666666666672</c:v>
                </c:pt>
                <c:pt idx="4">
                  <c:v>18433.333333333336</c:v>
                </c:pt>
                <c:pt idx="5">
                  <c:v>766.66666666666674</c:v>
                </c:pt>
                <c:pt idx="6">
                  <c:v>750</c:v>
                </c:pt>
                <c:pt idx="7">
                  <c:v>25000</c:v>
                </c:pt>
                <c:pt idx="8">
                  <c:v>9650</c:v>
                </c:pt>
                <c:pt idx="9">
                  <c:v>4266.6666666666661</c:v>
                </c:pt>
                <c:pt idx="10">
                  <c:v>15366.666666666666</c:v>
                </c:pt>
                <c:pt idx="11">
                  <c:v>55733.333333333336</c:v>
                </c:pt>
                <c:pt idx="12">
                  <c:v>4633.3333333333339</c:v>
                </c:pt>
                <c:pt idx="13">
                  <c:v>8308.3333333333339</c:v>
                </c:pt>
              </c:numCache>
            </c:numRef>
          </c:val>
          <c:smooth val="0"/>
          <c:extLst>
            <c:ext xmlns:c16="http://schemas.microsoft.com/office/drawing/2014/chart" uri="{C3380CC4-5D6E-409C-BE32-E72D297353CC}">
              <c16:uniqueId val="{00000018-84DA-40D0-ACED-60513D82D383}"/>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axId val="949124304"/>
        <c:axId val="949129552"/>
      </c:stockChart>
      <c:catAx>
        <c:axId val="9491243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s-MX"/>
          </a:p>
        </c:txPr>
        <c:crossAx val="949129552"/>
        <c:crosses val="autoZero"/>
        <c:auto val="1"/>
        <c:lblAlgn val="ctr"/>
        <c:lblOffset val="100"/>
        <c:noMultiLvlLbl val="0"/>
      </c:catAx>
      <c:valAx>
        <c:axId val="949129552"/>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9491243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legend>
    <c:plotVisOnly val="1"/>
    <c:dispBlanksAs val="gap"/>
    <c:showDLblsOverMax val="0"/>
  </c:chart>
  <c:spPr>
    <a:solidFill>
      <a:schemeClr val="bg1"/>
    </a:solidFill>
    <a:ln w="9525" cap="flat" cmpd="sng" algn="ctr">
      <a:noFill/>
      <a:round/>
    </a:ln>
    <a:effectLst/>
  </c:spPr>
  <c:txPr>
    <a:bodyPr/>
    <a:lstStyle/>
    <a:p>
      <a:pPr>
        <a:defRPr/>
      </a:pPr>
      <a:endParaRPr lang="es-MX"/>
    </a:p>
  </c:txPr>
  <c:printSettings>
    <c:headerFooter/>
    <c:pageMargins b="0.75" l="0.7" r="0.7" t="0.75" header="0.3" footer="0.3"/>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[BANCO DE DATOS DEL MONITOREO ABRIL 2023.xlsx]E. Coli!TablaDinámica7</c:name>
    <c:fmtId val="21"/>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E. coli</a:t>
            </a:r>
          </a:p>
        </c:rich>
      </c:tx>
      <c:overlay val="0"/>
      <c:spPr>
        <a:noFill/>
        <a:ln>
          <a:solidFill>
            <a:schemeClr val="accent3"/>
          </a:solidFill>
          <a:round/>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MX"/>
        </a:p>
      </c:txPr>
    </c:title>
    <c:autoTitleDeleted val="0"/>
    <c:pivotFmts>
      <c:pivotFmt>
        <c:idx val="0"/>
        <c:spPr>
          <a:solidFill>
            <a:schemeClr val="accent1"/>
          </a:solidFill>
          <a:ln w="28575" cap="rnd">
            <a:solidFill>
              <a:schemeClr val="accent1"/>
            </a:solidFill>
            <a:round/>
          </a:ln>
          <a:effectLst/>
        </c:spPr>
        <c:marker>
          <c:symbol val="none"/>
        </c:marker>
      </c:pivotFmt>
      <c:pivotFmt>
        <c:idx val="1"/>
        <c:spPr>
          <a:solidFill>
            <a:schemeClr val="accent1"/>
          </a:solidFill>
          <a:ln w="28575" cap="rnd">
            <a:solidFill>
              <a:schemeClr val="accent1"/>
            </a:solidFill>
            <a:round/>
          </a:ln>
          <a:effectLst/>
        </c:spPr>
        <c:marker>
          <c:symbol val="none"/>
        </c:marker>
      </c:pivotFmt>
      <c:pivotFmt>
        <c:idx val="2"/>
        <c:spPr>
          <a:solidFill>
            <a:schemeClr val="accent1"/>
          </a:solidFill>
          <a:ln w="28575" cap="rnd">
            <a:solidFill>
              <a:schemeClr val="accent1"/>
            </a:solidFill>
            <a:round/>
          </a:ln>
          <a:effectLst/>
        </c:spPr>
        <c:marker>
          <c:symbol val="none"/>
        </c:marker>
      </c:pivotFmt>
      <c:pivotFmt>
        <c:idx val="3"/>
        <c:spPr>
          <a:solidFill>
            <a:schemeClr val="accent1"/>
          </a:solidFill>
          <a:ln w="28575" cap="rnd">
            <a:solidFill>
              <a:schemeClr val="accent1"/>
            </a:solidFill>
            <a:round/>
          </a:ln>
          <a:effectLst/>
        </c:spPr>
        <c:marker>
          <c:symbol val="none"/>
        </c:marker>
      </c:pivotFmt>
      <c:pivotFmt>
        <c:idx val="4"/>
        <c:spPr>
          <a:solidFill>
            <a:schemeClr val="accent1"/>
          </a:solidFill>
          <a:ln w="28575" cap="rnd">
            <a:solidFill>
              <a:schemeClr val="accent1"/>
            </a:solidFill>
            <a:round/>
          </a:ln>
          <a:effectLst/>
        </c:spPr>
        <c:marker>
          <c:symbol val="none"/>
        </c:marker>
      </c:pivotFmt>
      <c:pivotFmt>
        <c:idx val="5"/>
        <c:spPr>
          <a:solidFill>
            <a:schemeClr val="accent1"/>
          </a:solidFill>
          <a:ln w="28575" cap="rnd">
            <a:solidFill>
              <a:schemeClr val="accent1"/>
            </a:solidFill>
            <a:round/>
          </a:ln>
          <a:effectLst/>
        </c:spPr>
        <c:marker>
          <c:symbol val="none"/>
        </c:marker>
      </c:pivotFmt>
      <c:pivotFmt>
        <c:idx val="6"/>
        <c:spPr>
          <a:solidFill>
            <a:schemeClr val="accent1"/>
          </a:solidFill>
          <a:ln w="28575" cap="rnd">
            <a:solidFill>
              <a:schemeClr val="accent1"/>
            </a:solidFill>
            <a:round/>
          </a:ln>
          <a:effectLst/>
        </c:spPr>
        <c:marker>
          <c:symbol val="none"/>
        </c:marker>
      </c:pivotFmt>
      <c:pivotFmt>
        <c:idx val="7"/>
        <c:spPr>
          <a:solidFill>
            <a:schemeClr val="accent1"/>
          </a:solidFill>
          <a:ln w="28575" cap="rnd">
            <a:solidFill>
              <a:schemeClr val="accent1"/>
            </a:solidFill>
            <a:round/>
          </a:ln>
          <a:effectLst/>
        </c:spPr>
        <c:marker>
          <c:symbol val="none"/>
        </c:marker>
      </c:pivotFmt>
      <c:pivotFmt>
        <c:idx val="8"/>
        <c:spPr>
          <a:solidFill>
            <a:schemeClr val="accent1"/>
          </a:solidFill>
          <a:ln w="28575" cap="rnd">
            <a:solidFill>
              <a:schemeClr val="accent1"/>
            </a:solidFill>
            <a:round/>
          </a:ln>
          <a:effectLst/>
        </c:spPr>
        <c:marker>
          <c:symbol val="none"/>
        </c:marker>
      </c:pivotFmt>
      <c:pivotFmt>
        <c:idx val="9"/>
        <c:spPr>
          <a:solidFill>
            <a:schemeClr val="accent1"/>
          </a:solidFill>
          <a:ln w="28575" cap="rnd">
            <a:solidFill>
              <a:schemeClr val="accent1"/>
            </a:solidFill>
            <a:round/>
          </a:ln>
          <a:effectLst/>
        </c:spPr>
        <c:marker>
          <c:symbol val="none"/>
        </c:marker>
      </c:pivotFmt>
      <c:pivotFmt>
        <c:idx val="10"/>
        <c:spPr>
          <a:solidFill>
            <a:schemeClr val="accent1"/>
          </a:solidFill>
          <a:ln w="28575" cap="rnd">
            <a:solidFill>
              <a:schemeClr val="accent1"/>
            </a:solidFill>
            <a:round/>
          </a:ln>
          <a:effectLst/>
        </c:spPr>
        <c:marker>
          <c:symbol val="none"/>
        </c:marker>
      </c:pivotFmt>
      <c:pivotFmt>
        <c:idx val="11"/>
        <c:spPr>
          <a:solidFill>
            <a:schemeClr val="accent1"/>
          </a:solidFill>
          <a:ln w="28575" cap="rnd">
            <a:solidFill>
              <a:schemeClr val="accent1"/>
            </a:solidFill>
            <a:round/>
          </a:ln>
          <a:effectLst/>
        </c:spPr>
        <c:marker>
          <c:symbol val="none"/>
        </c:marker>
      </c:pivotFmt>
      <c:pivotFmt>
        <c:idx val="12"/>
        <c:spPr>
          <a:solidFill>
            <a:schemeClr val="accent1"/>
          </a:solidFill>
          <a:ln w="28575" cap="rnd">
            <a:solidFill>
              <a:schemeClr val="accent1"/>
            </a:solidFill>
            <a:round/>
          </a:ln>
          <a:effectLst/>
        </c:spPr>
        <c:marker>
          <c:symbol val="none"/>
        </c:marker>
      </c:pivotFmt>
      <c:pivotFmt>
        <c:idx val="13"/>
        <c:spPr>
          <a:solidFill>
            <a:schemeClr val="accent1"/>
          </a:solidFill>
          <a:ln w="28575" cap="rnd">
            <a:solidFill>
              <a:schemeClr val="accent1"/>
            </a:solidFill>
            <a:round/>
          </a:ln>
          <a:effectLst/>
        </c:spPr>
        <c:marker>
          <c:symbol val="none"/>
        </c:marker>
      </c:pivotFmt>
      <c:pivotFmt>
        <c:idx val="14"/>
        <c:spPr>
          <a:solidFill>
            <a:schemeClr val="accent1"/>
          </a:solidFill>
          <a:ln w="28575" cap="rnd">
            <a:solidFill>
              <a:schemeClr val="accent1"/>
            </a:solidFill>
            <a:round/>
          </a:ln>
          <a:effectLst/>
        </c:spPr>
        <c:marker>
          <c:symbol val="none"/>
        </c:marker>
      </c:pivotFmt>
      <c:pivotFmt>
        <c:idx val="15"/>
        <c:spPr>
          <a:solidFill>
            <a:schemeClr val="accent1"/>
          </a:solidFill>
          <a:ln w="28575" cap="rnd">
            <a:solidFill>
              <a:schemeClr val="accent1"/>
            </a:solidFill>
            <a:round/>
          </a:ln>
          <a:effectLst/>
        </c:spPr>
        <c:marker>
          <c:symbol val="none"/>
        </c:marker>
      </c:pivotFmt>
      <c:pivotFmt>
        <c:idx val="16"/>
        <c:spPr>
          <a:solidFill>
            <a:schemeClr val="accent1"/>
          </a:solidFill>
          <a:ln w="28575" cap="rnd">
            <a:solidFill>
              <a:schemeClr val="accent1"/>
            </a:solidFill>
            <a:round/>
          </a:ln>
          <a:effectLst/>
        </c:spPr>
        <c:marker>
          <c:symbol val="none"/>
        </c:marker>
      </c:pivotFmt>
      <c:pivotFmt>
        <c:idx val="17"/>
        <c:spPr>
          <a:solidFill>
            <a:schemeClr val="accent1"/>
          </a:solidFill>
          <a:ln w="28575" cap="rnd">
            <a:solidFill>
              <a:schemeClr val="accent1"/>
            </a:solidFill>
            <a:round/>
          </a:ln>
          <a:effectLst/>
        </c:spPr>
        <c:marker>
          <c:symbol val="none"/>
        </c:marker>
      </c:pivotFmt>
      <c:pivotFmt>
        <c:idx val="18"/>
        <c:spPr>
          <a:solidFill>
            <a:schemeClr val="accent1"/>
          </a:solidFill>
          <a:ln w="28575" cap="rnd">
            <a:solidFill>
              <a:schemeClr val="accent1"/>
            </a:solidFill>
            <a:round/>
          </a:ln>
          <a:effectLst/>
        </c:spPr>
        <c:marker>
          <c:symbol val="none"/>
        </c:marker>
      </c:pivotFmt>
      <c:pivotFmt>
        <c:idx val="19"/>
        <c:spPr>
          <a:solidFill>
            <a:schemeClr val="accent1"/>
          </a:solidFill>
          <a:ln w="28575" cap="rnd">
            <a:solidFill>
              <a:schemeClr val="accent1"/>
            </a:solidFill>
            <a:round/>
          </a:ln>
          <a:effectLst/>
        </c:spPr>
        <c:marker>
          <c:symbol val="none"/>
        </c:marker>
      </c:pivotFmt>
      <c:pivotFmt>
        <c:idx val="20"/>
        <c:spPr>
          <a:solidFill>
            <a:schemeClr val="accent1"/>
          </a:solidFill>
          <a:ln w="28575" cap="rnd">
            <a:solidFill>
              <a:schemeClr val="accent1"/>
            </a:solidFill>
            <a:round/>
          </a:ln>
          <a:effectLst/>
        </c:spPr>
        <c:marker>
          <c:symbol val="none"/>
        </c:marker>
      </c:pivotFmt>
      <c:pivotFmt>
        <c:idx val="21"/>
        <c:spPr>
          <a:solidFill>
            <a:schemeClr val="accent1"/>
          </a:solidFill>
          <a:ln w="28575" cap="rnd">
            <a:solidFill>
              <a:schemeClr val="accent1"/>
            </a:solidFill>
            <a:round/>
          </a:ln>
          <a:effectLst/>
        </c:spPr>
        <c:marker>
          <c:symbol val="none"/>
        </c:marker>
      </c:pivotFmt>
      <c:pivotFmt>
        <c:idx val="22"/>
        <c:spPr>
          <a:solidFill>
            <a:schemeClr val="accent1"/>
          </a:solidFill>
          <a:ln w="28575" cap="rnd">
            <a:solidFill>
              <a:schemeClr val="accent1"/>
            </a:solidFill>
            <a:round/>
          </a:ln>
          <a:effectLst/>
        </c:spPr>
        <c:marker>
          <c:symbol val="none"/>
        </c:marker>
      </c:pivotFmt>
      <c:pivotFmt>
        <c:idx val="23"/>
        <c:spPr>
          <a:solidFill>
            <a:schemeClr val="accent1"/>
          </a:solidFill>
          <a:ln w="28575" cap="rnd">
            <a:solidFill>
              <a:schemeClr val="accent1"/>
            </a:solidFill>
            <a:round/>
          </a:ln>
          <a:effectLst/>
        </c:spPr>
        <c:marker>
          <c:symbol val="none"/>
        </c:marker>
      </c:pivotFmt>
      <c:pivotFmt>
        <c:idx val="24"/>
        <c:spPr>
          <a:solidFill>
            <a:schemeClr val="accent1"/>
          </a:solidFill>
          <a:ln w="28575" cap="rnd">
            <a:solidFill>
              <a:schemeClr val="accent1"/>
            </a:solidFill>
            <a:round/>
          </a:ln>
          <a:effectLst/>
        </c:spPr>
        <c:marker>
          <c:symbol val="none"/>
        </c:marker>
      </c:pivotFmt>
      <c:pivotFmt>
        <c:idx val="25"/>
        <c:spPr>
          <a:solidFill>
            <a:schemeClr val="accent1"/>
          </a:solidFill>
          <a:ln w="28575" cap="rnd">
            <a:solidFill>
              <a:schemeClr val="accent1"/>
            </a:solidFill>
            <a:round/>
          </a:ln>
          <a:effectLst/>
        </c:spPr>
        <c:marker>
          <c:symbol val="none"/>
        </c:marker>
      </c:pivotFmt>
      <c:pivotFmt>
        <c:idx val="26"/>
        <c:spPr>
          <a:solidFill>
            <a:schemeClr val="accent1"/>
          </a:solidFill>
          <a:ln w="28575" cap="rnd">
            <a:solidFill>
              <a:schemeClr val="accent1"/>
            </a:solidFill>
            <a:round/>
          </a:ln>
          <a:effectLst/>
        </c:spPr>
        <c:marker>
          <c:symbol val="none"/>
        </c:marker>
      </c:pivotFmt>
      <c:pivotFmt>
        <c:idx val="27"/>
        <c:spPr>
          <a:solidFill>
            <a:schemeClr val="accent1"/>
          </a:solidFill>
          <a:ln w="28575" cap="rnd">
            <a:solidFill>
              <a:schemeClr val="accent1"/>
            </a:solidFill>
            <a:round/>
          </a:ln>
          <a:effectLst/>
        </c:spPr>
        <c:marker>
          <c:symbol val="none"/>
        </c:marker>
      </c:pivotFmt>
      <c:pivotFmt>
        <c:idx val="28"/>
        <c:spPr>
          <a:solidFill>
            <a:schemeClr val="accent1"/>
          </a:solidFill>
          <a:ln w="28575" cap="rnd">
            <a:solidFill>
              <a:schemeClr val="accent1"/>
            </a:solidFill>
            <a:round/>
          </a:ln>
          <a:effectLst/>
        </c:spPr>
        <c:marker>
          <c:symbol val="none"/>
        </c:marker>
      </c:pivotFmt>
      <c:pivotFmt>
        <c:idx val="29"/>
        <c:spPr>
          <a:solidFill>
            <a:schemeClr val="accent1"/>
          </a:solidFill>
          <a:ln w="28575" cap="rnd">
            <a:solidFill>
              <a:schemeClr val="accent1"/>
            </a:solidFill>
            <a:round/>
          </a:ln>
          <a:effectLst/>
        </c:spPr>
        <c:marker>
          <c:symbol val="none"/>
        </c:marker>
      </c:pivotFmt>
      <c:pivotFmt>
        <c:idx val="30"/>
        <c:spPr>
          <a:solidFill>
            <a:schemeClr val="accent1"/>
          </a:solidFill>
          <a:ln w="28575" cap="rnd">
            <a:solidFill>
              <a:schemeClr val="accent1"/>
            </a:solidFill>
            <a:round/>
          </a:ln>
          <a:effectLst/>
        </c:spPr>
        <c:marker>
          <c:symbol val="none"/>
        </c:marker>
      </c:pivotFmt>
      <c:pivotFmt>
        <c:idx val="31"/>
        <c:spPr>
          <a:solidFill>
            <a:schemeClr val="accent1"/>
          </a:solidFill>
          <a:ln w="28575" cap="rnd">
            <a:solidFill>
              <a:schemeClr val="accent1"/>
            </a:solidFill>
            <a:round/>
          </a:ln>
          <a:effectLst/>
        </c:spPr>
        <c:marker>
          <c:symbol val="none"/>
        </c:marker>
      </c:pivotFmt>
      <c:pivotFmt>
        <c:idx val="32"/>
        <c:spPr>
          <a:solidFill>
            <a:schemeClr val="accent1"/>
          </a:solidFill>
          <a:ln w="28575" cap="rnd">
            <a:solidFill>
              <a:schemeClr val="accent1"/>
            </a:solidFill>
            <a:round/>
          </a:ln>
          <a:effectLst/>
        </c:spPr>
        <c:marker>
          <c:symbol val="none"/>
        </c:marker>
      </c:pivotFmt>
      <c:pivotFmt>
        <c:idx val="33"/>
        <c:spPr>
          <a:solidFill>
            <a:schemeClr val="accent1"/>
          </a:solidFill>
          <a:ln w="28575" cap="rnd">
            <a:solidFill>
              <a:schemeClr val="accent1"/>
            </a:solidFill>
            <a:round/>
          </a:ln>
          <a:effectLst/>
        </c:spPr>
        <c:marker>
          <c:symbol val="none"/>
        </c:marker>
      </c:pivotFmt>
      <c:pivotFmt>
        <c:idx val="34"/>
        <c:spPr>
          <a:solidFill>
            <a:schemeClr val="accent1"/>
          </a:solidFill>
          <a:ln w="28575" cap="rnd">
            <a:solidFill>
              <a:schemeClr val="accent1"/>
            </a:solidFill>
            <a:round/>
          </a:ln>
          <a:effectLst/>
        </c:spPr>
        <c:marker>
          <c:symbol val="none"/>
        </c:marker>
      </c:pivotFmt>
      <c:pivotFmt>
        <c:idx val="35"/>
        <c:spPr>
          <a:solidFill>
            <a:schemeClr val="accent1"/>
          </a:solidFill>
          <a:ln w="28575" cap="rnd">
            <a:solidFill>
              <a:schemeClr val="accent1"/>
            </a:solidFill>
            <a:round/>
          </a:ln>
          <a:effectLst/>
        </c:spPr>
        <c:marker>
          <c:symbol val="none"/>
        </c:marker>
      </c:pivotFmt>
      <c:pivotFmt>
        <c:idx val="36"/>
        <c:spPr>
          <a:solidFill>
            <a:schemeClr val="accent1"/>
          </a:solidFill>
          <a:ln w="28575" cap="rnd">
            <a:solidFill>
              <a:schemeClr val="accent1"/>
            </a:solidFill>
            <a:round/>
          </a:ln>
          <a:effectLst/>
        </c:spPr>
        <c:marker>
          <c:symbol val="none"/>
        </c:marker>
      </c:pivotFmt>
      <c:pivotFmt>
        <c:idx val="37"/>
        <c:spPr>
          <a:solidFill>
            <a:schemeClr val="accent1"/>
          </a:solidFill>
          <a:ln w="28575" cap="rnd">
            <a:solidFill>
              <a:schemeClr val="accent1"/>
            </a:solidFill>
            <a:round/>
          </a:ln>
          <a:effectLst/>
        </c:spPr>
        <c:marker>
          <c:symbol val="none"/>
        </c:marker>
      </c:pivotFmt>
      <c:pivotFmt>
        <c:idx val="38"/>
        <c:spPr>
          <a:solidFill>
            <a:schemeClr val="accent1"/>
          </a:solidFill>
          <a:ln w="28575" cap="rnd">
            <a:solidFill>
              <a:schemeClr val="accent1"/>
            </a:solidFill>
            <a:round/>
          </a:ln>
          <a:effectLst/>
        </c:spPr>
        <c:marker>
          <c:symbol val="none"/>
        </c:marker>
      </c:pivotFmt>
      <c:pivotFmt>
        <c:idx val="39"/>
        <c:spPr>
          <a:solidFill>
            <a:schemeClr val="accent1"/>
          </a:solidFill>
          <a:ln w="28575" cap="rnd">
            <a:solidFill>
              <a:schemeClr val="accent1"/>
            </a:solidFill>
            <a:round/>
          </a:ln>
          <a:effectLst/>
        </c:spPr>
        <c:marker>
          <c:symbol val="none"/>
        </c:marker>
      </c:pivotFmt>
      <c:pivotFmt>
        <c:idx val="40"/>
        <c:spPr>
          <a:solidFill>
            <a:schemeClr val="accent1"/>
          </a:solidFill>
          <a:ln w="28575" cap="rnd">
            <a:solidFill>
              <a:schemeClr val="accent1"/>
            </a:solidFill>
            <a:round/>
          </a:ln>
          <a:effectLst/>
        </c:spPr>
        <c:marker>
          <c:symbol val="none"/>
        </c:marker>
      </c:pivotFmt>
      <c:pivotFmt>
        <c:idx val="41"/>
        <c:spPr>
          <a:solidFill>
            <a:schemeClr val="accent1"/>
          </a:solidFill>
          <a:ln w="28575" cap="rnd">
            <a:solidFill>
              <a:schemeClr val="accent1"/>
            </a:solidFill>
            <a:round/>
          </a:ln>
          <a:effectLst/>
        </c:spPr>
        <c:marker>
          <c:symbol val="none"/>
        </c:marker>
      </c:pivotFmt>
      <c:pivotFmt>
        <c:idx val="42"/>
        <c:spPr>
          <a:solidFill>
            <a:schemeClr val="accent1"/>
          </a:solidFill>
          <a:ln w="28575" cap="rnd">
            <a:solidFill>
              <a:schemeClr val="accent1"/>
            </a:solidFill>
            <a:round/>
          </a:ln>
          <a:effectLst/>
        </c:spPr>
        <c:marker>
          <c:symbol val="none"/>
        </c:marker>
      </c:pivotFmt>
      <c:pivotFmt>
        <c:idx val="43"/>
        <c:spPr>
          <a:solidFill>
            <a:schemeClr val="accent1"/>
          </a:solidFill>
          <a:ln w="28575" cap="rnd">
            <a:solidFill>
              <a:schemeClr val="accent1"/>
            </a:solidFill>
            <a:round/>
          </a:ln>
          <a:effectLst/>
        </c:spPr>
        <c:marker>
          <c:symbol val="none"/>
        </c:marker>
      </c:pivotFmt>
      <c:pivotFmt>
        <c:idx val="44"/>
        <c:spPr>
          <a:solidFill>
            <a:schemeClr val="accent1"/>
          </a:solidFill>
          <a:ln w="28575" cap="rnd">
            <a:solidFill>
              <a:schemeClr val="accent1"/>
            </a:solidFill>
            <a:round/>
          </a:ln>
          <a:effectLst/>
        </c:spPr>
        <c:marker>
          <c:symbol val="none"/>
        </c:marker>
      </c:pivotFmt>
      <c:pivotFmt>
        <c:idx val="45"/>
        <c:spPr>
          <a:solidFill>
            <a:schemeClr val="accent1"/>
          </a:solidFill>
          <a:ln w="28575" cap="rnd">
            <a:solidFill>
              <a:schemeClr val="accent1"/>
            </a:solidFill>
            <a:round/>
          </a:ln>
          <a:effectLst/>
        </c:spPr>
        <c:marker>
          <c:symbol val="none"/>
        </c:marker>
      </c:pivotFmt>
      <c:pivotFmt>
        <c:idx val="46"/>
        <c:spPr>
          <a:solidFill>
            <a:schemeClr val="accent1"/>
          </a:solidFill>
          <a:ln w="28575" cap="rnd">
            <a:solidFill>
              <a:schemeClr val="accent1"/>
            </a:solidFill>
            <a:round/>
          </a:ln>
          <a:effectLst/>
        </c:spPr>
        <c:marker>
          <c:symbol val="none"/>
        </c:marker>
      </c:pivotFmt>
      <c:pivotFmt>
        <c:idx val="47"/>
        <c:spPr>
          <a:solidFill>
            <a:schemeClr val="accent1"/>
          </a:solidFill>
          <a:ln w="28575" cap="rnd">
            <a:solidFill>
              <a:schemeClr val="accent1"/>
            </a:solidFill>
            <a:round/>
          </a:ln>
          <a:effectLst/>
        </c:spPr>
        <c:marker>
          <c:symbol val="none"/>
        </c:marker>
      </c:pivotFmt>
      <c:pivotFmt>
        <c:idx val="48"/>
        <c:spPr>
          <a:solidFill>
            <a:schemeClr val="accent1"/>
          </a:solidFill>
          <a:ln w="28575" cap="rnd">
            <a:solidFill>
              <a:schemeClr val="accent1"/>
            </a:solidFill>
            <a:round/>
          </a:ln>
          <a:effectLst/>
        </c:spPr>
        <c:marker>
          <c:symbol val="none"/>
        </c:marker>
      </c:pivotFmt>
      <c:pivotFmt>
        <c:idx val="49"/>
        <c:spPr>
          <a:solidFill>
            <a:schemeClr val="accent1"/>
          </a:solidFill>
          <a:ln w="28575" cap="rnd">
            <a:solidFill>
              <a:schemeClr val="accent1"/>
            </a:solidFill>
            <a:round/>
          </a:ln>
          <a:effectLst/>
        </c:spPr>
        <c:marker>
          <c:symbol val="none"/>
        </c:marker>
      </c:pivotFmt>
      <c:pivotFmt>
        <c:idx val="50"/>
        <c:spPr>
          <a:solidFill>
            <a:schemeClr val="accent1"/>
          </a:solidFill>
          <a:ln w="28575" cap="rnd">
            <a:solidFill>
              <a:schemeClr val="accent1"/>
            </a:solidFill>
            <a:round/>
          </a:ln>
          <a:effectLst/>
        </c:spPr>
        <c:marker>
          <c:symbol val="none"/>
        </c:marker>
      </c:pivotFmt>
      <c:pivotFmt>
        <c:idx val="51"/>
        <c:spPr>
          <a:solidFill>
            <a:schemeClr val="accent1"/>
          </a:solidFill>
          <a:ln w="28575" cap="rnd">
            <a:solidFill>
              <a:schemeClr val="accent1"/>
            </a:solidFill>
            <a:round/>
          </a:ln>
          <a:effectLst/>
        </c:spPr>
        <c:marker>
          <c:symbol val="none"/>
        </c:marker>
      </c:pivotFmt>
      <c:pivotFmt>
        <c:idx val="52"/>
        <c:spPr>
          <a:solidFill>
            <a:schemeClr val="accent1"/>
          </a:solidFill>
          <a:ln w="28575" cap="rnd">
            <a:solidFill>
              <a:schemeClr val="accent1"/>
            </a:solidFill>
            <a:round/>
          </a:ln>
          <a:effectLst/>
        </c:spPr>
        <c:marker>
          <c:symbol val="none"/>
        </c:marker>
      </c:pivotFmt>
      <c:pivotFmt>
        <c:idx val="53"/>
        <c:spPr>
          <a:solidFill>
            <a:schemeClr val="accent1"/>
          </a:solidFill>
          <a:ln w="28575" cap="rnd">
            <a:solidFill>
              <a:schemeClr val="accent1"/>
            </a:solidFill>
            <a:round/>
          </a:ln>
          <a:effectLst/>
        </c:spPr>
        <c:marker>
          <c:symbol val="none"/>
        </c:marker>
      </c:pivotFmt>
      <c:pivotFmt>
        <c:idx val="54"/>
        <c:spPr>
          <a:solidFill>
            <a:schemeClr val="accent1"/>
          </a:solidFill>
          <a:ln w="28575" cap="rnd">
            <a:solidFill>
              <a:schemeClr val="accent1"/>
            </a:solidFill>
            <a:round/>
          </a:ln>
          <a:effectLst/>
        </c:spPr>
        <c:marker>
          <c:symbol val="none"/>
        </c:marker>
      </c:pivotFmt>
      <c:pivotFmt>
        <c:idx val="55"/>
        <c:spPr>
          <a:solidFill>
            <a:schemeClr val="accent1"/>
          </a:solidFill>
          <a:ln w="28575" cap="rnd">
            <a:solidFill>
              <a:schemeClr val="accent1"/>
            </a:solidFill>
            <a:round/>
          </a:ln>
          <a:effectLst/>
        </c:spPr>
        <c:marker>
          <c:symbol val="none"/>
        </c:marker>
      </c:pivotFmt>
      <c:pivotFmt>
        <c:idx val="56"/>
        <c:spPr>
          <a:solidFill>
            <a:schemeClr val="accent1"/>
          </a:solidFill>
          <a:ln w="28575" cap="rnd">
            <a:solidFill>
              <a:schemeClr val="accent1"/>
            </a:solidFill>
            <a:round/>
          </a:ln>
          <a:effectLst/>
        </c:spPr>
        <c:marker>
          <c:symbol val="none"/>
        </c:marker>
      </c:pivotFmt>
      <c:pivotFmt>
        <c:idx val="57"/>
        <c:spPr>
          <a:solidFill>
            <a:schemeClr val="accent1"/>
          </a:solidFill>
          <a:ln w="28575" cap="rnd">
            <a:solidFill>
              <a:schemeClr val="accent1"/>
            </a:solidFill>
            <a:round/>
          </a:ln>
          <a:effectLst/>
        </c:spPr>
        <c:marker>
          <c:symbol val="none"/>
        </c:marker>
      </c:pivotFmt>
      <c:pivotFmt>
        <c:idx val="58"/>
        <c:spPr>
          <a:solidFill>
            <a:schemeClr val="accent1"/>
          </a:solidFill>
          <a:ln w="28575" cap="rnd">
            <a:solidFill>
              <a:schemeClr val="accent1"/>
            </a:solidFill>
            <a:round/>
          </a:ln>
          <a:effectLst/>
        </c:spPr>
        <c:marker>
          <c:symbol val="none"/>
        </c:marker>
      </c:pivotFmt>
      <c:pivotFmt>
        <c:idx val="59"/>
        <c:spPr>
          <a:solidFill>
            <a:schemeClr val="accent1"/>
          </a:solidFill>
          <a:ln w="28575" cap="rnd">
            <a:solidFill>
              <a:schemeClr val="accent1"/>
            </a:solidFill>
            <a:round/>
          </a:ln>
          <a:effectLst/>
        </c:spPr>
        <c:marker>
          <c:symbol val="none"/>
        </c:marker>
      </c:pivotFmt>
      <c:pivotFmt>
        <c:idx val="60"/>
        <c:spPr>
          <a:solidFill>
            <a:schemeClr val="accent1"/>
          </a:solidFill>
          <a:ln w="28575" cap="rnd">
            <a:solidFill>
              <a:schemeClr val="accent1"/>
            </a:solidFill>
            <a:round/>
          </a:ln>
          <a:effectLst/>
        </c:spPr>
        <c:marker>
          <c:symbol val="none"/>
        </c:marker>
      </c:pivotFmt>
      <c:pivotFmt>
        <c:idx val="61"/>
        <c:spPr>
          <a:solidFill>
            <a:schemeClr val="accent1"/>
          </a:solidFill>
          <a:ln w="28575" cap="rnd">
            <a:solidFill>
              <a:schemeClr val="accent1"/>
            </a:solidFill>
            <a:round/>
          </a:ln>
          <a:effectLst/>
        </c:spPr>
        <c:marker>
          <c:symbol val="none"/>
        </c:marker>
      </c:pivotFmt>
      <c:pivotFmt>
        <c:idx val="62"/>
        <c:spPr>
          <a:solidFill>
            <a:schemeClr val="accent1"/>
          </a:solidFill>
          <a:ln w="28575" cap="rnd">
            <a:solidFill>
              <a:schemeClr val="accent1"/>
            </a:solidFill>
            <a:round/>
          </a:ln>
          <a:effectLst/>
        </c:spPr>
        <c:marker>
          <c:symbol val="none"/>
        </c:marker>
      </c:pivotFmt>
      <c:pivotFmt>
        <c:idx val="63"/>
        <c:spPr>
          <a:solidFill>
            <a:schemeClr val="accent1"/>
          </a:solidFill>
          <a:ln w="28575" cap="rnd">
            <a:solidFill>
              <a:schemeClr val="accent1"/>
            </a:solidFill>
            <a:round/>
          </a:ln>
          <a:effectLst/>
        </c:spPr>
        <c:marker>
          <c:symbol val="none"/>
        </c:marker>
      </c:pivotFmt>
      <c:pivotFmt>
        <c:idx val="64"/>
        <c:spPr>
          <a:solidFill>
            <a:schemeClr val="accent1"/>
          </a:solidFill>
          <a:ln w="28575" cap="rnd">
            <a:solidFill>
              <a:schemeClr val="accent1"/>
            </a:solidFill>
            <a:round/>
          </a:ln>
          <a:effectLst/>
        </c:spPr>
        <c:marker>
          <c:symbol val="none"/>
        </c:marker>
      </c:pivotFmt>
      <c:pivotFmt>
        <c:idx val="65"/>
        <c:spPr>
          <a:solidFill>
            <a:schemeClr val="accent1"/>
          </a:solidFill>
          <a:ln w="28575" cap="rnd">
            <a:solidFill>
              <a:schemeClr val="accent1"/>
            </a:solidFill>
            <a:round/>
          </a:ln>
          <a:effectLst/>
        </c:spPr>
        <c:marker>
          <c:symbol val="none"/>
        </c:marker>
      </c:pivotFmt>
      <c:pivotFmt>
        <c:idx val="66"/>
        <c:spPr>
          <a:solidFill>
            <a:schemeClr val="accent1"/>
          </a:solidFill>
          <a:ln w="28575" cap="rnd">
            <a:solidFill>
              <a:schemeClr val="accent1"/>
            </a:solidFill>
            <a:round/>
          </a:ln>
          <a:effectLst/>
        </c:spPr>
        <c:marker>
          <c:symbol val="none"/>
        </c:marker>
      </c:pivotFmt>
      <c:pivotFmt>
        <c:idx val="67"/>
        <c:spPr>
          <a:solidFill>
            <a:schemeClr val="accent1"/>
          </a:solidFill>
          <a:ln w="28575" cap="rnd">
            <a:solidFill>
              <a:schemeClr val="accent1"/>
            </a:solidFill>
            <a:round/>
          </a:ln>
          <a:effectLst/>
        </c:spPr>
        <c:marker>
          <c:symbol val="none"/>
        </c:marker>
      </c:pivotFmt>
      <c:pivotFmt>
        <c:idx val="68"/>
        <c:spPr>
          <a:solidFill>
            <a:schemeClr val="accent1"/>
          </a:solidFill>
          <a:ln w="28575" cap="rnd">
            <a:solidFill>
              <a:schemeClr val="accent1"/>
            </a:solidFill>
            <a:round/>
          </a:ln>
          <a:effectLst/>
        </c:spPr>
        <c:marker>
          <c:symbol val="none"/>
        </c:marker>
      </c:pivotFmt>
      <c:pivotFmt>
        <c:idx val="69"/>
        <c:spPr>
          <a:solidFill>
            <a:schemeClr val="accent1"/>
          </a:solidFill>
          <a:ln w="28575" cap="rnd">
            <a:solidFill>
              <a:schemeClr val="accent1"/>
            </a:solidFill>
            <a:round/>
          </a:ln>
          <a:effectLst/>
        </c:spPr>
        <c:marker>
          <c:symbol val="none"/>
        </c:marker>
      </c:pivotFmt>
      <c:pivotFmt>
        <c:idx val="70"/>
        <c:spPr>
          <a:solidFill>
            <a:schemeClr val="accent1"/>
          </a:solidFill>
          <a:ln w="28575" cap="rnd">
            <a:solidFill>
              <a:schemeClr val="accent1"/>
            </a:solidFill>
            <a:round/>
          </a:ln>
          <a:effectLst/>
        </c:spPr>
        <c:marker>
          <c:symbol val="none"/>
        </c:marker>
      </c:pivotFmt>
      <c:pivotFmt>
        <c:idx val="71"/>
        <c:spPr>
          <a:solidFill>
            <a:schemeClr val="accent1"/>
          </a:solidFill>
          <a:ln w="28575" cap="rnd">
            <a:solidFill>
              <a:schemeClr val="accent1"/>
            </a:solidFill>
            <a:round/>
          </a:ln>
          <a:effectLst/>
        </c:spPr>
        <c:marker>
          <c:symbol val="none"/>
        </c:marker>
      </c:pivotFmt>
      <c:pivotFmt>
        <c:idx val="72"/>
        <c:spPr>
          <a:solidFill>
            <a:schemeClr val="accent1"/>
          </a:solidFill>
          <a:ln w="28575" cap="rnd">
            <a:solidFill>
              <a:schemeClr val="accent1"/>
            </a:solidFill>
            <a:round/>
          </a:ln>
          <a:effectLst/>
        </c:spPr>
        <c:marker>
          <c:symbol val="none"/>
        </c:marker>
      </c:pivotFmt>
      <c:pivotFmt>
        <c:idx val="73"/>
        <c:spPr>
          <a:solidFill>
            <a:schemeClr val="accent1"/>
          </a:solidFill>
          <a:ln w="28575" cap="rnd">
            <a:solidFill>
              <a:schemeClr val="accent1"/>
            </a:solidFill>
            <a:round/>
          </a:ln>
          <a:effectLst/>
        </c:spPr>
        <c:marker>
          <c:symbol val="none"/>
        </c:marker>
      </c:pivotFmt>
      <c:pivotFmt>
        <c:idx val="74"/>
        <c:spPr>
          <a:solidFill>
            <a:schemeClr val="accent1"/>
          </a:solidFill>
          <a:ln w="28575" cap="rnd">
            <a:solidFill>
              <a:schemeClr val="accent1"/>
            </a:solidFill>
            <a:round/>
          </a:ln>
          <a:effectLst/>
        </c:spPr>
        <c:marker>
          <c:symbol val="none"/>
        </c:marker>
      </c:pivotFmt>
      <c:pivotFmt>
        <c:idx val="75"/>
        <c:spPr>
          <a:solidFill>
            <a:schemeClr val="accent1"/>
          </a:solidFill>
          <a:ln w="28575" cap="rnd">
            <a:solidFill>
              <a:schemeClr val="accent1"/>
            </a:solidFill>
            <a:round/>
          </a:ln>
          <a:effectLst/>
        </c:spPr>
        <c:marker>
          <c:symbol val="none"/>
        </c:marker>
      </c:pivotFmt>
      <c:pivotFmt>
        <c:idx val="76"/>
        <c:spPr>
          <a:solidFill>
            <a:schemeClr val="accent1"/>
          </a:solidFill>
          <a:ln w="28575" cap="rnd">
            <a:solidFill>
              <a:schemeClr val="accent1"/>
            </a:solidFill>
            <a:round/>
          </a:ln>
          <a:effectLst/>
        </c:spPr>
        <c:marker>
          <c:symbol val="none"/>
        </c:marker>
      </c:pivotFmt>
      <c:pivotFmt>
        <c:idx val="77"/>
        <c:spPr>
          <a:solidFill>
            <a:schemeClr val="accent1"/>
          </a:solidFill>
          <a:ln w="28575" cap="rnd">
            <a:solidFill>
              <a:schemeClr val="accent1"/>
            </a:solidFill>
            <a:round/>
          </a:ln>
          <a:effectLst/>
        </c:spPr>
        <c:marker>
          <c:symbol val="none"/>
        </c:marker>
      </c:pivotFmt>
      <c:pivotFmt>
        <c:idx val="78"/>
        <c:spPr>
          <a:solidFill>
            <a:schemeClr val="accent1"/>
          </a:solidFill>
          <a:ln w="28575" cap="rnd">
            <a:solidFill>
              <a:schemeClr val="accent1"/>
            </a:solidFill>
            <a:round/>
          </a:ln>
          <a:effectLst/>
        </c:spPr>
        <c:marker>
          <c:symbol val="none"/>
        </c:marker>
      </c:pivotFmt>
      <c:pivotFmt>
        <c:idx val="79"/>
        <c:spPr>
          <a:solidFill>
            <a:schemeClr val="accent1"/>
          </a:solidFill>
          <a:ln w="28575" cap="rnd">
            <a:solidFill>
              <a:schemeClr val="accent1"/>
            </a:solidFill>
            <a:round/>
          </a:ln>
          <a:effectLst/>
        </c:spPr>
        <c:marker>
          <c:symbol val="none"/>
        </c:marker>
      </c:pivotFmt>
      <c:pivotFmt>
        <c:idx val="80"/>
        <c:spPr>
          <a:solidFill>
            <a:schemeClr val="accent1"/>
          </a:solidFill>
          <a:ln w="28575" cap="rnd">
            <a:solidFill>
              <a:schemeClr val="accent1"/>
            </a:solidFill>
            <a:round/>
          </a:ln>
          <a:effectLst/>
        </c:spPr>
        <c:marker>
          <c:symbol val="none"/>
        </c:marker>
      </c:pivotFmt>
      <c:pivotFmt>
        <c:idx val="81"/>
        <c:spPr>
          <a:solidFill>
            <a:schemeClr val="accent1"/>
          </a:solidFill>
          <a:ln w="28575" cap="rnd">
            <a:solidFill>
              <a:schemeClr val="accent1"/>
            </a:solidFill>
            <a:round/>
          </a:ln>
          <a:effectLst/>
        </c:spPr>
        <c:marker>
          <c:symbol val="none"/>
        </c:marker>
      </c:pivotFmt>
      <c:pivotFmt>
        <c:idx val="82"/>
        <c:spPr>
          <a:solidFill>
            <a:schemeClr val="accent1"/>
          </a:solidFill>
          <a:ln w="28575" cap="rnd">
            <a:solidFill>
              <a:schemeClr val="accent1"/>
            </a:solidFill>
            <a:round/>
          </a:ln>
          <a:effectLst/>
        </c:spPr>
        <c:marker>
          <c:symbol val="none"/>
        </c:marker>
      </c:pivotFmt>
      <c:pivotFmt>
        <c:idx val="83"/>
        <c:spPr>
          <a:solidFill>
            <a:schemeClr val="accent1"/>
          </a:solidFill>
          <a:ln w="28575" cap="rnd">
            <a:solidFill>
              <a:schemeClr val="accent1"/>
            </a:solidFill>
            <a:round/>
          </a:ln>
          <a:effectLst/>
        </c:spPr>
        <c:marker>
          <c:symbol val="none"/>
        </c:marker>
      </c:pivotFmt>
      <c:pivotFmt>
        <c:idx val="84"/>
        <c:spPr>
          <a:solidFill>
            <a:schemeClr val="accent1"/>
          </a:solidFill>
          <a:ln w="28575" cap="rnd">
            <a:solidFill>
              <a:schemeClr val="accent1"/>
            </a:solidFill>
            <a:round/>
          </a:ln>
          <a:effectLst/>
        </c:spPr>
        <c:marker>
          <c:symbol val="none"/>
        </c:marker>
      </c:pivotFmt>
      <c:pivotFmt>
        <c:idx val="85"/>
        <c:spPr>
          <a:solidFill>
            <a:schemeClr val="accent1"/>
          </a:solidFill>
          <a:ln w="28575" cap="rnd">
            <a:solidFill>
              <a:schemeClr val="accent1"/>
            </a:solidFill>
            <a:round/>
          </a:ln>
          <a:effectLst/>
        </c:spPr>
        <c:marker>
          <c:symbol val="none"/>
        </c:marker>
      </c:pivotFmt>
      <c:pivotFmt>
        <c:idx val="86"/>
        <c:spPr>
          <a:solidFill>
            <a:schemeClr val="accent1"/>
          </a:solidFill>
          <a:ln w="28575" cap="rnd">
            <a:solidFill>
              <a:schemeClr val="accent1"/>
            </a:solidFill>
            <a:round/>
          </a:ln>
          <a:effectLst/>
        </c:spPr>
        <c:marker>
          <c:symbol val="none"/>
        </c:marker>
      </c:pivotFmt>
      <c:pivotFmt>
        <c:idx val="87"/>
        <c:spPr>
          <a:solidFill>
            <a:schemeClr val="accent1"/>
          </a:solidFill>
          <a:ln w="28575" cap="rnd">
            <a:solidFill>
              <a:schemeClr val="accent1"/>
            </a:solidFill>
            <a:round/>
          </a:ln>
          <a:effectLst/>
        </c:spPr>
        <c:marker>
          <c:symbol val="none"/>
        </c:marker>
      </c:pivotFmt>
      <c:pivotFmt>
        <c:idx val="88"/>
        <c:spPr>
          <a:solidFill>
            <a:schemeClr val="accent1"/>
          </a:solidFill>
          <a:ln w="28575" cap="rnd">
            <a:solidFill>
              <a:schemeClr val="accent1"/>
            </a:solidFill>
            <a:round/>
          </a:ln>
          <a:effectLst/>
        </c:spPr>
        <c:marker>
          <c:symbol val="none"/>
        </c:marker>
      </c:pivotFmt>
      <c:pivotFmt>
        <c:idx val="89"/>
        <c:spPr>
          <a:solidFill>
            <a:schemeClr val="accent1"/>
          </a:solidFill>
          <a:ln w="28575" cap="rnd">
            <a:solidFill>
              <a:schemeClr val="accent1"/>
            </a:solidFill>
            <a:round/>
          </a:ln>
          <a:effectLst/>
        </c:spPr>
        <c:marker>
          <c:symbol val="none"/>
        </c:marker>
      </c:pivotFmt>
      <c:pivotFmt>
        <c:idx val="90"/>
        <c:spPr>
          <a:solidFill>
            <a:schemeClr val="accent1"/>
          </a:solidFill>
          <a:ln w="28575" cap="rnd">
            <a:solidFill>
              <a:schemeClr val="accent1"/>
            </a:solidFill>
            <a:round/>
          </a:ln>
          <a:effectLst/>
        </c:spPr>
        <c:marker>
          <c:symbol val="none"/>
        </c:marker>
      </c:pivotFmt>
      <c:pivotFmt>
        <c:idx val="91"/>
        <c:spPr>
          <a:solidFill>
            <a:schemeClr val="accent1"/>
          </a:solidFill>
          <a:ln w="28575" cap="rnd">
            <a:solidFill>
              <a:schemeClr val="accent1"/>
            </a:solidFill>
            <a:round/>
          </a:ln>
          <a:effectLst/>
        </c:spPr>
        <c:marker>
          <c:symbol val="none"/>
        </c:marker>
      </c:pivotFmt>
      <c:pivotFmt>
        <c:idx val="92"/>
        <c:spPr>
          <a:solidFill>
            <a:schemeClr val="accent1"/>
          </a:solidFill>
          <a:ln w="28575" cap="rnd">
            <a:solidFill>
              <a:schemeClr val="accent1"/>
            </a:solidFill>
            <a:round/>
          </a:ln>
          <a:effectLst/>
        </c:spPr>
        <c:marker>
          <c:symbol val="none"/>
        </c:marker>
      </c:pivotFmt>
      <c:pivotFmt>
        <c:idx val="93"/>
        <c:spPr>
          <a:solidFill>
            <a:schemeClr val="accent1"/>
          </a:solidFill>
          <a:ln w="28575" cap="rnd">
            <a:solidFill>
              <a:schemeClr val="accent1"/>
            </a:solidFill>
            <a:round/>
          </a:ln>
          <a:effectLst/>
        </c:spPr>
        <c:marker>
          <c:symbol val="none"/>
        </c:marker>
      </c:pivotFmt>
      <c:pivotFmt>
        <c:idx val="94"/>
        <c:spPr>
          <a:solidFill>
            <a:schemeClr val="accent1"/>
          </a:solidFill>
          <a:ln w="28575" cap="rnd">
            <a:solidFill>
              <a:schemeClr val="accent1"/>
            </a:solidFill>
            <a:round/>
          </a:ln>
          <a:effectLst/>
        </c:spPr>
        <c:marker>
          <c:symbol val="none"/>
        </c:marker>
      </c:pivotFmt>
      <c:pivotFmt>
        <c:idx val="95"/>
        <c:spPr>
          <a:solidFill>
            <a:schemeClr val="accent1"/>
          </a:solidFill>
          <a:ln w="28575" cap="rnd">
            <a:solidFill>
              <a:schemeClr val="accent1"/>
            </a:solidFill>
            <a:round/>
          </a:ln>
          <a:effectLst/>
        </c:spPr>
        <c:marker>
          <c:symbol val="none"/>
        </c:marker>
      </c:pivotFmt>
      <c:pivotFmt>
        <c:idx val="96"/>
        <c:spPr>
          <a:solidFill>
            <a:schemeClr val="accent1"/>
          </a:solidFill>
          <a:ln w="28575" cap="rnd">
            <a:solidFill>
              <a:schemeClr val="accent1"/>
            </a:solidFill>
            <a:round/>
          </a:ln>
          <a:effectLst/>
        </c:spPr>
        <c:marker>
          <c:symbol val="none"/>
        </c:marker>
      </c:pivotFmt>
      <c:pivotFmt>
        <c:idx val="97"/>
        <c:spPr>
          <a:solidFill>
            <a:schemeClr val="accent1"/>
          </a:solidFill>
          <a:ln w="28575" cap="rnd">
            <a:solidFill>
              <a:schemeClr val="accent1"/>
            </a:solidFill>
            <a:round/>
          </a:ln>
          <a:effectLst/>
        </c:spPr>
        <c:marker>
          <c:symbol val="none"/>
        </c:marker>
      </c:pivotFmt>
      <c:pivotFmt>
        <c:idx val="98"/>
        <c:spPr>
          <a:solidFill>
            <a:schemeClr val="accent1"/>
          </a:solidFill>
          <a:ln w="28575" cap="rnd">
            <a:solidFill>
              <a:schemeClr val="accent1"/>
            </a:solidFill>
            <a:round/>
          </a:ln>
          <a:effectLst/>
        </c:spPr>
        <c:marker>
          <c:symbol val="none"/>
        </c:marker>
      </c:pivotFmt>
      <c:pivotFmt>
        <c:idx val="99"/>
        <c:spPr>
          <a:solidFill>
            <a:schemeClr val="accent1"/>
          </a:solidFill>
          <a:ln w="28575" cap="rnd">
            <a:solidFill>
              <a:schemeClr val="accent1"/>
            </a:solidFill>
            <a:round/>
          </a:ln>
          <a:effectLst/>
        </c:spPr>
        <c:marker>
          <c:symbol val="none"/>
        </c:marker>
      </c:pivotFmt>
      <c:pivotFmt>
        <c:idx val="100"/>
        <c:spPr>
          <a:solidFill>
            <a:schemeClr val="accent1"/>
          </a:solidFill>
          <a:ln w="28575" cap="rnd">
            <a:solidFill>
              <a:schemeClr val="accent1"/>
            </a:solidFill>
            <a:round/>
          </a:ln>
          <a:effectLst/>
        </c:spPr>
        <c:marker>
          <c:symbol val="none"/>
        </c:marker>
      </c:pivotFmt>
      <c:pivotFmt>
        <c:idx val="101"/>
        <c:spPr>
          <a:solidFill>
            <a:schemeClr val="accent1"/>
          </a:solidFill>
          <a:ln w="28575" cap="rnd">
            <a:solidFill>
              <a:schemeClr val="accent1"/>
            </a:solidFill>
            <a:round/>
          </a:ln>
          <a:effectLst/>
        </c:spPr>
        <c:marker>
          <c:symbol val="none"/>
        </c:marker>
      </c:pivotFmt>
      <c:pivotFmt>
        <c:idx val="102"/>
        <c:spPr>
          <a:solidFill>
            <a:schemeClr val="accent1"/>
          </a:solidFill>
          <a:ln w="28575" cap="rnd">
            <a:solidFill>
              <a:schemeClr val="accent1"/>
            </a:solidFill>
            <a:round/>
          </a:ln>
          <a:effectLst/>
        </c:spPr>
        <c:marker>
          <c:symbol val="none"/>
        </c:marker>
      </c:pivotFmt>
      <c:pivotFmt>
        <c:idx val="103"/>
        <c:spPr>
          <a:solidFill>
            <a:schemeClr val="accent1"/>
          </a:solidFill>
          <a:ln w="28575" cap="rnd">
            <a:solidFill>
              <a:schemeClr val="accent1"/>
            </a:solidFill>
            <a:round/>
          </a:ln>
          <a:effectLst/>
        </c:spPr>
        <c:marker>
          <c:symbol val="none"/>
        </c:marker>
      </c:pivotFmt>
      <c:pivotFmt>
        <c:idx val="104"/>
        <c:spPr>
          <a:solidFill>
            <a:schemeClr val="accent1"/>
          </a:solidFill>
          <a:ln w="28575" cap="rnd">
            <a:solidFill>
              <a:schemeClr val="accent1"/>
            </a:solidFill>
            <a:round/>
          </a:ln>
          <a:effectLst/>
        </c:spPr>
        <c:marker>
          <c:symbol val="none"/>
        </c:marker>
      </c:pivotFmt>
      <c:pivotFmt>
        <c:idx val="105"/>
        <c:spPr>
          <a:solidFill>
            <a:schemeClr val="accent1"/>
          </a:solidFill>
          <a:ln w="28575" cap="rnd">
            <a:solidFill>
              <a:schemeClr val="accent1"/>
            </a:solidFill>
            <a:round/>
          </a:ln>
          <a:effectLst/>
        </c:spPr>
        <c:marker>
          <c:symbol val="none"/>
        </c:marker>
      </c:pivotFmt>
      <c:pivotFmt>
        <c:idx val="106"/>
        <c:spPr>
          <a:solidFill>
            <a:schemeClr val="accent1"/>
          </a:solidFill>
          <a:ln w="28575" cap="rnd">
            <a:solidFill>
              <a:schemeClr val="accent1"/>
            </a:solidFill>
            <a:round/>
          </a:ln>
          <a:effectLst/>
        </c:spPr>
        <c:marker>
          <c:symbol val="none"/>
        </c:marker>
      </c:pivotFmt>
      <c:pivotFmt>
        <c:idx val="107"/>
        <c:spPr>
          <a:solidFill>
            <a:schemeClr val="accent1"/>
          </a:solidFill>
          <a:ln w="28575" cap="rnd">
            <a:solidFill>
              <a:schemeClr val="accent1"/>
            </a:solidFill>
            <a:round/>
          </a:ln>
          <a:effectLst/>
        </c:spPr>
        <c:marker>
          <c:symbol val="none"/>
        </c:marker>
      </c:pivotFmt>
      <c:pivotFmt>
        <c:idx val="108"/>
        <c:spPr>
          <a:solidFill>
            <a:schemeClr val="accent1"/>
          </a:solidFill>
          <a:ln w="28575" cap="rnd">
            <a:solidFill>
              <a:schemeClr val="accent1"/>
            </a:solidFill>
            <a:round/>
          </a:ln>
          <a:effectLst/>
        </c:spPr>
        <c:marker>
          <c:symbol val="none"/>
        </c:marker>
      </c:pivotFmt>
      <c:pivotFmt>
        <c:idx val="109"/>
        <c:spPr>
          <a:solidFill>
            <a:schemeClr val="accent1"/>
          </a:solidFill>
          <a:ln w="28575" cap="rnd">
            <a:solidFill>
              <a:schemeClr val="accent1"/>
            </a:solidFill>
            <a:round/>
          </a:ln>
          <a:effectLst/>
        </c:spPr>
        <c:marker>
          <c:symbol val="none"/>
        </c:marker>
      </c:pivotFmt>
      <c:pivotFmt>
        <c:idx val="110"/>
        <c:spPr>
          <a:solidFill>
            <a:schemeClr val="accent1"/>
          </a:solidFill>
          <a:ln w="28575" cap="rnd">
            <a:solidFill>
              <a:schemeClr val="accent1"/>
            </a:solidFill>
            <a:round/>
          </a:ln>
          <a:effectLst/>
        </c:spPr>
        <c:marker>
          <c:symbol val="none"/>
        </c:marker>
      </c:pivotFmt>
      <c:pivotFmt>
        <c:idx val="111"/>
        <c:spPr>
          <a:solidFill>
            <a:schemeClr val="accent1"/>
          </a:solidFill>
          <a:ln w="28575" cap="rnd">
            <a:solidFill>
              <a:schemeClr val="accent1"/>
            </a:solidFill>
            <a:round/>
          </a:ln>
          <a:effectLst/>
        </c:spPr>
        <c:marker>
          <c:symbol val="none"/>
        </c:marker>
      </c:pivotFmt>
      <c:pivotFmt>
        <c:idx val="112"/>
        <c:spPr>
          <a:solidFill>
            <a:schemeClr val="accent1"/>
          </a:solidFill>
          <a:ln w="28575" cap="rnd">
            <a:solidFill>
              <a:schemeClr val="accent1"/>
            </a:solidFill>
            <a:round/>
          </a:ln>
          <a:effectLst/>
        </c:spPr>
        <c:marker>
          <c:symbol val="none"/>
        </c:marker>
      </c:pivotFmt>
      <c:pivotFmt>
        <c:idx val="113"/>
        <c:spPr>
          <a:solidFill>
            <a:schemeClr val="accent1"/>
          </a:solidFill>
          <a:ln w="28575" cap="rnd">
            <a:solidFill>
              <a:schemeClr val="accent1"/>
            </a:solidFill>
            <a:round/>
          </a:ln>
          <a:effectLst/>
        </c:spPr>
        <c:marker>
          <c:symbol val="none"/>
        </c:marker>
      </c:pivotFmt>
      <c:pivotFmt>
        <c:idx val="114"/>
        <c:spPr>
          <a:solidFill>
            <a:schemeClr val="accent1"/>
          </a:solidFill>
          <a:ln w="28575" cap="rnd">
            <a:solidFill>
              <a:schemeClr val="accent1"/>
            </a:solidFill>
            <a:round/>
          </a:ln>
          <a:effectLst/>
        </c:spPr>
        <c:marker>
          <c:symbol val="none"/>
        </c:marker>
      </c:pivotFmt>
      <c:pivotFmt>
        <c:idx val="115"/>
        <c:spPr>
          <a:solidFill>
            <a:schemeClr val="accent1"/>
          </a:solidFill>
          <a:ln w="28575" cap="rnd">
            <a:solidFill>
              <a:schemeClr val="accent1"/>
            </a:solidFill>
            <a:round/>
          </a:ln>
          <a:effectLst/>
        </c:spPr>
        <c:marker>
          <c:symbol val="none"/>
        </c:marker>
      </c:pivotFmt>
      <c:pivotFmt>
        <c:idx val="116"/>
        <c:spPr>
          <a:solidFill>
            <a:schemeClr val="accent1"/>
          </a:solidFill>
          <a:ln w="28575" cap="rnd">
            <a:solidFill>
              <a:schemeClr val="accent1"/>
            </a:solidFill>
            <a:round/>
          </a:ln>
          <a:effectLst/>
        </c:spPr>
        <c:marker>
          <c:symbol val="none"/>
        </c:marker>
      </c:pivotFmt>
      <c:pivotFmt>
        <c:idx val="117"/>
        <c:spPr>
          <a:solidFill>
            <a:schemeClr val="accent1"/>
          </a:solidFill>
          <a:ln w="28575" cap="rnd">
            <a:solidFill>
              <a:schemeClr val="accent1"/>
            </a:solidFill>
            <a:round/>
          </a:ln>
          <a:effectLst/>
        </c:spPr>
        <c:marker>
          <c:symbol val="none"/>
        </c:marker>
      </c:pivotFmt>
      <c:pivotFmt>
        <c:idx val="118"/>
        <c:spPr>
          <a:solidFill>
            <a:schemeClr val="accent1"/>
          </a:solidFill>
          <a:ln w="28575" cap="rnd">
            <a:solidFill>
              <a:schemeClr val="accent1"/>
            </a:solidFill>
            <a:round/>
          </a:ln>
          <a:effectLst/>
        </c:spPr>
        <c:marker>
          <c:symbol val="none"/>
        </c:marker>
      </c:pivotFmt>
      <c:pivotFmt>
        <c:idx val="119"/>
        <c:spPr>
          <a:solidFill>
            <a:schemeClr val="accent1"/>
          </a:solidFill>
          <a:ln w="28575" cap="rnd">
            <a:solidFill>
              <a:schemeClr val="accent1"/>
            </a:solidFill>
            <a:round/>
          </a:ln>
          <a:effectLst/>
        </c:spPr>
        <c:marker>
          <c:symbol val="none"/>
        </c:marker>
      </c:pivotFmt>
      <c:pivotFmt>
        <c:idx val="120"/>
        <c:spPr>
          <a:solidFill>
            <a:schemeClr val="accent1"/>
          </a:solidFill>
          <a:ln w="28575" cap="rnd">
            <a:solidFill>
              <a:schemeClr val="accent1"/>
            </a:solidFill>
            <a:round/>
          </a:ln>
          <a:effectLst/>
        </c:spPr>
        <c:marker>
          <c:symbol val="none"/>
        </c:marker>
      </c:pivotFmt>
      <c:pivotFmt>
        <c:idx val="121"/>
        <c:spPr>
          <a:solidFill>
            <a:schemeClr val="accent1"/>
          </a:solidFill>
          <a:ln w="28575" cap="rnd">
            <a:solidFill>
              <a:schemeClr val="accent1"/>
            </a:solidFill>
            <a:round/>
          </a:ln>
          <a:effectLst/>
        </c:spPr>
        <c:marker>
          <c:symbol val="none"/>
        </c:marker>
      </c:pivotFmt>
      <c:pivotFmt>
        <c:idx val="122"/>
        <c:spPr>
          <a:solidFill>
            <a:schemeClr val="accent1"/>
          </a:solidFill>
          <a:ln w="28575" cap="rnd">
            <a:solidFill>
              <a:schemeClr val="accent1"/>
            </a:solidFill>
            <a:round/>
          </a:ln>
          <a:effectLst/>
        </c:spPr>
        <c:marker>
          <c:symbol val="none"/>
        </c:marker>
      </c:pivotFmt>
      <c:pivotFmt>
        <c:idx val="123"/>
        <c:spPr>
          <a:solidFill>
            <a:schemeClr val="accent1"/>
          </a:solidFill>
          <a:ln w="28575" cap="rnd">
            <a:solidFill>
              <a:schemeClr val="accent1"/>
            </a:solidFill>
            <a:round/>
          </a:ln>
          <a:effectLst/>
        </c:spPr>
        <c:marker>
          <c:symbol val="none"/>
        </c:marker>
      </c:pivotFmt>
      <c:pivotFmt>
        <c:idx val="124"/>
        <c:spPr>
          <a:solidFill>
            <a:schemeClr val="accent1"/>
          </a:solidFill>
          <a:ln w="28575" cap="rnd">
            <a:solidFill>
              <a:schemeClr val="accent1"/>
            </a:solidFill>
            <a:round/>
          </a:ln>
          <a:effectLst/>
        </c:spPr>
        <c:marker>
          <c:symbol val="none"/>
        </c:marker>
      </c:pivotFmt>
      <c:pivotFmt>
        <c:idx val="125"/>
        <c:spPr>
          <a:solidFill>
            <a:schemeClr val="accent1"/>
          </a:solidFill>
          <a:ln w="28575" cap="rnd">
            <a:solidFill>
              <a:schemeClr val="accent1"/>
            </a:solidFill>
            <a:round/>
          </a:ln>
          <a:effectLst/>
        </c:spPr>
        <c:marker>
          <c:symbol val="none"/>
        </c:marker>
      </c:pivotFmt>
      <c:pivotFmt>
        <c:idx val="126"/>
        <c:spPr>
          <a:solidFill>
            <a:schemeClr val="accent1"/>
          </a:solidFill>
          <a:ln w="28575" cap="rnd">
            <a:solidFill>
              <a:schemeClr val="accent1"/>
            </a:solidFill>
            <a:round/>
          </a:ln>
          <a:effectLst/>
        </c:spPr>
        <c:marker>
          <c:symbol val="none"/>
        </c:marker>
      </c:pivotFmt>
      <c:pivotFmt>
        <c:idx val="127"/>
        <c:spPr>
          <a:solidFill>
            <a:schemeClr val="accent1"/>
          </a:solidFill>
          <a:ln w="28575" cap="rnd">
            <a:solidFill>
              <a:schemeClr val="accent1"/>
            </a:solidFill>
            <a:round/>
          </a:ln>
          <a:effectLst/>
        </c:spPr>
        <c:marker>
          <c:symbol val="none"/>
        </c:marker>
      </c:pivotFmt>
      <c:pivotFmt>
        <c:idx val="128"/>
        <c:spPr>
          <a:solidFill>
            <a:schemeClr val="accent1"/>
          </a:solidFill>
          <a:ln w="28575" cap="rnd">
            <a:solidFill>
              <a:schemeClr val="accent1"/>
            </a:solidFill>
            <a:round/>
          </a:ln>
          <a:effectLst/>
        </c:spPr>
        <c:marker>
          <c:symbol val="none"/>
        </c:marker>
      </c:pivotFmt>
      <c:pivotFmt>
        <c:idx val="129"/>
        <c:spPr>
          <a:solidFill>
            <a:schemeClr val="accent1"/>
          </a:solidFill>
          <a:ln w="28575" cap="rnd">
            <a:solidFill>
              <a:schemeClr val="accent1"/>
            </a:solidFill>
            <a:round/>
          </a:ln>
          <a:effectLst/>
        </c:spPr>
        <c:marker>
          <c:symbol val="none"/>
        </c:marker>
      </c:pivotFmt>
      <c:pivotFmt>
        <c:idx val="130"/>
        <c:spPr>
          <a:solidFill>
            <a:schemeClr val="accent1"/>
          </a:solidFill>
          <a:ln w="28575" cap="rnd">
            <a:solidFill>
              <a:schemeClr val="accent1"/>
            </a:solidFill>
            <a:round/>
          </a:ln>
          <a:effectLst/>
        </c:spPr>
        <c:marker>
          <c:symbol val="none"/>
        </c:marker>
      </c:pivotFmt>
      <c:pivotFmt>
        <c:idx val="131"/>
        <c:spPr>
          <a:solidFill>
            <a:schemeClr val="accent1"/>
          </a:solidFill>
          <a:ln w="28575" cap="rnd">
            <a:solidFill>
              <a:schemeClr val="accent1"/>
            </a:solidFill>
            <a:round/>
          </a:ln>
          <a:effectLst/>
        </c:spPr>
        <c:marker>
          <c:symbol val="none"/>
        </c:marker>
      </c:pivotFmt>
      <c:pivotFmt>
        <c:idx val="132"/>
        <c:spPr>
          <a:solidFill>
            <a:schemeClr val="accent1"/>
          </a:solidFill>
          <a:ln w="28575" cap="rnd">
            <a:solidFill>
              <a:schemeClr val="accent1"/>
            </a:solidFill>
            <a:round/>
          </a:ln>
          <a:effectLst/>
        </c:spPr>
        <c:marker>
          <c:symbol val="none"/>
        </c:marker>
      </c:pivotFmt>
      <c:pivotFmt>
        <c:idx val="133"/>
        <c:spPr>
          <a:solidFill>
            <a:schemeClr val="accent1"/>
          </a:solidFill>
          <a:ln w="28575" cap="rnd">
            <a:solidFill>
              <a:schemeClr val="accent1"/>
            </a:solidFill>
            <a:round/>
          </a:ln>
          <a:effectLst/>
        </c:spPr>
        <c:marker>
          <c:symbol val="none"/>
        </c:marker>
      </c:pivotFmt>
      <c:pivotFmt>
        <c:idx val="134"/>
        <c:spPr>
          <a:solidFill>
            <a:schemeClr val="accent1"/>
          </a:solidFill>
          <a:ln w="28575" cap="rnd">
            <a:solidFill>
              <a:schemeClr val="accent1"/>
            </a:solidFill>
            <a:round/>
          </a:ln>
          <a:effectLst/>
        </c:spPr>
        <c:marker>
          <c:symbol val="none"/>
        </c:marker>
      </c:pivotFmt>
      <c:pivotFmt>
        <c:idx val="135"/>
        <c:spPr>
          <a:solidFill>
            <a:schemeClr val="accent1"/>
          </a:solidFill>
          <a:ln w="28575" cap="rnd">
            <a:solidFill>
              <a:schemeClr val="accent1"/>
            </a:solidFill>
            <a:round/>
          </a:ln>
          <a:effectLst/>
        </c:spPr>
        <c:marker>
          <c:symbol val="none"/>
        </c:marker>
      </c:pivotFmt>
      <c:pivotFmt>
        <c:idx val="136"/>
        <c:spPr>
          <a:solidFill>
            <a:schemeClr val="accent1"/>
          </a:solidFill>
          <a:ln w="28575" cap="rnd">
            <a:solidFill>
              <a:schemeClr val="accent1"/>
            </a:solidFill>
            <a:round/>
          </a:ln>
          <a:effectLst/>
        </c:spPr>
        <c:marker>
          <c:symbol val="none"/>
        </c:marker>
      </c:pivotFmt>
      <c:pivotFmt>
        <c:idx val="137"/>
        <c:spPr>
          <a:solidFill>
            <a:schemeClr val="accent1"/>
          </a:solidFill>
          <a:ln w="28575" cap="rnd">
            <a:solidFill>
              <a:schemeClr val="accent1"/>
            </a:solidFill>
            <a:round/>
          </a:ln>
          <a:effectLst/>
        </c:spPr>
        <c:marker>
          <c:symbol val="none"/>
        </c:marker>
      </c:pivotFmt>
      <c:pivotFmt>
        <c:idx val="138"/>
        <c:spPr>
          <a:solidFill>
            <a:schemeClr val="accent1"/>
          </a:solidFill>
          <a:ln w="28575" cap="rnd">
            <a:solidFill>
              <a:schemeClr val="accent1"/>
            </a:solidFill>
            <a:round/>
          </a:ln>
          <a:effectLst/>
        </c:spPr>
        <c:marker>
          <c:symbol val="none"/>
        </c:marker>
      </c:pivotFmt>
      <c:pivotFmt>
        <c:idx val="139"/>
        <c:spPr>
          <a:solidFill>
            <a:schemeClr val="accent1"/>
          </a:solidFill>
          <a:ln w="28575" cap="rnd">
            <a:solidFill>
              <a:schemeClr val="accent1"/>
            </a:solidFill>
            <a:round/>
          </a:ln>
          <a:effectLst/>
        </c:spPr>
        <c:marker>
          <c:symbol val="none"/>
        </c:marker>
      </c:pivotFmt>
      <c:pivotFmt>
        <c:idx val="140"/>
        <c:spPr>
          <a:solidFill>
            <a:schemeClr val="accent1"/>
          </a:solidFill>
          <a:ln w="28575" cap="rnd">
            <a:solidFill>
              <a:schemeClr val="accent1"/>
            </a:solidFill>
            <a:round/>
          </a:ln>
          <a:effectLst/>
        </c:spPr>
        <c:marker>
          <c:symbol val="none"/>
        </c:marker>
      </c:pivotFmt>
      <c:pivotFmt>
        <c:idx val="141"/>
        <c:spPr>
          <a:solidFill>
            <a:schemeClr val="accent1"/>
          </a:solidFill>
          <a:ln w="28575" cap="rnd">
            <a:solidFill>
              <a:schemeClr val="accent1"/>
            </a:solidFill>
            <a:round/>
          </a:ln>
          <a:effectLst/>
        </c:spPr>
        <c:marker>
          <c:symbol val="none"/>
        </c:marker>
      </c:pivotFmt>
      <c:pivotFmt>
        <c:idx val="142"/>
        <c:spPr>
          <a:solidFill>
            <a:schemeClr val="accent1"/>
          </a:solidFill>
          <a:ln w="28575" cap="rnd">
            <a:solidFill>
              <a:schemeClr val="accent1"/>
            </a:solidFill>
            <a:round/>
          </a:ln>
          <a:effectLst/>
        </c:spPr>
        <c:marker>
          <c:symbol val="none"/>
        </c:marker>
      </c:pivotFmt>
      <c:pivotFmt>
        <c:idx val="143"/>
        <c:spPr>
          <a:solidFill>
            <a:schemeClr val="accent1"/>
          </a:solidFill>
          <a:ln w="28575" cap="rnd">
            <a:solidFill>
              <a:schemeClr val="accent1"/>
            </a:solidFill>
            <a:round/>
          </a:ln>
          <a:effectLst/>
        </c:spPr>
        <c:marker>
          <c:symbol val="none"/>
        </c:marker>
      </c:pivotFmt>
      <c:pivotFmt>
        <c:idx val="144"/>
        <c:spPr>
          <a:solidFill>
            <a:schemeClr val="accent1"/>
          </a:solidFill>
          <a:ln w="28575" cap="rnd">
            <a:solidFill>
              <a:schemeClr val="accent1"/>
            </a:solidFill>
            <a:round/>
          </a:ln>
          <a:effectLst/>
        </c:spPr>
        <c:marker>
          <c:symbol val="none"/>
        </c:marker>
      </c:pivotFmt>
      <c:pivotFmt>
        <c:idx val="145"/>
        <c:spPr>
          <a:solidFill>
            <a:schemeClr val="accent1"/>
          </a:solidFill>
          <a:ln w="28575" cap="rnd">
            <a:solidFill>
              <a:schemeClr val="accent1"/>
            </a:solidFill>
            <a:round/>
          </a:ln>
          <a:effectLst/>
        </c:spPr>
        <c:marker>
          <c:symbol val="none"/>
        </c:marker>
      </c:pivotFmt>
      <c:pivotFmt>
        <c:idx val="146"/>
        <c:spPr>
          <a:solidFill>
            <a:schemeClr val="accent1"/>
          </a:solidFill>
          <a:ln w="28575" cap="rnd">
            <a:solidFill>
              <a:schemeClr val="accent1"/>
            </a:solidFill>
            <a:round/>
          </a:ln>
          <a:effectLst/>
        </c:spPr>
        <c:marker>
          <c:symbol val="none"/>
        </c:marker>
      </c:pivotFmt>
      <c:pivotFmt>
        <c:idx val="147"/>
        <c:spPr>
          <a:solidFill>
            <a:schemeClr val="accent1"/>
          </a:solidFill>
          <a:ln w="28575" cap="rnd">
            <a:solidFill>
              <a:schemeClr val="accent1"/>
            </a:solidFill>
            <a:round/>
          </a:ln>
          <a:effectLst/>
        </c:spPr>
        <c:marker>
          <c:symbol val="none"/>
        </c:marker>
      </c:pivotFmt>
      <c:pivotFmt>
        <c:idx val="148"/>
        <c:spPr>
          <a:solidFill>
            <a:schemeClr val="accent1"/>
          </a:solidFill>
          <a:ln w="28575" cap="rnd">
            <a:solidFill>
              <a:schemeClr val="accent1"/>
            </a:solidFill>
            <a:round/>
          </a:ln>
          <a:effectLst/>
        </c:spPr>
        <c:marker>
          <c:symbol val="none"/>
        </c:marker>
      </c:pivotFmt>
      <c:pivotFmt>
        <c:idx val="149"/>
        <c:spPr>
          <a:solidFill>
            <a:schemeClr val="accent1"/>
          </a:solidFill>
          <a:ln w="28575" cap="rnd">
            <a:solidFill>
              <a:schemeClr val="accent1"/>
            </a:solidFill>
            <a:round/>
          </a:ln>
          <a:effectLst/>
        </c:spPr>
        <c:marker>
          <c:symbol val="none"/>
        </c:marker>
      </c:pivotFmt>
      <c:pivotFmt>
        <c:idx val="150"/>
        <c:spPr>
          <a:solidFill>
            <a:schemeClr val="accent1"/>
          </a:solidFill>
          <a:ln w="28575" cap="rnd">
            <a:solidFill>
              <a:schemeClr val="accent1"/>
            </a:solidFill>
            <a:round/>
          </a:ln>
          <a:effectLst/>
        </c:spPr>
        <c:marker>
          <c:symbol val="none"/>
        </c:marker>
      </c:pivotFmt>
      <c:pivotFmt>
        <c:idx val="151"/>
        <c:spPr>
          <a:solidFill>
            <a:schemeClr val="accent1"/>
          </a:solidFill>
          <a:ln w="28575" cap="rnd">
            <a:solidFill>
              <a:schemeClr val="accent1"/>
            </a:solidFill>
            <a:round/>
          </a:ln>
          <a:effectLst/>
        </c:spPr>
        <c:marker>
          <c:symbol val="none"/>
        </c:marker>
      </c:pivotFmt>
      <c:pivotFmt>
        <c:idx val="152"/>
        <c:spPr>
          <a:solidFill>
            <a:schemeClr val="accent1"/>
          </a:solidFill>
          <a:ln w="28575" cap="rnd">
            <a:solidFill>
              <a:schemeClr val="accent1"/>
            </a:solidFill>
            <a:round/>
          </a:ln>
          <a:effectLst/>
        </c:spPr>
        <c:marker>
          <c:symbol val="none"/>
        </c:marker>
      </c:pivotFmt>
      <c:pivotFmt>
        <c:idx val="153"/>
        <c:spPr>
          <a:solidFill>
            <a:schemeClr val="accent1"/>
          </a:solidFill>
          <a:ln w="28575" cap="rnd">
            <a:solidFill>
              <a:schemeClr val="accent1"/>
            </a:solidFill>
            <a:round/>
          </a:ln>
          <a:effectLst/>
        </c:spPr>
        <c:marker>
          <c:symbol val="none"/>
        </c:marker>
      </c:pivotFmt>
      <c:pivotFmt>
        <c:idx val="154"/>
        <c:spPr>
          <a:solidFill>
            <a:schemeClr val="accent1"/>
          </a:solidFill>
          <a:ln w="28575" cap="rnd">
            <a:solidFill>
              <a:schemeClr val="accent1"/>
            </a:solidFill>
            <a:round/>
          </a:ln>
          <a:effectLst/>
        </c:spPr>
        <c:marker>
          <c:symbol val="none"/>
        </c:marker>
      </c:pivotFmt>
      <c:pivotFmt>
        <c:idx val="155"/>
        <c:spPr>
          <a:solidFill>
            <a:schemeClr val="accent1"/>
          </a:solidFill>
          <a:ln w="28575" cap="rnd">
            <a:solidFill>
              <a:schemeClr val="accent1"/>
            </a:solidFill>
            <a:round/>
          </a:ln>
          <a:effectLst/>
        </c:spPr>
        <c:marker>
          <c:symbol val="none"/>
        </c:marker>
      </c:pivotFmt>
      <c:pivotFmt>
        <c:idx val="156"/>
        <c:spPr>
          <a:solidFill>
            <a:schemeClr val="accent1"/>
          </a:solidFill>
          <a:ln w="28575" cap="rnd">
            <a:solidFill>
              <a:schemeClr val="accent1"/>
            </a:solidFill>
            <a:round/>
          </a:ln>
          <a:effectLst/>
        </c:spPr>
        <c:marker>
          <c:symbol val="none"/>
        </c:marker>
      </c:pivotFmt>
      <c:pivotFmt>
        <c:idx val="157"/>
        <c:spPr>
          <a:solidFill>
            <a:schemeClr val="accent1"/>
          </a:solidFill>
          <a:ln w="28575" cap="rnd">
            <a:solidFill>
              <a:schemeClr val="accent1"/>
            </a:solidFill>
            <a:round/>
          </a:ln>
          <a:effectLst/>
        </c:spPr>
        <c:marker>
          <c:symbol val="none"/>
        </c:marker>
      </c:pivotFmt>
      <c:pivotFmt>
        <c:idx val="158"/>
        <c:spPr>
          <a:solidFill>
            <a:schemeClr val="accent1"/>
          </a:solidFill>
          <a:ln w="28575" cap="rnd">
            <a:solidFill>
              <a:schemeClr val="accent1"/>
            </a:solidFill>
            <a:round/>
          </a:ln>
          <a:effectLst/>
        </c:spPr>
        <c:marker>
          <c:symbol val="none"/>
        </c:marker>
      </c:pivotFmt>
      <c:pivotFmt>
        <c:idx val="159"/>
        <c:spPr>
          <a:solidFill>
            <a:schemeClr val="accent1"/>
          </a:solidFill>
          <a:ln w="28575" cap="rnd">
            <a:solidFill>
              <a:schemeClr val="accent1"/>
            </a:solidFill>
            <a:round/>
          </a:ln>
          <a:effectLst/>
        </c:spPr>
        <c:marker>
          <c:symbol val="none"/>
        </c:marker>
      </c:pivotFmt>
      <c:pivotFmt>
        <c:idx val="160"/>
        <c:spPr>
          <a:solidFill>
            <a:schemeClr val="accent1"/>
          </a:solidFill>
          <a:ln w="28575" cap="rnd">
            <a:solidFill>
              <a:schemeClr val="accent1"/>
            </a:solidFill>
            <a:round/>
          </a:ln>
          <a:effectLst/>
        </c:spPr>
        <c:marker>
          <c:symbol val="none"/>
        </c:marker>
      </c:pivotFmt>
      <c:pivotFmt>
        <c:idx val="161"/>
        <c:spPr>
          <a:solidFill>
            <a:schemeClr val="accent1"/>
          </a:solidFill>
          <a:ln w="28575" cap="rnd">
            <a:solidFill>
              <a:schemeClr val="accent1"/>
            </a:solidFill>
            <a:round/>
          </a:ln>
          <a:effectLst/>
        </c:spPr>
        <c:marker>
          <c:symbol val="none"/>
        </c:marker>
      </c:pivotFmt>
      <c:pivotFmt>
        <c:idx val="162"/>
        <c:spPr>
          <a:solidFill>
            <a:schemeClr val="accent1"/>
          </a:solidFill>
          <a:ln w="28575" cap="rnd">
            <a:solidFill>
              <a:schemeClr val="accent1"/>
            </a:solidFill>
            <a:round/>
          </a:ln>
          <a:effectLst/>
        </c:spPr>
        <c:marker>
          <c:symbol val="none"/>
        </c:marker>
      </c:pivotFmt>
      <c:pivotFmt>
        <c:idx val="163"/>
        <c:spPr>
          <a:solidFill>
            <a:schemeClr val="accent1"/>
          </a:solidFill>
          <a:ln w="28575" cap="rnd">
            <a:solidFill>
              <a:schemeClr val="accent1"/>
            </a:solidFill>
            <a:round/>
          </a:ln>
          <a:effectLst/>
        </c:spPr>
        <c:marker>
          <c:symbol val="none"/>
        </c:marker>
      </c:pivotFmt>
      <c:pivotFmt>
        <c:idx val="164"/>
        <c:spPr>
          <a:solidFill>
            <a:schemeClr val="accent1"/>
          </a:solidFill>
          <a:ln w="28575" cap="rnd">
            <a:solidFill>
              <a:schemeClr val="accent1"/>
            </a:solidFill>
            <a:round/>
          </a:ln>
          <a:effectLst/>
        </c:spPr>
        <c:marker>
          <c:symbol val="none"/>
        </c:marker>
      </c:pivotFmt>
      <c:pivotFmt>
        <c:idx val="165"/>
        <c:spPr>
          <a:solidFill>
            <a:schemeClr val="accent1"/>
          </a:solidFill>
          <a:ln w="28575" cap="rnd">
            <a:solidFill>
              <a:schemeClr val="accent1"/>
            </a:solidFill>
            <a:round/>
          </a:ln>
          <a:effectLst/>
        </c:spPr>
        <c:marker>
          <c:symbol val="none"/>
        </c:marker>
      </c:pivotFmt>
      <c:pivotFmt>
        <c:idx val="166"/>
        <c:spPr>
          <a:solidFill>
            <a:schemeClr val="accent1"/>
          </a:solidFill>
          <a:ln w="28575" cap="rnd">
            <a:solidFill>
              <a:schemeClr val="accent1"/>
            </a:solidFill>
            <a:round/>
          </a:ln>
          <a:effectLst/>
        </c:spPr>
        <c:marker>
          <c:symbol val="none"/>
        </c:marker>
      </c:pivotFmt>
      <c:pivotFmt>
        <c:idx val="167"/>
        <c:spPr>
          <a:solidFill>
            <a:schemeClr val="accent1"/>
          </a:solidFill>
          <a:ln w="28575" cap="rnd">
            <a:solidFill>
              <a:schemeClr val="accent1"/>
            </a:solidFill>
            <a:round/>
          </a:ln>
          <a:effectLst/>
        </c:spPr>
        <c:marker>
          <c:symbol val="none"/>
        </c:marker>
      </c:pivotFmt>
      <c:pivotFmt>
        <c:idx val="168"/>
        <c:spPr>
          <a:solidFill>
            <a:schemeClr val="accent1"/>
          </a:solidFill>
          <a:ln w="28575" cap="rnd">
            <a:solidFill>
              <a:schemeClr val="accent1"/>
            </a:solidFill>
            <a:round/>
          </a:ln>
          <a:effectLst/>
        </c:spPr>
        <c:marker>
          <c:symbol val="none"/>
        </c:marker>
      </c:pivotFmt>
      <c:pivotFmt>
        <c:idx val="169"/>
        <c:spPr>
          <a:solidFill>
            <a:schemeClr val="accent1"/>
          </a:solidFill>
          <a:ln w="28575" cap="rnd">
            <a:solidFill>
              <a:schemeClr val="accent1"/>
            </a:solidFill>
            <a:round/>
          </a:ln>
          <a:effectLst/>
        </c:spPr>
        <c:marker>
          <c:symbol val="none"/>
        </c:marker>
      </c:pivotFmt>
      <c:pivotFmt>
        <c:idx val="170"/>
        <c:spPr>
          <a:solidFill>
            <a:schemeClr val="accent1"/>
          </a:solidFill>
          <a:ln w="28575" cap="rnd">
            <a:solidFill>
              <a:schemeClr val="accent1"/>
            </a:solidFill>
            <a:round/>
          </a:ln>
          <a:effectLst/>
        </c:spPr>
        <c:marker>
          <c:symbol val="none"/>
        </c:marker>
      </c:pivotFmt>
      <c:pivotFmt>
        <c:idx val="171"/>
        <c:spPr>
          <a:solidFill>
            <a:schemeClr val="accent1"/>
          </a:solidFill>
          <a:ln w="28575" cap="rnd">
            <a:solidFill>
              <a:schemeClr val="accent1"/>
            </a:solidFill>
            <a:round/>
          </a:ln>
          <a:effectLst/>
        </c:spPr>
        <c:marker>
          <c:symbol val="none"/>
        </c:marker>
      </c:pivotFmt>
      <c:pivotFmt>
        <c:idx val="172"/>
        <c:spPr>
          <a:solidFill>
            <a:schemeClr val="accent1"/>
          </a:solidFill>
          <a:ln w="28575" cap="rnd">
            <a:solidFill>
              <a:schemeClr val="accent1"/>
            </a:solidFill>
            <a:round/>
          </a:ln>
          <a:effectLst/>
        </c:spPr>
        <c:marker>
          <c:symbol val="none"/>
        </c:marker>
      </c:pivotFmt>
      <c:pivotFmt>
        <c:idx val="173"/>
        <c:spPr>
          <a:solidFill>
            <a:schemeClr val="accent1"/>
          </a:solidFill>
          <a:ln w="28575" cap="rnd">
            <a:solidFill>
              <a:schemeClr val="accent1"/>
            </a:solidFill>
            <a:round/>
          </a:ln>
          <a:effectLst/>
        </c:spPr>
        <c:marker>
          <c:symbol val="none"/>
        </c:marker>
      </c:pivotFmt>
      <c:pivotFmt>
        <c:idx val="174"/>
        <c:spPr>
          <a:solidFill>
            <a:schemeClr val="accent1"/>
          </a:solidFill>
          <a:ln w="28575" cap="rnd">
            <a:solidFill>
              <a:schemeClr val="accent1"/>
            </a:solidFill>
            <a:round/>
          </a:ln>
          <a:effectLst/>
        </c:spPr>
        <c:marker>
          <c:symbol val="none"/>
        </c:marker>
      </c:pivotFmt>
      <c:pivotFmt>
        <c:idx val="175"/>
        <c:spPr>
          <a:solidFill>
            <a:schemeClr val="accent1"/>
          </a:solidFill>
          <a:ln w="28575" cap="rnd">
            <a:solidFill>
              <a:schemeClr val="accent1"/>
            </a:solidFill>
            <a:round/>
          </a:ln>
          <a:effectLst/>
        </c:spPr>
        <c:marker>
          <c:symbol val="none"/>
        </c:marker>
      </c:pivotFmt>
      <c:pivotFmt>
        <c:idx val="176"/>
        <c:spPr>
          <a:solidFill>
            <a:schemeClr val="accent1"/>
          </a:solidFill>
          <a:ln w="28575" cap="rnd">
            <a:solidFill>
              <a:schemeClr val="accent1"/>
            </a:solidFill>
            <a:round/>
          </a:ln>
          <a:effectLst/>
        </c:spPr>
        <c:marker>
          <c:symbol val="none"/>
        </c:marker>
      </c:pivotFmt>
      <c:pivotFmt>
        <c:idx val="177"/>
        <c:spPr>
          <a:solidFill>
            <a:schemeClr val="accent1"/>
          </a:solidFill>
          <a:ln w="28575" cap="rnd">
            <a:solidFill>
              <a:schemeClr val="accent1"/>
            </a:solidFill>
            <a:round/>
          </a:ln>
          <a:effectLst/>
        </c:spPr>
        <c:marker>
          <c:symbol val="none"/>
        </c:marker>
      </c:pivotFmt>
      <c:pivotFmt>
        <c:idx val="178"/>
        <c:spPr>
          <a:solidFill>
            <a:schemeClr val="accent1"/>
          </a:solidFill>
          <a:ln w="28575" cap="rnd">
            <a:solidFill>
              <a:schemeClr val="accent1"/>
            </a:solidFill>
            <a:round/>
          </a:ln>
          <a:effectLst/>
        </c:spPr>
        <c:marker>
          <c:symbol val="none"/>
        </c:marker>
      </c:pivotFmt>
      <c:pivotFmt>
        <c:idx val="179"/>
        <c:spPr>
          <a:solidFill>
            <a:schemeClr val="accent1"/>
          </a:solidFill>
          <a:ln w="28575" cap="rnd">
            <a:solidFill>
              <a:schemeClr val="accent1"/>
            </a:solidFill>
            <a:round/>
          </a:ln>
          <a:effectLst/>
        </c:spPr>
        <c:marker>
          <c:symbol val="none"/>
        </c:marker>
      </c:pivotFmt>
      <c:pivotFmt>
        <c:idx val="180"/>
        <c:spPr>
          <a:solidFill>
            <a:schemeClr val="accent1"/>
          </a:solidFill>
          <a:ln w="28575" cap="rnd">
            <a:solidFill>
              <a:schemeClr val="accent1"/>
            </a:solidFill>
            <a:round/>
          </a:ln>
          <a:effectLst/>
        </c:spPr>
        <c:marker>
          <c:symbol val="none"/>
        </c:marker>
      </c:pivotFmt>
      <c:pivotFmt>
        <c:idx val="181"/>
        <c:spPr>
          <a:solidFill>
            <a:schemeClr val="accent1"/>
          </a:solidFill>
          <a:ln w="28575" cap="rnd">
            <a:solidFill>
              <a:schemeClr val="accent1"/>
            </a:solidFill>
            <a:round/>
          </a:ln>
          <a:effectLst/>
        </c:spPr>
        <c:marker>
          <c:symbol val="none"/>
        </c:marker>
      </c:pivotFmt>
      <c:pivotFmt>
        <c:idx val="182"/>
        <c:spPr>
          <a:solidFill>
            <a:schemeClr val="accent1"/>
          </a:solidFill>
          <a:ln w="28575" cap="rnd">
            <a:solidFill>
              <a:schemeClr val="accent1"/>
            </a:solidFill>
            <a:round/>
          </a:ln>
          <a:effectLst/>
        </c:spPr>
        <c:marker>
          <c:symbol val="none"/>
        </c:marker>
      </c:pivotFmt>
      <c:pivotFmt>
        <c:idx val="183"/>
        <c:spPr>
          <a:solidFill>
            <a:schemeClr val="accent1"/>
          </a:solidFill>
          <a:ln w="28575" cap="rnd">
            <a:solidFill>
              <a:schemeClr val="accent1"/>
            </a:solidFill>
            <a:round/>
          </a:ln>
          <a:effectLst/>
        </c:spPr>
        <c:marker>
          <c:symbol val="none"/>
        </c:marker>
      </c:pivotFmt>
      <c:pivotFmt>
        <c:idx val="184"/>
        <c:spPr>
          <a:solidFill>
            <a:schemeClr val="accent1"/>
          </a:solidFill>
          <a:ln w="28575" cap="rnd">
            <a:solidFill>
              <a:schemeClr val="accent1"/>
            </a:solidFill>
            <a:round/>
          </a:ln>
          <a:effectLst/>
        </c:spPr>
        <c:marker>
          <c:symbol val="none"/>
        </c:marker>
      </c:pivotFmt>
      <c:pivotFmt>
        <c:idx val="185"/>
        <c:spPr>
          <a:solidFill>
            <a:schemeClr val="accent1"/>
          </a:solidFill>
          <a:ln w="28575" cap="rnd">
            <a:solidFill>
              <a:schemeClr val="accent1"/>
            </a:solidFill>
            <a:round/>
          </a:ln>
          <a:effectLst/>
        </c:spPr>
        <c:marker>
          <c:symbol val="none"/>
        </c:marker>
      </c:pivotFmt>
      <c:pivotFmt>
        <c:idx val="186"/>
        <c:spPr>
          <a:solidFill>
            <a:schemeClr val="accent1"/>
          </a:solidFill>
          <a:ln w="28575" cap="rnd">
            <a:solidFill>
              <a:schemeClr val="accent1"/>
            </a:solidFill>
            <a:round/>
          </a:ln>
          <a:effectLst/>
        </c:spPr>
        <c:marker>
          <c:symbol val="none"/>
        </c:marker>
      </c:pivotFmt>
      <c:pivotFmt>
        <c:idx val="187"/>
        <c:spPr>
          <a:solidFill>
            <a:schemeClr val="accent1"/>
          </a:solidFill>
          <a:ln w="28575" cap="rnd">
            <a:solidFill>
              <a:schemeClr val="accent1"/>
            </a:solidFill>
            <a:round/>
          </a:ln>
          <a:effectLst/>
        </c:spPr>
        <c:marker>
          <c:symbol val="none"/>
        </c:marker>
      </c:pivotFmt>
      <c:pivotFmt>
        <c:idx val="188"/>
        <c:spPr>
          <a:solidFill>
            <a:schemeClr val="accent1"/>
          </a:solidFill>
          <a:ln w="28575" cap="rnd">
            <a:solidFill>
              <a:schemeClr val="accent1"/>
            </a:solidFill>
            <a:round/>
          </a:ln>
          <a:effectLst/>
        </c:spPr>
        <c:marker>
          <c:symbol val="none"/>
        </c:marker>
      </c:pivotFmt>
      <c:pivotFmt>
        <c:idx val="189"/>
        <c:spPr>
          <a:solidFill>
            <a:schemeClr val="accent1"/>
          </a:solidFill>
          <a:ln w="28575" cap="rnd">
            <a:solidFill>
              <a:schemeClr val="accent1"/>
            </a:solidFill>
            <a:round/>
          </a:ln>
          <a:effectLst/>
        </c:spPr>
        <c:marker>
          <c:symbol val="none"/>
        </c:marker>
      </c:pivotFmt>
      <c:pivotFmt>
        <c:idx val="190"/>
        <c:spPr>
          <a:solidFill>
            <a:schemeClr val="accent1"/>
          </a:solidFill>
          <a:ln w="28575" cap="rnd">
            <a:solidFill>
              <a:schemeClr val="accent1"/>
            </a:solidFill>
            <a:round/>
          </a:ln>
          <a:effectLst/>
        </c:spPr>
        <c:marker>
          <c:symbol val="none"/>
        </c:marker>
      </c:pivotFmt>
      <c:pivotFmt>
        <c:idx val="191"/>
        <c:spPr>
          <a:solidFill>
            <a:schemeClr val="accent1"/>
          </a:solidFill>
          <a:ln w="28575" cap="rnd">
            <a:solidFill>
              <a:schemeClr val="accent1"/>
            </a:solidFill>
            <a:round/>
          </a:ln>
          <a:effectLst/>
        </c:spPr>
        <c:marker>
          <c:symbol val="none"/>
        </c:marker>
      </c:pivotFmt>
      <c:pivotFmt>
        <c:idx val="192"/>
        <c:spPr>
          <a:solidFill>
            <a:schemeClr val="accent1"/>
          </a:solidFill>
          <a:ln w="28575" cap="rnd">
            <a:solidFill>
              <a:schemeClr val="accent1"/>
            </a:solidFill>
            <a:round/>
          </a:ln>
          <a:effectLst/>
        </c:spPr>
        <c:marker>
          <c:symbol val="none"/>
        </c:marker>
      </c:pivotFmt>
      <c:pivotFmt>
        <c:idx val="193"/>
        <c:spPr>
          <a:solidFill>
            <a:schemeClr val="accent1"/>
          </a:solidFill>
          <a:ln w="28575" cap="rnd">
            <a:solidFill>
              <a:schemeClr val="accent1"/>
            </a:solidFill>
            <a:round/>
          </a:ln>
          <a:effectLst/>
        </c:spPr>
        <c:marker>
          <c:symbol val="none"/>
        </c:marker>
      </c:pivotFmt>
      <c:pivotFmt>
        <c:idx val="194"/>
        <c:spPr>
          <a:solidFill>
            <a:schemeClr val="accent1"/>
          </a:solidFill>
          <a:ln w="28575" cap="rnd">
            <a:solidFill>
              <a:schemeClr val="accent1"/>
            </a:solidFill>
            <a:round/>
          </a:ln>
          <a:effectLst/>
        </c:spPr>
        <c:marker>
          <c:symbol val="none"/>
        </c:marker>
      </c:pivotFmt>
      <c:pivotFmt>
        <c:idx val="195"/>
        <c:spPr>
          <a:solidFill>
            <a:schemeClr val="accent1"/>
          </a:solidFill>
          <a:ln w="28575" cap="rnd">
            <a:solidFill>
              <a:schemeClr val="accent1"/>
            </a:solidFill>
            <a:round/>
          </a:ln>
          <a:effectLst/>
        </c:spPr>
        <c:marker>
          <c:symbol val="none"/>
        </c:marker>
      </c:pivotFmt>
      <c:pivotFmt>
        <c:idx val="196"/>
        <c:spPr>
          <a:solidFill>
            <a:schemeClr val="accent1"/>
          </a:solidFill>
          <a:ln w="28575" cap="rnd">
            <a:solidFill>
              <a:schemeClr val="accent1"/>
            </a:solidFill>
            <a:round/>
          </a:ln>
          <a:effectLst/>
        </c:spPr>
        <c:marker>
          <c:symbol val="none"/>
        </c:marker>
      </c:pivotFmt>
      <c:pivotFmt>
        <c:idx val="197"/>
        <c:spPr>
          <a:solidFill>
            <a:schemeClr val="accent1"/>
          </a:solidFill>
          <a:ln w="28575" cap="rnd">
            <a:solidFill>
              <a:schemeClr val="accent1"/>
            </a:solidFill>
            <a:round/>
          </a:ln>
          <a:effectLst/>
        </c:spPr>
        <c:marker>
          <c:symbol val="none"/>
        </c:marker>
      </c:pivotFmt>
      <c:pivotFmt>
        <c:idx val="198"/>
        <c:spPr>
          <a:solidFill>
            <a:schemeClr val="accent1"/>
          </a:solidFill>
          <a:ln w="28575" cap="rnd">
            <a:solidFill>
              <a:schemeClr val="accent1"/>
            </a:solidFill>
            <a:round/>
          </a:ln>
          <a:effectLst/>
        </c:spPr>
        <c:marker>
          <c:symbol val="none"/>
        </c:marker>
      </c:pivotFmt>
      <c:pivotFmt>
        <c:idx val="199"/>
        <c:spPr>
          <a:solidFill>
            <a:schemeClr val="accent1"/>
          </a:solidFill>
          <a:ln w="28575" cap="rnd">
            <a:solidFill>
              <a:schemeClr val="accent1"/>
            </a:solidFill>
            <a:round/>
          </a:ln>
          <a:effectLst/>
        </c:spPr>
        <c:marker>
          <c:symbol val="none"/>
        </c:marker>
      </c:pivotFmt>
      <c:pivotFmt>
        <c:idx val="200"/>
        <c:spPr>
          <a:solidFill>
            <a:schemeClr val="accent1"/>
          </a:solidFill>
          <a:ln w="28575" cap="rnd">
            <a:solidFill>
              <a:schemeClr val="accent1"/>
            </a:solidFill>
            <a:round/>
          </a:ln>
          <a:effectLst/>
        </c:spPr>
        <c:marker>
          <c:symbol val="none"/>
        </c:marker>
      </c:pivotFmt>
      <c:pivotFmt>
        <c:idx val="201"/>
        <c:spPr>
          <a:solidFill>
            <a:schemeClr val="accent1"/>
          </a:solidFill>
          <a:ln w="28575" cap="rnd">
            <a:solidFill>
              <a:schemeClr val="accent1"/>
            </a:solidFill>
            <a:round/>
          </a:ln>
          <a:effectLst/>
        </c:spPr>
        <c:marker>
          <c:symbol val="none"/>
        </c:marker>
      </c:pivotFmt>
      <c:pivotFmt>
        <c:idx val="202"/>
        <c:spPr>
          <a:solidFill>
            <a:schemeClr val="accent1"/>
          </a:solidFill>
          <a:ln w="28575" cap="rnd">
            <a:solidFill>
              <a:schemeClr val="accent1"/>
            </a:solidFill>
            <a:round/>
          </a:ln>
          <a:effectLst/>
        </c:spPr>
        <c:marker>
          <c:symbol val="none"/>
        </c:marker>
      </c:pivotFmt>
      <c:pivotFmt>
        <c:idx val="203"/>
        <c:spPr>
          <a:solidFill>
            <a:schemeClr val="accent1"/>
          </a:solidFill>
          <a:ln w="28575" cap="rnd">
            <a:solidFill>
              <a:schemeClr val="accent1"/>
            </a:solidFill>
            <a:round/>
          </a:ln>
          <a:effectLst/>
        </c:spPr>
        <c:marker>
          <c:symbol val="none"/>
        </c:marker>
      </c:pivotFmt>
      <c:pivotFmt>
        <c:idx val="204"/>
        <c:spPr>
          <a:solidFill>
            <a:schemeClr val="accent1"/>
          </a:solidFill>
          <a:ln w="28575" cap="rnd">
            <a:solidFill>
              <a:schemeClr val="accent1"/>
            </a:solidFill>
            <a:round/>
          </a:ln>
          <a:effectLst/>
        </c:spPr>
        <c:marker>
          <c:symbol val="none"/>
        </c:marker>
      </c:pivotFmt>
      <c:pivotFmt>
        <c:idx val="205"/>
        <c:spPr>
          <a:solidFill>
            <a:schemeClr val="accent1"/>
          </a:solidFill>
          <a:ln w="28575" cap="rnd">
            <a:solidFill>
              <a:schemeClr val="accent1"/>
            </a:solidFill>
            <a:round/>
          </a:ln>
          <a:effectLst/>
        </c:spPr>
        <c:marker>
          <c:symbol val="none"/>
        </c:marker>
      </c:pivotFmt>
      <c:pivotFmt>
        <c:idx val="206"/>
        <c:spPr>
          <a:solidFill>
            <a:schemeClr val="accent1"/>
          </a:solidFill>
          <a:ln w="28575" cap="rnd">
            <a:solidFill>
              <a:schemeClr val="accent1"/>
            </a:solidFill>
            <a:round/>
          </a:ln>
          <a:effectLst/>
        </c:spPr>
        <c:marker>
          <c:symbol val="none"/>
        </c:marker>
      </c:pivotFmt>
      <c:pivotFmt>
        <c:idx val="207"/>
        <c:spPr>
          <a:solidFill>
            <a:schemeClr val="accent1"/>
          </a:solidFill>
          <a:ln w="28575" cap="rnd">
            <a:solidFill>
              <a:schemeClr val="accent1"/>
            </a:solidFill>
            <a:round/>
          </a:ln>
          <a:effectLst/>
        </c:spPr>
        <c:marker>
          <c:symbol val="none"/>
        </c:marker>
      </c:pivotFmt>
      <c:pivotFmt>
        <c:idx val="208"/>
        <c:spPr>
          <a:solidFill>
            <a:schemeClr val="accent1"/>
          </a:solidFill>
          <a:ln w="28575" cap="rnd">
            <a:solidFill>
              <a:schemeClr val="accent1"/>
            </a:solidFill>
            <a:round/>
          </a:ln>
          <a:effectLst/>
        </c:spPr>
        <c:marker>
          <c:symbol val="none"/>
        </c:marker>
      </c:pivotFmt>
      <c:pivotFmt>
        <c:idx val="209"/>
        <c:spPr>
          <a:solidFill>
            <a:schemeClr val="accent1"/>
          </a:solidFill>
          <a:ln w="28575" cap="rnd">
            <a:solidFill>
              <a:schemeClr val="accent1"/>
            </a:solidFill>
            <a:round/>
          </a:ln>
          <a:effectLst/>
        </c:spPr>
        <c:marker>
          <c:symbol val="none"/>
        </c:marker>
      </c:pivotFmt>
      <c:pivotFmt>
        <c:idx val="210"/>
        <c:spPr>
          <a:solidFill>
            <a:schemeClr val="accent1"/>
          </a:solidFill>
          <a:ln w="28575" cap="rnd">
            <a:solidFill>
              <a:schemeClr val="accent1"/>
            </a:solidFill>
            <a:round/>
          </a:ln>
          <a:effectLst/>
        </c:spPr>
        <c:marker>
          <c:symbol val="none"/>
        </c:marker>
      </c:pivotFmt>
      <c:pivotFmt>
        <c:idx val="211"/>
        <c:spPr>
          <a:solidFill>
            <a:schemeClr val="accent1"/>
          </a:solidFill>
          <a:ln w="28575" cap="rnd">
            <a:solidFill>
              <a:schemeClr val="accent1"/>
            </a:solidFill>
            <a:round/>
          </a:ln>
          <a:effectLst/>
        </c:spPr>
        <c:marker>
          <c:symbol val="none"/>
        </c:marker>
      </c:pivotFmt>
      <c:pivotFmt>
        <c:idx val="212"/>
        <c:spPr>
          <a:solidFill>
            <a:schemeClr val="accent1"/>
          </a:solidFill>
          <a:ln w="28575" cap="rnd">
            <a:solidFill>
              <a:schemeClr val="accent1"/>
            </a:solidFill>
            <a:round/>
          </a:ln>
          <a:effectLst/>
        </c:spPr>
        <c:marker>
          <c:symbol val="none"/>
        </c:marker>
      </c:pivotFmt>
      <c:pivotFmt>
        <c:idx val="213"/>
        <c:spPr>
          <a:solidFill>
            <a:schemeClr val="accent1"/>
          </a:solidFill>
          <a:ln w="28575" cap="rnd">
            <a:solidFill>
              <a:schemeClr val="accent1"/>
            </a:solidFill>
            <a:round/>
          </a:ln>
          <a:effectLst/>
        </c:spPr>
        <c:marker>
          <c:symbol val="none"/>
        </c:marker>
      </c:pivotFmt>
      <c:pivotFmt>
        <c:idx val="214"/>
        <c:spPr>
          <a:solidFill>
            <a:schemeClr val="accent1"/>
          </a:solidFill>
          <a:ln w="28575" cap="rnd">
            <a:solidFill>
              <a:schemeClr val="accent1"/>
            </a:solidFill>
            <a:round/>
          </a:ln>
          <a:effectLst/>
        </c:spPr>
        <c:marker>
          <c:symbol val="none"/>
        </c:marker>
      </c:pivotFmt>
      <c:pivotFmt>
        <c:idx val="215"/>
        <c:spPr>
          <a:solidFill>
            <a:schemeClr val="accent1"/>
          </a:solidFill>
          <a:ln w="28575" cap="rnd">
            <a:solidFill>
              <a:schemeClr val="accent1"/>
            </a:solidFill>
            <a:round/>
          </a:ln>
          <a:effectLst/>
        </c:spPr>
        <c:marker>
          <c:symbol val="none"/>
        </c:marker>
      </c:pivotFmt>
      <c:pivotFmt>
        <c:idx val="216"/>
        <c:spPr>
          <a:solidFill>
            <a:schemeClr val="accent1"/>
          </a:solidFill>
          <a:ln w="28575" cap="rnd">
            <a:solidFill>
              <a:schemeClr val="accent1"/>
            </a:solidFill>
            <a:round/>
          </a:ln>
          <a:effectLst/>
        </c:spPr>
        <c:marker>
          <c:symbol val="none"/>
        </c:marker>
      </c:pivotFmt>
      <c:pivotFmt>
        <c:idx val="217"/>
        <c:spPr>
          <a:solidFill>
            <a:schemeClr val="accent1"/>
          </a:solidFill>
          <a:ln w="28575" cap="rnd">
            <a:solidFill>
              <a:schemeClr val="accent1"/>
            </a:solidFill>
            <a:round/>
          </a:ln>
          <a:effectLst/>
        </c:spPr>
        <c:marker>
          <c:symbol val="none"/>
        </c:marker>
      </c:pivotFmt>
      <c:pivotFmt>
        <c:idx val="218"/>
        <c:spPr>
          <a:solidFill>
            <a:schemeClr val="accent1"/>
          </a:solidFill>
          <a:ln w="28575" cap="rnd">
            <a:solidFill>
              <a:schemeClr val="accent1"/>
            </a:solidFill>
            <a:round/>
          </a:ln>
          <a:effectLst/>
        </c:spPr>
        <c:marker>
          <c:symbol val="none"/>
        </c:marker>
      </c:pivotFmt>
      <c:pivotFmt>
        <c:idx val="219"/>
        <c:spPr>
          <a:solidFill>
            <a:schemeClr val="accent1"/>
          </a:solidFill>
          <a:ln w="28575" cap="rnd">
            <a:solidFill>
              <a:schemeClr val="accent1"/>
            </a:solidFill>
            <a:round/>
          </a:ln>
          <a:effectLst/>
        </c:spPr>
        <c:marker>
          <c:symbol val="none"/>
        </c:marker>
      </c:pivotFmt>
      <c:pivotFmt>
        <c:idx val="220"/>
        <c:spPr>
          <a:solidFill>
            <a:schemeClr val="accent1"/>
          </a:solidFill>
          <a:ln w="28575" cap="rnd">
            <a:solidFill>
              <a:schemeClr val="accent1"/>
            </a:solidFill>
            <a:round/>
          </a:ln>
          <a:effectLst/>
        </c:spPr>
        <c:marker>
          <c:symbol val="none"/>
        </c:marker>
      </c:pivotFmt>
      <c:pivotFmt>
        <c:idx val="221"/>
        <c:spPr>
          <a:solidFill>
            <a:schemeClr val="accent1"/>
          </a:solidFill>
          <a:ln w="28575" cap="rnd">
            <a:solidFill>
              <a:schemeClr val="accent1"/>
            </a:solidFill>
            <a:round/>
          </a:ln>
          <a:effectLst/>
        </c:spPr>
        <c:marker>
          <c:symbol val="none"/>
        </c:marker>
      </c:pivotFmt>
      <c:pivotFmt>
        <c:idx val="222"/>
        <c:spPr>
          <a:solidFill>
            <a:schemeClr val="accent1"/>
          </a:solidFill>
          <a:ln w="28575" cap="rnd">
            <a:solidFill>
              <a:schemeClr val="accent1"/>
            </a:solidFill>
            <a:round/>
          </a:ln>
          <a:effectLst/>
        </c:spPr>
        <c:marker>
          <c:symbol val="none"/>
        </c:marker>
      </c:pivotFmt>
      <c:pivotFmt>
        <c:idx val="223"/>
        <c:spPr>
          <a:solidFill>
            <a:schemeClr val="accent1"/>
          </a:solidFill>
          <a:ln w="28575" cap="rnd">
            <a:solidFill>
              <a:schemeClr val="accent1"/>
            </a:solidFill>
            <a:round/>
          </a:ln>
          <a:effectLst/>
        </c:spPr>
        <c:marker>
          <c:symbol val="none"/>
        </c:marker>
      </c:pivotFmt>
      <c:pivotFmt>
        <c:idx val="224"/>
        <c:spPr>
          <a:solidFill>
            <a:schemeClr val="accent1"/>
          </a:solidFill>
          <a:ln w="28575" cap="rnd">
            <a:solidFill>
              <a:schemeClr val="accent1"/>
            </a:solidFill>
            <a:round/>
          </a:ln>
          <a:effectLst/>
        </c:spPr>
        <c:marker>
          <c:symbol val="none"/>
        </c:marker>
      </c:pivotFmt>
      <c:pivotFmt>
        <c:idx val="225"/>
        <c:spPr>
          <a:solidFill>
            <a:schemeClr val="accent1"/>
          </a:solidFill>
          <a:ln w="28575" cap="rnd">
            <a:solidFill>
              <a:schemeClr val="accent1"/>
            </a:solidFill>
            <a:round/>
          </a:ln>
          <a:effectLst/>
        </c:spPr>
        <c:marker>
          <c:symbol val="none"/>
        </c:marker>
      </c:pivotFmt>
      <c:pivotFmt>
        <c:idx val="226"/>
        <c:spPr>
          <a:solidFill>
            <a:schemeClr val="accent1"/>
          </a:solidFill>
          <a:ln w="28575" cap="rnd">
            <a:solidFill>
              <a:schemeClr val="accent1"/>
            </a:solidFill>
            <a:round/>
          </a:ln>
          <a:effectLst/>
        </c:spPr>
        <c:marker>
          <c:symbol val="none"/>
        </c:marker>
      </c:pivotFmt>
      <c:pivotFmt>
        <c:idx val="227"/>
        <c:spPr>
          <a:solidFill>
            <a:schemeClr val="accent1"/>
          </a:solidFill>
          <a:ln w="28575" cap="rnd">
            <a:solidFill>
              <a:schemeClr val="accent1"/>
            </a:solidFill>
            <a:round/>
          </a:ln>
          <a:effectLst/>
        </c:spPr>
        <c:marker>
          <c:symbol val="none"/>
        </c:marker>
      </c:pivotFmt>
      <c:pivotFmt>
        <c:idx val="228"/>
        <c:spPr>
          <a:solidFill>
            <a:schemeClr val="accent1"/>
          </a:solidFill>
          <a:ln w="28575" cap="rnd">
            <a:solidFill>
              <a:schemeClr val="accent1"/>
            </a:solidFill>
            <a:round/>
          </a:ln>
          <a:effectLst/>
        </c:spPr>
        <c:marker>
          <c:symbol val="none"/>
        </c:marker>
      </c:pivotFmt>
      <c:pivotFmt>
        <c:idx val="229"/>
        <c:spPr>
          <a:solidFill>
            <a:schemeClr val="accent1"/>
          </a:solidFill>
          <a:ln w="28575" cap="rnd">
            <a:solidFill>
              <a:schemeClr val="accent1"/>
            </a:solidFill>
            <a:round/>
          </a:ln>
          <a:effectLst/>
        </c:spPr>
        <c:marker>
          <c:symbol val="none"/>
        </c:marker>
      </c:pivotFmt>
      <c:pivotFmt>
        <c:idx val="230"/>
        <c:spPr>
          <a:solidFill>
            <a:schemeClr val="accent1"/>
          </a:solidFill>
          <a:ln w="28575" cap="rnd">
            <a:solidFill>
              <a:schemeClr val="accent1"/>
            </a:solidFill>
            <a:round/>
          </a:ln>
          <a:effectLst/>
        </c:spPr>
        <c:marker>
          <c:symbol val="none"/>
        </c:marker>
      </c:pivotFmt>
      <c:pivotFmt>
        <c:idx val="231"/>
        <c:spPr>
          <a:solidFill>
            <a:schemeClr val="accent1"/>
          </a:solidFill>
          <a:ln w="28575" cap="rnd">
            <a:solidFill>
              <a:schemeClr val="accent1"/>
            </a:solidFill>
            <a:round/>
          </a:ln>
          <a:effectLst/>
        </c:spPr>
        <c:marker>
          <c:symbol val="none"/>
        </c:marker>
      </c:pivotFmt>
      <c:pivotFmt>
        <c:idx val="232"/>
        <c:spPr>
          <a:solidFill>
            <a:schemeClr val="accent1"/>
          </a:solidFill>
          <a:ln w="28575" cap="rnd">
            <a:solidFill>
              <a:schemeClr val="accent1"/>
            </a:solidFill>
            <a:round/>
          </a:ln>
          <a:effectLst/>
        </c:spPr>
        <c:marker>
          <c:symbol val="none"/>
        </c:marker>
      </c:pivotFmt>
      <c:pivotFmt>
        <c:idx val="233"/>
        <c:spPr>
          <a:solidFill>
            <a:schemeClr val="accent1"/>
          </a:solidFill>
          <a:ln w="28575" cap="rnd">
            <a:solidFill>
              <a:schemeClr val="accent1"/>
            </a:solidFill>
            <a:round/>
          </a:ln>
          <a:effectLst/>
        </c:spPr>
        <c:marker>
          <c:symbol val="none"/>
        </c:marker>
      </c:pivotFmt>
      <c:pivotFmt>
        <c:idx val="234"/>
        <c:spPr>
          <a:solidFill>
            <a:schemeClr val="accent1"/>
          </a:solidFill>
          <a:ln w="28575" cap="rnd">
            <a:solidFill>
              <a:schemeClr val="accent1"/>
            </a:solidFill>
            <a:round/>
          </a:ln>
          <a:effectLst/>
        </c:spPr>
        <c:marker>
          <c:symbol val="none"/>
        </c:marker>
      </c:pivotFmt>
      <c:pivotFmt>
        <c:idx val="235"/>
        <c:spPr>
          <a:solidFill>
            <a:schemeClr val="accent1"/>
          </a:solidFill>
          <a:ln w="28575" cap="rnd">
            <a:solidFill>
              <a:schemeClr val="accent1"/>
            </a:solidFill>
            <a:round/>
          </a:ln>
          <a:effectLst/>
        </c:spPr>
        <c:marker>
          <c:symbol val="none"/>
        </c:marker>
      </c:pivotFmt>
      <c:pivotFmt>
        <c:idx val="236"/>
        <c:spPr>
          <a:solidFill>
            <a:schemeClr val="accent1"/>
          </a:solidFill>
          <a:ln w="28575" cap="rnd">
            <a:solidFill>
              <a:schemeClr val="accent1"/>
            </a:solidFill>
            <a:round/>
          </a:ln>
          <a:effectLst/>
        </c:spPr>
        <c:marker>
          <c:symbol val="none"/>
        </c:marker>
      </c:pivotFmt>
      <c:pivotFmt>
        <c:idx val="237"/>
        <c:spPr>
          <a:solidFill>
            <a:schemeClr val="accent1"/>
          </a:solidFill>
          <a:ln w="28575" cap="rnd">
            <a:solidFill>
              <a:schemeClr val="accent1"/>
            </a:solidFill>
            <a:round/>
          </a:ln>
          <a:effectLst/>
        </c:spPr>
        <c:marker>
          <c:symbol val="none"/>
        </c:marker>
      </c:pivotFmt>
      <c:pivotFmt>
        <c:idx val="238"/>
        <c:spPr>
          <a:solidFill>
            <a:schemeClr val="accent1"/>
          </a:solidFill>
          <a:ln w="28575" cap="rnd">
            <a:solidFill>
              <a:schemeClr val="accent1"/>
            </a:solidFill>
            <a:round/>
          </a:ln>
          <a:effectLst/>
        </c:spPr>
        <c:marker>
          <c:symbol val="none"/>
        </c:marker>
      </c:pivotFmt>
      <c:pivotFmt>
        <c:idx val="239"/>
        <c:spPr>
          <a:solidFill>
            <a:schemeClr val="accent1"/>
          </a:solidFill>
          <a:ln w="28575" cap="rnd">
            <a:solidFill>
              <a:schemeClr val="accent1"/>
            </a:solidFill>
            <a:round/>
          </a:ln>
          <a:effectLst/>
        </c:spPr>
        <c:marker>
          <c:symbol val="none"/>
        </c:marker>
      </c:pivotFmt>
      <c:pivotFmt>
        <c:idx val="240"/>
        <c:spPr>
          <a:solidFill>
            <a:schemeClr val="accent1"/>
          </a:solidFill>
          <a:ln w="28575" cap="rnd">
            <a:solidFill>
              <a:schemeClr val="accent1"/>
            </a:solidFill>
            <a:round/>
          </a:ln>
          <a:effectLst/>
        </c:spPr>
        <c:marker>
          <c:symbol val="none"/>
        </c:marker>
      </c:pivotFmt>
      <c:pivotFmt>
        <c:idx val="241"/>
        <c:spPr>
          <a:solidFill>
            <a:schemeClr val="accent1"/>
          </a:solidFill>
          <a:ln w="28575" cap="rnd">
            <a:solidFill>
              <a:schemeClr val="accent1"/>
            </a:solidFill>
            <a:round/>
          </a:ln>
          <a:effectLst/>
        </c:spPr>
        <c:marker>
          <c:symbol val="none"/>
        </c:marker>
      </c:pivotFmt>
      <c:pivotFmt>
        <c:idx val="242"/>
        <c:spPr>
          <a:solidFill>
            <a:schemeClr val="accent1"/>
          </a:solidFill>
          <a:ln w="28575" cap="rnd">
            <a:solidFill>
              <a:schemeClr val="accent1"/>
            </a:solidFill>
            <a:round/>
          </a:ln>
          <a:effectLst/>
        </c:spPr>
        <c:marker>
          <c:symbol val="none"/>
        </c:marker>
      </c:pivotFmt>
      <c:pivotFmt>
        <c:idx val="243"/>
        <c:spPr>
          <a:solidFill>
            <a:schemeClr val="accent1"/>
          </a:solidFill>
          <a:ln w="28575" cap="rnd">
            <a:solidFill>
              <a:schemeClr val="accent1"/>
            </a:solidFill>
            <a:round/>
          </a:ln>
          <a:effectLst/>
        </c:spPr>
        <c:marker>
          <c:symbol val="none"/>
        </c:marker>
      </c:pivotFmt>
      <c:pivotFmt>
        <c:idx val="244"/>
        <c:spPr>
          <a:solidFill>
            <a:schemeClr val="accent1"/>
          </a:solidFill>
          <a:ln w="28575" cap="rnd">
            <a:solidFill>
              <a:schemeClr val="accent1"/>
            </a:solidFill>
            <a:round/>
          </a:ln>
          <a:effectLst/>
        </c:spPr>
        <c:marker>
          <c:symbol val="none"/>
        </c:marker>
      </c:pivotFmt>
      <c:pivotFmt>
        <c:idx val="245"/>
        <c:spPr>
          <a:solidFill>
            <a:schemeClr val="accent1"/>
          </a:solidFill>
          <a:ln w="28575" cap="rnd">
            <a:solidFill>
              <a:schemeClr val="accent1"/>
            </a:solidFill>
            <a:round/>
          </a:ln>
          <a:effectLst/>
        </c:spPr>
        <c:marker>
          <c:symbol val="none"/>
        </c:marker>
      </c:pivotFmt>
      <c:pivotFmt>
        <c:idx val="246"/>
        <c:spPr>
          <a:solidFill>
            <a:schemeClr val="accent1"/>
          </a:solidFill>
          <a:ln w="28575" cap="rnd">
            <a:solidFill>
              <a:schemeClr val="accent1"/>
            </a:solidFill>
            <a:round/>
          </a:ln>
          <a:effectLst/>
        </c:spPr>
        <c:marker>
          <c:symbol val="none"/>
        </c:marker>
      </c:pivotFmt>
      <c:pivotFmt>
        <c:idx val="247"/>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248"/>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249"/>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250"/>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251"/>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252"/>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253"/>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254"/>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255"/>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256"/>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257"/>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258"/>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
        <c:idx val="259"/>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5.7380099653456251E-2"/>
          <c:y val="0.14991205007814765"/>
          <c:w val="0.74247485785045264"/>
          <c:h val="0.67061664241028929"/>
        </c:manualLayout>
      </c:layout>
      <c:lineChart>
        <c:grouping val="standard"/>
        <c:varyColors val="0"/>
        <c:ser>
          <c:idx val="0"/>
          <c:order val="0"/>
          <c:tx>
            <c:strRef>
              <c:f>'E. Coli'!$B$100:$B$101</c:f>
              <c:strCache>
                <c:ptCount val="1"/>
                <c:pt idx="0">
                  <c:v>HARG2</c:v>
                </c:pt>
              </c:strCache>
            </c:strRef>
          </c:tx>
          <c:spPr>
            <a:ln w="28575" cap="rnd">
              <a:solidFill>
                <a:schemeClr val="accent1"/>
              </a:solidFill>
              <a:round/>
            </a:ln>
            <a:effectLst/>
          </c:spPr>
          <c:marker>
            <c:symbol val="none"/>
          </c:marker>
          <c:cat>
            <c:strRef>
              <c:f>'E. Coli'!$A$102:$A$114</c:f>
              <c:strCache>
                <c:ptCount val="12"/>
                <c:pt idx="0">
                  <c:v>ene-20</c:v>
                </c:pt>
                <c:pt idx="1">
                  <c:v>feb-20</c:v>
                </c:pt>
                <c:pt idx="2">
                  <c:v>mar-20</c:v>
                </c:pt>
                <c:pt idx="3">
                  <c:v>abr-20</c:v>
                </c:pt>
                <c:pt idx="4">
                  <c:v>may-20</c:v>
                </c:pt>
                <c:pt idx="5">
                  <c:v>jun-20</c:v>
                </c:pt>
                <c:pt idx="6">
                  <c:v>jul-20</c:v>
                </c:pt>
                <c:pt idx="7">
                  <c:v>ago-20</c:v>
                </c:pt>
                <c:pt idx="8">
                  <c:v>sep-20</c:v>
                </c:pt>
                <c:pt idx="9">
                  <c:v>oct-20</c:v>
                </c:pt>
                <c:pt idx="10">
                  <c:v>nov-20</c:v>
                </c:pt>
                <c:pt idx="11">
                  <c:v>dic-20</c:v>
                </c:pt>
              </c:strCache>
            </c:strRef>
          </c:cat>
          <c:val>
            <c:numRef>
              <c:f>'E. Coli'!$B$102:$B$114</c:f>
              <c:numCache>
                <c:formatCode>General</c:formatCode>
                <c:ptCount val="12"/>
                <c:pt idx="0">
                  <c:v>22.222222222222218</c:v>
                </c:pt>
                <c:pt idx="1">
                  <c:v>50</c:v>
                </c:pt>
                <c:pt idx="2">
                  <c:v>66.666666666666657</c:v>
                </c:pt>
                <c:pt idx="3">
                  <c:v>166.66666666666666</c:v>
                </c:pt>
                <c:pt idx="4">
                  <c:v>350</c:v>
                </c:pt>
                <c:pt idx="5">
                  <c:v>200</c:v>
                </c:pt>
                <c:pt idx="6">
                  <c:v>0</c:v>
                </c:pt>
                <c:pt idx="7">
                  <c:v>116.66666666666667</c:v>
                </c:pt>
                <c:pt idx="8">
                  <c:v>533.33333333333326</c:v>
                </c:pt>
                <c:pt idx="9">
                  <c:v>50</c:v>
                </c:pt>
                <c:pt idx="10">
                  <c:v>33.333333333333329</c:v>
                </c:pt>
                <c:pt idx="11">
                  <c:v>400</c:v>
                </c:pt>
              </c:numCache>
            </c:numRef>
          </c:val>
          <c:smooth val="0"/>
          <c:extLst>
            <c:ext xmlns:c16="http://schemas.microsoft.com/office/drawing/2014/chart" uri="{C3380CC4-5D6E-409C-BE32-E72D297353CC}">
              <c16:uniqueId val="{00000000-1494-4D02-BE21-AE67F49825E3}"/>
            </c:ext>
          </c:extLst>
        </c:ser>
        <c:ser>
          <c:idx val="1"/>
          <c:order val="1"/>
          <c:tx>
            <c:strRef>
              <c:f>'E. Coli'!$C$100:$C$101</c:f>
              <c:strCache>
                <c:ptCount val="1"/>
                <c:pt idx="0">
                  <c:v>HASL2</c:v>
                </c:pt>
              </c:strCache>
            </c:strRef>
          </c:tx>
          <c:spPr>
            <a:ln w="28575" cap="rnd">
              <a:solidFill>
                <a:schemeClr val="accent2"/>
              </a:solidFill>
              <a:round/>
            </a:ln>
            <a:effectLst/>
          </c:spPr>
          <c:marker>
            <c:symbol val="none"/>
          </c:marker>
          <c:cat>
            <c:strRef>
              <c:f>'E. Coli'!$A$102:$A$114</c:f>
              <c:strCache>
                <c:ptCount val="12"/>
                <c:pt idx="0">
                  <c:v>ene-20</c:v>
                </c:pt>
                <c:pt idx="1">
                  <c:v>feb-20</c:v>
                </c:pt>
                <c:pt idx="2">
                  <c:v>mar-20</c:v>
                </c:pt>
                <c:pt idx="3">
                  <c:v>abr-20</c:v>
                </c:pt>
                <c:pt idx="4">
                  <c:v>may-20</c:v>
                </c:pt>
                <c:pt idx="5">
                  <c:v>jun-20</c:v>
                </c:pt>
                <c:pt idx="6">
                  <c:v>jul-20</c:v>
                </c:pt>
                <c:pt idx="7">
                  <c:v>ago-20</c:v>
                </c:pt>
                <c:pt idx="8">
                  <c:v>sep-20</c:v>
                </c:pt>
                <c:pt idx="9">
                  <c:v>oct-20</c:v>
                </c:pt>
                <c:pt idx="10">
                  <c:v>nov-20</c:v>
                </c:pt>
                <c:pt idx="11">
                  <c:v>dic-20</c:v>
                </c:pt>
              </c:strCache>
            </c:strRef>
          </c:cat>
          <c:val>
            <c:numRef>
              <c:f>'E. Coli'!$C$102:$C$114</c:f>
              <c:numCache>
                <c:formatCode>General</c:formatCode>
                <c:ptCount val="12"/>
                <c:pt idx="0">
                  <c:v>733.33333333333326</c:v>
                </c:pt>
                <c:pt idx="1">
                  <c:v>83.333333333333343</c:v>
                </c:pt>
                <c:pt idx="2">
                  <c:v>50</c:v>
                </c:pt>
                <c:pt idx="3">
                  <c:v>0</c:v>
                </c:pt>
                <c:pt idx="4">
                  <c:v>200</c:v>
                </c:pt>
                <c:pt idx="5">
                  <c:v>1300</c:v>
                </c:pt>
                <c:pt idx="6">
                  <c:v>183.33333333333331</c:v>
                </c:pt>
                <c:pt idx="7">
                  <c:v>1066.6666666666665</c:v>
                </c:pt>
                <c:pt idx="8">
                  <c:v>266.66666666666663</c:v>
                </c:pt>
                <c:pt idx="9">
                  <c:v>166.66666666666669</c:v>
                </c:pt>
                <c:pt idx="10">
                  <c:v>650</c:v>
                </c:pt>
                <c:pt idx="11">
                  <c:v>83.333333333333343</c:v>
                </c:pt>
              </c:numCache>
            </c:numRef>
          </c:val>
          <c:smooth val="0"/>
          <c:extLst>
            <c:ext xmlns:c16="http://schemas.microsoft.com/office/drawing/2014/chart" uri="{C3380CC4-5D6E-409C-BE32-E72D297353CC}">
              <c16:uniqueId val="{00000001-1494-4D02-BE21-AE67F49825E3}"/>
            </c:ext>
          </c:extLst>
        </c:ser>
        <c:ser>
          <c:idx val="2"/>
          <c:order val="2"/>
          <c:tx>
            <c:strRef>
              <c:f>'E. Coli'!$D$100:$D$101</c:f>
              <c:strCache>
                <c:ptCount val="1"/>
                <c:pt idx="0">
                  <c:v>HOSP1</c:v>
                </c:pt>
              </c:strCache>
            </c:strRef>
          </c:tx>
          <c:spPr>
            <a:ln w="28575" cap="rnd">
              <a:solidFill>
                <a:schemeClr val="accent3"/>
              </a:solidFill>
              <a:round/>
            </a:ln>
            <a:effectLst/>
          </c:spPr>
          <c:marker>
            <c:symbol val="none"/>
          </c:marker>
          <c:cat>
            <c:strRef>
              <c:f>'E. Coli'!$A$102:$A$114</c:f>
              <c:strCache>
                <c:ptCount val="12"/>
                <c:pt idx="0">
                  <c:v>ene-20</c:v>
                </c:pt>
                <c:pt idx="1">
                  <c:v>feb-20</c:v>
                </c:pt>
                <c:pt idx="2">
                  <c:v>mar-20</c:v>
                </c:pt>
                <c:pt idx="3">
                  <c:v>abr-20</c:v>
                </c:pt>
                <c:pt idx="4">
                  <c:v>may-20</c:v>
                </c:pt>
                <c:pt idx="5">
                  <c:v>jun-20</c:v>
                </c:pt>
                <c:pt idx="6">
                  <c:v>jul-20</c:v>
                </c:pt>
                <c:pt idx="7">
                  <c:v>ago-20</c:v>
                </c:pt>
                <c:pt idx="8">
                  <c:v>sep-20</c:v>
                </c:pt>
                <c:pt idx="9">
                  <c:v>oct-20</c:v>
                </c:pt>
                <c:pt idx="10">
                  <c:v>nov-20</c:v>
                </c:pt>
                <c:pt idx="11">
                  <c:v>dic-20</c:v>
                </c:pt>
              </c:strCache>
            </c:strRef>
          </c:cat>
          <c:val>
            <c:numRef>
              <c:f>'E. Coli'!$D$102:$D$114</c:f>
              <c:numCache>
                <c:formatCode>General</c:formatCode>
                <c:ptCount val="12"/>
                <c:pt idx="2">
                  <c:v>25000</c:v>
                </c:pt>
              </c:numCache>
            </c:numRef>
          </c:val>
          <c:smooth val="0"/>
          <c:extLst>
            <c:ext xmlns:c16="http://schemas.microsoft.com/office/drawing/2014/chart" uri="{C3380CC4-5D6E-409C-BE32-E72D297353CC}">
              <c16:uniqueId val="{00000002-1494-4D02-BE21-AE67F49825E3}"/>
            </c:ext>
          </c:extLst>
        </c:ser>
        <c:ser>
          <c:idx val="3"/>
          <c:order val="3"/>
          <c:tx>
            <c:strRef>
              <c:f>'E. Coli'!$E$100:$E$101</c:f>
              <c:strCache>
                <c:ptCount val="1"/>
                <c:pt idx="0">
                  <c:v>HOSP2</c:v>
                </c:pt>
              </c:strCache>
            </c:strRef>
          </c:tx>
          <c:spPr>
            <a:ln w="28575" cap="rnd">
              <a:solidFill>
                <a:schemeClr val="accent4"/>
              </a:solidFill>
              <a:round/>
            </a:ln>
            <a:effectLst/>
          </c:spPr>
          <c:marker>
            <c:symbol val="none"/>
          </c:marker>
          <c:cat>
            <c:strRef>
              <c:f>'E. Coli'!$A$102:$A$114</c:f>
              <c:strCache>
                <c:ptCount val="12"/>
                <c:pt idx="0">
                  <c:v>ene-20</c:v>
                </c:pt>
                <c:pt idx="1">
                  <c:v>feb-20</c:v>
                </c:pt>
                <c:pt idx="2">
                  <c:v>mar-20</c:v>
                </c:pt>
                <c:pt idx="3">
                  <c:v>abr-20</c:v>
                </c:pt>
                <c:pt idx="4">
                  <c:v>may-20</c:v>
                </c:pt>
                <c:pt idx="5">
                  <c:v>jun-20</c:v>
                </c:pt>
                <c:pt idx="6">
                  <c:v>jul-20</c:v>
                </c:pt>
                <c:pt idx="7">
                  <c:v>ago-20</c:v>
                </c:pt>
                <c:pt idx="8">
                  <c:v>sep-20</c:v>
                </c:pt>
                <c:pt idx="9">
                  <c:v>oct-20</c:v>
                </c:pt>
                <c:pt idx="10">
                  <c:v>nov-20</c:v>
                </c:pt>
                <c:pt idx="11">
                  <c:v>dic-20</c:v>
                </c:pt>
              </c:strCache>
            </c:strRef>
          </c:cat>
          <c:val>
            <c:numRef>
              <c:f>'E. Coli'!$E$102:$E$114</c:f>
              <c:numCache>
                <c:formatCode>General</c:formatCode>
                <c:ptCount val="12"/>
                <c:pt idx="1">
                  <c:v>8100</c:v>
                </c:pt>
                <c:pt idx="2">
                  <c:v>39266.666666666672</c:v>
                </c:pt>
                <c:pt idx="3">
                  <c:v>633.33333333333326</c:v>
                </c:pt>
                <c:pt idx="6">
                  <c:v>3766.6666666666665</c:v>
                </c:pt>
                <c:pt idx="7">
                  <c:v>466.66666666666669</c:v>
                </c:pt>
              </c:numCache>
            </c:numRef>
          </c:val>
          <c:smooth val="0"/>
          <c:extLst>
            <c:ext xmlns:c16="http://schemas.microsoft.com/office/drawing/2014/chart" uri="{C3380CC4-5D6E-409C-BE32-E72D297353CC}">
              <c16:uniqueId val="{00000003-1494-4D02-BE21-AE67F49825E3}"/>
            </c:ext>
          </c:extLst>
        </c:ser>
        <c:ser>
          <c:idx val="4"/>
          <c:order val="4"/>
          <c:tx>
            <c:strRef>
              <c:f>'E. Coli'!$F$100:$F$101</c:f>
              <c:strCache>
                <c:ptCount val="1"/>
                <c:pt idx="0">
                  <c:v>HUMH</c:v>
                </c:pt>
              </c:strCache>
            </c:strRef>
          </c:tx>
          <c:spPr>
            <a:ln w="28575" cap="rnd">
              <a:solidFill>
                <a:schemeClr val="accent5"/>
              </a:solidFill>
              <a:round/>
            </a:ln>
            <a:effectLst/>
          </c:spPr>
          <c:marker>
            <c:symbol val="none"/>
          </c:marker>
          <c:cat>
            <c:strRef>
              <c:f>'E. Coli'!$A$102:$A$114</c:f>
              <c:strCache>
                <c:ptCount val="12"/>
                <c:pt idx="0">
                  <c:v>ene-20</c:v>
                </c:pt>
                <c:pt idx="1">
                  <c:v>feb-20</c:v>
                </c:pt>
                <c:pt idx="2">
                  <c:v>mar-20</c:v>
                </c:pt>
                <c:pt idx="3">
                  <c:v>abr-20</c:v>
                </c:pt>
                <c:pt idx="4">
                  <c:v>may-20</c:v>
                </c:pt>
                <c:pt idx="5">
                  <c:v>jun-20</c:v>
                </c:pt>
                <c:pt idx="6">
                  <c:v>jul-20</c:v>
                </c:pt>
                <c:pt idx="7">
                  <c:v>ago-20</c:v>
                </c:pt>
                <c:pt idx="8">
                  <c:v>sep-20</c:v>
                </c:pt>
                <c:pt idx="9">
                  <c:v>oct-20</c:v>
                </c:pt>
                <c:pt idx="10">
                  <c:v>nov-20</c:v>
                </c:pt>
                <c:pt idx="11">
                  <c:v>dic-20</c:v>
                </c:pt>
              </c:strCache>
            </c:strRef>
          </c:cat>
          <c:val>
            <c:numRef>
              <c:f>'E. Coli'!$F$102:$F$114</c:f>
              <c:numCache>
                <c:formatCode>General</c:formatCode>
                <c:ptCount val="12"/>
                <c:pt idx="0">
                  <c:v>0</c:v>
                </c:pt>
                <c:pt idx="1">
                  <c:v>14700</c:v>
                </c:pt>
                <c:pt idx="2">
                  <c:v>15466.666666666666</c:v>
                </c:pt>
                <c:pt idx="3">
                  <c:v>333.33333333333337</c:v>
                </c:pt>
                <c:pt idx="4">
                  <c:v>2266.666666666667</c:v>
                </c:pt>
                <c:pt idx="5">
                  <c:v>3433.3333333333335</c:v>
                </c:pt>
                <c:pt idx="6">
                  <c:v>12500</c:v>
                </c:pt>
                <c:pt idx="8">
                  <c:v>18433.333333333336</c:v>
                </c:pt>
                <c:pt idx="9">
                  <c:v>1133.3333333333335</c:v>
                </c:pt>
                <c:pt idx="10">
                  <c:v>33.333333333333329</c:v>
                </c:pt>
                <c:pt idx="11">
                  <c:v>500</c:v>
                </c:pt>
              </c:numCache>
            </c:numRef>
          </c:val>
          <c:smooth val="0"/>
          <c:extLst>
            <c:ext xmlns:c16="http://schemas.microsoft.com/office/drawing/2014/chart" uri="{C3380CC4-5D6E-409C-BE32-E72D297353CC}">
              <c16:uniqueId val="{00000004-1494-4D02-BE21-AE67F49825E3}"/>
            </c:ext>
          </c:extLst>
        </c:ser>
        <c:ser>
          <c:idx val="5"/>
          <c:order val="5"/>
          <c:tx>
            <c:strRef>
              <c:f>'E. Coli'!$G$100:$G$101</c:f>
              <c:strCache>
                <c:ptCount val="1"/>
                <c:pt idx="0">
                  <c:v>MAAB2</c:v>
                </c:pt>
              </c:strCache>
            </c:strRef>
          </c:tx>
          <c:spPr>
            <a:ln w="28575" cap="rnd">
              <a:solidFill>
                <a:schemeClr val="accent6"/>
              </a:solidFill>
              <a:round/>
            </a:ln>
            <a:effectLst/>
          </c:spPr>
          <c:marker>
            <c:symbol val="none"/>
          </c:marker>
          <c:cat>
            <c:strRef>
              <c:f>'E. Coli'!$A$102:$A$114</c:f>
              <c:strCache>
                <c:ptCount val="12"/>
                <c:pt idx="0">
                  <c:v>ene-20</c:v>
                </c:pt>
                <c:pt idx="1">
                  <c:v>feb-20</c:v>
                </c:pt>
                <c:pt idx="2">
                  <c:v>mar-20</c:v>
                </c:pt>
                <c:pt idx="3">
                  <c:v>abr-20</c:v>
                </c:pt>
                <c:pt idx="4">
                  <c:v>may-20</c:v>
                </c:pt>
                <c:pt idx="5">
                  <c:v>jun-20</c:v>
                </c:pt>
                <c:pt idx="6">
                  <c:v>jul-20</c:v>
                </c:pt>
                <c:pt idx="7">
                  <c:v>ago-20</c:v>
                </c:pt>
                <c:pt idx="8">
                  <c:v>sep-20</c:v>
                </c:pt>
                <c:pt idx="9">
                  <c:v>oct-20</c:v>
                </c:pt>
                <c:pt idx="10">
                  <c:v>nov-20</c:v>
                </c:pt>
                <c:pt idx="11">
                  <c:v>dic-20</c:v>
                </c:pt>
              </c:strCache>
            </c:strRef>
          </c:cat>
          <c:val>
            <c:numRef>
              <c:f>'E. Coli'!$G$102:$G$114</c:f>
              <c:numCache>
                <c:formatCode>General</c:formatCode>
                <c:ptCount val="12"/>
                <c:pt idx="0">
                  <c:v>0</c:v>
                </c:pt>
                <c:pt idx="1">
                  <c:v>0</c:v>
                </c:pt>
                <c:pt idx="2">
                  <c:v>0</c:v>
                </c:pt>
                <c:pt idx="3">
                  <c:v>0</c:v>
                </c:pt>
                <c:pt idx="4">
                  <c:v>16.666666666666664</c:v>
                </c:pt>
                <c:pt idx="5">
                  <c:v>0</c:v>
                </c:pt>
                <c:pt idx="6">
                  <c:v>233.33333333333334</c:v>
                </c:pt>
                <c:pt idx="7">
                  <c:v>766.66666666666674</c:v>
                </c:pt>
                <c:pt idx="8">
                  <c:v>33.333333333333329</c:v>
                </c:pt>
                <c:pt idx="9">
                  <c:v>33.333333333333329</c:v>
                </c:pt>
                <c:pt idx="10">
                  <c:v>33.333333333333329</c:v>
                </c:pt>
                <c:pt idx="11">
                  <c:v>0</c:v>
                </c:pt>
              </c:numCache>
            </c:numRef>
          </c:val>
          <c:smooth val="0"/>
          <c:extLst>
            <c:ext xmlns:c16="http://schemas.microsoft.com/office/drawing/2014/chart" uri="{C3380CC4-5D6E-409C-BE32-E72D297353CC}">
              <c16:uniqueId val="{00000005-1494-4D02-BE21-AE67F49825E3}"/>
            </c:ext>
          </c:extLst>
        </c:ser>
        <c:ser>
          <c:idx val="6"/>
          <c:order val="6"/>
          <c:tx>
            <c:strRef>
              <c:f>'E. Coli'!$H$100:$H$101</c:f>
              <c:strCache>
                <c:ptCount val="1"/>
                <c:pt idx="0">
                  <c:v>MACA2</c:v>
                </c:pt>
              </c:strCache>
            </c:strRef>
          </c:tx>
          <c:spPr>
            <a:ln w="28575" cap="rnd">
              <a:solidFill>
                <a:schemeClr val="accent1">
                  <a:lumMod val="60000"/>
                </a:schemeClr>
              </a:solidFill>
              <a:round/>
            </a:ln>
            <a:effectLst/>
          </c:spPr>
          <c:marker>
            <c:symbol val="none"/>
          </c:marker>
          <c:cat>
            <c:strRef>
              <c:f>'E. Coli'!$A$102:$A$114</c:f>
              <c:strCache>
                <c:ptCount val="12"/>
                <c:pt idx="0">
                  <c:v>ene-20</c:v>
                </c:pt>
                <c:pt idx="1">
                  <c:v>feb-20</c:v>
                </c:pt>
                <c:pt idx="2">
                  <c:v>mar-20</c:v>
                </c:pt>
                <c:pt idx="3">
                  <c:v>abr-20</c:v>
                </c:pt>
                <c:pt idx="4">
                  <c:v>may-20</c:v>
                </c:pt>
                <c:pt idx="5">
                  <c:v>jun-20</c:v>
                </c:pt>
                <c:pt idx="6">
                  <c:v>jul-20</c:v>
                </c:pt>
                <c:pt idx="7">
                  <c:v>ago-20</c:v>
                </c:pt>
                <c:pt idx="8">
                  <c:v>sep-20</c:v>
                </c:pt>
                <c:pt idx="9">
                  <c:v>oct-20</c:v>
                </c:pt>
                <c:pt idx="10">
                  <c:v>nov-20</c:v>
                </c:pt>
                <c:pt idx="11">
                  <c:v>dic-20</c:v>
                </c:pt>
              </c:strCache>
            </c:strRef>
          </c:cat>
          <c:val>
            <c:numRef>
              <c:f>'E. Coli'!$H$102:$H$114</c:f>
              <c:numCache>
                <c:formatCode>General</c:formatCode>
                <c:ptCount val="12"/>
                <c:pt idx="0">
                  <c:v>11.111111111111109</c:v>
                </c:pt>
                <c:pt idx="1">
                  <c:v>0</c:v>
                </c:pt>
                <c:pt idx="2">
                  <c:v>116.66666666666667</c:v>
                </c:pt>
                <c:pt idx="3">
                  <c:v>0</c:v>
                </c:pt>
                <c:pt idx="4">
                  <c:v>11.111111111111109</c:v>
                </c:pt>
                <c:pt idx="5">
                  <c:v>316.66666666666663</c:v>
                </c:pt>
                <c:pt idx="6">
                  <c:v>133.33333333333331</c:v>
                </c:pt>
                <c:pt idx="7">
                  <c:v>750</c:v>
                </c:pt>
                <c:pt idx="8">
                  <c:v>333.33333333333337</c:v>
                </c:pt>
                <c:pt idx="9">
                  <c:v>50</c:v>
                </c:pt>
                <c:pt idx="10">
                  <c:v>16.666666666666664</c:v>
                </c:pt>
                <c:pt idx="11">
                  <c:v>16.666666666666664</c:v>
                </c:pt>
              </c:numCache>
            </c:numRef>
          </c:val>
          <c:smooth val="0"/>
          <c:extLst>
            <c:ext xmlns:c16="http://schemas.microsoft.com/office/drawing/2014/chart" uri="{C3380CC4-5D6E-409C-BE32-E72D297353CC}">
              <c16:uniqueId val="{00000006-1494-4D02-BE21-AE67F49825E3}"/>
            </c:ext>
          </c:extLst>
        </c:ser>
        <c:ser>
          <c:idx val="7"/>
          <c:order val="7"/>
          <c:tx>
            <c:strRef>
              <c:f>'E. Coli'!$I$100:$I$101</c:f>
              <c:strCache>
                <c:ptCount val="1"/>
                <c:pt idx="0">
                  <c:v>MSP</c:v>
                </c:pt>
              </c:strCache>
            </c:strRef>
          </c:tx>
          <c:spPr>
            <a:ln w="28575" cap="rnd">
              <a:solidFill>
                <a:schemeClr val="accent2">
                  <a:lumMod val="60000"/>
                </a:schemeClr>
              </a:solidFill>
              <a:round/>
            </a:ln>
            <a:effectLst/>
          </c:spPr>
          <c:marker>
            <c:symbol val="none"/>
          </c:marker>
          <c:cat>
            <c:strRef>
              <c:f>'E. Coli'!$A$102:$A$114</c:f>
              <c:strCache>
                <c:ptCount val="12"/>
                <c:pt idx="0">
                  <c:v>ene-20</c:v>
                </c:pt>
                <c:pt idx="1">
                  <c:v>feb-20</c:v>
                </c:pt>
                <c:pt idx="2">
                  <c:v>mar-20</c:v>
                </c:pt>
                <c:pt idx="3">
                  <c:v>abr-20</c:v>
                </c:pt>
                <c:pt idx="4">
                  <c:v>may-20</c:v>
                </c:pt>
                <c:pt idx="5">
                  <c:v>jun-20</c:v>
                </c:pt>
                <c:pt idx="6">
                  <c:v>jul-20</c:v>
                </c:pt>
                <c:pt idx="7">
                  <c:v>ago-20</c:v>
                </c:pt>
                <c:pt idx="8">
                  <c:v>sep-20</c:v>
                </c:pt>
                <c:pt idx="9">
                  <c:v>oct-20</c:v>
                </c:pt>
                <c:pt idx="10">
                  <c:v>nov-20</c:v>
                </c:pt>
                <c:pt idx="11">
                  <c:v>dic-20</c:v>
                </c:pt>
              </c:strCache>
            </c:strRef>
          </c:cat>
          <c:val>
            <c:numRef>
              <c:f>'E. Coli'!$I$102:$I$114</c:f>
              <c:numCache>
                <c:formatCode>General</c:formatCode>
                <c:ptCount val="12"/>
                <c:pt idx="10">
                  <c:v>25000</c:v>
                </c:pt>
                <c:pt idx="11">
                  <c:v>15700</c:v>
                </c:pt>
              </c:numCache>
            </c:numRef>
          </c:val>
          <c:smooth val="0"/>
          <c:extLst>
            <c:ext xmlns:c16="http://schemas.microsoft.com/office/drawing/2014/chart" uri="{C3380CC4-5D6E-409C-BE32-E72D297353CC}">
              <c16:uniqueId val="{00000007-1494-4D02-BE21-AE67F49825E3}"/>
            </c:ext>
          </c:extLst>
        </c:ser>
        <c:ser>
          <c:idx val="8"/>
          <c:order val="8"/>
          <c:tx>
            <c:strRef>
              <c:f>'E. Coli'!$J$100:$J$101</c:f>
              <c:strCache>
                <c:ptCount val="1"/>
                <c:pt idx="0">
                  <c:v>PAPO2</c:v>
                </c:pt>
              </c:strCache>
            </c:strRef>
          </c:tx>
          <c:spPr>
            <a:ln w="28575" cap="rnd">
              <a:solidFill>
                <a:schemeClr val="accent3">
                  <a:lumMod val="60000"/>
                </a:schemeClr>
              </a:solidFill>
              <a:round/>
            </a:ln>
            <a:effectLst/>
          </c:spPr>
          <c:marker>
            <c:symbol val="none"/>
          </c:marker>
          <c:cat>
            <c:strRef>
              <c:f>'E. Coli'!$A$102:$A$114</c:f>
              <c:strCache>
                <c:ptCount val="12"/>
                <c:pt idx="0">
                  <c:v>ene-20</c:v>
                </c:pt>
                <c:pt idx="1">
                  <c:v>feb-20</c:v>
                </c:pt>
                <c:pt idx="2">
                  <c:v>mar-20</c:v>
                </c:pt>
                <c:pt idx="3">
                  <c:v>abr-20</c:v>
                </c:pt>
                <c:pt idx="4">
                  <c:v>may-20</c:v>
                </c:pt>
                <c:pt idx="5">
                  <c:v>jun-20</c:v>
                </c:pt>
                <c:pt idx="6">
                  <c:v>jul-20</c:v>
                </c:pt>
                <c:pt idx="7">
                  <c:v>ago-20</c:v>
                </c:pt>
                <c:pt idx="8">
                  <c:v>sep-20</c:v>
                </c:pt>
                <c:pt idx="9">
                  <c:v>oct-20</c:v>
                </c:pt>
                <c:pt idx="10">
                  <c:v>nov-20</c:v>
                </c:pt>
                <c:pt idx="11">
                  <c:v>dic-20</c:v>
                </c:pt>
              </c:strCache>
            </c:strRef>
          </c:cat>
          <c:val>
            <c:numRef>
              <c:f>'E. Coli'!$J$102:$J$114</c:f>
              <c:numCache>
                <c:formatCode>General</c:formatCode>
                <c:ptCount val="12"/>
                <c:pt idx="0">
                  <c:v>266.66666666666669</c:v>
                </c:pt>
                <c:pt idx="1">
                  <c:v>400</c:v>
                </c:pt>
                <c:pt idx="2">
                  <c:v>233.33333333333334</c:v>
                </c:pt>
                <c:pt idx="3">
                  <c:v>66.666666666666657</c:v>
                </c:pt>
                <c:pt idx="4">
                  <c:v>300</c:v>
                </c:pt>
                <c:pt idx="5">
                  <c:v>716.66666666666674</c:v>
                </c:pt>
                <c:pt idx="6">
                  <c:v>4166.6666666666661</c:v>
                </c:pt>
                <c:pt idx="7">
                  <c:v>1466.6666666666665</c:v>
                </c:pt>
                <c:pt idx="8">
                  <c:v>9650</c:v>
                </c:pt>
                <c:pt idx="9">
                  <c:v>866.66666666666663</c:v>
                </c:pt>
                <c:pt idx="10">
                  <c:v>83.333333333333343</c:v>
                </c:pt>
                <c:pt idx="11">
                  <c:v>116.66666666666667</c:v>
                </c:pt>
              </c:numCache>
            </c:numRef>
          </c:val>
          <c:smooth val="0"/>
          <c:extLst>
            <c:ext xmlns:c16="http://schemas.microsoft.com/office/drawing/2014/chart" uri="{C3380CC4-5D6E-409C-BE32-E72D297353CC}">
              <c16:uniqueId val="{00000008-1494-4D02-BE21-AE67F49825E3}"/>
            </c:ext>
          </c:extLst>
        </c:ser>
        <c:ser>
          <c:idx val="9"/>
          <c:order val="9"/>
          <c:tx>
            <c:strRef>
              <c:f>'E. Coli'!$K$100:$K$101</c:f>
              <c:strCache>
                <c:ptCount val="1"/>
                <c:pt idx="0">
                  <c:v>PAPR2</c:v>
                </c:pt>
              </c:strCache>
            </c:strRef>
          </c:tx>
          <c:spPr>
            <a:ln w="28575" cap="rnd">
              <a:solidFill>
                <a:schemeClr val="accent4">
                  <a:lumMod val="60000"/>
                </a:schemeClr>
              </a:solidFill>
              <a:round/>
            </a:ln>
            <a:effectLst/>
          </c:spPr>
          <c:marker>
            <c:symbol val="none"/>
          </c:marker>
          <c:cat>
            <c:strRef>
              <c:f>'E. Coli'!$A$102:$A$114</c:f>
              <c:strCache>
                <c:ptCount val="12"/>
                <c:pt idx="0">
                  <c:v>ene-20</c:v>
                </c:pt>
                <c:pt idx="1">
                  <c:v>feb-20</c:v>
                </c:pt>
                <c:pt idx="2">
                  <c:v>mar-20</c:v>
                </c:pt>
                <c:pt idx="3">
                  <c:v>abr-20</c:v>
                </c:pt>
                <c:pt idx="4">
                  <c:v>may-20</c:v>
                </c:pt>
                <c:pt idx="5">
                  <c:v>jun-20</c:v>
                </c:pt>
                <c:pt idx="6">
                  <c:v>jul-20</c:v>
                </c:pt>
                <c:pt idx="7">
                  <c:v>ago-20</c:v>
                </c:pt>
                <c:pt idx="8">
                  <c:v>sep-20</c:v>
                </c:pt>
                <c:pt idx="9">
                  <c:v>oct-20</c:v>
                </c:pt>
                <c:pt idx="10">
                  <c:v>nov-20</c:v>
                </c:pt>
                <c:pt idx="11">
                  <c:v>dic-20</c:v>
                </c:pt>
              </c:strCache>
            </c:strRef>
          </c:cat>
          <c:val>
            <c:numRef>
              <c:f>'E. Coli'!$K$102:$K$114</c:f>
              <c:numCache>
                <c:formatCode>General</c:formatCode>
                <c:ptCount val="12"/>
                <c:pt idx="0">
                  <c:v>0</c:v>
                </c:pt>
                <c:pt idx="1">
                  <c:v>16.666666666666664</c:v>
                </c:pt>
                <c:pt idx="2">
                  <c:v>0</c:v>
                </c:pt>
                <c:pt idx="3">
                  <c:v>0</c:v>
                </c:pt>
                <c:pt idx="4">
                  <c:v>0</c:v>
                </c:pt>
                <c:pt idx="5">
                  <c:v>83.333333333333343</c:v>
                </c:pt>
                <c:pt idx="6">
                  <c:v>100</c:v>
                </c:pt>
                <c:pt idx="7">
                  <c:v>4266.6666666666661</c:v>
                </c:pt>
                <c:pt idx="8">
                  <c:v>1666.6666666666667</c:v>
                </c:pt>
                <c:pt idx="9">
                  <c:v>66.666666666666657</c:v>
                </c:pt>
                <c:pt idx="10">
                  <c:v>0</c:v>
                </c:pt>
                <c:pt idx="11">
                  <c:v>0</c:v>
                </c:pt>
              </c:numCache>
            </c:numRef>
          </c:val>
          <c:smooth val="0"/>
          <c:extLst>
            <c:ext xmlns:c16="http://schemas.microsoft.com/office/drawing/2014/chart" uri="{C3380CC4-5D6E-409C-BE32-E72D297353CC}">
              <c16:uniqueId val="{00000009-1494-4D02-BE21-AE67F49825E3}"/>
            </c:ext>
          </c:extLst>
        </c:ser>
        <c:ser>
          <c:idx val="10"/>
          <c:order val="10"/>
          <c:tx>
            <c:strRef>
              <c:f>'E. Coli'!$L$100:$L$101</c:f>
              <c:strCache>
                <c:ptCount val="1"/>
                <c:pt idx="0">
                  <c:v>PLTR1</c:v>
                </c:pt>
              </c:strCache>
            </c:strRef>
          </c:tx>
          <c:spPr>
            <a:ln w="28575" cap="rnd">
              <a:solidFill>
                <a:schemeClr val="accent5">
                  <a:lumMod val="60000"/>
                </a:schemeClr>
              </a:solidFill>
              <a:round/>
            </a:ln>
            <a:effectLst/>
          </c:spPr>
          <c:marker>
            <c:symbol val="none"/>
          </c:marker>
          <c:cat>
            <c:strRef>
              <c:f>'E. Coli'!$A$102:$A$114</c:f>
              <c:strCache>
                <c:ptCount val="12"/>
                <c:pt idx="0">
                  <c:v>ene-20</c:v>
                </c:pt>
                <c:pt idx="1">
                  <c:v>feb-20</c:v>
                </c:pt>
                <c:pt idx="2">
                  <c:v>mar-20</c:v>
                </c:pt>
                <c:pt idx="3">
                  <c:v>abr-20</c:v>
                </c:pt>
                <c:pt idx="4">
                  <c:v>may-20</c:v>
                </c:pt>
                <c:pt idx="5">
                  <c:v>jun-20</c:v>
                </c:pt>
                <c:pt idx="6">
                  <c:v>jul-20</c:v>
                </c:pt>
                <c:pt idx="7">
                  <c:v>ago-20</c:v>
                </c:pt>
                <c:pt idx="8">
                  <c:v>sep-20</c:v>
                </c:pt>
                <c:pt idx="9">
                  <c:v>oct-20</c:v>
                </c:pt>
                <c:pt idx="10">
                  <c:v>nov-20</c:v>
                </c:pt>
                <c:pt idx="11">
                  <c:v>dic-20</c:v>
                </c:pt>
              </c:strCache>
            </c:strRef>
          </c:cat>
          <c:val>
            <c:numRef>
              <c:f>'E. Coli'!$L$102:$L$114</c:f>
              <c:numCache>
                <c:formatCode>General</c:formatCode>
                <c:ptCount val="12"/>
                <c:pt idx="0">
                  <c:v>2600</c:v>
                </c:pt>
                <c:pt idx="1">
                  <c:v>4000</c:v>
                </c:pt>
                <c:pt idx="2">
                  <c:v>2366.666666666667</c:v>
                </c:pt>
                <c:pt idx="3">
                  <c:v>2933.333333333333</c:v>
                </c:pt>
                <c:pt idx="4">
                  <c:v>2866.666666666667</c:v>
                </c:pt>
                <c:pt idx="5">
                  <c:v>7066.666666666667</c:v>
                </c:pt>
                <c:pt idx="6">
                  <c:v>15366.666666666666</c:v>
                </c:pt>
                <c:pt idx="7">
                  <c:v>5633.3333333333339</c:v>
                </c:pt>
                <c:pt idx="8">
                  <c:v>7266.666666666667</c:v>
                </c:pt>
                <c:pt idx="9">
                  <c:v>6500</c:v>
                </c:pt>
                <c:pt idx="10">
                  <c:v>6800</c:v>
                </c:pt>
                <c:pt idx="11">
                  <c:v>3600</c:v>
                </c:pt>
              </c:numCache>
            </c:numRef>
          </c:val>
          <c:smooth val="0"/>
          <c:extLst>
            <c:ext xmlns:c16="http://schemas.microsoft.com/office/drawing/2014/chart" uri="{C3380CC4-5D6E-409C-BE32-E72D297353CC}">
              <c16:uniqueId val="{0000000A-1494-4D02-BE21-AE67F49825E3}"/>
            </c:ext>
          </c:extLst>
        </c:ser>
        <c:ser>
          <c:idx val="11"/>
          <c:order val="11"/>
          <c:tx>
            <c:strRef>
              <c:f>'E. Coli'!$M$100:$M$101</c:f>
              <c:strCache>
                <c:ptCount val="1"/>
                <c:pt idx="0">
                  <c:v>PLTR2</c:v>
                </c:pt>
              </c:strCache>
            </c:strRef>
          </c:tx>
          <c:spPr>
            <a:ln w="28575" cap="rnd">
              <a:solidFill>
                <a:schemeClr val="accent6">
                  <a:lumMod val="60000"/>
                </a:schemeClr>
              </a:solidFill>
              <a:round/>
            </a:ln>
            <a:effectLst/>
          </c:spPr>
          <c:marker>
            <c:symbol val="none"/>
          </c:marker>
          <c:cat>
            <c:strRef>
              <c:f>'E. Coli'!$A$102:$A$114</c:f>
              <c:strCache>
                <c:ptCount val="12"/>
                <c:pt idx="0">
                  <c:v>ene-20</c:v>
                </c:pt>
                <c:pt idx="1">
                  <c:v>feb-20</c:v>
                </c:pt>
                <c:pt idx="2">
                  <c:v>mar-20</c:v>
                </c:pt>
                <c:pt idx="3">
                  <c:v>abr-20</c:v>
                </c:pt>
                <c:pt idx="4">
                  <c:v>may-20</c:v>
                </c:pt>
                <c:pt idx="5">
                  <c:v>jun-20</c:v>
                </c:pt>
                <c:pt idx="6">
                  <c:v>jul-20</c:v>
                </c:pt>
                <c:pt idx="7">
                  <c:v>ago-20</c:v>
                </c:pt>
                <c:pt idx="8">
                  <c:v>sep-20</c:v>
                </c:pt>
                <c:pt idx="9">
                  <c:v>oct-20</c:v>
                </c:pt>
                <c:pt idx="10">
                  <c:v>nov-20</c:v>
                </c:pt>
                <c:pt idx="11">
                  <c:v>dic-20</c:v>
                </c:pt>
              </c:strCache>
            </c:strRef>
          </c:cat>
          <c:val>
            <c:numRef>
              <c:f>'E. Coli'!$M$102:$M$114</c:f>
              <c:numCache>
                <c:formatCode>General</c:formatCode>
                <c:ptCount val="12"/>
                <c:pt idx="0">
                  <c:v>6000</c:v>
                </c:pt>
                <c:pt idx="1">
                  <c:v>55733.333333333336</c:v>
                </c:pt>
                <c:pt idx="2">
                  <c:v>966.66666666666663</c:v>
                </c:pt>
                <c:pt idx="3">
                  <c:v>1933.3333333333333</c:v>
                </c:pt>
                <c:pt idx="4">
                  <c:v>9066.6666666666679</c:v>
                </c:pt>
                <c:pt idx="5">
                  <c:v>25000</c:v>
                </c:pt>
                <c:pt idx="6">
                  <c:v>6800</c:v>
                </c:pt>
                <c:pt idx="7">
                  <c:v>15733.333333333334</c:v>
                </c:pt>
                <c:pt idx="8">
                  <c:v>10833.333333333332</c:v>
                </c:pt>
                <c:pt idx="9">
                  <c:v>6233.3333333333339</c:v>
                </c:pt>
                <c:pt idx="10">
                  <c:v>5100</c:v>
                </c:pt>
                <c:pt idx="11">
                  <c:v>9033.3333333333321</c:v>
                </c:pt>
              </c:numCache>
            </c:numRef>
          </c:val>
          <c:smooth val="0"/>
          <c:extLst>
            <c:ext xmlns:c16="http://schemas.microsoft.com/office/drawing/2014/chart" uri="{C3380CC4-5D6E-409C-BE32-E72D297353CC}">
              <c16:uniqueId val="{0000000B-1494-4D02-BE21-AE67F49825E3}"/>
            </c:ext>
          </c:extLst>
        </c:ser>
        <c:ser>
          <c:idx val="12"/>
          <c:order val="12"/>
          <c:tx>
            <c:strRef>
              <c:f>'E. Coli'!$N$100:$N$101</c:f>
              <c:strCache>
                <c:ptCount val="1"/>
                <c:pt idx="0">
                  <c:v>RECO</c:v>
                </c:pt>
              </c:strCache>
            </c:strRef>
          </c:tx>
          <c:spPr>
            <a:ln w="28575" cap="rnd">
              <a:solidFill>
                <a:schemeClr val="accent1">
                  <a:lumMod val="80000"/>
                  <a:lumOff val="20000"/>
                </a:schemeClr>
              </a:solidFill>
              <a:round/>
            </a:ln>
            <a:effectLst/>
          </c:spPr>
          <c:marker>
            <c:symbol val="none"/>
          </c:marker>
          <c:cat>
            <c:strRef>
              <c:f>'E. Coli'!$A$102:$A$114</c:f>
              <c:strCache>
                <c:ptCount val="12"/>
                <c:pt idx="0">
                  <c:v>ene-20</c:v>
                </c:pt>
                <c:pt idx="1">
                  <c:v>feb-20</c:v>
                </c:pt>
                <c:pt idx="2">
                  <c:v>mar-20</c:v>
                </c:pt>
                <c:pt idx="3">
                  <c:v>abr-20</c:v>
                </c:pt>
                <c:pt idx="4">
                  <c:v>may-20</c:v>
                </c:pt>
                <c:pt idx="5">
                  <c:v>jun-20</c:v>
                </c:pt>
                <c:pt idx="6">
                  <c:v>jul-20</c:v>
                </c:pt>
                <c:pt idx="7">
                  <c:v>ago-20</c:v>
                </c:pt>
                <c:pt idx="8">
                  <c:v>sep-20</c:v>
                </c:pt>
                <c:pt idx="9">
                  <c:v>oct-20</c:v>
                </c:pt>
                <c:pt idx="10">
                  <c:v>nov-20</c:v>
                </c:pt>
                <c:pt idx="11">
                  <c:v>dic-20</c:v>
                </c:pt>
              </c:strCache>
            </c:strRef>
          </c:cat>
          <c:val>
            <c:numRef>
              <c:f>'E. Coli'!$N$102:$N$114</c:f>
              <c:numCache>
                <c:formatCode>General</c:formatCode>
                <c:ptCount val="12"/>
                <c:pt idx="0">
                  <c:v>200</c:v>
                </c:pt>
                <c:pt idx="4">
                  <c:v>300</c:v>
                </c:pt>
                <c:pt idx="5">
                  <c:v>1766.6666666666667</c:v>
                </c:pt>
                <c:pt idx="8">
                  <c:v>4633.3333333333339</c:v>
                </c:pt>
                <c:pt idx="9">
                  <c:v>1066.6666666666665</c:v>
                </c:pt>
                <c:pt idx="10">
                  <c:v>266.66666666666663</c:v>
                </c:pt>
                <c:pt idx="11">
                  <c:v>66.666666666666657</c:v>
                </c:pt>
              </c:numCache>
            </c:numRef>
          </c:val>
          <c:smooth val="0"/>
          <c:extLst>
            <c:ext xmlns:c16="http://schemas.microsoft.com/office/drawing/2014/chart" uri="{C3380CC4-5D6E-409C-BE32-E72D297353CC}">
              <c16:uniqueId val="{0000000C-1494-4D02-BE21-AE67F49825E3}"/>
            </c:ext>
          </c:extLst>
        </c:ser>
        <c:dLbls>
          <c:showLegendKey val="0"/>
          <c:showVal val="0"/>
          <c:showCatName val="0"/>
          <c:showSerName val="0"/>
          <c:showPercent val="0"/>
          <c:showBubbleSize val="0"/>
        </c:dLbls>
        <c:smooth val="0"/>
        <c:axId val="960665008"/>
        <c:axId val="960661072"/>
      </c:lineChart>
      <c:catAx>
        <c:axId val="960665008"/>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Mes del muestreo</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MX"/>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960661072"/>
        <c:crosses val="autoZero"/>
        <c:auto val="1"/>
        <c:lblAlgn val="ctr"/>
        <c:lblOffset val="100"/>
        <c:noMultiLvlLbl val="0"/>
      </c:catAx>
      <c:valAx>
        <c:axId val="960661072"/>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960665008"/>
        <c:crosses val="autoZero"/>
        <c:crossBetween val="between"/>
      </c:valAx>
      <c:spPr>
        <a:noFill/>
        <a:ln>
          <a:noFill/>
        </a:ln>
        <a:effectLst/>
      </c:spPr>
    </c:plotArea>
    <c:legend>
      <c:legendPos val="r"/>
      <c:layout>
        <c:manualLayout>
          <c:xMode val="edge"/>
          <c:yMode val="edge"/>
          <c:x val="0.8227185036399145"/>
          <c:y val="6.0375942553599793E-2"/>
          <c:w val="0.1696603143147502"/>
          <c:h val="0.867486344449893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r>
              <a:rPr lang="en-US" sz="1200" b="1"/>
              <a:t>E. Coli</a:t>
            </a:r>
          </a:p>
        </c:rich>
      </c:tx>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es-MX"/>
        </a:p>
      </c:txPr>
    </c:title>
    <c:autoTitleDeleted val="0"/>
    <c:plotArea>
      <c:layout/>
      <c:stockChart>
        <c:ser>
          <c:idx val="0"/>
          <c:order val="0"/>
          <c:tx>
            <c:strRef>
              <c:f>'E. Coli'!$A$235</c:f>
              <c:strCache>
                <c:ptCount val="1"/>
                <c:pt idx="0">
                  <c:v>PROMEDIO</c:v>
                </c:pt>
              </c:strCache>
            </c:strRef>
          </c:tx>
          <c:spPr>
            <a:ln w="28575" cap="rnd">
              <a:noFill/>
              <a:round/>
            </a:ln>
            <a:effectLst/>
          </c:spPr>
          <c:marker>
            <c:symbol val="circle"/>
            <c:size val="5"/>
            <c:spPr>
              <a:solidFill>
                <a:schemeClr val="accent1"/>
              </a:solidFill>
              <a:ln w="9525">
                <a:solidFill>
                  <a:schemeClr val="accent1"/>
                </a:solidFill>
              </a:ln>
              <a:effectLst/>
            </c:spPr>
          </c:marker>
          <c:dPt>
            <c:idx val="0"/>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0-73C7-4CC7-9A63-15A12044F4FB}"/>
              </c:ext>
            </c:extLst>
          </c:dPt>
          <c:dPt>
            <c:idx val="1"/>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1-73C7-4CC7-9A63-15A12044F4FB}"/>
              </c:ext>
            </c:extLst>
          </c:dPt>
          <c:dPt>
            <c:idx val="2"/>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2-73C7-4CC7-9A63-15A12044F4FB}"/>
              </c:ext>
            </c:extLst>
          </c:dPt>
          <c:dPt>
            <c:idx val="3"/>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3-73C7-4CC7-9A63-15A12044F4FB}"/>
              </c:ext>
            </c:extLst>
          </c:dPt>
          <c:dPt>
            <c:idx val="4"/>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4-73C7-4CC7-9A63-15A12044F4FB}"/>
              </c:ext>
            </c:extLst>
          </c:dPt>
          <c:dPt>
            <c:idx val="5"/>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5-73C7-4CC7-9A63-15A12044F4FB}"/>
              </c:ext>
            </c:extLst>
          </c:dPt>
          <c:dPt>
            <c:idx val="6"/>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6-73C7-4CC7-9A63-15A12044F4FB}"/>
              </c:ext>
            </c:extLst>
          </c:dPt>
          <c:dPt>
            <c:idx val="7"/>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7-73C7-4CC7-9A63-15A12044F4FB}"/>
              </c:ext>
            </c:extLst>
          </c:dPt>
          <c:dPt>
            <c:idx val="8"/>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8-73C7-4CC7-9A63-15A12044F4FB}"/>
              </c:ext>
            </c:extLst>
          </c:dPt>
          <c:dPt>
            <c:idx val="9"/>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9-73C7-4CC7-9A63-15A12044F4FB}"/>
              </c:ext>
            </c:extLst>
          </c:dPt>
          <c:dPt>
            <c:idx val="10"/>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A-73C7-4CC7-9A63-15A12044F4FB}"/>
              </c:ext>
            </c:extLst>
          </c:dPt>
          <c:dPt>
            <c:idx val="11"/>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B-73C7-4CC7-9A63-15A12044F4FB}"/>
              </c:ext>
            </c:extLst>
          </c:dPt>
          <c:dPt>
            <c:idx val="12"/>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C-73C7-4CC7-9A63-15A12044F4FB}"/>
              </c:ext>
            </c:extLst>
          </c:dPt>
          <c:dPt>
            <c:idx val="13"/>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D-73C7-4CC7-9A63-15A12044F4FB}"/>
              </c:ext>
            </c:extLst>
          </c:dPt>
          <c:dPt>
            <c:idx val="14"/>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E-73C7-4CC7-9A63-15A12044F4FB}"/>
              </c:ext>
            </c:extLst>
          </c:dPt>
          <c:dPt>
            <c:idx val="15"/>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F-73C7-4CC7-9A63-15A12044F4FB}"/>
              </c:ext>
            </c:extLst>
          </c:dPt>
          <c:dPt>
            <c:idx val="16"/>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10-73C7-4CC7-9A63-15A12044F4FB}"/>
              </c:ext>
            </c:extLst>
          </c:dPt>
          <c:dPt>
            <c:idx val="17"/>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11-73C7-4CC7-9A63-15A12044F4FB}"/>
              </c:ext>
            </c:extLst>
          </c:dPt>
          <c:dPt>
            <c:idx val="18"/>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12-73C7-4CC7-9A63-15A12044F4FB}"/>
              </c:ext>
            </c:extLst>
          </c:dPt>
          <c:dPt>
            <c:idx val="19"/>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13-73C7-4CC7-9A63-15A12044F4FB}"/>
              </c:ext>
            </c:extLst>
          </c:dPt>
          <c:dPt>
            <c:idx val="20"/>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14-73C7-4CC7-9A63-15A12044F4FB}"/>
              </c:ext>
            </c:extLst>
          </c:dPt>
          <c:cat>
            <c:strRef>
              <c:f>'E. Coli'!$B$234:$S$234</c:f>
              <c:strCache>
                <c:ptCount val="18"/>
                <c:pt idx="0">
                  <c:v>CONV</c:v>
                </c:pt>
                <c:pt idx="1">
                  <c:v>HARG2</c:v>
                </c:pt>
                <c:pt idx="2">
                  <c:v>HASL2</c:v>
                </c:pt>
                <c:pt idx="3">
                  <c:v>HASL3</c:v>
                </c:pt>
                <c:pt idx="4">
                  <c:v>HOSP1</c:v>
                </c:pt>
                <c:pt idx="5">
                  <c:v>HOSP2</c:v>
                </c:pt>
                <c:pt idx="6">
                  <c:v>HUMH</c:v>
                </c:pt>
                <c:pt idx="7">
                  <c:v>MAAB2</c:v>
                </c:pt>
                <c:pt idx="8">
                  <c:v>MACA2</c:v>
                </c:pt>
                <c:pt idx="9">
                  <c:v>MSP</c:v>
                </c:pt>
                <c:pt idx="10">
                  <c:v>PAPO2</c:v>
                </c:pt>
                <c:pt idx="11">
                  <c:v>PAPR2</c:v>
                </c:pt>
                <c:pt idx="12">
                  <c:v>PAPR3</c:v>
                </c:pt>
                <c:pt idx="13">
                  <c:v>PLTR1</c:v>
                </c:pt>
                <c:pt idx="14">
                  <c:v>PLTR2</c:v>
                </c:pt>
                <c:pt idx="15">
                  <c:v>RECO</c:v>
                </c:pt>
                <c:pt idx="16">
                  <c:v>SALT</c:v>
                </c:pt>
                <c:pt idx="17">
                  <c:v>Total general</c:v>
                </c:pt>
              </c:strCache>
            </c:strRef>
          </c:cat>
          <c:val>
            <c:numRef>
              <c:f>'E. Coli'!$B$235:$S$235</c:f>
              <c:numCache>
                <c:formatCode>0.00</c:formatCode>
                <c:ptCount val="18"/>
                <c:pt idx="0">
                  <c:v>27.777777777777775</c:v>
                </c:pt>
                <c:pt idx="1">
                  <c:v>605.55555555555566</c:v>
                </c:pt>
                <c:pt idx="2">
                  <c:v>0</c:v>
                </c:pt>
                <c:pt idx="3">
                  <c:v>0</c:v>
                </c:pt>
                <c:pt idx="4">
                  <c:v>3442.3076923076924</c:v>
                </c:pt>
                <c:pt idx="5">
                  <c:v>10446.666666666668</c:v>
                </c:pt>
                <c:pt idx="6">
                  <c:v>7002.3809523809523</c:v>
                </c:pt>
                <c:pt idx="7">
                  <c:v>829.01234567901236</c:v>
                </c:pt>
                <c:pt idx="8">
                  <c:v>741.35802469135797</c:v>
                </c:pt>
                <c:pt idx="9">
                  <c:v>16133.333333333332</c:v>
                </c:pt>
                <c:pt idx="10">
                  <c:v>1678.8580246913577</c:v>
                </c:pt>
                <c:pt idx="11">
                  <c:v>424.99999999999983</c:v>
                </c:pt>
                <c:pt idx="12">
                  <c:v>0</c:v>
                </c:pt>
                <c:pt idx="13">
                  <c:v>7378.0092592592591</c:v>
                </c:pt>
                <c:pt idx="14">
                  <c:v>14266.666666666664</c:v>
                </c:pt>
                <c:pt idx="15">
                  <c:v>5431.7204301075253</c:v>
                </c:pt>
                <c:pt idx="16">
                  <c:v>7471.4285714285716</c:v>
                </c:pt>
                <c:pt idx="17">
                  <c:v>4297.9552443441326</c:v>
                </c:pt>
              </c:numCache>
            </c:numRef>
          </c:val>
          <c:smooth val="0"/>
          <c:extLst>
            <c:ext xmlns:c16="http://schemas.microsoft.com/office/drawing/2014/chart" uri="{C3380CC4-5D6E-409C-BE32-E72D297353CC}">
              <c16:uniqueId val="{00000015-73C7-4CC7-9A63-15A12044F4FB}"/>
            </c:ext>
          </c:extLst>
        </c:ser>
        <c:ser>
          <c:idx val="1"/>
          <c:order val="1"/>
          <c:tx>
            <c:strRef>
              <c:f>'E. Coli'!$A$236</c:f>
              <c:strCache>
                <c:ptCount val="1"/>
                <c:pt idx="0">
                  <c:v>MIN</c:v>
                </c:pt>
              </c:strCache>
            </c:strRef>
          </c:tx>
          <c:spPr>
            <a:ln w="28575" cap="rnd">
              <a:noFill/>
              <a:round/>
            </a:ln>
            <a:effectLst/>
          </c:spPr>
          <c:marker>
            <c:symbol val="none"/>
          </c:marker>
          <c:dPt>
            <c:idx val="9"/>
            <c:marker>
              <c:symbol val="none"/>
            </c:marker>
            <c:bubble3D val="0"/>
            <c:extLst>
              <c:ext xmlns:c16="http://schemas.microsoft.com/office/drawing/2014/chart" uri="{C3380CC4-5D6E-409C-BE32-E72D297353CC}">
                <c16:uniqueId val="{00000016-73C7-4CC7-9A63-15A12044F4FB}"/>
              </c:ext>
            </c:extLst>
          </c:dPt>
          <c:cat>
            <c:strRef>
              <c:f>'E. Coli'!$B$234:$S$234</c:f>
              <c:strCache>
                <c:ptCount val="18"/>
                <c:pt idx="0">
                  <c:v>CONV</c:v>
                </c:pt>
                <c:pt idx="1">
                  <c:v>HARG2</c:v>
                </c:pt>
                <c:pt idx="2">
                  <c:v>HASL2</c:v>
                </c:pt>
                <c:pt idx="3">
                  <c:v>HASL3</c:v>
                </c:pt>
                <c:pt idx="4">
                  <c:v>HOSP1</c:v>
                </c:pt>
                <c:pt idx="5">
                  <c:v>HOSP2</c:v>
                </c:pt>
                <c:pt idx="6">
                  <c:v>HUMH</c:v>
                </c:pt>
                <c:pt idx="7">
                  <c:v>MAAB2</c:v>
                </c:pt>
                <c:pt idx="8">
                  <c:v>MACA2</c:v>
                </c:pt>
                <c:pt idx="9">
                  <c:v>MSP</c:v>
                </c:pt>
                <c:pt idx="10">
                  <c:v>PAPO2</c:v>
                </c:pt>
                <c:pt idx="11">
                  <c:v>PAPR2</c:v>
                </c:pt>
                <c:pt idx="12">
                  <c:v>PAPR3</c:v>
                </c:pt>
                <c:pt idx="13">
                  <c:v>PLTR1</c:v>
                </c:pt>
                <c:pt idx="14">
                  <c:v>PLTR2</c:v>
                </c:pt>
                <c:pt idx="15">
                  <c:v>RECO</c:v>
                </c:pt>
                <c:pt idx="16">
                  <c:v>SALT</c:v>
                </c:pt>
                <c:pt idx="17">
                  <c:v>Total general</c:v>
                </c:pt>
              </c:strCache>
            </c:strRef>
          </c:cat>
          <c:val>
            <c:numRef>
              <c:f>'E. Coli'!$B$236:$S$236</c:f>
              <c:numCache>
                <c:formatCode>0.00</c:formatCode>
                <c:ptCount val="18"/>
                <c:pt idx="0">
                  <c:v>0</c:v>
                </c:pt>
                <c:pt idx="1">
                  <c:v>0</c:v>
                </c:pt>
                <c:pt idx="2">
                  <c:v>0</c:v>
                </c:pt>
                <c:pt idx="3">
                  <c:v>0</c:v>
                </c:pt>
                <c:pt idx="4">
                  <c:v>33.333333333333329</c:v>
                </c:pt>
                <c:pt idx="5">
                  <c:v>466.66666666666669</c:v>
                </c:pt>
                <c:pt idx="6">
                  <c:v>0</c:v>
                </c:pt>
                <c:pt idx="7">
                  <c:v>0</c:v>
                </c:pt>
                <c:pt idx="8">
                  <c:v>0</c:v>
                </c:pt>
                <c:pt idx="9">
                  <c:v>366.66666666666663</c:v>
                </c:pt>
                <c:pt idx="10">
                  <c:v>66.666666666666657</c:v>
                </c:pt>
                <c:pt idx="11">
                  <c:v>0</c:v>
                </c:pt>
                <c:pt idx="12">
                  <c:v>0</c:v>
                </c:pt>
                <c:pt idx="13">
                  <c:v>300</c:v>
                </c:pt>
                <c:pt idx="14">
                  <c:v>300</c:v>
                </c:pt>
                <c:pt idx="15">
                  <c:v>66.666666666666657</c:v>
                </c:pt>
                <c:pt idx="16">
                  <c:v>666.66666666666674</c:v>
                </c:pt>
                <c:pt idx="17">
                  <c:v>606.66666666666663</c:v>
                </c:pt>
              </c:numCache>
            </c:numRef>
          </c:val>
          <c:smooth val="0"/>
          <c:extLst>
            <c:ext xmlns:c16="http://schemas.microsoft.com/office/drawing/2014/chart" uri="{C3380CC4-5D6E-409C-BE32-E72D297353CC}">
              <c16:uniqueId val="{00000017-73C7-4CC7-9A63-15A12044F4FB}"/>
            </c:ext>
          </c:extLst>
        </c:ser>
        <c:ser>
          <c:idx val="2"/>
          <c:order val="2"/>
          <c:tx>
            <c:strRef>
              <c:f>'E. Coli'!$A$237</c:f>
              <c:strCache>
                <c:ptCount val="1"/>
                <c:pt idx="0">
                  <c:v>MAX</c:v>
                </c:pt>
              </c:strCache>
            </c:strRef>
          </c:tx>
          <c:spPr>
            <a:ln w="28575" cap="rnd">
              <a:noFill/>
              <a:round/>
            </a:ln>
            <a:effectLst/>
          </c:spPr>
          <c:marker>
            <c:symbol val="none"/>
          </c:marker>
          <c:cat>
            <c:strRef>
              <c:f>'E. Coli'!$B$234:$S$234</c:f>
              <c:strCache>
                <c:ptCount val="18"/>
                <c:pt idx="0">
                  <c:v>CONV</c:v>
                </c:pt>
                <c:pt idx="1">
                  <c:v>HARG2</c:v>
                </c:pt>
                <c:pt idx="2">
                  <c:v>HASL2</c:v>
                </c:pt>
                <c:pt idx="3">
                  <c:v>HASL3</c:v>
                </c:pt>
                <c:pt idx="4">
                  <c:v>HOSP1</c:v>
                </c:pt>
                <c:pt idx="5">
                  <c:v>HOSP2</c:v>
                </c:pt>
                <c:pt idx="6">
                  <c:v>HUMH</c:v>
                </c:pt>
                <c:pt idx="7">
                  <c:v>MAAB2</c:v>
                </c:pt>
                <c:pt idx="8">
                  <c:v>MACA2</c:v>
                </c:pt>
                <c:pt idx="9">
                  <c:v>MSP</c:v>
                </c:pt>
                <c:pt idx="10">
                  <c:v>PAPO2</c:v>
                </c:pt>
                <c:pt idx="11">
                  <c:v>PAPR2</c:v>
                </c:pt>
                <c:pt idx="12">
                  <c:v>PAPR3</c:v>
                </c:pt>
                <c:pt idx="13">
                  <c:v>PLTR1</c:v>
                </c:pt>
                <c:pt idx="14">
                  <c:v>PLTR2</c:v>
                </c:pt>
                <c:pt idx="15">
                  <c:v>RECO</c:v>
                </c:pt>
                <c:pt idx="16">
                  <c:v>SALT</c:v>
                </c:pt>
                <c:pt idx="17">
                  <c:v>Total general</c:v>
                </c:pt>
              </c:strCache>
            </c:strRef>
          </c:cat>
          <c:val>
            <c:numRef>
              <c:f>'E. Coli'!$B$237:$S$237</c:f>
              <c:numCache>
                <c:formatCode>0.00</c:formatCode>
                <c:ptCount val="18"/>
                <c:pt idx="0">
                  <c:v>66.666666666666657</c:v>
                </c:pt>
                <c:pt idx="1">
                  <c:v>14366.666666666666</c:v>
                </c:pt>
                <c:pt idx="2">
                  <c:v>0</c:v>
                </c:pt>
                <c:pt idx="3">
                  <c:v>0</c:v>
                </c:pt>
                <c:pt idx="4">
                  <c:v>25000</c:v>
                </c:pt>
                <c:pt idx="5">
                  <c:v>39266.666666666672</c:v>
                </c:pt>
                <c:pt idx="6">
                  <c:v>18433.333333333336</c:v>
                </c:pt>
                <c:pt idx="7">
                  <c:v>10766.666666666668</c:v>
                </c:pt>
                <c:pt idx="8">
                  <c:v>18383.333333333336</c:v>
                </c:pt>
                <c:pt idx="9">
                  <c:v>25000</c:v>
                </c:pt>
                <c:pt idx="10">
                  <c:v>9650</c:v>
                </c:pt>
                <c:pt idx="11">
                  <c:v>4266.6666666666661</c:v>
                </c:pt>
                <c:pt idx="12">
                  <c:v>0</c:v>
                </c:pt>
                <c:pt idx="13">
                  <c:v>31233.333333333332</c:v>
                </c:pt>
                <c:pt idx="14">
                  <c:v>55733.333333333336</c:v>
                </c:pt>
                <c:pt idx="15">
                  <c:v>26566.666666666668</c:v>
                </c:pt>
                <c:pt idx="16">
                  <c:v>31000</c:v>
                </c:pt>
                <c:pt idx="17">
                  <c:v>13322.222222222221</c:v>
                </c:pt>
              </c:numCache>
            </c:numRef>
          </c:val>
          <c:smooth val="0"/>
          <c:extLst>
            <c:ext xmlns:c16="http://schemas.microsoft.com/office/drawing/2014/chart" uri="{C3380CC4-5D6E-409C-BE32-E72D297353CC}">
              <c16:uniqueId val="{00000018-73C7-4CC7-9A63-15A12044F4FB}"/>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axId val="949124304"/>
        <c:axId val="949129552"/>
      </c:stockChart>
      <c:catAx>
        <c:axId val="9491243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s-MX"/>
          </a:p>
        </c:txPr>
        <c:crossAx val="949129552"/>
        <c:crosses val="autoZero"/>
        <c:auto val="1"/>
        <c:lblAlgn val="ctr"/>
        <c:lblOffset val="100"/>
        <c:noMultiLvlLbl val="0"/>
      </c:catAx>
      <c:valAx>
        <c:axId val="949129552"/>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UFC</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MX"/>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9491243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legend>
    <c:plotVisOnly val="1"/>
    <c:dispBlanksAs val="gap"/>
    <c:showDLblsOverMax val="0"/>
  </c:chart>
  <c:spPr>
    <a:solidFill>
      <a:schemeClr val="bg1"/>
    </a:solidFill>
    <a:ln w="9525" cap="flat" cmpd="sng" algn="ctr">
      <a:noFill/>
      <a:round/>
    </a:ln>
    <a:effectLst/>
  </c:spPr>
  <c:txPr>
    <a:bodyPr/>
    <a:lstStyle/>
    <a:p>
      <a:pPr>
        <a:defRPr/>
      </a:pPr>
      <a:endParaRPr lang="es-MX"/>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1.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4.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5.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7.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9.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1.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3.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2.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4.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5.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7.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9.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1.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4.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5.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7.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9.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1.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4.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5.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7.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9.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1.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4.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5.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7.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9.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90.xml"/><Relationship Id="rId3" Type="http://schemas.openxmlformats.org/officeDocument/2006/relationships/chart" Target="../charts/chart85.xml"/><Relationship Id="rId7" Type="http://schemas.openxmlformats.org/officeDocument/2006/relationships/chart" Target="../charts/chart89.xml"/><Relationship Id="rId2" Type="http://schemas.openxmlformats.org/officeDocument/2006/relationships/chart" Target="../charts/chart84.xml"/><Relationship Id="rId1" Type="http://schemas.openxmlformats.org/officeDocument/2006/relationships/chart" Target="../charts/chart83.xml"/><Relationship Id="rId6" Type="http://schemas.openxmlformats.org/officeDocument/2006/relationships/chart" Target="../charts/chart88.xml"/><Relationship Id="rId5" Type="http://schemas.openxmlformats.org/officeDocument/2006/relationships/chart" Target="../charts/chart87.xml"/><Relationship Id="rId10" Type="http://schemas.openxmlformats.org/officeDocument/2006/relationships/chart" Target="../charts/chart92.xml"/><Relationship Id="rId4" Type="http://schemas.openxmlformats.org/officeDocument/2006/relationships/chart" Target="../charts/chart86.xml"/><Relationship Id="rId9" Type="http://schemas.openxmlformats.org/officeDocument/2006/relationships/chart" Target="../charts/chart91.xml"/></Relationships>
</file>

<file path=xl/drawings/_rels/drawing11.xml.rels><?xml version="1.0" encoding="UTF-8" standalone="yes"?>
<Relationships xmlns="http://schemas.openxmlformats.org/package/2006/relationships"><Relationship Id="rId8" Type="http://schemas.openxmlformats.org/officeDocument/2006/relationships/chart" Target="../charts/chart100.xml"/><Relationship Id="rId3" Type="http://schemas.openxmlformats.org/officeDocument/2006/relationships/chart" Target="../charts/chart95.xml"/><Relationship Id="rId7" Type="http://schemas.openxmlformats.org/officeDocument/2006/relationships/chart" Target="../charts/chart99.xml"/><Relationship Id="rId2" Type="http://schemas.openxmlformats.org/officeDocument/2006/relationships/chart" Target="../charts/chart94.xml"/><Relationship Id="rId1" Type="http://schemas.openxmlformats.org/officeDocument/2006/relationships/chart" Target="../charts/chart93.xml"/><Relationship Id="rId6" Type="http://schemas.openxmlformats.org/officeDocument/2006/relationships/chart" Target="../charts/chart98.xml"/><Relationship Id="rId5" Type="http://schemas.openxmlformats.org/officeDocument/2006/relationships/chart" Target="../charts/chart97.xml"/><Relationship Id="rId10" Type="http://schemas.openxmlformats.org/officeDocument/2006/relationships/chart" Target="../charts/chart102.xml"/><Relationship Id="rId4" Type="http://schemas.openxmlformats.org/officeDocument/2006/relationships/chart" Target="../charts/chart96.xml"/><Relationship Id="rId9" Type="http://schemas.openxmlformats.org/officeDocument/2006/relationships/chart" Target="../charts/chart101.xml"/></Relationships>
</file>

<file path=xl/drawings/_rels/drawing12.xml.rels><?xml version="1.0" encoding="UTF-8" standalone="yes"?>
<Relationships xmlns="http://schemas.openxmlformats.org/package/2006/relationships"><Relationship Id="rId8" Type="http://schemas.openxmlformats.org/officeDocument/2006/relationships/chart" Target="../charts/chart110.xml"/><Relationship Id="rId3" Type="http://schemas.openxmlformats.org/officeDocument/2006/relationships/chart" Target="../charts/chart105.xml"/><Relationship Id="rId7" Type="http://schemas.openxmlformats.org/officeDocument/2006/relationships/chart" Target="../charts/chart109.xml"/><Relationship Id="rId2" Type="http://schemas.openxmlformats.org/officeDocument/2006/relationships/chart" Target="../charts/chart104.xml"/><Relationship Id="rId1" Type="http://schemas.openxmlformats.org/officeDocument/2006/relationships/chart" Target="../charts/chart103.xml"/><Relationship Id="rId6" Type="http://schemas.openxmlformats.org/officeDocument/2006/relationships/chart" Target="../charts/chart108.xml"/><Relationship Id="rId5" Type="http://schemas.openxmlformats.org/officeDocument/2006/relationships/chart" Target="../charts/chart107.xml"/><Relationship Id="rId10" Type="http://schemas.openxmlformats.org/officeDocument/2006/relationships/chart" Target="../charts/chart112.xml"/><Relationship Id="rId4" Type="http://schemas.openxmlformats.org/officeDocument/2006/relationships/chart" Target="../charts/chart106.xml"/><Relationship Id="rId9" Type="http://schemas.openxmlformats.org/officeDocument/2006/relationships/chart" Target="../charts/chart111.xml"/></Relationships>
</file>

<file path=xl/drawings/_rels/drawing13.xml.rels><?xml version="1.0" encoding="UTF-8" standalone="yes"?>
<Relationships xmlns="http://schemas.openxmlformats.org/package/2006/relationships"><Relationship Id="rId2" Type="http://schemas.openxmlformats.org/officeDocument/2006/relationships/chart" Target="../charts/chart114.xml"/><Relationship Id="rId1" Type="http://schemas.openxmlformats.org/officeDocument/2006/relationships/chart" Target="../charts/chart113.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0.xml"/><Relationship Id="rId3" Type="http://schemas.openxmlformats.org/officeDocument/2006/relationships/chart" Target="../charts/chart5.xml"/><Relationship Id="rId7" Type="http://schemas.openxmlformats.org/officeDocument/2006/relationships/chart" Target="../charts/chart9.xml"/><Relationship Id="rId2" Type="http://schemas.openxmlformats.org/officeDocument/2006/relationships/chart" Target="../charts/chart4.xml"/><Relationship Id="rId1" Type="http://schemas.openxmlformats.org/officeDocument/2006/relationships/chart" Target="../charts/chart3.xml"/><Relationship Id="rId6" Type="http://schemas.openxmlformats.org/officeDocument/2006/relationships/chart" Target="../charts/chart8.xml"/><Relationship Id="rId5" Type="http://schemas.openxmlformats.org/officeDocument/2006/relationships/chart" Target="../charts/chart7.xml"/><Relationship Id="rId10" Type="http://schemas.openxmlformats.org/officeDocument/2006/relationships/chart" Target="../charts/chart12.xml"/><Relationship Id="rId4" Type="http://schemas.openxmlformats.org/officeDocument/2006/relationships/chart" Target="../charts/chart6.xml"/><Relationship Id="rId9" Type="http://schemas.openxmlformats.org/officeDocument/2006/relationships/chart" Target="../charts/chart11.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0.xml"/><Relationship Id="rId3" Type="http://schemas.openxmlformats.org/officeDocument/2006/relationships/chart" Target="../charts/chart15.xml"/><Relationship Id="rId7" Type="http://schemas.openxmlformats.org/officeDocument/2006/relationships/chart" Target="../charts/chart19.xml"/><Relationship Id="rId2" Type="http://schemas.openxmlformats.org/officeDocument/2006/relationships/chart" Target="../charts/chart14.xml"/><Relationship Id="rId1" Type="http://schemas.openxmlformats.org/officeDocument/2006/relationships/chart" Target="../charts/chart13.xml"/><Relationship Id="rId6" Type="http://schemas.openxmlformats.org/officeDocument/2006/relationships/chart" Target="../charts/chart18.xml"/><Relationship Id="rId5" Type="http://schemas.openxmlformats.org/officeDocument/2006/relationships/chart" Target="../charts/chart17.xml"/><Relationship Id="rId10" Type="http://schemas.openxmlformats.org/officeDocument/2006/relationships/chart" Target="../charts/chart22.xml"/><Relationship Id="rId4" Type="http://schemas.openxmlformats.org/officeDocument/2006/relationships/chart" Target="../charts/chart16.xml"/><Relationship Id="rId9" Type="http://schemas.openxmlformats.org/officeDocument/2006/relationships/chart" Target="../charts/chart21.xml"/></Relationships>
</file>

<file path=xl/drawings/_rels/drawing4.xml.rels><?xml version="1.0" encoding="UTF-8" standalone="yes"?>
<Relationships xmlns="http://schemas.openxmlformats.org/package/2006/relationships"><Relationship Id="rId8" Type="http://schemas.openxmlformats.org/officeDocument/2006/relationships/chart" Target="../charts/chart30.xml"/><Relationship Id="rId3" Type="http://schemas.openxmlformats.org/officeDocument/2006/relationships/chart" Target="../charts/chart25.xml"/><Relationship Id="rId7" Type="http://schemas.openxmlformats.org/officeDocument/2006/relationships/chart" Target="../charts/chart29.xml"/><Relationship Id="rId2" Type="http://schemas.openxmlformats.org/officeDocument/2006/relationships/chart" Target="../charts/chart24.xml"/><Relationship Id="rId1" Type="http://schemas.openxmlformats.org/officeDocument/2006/relationships/chart" Target="../charts/chart23.xml"/><Relationship Id="rId6" Type="http://schemas.openxmlformats.org/officeDocument/2006/relationships/chart" Target="../charts/chart28.xml"/><Relationship Id="rId5" Type="http://schemas.openxmlformats.org/officeDocument/2006/relationships/chart" Target="../charts/chart27.xml"/><Relationship Id="rId10" Type="http://schemas.openxmlformats.org/officeDocument/2006/relationships/chart" Target="../charts/chart32.xml"/><Relationship Id="rId4" Type="http://schemas.openxmlformats.org/officeDocument/2006/relationships/chart" Target="../charts/chart26.xml"/><Relationship Id="rId9" Type="http://schemas.openxmlformats.org/officeDocument/2006/relationships/chart" Target="../charts/chart31.xml"/></Relationships>
</file>

<file path=xl/drawings/_rels/drawing5.xml.rels><?xml version="1.0" encoding="UTF-8" standalone="yes"?>
<Relationships xmlns="http://schemas.openxmlformats.org/package/2006/relationships"><Relationship Id="rId8" Type="http://schemas.openxmlformats.org/officeDocument/2006/relationships/chart" Target="../charts/chart40.xml"/><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10" Type="http://schemas.openxmlformats.org/officeDocument/2006/relationships/chart" Target="../charts/chart42.xml"/><Relationship Id="rId4" Type="http://schemas.openxmlformats.org/officeDocument/2006/relationships/chart" Target="../charts/chart36.xml"/><Relationship Id="rId9" Type="http://schemas.openxmlformats.org/officeDocument/2006/relationships/chart" Target="../charts/chart41.xml"/></Relationships>
</file>

<file path=xl/drawings/_rels/drawing6.xml.rels><?xml version="1.0" encoding="UTF-8" standalone="yes"?>
<Relationships xmlns="http://schemas.openxmlformats.org/package/2006/relationships"><Relationship Id="rId8" Type="http://schemas.openxmlformats.org/officeDocument/2006/relationships/chart" Target="../charts/chart50.xml"/><Relationship Id="rId3" Type="http://schemas.openxmlformats.org/officeDocument/2006/relationships/chart" Target="../charts/chart45.xml"/><Relationship Id="rId7" Type="http://schemas.openxmlformats.org/officeDocument/2006/relationships/chart" Target="../charts/chart49.xml"/><Relationship Id="rId2" Type="http://schemas.openxmlformats.org/officeDocument/2006/relationships/chart" Target="../charts/chart44.xml"/><Relationship Id="rId1" Type="http://schemas.openxmlformats.org/officeDocument/2006/relationships/chart" Target="../charts/chart43.xml"/><Relationship Id="rId6" Type="http://schemas.openxmlformats.org/officeDocument/2006/relationships/chart" Target="../charts/chart48.xml"/><Relationship Id="rId5" Type="http://schemas.openxmlformats.org/officeDocument/2006/relationships/chart" Target="../charts/chart47.xml"/><Relationship Id="rId10" Type="http://schemas.openxmlformats.org/officeDocument/2006/relationships/chart" Target="../charts/chart52.xml"/><Relationship Id="rId4" Type="http://schemas.openxmlformats.org/officeDocument/2006/relationships/chart" Target="../charts/chart46.xml"/><Relationship Id="rId9" Type="http://schemas.openxmlformats.org/officeDocument/2006/relationships/chart" Target="../charts/chart51.xml"/></Relationships>
</file>

<file path=xl/drawings/_rels/drawing7.xml.rels><?xml version="1.0" encoding="UTF-8" standalone="yes"?>
<Relationships xmlns="http://schemas.openxmlformats.org/package/2006/relationships"><Relationship Id="rId8" Type="http://schemas.openxmlformats.org/officeDocument/2006/relationships/chart" Target="../charts/chart60.xml"/><Relationship Id="rId3" Type="http://schemas.openxmlformats.org/officeDocument/2006/relationships/chart" Target="../charts/chart55.xml"/><Relationship Id="rId7" Type="http://schemas.openxmlformats.org/officeDocument/2006/relationships/chart" Target="../charts/chart59.xml"/><Relationship Id="rId2" Type="http://schemas.openxmlformats.org/officeDocument/2006/relationships/chart" Target="../charts/chart54.xml"/><Relationship Id="rId1" Type="http://schemas.openxmlformats.org/officeDocument/2006/relationships/chart" Target="../charts/chart53.xml"/><Relationship Id="rId6" Type="http://schemas.openxmlformats.org/officeDocument/2006/relationships/chart" Target="../charts/chart58.xml"/><Relationship Id="rId5" Type="http://schemas.openxmlformats.org/officeDocument/2006/relationships/chart" Target="../charts/chart57.xml"/><Relationship Id="rId10" Type="http://schemas.openxmlformats.org/officeDocument/2006/relationships/chart" Target="../charts/chart62.xml"/><Relationship Id="rId4" Type="http://schemas.openxmlformats.org/officeDocument/2006/relationships/chart" Target="../charts/chart56.xml"/><Relationship Id="rId9" Type="http://schemas.openxmlformats.org/officeDocument/2006/relationships/chart" Target="../charts/chart61.xml"/></Relationships>
</file>

<file path=xl/drawings/_rels/drawing8.xml.rels><?xml version="1.0" encoding="UTF-8" standalone="yes"?>
<Relationships xmlns="http://schemas.openxmlformats.org/package/2006/relationships"><Relationship Id="rId8" Type="http://schemas.openxmlformats.org/officeDocument/2006/relationships/chart" Target="../charts/chart70.xml"/><Relationship Id="rId3" Type="http://schemas.openxmlformats.org/officeDocument/2006/relationships/chart" Target="../charts/chart65.xml"/><Relationship Id="rId7" Type="http://schemas.openxmlformats.org/officeDocument/2006/relationships/chart" Target="../charts/chart69.xml"/><Relationship Id="rId2" Type="http://schemas.openxmlformats.org/officeDocument/2006/relationships/chart" Target="../charts/chart64.xml"/><Relationship Id="rId1" Type="http://schemas.openxmlformats.org/officeDocument/2006/relationships/chart" Target="../charts/chart63.xml"/><Relationship Id="rId6" Type="http://schemas.openxmlformats.org/officeDocument/2006/relationships/chart" Target="../charts/chart68.xml"/><Relationship Id="rId5" Type="http://schemas.openxmlformats.org/officeDocument/2006/relationships/chart" Target="../charts/chart67.xml"/><Relationship Id="rId10" Type="http://schemas.openxmlformats.org/officeDocument/2006/relationships/chart" Target="../charts/chart72.xml"/><Relationship Id="rId4" Type="http://schemas.openxmlformats.org/officeDocument/2006/relationships/chart" Target="../charts/chart66.xml"/><Relationship Id="rId9" Type="http://schemas.openxmlformats.org/officeDocument/2006/relationships/chart" Target="../charts/chart71.xml"/></Relationships>
</file>

<file path=xl/drawings/_rels/drawing9.xml.rels><?xml version="1.0" encoding="UTF-8" standalone="yes"?>
<Relationships xmlns="http://schemas.openxmlformats.org/package/2006/relationships"><Relationship Id="rId8" Type="http://schemas.openxmlformats.org/officeDocument/2006/relationships/chart" Target="../charts/chart80.xml"/><Relationship Id="rId3" Type="http://schemas.openxmlformats.org/officeDocument/2006/relationships/chart" Target="../charts/chart75.xml"/><Relationship Id="rId7" Type="http://schemas.openxmlformats.org/officeDocument/2006/relationships/chart" Target="../charts/chart79.xml"/><Relationship Id="rId2" Type="http://schemas.openxmlformats.org/officeDocument/2006/relationships/chart" Target="../charts/chart74.xml"/><Relationship Id="rId1" Type="http://schemas.openxmlformats.org/officeDocument/2006/relationships/chart" Target="../charts/chart73.xml"/><Relationship Id="rId6" Type="http://schemas.openxmlformats.org/officeDocument/2006/relationships/chart" Target="../charts/chart78.xml"/><Relationship Id="rId5" Type="http://schemas.openxmlformats.org/officeDocument/2006/relationships/chart" Target="../charts/chart77.xml"/><Relationship Id="rId10" Type="http://schemas.openxmlformats.org/officeDocument/2006/relationships/chart" Target="../charts/chart82.xml"/><Relationship Id="rId4" Type="http://schemas.openxmlformats.org/officeDocument/2006/relationships/chart" Target="../charts/chart76.xml"/><Relationship Id="rId9" Type="http://schemas.openxmlformats.org/officeDocument/2006/relationships/chart" Target="../charts/chart81.xml"/></Relationships>
</file>

<file path=xl/drawings/drawing1.xml><?xml version="1.0" encoding="utf-8"?>
<xdr:wsDr xmlns:xdr="http://schemas.openxmlformats.org/drawingml/2006/spreadsheetDrawing" xmlns:a="http://schemas.openxmlformats.org/drawingml/2006/main">
  <xdr:twoCellAnchor>
    <xdr:from>
      <xdr:col>3</xdr:col>
      <xdr:colOff>22417</xdr:colOff>
      <xdr:row>293</xdr:row>
      <xdr:rowOff>12325</xdr:rowOff>
    </xdr:from>
    <xdr:to>
      <xdr:col>10</xdr:col>
      <xdr:colOff>930088</xdr:colOff>
      <xdr:row>317</xdr:row>
      <xdr:rowOff>25768</xdr:rowOff>
    </xdr:to>
    <xdr:graphicFrame macro="">
      <xdr:nvGraphicFramePr>
        <xdr:cNvPr id="2" name="Chart 1">
          <a:extLst>
            <a:ext uri="{FF2B5EF4-FFF2-40B4-BE49-F238E27FC236}">
              <a16:creationId xmlns:a16="http://schemas.microsoft.com/office/drawing/2014/main" id="{63D99E60-EBCA-482F-A9D3-D8E8641453F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941294</xdr:colOff>
      <xdr:row>293</xdr:row>
      <xdr:rowOff>11206</xdr:rowOff>
    </xdr:from>
    <xdr:to>
      <xdr:col>18</xdr:col>
      <xdr:colOff>862847</xdr:colOff>
      <xdr:row>317</xdr:row>
      <xdr:rowOff>24649</xdr:rowOff>
    </xdr:to>
    <xdr:graphicFrame macro="">
      <xdr:nvGraphicFramePr>
        <xdr:cNvPr id="6" name="Chart 5">
          <a:extLst>
            <a:ext uri="{FF2B5EF4-FFF2-40B4-BE49-F238E27FC236}">
              <a16:creationId xmlns:a16="http://schemas.microsoft.com/office/drawing/2014/main" id="{BAB941A1-139F-4CEF-8098-525E16720FC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7</xdr:col>
      <xdr:colOff>90486</xdr:colOff>
      <xdr:row>24</xdr:row>
      <xdr:rowOff>28575</xdr:rowOff>
    </xdr:from>
    <xdr:to>
      <xdr:col>18</xdr:col>
      <xdr:colOff>885265</xdr:colOff>
      <xdr:row>40</xdr:row>
      <xdr:rowOff>161925</xdr:rowOff>
    </xdr:to>
    <xdr:graphicFrame macro="">
      <xdr:nvGraphicFramePr>
        <xdr:cNvPr id="2" name="Gráfico 1">
          <a:extLst>
            <a:ext uri="{FF2B5EF4-FFF2-40B4-BE49-F238E27FC236}">
              <a16:creationId xmlns:a16="http://schemas.microsoft.com/office/drawing/2014/main" id="{00000000-0008-0000-0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152399</xdr:colOff>
      <xdr:row>24</xdr:row>
      <xdr:rowOff>28574</xdr:rowOff>
    </xdr:from>
    <xdr:to>
      <xdr:col>6</xdr:col>
      <xdr:colOff>771525</xdr:colOff>
      <xdr:row>40</xdr:row>
      <xdr:rowOff>171449</xdr:rowOff>
    </xdr:to>
    <xdr:graphicFrame macro="">
      <xdr:nvGraphicFramePr>
        <xdr:cNvPr id="3" name="Gráfico 2">
          <a:extLst>
            <a:ext uri="{FF2B5EF4-FFF2-40B4-BE49-F238E27FC236}">
              <a16:creationId xmlns:a16="http://schemas.microsoft.com/office/drawing/2014/main" id="{00000000-0008-0000-0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152399</xdr:colOff>
      <xdr:row>74</xdr:row>
      <xdr:rowOff>28574</xdr:rowOff>
    </xdr:from>
    <xdr:to>
      <xdr:col>6</xdr:col>
      <xdr:colOff>771525</xdr:colOff>
      <xdr:row>90</xdr:row>
      <xdr:rowOff>171449</xdr:rowOff>
    </xdr:to>
    <xdr:graphicFrame macro="">
      <xdr:nvGraphicFramePr>
        <xdr:cNvPr id="4" name="Gráfico 3">
          <a:extLst>
            <a:ext uri="{FF2B5EF4-FFF2-40B4-BE49-F238E27FC236}">
              <a16:creationId xmlns:a16="http://schemas.microsoft.com/office/drawing/2014/main" id="{00000000-0008-0000-0C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561</xdr:colOff>
      <xdr:row>74</xdr:row>
      <xdr:rowOff>9526</xdr:rowOff>
    </xdr:from>
    <xdr:to>
      <xdr:col>18</xdr:col>
      <xdr:colOff>907676</xdr:colOff>
      <xdr:row>91</xdr:row>
      <xdr:rowOff>0</xdr:rowOff>
    </xdr:to>
    <xdr:graphicFrame macro="">
      <xdr:nvGraphicFramePr>
        <xdr:cNvPr id="5" name="Gráfico 4">
          <a:extLst>
            <a:ext uri="{FF2B5EF4-FFF2-40B4-BE49-F238E27FC236}">
              <a16:creationId xmlns:a16="http://schemas.microsoft.com/office/drawing/2014/main" id="{00000000-0008-0000-0C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152399</xdr:colOff>
      <xdr:row>122</xdr:row>
      <xdr:rowOff>28574</xdr:rowOff>
    </xdr:from>
    <xdr:to>
      <xdr:col>6</xdr:col>
      <xdr:colOff>771525</xdr:colOff>
      <xdr:row>138</xdr:row>
      <xdr:rowOff>171449</xdr:rowOff>
    </xdr:to>
    <xdr:graphicFrame macro="">
      <xdr:nvGraphicFramePr>
        <xdr:cNvPr id="6" name="Gráfico 5">
          <a:extLst>
            <a:ext uri="{FF2B5EF4-FFF2-40B4-BE49-F238E27FC236}">
              <a16:creationId xmlns:a16="http://schemas.microsoft.com/office/drawing/2014/main" id="{00000000-0008-0000-0C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145676</xdr:colOff>
      <xdr:row>122</xdr:row>
      <xdr:rowOff>51546</xdr:rowOff>
    </xdr:from>
    <xdr:to>
      <xdr:col>18</xdr:col>
      <xdr:colOff>1095376</xdr:colOff>
      <xdr:row>138</xdr:row>
      <xdr:rowOff>145675</xdr:rowOff>
    </xdr:to>
    <xdr:graphicFrame macro="">
      <xdr:nvGraphicFramePr>
        <xdr:cNvPr id="7" name="Gráfico 6">
          <a:extLst>
            <a:ext uri="{FF2B5EF4-FFF2-40B4-BE49-F238E27FC236}">
              <a16:creationId xmlns:a16="http://schemas.microsoft.com/office/drawing/2014/main" id="{00000000-0008-0000-0C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152399</xdr:colOff>
      <xdr:row>241</xdr:row>
      <xdr:rowOff>28574</xdr:rowOff>
    </xdr:from>
    <xdr:to>
      <xdr:col>6</xdr:col>
      <xdr:colOff>771525</xdr:colOff>
      <xdr:row>257</xdr:row>
      <xdr:rowOff>171449</xdr:rowOff>
    </xdr:to>
    <xdr:graphicFrame macro="">
      <xdr:nvGraphicFramePr>
        <xdr:cNvPr id="8" name="Gráfico 7">
          <a:extLst>
            <a:ext uri="{FF2B5EF4-FFF2-40B4-BE49-F238E27FC236}">
              <a16:creationId xmlns:a16="http://schemas.microsoft.com/office/drawing/2014/main" id="{00000000-0008-0000-0C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95251</xdr:colOff>
      <xdr:row>241</xdr:row>
      <xdr:rowOff>16327</xdr:rowOff>
    </xdr:from>
    <xdr:to>
      <xdr:col>25</xdr:col>
      <xdr:colOff>163286</xdr:colOff>
      <xdr:row>258</xdr:row>
      <xdr:rowOff>54428</xdr:rowOff>
    </xdr:to>
    <xdr:graphicFrame macro="">
      <xdr:nvGraphicFramePr>
        <xdr:cNvPr id="9" name="Gráfico 8">
          <a:extLst>
            <a:ext uri="{FF2B5EF4-FFF2-40B4-BE49-F238E27FC236}">
              <a16:creationId xmlns:a16="http://schemas.microsoft.com/office/drawing/2014/main" id="{00000000-0008-0000-0C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152399</xdr:colOff>
      <xdr:row>167</xdr:row>
      <xdr:rowOff>28574</xdr:rowOff>
    </xdr:from>
    <xdr:to>
      <xdr:col>6</xdr:col>
      <xdr:colOff>771525</xdr:colOff>
      <xdr:row>183</xdr:row>
      <xdr:rowOff>171449</xdr:rowOff>
    </xdr:to>
    <xdr:graphicFrame macro="">
      <xdr:nvGraphicFramePr>
        <xdr:cNvPr id="10" name="Gráfico 9">
          <a:extLst>
            <a:ext uri="{FF2B5EF4-FFF2-40B4-BE49-F238E27FC236}">
              <a16:creationId xmlns:a16="http://schemas.microsoft.com/office/drawing/2014/main" id="{7DE647F9-329A-4B52-9675-8997138AAE6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7</xdr:col>
      <xdr:colOff>225136</xdr:colOff>
      <xdr:row>167</xdr:row>
      <xdr:rowOff>39831</xdr:rowOff>
    </xdr:from>
    <xdr:to>
      <xdr:col>15</xdr:col>
      <xdr:colOff>242454</xdr:colOff>
      <xdr:row>184</xdr:row>
      <xdr:rowOff>138545</xdr:rowOff>
    </xdr:to>
    <xdr:graphicFrame macro="">
      <xdr:nvGraphicFramePr>
        <xdr:cNvPr id="12" name="Gráfico 11">
          <a:extLst>
            <a:ext uri="{FF2B5EF4-FFF2-40B4-BE49-F238E27FC236}">
              <a16:creationId xmlns:a16="http://schemas.microsoft.com/office/drawing/2014/main" id="{4C2DC8DB-F255-45A7-99FC-B793D3476F1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7</xdr:col>
      <xdr:colOff>90486</xdr:colOff>
      <xdr:row>24</xdr:row>
      <xdr:rowOff>28575</xdr:rowOff>
    </xdr:from>
    <xdr:to>
      <xdr:col>18</xdr:col>
      <xdr:colOff>885265</xdr:colOff>
      <xdr:row>40</xdr:row>
      <xdr:rowOff>161925</xdr:rowOff>
    </xdr:to>
    <xdr:graphicFrame macro="">
      <xdr:nvGraphicFramePr>
        <xdr:cNvPr id="2" name="Gráfico 1">
          <a:extLst>
            <a:ext uri="{FF2B5EF4-FFF2-40B4-BE49-F238E27FC236}">
              <a16:creationId xmlns:a16="http://schemas.microsoft.com/office/drawing/2014/main" id="{00000000-0008-0000-0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152399</xdr:colOff>
      <xdr:row>24</xdr:row>
      <xdr:rowOff>28574</xdr:rowOff>
    </xdr:from>
    <xdr:to>
      <xdr:col>6</xdr:col>
      <xdr:colOff>771525</xdr:colOff>
      <xdr:row>40</xdr:row>
      <xdr:rowOff>171449</xdr:rowOff>
    </xdr:to>
    <xdr:graphicFrame macro="">
      <xdr:nvGraphicFramePr>
        <xdr:cNvPr id="3" name="Gráfico 2">
          <a:extLst>
            <a:ext uri="{FF2B5EF4-FFF2-40B4-BE49-F238E27FC236}">
              <a16:creationId xmlns:a16="http://schemas.microsoft.com/office/drawing/2014/main" id="{00000000-0008-0000-0D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100445</xdr:colOff>
      <xdr:row>74</xdr:row>
      <xdr:rowOff>28574</xdr:rowOff>
    </xdr:from>
    <xdr:to>
      <xdr:col>6</xdr:col>
      <xdr:colOff>719571</xdr:colOff>
      <xdr:row>90</xdr:row>
      <xdr:rowOff>171449</xdr:rowOff>
    </xdr:to>
    <xdr:graphicFrame macro="">
      <xdr:nvGraphicFramePr>
        <xdr:cNvPr id="4" name="Gráfico 3">
          <a:extLst>
            <a:ext uri="{FF2B5EF4-FFF2-40B4-BE49-F238E27FC236}">
              <a16:creationId xmlns:a16="http://schemas.microsoft.com/office/drawing/2014/main" id="{00000000-0008-0000-0D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1230152</xdr:colOff>
      <xdr:row>74</xdr:row>
      <xdr:rowOff>44163</xdr:rowOff>
    </xdr:from>
    <xdr:to>
      <xdr:col>17</xdr:col>
      <xdr:colOff>838404</xdr:colOff>
      <xdr:row>91</xdr:row>
      <xdr:rowOff>34637</xdr:rowOff>
    </xdr:to>
    <xdr:graphicFrame macro="">
      <xdr:nvGraphicFramePr>
        <xdr:cNvPr id="5" name="Gráfico 4">
          <a:extLst>
            <a:ext uri="{FF2B5EF4-FFF2-40B4-BE49-F238E27FC236}">
              <a16:creationId xmlns:a16="http://schemas.microsoft.com/office/drawing/2014/main" id="{00000000-0008-0000-0D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152399</xdr:colOff>
      <xdr:row>122</xdr:row>
      <xdr:rowOff>28574</xdr:rowOff>
    </xdr:from>
    <xdr:to>
      <xdr:col>6</xdr:col>
      <xdr:colOff>771525</xdr:colOff>
      <xdr:row>138</xdr:row>
      <xdr:rowOff>171449</xdr:rowOff>
    </xdr:to>
    <xdr:graphicFrame macro="">
      <xdr:nvGraphicFramePr>
        <xdr:cNvPr id="6" name="Gráfico 5">
          <a:extLst>
            <a:ext uri="{FF2B5EF4-FFF2-40B4-BE49-F238E27FC236}">
              <a16:creationId xmlns:a16="http://schemas.microsoft.com/office/drawing/2014/main" id="{00000000-0008-0000-0D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145676</xdr:colOff>
      <xdr:row>122</xdr:row>
      <xdr:rowOff>51546</xdr:rowOff>
    </xdr:from>
    <xdr:to>
      <xdr:col>18</xdr:col>
      <xdr:colOff>1095376</xdr:colOff>
      <xdr:row>138</xdr:row>
      <xdr:rowOff>145675</xdr:rowOff>
    </xdr:to>
    <xdr:graphicFrame macro="">
      <xdr:nvGraphicFramePr>
        <xdr:cNvPr id="7" name="Gráfico 6">
          <a:extLst>
            <a:ext uri="{FF2B5EF4-FFF2-40B4-BE49-F238E27FC236}">
              <a16:creationId xmlns:a16="http://schemas.microsoft.com/office/drawing/2014/main" id="{00000000-0008-0000-0D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152399</xdr:colOff>
      <xdr:row>240</xdr:row>
      <xdr:rowOff>28574</xdr:rowOff>
    </xdr:from>
    <xdr:to>
      <xdr:col>6</xdr:col>
      <xdr:colOff>771525</xdr:colOff>
      <xdr:row>256</xdr:row>
      <xdr:rowOff>171449</xdr:rowOff>
    </xdr:to>
    <xdr:graphicFrame macro="">
      <xdr:nvGraphicFramePr>
        <xdr:cNvPr id="8" name="Gráfico 7">
          <a:extLst>
            <a:ext uri="{FF2B5EF4-FFF2-40B4-BE49-F238E27FC236}">
              <a16:creationId xmlns:a16="http://schemas.microsoft.com/office/drawing/2014/main" id="{00000000-0008-0000-0D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6</xdr:col>
      <xdr:colOff>1134342</xdr:colOff>
      <xdr:row>239</xdr:row>
      <xdr:rowOff>189509</xdr:rowOff>
    </xdr:from>
    <xdr:to>
      <xdr:col>23</xdr:col>
      <xdr:colOff>1202377</xdr:colOff>
      <xdr:row>257</xdr:row>
      <xdr:rowOff>37110</xdr:rowOff>
    </xdr:to>
    <xdr:graphicFrame macro="">
      <xdr:nvGraphicFramePr>
        <xdr:cNvPr id="9" name="Gráfico 8">
          <a:extLst>
            <a:ext uri="{FF2B5EF4-FFF2-40B4-BE49-F238E27FC236}">
              <a16:creationId xmlns:a16="http://schemas.microsoft.com/office/drawing/2014/main" id="{00000000-0008-0000-0D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152399</xdr:colOff>
      <xdr:row>167</xdr:row>
      <xdr:rowOff>28574</xdr:rowOff>
    </xdr:from>
    <xdr:to>
      <xdr:col>6</xdr:col>
      <xdr:colOff>771525</xdr:colOff>
      <xdr:row>183</xdr:row>
      <xdr:rowOff>171449</xdr:rowOff>
    </xdr:to>
    <xdr:graphicFrame macro="">
      <xdr:nvGraphicFramePr>
        <xdr:cNvPr id="10" name="Gráfico 9">
          <a:extLst>
            <a:ext uri="{FF2B5EF4-FFF2-40B4-BE49-F238E27FC236}">
              <a16:creationId xmlns:a16="http://schemas.microsoft.com/office/drawing/2014/main" id="{F88A47D3-8E6B-4870-B64A-2E8F2204512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7</xdr:col>
      <xdr:colOff>277090</xdr:colOff>
      <xdr:row>167</xdr:row>
      <xdr:rowOff>39831</xdr:rowOff>
    </xdr:from>
    <xdr:to>
      <xdr:col>14</xdr:col>
      <xdr:colOff>1143000</xdr:colOff>
      <xdr:row>184</xdr:row>
      <xdr:rowOff>69273</xdr:rowOff>
    </xdr:to>
    <xdr:graphicFrame macro="">
      <xdr:nvGraphicFramePr>
        <xdr:cNvPr id="12" name="Gráfico 11">
          <a:extLst>
            <a:ext uri="{FF2B5EF4-FFF2-40B4-BE49-F238E27FC236}">
              <a16:creationId xmlns:a16="http://schemas.microsoft.com/office/drawing/2014/main" id="{2244AD06-5465-445F-9DE0-A8CB0A4D3D4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7</xdr:col>
      <xdr:colOff>90486</xdr:colOff>
      <xdr:row>24</xdr:row>
      <xdr:rowOff>28575</xdr:rowOff>
    </xdr:from>
    <xdr:to>
      <xdr:col>18</xdr:col>
      <xdr:colOff>885265</xdr:colOff>
      <xdr:row>40</xdr:row>
      <xdr:rowOff>161925</xdr:rowOff>
    </xdr:to>
    <xdr:graphicFrame macro="">
      <xdr:nvGraphicFramePr>
        <xdr:cNvPr id="2" name="Gráfico 1">
          <a:extLst>
            <a:ext uri="{FF2B5EF4-FFF2-40B4-BE49-F238E27FC236}">
              <a16:creationId xmlns:a16="http://schemas.microsoft.com/office/drawing/2014/main" id="{00000000-0008-0000-0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152399</xdr:colOff>
      <xdr:row>24</xdr:row>
      <xdr:rowOff>28574</xdr:rowOff>
    </xdr:from>
    <xdr:to>
      <xdr:col>6</xdr:col>
      <xdr:colOff>771525</xdr:colOff>
      <xdr:row>40</xdr:row>
      <xdr:rowOff>171449</xdr:rowOff>
    </xdr:to>
    <xdr:graphicFrame macro="">
      <xdr:nvGraphicFramePr>
        <xdr:cNvPr id="3" name="Gráfico 2">
          <a:extLst>
            <a:ext uri="{FF2B5EF4-FFF2-40B4-BE49-F238E27FC236}">
              <a16:creationId xmlns:a16="http://schemas.microsoft.com/office/drawing/2014/main" id="{00000000-0008-0000-0E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100445</xdr:colOff>
      <xdr:row>74</xdr:row>
      <xdr:rowOff>28574</xdr:rowOff>
    </xdr:from>
    <xdr:to>
      <xdr:col>6</xdr:col>
      <xdr:colOff>719571</xdr:colOff>
      <xdr:row>90</xdr:row>
      <xdr:rowOff>171449</xdr:rowOff>
    </xdr:to>
    <xdr:graphicFrame macro="">
      <xdr:nvGraphicFramePr>
        <xdr:cNvPr id="4" name="Gráfico 3">
          <a:extLst>
            <a:ext uri="{FF2B5EF4-FFF2-40B4-BE49-F238E27FC236}">
              <a16:creationId xmlns:a16="http://schemas.microsoft.com/office/drawing/2014/main" id="{00000000-0008-0000-0E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1230152</xdr:colOff>
      <xdr:row>74</xdr:row>
      <xdr:rowOff>44163</xdr:rowOff>
    </xdr:from>
    <xdr:to>
      <xdr:col>17</xdr:col>
      <xdr:colOff>838404</xdr:colOff>
      <xdr:row>91</xdr:row>
      <xdr:rowOff>34637</xdr:rowOff>
    </xdr:to>
    <xdr:graphicFrame macro="">
      <xdr:nvGraphicFramePr>
        <xdr:cNvPr id="5" name="Gráfico 4">
          <a:extLst>
            <a:ext uri="{FF2B5EF4-FFF2-40B4-BE49-F238E27FC236}">
              <a16:creationId xmlns:a16="http://schemas.microsoft.com/office/drawing/2014/main" id="{00000000-0008-0000-0E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152399</xdr:colOff>
      <xdr:row>122</xdr:row>
      <xdr:rowOff>28574</xdr:rowOff>
    </xdr:from>
    <xdr:to>
      <xdr:col>6</xdr:col>
      <xdr:colOff>771525</xdr:colOff>
      <xdr:row>138</xdr:row>
      <xdr:rowOff>171449</xdr:rowOff>
    </xdr:to>
    <xdr:graphicFrame macro="">
      <xdr:nvGraphicFramePr>
        <xdr:cNvPr id="6" name="Gráfico 5">
          <a:extLst>
            <a:ext uri="{FF2B5EF4-FFF2-40B4-BE49-F238E27FC236}">
              <a16:creationId xmlns:a16="http://schemas.microsoft.com/office/drawing/2014/main" id="{00000000-0008-0000-0E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145676</xdr:colOff>
      <xdr:row>122</xdr:row>
      <xdr:rowOff>51546</xdr:rowOff>
    </xdr:from>
    <xdr:to>
      <xdr:col>18</xdr:col>
      <xdr:colOff>1095376</xdr:colOff>
      <xdr:row>138</xdr:row>
      <xdr:rowOff>145675</xdr:rowOff>
    </xdr:to>
    <xdr:graphicFrame macro="">
      <xdr:nvGraphicFramePr>
        <xdr:cNvPr id="7" name="Gráfico 6">
          <a:extLst>
            <a:ext uri="{FF2B5EF4-FFF2-40B4-BE49-F238E27FC236}">
              <a16:creationId xmlns:a16="http://schemas.microsoft.com/office/drawing/2014/main" id="{00000000-0008-0000-0E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152399</xdr:colOff>
      <xdr:row>244</xdr:row>
      <xdr:rowOff>28574</xdr:rowOff>
    </xdr:from>
    <xdr:to>
      <xdr:col>6</xdr:col>
      <xdr:colOff>771525</xdr:colOff>
      <xdr:row>260</xdr:row>
      <xdr:rowOff>171449</xdr:rowOff>
    </xdr:to>
    <xdr:graphicFrame macro="">
      <xdr:nvGraphicFramePr>
        <xdr:cNvPr id="8" name="Gráfico 7">
          <a:extLst>
            <a:ext uri="{FF2B5EF4-FFF2-40B4-BE49-F238E27FC236}">
              <a16:creationId xmlns:a16="http://schemas.microsoft.com/office/drawing/2014/main" id="{00000000-0008-0000-0E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95251</xdr:colOff>
      <xdr:row>244</xdr:row>
      <xdr:rowOff>16327</xdr:rowOff>
    </xdr:from>
    <xdr:to>
      <xdr:col>25</xdr:col>
      <xdr:colOff>163286</xdr:colOff>
      <xdr:row>261</xdr:row>
      <xdr:rowOff>54428</xdr:rowOff>
    </xdr:to>
    <xdr:graphicFrame macro="">
      <xdr:nvGraphicFramePr>
        <xdr:cNvPr id="9" name="Gráfico 8">
          <a:extLst>
            <a:ext uri="{FF2B5EF4-FFF2-40B4-BE49-F238E27FC236}">
              <a16:creationId xmlns:a16="http://schemas.microsoft.com/office/drawing/2014/main" id="{00000000-0008-0000-0E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152399</xdr:colOff>
      <xdr:row>167</xdr:row>
      <xdr:rowOff>28574</xdr:rowOff>
    </xdr:from>
    <xdr:to>
      <xdr:col>6</xdr:col>
      <xdr:colOff>771525</xdr:colOff>
      <xdr:row>183</xdr:row>
      <xdr:rowOff>171449</xdr:rowOff>
    </xdr:to>
    <xdr:graphicFrame macro="">
      <xdr:nvGraphicFramePr>
        <xdr:cNvPr id="10" name="Gráfico 9">
          <a:extLst>
            <a:ext uri="{FF2B5EF4-FFF2-40B4-BE49-F238E27FC236}">
              <a16:creationId xmlns:a16="http://schemas.microsoft.com/office/drawing/2014/main" id="{D8C35854-03AA-4B94-A70A-09DBF5FE85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7</xdr:col>
      <xdr:colOff>103908</xdr:colOff>
      <xdr:row>167</xdr:row>
      <xdr:rowOff>22512</xdr:rowOff>
    </xdr:from>
    <xdr:to>
      <xdr:col>14</xdr:col>
      <xdr:colOff>1212272</xdr:colOff>
      <xdr:row>184</xdr:row>
      <xdr:rowOff>0</xdr:rowOff>
    </xdr:to>
    <xdr:graphicFrame macro="">
      <xdr:nvGraphicFramePr>
        <xdr:cNvPr id="12" name="Gráfico 11">
          <a:extLst>
            <a:ext uri="{FF2B5EF4-FFF2-40B4-BE49-F238E27FC236}">
              <a16:creationId xmlns:a16="http://schemas.microsoft.com/office/drawing/2014/main" id="{CAFD9AD9-C3C7-4907-8575-555C31A7C66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0</xdr:col>
      <xdr:colOff>152399</xdr:colOff>
      <xdr:row>27</xdr:row>
      <xdr:rowOff>28573</xdr:rowOff>
    </xdr:from>
    <xdr:to>
      <xdr:col>7</xdr:col>
      <xdr:colOff>614535</xdr:colOff>
      <xdr:row>49</xdr:row>
      <xdr:rowOff>157573</xdr:rowOff>
    </xdr:to>
    <xdr:graphicFrame macro="">
      <xdr:nvGraphicFramePr>
        <xdr:cNvPr id="10" name="Gráfico 9">
          <a:extLst>
            <a:ext uri="{FF2B5EF4-FFF2-40B4-BE49-F238E27FC236}">
              <a16:creationId xmlns:a16="http://schemas.microsoft.com/office/drawing/2014/main" id="{86CE7B72-95CF-43A6-ACB3-0EFBE4C90CB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987135</xdr:colOff>
      <xdr:row>27</xdr:row>
      <xdr:rowOff>39830</xdr:rowOff>
    </xdr:from>
    <xdr:to>
      <xdr:col>16</xdr:col>
      <xdr:colOff>327313</xdr:colOff>
      <xdr:row>49</xdr:row>
      <xdr:rowOff>155864</xdr:rowOff>
    </xdr:to>
    <xdr:graphicFrame macro="">
      <xdr:nvGraphicFramePr>
        <xdr:cNvPr id="11" name="Gráfico 10">
          <a:extLst>
            <a:ext uri="{FF2B5EF4-FFF2-40B4-BE49-F238E27FC236}">
              <a16:creationId xmlns:a16="http://schemas.microsoft.com/office/drawing/2014/main" id="{03A8C41C-1416-46D9-A26C-3A139F33F4C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7</xdr:col>
      <xdr:colOff>90486</xdr:colOff>
      <xdr:row>24</xdr:row>
      <xdr:rowOff>28575</xdr:rowOff>
    </xdr:from>
    <xdr:to>
      <xdr:col>18</xdr:col>
      <xdr:colOff>885265</xdr:colOff>
      <xdr:row>40</xdr:row>
      <xdr:rowOff>161925</xdr:rowOff>
    </xdr:to>
    <xdr:graphicFrame macro="">
      <xdr:nvGraphicFramePr>
        <xdr:cNvPr id="2" name="Gráfico 1">
          <a:extLst>
            <a:ext uri="{FF2B5EF4-FFF2-40B4-BE49-F238E27FC236}">
              <a16:creationId xmlns:a16="http://schemas.microsoft.com/office/drawing/2014/main" id="{00000000-0008-0000-04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152399</xdr:colOff>
      <xdr:row>24</xdr:row>
      <xdr:rowOff>28574</xdr:rowOff>
    </xdr:from>
    <xdr:to>
      <xdr:col>6</xdr:col>
      <xdr:colOff>771525</xdr:colOff>
      <xdr:row>40</xdr:row>
      <xdr:rowOff>171449</xdr:rowOff>
    </xdr:to>
    <xdr:graphicFrame macro="">
      <xdr:nvGraphicFramePr>
        <xdr:cNvPr id="5" name="Gráfico 4">
          <a:extLst>
            <a:ext uri="{FF2B5EF4-FFF2-40B4-BE49-F238E27FC236}">
              <a16:creationId xmlns:a16="http://schemas.microsoft.com/office/drawing/2014/main" id="{00000000-0008-0000-04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152399</xdr:colOff>
      <xdr:row>74</xdr:row>
      <xdr:rowOff>28574</xdr:rowOff>
    </xdr:from>
    <xdr:to>
      <xdr:col>6</xdr:col>
      <xdr:colOff>771525</xdr:colOff>
      <xdr:row>90</xdr:row>
      <xdr:rowOff>171449</xdr:rowOff>
    </xdr:to>
    <xdr:graphicFrame macro="">
      <xdr:nvGraphicFramePr>
        <xdr:cNvPr id="7" name="Gráfico 6">
          <a:extLst>
            <a:ext uri="{FF2B5EF4-FFF2-40B4-BE49-F238E27FC236}">
              <a16:creationId xmlns:a16="http://schemas.microsoft.com/office/drawing/2014/main" id="{00000000-0008-0000-04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561</xdr:colOff>
      <xdr:row>74</xdr:row>
      <xdr:rowOff>9526</xdr:rowOff>
    </xdr:from>
    <xdr:to>
      <xdr:col>23</xdr:col>
      <xdr:colOff>848591</xdr:colOff>
      <xdr:row>91</xdr:row>
      <xdr:rowOff>0</xdr:rowOff>
    </xdr:to>
    <xdr:graphicFrame macro="">
      <xdr:nvGraphicFramePr>
        <xdr:cNvPr id="10" name="Gráfico 9">
          <a:extLst>
            <a:ext uri="{FF2B5EF4-FFF2-40B4-BE49-F238E27FC236}">
              <a16:creationId xmlns:a16="http://schemas.microsoft.com/office/drawing/2014/main" id="{00000000-0008-0000-0400-00000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152399</xdr:colOff>
      <xdr:row>122</xdr:row>
      <xdr:rowOff>28574</xdr:rowOff>
    </xdr:from>
    <xdr:to>
      <xdr:col>6</xdr:col>
      <xdr:colOff>771525</xdr:colOff>
      <xdr:row>138</xdr:row>
      <xdr:rowOff>171449</xdr:rowOff>
    </xdr:to>
    <xdr:graphicFrame macro="">
      <xdr:nvGraphicFramePr>
        <xdr:cNvPr id="11" name="Gráfico 10">
          <a:extLst>
            <a:ext uri="{FF2B5EF4-FFF2-40B4-BE49-F238E27FC236}">
              <a16:creationId xmlns:a16="http://schemas.microsoft.com/office/drawing/2014/main" id="{00000000-0008-0000-04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145676</xdr:colOff>
      <xdr:row>122</xdr:row>
      <xdr:rowOff>19050</xdr:rowOff>
    </xdr:from>
    <xdr:to>
      <xdr:col>21</xdr:col>
      <xdr:colOff>676275</xdr:colOff>
      <xdr:row>138</xdr:row>
      <xdr:rowOff>145675</xdr:rowOff>
    </xdr:to>
    <xdr:graphicFrame macro="">
      <xdr:nvGraphicFramePr>
        <xdr:cNvPr id="13" name="Gráfico 12">
          <a:extLst>
            <a:ext uri="{FF2B5EF4-FFF2-40B4-BE49-F238E27FC236}">
              <a16:creationId xmlns:a16="http://schemas.microsoft.com/office/drawing/2014/main" id="{00000000-0008-0000-0400-00000D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152399</xdr:colOff>
      <xdr:row>247</xdr:row>
      <xdr:rowOff>28574</xdr:rowOff>
    </xdr:from>
    <xdr:to>
      <xdr:col>6</xdr:col>
      <xdr:colOff>685800</xdr:colOff>
      <xdr:row>267</xdr:row>
      <xdr:rowOff>138545</xdr:rowOff>
    </xdr:to>
    <xdr:graphicFrame macro="">
      <xdr:nvGraphicFramePr>
        <xdr:cNvPr id="14" name="Gráfico 13">
          <a:extLst>
            <a:ext uri="{FF2B5EF4-FFF2-40B4-BE49-F238E27FC236}">
              <a16:creationId xmlns:a16="http://schemas.microsoft.com/office/drawing/2014/main" id="{00000000-0008-0000-04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95251</xdr:colOff>
      <xdr:row>247</xdr:row>
      <xdr:rowOff>16327</xdr:rowOff>
    </xdr:from>
    <xdr:to>
      <xdr:col>22</xdr:col>
      <xdr:colOff>625929</xdr:colOff>
      <xdr:row>267</xdr:row>
      <xdr:rowOff>138545</xdr:rowOff>
    </xdr:to>
    <xdr:graphicFrame macro="">
      <xdr:nvGraphicFramePr>
        <xdr:cNvPr id="16" name="Gráfico 15">
          <a:extLst>
            <a:ext uri="{FF2B5EF4-FFF2-40B4-BE49-F238E27FC236}">
              <a16:creationId xmlns:a16="http://schemas.microsoft.com/office/drawing/2014/main" id="{00000000-0008-0000-0400-000010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394854</xdr:colOff>
      <xdr:row>165</xdr:row>
      <xdr:rowOff>115164</xdr:rowOff>
    </xdr:from>
    <xdr:to>
      <xdr:col>6</xdr:col>
      <xdr:colOff>8399</xdr:colOff>
      <xdr:row>188</xdr:row>
      <xdr:rowOff>53664</xdr:rowOff>
    </xdr:to>
    <xdr:graphicFrame macro="">
      <xdr:nvGraphicFramePr>
        <xdr:cNvPr id="12" name="Gráfico 11">
          <a:extLst>
            <a:ext uri="{FF2B5EF4-FFF2-40B4-BE49-F238E27FC236}">
              <a16:creationId xmlns:a16="http://schemas.microsoft.com/office/drawing/2014/main" id="{533D0B71-E2CF-4232-B4A4-99CDA1DD0FF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7</xdr:col>
      <xdr:colOff>441612</xdr:colOff>
      <xdr:row>166</xdr:row>
      <xdr:rowOff>178376</xdr:rowOff>
    </xdr:from>
    <xdr:to>
      <xdr:col>17</xdr:col>
      <xdr:colOff>1212273</xdr:colOff>
      <xdr:row>184</xdr:row>
      <xdr:rowOff>155863</xdr:rowOff>
    </xdr:to>
    <xdr:graphicFrame macro="">
      <xdr:nvGraphicFramePr>
        <xdr:cNvPr id="3" name="Gráfico 2">
          <a:extLst>
            <a:ext uri="{FF2B5EF4-FFF2-40B4-BE49-F238E27FC236}">
              <a16:creationId xmlns:a16="http://schemas.microsoft.com/office/drawing/2014/main" id="{79E570FC-C978-4931-83CE-A633FCD10F0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7</xdr:col>
      <xdr:colOff>90486</xdr:colOff>
      <xdr:row>24</xdr:row>
      <xdr:rowOff>28575</xdr:rowOff>
    </xdr:from>
    <xdr:to>
      <xdr:col>18</xdr:col>
      <xdr:colOff>885265</xdr:colOff>
      <xdr:row>40</xdr:row>
      <xdr:rowOff>161925</xdr:rowOff>
    </xdr:to>
    <xdr:graphicFrame macro="">
      <xdr:nvGraphicFramePr>
        <xdr:cNvPr id="2" name="Gráfico 1">
          <a:extLst>
            <a:ext uri="{FF2B5EF4-FFF2-40B4-BE49-F238E27FC236}">
              <a16:creationId xmlns:a16="http://schemas.microsoft.com/office/drawing/2014/main" id="{00000000-0008-0000-0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152399</xdr:colOff>
      <xdr:row>24</xdr:row>
      <xdr:rowOff>28574</xdr:rowOff>
    </xdr:from>
    <xdr:to>
      <xdr:col>6</xdr:col>
      <xdr:colOff>771525</xdr:colOff>
      <xdr:row>40</xdr:row>
      <xdr:rowOff>171449</xdr:rowOff>
    </xdr:to>
    <xdr:graphicFrame macro="">
      <xdr:nvGraphicFramePr>
        <xdr:cNvPr id="3" name="Gráfico 2">
          <a:extLst>
            <a:ext uri="{FF2B5EF4-FFF2-40B4-BE49-F238E27FC236}">
              <a16:creationId xmlns:a16="http://schemas.microsoft.com/office/drawing/2014/main" id="{00000000-0008-0000-0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152399</xdr:colOff>
      <xdr:row>74</xdr:row>
      <xdr:rowOff>28574</xdr:rowOff>
    </xdr:from>
    <xdr:to>
      <xdr:col>6</xdr:col>
      <xdr:colOff>771525</xdr:colOff>
      <xdr:row>90</xdr:row>
      <xdr:rowOff>171449</xdr:rowOff>
    </xdr:to>
    <xdr:graphicFrame macro="">
      <xdr:nvGraphicFramePr>
        <xdr:cNvPr id="4" name="Gráfico 3">
          <a:extLst>
            <a:ext uri="{FF2B5EF4-FFF2-40B4-BE49-F238E27FC236}">
              <a16:creationId xmlns:a16="http://schemas.microsoft.com/office/drawing/2014/main" id="{00000000-0008-0000-05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561</xdr:colOff>
      <xdr:row>74</xdr:row>
      <xdr:rowOff>9526</xdr:rowOff>
    </xdr:from>
    <xdr:to>
      <xdr:col>18</xdr:col>
      <xdr:colOff>907676</xdr:colOff>
      <xdr:row>91</xdr:row>
      <xdr:rowOff>0</xdr:rowOff>
    </xdr:to>
    <xdr:graphicFrame macro="">
      <xdr:nvGraphicFramePr>
        <xdr:cNvPr id="5" name="Gráfico 4">
          <a:extLst>
            <a:ext uri="{FF2B5EF4-FFF2-40B4-BE49-F238E27FC236}">
              <a16:creationId xmlns:a16="http://schemas.microsoft.com/office/drawing/2014/main" id="{00000000-0008-0000-05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152399</xdr:colOff>
      <xdr:row>122</xdr:row>
      <xdr:rowOff>28574</xdr:rowOff>
    </xdr:from>
    <xdr:to>
      <xdr:col>6</xdr:col>
      <xdr:colOff>771525</xdr:colOff>
      <xdr:row>138</xdr:row>
      <xdr:rowOff>171449</xdr:rowOff>
    </xdr:to>
    <xdr:graphicFrame macro="">
      <xdr:nvGraphicFramePr>
        <xdr:cNvPr id="6" name="Gráfico 5">
          <a:extLst>
            <a:ext uri="{FF2B5EF4-FFF2-40B4-BE49-F238E27FC236}">
              <a16:creationId xmlns:a16="http://schemas.microsoft.com/office/drawing/2014/main" id="{00000000-0008-0000-05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145676</xdr:colOff>
      <xdr:row>122</xdr:row>
      <xdr:rowOff>51546</xdr:rowOff>
    </xdr:from>
    <xdr:to>
      <xdr:col>18</xdr:col>
      <xdr:colOff>1095376</xdr:colOff>
      <xdr:row>138</xdr:row>
      <xdr:rowOff>145675</xdr:rowOff>
    </xdr:to>
    <xdr:graphicFrame macro="">
      <xdr:nvGraphicFramePr>
        <xdr:cNvPr id="7" name="Gráfico 6">
          <a:extLst>
            <a:ext uri="{FF2B5EF4-FFF2-40B4-BE49-F238E27FC236}">
              <a16:creationId xmlns:a16="http://schemas.microsoft.com/office/drawing/2014/main" id="{00000000-0008-0000-05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238989</xdr:colOff>
      <xdr:row>241</xdr:row>
      <xdr:rowOff>80528</xdr:rowOff>
    </xdr:from>
    <xdr:to>
      <xdr:col>7</xdr:col>
      <xdr:colOff>173181</xdr:colOff>
      <xdr:row>265</xdr:row>
      <xdr:rowOff>69272</xdr:rowOff>
    </xdr:to>
    <xdr:graphicFrame macro="">
      <xdr:nvGraphicFramePr>
        <xdr:cNvPr id="8" name="Gráfico 7">
          <a:extLst>
            <a:ext uri="{FF2B5EF4-FFF2-40B4-BE49-F238E27FC236}">
              <a16:creationId xmlns:a16="http://schemas.microsoft.com/office/drawing/2014/main" id="{00000000-0008-0000-05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95252</xdr:colOff>
      <xdr:row>243</xdr:row>
      <xdr:rowOff>16327</xdr:rowOff>
    </xdr:from>
    <xdr:to>
      <xdr:col>24</xdr:col>
      <xdr:colOff>848592</xdr:colOff>
      <xdr:row>266</xdr:row>
      <xdr:rowOff>51955</xdr:rowOff>
    </xdr:to>
    <xdr:graphicFrame macro="">
      <xdr:nvGraphicFramePr>
        <xdr:cNvPr id="9" name="Gráfico 8">
          <a:extLst>
            <a:ext uri="{FF2B5EF4-FFF2-40B4-BE49-F238E27FC236}">
              <a16:creationId xmlns:a16="http://schemas.microsoft.com/office/drawing/2014/main" id="{00000000-0008-0000-05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450272</xdr:colOff>
      <xdr:row>165</xdr:row>
      <xdr:rowOff>28573</xdr:rowOff>
    </xdr:from>
    <xdr:to>
      <xdr:col>6</xdr:col>
      <xdr:colOff>392863</xdr:colOff>
      <xdr:row>187</xdr:row>
      <xdr:rowOff>157573</xdr:rowOff>
    </xdr:to>
    <xdr:graphicFrame macro="">
      <xdr:nvGraphicFramePr>
        <xdr:cNvPr id="10" name="Gráfico 9">
          <a:extLst>
            <a:ext uri="{FF2B5EF4-FFF2-40B4-BE49-F238E27FC236}">
              <a16:creationId xmlns:a16="http://schemas.microsoft.com/office/drawing/2014/main" id="{3DAE745B-BB08-430C-A601-9F30E2FA9C7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6</xdr:col>
      <xdr:colOff>1298862</xdr:colOff>
      <xdr:row>167</xdr:row>
      <xdr:rowOff>39829</xdr:rowOff>
    </xdr:from>
    <xdr:to>
      <xdr:col>17</xdr:col>
      <xdr:colOff>588817</xdr:colOff>
      <xdr:row>183</xdr:row>
      <xdr:rowOff>121226</xdr:rowOff>
    </xdr:to>
    <xdr:graphicFrame macro="">
      <xdr:nvGraphicFramePr>
        <xdr:cNvPr id="12" name="Gráfico 11">
          <a:extLst>
            <a:ext uri="{FF2B5EF4-FFF2-40B4-BE49-F238E27FC236}">
              <a16:creationId xmlns:a16="http://schemas.microsoft.com/office/drawing/2014/main" id="{49F07FC4-90EE-44E1-8930-F800628549B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7</xdr:col>
      <xdr:colOff>90486</xdr:colOff>
      <xdr:row>24</xdr:row>
      <xdr:rowOff>28575</xdr:rowOff>
    </xdr:from>
    <xdr:to>
      <xdr:col>18</xdr:col>
      <xdr:colOff>885265</xdr:colOff>
      <xdr:row>40</xdr:row>
      <xdr:rowOff>161925</xdr:rowOff>
    </xdr:to>
    <xdr:graphicFrame macro="">
      <xdr:nvGraphicFramePr>
        <xdr:cNvPr id="2" name="Gráfico 1">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152399</xdr:colOff>
      <xdr:row>24</xdr:row>
      <xdr:rowOff>28574</xdr:rowOff>
    </xdr:from>
    <xdr:to>
      <xdr:col>6</xdr:col>
      <xdr:colOff>771525</xdr:colOff>
      <xdr:row>40</xdr:row>
      <xdr:rowOff>171449</xdr:rowOff>
    </xdr:to>
    <xdr:graphicFrame macro="">
      <xdr:nvGraphicFramePr>
        <xdr:cNvPr id="3" name="Gráfico 2">
          <a:extLst>
            <a:ext uri="{FF2B5EF4-FFF2-40B4-BE49-F238E27FC236}">
              <a16:creationId xmlns:a16="http://schemas.microsoft.com/office/drawing/2014/main" id="{00000000-0008-0000-0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152399</xdr:colOff>
      <xdr:row>74</xdr:row>
      <xdr:rowOff>28574</xdr:rowOff>
    </xdr:from>
    <xdr:to>
      <xdr:col>6</xdr:col>
      <xdr:colOff>771525</xdr:colOff>
      <xdr:row>90</xdr:row>
      <xdr:rowOff>171449</xdr:rowOff>
    </xdr:to>
    <xdr:graphicFrame macro="">
      <xdr:nvGraphicFramePr>
        <xdr:cNvPr id="4" name="Gráfico 3">
          <a:extLst>
            <a:ext uri="{FF2B5EF4-FFF2-40B4-BE49-F238E27FC236}">
              <a16:creationId xmlns:a16="http://schemas.microsoft.com/office/drawing/2014/main" id="{00000000-0008-0000-06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561</xdr:colOff>
      <xdr:row>74</xdr:row>
      <xdr:rowOff>9526</xdr:rowOff>
    </xdr:from>
    <xdr:to>
      <xdr:col>18</xdr:col>
      <xdr:colOff>907676</xdr:colOff>
      <xdr:row>91</xdr:row>
      <xdr:rowOff>0</xdr:rowOff>
    </xdr:to>
    <xdr:graphicFrame macro="">
      <xdr:nvGraphicFramePr>
        <xdr:cNvPr id="5" name="Gráfico 4">
          <a:extLst>
            <a:ext uri="{FF2B5EF4-FFF2-40B4-BE49-F238E27FC236}">
              <a16:creationId xmlns:a16="http://schemas.microsoft.com/office/drawing/2014/main" id="{00000000-0008-0000-06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152399</xdr:colOff>
      <xdr:row>122</xdr:row>
      <xdr:rowOff>28574</xdr:rowOff>
    </xdr:from>
    <xdr:to>
      <xdr:col>6</xdr:col>
      <xdr:colOff>771525</xdr:colOff>
      <xdr:row>138</xdr:row>
      <xdr:rowOff>171449</xdr:rowOff>
    </xdr:to>
    <xdr:graphicFrame macro="">
      <xdr:nvGraphicFramePr>
        <xdr:cNvPr id="6" name="Gráfico 5">
          <a:extLst>
            <a:ext uri="{FF2B5EF4-FFF2-40B4-BE49-F238E27FC236}">
              <a16:creationId xmlns:a16="http://schemas.microsoft.com/office/drawing/2014/main" id="{00000000-0008-0000-06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145676</xdr:colOff>
      <xdr:row>122</xdr:row>
      <xdr:rowOff>51546</xdr:rowOff>
    </xdr:from>
    <xdr:to>
      <xdr:col>18</xdr:col>
      <xdr:colOff>1095376</xdr:colOff>
      <xdr:row>138</xdr:row>
      <xdr:rowOff>145675</xdr:rowOff>
    </xdr:to>
    <xdr:graphicFrame macro="">
      <xdr:nvGraphicFramePr>
        <xdr:cNvPr id="7" name="Gráfico 6">
          <a:extLst>
            <a:ext uri="{FF2B5EF4-FFF2-40B4-BE49-F238E27FC236}">
              <a16:creationId xmlns:a16="http://schemas.microsoft.com/office/drawing/2014/main" id="{00000000-0008-0000-06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152399</xdr:colOff>
      <xdr:row>244</xdr:row>
      <xdr:rowOff>28574</xdr:rowOff>
    </xdr:from>
    <xdr:to>
      <xdr:col>6</xdr:col>
      <xdr:colOff>771525</xdr:colOff>
      <xdr:row>260</xdr:row>
      <xdr:rowOff>171449</xdr:rowOff>
    </xdr:to>
    <xdr:graphicFrame macro="">
      <xdr:nvGraphicFramePr>
        <xdr:cNvPr id="8" name="Gráfico 7">
          <a:extLst>
            <a:ext uri="{FF2B5EF4-FFF2-40B4-BE49-F238E27FC236}">
              <a16:creationId xmlns:a16="http://schemas.microsoft.com/office/drawing/2014/main" id="{00000000-0008-0000-06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381001</xdr:colOff>
      <xdr:row>244</xdr:row>
      <xdr:rowOff>32202</xdr:rowOff>
    </xdr:from>
    <xdr:to>
      <xdr:col>24</xdr:col>
      <xdr:colOff>449036</xdr:colOff>
      <xdr:row>264</xdr:row>
      <xdr:rowOff>47625</xdr:rowOff>
    </xdr:to>
    <xdr:graphicFrame macro="">
      <xdr:nvGraphicFramePr>
        <xdr:cNvPr id="9" name="Gráfico 8">
          <a:extLst>
            <a:ext uri="{FF2B5EF4-FFF2-40B4-BE49-F238E27FC236}">
              <a16:creationId xmlns:a16="http://schemas.microsoft.com/office/drawing/2014/main" id="{00000000-0008-0000-06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88899</xdr:colOff>
      <xdr:row>164</xdr:row>
      <xdr:rowOff>76198</xdr:rowOff>
    </xdr:from>
    <xdr:to>
      <xdr:col>6</xdr:col>
      <xdr:colOff>532274</xdr:colOff>
      <xdr:row>187</xdr:row>
      <xdr:rowOff>14698</xdr:rowOff>
    </xdr:to>
    <xdr:graphicFrame macro="">
      <xdr:nvGraphicFramePr>
        <xdr:cNvPr id="10" name="Gráfico 9">
          <a:extLst>
            <a:ext uri="{FF2B5EF4-FFF2-40B4-BE49-F238E27FC236}">
              <a16:creationId xmlns:a16="http://schemas.microsoft.com/office/drawing/2014/main" id="{7347CC69-19DC-4A13-B247-6557BB7B991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7</xdr:col>
      <xdr:colOff>190500</xdr:colOff>
      <xdr:row>167</xdr:row>
      <xdr:rowOff>22512</xdr:rowOff>
    </xdr:from>
    <xdr:to>
      <xdr:col>15</xdr:col>
      <xdr:colOff>17319</xdr:colOff>
      <xdr:row>184</xdr:row>
      <xdr:rowOff>51954</xdr:rowOff>
    </xdr:to>
    <xdr:graphicFrame macro="">
      <xdr:nvGraphicFramePr>
        <xdr:cNvPr id="12" name="Gráfico 11">
          <a:extLst>
            <a:ext uri="{FF2B5EF4-FFF2-40B4-BE49-F238E27FC236}">
              <a16:creationId xmlns:a16="http://schemas.microsoft.com/office/drawing/2014/main" id="{AEC0146E-48BD-4188-B41D-DC459717B84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7</xdr:col>
      <xdr:colOff>90486</xdr:colOff>
      <xdr:row>24</xdr:row>
      <xdr:rowOff>28575</xdr:rowOff>
    </xdr:from>
    <xdr:to>
      <xdr:col>18</xdr:col>
      <xdr:colOff>885265</xdr:colOff>
      <xdr:row>40</xdr:row>
      <xdr:rowOff>161925</xdr:rowOff>
    </xdr:to>
    <xdr:graphicFrame macro="">
      <xdr:nvGraphicFramePr>
        <xdr:cNvPr id="2" name="Gráfico 1">
          <a:extLst>
            <a:ext uri="{FF2B5EF4-FFF2-40B4-BE49-F238E27FC236}">
              <a16:creationId xmlns:a16="http://schemas.microsoft.com/office/drawing/2014/main" id="{00000000-0008-0000-0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152399</xdr:colOff>
      <xdr:row>24</xdr:row>
      <xdr:rowOff>28574</xdr:rowOff>
    </xdr:from>
    <xdr:to>
      <xdr:col>6</xdr:col>
      <xdr:colOff>771525</xdr:colOff>
      <xdr:row>40</xdr:row>
      <xdr:rowOff>171449</xdr:rowOff>
    </xdr:to>
    <xdr:graphicFrame macro="">
      <xdr:nvGraphicFramePr>
        <xdr:cNvPr id="3" name="Gráfico 2">
          <a:extLst>
            <a:ext uri="{FF2B5EF4-FFF2-40B4-BE49-F238E27FC236}">
              <a16:creationId xmlns:a16="http://schemas.microsoft.com/office/drawing/2014/main" id="{00000000-0008-0000-0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152399</xdr:colOff>
      <xdr:row>74</xdr:row>
      <xdr:rowOff>28574</xdr:rowOff>
    </xdr:from>
    <xdr:to>
      <xdr:col>6</xdr:col>
      <xdr:colOff>771525</xdr:colOff>
      <xdr:row>90</xdr:row>
      <xdr:rowOff>171449</xdr:rowOff>
    </xdr:to>
    <xdr:graphicFrame macro="">
      <xdr:nvGraphicFramePr>
        <xdr:cNvPr id="4" name="Gráfico 3">
          <a:extLst>
            <a:ext uri="{FF2B5EF4-FFF2-40B4-BE49-F238E27FC236}">
              <a16:creationId xmlns:a16="http://schemas.microsoft.com/office/drawing/2014/main" id="{00000000-0008-0000-07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641334</xdr:colOff>
      <xdr:row>73</xdr:row>
      <xdr:rowOff>26845</xdr:rowOff>
    </xdr:from>
    <xdr:to>
      <xdr:col>18</xdr:col>
      <xdr:colOff>249585</xdr:colOff>
      <xdr:row>90</xdr:row>
      <xdr:rowOff>17319</xdr:rowOff>
    </xdr:to>
    <xdr:graphicFrame macro="">
      <xdr:nvGraphicFramePr>
        <xdr:cNvPr id="5" name="Gráfico 4">
          <a:extLst>
            <a:ext uri="{FF2B5EF4-FFF2-40B4-BE49-F238E27FC236}">
              <a16:creationId xmlns:a16="http://schemas.microsoft.com/office/drawing/2014/main" id="{00000000-0008-0000-07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152399</xdr:colOff>
      <xdr:row>122</xdr:row>
      <xdr:rowOff>28574</xdr:rowOff>
    </xdr:from>
    <xdr:to>
      <xdr:col>6</xdr:col>
      <xdr:colOff>771525</xdr:colOff>
      <xdr:row>138</xdr:row>
      <xdr:rowOff>171449</xdr:rowOff>
    </xdr:to>
    <xdr:graphicFrame macro="">
      <xdr:nvGraphicFramePr>
        <xdr:cNvPr id="6" name="Gráfico 5">
          <a:extLst>
            <a:ext uri="{FF2B5EF4-FFF2-40B4-BE49-F238E27FC236}">
              <a16:creationId xmlns:a16="http://schemas.microsoft.com/office/drawing/2014/main" id="{00000000-0008-0000-07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145676</xdr:colOff>
      <xdr:row>122</xdr:row>
      <xdr:rowOff>51546</xdr:rowOff>
    </xdr:from>
    <xdr:to>
      <xdr:col>18</xdr:col>
      <xdr:colOff>1095376</xdr:colOff>
      <xdr:row>138</xdr:row>
      <xdr:rowOff>145675</xdr:rowOff>
    </xdr:to>
    <xdr:graphicFrame macro="">
      <xdr:nvGraphicFramePr>
        <xdr:cNvPr id="7" name="Gráfico 6">
          <a:extLst>
            <a:ext uri="{FF2B5EF4-FFF2-40B4-BE49-F238E27FC236}">
              <a16:creationId xmlns:a16="http://schemas.microsoft.com/office/drawing/2014/main" id="{00000000-0008-0000-07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152399</xdr:colOff>
      <xdr:row>241</xdr:row>
      <xdr:rowOff>28574</xdr:rowOff>
    </xdr:from>
    <xdr:to>
      <xdr:col>6</xdr:col>
      <xdr:colOff>771525</xdr:colOff>
      <xdr:row>262</xdr:row>
      <xdr:rowOff>34636</xdr:rowOff>
    </xdr:to>
    <xdr:graphicFrame macro="">
      <xdr:nvGraphicFramePr>
        <xdr:cNvPr id="8" name="Gráfico 7">
          <a:extLst>
            <a:ext uri="{FF2B5EF4-FFF2-40B4-BE49-F238E27FC236}">
              <a16:creationId xmlns:a16="http://schemas.microsoft.com/office/drawing/2014/main" id="{00000000-0008-0000-07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6</xdr:col>
      <xdr:colOff>909207</xdr:colOff>
      <xdr:row>241</xdr:row>
      <xdr:rowOff>50963</xdr:rowOff>
    </xdr:from>
    <xdr:to>
      <xdr:col>23</xdr:col>
      <xdr:colOff>103909</xdr:colOff>
      <xdr:row>269</xdr:row>
      <xdr:rowOff>121227</xdr:rowOff>
    </xdr:to>
    <xdr:graphicFrame macro="">
      <xdr:nvGraphicFramePr>
        <xdr:cNvPr id="9" name="Gráfico 8">
          <a:extLst>
            <a:ext uri="{FF2B5EF4-FFF2-40B4-BE49-F238E27FC236}">
              <a16:creationId xmlns:a16="http://schemas.microsoft.com/office/drawing/2014/main" id="{00000000-0008-0000-07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152399</xdr:colOff>
      <xdr:row>167</xdr:row>
      <xdr:rowOff>28574</xdr:rowOff>
    </xdr:from>
    <xdr:to>
      <xdr:col>6</xdr:col>
      <xdr:colOff>771525</xdr:colOff>
      <xdr:row>183</xdr:row>
      <xdr:rowOff>171449</xdr:rowOff>
    </xdr:to>
    <xdr:graphicFrame macro="">
      <xdr:nvGraphicFramePr>
        <xdr:cNvPr id="10" name="Gráfico 9">
          <a:extLst>
            <a:ext uri="{FF2B5EF4-FFF2-40B4-BE49-F238E27FC236}">
              <a16:creationId xmlns:a16="http://schemas.microsoft.com/office/drawing/2014/main" id="{D2B1A7CF-8152-4ADD-B7F0-4EF40AE8ECB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6</xdr:col>
      <xdr:colOff>1272885</xdr:colOff>
      <xdr:row>167</xdr:row>
      <xdr:rowOff>74466</xdr:rowOff>
    </xdr:from>
    <xdr:to>
      <xdr:col>14</xdr:col>
      <xdr:colOff>398317</xdr:colOff>
      <xdr:row>184</xdr:row>
      <xdr:rowOff>17317</xdr:rowOff>
    </xdr:to>
    <xdr:graphicFrame macro="">
      <xdr:nvGraphicFramePr>
        <xdr:cNvPr id="12" name="Gráfico 11">
          <a:extLst>
            <a:ext uri="{FF2B5EF4-FFF2-40B4-BE49-F238E27FC236}">
              <a16:creationId xmlns:a16="http://schemas.microsoft.com/office/drawing/2014/main" id="{3872C7FF-33E0-4056-8718-0BC428742A3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7</xdr:col>
      <xdr:colOff>90486</xdr:colOff>
      <xdr:row>24</xdr:row>
      <xdr:rowOff>28575</xdr:rowOff>
    </xdr:from>
    <xdr:to>
      <xdr:col>18</xdr:col>
      <xdr:colOff>885265</xdr:colOff>
      <xdr:row>40</xdr:row>
      <xdr:rowOff>161925</xdr:rowOff>
    </xdr:to>
    <xdr:graphicFrame macro="">
      <xdr:nvGraphicFramePr>
        <xdr:cNvPr id="2" name="Gráfico 1">
          <a:extLst>
            <a:ext uri="{FF2B5EF4-FFF2-40B4-BE49-F238E27FC236}">
              <a16:creationId xmlns:a16="http://schemas.microsoft.com/office/drawing/2014/main" id="{00000000-0008-0000-0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152399</xdr:colOff>
      <xdr:row>24</xdr:row>
      <xdr:rowOff>28574</xdr:rowOff>
    </xdr:from>
    <xdr:to>
      <xdr:col>6</xdr:col>
      <xdr:colOff>771525</xdr:colOff>
      <xdr:row>40</xdr:row>
      <xdr:rowOff>171449</xdr:rowOff>
    </xdr:to>
    <xdr:graphicFrame macro="">
      <xdr:nvGraphicFramePr>
        <xdr:cNvPr id="3" name="Gráfico 2">
          <a:extLst>
            <a:ext uri="{FF2B5EF4-FFF2-40B4-BE49-F238E27FC236}">
              <a16:creationId xmlns:a16="http://schemas.microsoft.com/office/drawing/2014/main" id="{00000000-0008-0000-0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152399</xdr:colOff>
      <xdr:row>74</xdr:row>
      <xdr:rowOff>28574</xdr:rowOff>
    </xdr:from>
    <xdr:to>
      <xdr:col>6</xdr:col>
      <xdr:colOff>771525</xdr:colOff>
      <xdr:row>90</xdr:row>
      <xdr:rowOff>171449</xdr:rowOff>
    </xdr:to>
    <xdr:graphicFrame macro="">
      <xdr:nvGraphicFramePr>
        <xdr:cNvPr id="4" name="Gráfico 3">
          <a:extLst>
            <a:ext uri="{FF2B5EF4-FFF2-40B4-BE49-F238E27FC236}">
              <a16:creationId xmlns:a16="http://schemas.microsoft.com/office/drawing/2014/main" id="{00000000-0008-0000-08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561</xdr:colOff>
      <xdr:row>74</xdr:row>
      <xdr:rowOff>9526</xdr:rowOff>
    </xdr:from>
    <xdr:to>
      <xdr:col>18</xdr:col>
      <xdr:colOff>907676</xdr:colOff>
      <xdr:row>91</xdr:row>
      <xdr:rowOff>0</xdr:rowOff>
    </xdr:to>
    <xdr:graphicFrame macro="">
      <xdr:nvGraphicFramePr>
        <xdr:cNvPr id="5" name="Gráfico 4">
          <a:extLst>
            <a:ext uri="{FF2B5EF4-FFF2-40B4-BE49-F238E27FC236}">
              <a16:creationId xmlns:a16="http://schemas.microsoft.com/office/drawing/2014/main" id="{00000000-0008-0000-08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152399</xdr:colOff>
      <xdr:row>122</xdr:row>
      <xdr:rowOff>28574</xdr:rowOff>
    </xdr:from>
    <xdr:to>
      <xdr:col>6</xdr:col>
      <xdr:colOff>771525</xdr:colOff>
      <xdr:row>138</xdr:row>
      <xdr:rowOff>171449</xdr:rowOff>
    </xdr:to>
    <xdr:graphicFrame macro="">
      <xdr:nvGraphicFramePr>
        <xdr:cNvPr id="6" name="Gráfico 5">
          <a:extLst>
            <a:ext uri="{FF2B5EF4-FFF2-40B4-BE49-F238E27FC236}">
              <a16:creationId xmlns:a16="http://schemas.microsoft.com/office/drawing/2014/main" id="{00000000-0008-0000-08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145676</xdr:colOff>
      <xdr:row>122</xdr:row>
      <xdr:rowOff>51546</xdr:rowOff>
    </xdr:from>
    <xdr:to>
      <xdr:col>18</xdr:col>
      <xdr:colOff>1095376</xdr:colOff>
      <xdr:row>138</xdr:row>
      <xdr:rowOff>145675</xdr:rowOff>
    </xdr:to>
    <xdr:graphicFrame macro="">
      <xdr:nvGraphicFramePr>
        <xdr:cNvPr id="7" name="Gráfico 6">
          <a:extLst>
            <a:ext uri="{FF2B5EF4-FFF2-40B4-BE49-F238E27FC236}">
              <a16:creationId xmlns:a16="http://schemas.microsoft.com/office/drawing/2014/main" id="{00000000-0008-0000-08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187035</xdr:colOff>
      <xdr:row>241</xdr:row>
      <xdr:rowOff>132483</xdr:rowOff>
    </xdr:from>
    <xdr:to>
      <xdr:col>7</xdr:col>
      <xdr:colOff>25977</xdr:colOff>
      <xdr:row>266</xdr:row>
      <xdr:rowOff>86591</xdr:rowOff>
    </xdr:to>
    <xdr:graphicFrame macro="">
      <xdr:nvGraphicFramePr>
        <xdr:cNvPr id="8" name="Gráfico 7">
          <a:extLst>
            <a:ext uri="{FF2B5EF4-FFF2-40B4-BE49-F238E27FC236}">
              <a16:creationId xmlns:a16="http://schemas.microsoft.com/office/drawing/2014/main" id="{00000000-0008-0000-08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95252</xdr:colOff>
      <xdr:row>241</xdr:row>
      <xdr:rowOff>16327</xdr:rowOff>
    </xdr:from>
    <xdr:to>
      <xdr:col>22</xdr:col>
      <xdr:colOff>710046</xdr:colOff>
      <xdr:row>267</xdr:row>
      <xdr:rowOff>103327</xdr:rowOff>
    </xdr:to>
    <xdr:graphicFrame macro="">
      <xdr:nvGraphicFramePr>
        <xdr:cNvPr id="9" name="Gráfico 8">
          <a:extLst>
            <a:ext uri="{FF2B5EF4-FFF2-40B4-BE49-F238E27FC236}">
              <a16:creationId xmlns:a16="http://schemas.microsoft.com/office/drawing/2014/main" id="{00000000-0008-0000-08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152399</xdr:colOff>
      <xdr:row>167</xdr:row>
      <xdr:rowOff>28574</xdr:rowOff>
    </xdr:from>
    <xdr:to>
      <xdr:col>6</xdr:col>
      <xdr:colOff>771525</xdr:colOff>
      <xdr:row>183</xdr:row>
      <xdr:rowOff>171449</xdr:rowOff>
    </xdr:to>
    <xdr:graphicFrame macro="">
      <xdr:nvGraphicFramePr>
        <xdr:cNvPr id="10" name="Gráfico 9">
          <a:extLst>
            <a:ext uri="{FF2B5EF4-FFF2-40B4-BE49-F238E27FC236}">
              <a16:creationId xmlns:a16="http://schemas.microsoft.com/office/drawing/2014/main" id="{020EDF20-6774-4007-87B5-927E649FB0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7</xdr:col>
      <xdr:colOff>77932</xdr:colOff>
      <xdr:row>167</xdr:row>
      <xdr:rowOff>22513</xdr:rowOff>
    </xdr:from>
    <xdr:to>
      <xdr:col>19</xdr:col>
      <xdr:colOff>138545</xdr:colOff>
      <xdr:row>184</xdr:row>
      <xdr:rowOff>103909</xdr:rowOff>
    </xdr:to>
    <xdr:graphicFrame macro="">
      <xdr:nvGraphicFramePr>
        <xdr:cNvPr id="12" name="Gráfico 11">
          <a:extLst>
            <a:ext uri="{FF2B5EF4-FFF2-40B4-BE49-F238E27FC236}">
              <a16:creationId xmlns:a16="http://schemas.microsoft.com/office/drawing/2014/main" id="{FFCACC0C-25D6-4F0D-A87A-44BD26FF61F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7</xdr:col>
      <xdr:colOff>90486</xdr:colOff>
      <xdr:row>24</xdr:row>
      <xdr:rowOff>28575</xdr:rowOff>
    </xdr:from>
    <xdr:to>
      <xdr:col>18</xdr:col>
      <xdr:colOff>885265</xdr:colOff>
      <xdr:row>40</xdr:row>
      <xdr:rowOff>161925</xdr:rowOff>
    </xdr:to>
    <xdr:graphicFrame macro="">
      <xdr:nvGraphicFramePr>
        <xdr:cNvPr id="2" name="Gráfico 1">
          <a:extLst>
            <a:ext uri="{FF2B5EF4-FFF2-40B4-BE49-F238E27FC236}">
              <a16:creationId xmlns:a16="http://schemas.microsoft.com/office/drawing/2014/main"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152399</xdr:colOff>
      <xdr:row>24</xdr:row>
      <xdr:rowOff>28574</xdr:rowOff>
    </xdr:from>
    <xdr:to>
      <xdr:col>6</xdr:col>
      <xdr:colOff>771525</xdr:colOff>
      <xdr:row>40</xdr:row>
      <xdr:rowOff>171449</xdr:rowOff>
    </xdr:to>
    <xdr:graphicFrame macro="">
      <xdr:nvGraphicFramePr>
        <xdr:cNvPr id="3" name="Gráfico 2">
          <a:extLst>
            <a:ext uri="{FF2B5EF4-FFF2-40B4-BE49-F238E27FC236}">
              <a16:creationId xmlns:a16="http://schemas.microsoft.com/office/drawing/2014/main" id="{00000000-0008-0000-0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152399</xdr:colOff>
      <xdr:row>74</xdr:row>
      <xdr:rowOff>28574</xdr:rowOff>
    </xdr:from>
    <xdr:to>
      <xdr:col>6</xdr:col>
      <xdr:colOff>771525</xdr:colOff>
      <xdr:row>90</xdr:row>
      <xdr:rowOff>171449</xdr:rowOff>
    </xdr:to>
    <xdr:graphicFrame macro="">
      <xdr:nvGraphicFramePr>
        <xdr:cNvPr id="4" name="Gráfico 3">
          <a:extLst>
            <a:ext uri="{FF2B5EF4-FFF2-40B4-BE49-F238E27FC236}">
              <a16:creationId xmlns:a16="http://schemas.microsoft.com/office/drawing/2014/main" id="{00000000-0008-0000-09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561</xdr:colOff>
      <xdr:row>74</xdr:row>
      <xdr:rowOff>9526</xdr:rowOff>
    </xdr:from>
    <xdr:to>
      <xdr:col>18</xdr:col>
      <xdr:colOff>907676</xdr:colOff>
      <xdr:row>91</xdr:row>
      <xdr:rowOff>0</xdr:rowOff>
    </xdr:to>
    <xdr:graphicFrame macro="">
      <xdr:nvGraphicFramePr>
        <xdr:cNvPr id="5" name="Gráfico 4">
          <a:extLst>
            <a:ext uri="{FF2B5EF4-FFF2-40B4-BE49-F238E27FC236}">
              <a16:creationId xmlns:a16="http://schemas.microsoft.com/office/drawing/2014/main" id="{00000000-0008-0000-09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152399</xdr:colOff>
      <xdr:row>122</xdr:row>
      <xdr:rowOff>28574</xdr:rowOff>
    </xdr:from>
    <xdr:to>
      <xdr:col>6</xdr:col>
      <xdr:colOff>771525</xdr:colOff>
      <xdr:row>138</xdr:row>
      <xdr:rowOff>171449</xdr:rowOff>
    </xdr:to>
    <xdr:graphicFrame macro="">
      <xdr:nvGraphicFramePr>
        <xdr:cNvPr id="6" name="Gráfico 5">
          <a:extLst>
            <a:ext uri="{FF2B5EF4-FFF2-40B4-BE49-F238E27FC236}">
              <a16:creationId xmlns:a16="http://schemas.microsoft.com/office/drawing/2014/main" id="{00000000-0008-0000-09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145676</xdr:colOff>
      <xdr:row>122</xdr:row>
      <xdr:rowOff>51546</xdr:rowOff>
    </xdr:from>
    <xdr:to>
      <xdr:col>18</xdr:col>
      <xdr:colOff>1095376</xdr:colOff>
      <xdr:row>138</xdr:row>
      <xdr:rowOff>145675</xdr:rowOff>
    </xdr:to>
    <xdr:graphicFrame macro="">
      <xdr:nvGraphicFramePr>
        <xdr:cNvPr id="7" name="Gráfico 6">
          <a:extLst>
            <a:ext uri="{FF2B5EF4-FFF2-40B4-BE49-F238E27FC236}">
              <a16:creationId xmlns:a16="http://schemas.microsoft.com/office/drawing/2014/main" id="{00000000-0008-0000-09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152399</xdr:colOff>
      <xdr:row>241</xdr:row>
      <xdr:rowOff>28574</xdr:rowOff>
    </xdr:from>
    <xdr:to>
      <xdr:col>6</xdr:col>
      <xdr:colOff>771525</xdr:colOff>
      <xdr:row>257</xdr:row>
      <xdr:rowOff>171449</xdr:rowOff>
    </xdr:to>
    <xdr:graphicFrame macro="">
      <xdr:nvGraphicFramePr>
        <xdr:cNvPr id="8" name="Gráfico 7">
          <a:extLst>
            <a:ext uri="{FF2B5EF4-FFF2-40B4-BE49-F238E27FC236}">
              <a16:creationId xmlns:a16="http://schemas.microsoft.com/office/drawing/2014/main" id="{00000000-0008-0000-09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95251</xdr:colOff>
      <xdr:row>241</xdr:row>
      <xdr:rowOff>16327</xdr:rowOff>
    </xdr:from>
    <xdr:to>
      <xdr:col>25</xdr:col>
      <xdr:colOff>163286</xdr:colOff>
      <xdr:row>262</xdr:row>
      <xdr:rowOff>17319</xdr:rowOff>
    </xdr:to>
    <xdr:graphicFrame macro="">
      <xdr:nvGraphicFramePr>
        <xdr:cNvPr id="9" name="Gráfico 8">
          <a:extLst>
            <a:ext uri="{FF2B5EF4-FFF2-40B4-BE49-F238E27FC236}">
              <a16:creationId xmlns:a16="http://schemas.microsoft.com/office/drawing/2014/main" id="{00000000-0008-0000-09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857249</xdr:colOff>
      <xdr:row>167</xdr:row>
      <xdr:rowOff>22511</xdr:rowOff>
    </xdr:from>
    <xdr:to>
      <xdr:col>18</xdr:col>
      <xdr:colOff>1264227</xdr:colOff>
      <xdr:row>184</xdr:row>
      <xdr:rowOff>103908</xdr:rowOff>
    </xdr:to>
    <xdr:graphicFrame macro="">
      <xdr:nvGraphicFramePr>
        <xdr:cNvPr id="12" name="Gráfico 11">
          <a:extLst>
            <a:ext uri="{FF2B5EF4-FFF2-40B4-BE49-F238E27FC236}">
              <a16:creationId xmlns:a16="http://schemas.microsoft.com/office/drawing/2014/main" id="{032CC6E6-CEEF-4EFD-8177-8FDA4CCBC6A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17318</xdr:colOff>
      <xdr:row>167</xdr:row>
      <xdr:rowOff>17319</xdr:rowOff>
    </xdr:from>
    <xdr:to>
      <xdr:col>6</xdr:col>
      <xdr:colOff>379269</xdr:colOff>
      <xdr:row>183</xdr:row>
      <xdr:rowOff>160194</xdr:rowOff>
    </xdr:to>
    <xdr:graphicFrame macro="">
      <xdr:nvGraphicFramePr>
        <xdr:cNvPr id="13" name="Gráfico 12">
          <a:extLst>
            <a:ext uri="{FF2B5EF4-FFF2-40B4-BE49-F238E27FC236}">
              <a16:creationId xmlns:a16="http://schemas.microsoft.com/office/drawing/2014/main" id="{54CB9029-0957-4655-A734-487B81DDD9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7</xdr:col>
      <xdr:colOff>90486</xdr:colOff>
      <xdr:row>24</xdr:row>
      <xdr:rowOff>28575</xdr:rowOff>
    </xdr:from>
    <xdr:to>
      <xdr:col>18</xdr:col>
      <xdr:colOff>885265</xdr:colOff>
      <xdr:row>40</xdr:row>
      <xdr:rowOff>161925</xdr:rowOff>
    </xdr:to>
    <xdr:graphicFrame macro="">
      <xdr:nvGraphicFramePr>
        <xdr:cNvPr id="2" name="Gráfico 1">
          <a:extLst>
            <a:ext uri="{FF2B5EF4-FFF2-40B4-BE49-F238E27FC236}">
              <a16:creationId xmlns:a16="http://schemas.microsoft.com/office/drawing/2014/main" id="{00000000-0008-0000-0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152399</xdr:colOff>
      <xdr:row>24</xdr:row>
      <xdr:rowOff>28574</xdr:rowOff>
    </xdr:from>
    <xdr:to>
      <xdr:col>6</xdr:col>
      <xdr:colOff>771525</xdr:colOff>
      <xdr:row>40</xdr:row>
      <xdr:rowOff>171449</xdr:rowOff>
    </xdr:to>
    <xdr:graphicFrame macro="">
      <xdr:nvGraphicFramePr>
        <xdr:cNvPr id="3" name="Gráfico 2">
          <a:extLst>
            <a:ext uri="{FF2B5EF4-FFF2-40B4-BE49-F238E27FC236}">
              <a16:creationId xmlns:a16="http://schemas.microsoft.com/office/drawing/2014/main" id="{00000000-0008-0000-0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152399</xdr:colOff>
      <xdr:row>74</xdr:row>
      <xdr:rowOff>28574</xdr:rowOff>
    </xdr:from>
    <xdr:to>
      <xdr:col>6</xdr:col>
      <xdr:colOff>771525</xdr:colOff>
      <xdr:row>90</xdr:row>
      <xdr:rowOff>171449</xdr:rowOff>
    </xdr:to>
    <xdr:graphicFrame macro="">
      <xdr:nvGraphicFramePr>
        <xdr:cNvPr id="4" name="Gráfico 3">
          <a:extLst>
            <a:ext uri="{FF2B5EF4-FFF2-40B4-BE49-F238E27FC236}">
              <a16:creationId xmlns:a16="http://schemas.microsoft.com/office/drawing/2014/main" id="{00000000-0008-0000-0A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561</xdr:colOff>
      <xdr:row>74</xdr:row>
      <xdr:rowOff>9526</xdr:rowOff>
    </xdr:from>
    <xdr:to>
      <xdr:col>18</xdr:col>
      <xdr:colOff>907676</xdr:colOff>
      <xdr:row>91</xdr:row>
      <xdr:rowOff>0</xdr:rowOff>
    </xdr:to>
    <xdr:graphicFrame macro="">
      <xdr:nvGraphicFramePr>
        <xdr:cNvPr id="5" name="Gráfico 4">
          <a:extLst>
            <a:ext uri="{FF2B5EF4-FFF2-40B4-BE49-F238E27FC236}">
              <a16:creationId xmlns:a16="http://schemas.microsoft.com/office/drawing/2014/main" id="{00000000-0008-0000-0A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152399</xdr:colOff>
      <xdr:row>122</xdr:row>
      <xdr:rowOff>28574</xdr:rowOff>
    </xdr:from>
    <xdr:to>
      <xdr:col>6</xdr:col>
      <xdr:colOff>771525</xdr:colOff>
      <xdr:row>138</xdr:row>
      <xdr:rowOff>171449</xdr:rowOff>
    </xdr:to>
    <xdr:graphicFrame macro="">
      <xdr:nvGraphicFramePr>
        <xdr:cNvPr id="6" name="Gráfico 5">
          <a:extLst>
            <a:ext uri="{FF2B5EF4-FFF2-40B4-BE49-F238E27FC236}">
              <a16:creationId xmlns:a16="http://schemas.microsoft.com/office/drawing/2014/main" id="{00000000-0008-0000-0A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145676</xdr:colOff>
      <xdr:row>122</xdr:row>
      <xdr:rowOff>51546</xdr:rowOff>
    </xdr:from>
    <xdr:to>
      <xdr:col>18</xdr:col>
      <xdr:colOff>1095376</xdr:colOff>
      <xdr:row>138</xdr:row>
      <xdr:rowOff>145675</xdr:rowOff>
    </xdr:to>
    <xdr:graphicFrame macro="">
      <xdr:nvGraphicFramePr>
        <xdr:cNvPr id="7" name="Gráfico 6">
          <a:extLst>
            <a:ext uri="{FF2B5EF4-FFF2-40B4-BE49-F238E27FC236}">
              <a16:creationId xmlns:a16="http://schemas.microsoft.com/office/drawing/2014/main" id="{00000000-0008-0000-0A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152399</xdr:colOff>
      <xdr:row>246</xdr:row>
      <xdr:rowOff>28574</xdr:rowOff>
    </xdr:from>
    <xdr:to>
      <xdr:col>6</xdr:col>
      <xdr:colOff>771525</xdr:colOff>
      <xdr:row>262</xdr:row>
      <xdr:rowOff>171449</xdr:rowOff>
    </xdr:to>
    <xdr:graphicFrame macro="">
      <xdr:nvGraphicFramePr>
        <xdr:cNvPr id="8" name="Gráfico 7">
          <a:extLst>
            <a:ext uri="{FF2B5EF4-FFF2-40B4-BE49-F238E27FC236}">
              <a16:creationId xmlns:a16="http://schemas.microsoft.com/office/drawing/2014/main" id="{00000000-0008-0000-0A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95251</xdr:colOff>
      <xdr:row>246</xdr:row>
      <xdr:rowOff>16327</xdr:rowOff>
    </xdr:from>
    <xdr:to>
      <xdr:col>25</xdr:col>
      <xdr:colOff>163286</xdr:colOff>
      <xdr:row>263</xdr:row>
      <xdr:rowOff>54428</xdr:rowOff>
    </xdr:to>
    <xdr:graphicFrame macro="">
      <xdr:nvGraphicFramePr>
        <xdr:cNvPr id="9" name="Gráfico 8">
          <a:extLst>
            <a:ext uri="{FF2B5EF4-FFF2-40B4-BE49-F238E27FC236}">
              <a16:creationId xmlns:a16="http://schemas.microsoft.com/office/drawing/2014/main" id="{00000000-0008-0000-0A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152399</xdr:colOff>
      <xdr:row>167</xdr:row>
      <xdr:rowOff>28574</xdr:rowOff>
    </xdr:from>
    <xdr:to>
      <xdr:col>6</xdr:col>
      <xdr:colOff>771525</xdr:colOff>
      <xdr:row>183</xdr:row>
      <xdr:rowOff>171449</xdr:rowOff>
    </xdr:to>
    <xdr:graphicFrame macro="">
      <xdr:nvGraphicFramePr>
        <xdr:cNvPr id="10" name="Gráfico 9">
          <a:extLst>
            <a:ext uri="{FF2B5EF4-FFF2-40B4-BE49-F238E27FC236}">
              <a16:creationId xmlns:a16="http://schemas.microsoft.com/office/drawing/2014/main" id="{163050CE-53E7-4592-B21E-D849DCFB8A0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5192</xdr:colOff>
      <xdr:row>167</xdr:row>
      <xdr:rowOff>22512</xdr:rowOff>
    </xdr:from>
    <xdr:to>
      <xdr:col>18</xdr:col>
      <xdr:colOff>865908</xdr:colOff>
      <xdr:row>184</xdr:row>
      <xdr:rowOff>51954</xdr:rowOff>
    </xdr:to>
    <xdr:graphicFrame macro="">
      <xdr:nvGraphicFramePr>
        <xdr:cNvPr id="12" name="Gráfico 11">
          <a:extLst>
            <a:ext uri="{FF2B5EF4-FFF2-40B4-BE49-F238E27FC236}">
              <a16:creationId xmlns:a16="http://schemas.microsoft.com/office/drawing/2014/main" id="{728C561B-4ADF-4D88-862C-FD7F9A26983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7</xdr:col>
      <xdr:colOff>90486</xdr:colOff>
      <xdr:row>24</xdr:row>
      <xdr:rowOff>28575</xdr:rowOff>
    </xdr:from>
    <xdr:to>
      <xdr:col>18</xdr:col>
      <xdr:colOff>885265</xdr:colOff>
      <xdr:row>40</xdr:row>
      <xdr:rowOff>161925</xdr:rowOff>
    </xdr:to>
    <xdr:graphicFrame macro="">
      <xdr:nvGraphicFramePr>
        <xdr:cNvPr id="2" name="Gráfico 1">
          <a:extLst>
            <a:ext uri="{FF2B5EF4-FFF2-40B4-BE49-F238E27FC236}">
              <a16:creationId xmlns:a16="http://schemas.microsoft.com/office/drawing/2014/main" id="{00000000-0008-0000-0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152399</xdr:colOff>
      <xdr:row>24</xdr:row>
      <xdr:rowOff>28574</xdr:rowOff>
    </xdr:from>
    <xdr:to>
      <xdr:col>6</xdr:col>
      <xdr:colOff>771525</xdr:colOff>
      <xdr:row>40</xdr:row>
      <xdr:rowOff>171449</xdr:rowOff>
    </xdr:to>
    <xdr:graphicFrame macro="">
      <xdr:nvGraphicFramePr>
        <xdr:cNvPr id="3" name="Gráfico 2">
          <a:extLst>
            <a:ext uri="{FF2B5EF4-FFF2-40B4-BE49-F238E27FC236}">
              <a16:creationId xmlns:a16="http://schemas.microsoft.com/office/drawing/2014/main" id="{00000000-0008-0000-0B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152399</xdr:colOff>
      <xdr:row>74</xdr:row>
      <xdr:rowOff>28574</xdr:rowOff>
    </xdr:from>
    <xdr:to>
      <xdr:col>6</xdr:col>
      <xdr:colOff>771525</xdr:colOff>
      <xdr:row>90</xdr:row>
      <xdr:rowOff>171449</xdr:rowOff>
    </xdr:to>
    <xdr:graphicFrame macro="">
      <xdr:nvGraphicFramePr>
        <xdr:cNvPr id="4" name="Gráfico 3">
          <a:extLst>
            <a:ext uri="{FF2B5EF4-FFF2-40B4-BE49-F238E27FC236}">
              <a16:creationId xmlns:a16="http://schemas.microsoft.com/office/drawing/2014/main" id="{00000000-0008-0000-0B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561</xdr:colOff>
      <xdr:row>74</xdr:row>
      <xdr:rowOff>9526</xdr:rowOff>
    </xdr:from>
    <xdr:to>
      <xdr:col>18</xdr:col>
      <xdr:colOff>907676</xdr:colOff>
      <xdr:row>91</xdr:row>
      <xdr:rowOff>0</xdr:rowOff>
    </xdr:to>
    <xdr:graphicFrame macro="">
      <xdr:nvGraphicFramePr>
        <xdr:cNvPr id="5" name="Gráfico 4">
          <a:extLst>
            <a:ext uri="{FF2B5EF4-FFF2-40B4-BE49-F238E27FC236}">
              <a16:creationId xmlns:a16="http://schemas.microsoft.com/office/drawing/2014/main" id="{00000000-0008-0000-0B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152399</xdr:colOff>
      <xdr:row>122</xdr:row>
      <xdr:rowOff>28574</xdr:rowOff>
    </xdr:from>
    <xdr:to>
      <xdr:col>6</xdr:col>
      <xdr:colOff>771525</xdr:colOff>
      <xdr:row>138</xdr:row>
      <xdr:rowOff>171449</xdr:rowOff>
    </xdr:to>
    <xdr:graphicFrame macro="">
      <xdr:nvGraphicFramePr>
        <xdr:cNvPr id="6" name="Gráfico 5">
          <a:extLst>
            <a:ext uri="{FF2B5EF4-FFF2-40B4-BE49-F238E27FC236}">
              <a16:creationId xmlns:a16="http://schemas.microsoft.com/office/drawing/2014/main" id="{00000000-0008-0000-0B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145676</xdr:colOff>
      <xdr:row>122</xdr:row>
      <xdr:rowOff>51546</xdr:rowOff>
    </xdr:from>
    <xdr:to>
      <xdr:col>18</xdr:col>
      <xdr:colOff>1095376</xdr:colOff>
      <xdr:row>138</xdr:row>
      <xdr:rowOff>145675</xdr:rowOff>
    </xdr:to>
    <xdr:graphicFrame macro="">
      <xdr:nvGraphicFramePr>
        <xdr:cNvPr id="7" name="Gráfico 6">
          <a:extLst>
            <a:ext uri="{FF2B5EF4-FFF2-40B4-BE49-F238E27FC236}">
              <a16:creationId xmlns:a16="http://schemas.microsoft.com/office/drawing/2014/main" id="{00000000-0008-0000-0B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152399</xdr:colOff>
      <xdr:row>243</xdr:row>
      <xdr:rowOff>28574</xdr:rowOff>
    </xdr:from>
    <xdr:to>
      <xdr:col>6</xdr:col>
      <xdr:colOff>771525</xdr:colOff>
      <xdr:row>259</xdr:row>
      <xdr:rowOff>171449</xdr:rowOff>
    </xdr:to>
    <xdr:graphicFrame macro="">
      <xdr:nvGraphicFramePr>
        <xdr:cNvPr id="8" name="Gráfico 7">
          <a:extLst>
            <a:ext uri="{FF2B5EF4-FFF2-40B4-BE49-F238E27FC236}">
              <a16:creationId xmlns:a16="http://schemas.microsoft.com/office/drawing/2014/main" id="{00000000-0008-0000-0B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147205</xdr:colOff>
      <xdr:row>243</xdr:row>
      <xdr:rowOff>16327</xdr:rowOff>
    </xdr:from>
    <xdr:to>
      <xdr:col>25</xdr:col>
      <xdr:colOff>215240</xdr:colOff>
      <xdr:row>260</xdr:row>
      <xdr:rowOff>54428</xdr:rowOff>
    </xdr:to>
    <xdr:graphicFrame macro="">
      <xdr:nvGraphicFramePr>
        <xdr:cNvPr id="9" name="Gráfico 8">
          <a:extLst>
            <a:ext uri="{FF2B5EF4-FFF2-40B4-BE49-F238E27FC236}">
              <a16:creationId xmlns:a16="http://schemas.microsoft.com/office/drawing/2014/main" id="{00000000-0008-0000-0B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152399</xdr:colOff>
      <xdr:row>167</xdr:row>
      <xdr:rowOff>28574</xdr:rowOff>
    </xdr:from>
    <xdr:to>
      <xdr:col>6</xdr:col>
      <xdr:colOff>771525</xdr:colOff>
      <xdr:row>183</xdr:row>
      <xdr:rowOff>171449</xdr:rowOff>
    </xdr:to>
    <xdr:graphicFrame macro="">
      <xdr:nvGraphicFramePr>
        <xdr:cNvPr id="10" name="Gráfico 9">
          <a:extLst>
            <a:ext uri="{FF2B5EF4-FFF2-40B4-BE49-F238E27FC236}">
              <a16:creationId xmlns:a16="http://schemas.microsoft.com/office/drawing/2014/main" id="{5EAF18F2-5D36-4456-B879-76F15C3954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346363</xdr:colOff>
      <xdr:row>167</xdr:row>
      <xdr:rowOff>22512</xdr:rowOff>
    </xdr:from>
    <xdr:to>
      <xdr:col>16</xdr:col>
      <xdr:colOff>900545</xdr:colOff>
      <xdr:row>183</xdr:row>
      <xdr:rowOff>173182</xdr:rowOff>
    </xdr:to>
    <xdr:graphicFrame macro="">
      <xdr:nvGraphicFramePr>
        <xdr:cNvPr id="12" name="Gráfico 11">
          <a:extLst>
            <a:ext uri="{FF2B5EF4-FFF2-40B4-BE49-F238E27FC236}">
              <a16:creationId xmlns:a16="http://schemas.microsoft.com/office/drawing/2014/main" id="{1D99D91E-EC2E-4330-A99F-AEEBE78A2DC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SLEM CCMSS" refreshedDate="44314.401841550927" createdVersion="6" refreshedVersion="6" minRefreshableVersion="3" recordCount="1224" xr:uid="{00000000-000A-0000-FFFF-FFFF0C000000}">
  <cacheSource type="worksheet">
    <worksheetSource ref="A1:AH1048576" sheet="BD"/>
  </cacheSource>
  <cacheFields count="34">
    <cacheField name="CODIGO" numFmtId="0">
      <sharedItems containsBlank="1" count="25">
        <s v="HARG1"/>
        <s v="HARG2"/>
        <s v="HASL1"/>
        <s v="HASL2"/>
        <s v="PLTR1"/>
        <s v="PLTR2"/>
        <s v="MAAB1"/>
        <s v="MAAB2"/>
        <s v="MACA1"/>
        <s v="MACA2"/>
        <s v="PAPO1"/>
        <s v="PAPO2"/>
        <s v="PAPR1"/>
        <s v="PAPR2"/>
        <s v="RECO"/>
        <s v="SALT"/>
        <s v="CONV"/>
        <s v="MAKI"/>
        <s v="HOSP1"/>
        <s v="PAPR3"/>
        <s v="HASL3"/>
        <s v="HUMH"/>
        <s v="HOSP2"/>
        <s v="MSP"/>
        <m/>
      </sharedItems>
    </cacheField>
    <cacheField name="SITIO" numFmtId="0">
      <sharedItems containsBlank="1"/>
    </cacheField>
    <cacheField name="FECHA" numFmtId="0">
      <sharedItems containsNonDate="0" containsDate="1" containsString="0" containsBlank="1" minDate="2018-04-20T00:00:00" maxDate="2021-04-13T00:00:00"/>
    </cacheField>
    <cacheField name="MES" numFmtId="0">
      <sharedItems containsBlank="1" count="40">
        <s v="abr-18"/>
        <s v="may-18"/>
        <s v="jun-18"/>
        <s v="jul-18"/>
        <s v="ago-18"/>
        <s v="sep-18"/>
        <s v="oct-18"/>
        <s v="nov-18"/>
        <s v="dic-18"/>
        <s v="ene-19"/>
        <s v="feb-19"/>
        <s v="mar-19"/>
        <s v="abr-19"/>
        <s v="may-19"/>
        <s v="jun-19"/>
        <s v="jul-19"/>
        <s v="ago-19"/>
        <s v="sep-19"/>
        <s v="oct-19"/>
        <s v="nov-19"/>
        <s v="dic-19"/>
        <s v="ene-20"/>
        <s v="feb-20"/>
        <s v="mar-20"/>
        <s v="abr-20"/>
        <s v="may-20"/>
        <s v="jun-20"/>
        <s v="jul-20"/>
        <s v="ago-20"/>
        <s v="sep-20"/>
        <s v="oct-20"/>
        <s v="nov-20"/>
        <s v="dic-20"/>
        <s v="ene-21"/>
        <s v="feb-21"/>
        <s v="mar-21"/>
        <s v="abr-21"/>
        <s v="ene-00"/>
        <m/>
        <s v="dic-21" u="1"/>
      </sharedItems>
    </cacheField>
    <cacheField name="AÑO" numFmtId="0">
      <sharedItems containsBlank="1" count="6">
        <s v="2018"/>
        <s v="2019"/>
        <s v="2020"/>
        <s v="2021"/>
        <s v="2000"/>
        <m/>
      </sharedItems>
    </cacheField>
    <cacheField name="HORA" numFmtId="0">
      <sharedItems containsNonDate="0" containsDate="1" containsString="0" containsBlank="1" minDate="1899-12-30T01:15:00" maxDate="1899-12-30T16:30:00"/>
    </cacheField>
    <cacheField name="Temp Aire" numFmtId="0">
      <sharedItems containsString="0" containsBlank="1" containsNumber="1" minValue="2" maxValue="29"/>
    </cacheField>
    <cacheField name="Temp Agua" numFmtId="165">
      <sharedItems containsString="0" containsBlank="1" containsNumber="1" minValue="1.5" maxValue="23"/>
    </cacheField>
    <cacheField name="pH" numFmtId="165">
      <sharedItems containsString="0" containsBlank="1" containsNumber="1" minValue="5.5" maxValue="8.5"/>
    </cacheField>
    <cacheField name="Oxígeno 1" numFmtId="165">
      <sharedItems containsString="0" containsBlank="1" containsNumber="1" minValue="0" maxValue="9.3000000000000007"/>
    </cacheField>
    <cacheField name="Oxígeno 2" numFmtId="165">
      <sharedItems containsString="0" containsBlank="1" containsNumber="1" minValue="0" maxValue="9.4"/>
    </cacheField>
    <cacheField name="O2 PROM" numFmtId="165">
      <sharedItems containsBlank="1" containsMixedTypes="1" containsNumber="1" minValue="0" maxValue="9.3500000000000014"/>
    </cacheField>
    <cacheField name="%SAT. OD" numFmtId="0">
      <sharedItems containsBlank="1" containsMixedTypes="1" containsNumber="1" minValue="0" maxValue="93.506493506493499"/>
    </cacheField>
    <cacheField name="Turbidez 50 ml_x000a_(# incremento)" numFmtId="0">
      <sharedItems containsBlank="1" containsMixedTypes="1" containsNumber="1" containsInteger="1" minValue="0" maxValue="20"/>
    </cacheField>
    <cacheField name="Turbidez 25 ml_x000a_(# incremento)" numFmtId="0">
      <sharedItems containsString="0" containsBlank="1" containsNumber="1" containsInteger="1" minValue="1" maxValue="13"/>
    </cacheField>
    <cacheField name="TURBIDEZ" numFmtId="1">
      <sharedItems containsBlank="1" containsMixedTypes="1" containsNumber="1" containsInteger="1" minValue="0" maxValue="130"/>
    </cacheField>
    <cacheField name="Alcalinidad" numFmtId="0">
      <sharedItems containsBlank="1" containsMixedTypes="1" containsNumber="1" containsInteger="1" minValue="10" maxValue="515"/>
    </cacheField>
    <cacheField name="Dureza" numFmtId="0">
      <sharedItems containsBlank="1" containsMixedTypes="1" containsNumber="1" containsInteger="1" minValue="0" maxValue="500"/>
    </cacheField>
    <cacheField name="Nitratos" numFmtId="2">
      <sharedItems containsBlank="1" containsMixedTypes="1" containsNumber="1" minValue="0" maxValue="8.8000000000000007"/>
    </cacheField>
    <cacheField name="Fosfatos" numFmtId="0">
      <sharedItems containsString="0" containsBlank="1" containsNumber="1" minValue="0" maxValue="10"/>
    </cacheField>
    <cacheField name="HORA2" numFmtId="0">
      <sharedItems containsNonDate="0" containsDate="1" containsString="0" containsBlank="1" minDate="1899-12-30T01:40:00" maxDate="1900-01-11T00:00:00"/>
    </cacheField>
    <cacheField name="VOLUMEN MUESTRA" numFmtId="0">
      <sharedItems containsString="0" containsBlank="1" containsNumber="1" containsInteger="1" minValue="1" maxValue="3"/>
    </cacheField>
    <cacheField name="TEMP. INCUBACIÓN" numFmtId="0">
      <sharedItems containsString="0" containsBlank="1" containsNumber="1" containsInteger="1" minValue="30" maxValue="40"/>
    </cacheField>
    <cacheField name="TIEMPO INCUBACIÓN" numFmtId="0">
      <sharedItems containsString="0" containsBlank="1" containsNumber="1" minValue="33" maxValue="46"/>
    </cacheField>
    <cacheField name="E. COLI M1" numFmtId="0">
      <sharedItems containsString="0" containsBlank="1" containsNumber="1" containsInteger="1" minValue="0" maxValue="628"/>
    </cacheField>
    <cacheField name="E. COLI M2" numFmtId="0">
      <sharedItems containsString="0" containsBlank="1" containsNumber="1" containsInteger="1" minValue="0" maxValue="569"/>
    </cacheField>
    <cacheField name="E. COLI M3" numFmtId="0">
      <sharedItems containsString="0" containsBlank="1" containsNumber="1" containsInteger="1" minValue="0" maxValue="575"/>
    </cacheField>
    <cacheField name="E. COLI TOTAL" numFmtId="0">
      <sharedItems containsBlank="1" containsMixedTypes="1" containsNumber="1" minValue="0" maxValue="55733.333333333336"/>
    </cacheField>
    <cacheField name="OTROS COLIFORMES M1" numFmtId="0">
      <sharedItems containsString="0" containsBlank="1" containsNumber="1" containsInteger="1" minValue="0" maxValue="428"/>
    </cacheField>
    <cacheField name="OTROS COLIFORMES M2" numFmtId="0">
      <sharedItems containsString="0" containsBlank="1" containsNumber="1" containsInteger="1" minValue="0" maxValue="294"/>
    </cacheField>
    <cacheField name="OTROS COLIFORMES M3" numFmtId="0">
      <sharedItems containsString="0" containsBlank="1" containsNumber="1" containsInteger="1" minValue="0" maxValue="340"/>
    </cacheField>
    <cacheField name="OTROS COLIFORMES (TOTAL)" numFmtId="0">
      <sharedItems containsBlank="1" containsMixedTypes="1" containsNumber="1" minValue="0" maxValue="27966.666666666668"/>
    </cacheField>
    <cacheField name="TDS" numFmtId="0">
      <sharedItems containsString="0" containsBlank="1" containsNumber="1" containsInteger="1" minValue="34" maxValue="352"/>
    </cacheField>
    <cacheField name="OBSERVACIONES" numFmtId="0">
      <sharedItems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224">
  <r>
    <x v="0"/>
    <s v="Haba Rincón de Guadalupe 1"/>
    <d v="2018-04-20T00:00:00"/>
    <x v="0"/>
    <x v="0"/>
    <d v="1899-12-30T15:30:00"/>
    <n v="20"/>
    <n v="15.5"/>
    <n v="8.5"/>
    <n v="6.6"/>
    <n v="6.4"/>
    <n v="6.5"/>
    <n v="63.725490196078439"/>
    <n v="1"/>
    <m/>
    <n v="5"/>
    <s v="S/D"/>
    <s v="S/D"/>
    <m/>
    <m/>
    <m/>
    <m/>
    <m/>
    <m/>
    <m/>
    <m/>
    <m/>
    <s v=""/>
    <m/>
    <m/>
    <m/>
    <s v=""/>
    <m/>
    <m/>
  </r>
  <r>
    <x v="1"/>
    <s v="Haba Rincón de Guadalupe 2"/>
    <d v="2018-04-20T00:00:00"/>
    <x v="0"/>
    <x v="0"/>
    <d v="1899-12-30T13:30:00"/>
    <n v="23"/>
    <n v="16"/>
    <n v="7"/>
    <n v="6.4"/>
    <n v="6.6"/>
    <n v="6.5"/>
    <n v="65"/>
    <n v="4"/>
    <m/>
    <n v="20"/>
    <s v="S/D"/>
    <s v="S/D"/>
    <m/>
    <m/>
    <d v="1899-12-30T15:15:00"/>
    <n v="3"/>
    <n v="32"/>
    <n v="38"/>
    <n v="0"/>
    <n v="3"/>
    <n v="2"/>
    <n v="55.555555555555564"/>
    <n v="9"/>
    <n v="23"/>
    <n v="8"/>
    <n v="444.44444444444451"/>
    <m/>
    <m/>
  </r>
  <r>
    <x v="2"/>
    <s v="Haba San Lucas 1"/>
    <d v="2018-04-20T00:00:00"/>
    <x v="0"/>
    <x v="0"/>
    <d v="1899-12-30T14:15:00"/>
    <n v="24.5"/>
    <n v="16"/>
    <n v="7"/>
    <n v="6.4"/>
    <n v="6.2"/>
    <n v="6.3000000000000007"/>
    <n v="63.000000000000014"/>
    <n v="0"/>
    <m/>
    <n v="2"/>
    <s v="S/D"/>
    <s v="S/D"/>
    <m/>
    <m/>
    <m/>
    <m/>
    <m/>
    <m/>
    <m/>
    <m/>
    <m/>
    <s v=""/>
    <m/>
    <m/>
    <m/>
    <s v=""/>
    <m/>
    <m/>
  </r>
  <r>
    <x v="3"/>
    <s v="Haba San Lucas 2"/>
    <d v="2018-04-20T00:00:00"/>
    <x v="0"/>
    <x v="0"/>
    <d v="1899-12-30T13:40:00"/>
    <n v="22"/>
    <n v="16"/>
    <n v="7.5"/>
    <n v="6.4"/>
    <n v="6.6"/>
    <n v="6.5"/>
    <n v="65"/>
    <n v="0"/>
    <m/>
    <n v="2"/>
    <s v="S/D"/>
    <s v="S/D"/>
    <m/>
    <m/>
    <d v="1899-12-30T15:00:00"/>
    <n v="3"/>
    <n v="32"/>
    <n v="38"/>
    <n v="12"/>
    <n v="10"/>
    <n v="2"/>
    <n v="266.66666666666669"/>
    <n v="72"/>
    <n v="100"/>
    <n v="120"/>
    <n v="3244.4444444444439"/>
    <m/>
    <m/>
  </r>
  <r>
    <x v="4"/>
    <s v="Planta de tratamiento (Antes)"/>
    <d v="2018-04-20T00:00:00"/>
    <x v="0"/>
    <x v="0"/>
    <d v="1899-12-30T13:34:00"/>
    <n v="26"/>
    <n v="17"/>
    <n v="7"/>
    <n v="6.8"/>
    <n v="7.2"/>
    <n v="7"/>
    <n v="71.428571428571416"/>
    <n v="2"/>
    <m/>
    <n v="10"/>
    <s v="S/D"/>
    <s v="S/D"/>
    <m/>
    <m/>
    <d v="1899-12-30T14:28:00"/>
    <n v="1"/>
    <n v="32"/>
    <n v="38"/>
    <n v="10"/>
    <n v="5"/>
    <n v="13"/>
    <n v="933.33333333333337"/>
    <n v="19"/>
    <n v="13"/>
    <n v="15"/>
    <n v="1566.6666666666665"/>
    <m/>
    <m/>
  </r>
  <r>
    <x v="5"/>
    <s v="Planta de tratamiento (Después)"/>
    <d v="2018-04-20T00:00:00"/>
    <x v="0"/>
    <x v="0"/>
    <d v="1899-12-30T13:42:00"/>
    <n v="23.5"/>
    <n v="16"/>
    <n v="7"/>
    <n v="5.6"/>
    <n v="5.8"/>
    <n v="5.6999999999999993"/>
    <n v="56.999999999999993"/>
    <n v="3"/>
    <m/>
    <n v="15"/>
    <s v="S/D"/>
    <s v="S/D"/>
    <m/>
    <m/>
    <d v="1899-12-30T14:20:00"/>
    <n v="1"/>
    <n v="32"/>
    <n v="38"/>
    <n v="9"/>
    <n v="4"/>
    <n v="7"/>
    <n v="666.66666666666674"/>
    <n v="0"/>
    <n v="0"/>
    <n v="10"/>
    <n v="333.33333333333337"/>
    <m/>
    <m/>
  </r>
  <r>
    <x v="6"/>
    <s v="Maíz Agua Bendita 1"/>
    <d v="2018-04-21T00:00:00"/>
    <x v="0"/>
    <x v="0"/>
    <d v="1899-12-30T12:05:00"/>
    <n v="16"/>
    <n v="10"/>
    <n v="7"/>
    <n v="7.4"/>
    <n v="7.2"/>
    <n v="7.3000000000000007"/>
    <n v="64.601769911504419"/>
    <n v="1"/>
    <m/>
    <n v="5"/>
    <s v="S/D"/>
    <s v="S/D"/>
    <m/>
    <m/>
    <m/>
    <m/>
    <m/>
    <m/>
    <m/>
    <m/>
    <m/>
    <s v=""/>
    <m/>
    <m/>
    <m/>
    <s v=""/>
    <m/>
    <s v="NO SE REALIZÓ OD POR NO HABER BUENA CORRIENTE. TAMPOCO SE REALIZÓ SS"/>
  </r>
  <r>
    <x v="7"/>
    <s v="Maíz Agua Bendita 2"/>
    <d v="2018-04-21T00:00:00"/>
    <x v="0"/>
    <x v="0"/>
    <d v="1899-12-30T10:20:00"/>
    <n v="14"/>
    <n v="10"/>
    <n v="7.5"/>
    <n v="7.2"/>
    <n v="7.2"/>
    <n v="7.2"/>
    <n v="63.716814159292035"/>
    <n v="1"/>
    <m/>
    <n v="5"/>
    <s v="S/D"/>
    <s v="S/D"/>
    <m/>
    <m/>
    <m/>
    <n v="3"/>
    <n v="33"/>
    <n v="39"/>
    <n v="0"/>
    <n v="0"/>
    <n v="0"/>
    <n v="0"/>
    <n v="0"/>
    <n v="0"/>
    <n v="0"/>
    <n v="0"/>
    <m/>
    <m/>
  </r>
  <r>
    <x v="8"/>
    <s v="Maíz El Capulín 1"/>
    <d v="2018-04-21T00:00:00"/>
    <x v="0"/>
    <x v="0"/>
    <d v="1899-12-30T11:55:00"/>
    <n v="19"/>
    <n v="14"/>
    <n v="7.5"/>
    <n v="6.6"/>
    <n v="6.4"/>
    <n v="6.5"/>
    <n v="62.5"/>
    <n v="2"/>
    <m/>
    <n v="10"/>
    <s v="S/D"/>
    <s v="S/D"/>
    <m/>
    <m/>
    <m/>
    <m/>
    <m/>
    <m/>
    <m/>
    <m/>
    <m/>
    <s v=""/>
    <m/>
    <m/>
    <m/>
    <s v=""/>
    <m/>
    <m/>
  </r>
  <r>
    <x v="9"/>
    <s v="Maíz  El Capulín 2"/>
    <d v="2018-04-21T00:00:00"/>
    <x v="0"/>
    <x v="0"/>
    <d v="1899-12-30T10:25:00"/>
    <n v="19"/>
    <n v="13"/>
    <n v="7"/>
    <n v="6"/>
    <n v="5.6"/>
    <n v="5.8"/>
    <n v="54.716981132075468"/>
    <n v="3"/>
    <m/>
    <n v="15"/>
    <s v="S/D"/>
    <s v="S/D"/>
    <m/>
    <m/>
    <m/>
    <n v="2"/>
    <n v="32"/>
    <n v="39"/>
    <n v="1"/>
    <n v="0"/>
    <n v="0"/>
    <n v="16.666666666666664"/>
    <n v="0"/>
    <n v="0"/>
    <n v="0"/>
    <n v="0"/>
    <m/>
    <m/>
  </r>
  <r>
    <x v="10"/>
    <s v="Papa El Potrero 1"/>
    <d v="2018-04-21T00:00:00"/>
    <x v="0"/>
    <x v="0"/>
    <d v="1899-12-30T13:00:00"/>
    <n v="21"/>
    <n v="16"/>
    <n v="7"/>
    <n v="6"/>
    <n v="6.2"/>
    <n v="6.1"/>
    <n v="61"/>
    <n v="1"/>
    <m/>
    <n v="5"/>
    <s v="S/D"/>
    <s v="S/D"/>
    <m/>
    <m/>
    <m/>
    <m/>
    <m/>
    <m/>
    <m/>
    <m/>
    <m/>
    <s v=""/>
    <m/>
    <m/>
    <m/>
    <s v=""/>
    <m/>
    <m/>
  </r>
  <r>
    <x v="11"/>
    <s v="Papa El Potrero 2"/>
    <d v="2018-04-21T00:00:00"/>
    <x v="0"/>
    <x v="0"/>
    <d v="1899-12-30T11:00:00"/>
    <n v="18"/>
    <n v="13"/>
    <n v="7.5"/>
    <n v="6.8"/>
    <n v="6.6"/>
    <n v="6.6999999999999993"/>
    <n v="63.20754716981132"/>
    <n v="1"/>
    <m/>
    <n v="5"/>
    <s v="S/D"/>
    <s v="S/D"/>
    <m/>
    <m/>
    <d v="1899-12-30T11:45:00"/>
    <n v="3"/>
    <n v="33"/>
    <n v="39"/>
    <n v="22"/>
    <n v="12"/>
    <n v="18"/>
    <n v="577.77777777777771"/>
    <n v="1"/>
    <n v="0"/>
    <n v="2"/>
    <n v="33.333333333333336"/>
    <m/>
    <m/>
  </r>
  <r>
    <x v="12"/>
    <s v="Papa la Providencia 1"/>
    <d v="2018-04-21T00:00:00"/>
    <x v="0"/>
    <x v="0"/>
    <d v="1899-12-30T10:36:00"/>
    <n v="19"/>
    <n v="12"/>
    <n v="7.5"/>
    <n v="6.6"/>
    <n v="6.8"/>
    <n v="6.6999999999999993"/>
    <n v="61.467889908256865"/>
    <n v="0"/>
    <m/>
    <n v="2"/>
    <s v="S/D"/>
    <s v="S/D"/>
    <m/>
    <m/>
    <m/>
    <m/>
    <m/>
    <m/>
    <m/>
    <m/>
    <m/>
    <s v=""/>
    <m/>
    <m/>
    <m/>
    <s v=""/>
    <m/>
    <m/>
  </r>
  <r>
    <x v="13"/>
    <s v="Papa la Providencia 2"/>
    <d v="2018-04-21T00:00:00"/>
    <x v="0"/>
    <x v="0"/>
    <d v="1899-12-30T12:40:00"/>
    <n v="18.5"/>
    <n v="12"/>
    <n v="7.5"/>
    <n v="6.4"/>
    <n v="6.6"/>
    <n v="6.5"/>
    <n v="59.633027522935777"/>
    <n v="3"/>
    <m/>
    <n v="15"/>
    <s v="S/D"/>
    <s v="S/D"/>
    <m/>
    <m/>
    <d v="1899-12-30T12:25:00"/>
    <n v="3"/>
    <n v="33"/>
    <n v="39"/>
    <n v="4"/>
    <n v="9"/>
    <n v="14"/>
    <n v="300"/>
    <n v="0"/>
    <n v="1"/>
    <n v="2"/>
    <n v="33.333333333333336"/>
    <m/>
    <m/>
  </r>
  <r>
    <x v="4"/>
    <s v="Planta de tratamiento (Antes)"/>
    <d v="2018-04-21T00:00:00"/>
    <x v="0"/>
    <x v="0"/>
    <d v="1899-12-30T10:04:00"/>
    <n v="18"/>
    <n v="14"/>
    <n v="7"/>
    <n v="6.4"/>
    <n v="6.4"/>
    <n v="6.4"/>
    <n v="61.53846153846154"/>
    <n v="4"/>
    <m/>
    <n v="20"/>
    <s v="S/D"/>
    <s v="S/D"/>
    <m/>
    <m/>
    <d v="1899-12-30T10:38:00"/>
    <n v="2"/>
    <n v="33"/>
    <n v="39"/>
    <n v="31"/>
    <n v="43"/>
    <n v="53"/>
    <n v="2116.666666666667"/>
    <n v="15"/>
    <n v="12"/>
    <n v="23"/>
    <n v="833.33333333333337"/>
    <m/>
    <m/>
  </r>
  <r>
    <x v="5"/>
    <s v="Planta de tratamiento (Después)"/>
    <d v="2018-04-21T00:00:00"/>
    <x v="0"/>
    <x v="0"/>
    <d v="1899-12-30T10:55:00"/>
    <n v="18"/>
    <n v="15"/>
    <n v="7.5"/>
    <n v="6.2"/>
    <n v="6.4"/>
    <n v="6.3000000000000007"/>
    <n v="61.764705882352956"/>
    <n v="5"/>
    <m/>
    <n v="25"/>
    <s v="S/D"/>
    <s v="S/D"/>
    <m/>
    <m/>
    <d v="1899-12-30T11:38:00"/>
    <n v="1"/>
    <n v="35"/>
    <n v="39"/>
    <n v="11"/>
    <n v="19"/>
    <n v="17"/>
    <n v="1566.6666666666665"/>
    <n v="13"/>
    <n v="12"/>
    <n v="12"/>
    <n v="1233.3333333333335"/>
    <m/>
    <m/>
  </r>
  <r>
    <x v="14"/>
    <s v="El Recodo (Después del Hospital)"/>
    <d v="2018-04-21T00:00:00"/>
    <x v="0"/>
    <x v="0"/>
    <d v="1899-12-30T09:57:00"/>
    <n v="18"/>
    <n v="14"/>
    <n v="7"/>
    <n v="7.4"/>
    <n v="7.6"/>
    <n v="7.5"/>
    <n v="72.115384615384613"/>
    <n v="2"/>
    <m/>
    <n v="10"/>
    <s v="S/D"/>
    <s v="S/D"/>
    <m/>
    <m/>
    <m/>
    <n v="1"/>
    <n v="32"/>
    <n v="39"/>
    <n v="46"/>
    <n v="24"/>
    <n v="46"/>
    <n v="3866.6666666666665"/>
    <n v="13"/>
    <n v="9"/>
    <n v="5"/>
    <n v="900"/>
    <m/>
    <m/>
  </r>
  <r>
    <x v="15"/>
    <s v="El Salto"/>
    <d v="2018-04-21T00:00:00"/>
    <x v="0"/>
    <x v="0"/>
    <d v="1899-12-30T11:08:00"/>
    <n v="16"/>
    <n v="14"/>
    <n v="7.5"/>
    <n v="7.6"/>
    <n v="7.8"/>
    <n v="7.6999999999999993"/>
    <n v="74.038461538461533"/>
    <n v="2"/>
    <m/>
    <n v="10"/>
    <s v="S/D"/>
    <s v="S/D"/>
    <m/>
    <m/>
    <m/>
    <n v="1"/>
    <n v="32"/>
    <n v="39"/>
    <n v="11"/>
    <n v="3"/>
    <n v="6"/>
    <n v="666.66666666666674"/>
    <n v="2"/>
    <n v="5"/>
    <n v="2"/>
    <n v="300"/>
    <m/>
    <m/>
  </r>
  <r>
    <x v="0"/>
    <s v="Haba Rincón de Guadalupe 1"/>
    <d v="2018-05-18T00:00:00"/>
    <x v="1"/>
    <x v="0"/>
    <d v="1899-12-30T13:30:00"/>
    <n v="20"/>
    <n v="15"/>
    <n v="8"/>
    <n v="6.6"/>
    <n v="7"/>
    <n v="6.8"/>
    <n v="66.666666666666671"/>
    <n v="0"/>
    <m/>
    <n v="2"/>
    <s v="S/D"/>
    <s v="S/D"/>
    <m/>
    <m/>
    <m/>
    <m/>
    <m/>
    <m/>
    <m/>
    <m/>
    <m/>
    <s v=""/>
    <m/>
    <m/>
    <m/>
    <s v=""/>
    <m/>
    <m/>
  </r>
  <r>
    <x v="1"/>
    <s v="Haba Rincón de Guadalupe 2"/>
    <d v="2018-05-18T00:00:00"/>
    <x v="1"/>
    <x v="0"/>
    <d v="1899-12-30T13:40:00"/>
    <n v="24"/>
    <n v="17"/>
    <n v="7.5"/>
    <n v="6.6"/>
    <n v="6.4"/>
    <n v="6.5"/>
    <n v="66.326530612244895"/>
    <n v="2"/>
    <m/>
    <n v="10"/>
    <s v="S/D"/>
    <s v="S/D"/>
    <m/>
    <m/>
    <d v="1899-12-30T14:30:00"/>
    <n v="3"/>
    <n v="32"/>
    <n v="37.5"/>
    <n v="10"/>
    <n v="13"/>
    <n v="8"/>
    <n v="344.44444444444451"/>
    <n v="11"/>
    <n v="19"/>
    <n v="19"/>
    <n v="544.44444444444446"/>
    <m/>
    <m/>
  </r>
  <r>
    <x v="2"/>
    <s v="Haba San Lucas 1"/>
    <d v="2018-05-18T00:00:00"/>
    <x v="1"/>
    <x v="0"/>
    <d v="1899-12-30T13:35:00"/>
    <n v="24"/>
    <n v="16"/>
    <n v="7"/>
    <n v="6.8"/>
    <n v="6.8"/>
    <n v="6.8"/>
    <n v="68"/>
    <n v="1"/>
    <m/>
    <n v="5"/>
    <s v="S/D"/>
    <s v="S/D"/>
    <m/>
    <m/>
    <m/>
    <m/>
    <m/>
    <m/>
    <m/>
    <m/>
    <m/>
    <s v=""/>
    <m/>
    <m/>
    <m/>
    <s v=""/>
    <m/>
    <m/>
  </r>
  <r>
    <x v="3"/>
    <s v="Haba San Lucas 2"/>
    <d v="2018-05-18T00:00:00"/>
    <x v="1"/>
    <x v="0"/>
    <d v="1899-12-30T14:10:00"/>
    <n v="21.5"/>
    <n v="15"/>
    <n v="7.5"/>
    <n v="6.6"/>
    <n v="6.6"/>
    <n v="6.6"/>
    <n v="64.705882352941174"/>
    <n v="2"/>
    <m/>
    <n v="10"/>
    <s v="S/D"/>
    <s v="S/D"/>
    <m/>
    <m/>
    <d v="1899-12-30T14:35:00"/>
    <n v="2"/>
    <n v="32"/>
    <n v="37.5"/>
    <n v="2"/>
    <n v="0"/>
    <n v="0"/>
    <n v="33.333333333333329"/>
    <n v="19"/>
    <n v="17"/>
    <n v="16"/>
    <n v="866.66666666666663"/>
    <m/>
    <m/>
  </r>
  <r>
    <x v="4"/>
    <s v="Planta de tratamiento (Antes)"/>
    <d v="2018-05-18T00:00:00"/>
    <x v="1"/>
    <x v="0"/>
    <d v="1899-12-30T14:42:00"/>
    <n v="29"/>
    <n v="18"/>
    <n v="7"/>
    <n v="6.4"/>
    <n v="6.2"/>
    <n v="6.3000000000000007"/>
    <n v="65.625000000000014"/>
    <n v="3"/>
    <m/>
    <n v="15"/>
    <n v="70"/>
    <n v="30"/>
    <m/>
    <m/>
    <d v="1899-12-30T16:00:00"/>
    <n v="1"/>
    <n v="32"/>
    <n v="37.5"/>
    <n v="40"/>
    <n v="49"/>
    <n v="22"/>
    <n v="3700"/>
    <n v="172"/>
    <n v="156"/>
    <n v="114"/>
    <n v="14733.333333333334"/>
    <m/>
    <m/>
  </r>
  <r>
    <x v="5"/>
    <s v="Planta de tratamiento (Después)"/>
    <d v="2018-05-18T00:00:00"/>
    <x v="1"/>
    <x v="0"/>
    <d v="1899-12-30T13:30:00"/>
    <n v="25"/>
    <n v="19"/>
    <n v="7"/>
    <n v="6.2"/>
    <n v="6.2"/>
    <n v="6.2"/>
    <n v="65.957446808510639"/>
    <n v="4"/>
    <m/>
    <n v="20"/>
    <n v="55"/>
    <n v="30"/>
    <m/>
    <m/>
    <d v="1899-12-30T14:30:00"/>
    <n v="1"/>
    <n v="32"/>
    <n v="37.5"/>
    <n v="5"/>
    <n v="7"/>
    <n v="7"/>
    <n v="633.33333333333326"/>
    <n v="35"/>
    <n v="16"/>
    <n v="12"/>
    <n v="2100"/>
    <m/>
    <m/>
  </r>
  <r>
    <x v="6"/>
    <s v="Maíz Agua Bendita 1"/>
    <d v="2018-05-19T00:00:00"/>
    <x v="1"/>
    <x v="0"/>
    <d v="1899-12-30T10:06:00"/>
    <n v="16"/>
    <n v="10"/>
    <n v="7"/>
    <n v="7"/>
    <n v="7"/>
    <n v="7"/>
    <n v="61.946902654867252"/>
    <n v="0"/>
    <m/>
    <n v="2"/>
    <s v="S/D"/>
    <s v="S/D"/>
    <m/>
    <m/>
    <m/>
    <m/>
    <m/>
    <m/>
    <m/>
    <m/>
    <m/>
    <s v=""/>
    <m/>
    <m/>
    <m/>
    <s v=""/>
    <m/>
    <m/>
  </r>
  <r>
    <x v="7"/>
    <s v="Maíz Agua Bendita 2"/>
    <d v="2018-05-19T00:00:00"/>
    <x v="1"/>
    <x v="0"/>
    <d v="1899-12-30T11:45:00"/>
    <n v="18.5"/>
    <n v="15"/>
    <n v="7"/>
    <n v="6.8"/>
    <n v="6.8"/>
    <n v="6.8"/>
    <n v="66.666666666666671"/>
    <n v="1"/>
    <m/>
    <n v="5"/>
    <s v="S/D"/>
    <s v="S/D"/>
    <m/>
    <m/>
    <d v="1899-12-30T12:15:00"/>
    <n v="3"/>
    <n v="33"/>
    <n v="42"/>
    <n v="5"/>
    <n v="6"/>
    <n v="10"/>
    <n v="233.33333333333334"/>
    <n v="4"/>
    <n v="7"/>
    <n v="5"/>
    <n v="177.77777777777774"/>
    <m/>
    <m/>
  </r>
  <r>
    <x v="8"/>
    <s v="Maíz El Capulín 1"/>
    <d v="2018-05-19T00:00:00"/>
    <x v="1"/>
    <x v="0"/>
    <d v="1899-12-30T10:12:00"/>
    <n v="20"/>
    <n v="14"/>
    <n v="7.5"/>
    <n v="5.8"/>
    <n v="5.8"/>
    <n v="5.8"/>
    <n v="55.769230769230774"/>
    <n v="8"/>
    <m/>
    <n v="40"/>
    <s v="S/D"/>
    <s v="S/D"/>
    <m/>
    <m/>
    <m/>
    <m/>
    <m/>
    <m/>
    <m/>
    <m/>
    <m/>
    <s v=""/>
    <m/>
    <m/>
    <m/>
    <s v=""/>
    <m/>
    <m/>
  </r>
  <r>
    <x v="9"/>
    <s v="Maíz  El Capulín 2"/>
    <d v="2018-05-19T00:00:00"/>
    <x v="1"/>
    <x v="0"/>
    <d v="1899-12-30T11:30:00"/>
    <n v="18"/>
    <n v="16"/>
    <n v="8"/>
    <n v="7"/>
    <n v="6.8"/>
    <n v="6.9"/>
    <n v="69"/>
    <n v="3"/>
    <m/>
    <n v="15"/>
    <s v="S/D"/>
    <s v="S/D"/>
    <m/>
    <m/>
    <d v="1899-12-30T12:30:00"/>
    <n v="2"/>
    <n v="33"/>
    <n v="42"/>
    <n v="0"/>
    <n v="4"/>
    <n v="2"/>
    <n v="100"/>
    <n v="16"/>
    <n v="14"/>
    <n v="10"/>
    <n v="666.66666666666674"/>
    <m/>
    <m/>
  </r>
  <r>
    <x v="10"/>
    <s v="Papa El Potrero 1"/>
    <d v="2018-05-19T00:00:00"/>
    <x v="1"/>
    <x v="0"/>
    <d v="1899-12-30T10:25:00"/>
    <n v="18"/>
    <n v="15"/>
    <n v="8"/>
    <n v="6.8"/>
    <n v="6.8"/>
    <n v="6.8"/>
    <n v="66.666666666666671"/>
    <n v="1"/>
    <m/>
    <n v="5"/>
    <s v="S/D"/>
    <s v="S/D"/>
    <m/>
    <m/>
    <m/>
    <m/>
    <m/>
    <m/>
    <m/>
    <m/>
    <m/>
    <s v=""/>
    <m/>
    <m/>
    <m/>
    <s v=""/>
    <m/>
    <m/>
  </r>
  <r>
    <x v="11"/>
    <s v="Papa El Potrero 2"/>
    <d v="2018-05-19T00:00:00"/>
    <x v="1"/>
    <x v="0"/>
    <d v="1899-12-30T12:30:00"/>
    <n v="19"/>
    <n v="16"/>
    <n v="7.5"/>
    <n v="6.8"/>
    <n v="6.8"/>
    <n v="6.8"/>
    <n v="68"/>
    <n v="0"/>
    <m/>
    <n v="2"/>
    <s v="S/D"/>
    <s v="S/D"/>
    <m/>
    <m/>
    <d v="1899-12-30T12:25:00"/>
    <n v="2"/>
    <n v="33"/>
    <n v="42"/>
    <n v="23"/>
    <n v="33"/>
    <n v="41"/>
    <n v="1616.6666666666667"/>
    <n v="55"/>
    <n v="59"/>
    <n v="49"/>
    <n v="2716.666666666667"/>
    <m/>
    <m/>
  </r>
  <r>
    <x v="12"/>
    <s v="Papa la Providencia 1"/>
    <d v="2018-05-19T00:00:00"/>
    <x v="1"/>
    <x v="0"/>
    <d v="1899-12-30T10:40:00"/>
    <n v="20.5"/>
    <n v="15"/>
    <n v="7"/>
    <n v="7"/>
    <n v="7"/>
    <n v="7"/>
    <n v="68.627450980392155"/>
    <n v="2"/>
    <m/>
    <n v="10"/>
    <n v="40"/>
    <n v="30"/>
    <m/>
    <m/>
    <m/>
    <m/>
    <m/>
    <m/>
    <m/>
    <m/>
    <m/>
    <s v=""/>
    <m/>
    <m/>
    <m/>
    <s v=""/>
    <m/>
    <m/>
  </r>
  <r>
    <x v="13"/>
    <s v="Papa la Providencia 2"/>
    <d v="2018-05-19T00:00:00"/>
    <x v="1"/>
    <x v="0"/>
    <d v="1899-12-30T12:23:00"/>
    <n v="21"/>
    <n v="20"/>
    <n v="7"/>
    <n v="5"/>
    <n v="5"/>
    <n v="5"/>
    <n v="54.34782608695653"/>
    <n v="2"/>
    <m/>
    <n v="10"/>
    <n v="55"/>
    <n v="40"/>
    <m/>
    <m/>
    <d v="1899-12-30T13:00:00"/>
    <n v="2"/>
    <n v="33"/>
    <n v="42"/>
    <n v="1"/>
    <n v="1"/>
    <n v="2"/>
    <n v="66.666666666666657"/>
    <n v="27"/>
    <n v="15"/>
    <n v="11"/>
    <n v="883.33333333333337"/>
    <m/>
    <m/>
  </r>
  <r>
    <x v="4"/>
    <s v="Planta de tratamiento (Antes)"/>
    <d v="2018-05-19T00:00:00"/>
    <x v="1"/>
    <x v="0"/>
    <d v="1899-12-30T10:15:00"/>
    <n v="20"/>
    <n v="16"/>
    <n v="7.5"/>
    <n v="6.2"/>
    <n v="6.2"/>
    <n v="6.2"/>
    <n v="62"/>
    <n v="4"/>
    <m/>
    <n v="20"/>
    <n v="70"/>
    <n v="40"/>
    <n v="4.4000000000000004"/>
    <n v="0.5"/>
    <d v="1899-12-30T11:35:00"/>
    <n v="1"/>
    <n v="33"/>
    <n v="42"/>
    <n v="77"/>
    <n v="62"/>
    <n v="64"/>
    <n v="6766.666666666667"/>
    <n v="4"/>
    <n v="2"/>
    <n v="5"/>
    <n v="366.66666666666663"/>
    <m/>
    <m/>
  </r>
  <r>
    <x v="5"/>
    <s v="Planta de tratamiento (Después)"/>
    <d v="2018-05-19T00:00:00"/>
    <x v="1"/>
    <x v="0"/>
    <d v="1899-12-30T11:43:00"/>
    <n v="24"/>
    <n v="18"/>
    <n v="7.5"/>
    <n v="6.2"/>
    <n v="6.2"/>
    <n v="6.2"/>
    <n v="64.583333333333343"/>
    <n v="4"/>
    <m/>
    <n v="20"/>
    <n v="70"/>
    <n v="50"/>
    <n v="4.4000000000000004"/>
    <n v="0.5"/>
    <d v="1899-12-30T12:50:00"/>
    <n v="1"/>
    <n v="33"/>
    <n v="42"/>
    <n v="6"/>
    <n v="16"/>
    <n v="18"/>
    <n v="1333.3333333333335"/>
    <n v="8"/>
    <n v="6"/>
    <n v="7"/>
    <n v="700"/>
    <m/>
    <m/>
  </r>
  <r>
    <x v="14"/>
    <s v="El Recodo (Después del Hospital)"/>
    <d v="2018-05-19T00:00:00"/>
    <x v="1"/>
    <x v="0"/>
    <d v="1899-12-30T09:50:00"/>
    <n v="19"/>
    <n v="15"/>
    <n v="7"/>
    <n v="6.4"/>
    <n v="6.4"/>
    <n v="6.4"/>
    <n v="62.745098039215698"/>
    <n v="2"/>
    <m/>
    <n v="10"/>
    <n v="60"/>
    <n v="30"/>
    <m/>
    <m/>
    <d v="1899-12-30T10:00:00"/>
    <n v="1"/>
    <n v="33"/>
    <n v="42"/>
    <n v="272"/>
    <n v="242"/>
    <n v="283"/>
    <n v="26566.666666666668"/>
    <n v="19"/>
    <n v="8"/>
    <n v="12"/>
    <n v="1300"/>
    <m/>
    <m/>
  </r>
  <r>
    <x v="15"/>
    <s v="El Salto"/>
    <d v="2018-05-19T00:00:00"/>
    <x v="1"/>
    <x v="0"/>
    <d v="1899-12-30T11:15:00"/>
    <n v="17"/>
    <n v="15"/>
    <n v="7.5"/>
    <n v="7"/>
    <n v="7"/>
    <n v="7"/>
    <n v="68.627450980392155"/>
    <n v="2"/>
    <m/>
    <n v="10"/>
    <n v="55"/>
    <n v="30"/>
    <m/>
    <m/>
    <d v="1899-12-30T11:45:00"/>
    <n v="1"/>
    <n v="33"/>
    <n v="42"/>
    <n v="22"/>
    <n v="23"/>
    <n v="15"/>
    <n v="2000"/>
    <n v="10"/>
    <n v="12"/>
    <n v="14"/>
    <n v="1200"/>
    <m/>
    <m/>
  </r>
  <r>
    <x v="1"/>
    <s v="Haba Rincón de Guadalupe 2"/>
    <d v="2018-06-19T00:00:00"/>
    <x v="2"/>
    <x v="0"/>
    <d v="1899-12-30T10:30:00"/>
    <n v="17"/>
    <n v="13"/>
    <n v="7"/>
    <n v="6.8"/>
    <n v="6.8"/>
    <n v="6.8"/>
    <n v="64.15094339622641"/>
    <n v="4"/>
    <m/>
    <n v="20"/>
    <n v="35"/>
    <n v="40"/>
    <n v="2.64"/>
    <n v="0.6"/>
    <d v="1899-12-30T11:05:00"/>
    <n v="2"/>
    <n v="33"/>
    <n v="41"/>
    <n v="18"/>
    <n v="24"/>
    <n v="23"/>
    <n v="1083.3333333333335"/>
    <n v="12"/>
    <n v="24"/>
    <n v="12"/>
    <n v="800"/>
    <m/>
    <m/>
  </r>
  <r>
    <x v="3"/>
    <s v="Haba San Lucas 2"/>
    <d v="2018-06-19T00:00:00"/>
    <x v="2"/>
    <x v="0"/>
    <d v="1899-12-30T10:20:00"/>
    <n v="14"/>
    <n v="13"/>
    <n v="7"/>
    <n v="6.8"/>
    <n v="7.2"/>
    <n v="7"/>
    <n v="66.037735849056617"/>
    <n v="2"/>
    <m/>
    <n v="10"/>
    <n v="40"/>
    <n v="30"/>
    <n v="2.2000000000000002"/>
    <n v="0.5"/>
    <d v="1899-12-30T10:50:00"/>
    <n v="2"/>
    <n v="33"/>
    <n v="41"/>
    <n v="4"/>
    <n v="4"/>
    <n v="1"/>
    <n v="150"/>
    <n v="160"/>
    <n v="25"/>
    <n v="36"/>
    <n v="3683.3333333333335"/>
    <m/>
    <m/>
  </r>
  <r>
    <x v="7"/>
    <s v="Maíz Agua Bendita 2"/>
    <d v="2018-06-19T00:00:00"/>
    <x v="2"/>
    <x v="0"/>
    <d v="1899-12-30T11:50:00"/>
    <n v="12"/>
    <n v="12"/>
    <n v="7"/>
    <n v="6"/>
    <n v="6.2"/>
    <n v="6.1"/>
    <n v="55.963302752293572"/>
    <n v="4"/>
    <m/>
    <n v="20"/>
    <n v="40"/>
    <n v="40"/>
    <n v="0.88"/>
    <n v="0.2"/>
    <d v="1899-12-30T12:20:00"/>
    <n v="1"/>
    <n v="33"/>
    <n v="41"/>
    <n v="16"/>
    <n v="9"/>
    <n v="19"/>
    <n v="1466.6666666666665"/>
    <n v="95"/>
    <n v="55"/>
    <n v="78"/>
    <n v="7600"/>
    <m/>
    <m/>
  </r>
  <r>
    <x v="9"/>
    <s v="Maíz  El Capulín 2"/>
    <d v="2018-06-19T00:00:00"/>
    <x v="2"/>
    <x v="0"/>
    <d v="1899-12-30T12:45:00"/>
    <n v="13.5"/>
    <n v="14"/>
    <n v="7"/>
    <n v="6.2"/>
    <n v="6.4"/>
    <n v="6.3000000000000007"/>
    <n v="60.57692307692308"/>
    <n v="3"/>
    <m/>
    <n v="15"/>
    <n v="40"/>
    <n v="40"/>
    <n v="0.88"/>
    <n v="0.2"/>
    <d v="1899-12-30T13:20:00"/>
    <n v="2"/>
    <n v="33"/>
    <n v="41"/>
    <n v="10"/>
    <n v="3"/>
    <n v="11"/>
    <n v="400"/>
    <n v="6"/>
    <n v="5"/>
    <n v="6"/>
    <n v="283.33333333333337"/>
    <m/>
    <m/>
  </r>
  <r>
    <x v="11"/>
    <s v="Papa El Potrero 2"/>
    <d v="2018-06-19T00:00:00"/>
    <x v="2"/>
    <x v="0"/>
    <d v="1899-12-30T14:00:00"/>
    <n v="17.5"/>
    <n v="16"/>
    <n v="7"/>
    <n v="6.2"/>
    <n v="6.4"/>
    <n v="6.3000000000000007"/>
    <n v="63.000000000000014"/>
    <n v="4"/>
    <m/>
    <n v="20"/>
    <n v="50"/>
    <n v="50"/>
    <n v="1.76"/>
    <n v="0.4"/>
    <d v="1899-12-30T14:30:00"/>
    <n v="1"/>
    <n v="33"/>
    <n v="41"/>
    <n v="37"/>
    <n v="57"/>
    <n v="38"/>
    <n v="4400"/>
    <n v="40"/>
    <n v="35"/>
    <n v="48"/>
    <n v="4100"/>
    <m/>
    <m/>
  </r>
  <r>
    <x v="13"/>
    <s v="Papa la Providencia 2"/>
    <d v="2018-06-19T00:00:00"/>
    <x v="2"/>
    <x v="0"/>
    <d v="1899-12-30T15:00:00"/>
    <n v="18"/>
    <n v="16"/>
    <n v="6.5"/>
    <n v="5.4"/>
    <n v="5.2"/>
    <n v="5.3000000000000007"/>
    <n v="53"/>
    <n v="4"/>
    <m/>
    <n v="20"/>
    <n v="40"/>
    <n v="60"/>
    <n v="0.88"/>
    <n v="0.4"/>
    <d v="1899-12-30T15:35:00"/>
    <n v="2"/>
    <n v="33"/>
    <n v="41"/>
    <n v="6"/>
    <n v="17"/>
    <n v="5"/>
    <n v="466.66666666666669"/>
    <n v="8"/>
    <n v="12"/>
    <n v="25"/>
    <n v="750"/>
    <m/>
    <m/>
  </r>
  <r>
    <x v="4"/>
    <s v="Planta de tratamiento (Antes)"/>
    <d v="2018-06-19T00:00:00"/>
    <x v="2"/>
    <x v="0"/>
    <d v="1899-12-30T13:00:00"/>
    <n v="15"/>
    <n v="14"/>
    <n v="7"/>
    <n v="6.8"/>
    <n v="6.4"/>
    <n v="6.6"/>
    <n v="63.46153846153846"/>
    <n v="3"/>
    <m/>
    <n v="15"/>
    <n v="40"/>
    <n v="40"/>
    <n v="2.2000000000000002"/>
    <n v="0.5"/>
    <d v="1899-12-30T13:15:00"/>
    <n v="1"/>
    <n v="33"/>
    <n v="41"/>
    <n v="105"/>
    <n v="129"/>
    <n v="100"/>
    <n v="11133.333333333332"/>
    <n v="250"/>
    <n v="250"/>
    <n v="250"/>
    <n v="25000"/>
    <m/>
    <m/>
  </r>
  <r>
    <x v="5"/>
    <s v="Planta de tratamiento (Después)"/>
    <d v="2018-06-19T00:00:00"/>
    <x v="2"/>
    <x v="0"/>
    <d v="1899-12-30T14:00:00"/>
    <n v="15"/>
    <n v="15"/>
    <n v="7"/>
    <n v="6.2"/>
    <n v="5.8"/>
    <n v="6"/>
    <n v="58.82352941176471"/>
    <n v="3"/>
    <m/>
    <n v="15"/>
    <n v="35"/>
    <n v="30"/>
    <n v="2.2000000000000002"/>
    <n v="0.5"/>
    <d v="1899-12-30T13:55:00"/>
    <n v="1"/>
    <n v="33"/>
    <n v="41"/>
    <n v="84"/>
    <n v="109"/>
    <n v="73"/>
    <n v="8866.6666666666679"/>
    <n v="105"/>
    <n v="100"/>
    <n v="220"/>
    <n v="14166.666666666666"/>
    <m/>
    <m/>
  </r>
  <r>
    <x v="14"/>
    <s v="El Recodo (Después del Hospital)"/>
    <d v="2018-06-19T00:00:00"/>
    <x v="2"/>
    <x v="0"/>
    <d v="1899-12-30T11:30:00"/>
    <n v="14"/>
    <n v="13"/>
    <n v="7"/>
    <n v="6.6"/>
    <n v="6.4"/>
    <n v="6.5"/>
    <n v="61.320754716981128"/>
    <n v="3"/>
    <m/>
    <n v="15"/>
    <n v="35"/>
    <n v="30"/>
    <n v="1.1000000000000001"/>
    <n v="0.5"/>
    <d v="1899-12-30T12:00:00"/>
    <n v="1"/>
    <n v="33"/>
    <n v="41"/>
    <n v="16"/>
    <n v="14"/>
    <n v="11"/>
    <n v="1366.6666666666665"/>
    <n v="83"/>
    <n v="64"/>
    <n v="45"/>
    <n v="6400"/>
    <m/>
    <m/>
  </r>
  <r>
    <x v="15"/>
    <s v="El Salto"/>
    <d v="2018-06-19T00:00:00"/>
    <x v="2"/>
    <x v="0"/>
    <d v="1899-12-30T12:15:00"/>
    <n v="18"/>
    <n v="14"/>
    <n v="7.5"/>
    <n v="7"/>
    <n v="7"/>
    <n v="7"/>
    <n v="67.307692307692307"/>
    <s v="MUY TURBIA"/>
    <m/>
    <s v="MUY TURBIA"/>
    <n v="35"/>
    <n v="40"/>
    <n v="8.8000000000000007"/>
    <n v="0.5"/>
    <d v="1899-12-30T12:10:00"/>
    <n v="1"/>
    <n v="33"/>
    <n v="41"/>
    <n v="119"/>
    <n v="122"/>
    <n v="125"/>
    <n v="12200"/>
    <n v="250"/>
    <n v="250"/>
    <n v="250"/>
    <n v="25000"/>
    <m/>
    <m/>
  </r>
  <r>
    <x v="0"/>
    <s v="Haba Rincón de Guadalupe 1"/>
    <d v="2018-07-20T00:00:00"/>
    <x v="3"/>
    <x v="0"/>
    <d v="1899-12-30T13:32:00"/>
    <n v="17"/>
    <n v="13.5"/>
    <n v="8"/>
    <n v="6.6"/>
    <n v="6.8"/>
    <n v="6.6999999999999993"/>
    <n v="63.20754716981132"/>
    <n v="4"/>
    <m/>
    <n v="20"/>
    <m/>
    <m/>
    <m/>
    <m/>
    <m/>
    <m/>
    <m/>
    <m/>
    <m/>
    <m/>
    <m/>
    <s v=""/>
    <m/>
    <m/>
    <m/>
    <s v=""/>
    <m/>
    <m/>
  </r>
  <r>
    <x v="1"/>
    <s v="Haba Rincón de Guadalupe 2"/>
    <d v="2018-07-20T00:00:00"/>
    <x v="3"/>
    <x v="0"/>
    <d v="1899-12-30T13:25:00"/>
    <n v="17"/>
    <n v="16"/>
    <n v="8"/>
    <n v="7"/>
    <n v="6.8"/>
    <n v="6.9"/>
    <n v="69"/>
    <n v="4"/>
    <m/>
    <n v="20"/>
    <m/>
    <m/>
    <m/>
    <m/>
    <d v="1899-12-30T15:07:00"/>
    <n v="2"/>
    <n v="33"/>
    <n v="37"/>
    <n v="1"/>
    <n v="2"/>
    <n v="2"/>
    <n v="83.333333333333343"/>
    <n v="75"/>
    <n v="92"/>
    <n v="98"/>
    <n v="4416.6666666666661"/>
    <m/>
    <m/>
  </r>
  <r>
    <x v="2"/>
    <s v="Haba San Lucas 1"/>
    <d v="2018-07-20T00:00:00"/>
    <x v="3"/>
    <x v="0"/>
    <d v="1899-12-30T13:45:00"/>
    <n v="18"/>
    <n v="15"/>
    <n v="7"/>
    <n v="6.2"/>
    <n v="6.2"/>
    <n v="6.2"/>
    <n v="60.7843137254902"/>
    <n v="1"/>
    <m/>
    <n v="5"/>
    <m/>
    <m/>
    <m/>
    <m/>
    <m/>
    <m/>
    <m/>
    <m/>
    <m/>
    <m/>
    <m/>
    <s v=""/>
    <m/>
    <m/>
    <m/>
    <s v=""/>
    <m/>
    <m/>
  </r>
  <r>
    <x v="3"/>
    <s v="Haba San Lucas 2"/>
    <d v="2018-07-20T00:00:00"/>
    <x v="3"/>
    <x v="0"/>
    <d v="1899-12-30T13:45:00"/>
    <n v="16.5"/>
    <n v="14.5"/>
    <n v="7.5"/>
    <n v="6.8"/>
    <n v="6.8"/>
    <n v="6.8"/>
    <n v="65.384615384615387"/>
    <n v="3"/>
    <m/>
    <n v="15"/>
    <m/>
    <m/>
    <m/>
    <m/>
    <d v="1899-12-30T15:00:00"/>
    <n v="2"/>
    <n v="33"/>
    <n v="37"/>
    <n v="172"/>
    <n v="160"/>
    <n v="236"/>
    <n v="9466.6666666666679"/>
    <n v="201"/>
    <n v="220"/>
    <n v="250"/>
    <n v="11183.333333333332"/>
    <m/>
    <m/>
  </r>
  <r>
    <x v="4"/>
    <s v="Planta de tratamiento (Antes)"/>
    <d v="2018-07-20T00:00:00"/>
    <x v="3"/>
    <x v="0"/>
    <d v="1899-12-30T15:24:00"/>
    <n v="24"/>
    <n v="17"/>
    <n v="7"/>
    <n v="6"/>
    <n v="6"/>
    <n v="6"/>
    <n v="61.224489795918359"/>
    <m/>
    <n v="4"/>
    <n v="40"/>
    <n v="65"/>
    <n v="40"/>
    <m/>
    <m/>
    <d v="1899-12-30T15:43:00"/>
    <n v="1"/>
    <n v="33"/>
    <n v="37"/>
    <n v="78"/>
    <n v="86"/>
    <n v="71"/>
    <n v="7833.333333333333"/>
    <n v="244"/>
    <n v="250"/>
    <n v="232"/>
    <n v="24200"/>
    <m/>
    <m/>
  </r>
  <r>
    <x v="5"/>
    <s v="Planta de tratamiento (Después)"/>
    <d v="2018-07-20T00:00:00"/>
    <x v="3"/>
    <x v="0"/>
    <d v="1899-12-30T13:26:00"/>
    <n v="19"/>
    <n v="16"/>
    <n v="7"/>
    <n v="6.4"/>
    <n v="6.2"/>
    <n v="6.3000000000000007"/>
    <n v="63.000000000000014"/>
    <m/>
    <n v="4"/>
    <n v="40"/>
    <n v="40"/>
    <n v="40"/>
    <m/>
    <m/>
    <d v="1899-12-30T14:07:00"/>
    <n v="1"/>
    <n v="33"/>
    <n v="37"/>
    <n v="304"/>
    <n v="226"/>
    <n v="316"/>
    <n v="28200"/>
    <n v="228"/>
    <n v="250"/>
    <n v="250"/>
    <n v="24266.666666666664"/>
    <m/>
    <m/>
  </r>
  <r>
    <x v="16"/>
    <s v="El Convento"/>
    <d v="2018-07-21T00:00:00"/>
    <x v="3"/>
    <x v="0"/>
    <d v="1899-12-30T12:32:00"/>
    <n v="21"/>
    <n v="18"/>
    <n v="8"/>
    <n v="7"/>
    <n v="7"/>
    <n v="7"/>
    <n v="72.916666666666671"/>
    <n v="2"/>
    <m/>
    <n v="10"/>
    <n v="80"/>
    <n v="50"/>
    <m/>
    <m/>
    <d v="1899-12-30T12:47:00"/>
    <n v="2"/>
    <n v="32"/>
    <n v="41"/>
    <n v="2"/>
    <n v="1"/>
    <n v="1"/>
    <n v="66.666666666666657"/>
    <n v="4"/>
    <n v="13"/>
    <n v="6"/>
    <n v="383.33333333333337"/>
    <m/>
    <m/>
  </r>
  <r>
    <x v="6"/>
    <s v="Maíz Agua Bendita 1"/>
    <d v="2018-07-21T00:00:00"/>
    <x v="3"/>
    <x v="0"/>
    <d v="1899-12-30T10:30:00"/>
    <n v="13"/>
    <n v="11"/>
    <n v="7"/>
    <n v="7.2"/>
    <n v="7.4"/>
    <n v="7.3000000000000007"/>
    <n v="65.765765765765778"/>
    <n v="0"/>
    <m/>
    <n v="2"/>
    <m/>
    <m/>
    <m/>
    <m/>
    <m/>
    <m/>
    <m/>
    <m/>
    <m/>
    <m/>
    <m/>
    <s v=""/>
    <m/>
    <m/>
    <m/>
    <s v=""/>
    <m/>
    <m/>
  </r>
  <r>
    <x v="7"/>
    <s v="Maíz Agua Bendita 2"/>
    <d v="2018-07-21T00:00:00"/>
    <x v="3"/>
    <x v="0"/>
    <d v="1899-12-30T11:08:00"/>
    <n v="15"/>
    <n v="13.5"/>
    <n v="7.5"/>
    <n v="7.8"/>
    <n v="8"/>
    <n v="7.9"/>
    <n v="74.528301886792462"/>
    <n v="0"/>
    <m/>
    <n v="2"/>
    <m/>
    <m/>
    <m/>
    <m/>
    <d v="1899-12-30T11:30:00"/>
    <n v="3"/>
    <n v="32"/>
    <n v="41"/>
    <n v="0"/>
    <n v="0"/>
    <n v="4"/>
    <n v="44.444444444444436"/>
    <n v="0"/>
    <n v="0"/>
    <n v="0"/>
    <n v="0"/>
    <m/>
    <m/>
  </r>
  <r>
    <x v="8"/>
    <s v="Maíz El Capulín 1"/>
    <d v="2018-07-21T00:00:00"/>
    <x v="3"/>
    <x v="0"/>
    <d v="1899-12-30T10:40:00"/>
    <n v="18"/>
    <n v="15"/>
    <n v="7"/>
    <n v="6"/>
    <n v="6"/>
    <n v="6"/>
    <n v="58.82352941176471"/>
    <n v="2"/>
    <m/>
    <n v="10"/>
    <m/>
    <m/>
    <m/>
    <m/>
    <m/>
    <m/>
    <m/>
    <m/>
    <m/>
    <m/>
    <m/>
    <s v=""/>
    <m/>
    <m/>
    <m/>
    <s v=""/>
    <m/>
    <m/>
  </r>
  <r>
    <x v="9"/>
    <s v="Maíz  El Capulín 2"/>
    <d v="2018-07-21T00:00:00"/>
    <x v="3"/>
    <x v="0"/>
    <d v="1899-12-30T12:15:00"/>
    <n v="16"/>
    <n v="15"/>
    <n v="7.5"/>
    <n v="6.2"/>
    <n v="6.2"/>
    <n v="6.2"/>
    <n v="60.7843137254902"/>
    <n v="1"/>
    <m/>
    <n v="5"/>
    <n v="60"/>
    <n v="30"/>
    <m/>
    <m/>
    <d v="1899-12-30T13:20:00"/>
    <n v="2"/>
    <n v="32"/>
    <n v="41"/>
    <n v="0"/>
    <n v="0"/>
    <n v="0"/>
    <n v="0"/>
    <n v="4"/>
    <n v="0"/>
    <n v="15"/>
    <n v="316.66666666666663"/>
    <m/>
    <m/>
  </r>
  <r>
    <x v="17"/>
    <s v="Manantial Kinder"/>
    <d v="2018-07-21T00:00:00"/>
    <x v="3"/>
    <x v="0"/>
    <d v="1899-12-30T13:10:00"/>
    <n v="21"/>
    <n v="15"/>
    <n v="7"/>
    <n v="7.2"/>
    <n v="7.2"/>
    <n v="7.2"/>
    <n v="70.588235294117652"/>
    <n v="0"/>
    <m/>
    <n v="2"/>
    <n v="45"/>
    <n v="70"/>
    <n v="1"/>
    <n v="0.2"/>
    <m/>
    <m/>
    <m/>
    <m/>
    <m/>
    <m/>
    <m/>
    <s v=""/>
    <m/>
    <m/>
    <m/>
    <s v=""/>
    <m/>
    <m/>
  </r>
  <r>
    <x v="10"/>
    <s v="Papa El Potrero 1"/>
    <d v="2018-07-21T00:00:00"/>
    <x v="3"/>
    <x v="0"/>
    <d v="1899-12-30T10:55:00"/>
    <n v="15"/>
    <n v="15"/>
    <n v="7.5"/>
    <n v="6.4"/>
    <n v="6.6"/>
    <n v="6.5"/>
    <n v="63.725490196078439"/>
    <n v="2"/>
    <m/>
    <n v="10"/>
    <m/>
    <m/>
    <m/>
    <m/>
    <m/>
    <m/>
    <m/>
    <m/>
    <m/>
    <m/>
    <m/>
    <s v=""/>
    <m/>
    <m/>
    <m/>
    <s v=""/>
    <m/>
    <m/>
  </r>
  <r>
    <x v="11"/>
    <s v="Papa El Potrero 2"/>
    <d v="2018-07-21T00:00:00"/>
    <x v="3"/>
    <x v="0"/>
    <d v="1899-12-30T13:20:00"/>
    <n v="18"/>
    <n v="15.5"/>
    <n v="7.5"/>
    <n v="6.4"/>
    <n v="6.4"/>
    <n v="6.4"/>
    <n v="62.745098039215698"/>
    <n v="1"/>
    <m/>
    <n v="5"/>
    <m/>
    <m/>
    <m/>
    <m/>
    <d v="1899-12-30T14:00:00"/>
    <n v="2"/>
    <n v="32"/>
    <n v="41"/>
    <n v="18"/>
    <n v="32"/>
    <n v="23"/>
    <n v="1216.6666666666665"/>
    <n v="33"/>
    <n v="12"/>
    <n v="38"/>
    <n v="1383.3333333333335"/>
    <m/>
    <m/>
  </r>
  <r>
    <x v="12"/>
    <s v="Papa la Providencia 1"/>
    <d v="2018-07-21T00:00:00"/>
    <x v="3"/>
    <x v="0"/>
    <d v="1899-12-30T11:05:00"/>
    <n v="15.5"/>
    <n v="13.5"/>
    <n v="7"/>
    <n v="6.2"/>
    <n v="6.6"/>
    <n v="6.4"/>
    <n v="60.377358490566046"/>
    <m/>
    <n v="4"/>
    <n v="40"/>
    <m/>
    <m/>
    <m/>
    <m/>
    <m/>
    <m/>
    <m/>
    <m/>
    <m/>
    <m/>
    <m/>
    <s v=""/>
    <m/>
    <m/>
    <m/>
    <s v=""/>
    <m/>
    <m/>
  </r>
  <r>
    <x v="13"/>
    <s v="Papa la Providencia 2"/>
    <d v="2018-07-21T00:00:00"/>
    <x v="3"/>
    <x v="0"/>
    <d v="1899-12-30T13:30:00"/>
    <n v="21.5"/>
    <n v="17"/>
    <n v="6"/>
    <n v="5"/>
    <n v="5.2"/>
    <n v="5.0999999999999996"/>
    <n v="52.040816326530603"/>
    <m/>
    <n v="5"/>
    <n v="50"/>
    <m/>
    <m/>
    <m/>
    <m/>
    <m/>
    <n v="2"/>
    <n v="32"/>
    <n v="41"/>
    <n v="1"/>
    <n v="0"/>
    <n v="2"/>
    <n v="50"/>
    <n v="68"/>
    <n v="57"/>
    <n v="44"/>
    <n v="2816.666666666667"/>
    <m/>
    <m/>
  </r>
  <r>
    <x v="4"/>
    <s v="Planta de tratamiento (Antes)"/>
    <d v="2018-07-21T00:00:00"/>
    <x v="3"/>
    <x v="0"/>
    <d v="1899-12-30T10:20:00"/>
    <n v="23"/>
    <n v="18"/>
    <n v="7"/>
    <n v="6.2"/>
    <n v="6.2"/>
    <n v="6.2"/>
    <n v="64.583333333333343"/>
    <m/>
    <n v="6"/>
    <n v="60"/>
    <n v="65"/>
    <n v="40"/>
    <n v="4.4000000000000004"/>
    <n v="0.5"/>
    <d v="1899-12-30T11:10:00"/>
    <n v="1"/>
    <n v="32"/>
    <n v="41"/>
    <n v="195"/>
    <n v="163"/>
    <n v="165"/>
    <n v="17433.333333333336"/>
    <n v="37"/>
    <n v="42"/>
    <n v="39"/>
    <n v="3933.3333333333335"/>
    <m/>
    <m/>
  </r>
  <r>
    <x v="5"/>
    <s v="Planta de tratamiento (Después)"/>
    <d v="2018-07-21T00:00:00"/>
    <x v="3"/>
    <x v="0"/>
    <d v="1899-12-30T11:26:00"/>
    <n v="23.5"/>
    <n v="18"/>
    <n v="7"/>
    <n v="6"/>
    <n v="5.8"/>
    <n v="5.9"/>
    <n v="61.458333333333336"/>
    <m/>
    <n v="5"/>
    <n v="50"/>
    <n v="65"/>
    <n v="50"/>
    <n v="2.2000000000000002"/>
    <n v="0.5"/>
    <d v="1899-12-30T11:45:00"/>
    <n v="1"/>
    <n v="32"/>
    <n v="41"/>
    <n v="201"/>
    <n v="136"/>
    <n v="199"/>
    <n v="17866.666666666664"/>
    <n v="52"/>
    <n v="64"/>
    <n v="42"/>
    <n v="5266.6666666666661"/>
    <m/>
    <m/>
  </r>
  <r>
    <x v="14"/>
    <s v="El Recodo (Después del Hospital)"/>
    <d v="2018-07-21T00:00:00"/>
    <x v="3"/>
    <x v="0"/>
    <d v="1899-12-30T11:57:00"/>
    <n v="21"/>
    <n v="15"/>
    <n v="7"/>
    <n v="6.6"/>
    <n v="6.8"/>
    <n v="6.6999999999999993"/>
    <n v="65.686274509803923"/>
    <n v="2"/>
    <m/>
    <n v="10"/>
    <n v="40"/>
    <n v="40"/>
    <n v="0.2"/>
    <n v="0.2"/>
    <d v="1899-12-30T12:14:00"/>
    <n v="1"/>
    <n v="32"/>
    <n v="41"/>
    <n v="18"/>
    <n v="14"/>
    <n v="28"/>
    <n v="2000"/>
    <n v="7"/>
    <n v="8"/>
    <n v="6"/>
    <n v="700"/>
    <m/>
    <m/>
  </r>
  <r>
    <x v="15"/>
    <s v="El Salto"/>
    <d v="2018-07-21T00:00:00"/>
    <x v="3"/>
    <x v="0"/>
    <d v="1899-12-30T10:23:00"/>
    <n v="17"/>
    <n v="13"/>
    <n v="7"/>
    <n v="7"/>
    <n v="7"/>
    <n v="7"/>
    <n v="66.037735849056617"/>
    <n v="2"/>
    <m/>
    <n v="10"/>
    <n v="45"/>
    <n v="50"/>
    <n v="1.6"/>
    <n v="0.6"/>
    <d v="1899-12-30T11:00:00"/>
    <n v="1"/>
    <n v="32"/>
    <n v="41"/>
    <n v="22"/>
    <n v="44"/>
    <n v="31"/>
    <n v="3233.3333333333335"/>
    <n v="8"/>
    <n v="12"/>
    <n v="16"/>
    <n v="1200"/>
    <m/>
    <m/>
  </r>
  <r>
    <x v="0"/>
    <s v="Haba Rincón de Guadalupe 1"/>
    <d v="2018-08-24T00:00:00"/>
    <x v="4"/>
    <x v="0"/>
    <d v="1899-12-30T13:33:00"/>
    <n v="14"/>
    <n v="12"/>
    <n v="8"/>
    <n v="6.2"/>
    <n v="6.8"/>
    <n v="6.5"/>
    <n v="59.633027522935777"/>
    <m/>
    <n v="6"/>
    <n v="60"/>
    <n v="45"/>
    <n v="30"/>
    <m/>
    <m/>
    <m/>
    <m/>
    <m/>
    <m/>
    <m/>
    <m/>
    <m/>
    <s v=""/>
    <m/>
    <m/>
    <m/>
    <s v=""/>
    <m/>
    <m/>
  </r>
  <r>
    <x v="1"/>
    <s v="Haba Rincón de Guadalupe 2"/>
    <d v="2018-08-24T00:00:00"/>
    <x v="4"/>
    <x v="0"/>
    <d v="1899-12-30T13:30:00"/>
    <n v="17"/>
    <n v="14"/>
    <n v="7.5"/>
    <n v="7"/>
    <n v="7"/>
    <n v="7"/>
    <n v="67.307692307692307"/>
    <m/>
    <n v="7"/>
    <n v="70"/>
    <n v="45"/>
    <n v="20"/>
    <m/>
    <m/>
    <d v="1899-12-30T14:58:00"/>
    <n v="2"/>
    <n v="33"/>
    <n v="38"/>
    <n v="5"/>
    <n v="5"/>
    <n v="4"/>
    <n v="233.33333333333334"/>
    <n v="71"/>
    <n v="90"/>
    <n v="53"/>
    <n v="3566.6666666666665"/>
    <m/>
    <m/>
  </r>
  <r>
    <x v="2"/>
    <s v="Haba San Lucas 1"/>
    <d v="2018-08-24T00:00:00"/>
    <x v="4"/>
    <x v="0"/>
    <d v="1899-12-30T13:30:00"/>
    <n v="18"/>
    <n v="15"/>
    <n v="8"/>
    <n v="6"/>
    <n v="6.2"/>
    <n v="6.1"/>
    <n v="59.803921568627452"/>
    <n v="1"/>
    <m/>
    <n v="5"/>
    <n v="70"/>
    <n v="30"/>
    <m/>
    <m/>
    <m/>
    <m/>
    <m/>
    <m/>
    <m/>
    <m/>
    <m/>
    <s v=""/>
    <m/>
    <m/>
    <m/>
    <s v=""/>
    <m/>
    <m/>
  </r>
  <r>
    <x v="3"/>
    <s v="Haba San Lucas 2"/>
    <d v="2018-08-24T00:00:00"/>
    <x v="4"/>
    <x v="0"/>
    <d v="1899-12-30T13:45:00"/>
    <n v="15"/>
    <n v="14.5"/>
    <n v="8"/>
    <n v="6.6"/>
    <n v="6.4"/>
    <n v="6.5"/>
    <n v="62.5"/>
    <n v="2"/>
    <m/>
    <n v="10"/>
    <n v="70"/>
    <n v="30"/>
    <m/>
    <m/>
    <d v="1899-12-30T14:50:00"/>
    <n v="1"/>
    <n v="33"/>
    <n v="38"/>
    <n v="0"/>
    <n v="2"/>
    <n v="0"/>
    <n v="66.666666666666657"/>
    <n v="132"/>
    <n v="106"/>
    <n v="65"/>
    <n v="10100"/>
    <m/>
    <m/>
  </r>
  <r>
    <x v="4"/>
    <s v="Planta de tratamiento (Antes)"/>
    <d v="2018-08-24T00:00:00"/>
    <x v="4"/>
    <x v="0"/>
    <d v="1899-12-30T15:58:00"/>
    <n v="17.5"/>
    <n v="15"/>
    <n v="7"/>
    <n v="5.2"/>
    <n v="5.4"/>
    <n v="5.3000000000000007"/>
    <n v="51.960784313725505"/>
    <m/>
    <n v="3"/>
    <n v="30"/>
    <n v="60"/>
    <n v="50"/>
    <m/>
    <m/>
    <d v="1899-12-30T16:00:00"/>
    <n v="1"/>
    <n v="33"/>
    <n v="38"/>
    <n v="175"/>
    <n v="179"/>
    <n v="132"/>
    <n v="16200"/>
    <n v="123"/>
    <n v="176"/>
    <n v="248"/>
    <n v="18233.333333333336"/>
    <m/>
    <m/>
  </r>
  <r>
    <x v="5"/>
    <s v="Planta de tratamiento (Después)"/>
    <d v="2018-08-24T00:00:00"/>
    <x v="4"/>
    <x v="0"/>
    <d v="1899-12-30T13:18:00"/>
    <n v="22"/>
    <n v="15"/>
    <n v="7"/>
    <n v="5.6"/>
    <n v="5.8"/>
    <n v="5.6999999999999993"/>
    <n v="55.882352941176471"/>
    <m/>
    <n v="1"/>
    <n v="10"/>
    <n v="65"/>
    <n v="30"/>
    <m/>
    <m/>
    <d v="1899-12-30T14:40:00"/>
    <n v="1"/>
    <n v="33"/>
    <n v="38"/>
    <n v="14"/>
    <n v="21"/>
    <n v="13"/>
    <n v="1600"/>
    <n v="44"/>
    <n v="55"/>
    <n v="110"/>
    <n v="6966.666666666667"/>
    <m/>
    <m/>
  </r>
  <r>
    <x v="16"/>
    <s v="El Convento"/>
    <d v="2018-08-25T00:00:00"/>
    <x v="4"/>
    <x v="0"/>
    <d v="1899-12-30T13:30:00"/>
    <n v="17"/>
    <n v="14"/>
    <n v="7.5"/>
    <n v="7"/>
    <n v="7"/>
    <n v="7"/>
    <n v="67.307692307692307"/>
    <n v="3"/>
    <m/>
    <n v="15"/>
    <n v="70"/>
    <n v="60"/>
    <m/>
    <m/>
    <d v="1899-12-30T13:50:00"/>
    <n v="2"/>
    <n v="35"/>
    <n v="46"/>
    <n v="1"/>
    <n v="0"/>
    <n v="2"/>
    <n v="50"/>
    <n v="10"/>
    <n v="6"/>
    <n v="7"/>
    <n v="383.33333333333337"/>
    <m/>
    <m/>
  </r>
  <r>
    <x v="6"/>
    <s v="Maíz Agua Bendita 1"/>
    <d v="2018-08-25T00:00:00"/>
    <x v="4"/>
    <x v="0"/>
    <d v="1899-12-30T10:52:00"/>
    <n v="12.5"/>
    <n v="10.5"/>
    <n v="7.5"/>
    <n v="6.8"/>
    <n v="6.8"/>
    <n v="6.8"/>
    <n v="60.176991150442468"/>
    <n v="1"/>
    <m/>
    <n v="5"/>
    <n v="50"/>
    <n v="30"/>
    <m/>
    <m/>
    <m/>
    <m/>
    <m/>
    <m/>
    <m/>
    <m/>
    <m/>
    <s v=""/>
    <m/>
    <m/>
    <m/>
    <s v=""/>
    <m/>
    <m/>
  </r>
  <r>
    <x v="7"/>
    <s v="Maíz Agua Bendita 2"/>
    <d v="2018-08-25T00:00:00"/>
    <x v="4"/>
    <x v="0"/>
    <d v="1899-12-30T11:40:00"/>
    <n v="18"/>
    <n v="14"/>
    <n v="7"/>
    <n v="6.6"/>
    <n v="6.6"/>
    <n v="6.6"/>
    <n v="63.46153846153846"/>
    <n v="3"/>
    <m/>
    <n v="15"/>
    <n v="65"/>
    <n v="30"/>
    <m/>
    <m/>
    <d v="1899-12-30T12:26:00"/>
    <n v="3"/>
    <n v="35"/>
    <n v="46"/>
    <n v="7"/>
    <n v="8"/>
    <n v="9"/>
    <n v="266.66666666666669"/>
    <n v="44"/>
    <n v="60"/>
    <n v="41"/>
    <n v="1611.1111111111113"/>
    <m/>
    <m/>
  </r>
  <r>
    <x v="8"/>
    <s v="Maíz El Capulín 1"/>
    <d v="2018-08-25T00:00:00"/>
    <x v="4"/>
    <x v="0"/>
    <d v="1899-12-30T11:30:00"/>
    <n v="17"/>
    <n v="13"/>
    <n v="7"/>
    <n v="5.4"/>
    <n v="5.4"/>
    <n v="5.4"/>
    <n v="50.943396226415096"/>
    <n v="2"/>
    <m/>
    <n v="10"/>
    <n v="50"/>
    <n v="30"/>
    <m/>
    <m/>
    <m/>
    <m/>
    <m/>
    <m/>
    <m/>
    <m/>
    <m/>
    <s v=""/>
    <m/>
    <m/>
    <m/>
    <s v=""/>
    <m/>
    <m/>
  </r>
  <r>
    <x v="9"/>
    <s v="Maíz  El Capulín 2"/>
    <d v="2018-08-25T00:00:00"/>
    <x v="4"/>
    <x v="0"/>
    <d v="1899-12-30T12:35:00"/>
    <n v="18"/>
    <n v="14"/>
    <n v="8"/>
    <n v="6"/>
    <n v="6.4"/>
    <n v="6.2"/>
    <n v="59.615384615384613"/>
    <n v="2"/>
    <m/>
    <n v="10"/>
    <n v="45"/>
    <n v="30"/>
    <m/>
    <m/>
    <d v="1899-12-30T13:45:00"/>
    <n v="1"/>
    <n v="35"/>
    <n v="46"/>
    <n v="1"/>
    <n v="1"/>
    <n v="1"/>
    <n v="100"/>
    <n v="1"/>
    <n v="0"/>
    <n v="0"/>
    <n v="33.333333333333329"/>
    <m/>
    <m/>
  </r>
  <r>
    <x v="17"/>
    <s v="Manantial Kinder"/>
    <d v="2018-08-25T00:00:00"/>
    <x v="4"/>
    <x v="0"/>
    <d v="1899-12-30T13:54:00"/>
    <n v="17"/>
    <n v="15"/>
    <n v="6.5"/>
    <n v="6.2"/>
    <n v="5.8"/>
    <n v="6"/>
    <n v="58.82352941176471"/>
    <n v="0"/>
    <m/>
    <n v="2"/>
    <n v="40"/>
    <n v="50"/>
    <n v="0.44"/>
    <n v="0.88"/>
    <d v="1899-12-30T14:22:00"/>
    <n v="3"/>
    <n v="35"/>
    <n v="46"/>
    <n v="0"/>
    <n v="0"/>
    <n v="0"/>
    <n v="0"/>
    <n v="2"/>
    <n v="34"/>
    <n v="23"/>
    <n v="655.55555555555554"/>
    <m/>
    <m/>
  </r>
  <r>
    <x v="10"/>
    <s v="Papa El Potrero 1"/>
    <d v="2018-08-25T00:00:00"/>
    <x v="4"/>
    <x v="0"/>
    <d v="1899-12-30T11:15:00"/>
    <n v="16"/>
    <n v="15"/>
    <n v="7"/>
    <n v="6"/>
    <n v="6.2"/>
    <n v="6.1"/>
    <n v="59.803921568627452"/>
    <s v="MUY TURBIA"/>
    <m/>
    <s v="MUY TURBIA"/>
    <n v="70"/>
    <n v="40"/>
    <m/>
    <m/>
    <m/>
    <m/>
    <m/>
    <m/>
    <m/>
    <m/>
    <m/>
    <s v=""/>
    <m/>
    <m/>
    <m/>
    <s v=""/>
    <m/>
    <m/>
  </r>
  <r>
    <x v="11"/>
    <s v="Papa El Potrero 2"/>
    <d v="2018-08-25T00:00:00"/>
    <x v="4"/>
    <x v="0"/>
    <d v="1899-12-30T12:55:00"/>
    <n v="16.5"/>
    <n v="15"/>
    <n v="7.5"/>
    <n v="6.2"/>
    <n v="6.2"/>
    <n v="6.2"/>
    <n v="60.7843137254902"/>
    <s v="MUY TURBIA"/>
    <m/>
    <s v="MUY TURBIA"/>
    <n v="70"/>
    <n v="40"/>
    <m/>
    <m/>
    <d v="1899-12-30T13:20:00"/>
    <n v="1"/>
    <n v="35"/>
    <n v="46"/>
    <n v="44"/>
    <n v="35"/>
    <n v="33"/>
    <n v="3733.3333333333335"/>
    <n v="18"/>
    <n v="129"/>
    <n v="60"/>
    <n v="6900"/>
    <m/>
    <m/>
  </r>
  <r>
    <x v="12"/>
    <s v="Papa la Providencia 1"/>
    <d v="2018-08-25T00:00:00"/>
    <x v="4"/>
    <x v="0"/>
    <d v="1899-12-30T11:15:00"/>
    <n v="17"/>
    <n v="13"/>
    <n v="7"/>
    <n v="6.4"/>
    <n v="6.6"/>
    <n v="6.5"/>
    <n v="61.320754716981128"/>
    <m/>
    <n v="1"/>
    <n v="10"/>
    <n v="25"/>
    <n v="10"/>
    <m/>
    <m/>
    <m/>
    <m/>
    <m/>
    <m/>
    <m/>
    <m/>
    <m/>
    <s v=""/>
    <m/>
    <m/>
    <m/>
    <s v=""/>
    <m/>
    <m/>
  </r>
  <r>
    <x v="13"/>
    <s v="Papa la Providencia 2"/>
    <d v="2018-08-25T00:00:00"/>
    <x v="4"/>
    <x v="0"/>
    <d v="1899-12-30T12:35:00"/>
    <n v="16"/>
    <n v="15"/>
    <n v="6"/>
    <n v="5.8"/>
    <n v="5.6"/>
    <n v="5.6999999999999993"/>
    <n v="55.882352941176471"/>
    <m/>
    <n v="2"/>
    <n v="20"/>
    <n v="35"/>
    <n v="20"/>
    <m/>
    <m/>
    <d v="1899-12-30T13:02:00"/>
    <n v="1"/>
    <n v="35"/>
    <n v="46"/>
    <n v="9"/>
    <n v="5"/>
    <n v="14"/>
    <n v="933.33333333333337"/>
    <n v="16"/>
    <n v="12"/>
    <n v="21"/>
    <n v="1633.3333333333333"/>
    <m/>
    <m/>
  </r>
  <r>
    <x v="4"/>
    <s v="Planta de tratamiento (Antes)"/>
    <d v="2018-08-25T00:00:00"/>
    <x v="4"/>
    <x v="0"/>
    <d v="1899-12-30T10:30:00"/>
    <n v="17"/>
    <n v="15"/>
    <n v="7"/>
    <n v="6"/>
    <n v="6"/>
    <n v="6"/>
    <n v="58.82352941176471"/>
    <m/>
    <n v="4"/>
    <n v="40"/>
    <n v="65"/>
    <n v="40"/>
    <n v="1.95"/>
    <n v="0.5"/>
    <d v="1899-12-30T11:50:00"/>
    <n v="1"/>
    <n v="35"/>
    <n v="46"/>
    <n v="96"/>
    <n v="100"/>
    <n v="83"/>
    <n v="9300"/>
    <n v="40"/>
    <n v="44"/>
    <n v="42"/>
    <n v="4200"/>
    <m/>
    <m/>
  </r>
  <r>
    <x v="5"/>
    <s v="Planta de tratamiento (Después)"/>
    <d v="2018-08-25T00:00:00"/>
    <x v="4"/>
    <x v="0"/>
    <d v="1899-12-30T12:00:00"/>
    <n v="20"/>
    <n v="15"/>
    <n v="7"/>
    <n v="6"/>
    <n v="6"/>
    <n v="6"/>
    <n v="58.82352941176471"/>
    <m/>
    <n v="4"/>
    <n v="40"/>
    <n v="80"/>
    <n v="50"/>
    <n v="0.5"/>
    <n v="0.5"/>
    <d v="1899-12-30T12:35:00"/>
    <n v="1"/>
    <n v="35"/>
    <n v="46"/>
    <n v="119"/>
    <n v="110"/>
    <n v="100"/>
    <n v="10966.666666666668"/>
    <n v="97"/>
    <n v="94"/>
    <n v="102"/>
    <n v="9766.6666666666679"/>
    <m/>
    <m/>
  </r>
  <r>
    <x v="14"/>
    <s v="El Recodo (Después del Hospital)"/>
    <d v="2018-08-25T00:00:00"/>
    <x v="4"/>
    <x v="0"/>
    <d v="1899-12-30T10:37:00"/>
    <n v="14"/>
    <n v="13"/>
    <n v="7"/>
    <n v="6.2"/>
    <n v="6.2"/>
    <n v="6.2"/>
    <n v="58.490566037735846"/>
    <m/>
    <n v="3"/>
    <n v="30"/>
    <n v="55"/>
    <n v="30"/>
    <n v="1.76"/>
    <n v="2.64"/>
    <d v="1899-12-30T11:31:00"/>
    <n v="1"/>
    <n v="35"/>
    <n v="46"/>
    <n v="18"/>
    <n v="28"/>
    <n v="44"/>
    <n v="3000"/>
    <n v="15"/>
    <n v="24"/>
    <n v="21"/>
    <n v="2000"/>
    <m/>
    <m/>
  </r>
  <r>
    <x v="15"/>
    <s v="El Salto"/>
    <d v="2018-08-25T00:00:00"/>
    <x v="4"/>
    <x v="0"/>
    <d v="1899-12-30T12:47:00"/>
    <n v="17"/>
    <n v="15"/>
    <n v="7"/>
    <n v="6.2"/>
    <n v="6.4"/>
    <n v="6.3000000000000007"/>
    <n v="61.764705882352956"/>
    <m/>
    <n v="5"/>
    <n v="50"/>
    <n v="80"/>
    <n v="40"/>
    <n v="1.76"/>
    <n v="1.76"/>
    <d v="1899-12-30T13:20:00"/>
    <n v="1"/>
    <n v="35"/>
    <n v="46"/>
    <n v="26"/>
    <n v="32"/>
    <n v="27"/>
    <n v="2833.333333333333"/>
    <n v="70"/>
    <n v="45"/>
    <n v="76"/>
    <n v="6366.6666666666661"/>
    <m/>
    <m/>
  </r>
  <r>
    <x v="0"/>
    <s v="Haba Rincón de Guadalupe 1"/>
    <d v="2018-09-21T00:00:00"/>
    <x v="5"/>
    <x v="0"/>
    <d v="1899-12-30T13:30:00"/>
    <n v="18"/>
    <n v="12"/>
    <n v="8"/>
    <n v="6.8"/>
    <n v="6.8"/>
    <n v="6.8"/>
    <n v="62.385321100917423"/>
    <n v="4"/>
    <m/>
    <n v="20"/>
    <n v="35"/>
    <n v="20"/>
    <m/>
    <m/>
    <m/>
    <m/>
    <m/>
    <m/>
    <m/>
    <m/>
    <m/>
    <s v=""/>
    <m/>
    <m/>
    <m/>
    <s v=""/>
    <m/>
    <m/>
  </r>
  <r>
    <x v="1"/>
    <s v="Haba Rincón de Guadalupe 2"/>
    <d v="2018-09-21T00:00:00"/>
    <x v="5"/>
    <x v="0"/>
    <d v="1899-12-30T13:20:00"/>
    <n v="26"/>
    <n v="17"/>
    <n v="7.5"/>
    <n v="6.6"/>
    <n v="6.6"/>
    <n v="6.6"/>
    <n v="67.346938775510196"/>
    <m/>
    <n v="4"/>
    <n v="40"/>
    <n v="35"/>
    <n v="30"/>
    <m/>
    <m/>
    <d v="1899-12-30T15:08:00"/>
    <n v="2"/>
    <n v="33"/>
    <n v="36"/>
    <n v="5"/>
    <n v="2"/>
    <n v="4"/>
    <n v="183.33333333333331"/>
    <n v="4"/>
    <n v="9"/>
    <n v="8"/>
    <n v="350"/>
    <m/>
    <m/>
  </r>
  <r>
    <x v="2"/>
    <s v="Haba San Lucas 1"/>
    <d v="2018-09-21T00:00:00"/>
    <x v="5"/>
    <x v="0"/>
    <d v="1899-12-30T13:25:00"/>
    <n v="22"/>
    <n v="14.5"/>
    <n v="7"/>
    <n v="7"/>
    <n v="7"/>
    <n v="7"/>
    <n v="67.307692307692307"/>
    <n v="0"/>
    <m/>
    <n v="2"/>
    <n v="55"/>
    <n v="40"/>
    <m/>
    <m/>
    <m/>
    <m/>
    <m/>
    <m/>
    <m/>
    <m/>
    <m/>
    <s v=""/>
    <m/>
    <m/>
    <m/>
    <s v=""/>
    <m/>
    <m/>
  </r>
  <r>
    <x v="3"/>
    <s v="Haba San Lucas 2"/>
    <d v="2018-09-21T00:00:00"/>
    <x v="5"/>
    <x v="0"/>
    <d v="1899-12-30T13:40:00"/>
    <n v="17.5"/>
    <n v="15"/>
    <n v="8"/>
    <n v="6.8"/>
    <n v="6.8"/>
    <n v="6.8"/>
    <n v="66.666666666666671"/>
    <n v="3"/>
    <m/>
    <n v="15"/>
    <n v="70"/>
    <n v="40"/>
    <m/>
    <m/>
    <d v="1899-12-30T14:50:00"/>
    <n v="2"/>
    <n v="33"/>
    <n v="36"/>
    <n v="0"/>
    <n v="0"/>
    <n v="1"/>
    <n v="16.666666666666664"/>
    <n v="61"/>
    <n v="47"/>
    <n v="72"/>
    <n v="3000"/>
    <m/>
    <m/>
  </r>
  <r>
    <x v="4"/>
    <s v="Planta de tratamiento (Antes)"/>
    <d v="2018-09-21T00:00:00"/>
    <x v="5"/>
    <x v="0"/>
    <d v="1899-12-30T15:25:00"/>
    <n v="25"/>
    <n v="16"/>
    <n v="6.5"/>
    <n v="5.8"/>
    <n v="5.8"/>
    <n v="5.8"/>
    <n v="57.999999999999993"/>
    <n v="4"/>
    <m/>
    <n v="20"/>
    <n v="50"/>
    <n v="30"/>
    <m/>
    <m/>
    <d v="1899-12-30T15:45:00"/>
    <n v="1"/>
    <n v="33"/>
    <n v="36"/>
    <n v="52"/>
    <n v="48"/>
    <n v="56"/>
    <n v="5200"/>
    <n v="41"/>
    <n v="31"/>
    <n v="46"/>
    <n v="3933.3333333333335"/>
    <m/>
    <m/>
  </r>
  <r>
    <x v="5"/>
    <s v="Planta de tratamiento (Después)"/>
    <d v="2018-09-21T00:00:00"/>
    <x v="5"/>
    <x v="0"/>
    <d v="1899-12-30T13:20:00"/>
    <n v="21"/>
    <n v="16"/>
    <n v="6.5"/>
    <n v="5.6"/>
    <n v="5.6"/>
    <n v="5.6"/>
    <n v="55.999999999999993"/>
    <n v="3"/>
    <m/>
    <n v="15"/>
    <n v="65"/>
    <n v="30"/>
    <m/>
    <m/>
    <d v="1899-12-30T14:16:00"/>
    <n v="1"/>
    <n v="33"/>
    <n v="36"/>
    <n v="187"/>
    <n v="208"/>
    <n v="176"/>
    <n v="19033.333333333336"/>
    <n v="49"/>
    <n v="77"/>
    <n v="76"/>
    <n v="6733.333333333333"/>
    <m/>
    <m/>
  </r>
  <r>
    <x v="16"/>
    <s v="El Convento"/>
    <d v="2018-09-22T00:00:00"/>
    <x v="5"/>
    <x v="0"/>
    <d v="1899-12-30T13:15:00"/>
    <n v="21"/>
    <n v="18"/>
    <n v="8"/>
    <n v="6.6"/>
    <n v="6.8"/>
    <n v="6.6999999999999993"/>
    <n v="69.791666666666657"/>
    <n v="1"/>
    <m/>
    <n v="5"/>
    <n v="60"/>
    <n v="40"/>
    <m/>
    <m/>
    <d v="1899-12-30T13:40:00"/>
    <n v="2"/>
    <n v="33"/>
    <n v="40"/>
    <n v="1"/>
    <n v="1"/>
    <n v="1"/>
    <n v="50"/>
    <n v="53"/>
    <n v="28"/>
    <n v="18"/>
    <n v="1650"/>
    <m/>
    <m/>
  </r>
  <r>
    <x v="6"/>
    <s v="Maíz Agua Bendita 1"/>
    <d v="2018-09-22T00:00:00"/>
    <x v="5"/>
    <x v="0"/>
    <d v="1899-12-30T10:45:00"/>
    <n v="13"/>
    <n v="10.5"/>
    <n v="7"/>
    <n v="7.8"/>
    <n v="7.8"/>
    <n v="7.8"/>
    <n v="69.026548672566364"/>
    <n v="0"/>
    <m/>
    <n v="2"/>
    <n v="40"/>
    <n v="50"/>
    <m/>
    <m/>
    <m/>
    <m/>
    <m/>
    <m/>
    <m/>
    <m/>
    <m/>
    <s v=""/>
    <m/>
    <m/>
    <m/>
    <s v=""/>
    <m/>
    <m/>
  </r>
  <r>
    <x v="7"/>
    <s v="Maíz Agua Bendita 2"/>
    <d v="2018-09-22T00:00:00"/>
    <x v="5"/>
    <x v="0"/>
    <d v="1899-12-30T12:10:00"/>
    <n v="16"/>
    <n v="11"/>
    <n v="7.5"/>
    <n v="7.4"/>
    <n v="7.2"/>
    <n v="7.3000000000000007"/>
    <n v="65.765765765765778"/>
    <n v="2"/>
    <m/>
    <n v="10"/>
    <n v="40"/>
    <n v="60"/>
    <m/>
    <m/>
    <d v="1899-12-30T12:50:00"/>
    <n v="3"/>
    <n v="33"/>
    <n v="40"/>
    <n v="58"/>
    <n v="75"/>
    <n v="54"/>
    <n v="2077.7777777777778"/>
    <n v="15"/>
    <n v="21"/>
    <n v="17"/>
    <n v="588.88888888888891"/>
    <m/>
    <m/>
  </r>
  <r>
    <x v="8"/>
    <s v="Maíz El Capulín 1"/>
    <d v="2018-09-22T00:00:00"/>
    <x v="5"/>
    <x v="0"/>
    <d v="1899-12-30T10:50:00"/>
    <n v="18"/>
    <n v="14"/>
    <n v="7"/>
    <n v="5.6"/>
    <n v="5.6"/>
    <n v="5.6"/>
    <n v="53.846153846153847"/>
    <n v="2"/>
    <m/>
    <n v="10"/>
    <n v="40"/>
    <n v="30"/>
    <m/>
    <m/>
    <m/>
    <m/>
    <m/>
    <m/>
    <m/>
    <m/>
    <m/>
    <s v=""/>
    <m/>
    <m/>
    <m/>
    <s v=""/>
    <m/>
    <m/>
  </r>
  <r>
    <x v="9"/>
    <s v="Maíz  El Capulín 2"/>
    <d v="2018-09-22T00:00:00"/>
    <x v="5"/>
    <x v="0"/>
    <d v="1899-12-30T12:50:00"/>
    <n v="17"/>
    <n v="15"/>
    <n v="8"/>
    <n v="5.8"/>
    <n v="6"/>
    <n v="5.9"/>
    <n v="57.843137254901968"/>
    <n v="1"/>
    <m/>
    <n v="5"/>
    <n v="45"/>
    <n v="30"/>
    <m/>
    <m/>
    <d v="1899-12-30T14:20:00"/>
    <n v="1"/>
    <n v="33"/>
    <n v="40"/>
    <n v="1"/>
    <n v="0"/>
    <n v="2"/>
    <n v="100"/>
    <n v="18"/>
    <n v="24"/>
    <n v="51"/>
    <n v="3100"/>
    <m/>
    <m/>
  </r>
  <r>
    <x v="17"/>
    <s v="Manantial Kinder"/>
    <d v="2018-09-22T00:00:00"/>
    <x v="5"/>
    <x v="0"/>
    <d v="1899-12-30T13:10:00"/>
    <n v="19"/>
    <n v="15"/>
    <n v="7"/>
    <n v="6.6"/>
    <n v="6.4"/>
    <n v="6.5"/>
    <n v="63.725490196078439"/>
    <n v="0"/>
    <m/>
    <n v="2"/>
    <n v="45"/>
    <n v="60"/>
    <m/>
    <m/>
    <d v="1899-12-30T13:50:00"/>
    <n v="1"/>
    <n v="33"/>
    <n v="40"/>
    <n v="0"/>
    <n v="0"/>
    <n v="0"/>
    <n v="0"/>
    <n v="1"/>
    <n v="3"/>
    <n v="0"/>
    <n v="133.33333333333331"/>
    <m/>
    <m/>
  </r>
  <r>
    <x v="10"/>
    <s v="Papa El Potrero 1"/>
    <d v="2018-09-22T00:00:00"/>
    <x v="5"/>
    <x v="0"/>
    <d v="1899-12-30T11:00:00"/>
    <n v="18"/>
    <n v="15"/>
    <n v="7"/>
    <n v="6.6"/>
    <n v="6.4"/>
    <n v="6.5"/>
    <n v="63.725490196078439"/>
    <n v="1"/>
    <m/>
    <n v="5"/>
    <n v="65"/>
    <n v="50"/>
    <m/>
    <m/>
    <m/>
    <m/>
    <m/>
    <m/>
    <m/>
    <m/>
    <m/>
    <s v=""/>
    <m/>
    <m/>
    <m/>
    <s v=""/>
    <m/>
    <m/>
  </r>
  <r>
    <x v="11"/>
    <s v="Papa El Potrero 2"/>
    <d v="2018-09-22T00:00:00"/>
    <x v="5"/>
    <x v="0"/>
    <d v="1899-12-30T12:45:00"/>
    <n v="17.5"/>
    <n v="16"/>
    <n v="7"/>
    <n v="6.2"/>
    <n v="6"/>
    <n v="6.1"/>
    <n v="61"/>
    <n v="0"/>
    <m/>
    <n v="2"/>
    <n v="65"/>
    <n v="40"/>
    <m/>
    <m/>
    <d v="1899-12-30T13:15:00"/>
    <n v="2"/>
    <n v="33"/>
    <n v="40"/>
    <n v="4"/>
    <n v="5"/>
    <n v="9"/>
    <n v="300"/>
    <n v="125"/>
    <n v="132"/>
    <n v="121"/>
    <n v="6300"/>
    <m/>
    <m/>
  </r>
  <r>
    <x v="12"/>
    <s v="Papa la Providencia 1"/>
    <d v="2018-09-22T00:00:00"/>
    <x v="5"/>
    <x v="0"/>
    <d v="1899-12-30T11:00:00"/>
    <n v="18"/>
    <n v="14"/>
    <n v="7"/>
    <n v="7"/>
    <n v="7"/>
    <n v="7"/>
    <n v="67.307692307692307"/>
    <n v="2"/>
    <m/>
    <n v="10"/>
    <n v="35"/>
    <n v="20"/>
    <m/>
    <m/>
    <m/>
    <m/>
    <m/>
    <m/>
    <m/>
    <m/>
    <m/>
    <s v=""/>
    <m/>
    <m/>
    <m/>
    <s v=""/>
    <m/>
    <m/>
  </r>
  <r>
    <x v="13"/>
    <s v="Papa la Providencia 2"/>
    <d v="2018-09-22T00:00:00"/>
    <x v="5"/>
    <x v="0"/>
    <d v="1899-12-30T12:05:00"/>
    <n v="17"/>
    <n v="16"/>
    <n v="6.5"/>
    <n v="6.2"/>
    <n v="6.2"/>
    <n v="6.2"/>
    <n v="62"/>
    <n v="2"/>
    <m/>
    <n v="10"/>
    <n v="50"/>
    <n v="20"/>
    <m/>
    <m/>
    <d v="1899-12-30T12:40:00"/>
    <n v="2"/>
    <n v="33"/>
    <n v="40"/>
    <n v="20"/>
    <n v="31"/>
    <n v="41"/>
    <n v="1533.3333333333335"/>
    <n v="6"/>
    <n v="25"/>
    <n v="32"/>
    <n v="1050"/>
    <m/>
    <m/>
  </r>
  <r>
    <x v="4"/>
    <s v="Planta de tratamiento (Antes)"/>
    <d v="2018-09-22T00:00:00"/>
    <x v="5"/>
    <x v="0"/>
    <d v="1899-12-30T10:33:00"/>
    <n v="22"/>
    <n v="18"/>
    <n v="7"/>
    <n v="5.4"/>
    <n v="5.2"/>
    <n v="5.3000000000000007"/>
    <n v="55.20833333333335"/>
    <m/>
    <n v="1"/>
    <n v="10"/>
    <n v="45"/>
    <n v="40"/>
    <n v="0.85"/>
    <n v="0.5"/>
    <d v="1899-12-30T11:48:00"/>
    <n v="1"/>
    <n v="33"/>
    <n v="40"/>
    <n v="88"/>
    <n v="84"/>
    <n v="65"/>
    <n v="7900"/>
    <n v="42"/>
    <n v="51"/>
    <n v="59"/>
    <n v="5066.6666666666661"/>
    <m/>
    <m/>
  </r>
  <r>
    <x v="5"/>
    <s v="Planta de tratamiento (Después)"/>
    <d v="2018-09-22T00:00:00"/>
    <x v="5"/>
    <x v="0"/>
    <d v="1899-12-30T11:59:00"/>
    <n v="22"/>
    <n v="18"/>
    <n v="7"/>
    <n v="5.4"/>
    <n v="5.4"/>
    <n v="5.4"/>
    <n v="56.250000000000014"/>
    <m/>
    <n v="1"/>
    <n v="10"/>
    <n v="60"/>
    <n v="40"/>
    <m/>
    <m/>
    <d v="1899-12-30T12:30:00"/>
    <n v="1"/>
    <n v="33"/>
    <n v="40"/>
    <n v="176"/>
    <n v="180"/>
    <n v="193"/>
    <n v="18300"/>
    <n v="68"/>
    <n v="32"/>
    <n v="48"/>
    <n v="4933.3333333333339"/>
    <m/>
    <m/>
  </r>
  <r>
    <x v="14"/>
    <s v="El Recodo (Después del Hospital)"/>
    <d v="2018-09-22T00:00:00"/>
    <x v="5"/>
    <x v="0"/>
    <d v="1899-12-30T10:30:00"/>
    <n v="16"/>
    <n v="13"/>
    <n v="7"/>
    <n v="6.4"/>
    <n v="6.8"/>
    <n v="6.6"/>
    <n v="62.264150943396224"/>
    <n v="1"/>
    <m/>
    <n v="5"/>
    <n v="40"/>
    <n v="50"/>
    <m/>
    <m/>
    <d v="1899-12-30T11:04:00"/>
    <n v="1"/>
    <n v="33"/>
    <n v="40"/>
    <n v="16"/>
    <n v="15"/>
    <n v="14"/>
    <n v="1500"/>
    <n v="8"/>
    <n v="11"/>
    <n v="12"/>
    <n v="1033.3333333333335"/>
    <m/>
    <m/>
  </r>
  <r>
    <x v="15"/>
    <s v="El Salto"/>
    <d v="2018-09-22T00:00:00"/>
    <x v="5"/>
    <x v="0"/>
    <d v="1899-12-30T12:03:00"/>
    <n v="17"/>
    <n v="15"/>
    <n v="7.5"/>
    <n v="6.4"/>
    <n v="6.2"/>
    <n v="6.3000000000000007"/>
    <n v="61.764705882352956"/>
    <n v="1"/>
    <m/>
    <n v="5"/>
    <s v="?"/>
    <n v="40"/>
    <m/>
    <m/>
    <d v="1899-12-30T12:02:00"/>
    <n v="1"/>
    <n v="33"/>
    <n v="40"/>
    <n v="25"/>
    <n v="23"/>
    <n v="36"/>
    <n v="2800"/>
    <n v="44"/>
    <n v="39"/>
    <n v="48"/>
    <n v="4366.6666666666661"/>
    <m/>
    <m/>
  </r>
  <r>
    <x v="0"/>
    <s v="Haba Rincón de Guadalupe 1"/>
    <d v="2018-10-19T00:00:00"/>
    <x v="6"/>
    <x v="0"/>
    <d v="1899-12-30T14:30:00"/>
    <n v="19"/>
    <n v="14"/>
    <n v="7.5"/>
    <n v="7.2"/>
    <n v="7.4"/>
    <n v="7.3000000000000007"/>
    <n v="70.192307692307693"/>
    <n v="1"/>
    <m/>
    <n v="5"/>
    <n v="35"/>
    <n v="20"/>
    <m/>
    <m/>
    <m/>
    <m/>
    <m/>
    <m/>
    <m/>
    <m/>
    <m/>
    <s v=""/>
    <m/>
    <m/>
    <m/>
    <s v=""/>
    <m/>
    <m/>
  </r>
  <r>
    <x v="1"/>
    <s v="Haba Rincón de Guadalupe 2"/>
    <d v="2018-10-19T00:00:00"/>
    <x v="6"/>
    <x v="0"/>
    <d v="1899-12-30T13:10:00"/>
    <n v="20"/>
    <n v="13"/>
    <n v="7.5"/>
    <n v="8.1999999999999993"/>
    <n v="8"/>
    <n v="8.1"/>
    <n v="76.415094339622641"/>
    <n v="1"/>
    <m/>
    <n v="5"/>
    <n v="40"/>
    <n v="20"/>
    <m/>
    <m/>
    <d v="1899-12-30T14:10:00"/>
    <n v="3"/>
    <n v="33"/>
    <n v="33"/>
    <n v="3"/>
    <n v="2"/>
    <n v="2"/>
    <n v="77.777777777777786"/>
    <n v="22"/>
    <n v="8"/>
    <n v="16"/>
    <n v="511.11111111111114"/>
    <m/>
    <m/>
  </r>
  <r>
    <x v="2"/>
    <s v="Haba San Lucas 1"/>
    <d v="2018-10-19T00:00:00"/>
    <x v="6"/>
    <x v="0"/>
    <d v="1899-12-30T13:34:00"/>
    <n v="19.5"/>
    <n v="14"/>
    <n v="7"/>
    <n v="6.8"/>
    <n v="6.6"/>
    <n v="6.6999999999999993"/>
    <n v="64.42307692307692"/>
    <n v="1"/>
    <m/>
    <n v="5"/>
    <n v="45"/>
    <n v="30"/>
    <m/>
    <m/>
    <m/>
    <m/>
    <m/>
    <m/>
    <m/>
    <m/>
    <m/>
    <s v=""/>
    <m/>
    <m/>
    <m/>
    <s v=""/>
    <m/>
    <m/>
  </r>
  <r>
    <x v="3"/>
    <s v="Haba San Lucas 2"/>
    <d v="2018-10-19T00:00:00"/>
    <x v="6"/>
    <x v="0"/>
    <d v="1899-12-30T13:40:00"/>
    <n v="17.5"/>
    <n v="14.5"/>
    <n v="8"/>
    <n v="6.2"/>
    <n v="6.6"/>
    <n v="6.4"/>
    <n v="61.53846153846154"/>
    <n v="1"/>
    <m/>
    <n v="5"/>
    <n v="60"/>
    <n v="40"/>
    <m/>
    <m/>
    <d v="1899-12-30T14:40:00"/>
    <n v="2"/>
    <n v="33"/>
    <n v="33"/>
    <n v="2"/>
    <n v="3"/>
    <n v="3"/>
    <n v="133.33333333333331"/>
    <n v="39"/>
    <n v="13"/>
    <n v="15"/>
    <n v="1116.6666666666665"/>
    <m/>
    <m/>
  </r>
  <r>
    <x v="4"/>
    <s v="Planta de tratamiento (Antes)"/>
    <d v="2018-10-19T00:00:00"/>
    <x v="6"/>
    <x v="0"/>
    <d v="1899-12-30T15:29:00"/>
    <n v="19"/>
    <n v="15"/>
    <n v="7"/>
    <n v="5.6"/>
    <n v="5.6"/>
    <n v="5.6"/>
    <n v="54.901960784313729"/>
    <n v="4"/>
    <m/>
    <n v="20"/>
    <n v="65"/>
    <n v="40"/>
    <m/>
    <m/>
    <d v="1899-12-30T15:29:00"/>
    <n v="1"/>
    <n v="33"/>
    <n v="33"/>
    <n v="41"/>
    <n v="42"/>
    <n v="32"/>
    <n v="3833.3333333333335"/>
    <n v="26"/>
    <n v="26"/>
    <n v="33"/>
    <n v="2833.333333333333"/>
    <m/>
    <m/>
  </r>
  <r>
    <x v="5"/>
    <s v="Planta de tratamiento (Después)"/>
    <d v="2018-10-19T00:00:00"/>
    <x v="6"/>
    <x v="0"/>
    <d v="1899-12-30T13:30:00"/>
    <n v="23"/>
    <n v="15"/>
    <n v="7"/>
    <n v="6.4"/>
    <n v="6.2"/>
    <n v="6.3000000000000007"/>
    <n v="61.764705882352956"/>
    <n v="4"/>
    <m/>
    <n v="20"/>
    <n v="55"/>
    <n v="30"/>
    <m/>
    <m/>
    <d v="1899-12-30T14:11:00"/>
    <n v="1"/>
    <n v="33"/>
    <n v="33"/>
    <n v="80"/>
    <n v="71"/>
    <n v="39"/>
    <n v="6333.3333333333339"/>
    <n v="40"/>
    <n v="49"/>
    <n v="21"/>
    <n v="3666.6666666666665"/>
    <m/>
    <m/>
  </r>
  <r>
    <x v="6"/>
    <s v="Maíz Agua Bendita 1"/>
    <d v="2018-10-20T00:00:00"/>
    <x v="6"/>
    <x v="0"/>
    <d v="1899-12-30T10:36:00"/>
    <n v="11"/>
    <n v="11"/>
    <n v="7"/>
    <n v="7.2"/>
    <n v="7"/>
    <n v="7.1"/>
    <n v="63.963963963963963"/>
    <n v="1"/>
    <m/>
    <n v="5"/>
    <n v="40"/>
    <n v="40"/>
    <m/>
    <m/>
    <m/>
    <m/>
    <m/>
    <m/>
    <m/>
    <m/>
    <m/>
    <s v=""/>
    <m/>
    <m/>
    <m/>
    <s v=""/>
    <m/>
    <m/>
  </r>
  <r>
    <x v="7"/>
    <s v="Maíz Agua Bendita 2"/>
    <d v="2018-10-20T00:00:00"/>
    <x v="6"/>
    <x v="0"/>
    <d v="1899-12-30T11:56:00"/>
    <n v="14"/>
    <n v="12"/>
    <n v="7"/>
    <n v="7.6"/>
    <n v="7.6"/>
    <n v="7.6"/>
    <n v="69.724770642201833"/>
    <n v="2"/>
    <m/>
    <n v="10"/>
    <n v="40"/>
    <n v="20"/>
    <m/>
    <m/>
    <d v="1899-12-30T13:13:00"/>
    <n v="3"/>
    <n v="33"/>
    <n v="40"/>
    <n v="19"/>
    <n v="16"/>
    <n v="13"/>
    <n v="533.33333333333337"/>
    <n v="11"/>
    <n v="10"/>
    <n v="22"/>
    <n v="477.77777777777783"/>
    <m/>
    <m/>
  </r>
  <r>
    <x v="8"/>
    <s v="Maíz El Capulín 1"/>
    <d v="2018-10-20T00:00:00"/>
    <x v="6"/>
    <x v="0"/>
    <d v="1899-12-30T10:35:00"/>
    <n v="18"/>
    <n v="13"/>
    <n v="7"/>
    <n v="5.8"/>
    <n v="6"/>
    <n v="5.9"/>
    <n v="55.660377358490578"/>
    <n v="1"/>
    <m/>
    <n v="5"/>
    <n v="45"/>
    <n v="50"/>
    <m/>
    <m/>
    <m/>
    <m/>
    <m/>
    <m/>
    <m/>
    <m/>
    <m/>
    <s v=""/>
    <m/>
    <m/>
    <m/>
    <s v=""/>
    <m/>
    <m/>
  </r>
  <r>
    <x v="9"/>
    <s v="Maíz  El Capulín 2"/>
    <d v="2018-10-20T00:00:00"/>
    <x v="6"/>
    <x v="0"/>
    <d v="1899-12-30T12:03:00"/>
    <n v="17"/>
    <n v="15"/>
    <n v="7"/>
    <n v="7.6"/>
    <n v="7.4"/>
    <n v="7.5"/>
    <n v="73.529411764705884"/>
    <n v="1"/>
    <m/>
    <n v="5"/>
    <n v="50"/>
    <n v="40"/>
    <m/>
    <m/>
    <d v="1899-12-30T13:10:00"/>
    <n v="2"/>
    <n v="33"/>
    <n v="40"/>
    <n v="1"/>
    <n v="1"/>
    <n v="0"/>
    <n v="33.333333333333329"/>
    <n v="3"/>
    <n v="2"/>
    <n v="3"/>
    <n v="133.33333333333331"/>
    <m/>
    <m/>
  </r>
  <r>
    <x v="10"/>
    <s v="Papa El Potrero 1"/>
    <d v="2018-10-20T00:00:00"/>
    <x v="6"/>
    <x v="0"/>
    <d v="1899-12-30T10:50:00"/>
    <n v="18"/>
    <n v="14.5"/>
    <n v="7"/>
    <n v="6.4"/>
    <n v="6"/>
    <n v="6.2"/>
    <n v="59.615384615384613"/>
    <n v="1"/>
    <m/>
    <n v="5"/>
    <n v="65"/>
    <n v="40"/>
    <m/>
    <m/>
    <m/>
    <m/>
    <m/>
    <m/>
    <m/>
    <m/>
    <m/>
    <s v=""/>
    <m/>
    <m/>
    <m/>
    <s v=""/>
    <m/>
    <m/>
  </r>
  <r>
    <x v="11"/>
    <s v="Papa El Potrero 2"/>
    <d v="2018-10-20T00:00:00"/>
    <x v="6"/>
    <x v="0"/>
    <d v="1899-12-30T12:15:00"/>
    <n v="15"/>
    <n v="15"/>
    <n v="7.5"/>
    <n v="6.6"/>
    <n v="6.6"/>
    <n v="6.6"/>
    <n v="64.705882352941174"/>
    <n v="1"/>
    <m/>
    <n v="5"/>
    <n v="60"/>
    <n v="50"/>
    <m/>
    <m/>
    <d v="1899-12-30T12:50:00"/>
    <n v="2"/>
    <n v="33"/>
    <n v="40"/>
    <n v="4"/>
    <n v="3"/>
    <n v="0"/>
    <n v="116.66666666666667"/>
    <n v="39"/>
    <n v="41"/>
    <n v="43"/>
    <n v="2050"/>
    <m/>
    <m/>
  </r>
  <r>
    <x v="12"/>
    <s v="Papa la Providencia 1"/>
    <d v="2018-10-20T00:00:00"/>
    <x v="6"/>
    <x v="0"/>
    <d v="1899-12-30T10:46:00"/>
    <n v="17"/>
    <n v="14"/>
    <n v="7"/>
    <n v="7.2"/>
    <n v="7.2"/>
    <n v="7.2"/>
    <n v="69.230769230769226"/>
    <n v="3"/>
    <m/>
    <n v="15"/>
    <n v="30"/>
    <n v="20"/>
    <m/>
    <m/>
    <m/>
    <m/>
    <m/>
    <m/>
    <m/>
    <m/>
    <m/>
    <s v=""/>
    <m/>
    <m/>
    <m/>
    <s v=""/>
    <m/>
    <m/>
  </r>
  <r>
    <x v="13"/>
    <s v="Papa la Providencia 2"/>
    <d v="2018-10-20T00:00:00"/>
    <x v="6"/>
    <x v="0"/>
    <d v="1899-12-30T12:12:00"/>
    <n v="17"/>
    <n v="15"/>
    <n v="6.5"/>
    <n v="6.6"/>
    <n v="6.6"/>
    <n v="6.6"/>
    <n v="64.705882352941174"/>
    <n v="2"/>
    <m/>
    <n v="10"/>
    <n v="35"/>
    <n v="30"/>
    <m/>
    <m/>
    <d v="1899-12-30T12:31:00"/>
    <n v="2"/>
    <n v="33"/>
    <n v="40"/>
    <n v="10"/>
    <n v="6"/>
    <n v="8"/>
    <n v="400"/>
    <n v="8"/>
    <n v="13"/>
    <n v="17"/>
    <n v="633.33333333333326"/>
    <m/>
    <m/>
  </r>
  <r>
    <x v="4"/>
    <s v="Planta de tratamiento (Antes)"/>
    <d v="2018-10-20T00:00:00"/>
    <x v="6"/>
    <x v="0"/>
    <d v="1899-12-30T11:40:00"/>
    <n v="21"/>
    <n v="15"/>
    <n v="7"/>
    <n v="5.4"/>
    <n v="5.4"/>
    <n v="5.4"/>
    <n v="52.941176470588246"/>
    <n v="2"/>
    <m/>
    <n v="10"/>
    <n v="60"/>
    <n v="40"/>
    <n v="4.4000000000000004"/>
    <n v="0.5"/>
    <d v="1899-12-30T11:35:00"/>
    <n v="1"/>
    <n v="33"/>
    <n v="40"/>
    <n v="45"/>
    <n v="39"/>
    <n v="82"/>
    <n v="5533.3333333333339"/>
    <n v="6"/>
    <n v="9"/>
    <n v="10"/>
    <n v="833.33333333333337"/>
    <m/>
    <m/>
  </r>
  <r>
    <x v="5"/>
    <s v="Planta de tratamiento (Después)"/>
    <d v="2018-10-20T00:00:00"/>
    <x v="6"/>
    <x v="0"/>
    <d v="1899-12-30T10:20:00"/>
    <n v="18"/>
    <n v="14.5"/>
    <n v="7"/>
    <n v="5.4"/>
    <n v="5.2"/>
    <n v="5.3000000000000007"/>
    <n v="50.961538461538467"/>
    <n v="3"/>
    <m/>
    <n v="15"/>
    <n v="75"/>
    <n v="50"/>
    <n v="2.2000000000000002"/>
    <n v="0.5"/>
    <d v="1899-12-30T11:31:00"/>
    <n v="1"/>
    <n v="33"/>
    <n v="40"/>
    <n v="117"/>
    <n v="78"/>
    <n v="37"/>
    <n v="7733.333333333333"/>
    <n v="43"/>
    <n v="50"/>
    <n v="29"/>
    <n v="4066.6666666666665"/>
    <m/>
    <m/>
  </r>
  <r>
    <x v="14"/>
    <s v="El Recodo (Después del Hospital)"/>
    <d v="2018-10-20T00:00:00"/>
    <x v="6"/>
    <x v="0"/>
    <d v="1899-12-30T12:40:00"/>
    <n v="17"/>
    <n v="14"/>
    <n v="7"/>
    <n v="5.6"/>
    <n v="5.8"/>
    <n v="5.6999999999999993"/>
    <n v="54.807692307692299"/>
    <n v="2"/>
    <m/>
    <n v="10"/>
    <n v="45"/>
    <n v="40"/>
    <m/>
    <m/>
    <d v="1899-12-30T12:53:00"/>
    <n v="1"/>
    <n v="33"/>
    <n v="40"/>
    <n v="16"/>
    <n v="23"/>
    <n v="25"/>
    <n v="2133.333333333333"/>
    <n v="3"/>
    <n v="6"/>
    <n v="19"/>
    <n v="933.33333333333337"/>
    <m/>
    <m/>
  </r>
  <r>
    <x v="15"/>
    <s v="El Salto"/>
    <d v="2018-10-20T00:00:00"/>
    <x v="6"/>
    <x v="0"/>
    <d v="1899-12-30T13:07:00"/>
    <n v="18"/>
    <n v="15"/>
    <n v="7.5"/>
    <n v="7"/>
    <n v="7"/>
    <n v="7"/>
    <n v="68.627450980392155"/>
    <n v="3"/>
    <m/>
    <n v="15"/>
    <n v="50"/>
    <n v="30"/>
    <m/>
    <m/>
    <d v="1899-12-30T13:29:00"/>
    <n v="1"/>
    <n v="33"/>
    <n v="40"/>
    <n v="41"/>
    <n v="23"/>
    <n v="24"/>
    <n v="2933.333333333333"/>
    <n v="75"/>
    <n v="12"/>
    <n v="10"/>
    <n v="3233.3333333333335"/>
    <m/>
    <m/>
  </r>
  <r>
    <x v="2"/>
    <s v="Haba San Lucas 1"/>
    <d v="2018-11-13T00:00:00"/>
    <x v="7"/>
    <x v="0"/>
    <d v="1899-12-30T10:30:00"/>
    <n v="16"/>
    <n v="14"/>
    <n v="7"/>
    <n v="7.2"/>
    <n v="7.2"/>
    <n v="7.2"/>
    <n v="69.230769230769226"/>
    <n v="0"/>
    <m/>
    <n v="2"/>
    <n v="55"/>
    <n v="20"/>
    <n v="4.4000000000000004"/>
    <n v="0.4"/>
    <m/>
    <m/>
    <m/>
    <m/>
    <m/>
    <m/>
    <m/>
    <s v=""/>
    <m/>
    <m/>
    <m/>
    <s v=""/>
    <m/>
    <m/>
  </r>
  <r>
    <x v="3"/>
    <s v="Haba San Lucas 2"/>
    <d v="2018-11-13T00:00:00"/>
    <x v="7"/>
    <x v="0"/>
    <d v="1899-12-30T09:40:00"/>
    <n v="13"/>
    <n v="13"/>
    <n v="8"/>
    <n v="7.2"/>
    <n v="7.2"/>
    <n v="7.2"/>
    <n v="67.924528301886795"/>
    <n v="2"/>
    <m/>
    <n v="10"/>
    <n v="60"/>
    <n v="30"/>
    <n v="1.76"/>
    <n v="0.6"/>
    <d v="1899-12-30T10:10:00"/>
    <n v="1"/>
    <n v="37"/>
    <n v="39"/>
    <n v="0"/>
    <n v="0"/>
    <n v="1"/>
    <n v="33.333333333333329"/>
    <n v="0"/>
    <n v="0"/>
    <n v="0"/>
    <n v="0"/>
    <m/>
    <m/>
  </r>
  <r>
    <x v="4"/>
    <s v="Planta de tratamiento (Antes)"/>
    <d v="2018-11-13T00:00:00"/>
    <x v="7"/>
    <x v="0"/>
    <d v="1899-12-30T14:55:00"/>
    <n v="20"/>
    <n v="14"/>
    <n v="7"/>
    <n v="6.4"/>
    <n v="6.8"/>
    <n v="6.6"/>
    <n v="63.46153846153846"/>
    <n v="2"/>
    <m/>
    <n v="10"/>
    <n v="55"/>
    <n v="20"/>
    <n v="1.02"/>
    <n v="0.5"/>
    <d v="1899-12-30T15:20:00"/>
    <n v="1"/>
    <n v="37"/>
    <n v="39"/>
    <n v="43"/>
    <n v="14"/>
    <n v="19"/>
    <n v="2533.333333333333"/>
    <n v="23"/>
    <n v="14"/>
    <n v="5"/>
    <n v="1400"/>
    <m/>
    <m/>
  </r>
  <r>
    <x v="5"/>
    <s v="Planta de tratamiento (Después)"/>
    <d v="2018-11-13T00:00:00"/>
    <x v="7"/>
    <x v="0"/>
    <d v="1899-12-30T14:10:00"/>
    <n v="20"/>
    <n v="15"/>
    <n v="7"/>
    <n v="6"/>
    <n v="6"/>
    <n v="6"/>
    <n v="58.82352941176471"/>
    <n v="2"/>
    <m/>
    <n v="10"/>
    <n v="70"/>
    <n v="40"/>
    <n v="0.88"/>
    <n v="0.5"/>
    <d v="1899-12-30T14:30:00"/>
    <n v="1"/>
    <n v="37"/>
    <n v="39"/>
    <n v="238"/>
    <n v="150"/>
    <n v="208"/>
    <n v="19866.666666666664"/>
    <n v="88"/>
    <n v="54"/>
    <n v="90"/>
    <n v="7733.333333333333"/>
    <m/>
    <m/>
  </r>
  <r>
    <x v="14"/>
    <s v="El Recodo (Después del Hospital)"/>
    <d v="2018-11-13T00:00:00"/>
    <x v="7"/>
    <x v="0"/>
    <d v="1899-12-30T11:35:00"/>
    <n v="16"/>
    <n v="13"/>
    <n v="7"/>
    <n v="7.2"/>
    <n v="7.2"/>
    <n v="7.2"/>
    <n v="67.924528301886795"/>
    <n v="1"/>
    <m/>
    <n v="5"/>
    <n v="55"/>
    <n v="30"/>
    <n v="2.64"/>
    <n v="0.2"/>
    <d v="1899-12-30T11:40:00"/>
    <n v="1"/>
    <n v="37"/>
    <n v="39"/>
    <n v="32"/>
    <n v="21"/>
    <n v="18"/>
    <n v="2366.666666666667"/>
    <n v="44"/>
    <n v="34"/>
    <n v="15"/>
    <n v="3100"/>
    <m/>
    <m/>
  </r>
  <r>
    <x v="15"/>
    <s v="El Salto"/>
    <d v="2018-11-13T00:00:00"/>
    <x v="7"/>
    <x v="0"/>
    <d v="1899-12-30T12:05:00"/>
    <n v="17"/>
    <n v="14"/>
    <n v="7.5"/>
    <n v="7"/>
    <n v="7.2"/>
    <n v="7.1"/>
    <n v="68.269230769230759"/>
    <n v="2"/>
    <m/>
    <n v="10"/>
    <n v="55"/>
    <n v="40"/>
    <n v="4.4000000000000004"/>
    <n v="0.2"/>
    <d v="1899-12-30T12:25:00"/>
    <n v="1"/>
    <n v="37"/>
    <n v="39"/>
    <n v="14"/>
    <n v="17"/>
    <n v="11"/>
    <n v="1400"/>
    <n v="10"/>
    <n v="16"/>
    <n v="8"/>
    <n v="1133.3333333333335"/>
    <m/>
    <m/>
  </r>
  <r>
    <x v="1"/>
    <s v="Haba Rincón de Guadalupe 2"/>
    <d v="2018-11-14T00:00:00"/>
    <x v="7"/>
    <x v="0"/>
    <d v="1899-12-30T10:10:00"/>
    <n v="9.5"/>
    <n v="10"/>
    <n v="7"/>
    <n v="7.6"/>
    <n v="7.6"/>
    <n v="7.6"/>
    <n v="67.25663716814158"/>
    <n v="3"/>
    <m/>
    <n v="15"/>
    <n v="35"/>
    <n v="30"/>
    <n v="1.76"/>
    <n v="0.4"/>
    <d v="1899-12-30T10:45:00"/>
    <n v="2"/>
    <n v="33"/>
    <n v="41"/>
    <n v="16"/>
    <n v="21"/>
    <n v="22"/>
    <n v="983.33333333333337"/>
    <n v="11"/>
    <n v="10"/>
    <n v="7"/>
    <n v="466.66666666666669"/>
    <m/>
    <m/>
  </r>
  <r>
    <x v="7"/>
    <s v="Maíz Agua Bendita 2"/>
    <d v="2018-11-14T00:00:00"/>
    <x v="7"/>
    <x v="0"/>
    <d v="1899-12-30T11:30:00"/>
    <n v="8"/>
    <n v="9"/>
    <n v="7"/>
    <n v="7.4"/>
    <n v="7.2"/>
    <n v="7.3000000000000007"/>
    <n v="62.931034482758633"/>
    <m/>
    <n v="6"/>
    <n v="60"/>
    <n v="30"/>
    <n v="30"/>
    <n v="1.76"/>
    <n v="0.2"/>
    <d v="1899-12-30T11:55:00"/>
    <n v="1"/>
    <n v="33"/>
    <n v="41"/>
    <n v="55"/>
    <n v="44"/>
    <n v="52"/>
    <n v="5033.3333333333339"/>
    <n v="48"/>
    <n v="32"/>
    <n v="58"/>
    <n v="4600"/>
    <m/>
    <m/>
  </r>
  <r>
    <x v="9"/>
    <s v="Maíz  El Capulín 2"/>
    <d v="2018-11-14T00:00:00"/>
    <x v="7"/>
    <x v="0"/>
    <d v="1899-12-30T13:00:00"/>
    <n v="7"/>
    <n v="10"/>
    <n v="7"/>
    <n v="7.6"/>
    <n v="7.6"/>
    <n v="7.6"/>
    <n v="67.25663716814158"/>
    <n v="3"/>
    <m/>
    <n v="15"/>
    <n v="35"/>
    <n v="50"/>
    <n v="1.76"/>
    <n v="0.2"/>
    <d v="1899-12-30T13:25:00"/>
    <n v="3"/>
    <n v="33"/>
    <n v="41"/>
    <n v="102"/>
    <n v="110"/>
    <n v="84"/>
    <n v="3288.8888888888891"/>
    <n v="55"/>
    <n v="22"/>
    <n v="32"/>
    <n v="1211.1111111111111"/>
    <m/>
    <m/>
  </r>
  <r>
    <x v="11"/>
    <s v="Papa El Potrero 2"/>
    <d v="2018-11-14T00:00:00"/>
    <x v="7"/>
    <x v="0"/>
    <d v="1899-12-30T14:10:00"/>
    <n v="9.5"/>
    <n v="12"/>
    <n v="7"/>
    <n v="7.6"/>
    <n v="7.8"/>
    <n v="7.6999999999999993"/>
    <n v="70.642201834862377"/>
    <n v="5"/>
    <m/>
    <n v="25"/>
    <n v="40"/>
    <n v="70"/>
    <n v="4.4000000000000004"/>
    <n v="0.2"/>
    <d v="1899-12-30T14:30:00"/>
    <n v="2"/>
    <n v="33"/>
    <n v="41"/>
    <n v="156"/>
    <n v="133"/>
    <n v="125"/>
    <n v="6900"/>
    <n v="72"/>
    <n v="68"/>
    <n v="98"/>
    <n v="3966.6666666666665"/>
    <m/>
    <m/>
  </r>
  <r>
    <x v="13"/>
    <s v="Papa la Providencia 2"/>
    <d v="2018-11-14T00:00:00"/>
    <x v="7"/>
    <x v="0"/>
    <d v="1899-12-30T15:00:00"/>
    <n v="13"/>
    <n v="14"/>
    <n v="6.5"/>
    <n v="6.6"/>
    <n v="6.8"/>
    <n v="6.6999999999999993"/>
    <n v="64.42307692307692"/>
    <n v="3"/>
    <m/>
    <n v="15"/>
    <n v="30"/>
    <n v="60"/>
    <n v="1.76"/>
    <n v="0.2"/>
    <d v="1899-12-30T15:25:00"/>
    <n v="3"/>
    <n v="33"/>
    <n v="41"/>
    <n v="39"/>
    <n v="44"/>
    <n v="34"/>
    <n v="1300"/>
    <n v="78"/>
    <n v="63"/>
    <n v="89"/>
    <n v="2555.5555555555557"/>
    <m/>
    <m/>
  </r>
  <r>
    <x v="3"/>
    <s v="Haba San Lucas 2"/>
    <d v="2018-12-10T00:00:00"/>
    <x v="8"/>
    <x v="0"/>
    <d v="1899-12-30T09:45:00"/>
    <n v="13"/>
    <n v="13"/>
    <n v="7.5"/>
    <n v="7.6"/>
    <n v="7.6"/>
    <n v="7.6"/>
    <n v="71.698113207547166"/>
    <n v="2"/>
    <m/>
    <n v="10"/>
    <n v="50"/>
    <n v="40"/>
    <m/>
    <m/>
    <d v="1899-12-30T10:00:00"/>
    <n v="2"/>
    <n v="35"/>
    <n v="39"/>
    <n v="1"/>
    <n v="0"/>
    <n v="1"/>
    <n v="33.333333333333329"/>
    <n v="73"/>
    <n v="60"/>
    <n v="87"/>
    <n v="3666.6666666666665"/>
    <m/>
    <m/>
  </r>
  <r>
    <x v="4"/>
    <s v="Planta de tratamiento (Antes)"/>
    <d v="2018-12-10T00:00:00"/>
    <x v="8"/>
    <x v="0"/>
    <d v="1899-12-30T14:30:00"/>
    <n v="19"/>
    <n v="14"/>
    <n v="7.5"/>
    <n v="7"/>
    <n v="6.8"/>
    <n v="6.9"/>
    <n v="66.34615384615384"/>
    <n v="3"/>
    <m/>
    <n v="15"/>
    <n v="45"/>
    <n v="30"/>
    <m/>
    <m/>
    <d v="1899-12-30T14:30:00"/>
    <n v="1"/>
    <n v="35"/>
    <n v="39"/>
    <n v="55"/>
    <n v="62"/>
    <n v="49"/>
    <n v="5533.3333333333339"/>
    <n v="61"/>
    <n v="61"/>
    <n v="53"/>
    <n v="5833.3333333333339"/>
    <m/>
    <m/>
  </r>
  <r>
    <x v="5"/>
    <s v="Planta de tratamiento (Después)"/>
    <d v="2018-12-10T00:00:00"/>
    <x v="8"/>
    <x v="0"/>
    <d v="1899-12-30T13:30:00"/>
    <n v="18"/>
    <n v="13"/>
    <n v="7.5"/>
    <n v="6.8"/>
    <n v="7"/>
    <n v="6.9"/>
    <n v="65.094339622641513"/>
    <n v="3"/>
    <m/>
    <n v="15"/>
    <n v="45"/>
    <n v="40"/>
    <m/>
    <m/>
    <d v="1899-12-30T13:45:00"/>
    <n v="1"/>
    <n v="35"/>
    <n v="39"/>
    <n v="31"/>
    <n v="8"/>
    <n v="43"/>
    <n v="2733.333333333333"/>
    <n v="84"/>
    <n v="128"/>
    <n v="86"/>
    <n v="9933.3333333333321"/>
    <m/>
    <m/>
  </r>
  <r>
    <x v="14"/>
    <s v="El Recodo (Después del Hospital)"/>
    <d v="2018-12-10T00:00:00"/>
    <x v="8"/>
    <x v="0"/>
    <d v="1899-12-30T10:55:00"/>
    <n v="17"/>
    <n v="11"/>
    <n v="7"/>
    <n v="7.4"/>
    <n v="7.4"/>
    <n v="7.4"/>
    <n v="66.666666666666671"/>
    <n v="3"/>
    <m/>
    <n v="15"/>
    <n v="40"/>
    <n v="30"/>
    <m/>
    <m/>
    <d v="1899-12-30T11:15:00"/>
    <n v="1"/>
    <n v="35"/>
    <n v="39"/>
    <n v="10"/>
    <n v="63"/>
    <n v="7"/>
    <n v="2666.666666666667"/>
    <n v="8"/>
    <n v="52"/>
    <n v="29"/>
    <n v="2966.666666666667"/>
    <m/>
    <m/>
  </r>
  <r>
    <x v="15"/>
    <s v="El Salto"/>
    <d v="2018-12-10T00:00:00"/>
    <x v="8"/>
    <x v="0"/>
    <d v="1899-12-30T11:45:00"/>
    <n v="19"/>
    <n v="13"/>
    <n v="7.5"/>
    <n v="7.4"/>
    <n v="7.6"/>
    <n v="7.5"/>
    <n v="70.754716981132077"/>
    <n v="3"/>
    <m/>
    <n v="15"/>
    <n v="45"/>
    <n v="40"/>
    <m/>
    <m/>
    <d v="1899-12-30T12:00:00"/>
    <n v="1"/>
    <n v="35"/>
    <n v="39"/>
    <n v="62"/>
    <n v="56"/>
    <n v="56"/>
    <n v="5800"/>
    <n v="95"/>
    <n v="94"/>
    <n v="70"/>
    <n v="8633.3333333333321"/>
    <m/>
    <m/>
  </r>
  <r>
    <x v="0"/>
    <s v="Haba Rincón de Guadalupe 1"/>
    <d v="2018-12-11T00:00:00"/>
    <x v="8"/>
    <x v="0"/>
    <d v="1899-12-30T13:55:00"/>
    <n v="12"/>
    <n v="11"/>
    <n v="7.5"/>
    <n v="7.6"/>
    <n v="7.6"/>
    <n v="7.6"/>
    <n v="68.468468468468473"/>
    <n v="2"/>
    <m/>
    <n v="10"/>
    <n v="45"/>
    <n v="50"/>
    <m/>
    <m/>
    <m/>
    <m/>
    <m/>
    <m/>
    <m/>
    <m/>
    <m/>
    <s v=""/>
    <m/>
    <m/>
    <m/>
    <s v=""/>
    <m/>
    <m/>
  </r>
  <r>
    <x v="1"/>
    <s v="Haba Rincón de Guadalupe 2"/>
    <d v="2018-12-11T00:00:00"/>
    <x v="8"/>
    <x v="0"/>
    <d v="1899-12-30T14:40:00"/>
    <n v="14"/>
    <n v="12"/>
    <n v="7"/>
    <n v="7.2"/>
    <n v="7.4"/>
    <n v="7.3000000000000007"/>
    <n v="66.972477064220186"/>
    <n v="2"/>
    <m/>
    <n v="10"/>
    <n v="50"/>
    <n v="60"/>
    <m/>
    <m/>
    <d v="1899-12-30T15:00:00"/>
    <n v="2"/>
    <n v="35"/>
    <n v="39"/>
    <n v="1"/>
    <n v="1"/>
    <n v="1"/>
    <n v="50"/>
    <n v="50"/>
    <n v="44"/>
    <n v="41"/>
    <n v="2250"/>
    <m/>
    <m/>
  </r>
  <r>
    <x v="2"/>
    <s v="Haba San Lucas 1"/>
    <d v="2018-12-11T00:00:00"/>
    <x v="8"/>
    <x v="0"/>
    <d v="1899-12-30T10:00:00"/>
    <n v="15"/>
    <n v="14"/>
    <n v="7"/>
    <n v="6"/>
    <n v="6"/>
    <n v="6"/>
    <n v="57.692307692307686"/>
    <n v="3"/>
    <m/>
    <n v="15"/>
    <n v="45"/>
    <n v="30"/>
    <m/>
    <m/>
    <m/>
    <m/>
    <m/>
    <m/>
    <m/>
    <m/>
    <m/>
    <s v=""/>
    <m/>
    <m/>
    <m/>
    <s v=""/>
    <m/>
    <m/>
  </r>
  <r>
    <x v="6"/>
    <s v="Maíz Agua Bendita 1"/>
    <d v="2018-12-11T00:00:00"/>
    <x v="8"/>
    <x v="0"/>
    <d v="1899-12-30T12:03:00"/>
    <n v="14"/>
    <n v="9"/>
    <n v="7"/>
    <n v="7.4"/>
    <n v="7.6"/>
    <n v="7.5"/>
    <n v="64.65517241379311"/>
    <n v="0"/>
    <m/>
    <n v="2"/>
    <n v="40"/>
    <n v="70"/>
    <m/>
    <m/>
    <m/>
    <m/>
    <m/>
    <m/>
    <m/>
    <m/>
    <m/>
    <s v=""/>
    <m/>
    <m/>
    <m/>
    <s v=""/>
    <m/>
    <m/>
  </r>
  <r>
    <x v="7"/>
    <s v="Maíz Agua Bendita 2"/>
    <d v="2018-12-11T00:00:00"/>
    <x v="8"/>
    <x v="0"/>
    <d v="1899-12-30T12:31:00"/>
    <n v="11"/>
    <n v="9.5"/>
    <n v="7"/>
    <n v="7.2"/>
    <n v="7.4"/>
    <n v="7.3000000000000007"/>
    <n v="62.931034482758633"/>
    <n v="1"/>
    <m/>
    <n v="5"/>
    <n v="45"/>
    <n v="60"/>
    <m/>
    <m/>
    <d v="1899-12-30T12:40:00"/>
    <n v="3"/>
    <n v="35"/>
    <n v="39"/>
    <n v="0"/>
    <n v="0"/>
    <n v="1"/>
    <n v="11.111111111111109"/>
    <n v="63"/>
    <n v="45"/>
    <n v="48"/>
    <n v="1733.3333333333333"/>
    <m/>
    <m/>
  </r>
  <r>
    <x v="8"/>
    <s v="Maíz El Capulín 1"/>
    <d v="2018-12-11T00:00:00"/>
    <x v="8"/>
    <x v="0"/>
    <d v="1899-12-30T11:15:00"/>
    <n v="12.5"/>
    <n v="10.5"/>
    <n v="6.5"/>
    <n v="7.4"/>
    <n v="7.4"/>
    <n v="7.4"/>
    <n v="65.486725663716811"/>
    <n v="0"/>
    <m/>
    <n v="2"/>
    <n v="45"/>
    <n v="50"/>
    <m/>
    <m/>
    <m/>
    <m/>
    <m/>
    <m/>
    <m/>
    <m/>
    <m/>
    <s v=""/>
    <m/>
    <m/>
    <m/>
    <s v=""/>
    <m/>
    <m/>
  </r>
  <r>
    <x v="9"/>
    <s v="Maíz  El Capulín 2"/>
    <d v="2018-12-11T00:00:00"/>
    <x v="8"/>
    <x v="0"/>
    <d v="1899-12-30T10:25:00"/>
    <n v="16"/>
    <n v="10"/>
    <n v="7.5"/>
    <n v="7.4"/>
    <n v="7.4"/>
    <n v="7.4"/>
    <n v="65.486725663716811"/>
    <n v="3"/>
    <m/>
    <n v="15"/>
    <n v="50"/>
    <n v="30"/>
    <m/>
    <m/>
    <d v="1899-12-30T10:35:00"/>
    <n v="3"/>
    <n v="35"/>
    <n v="39"/>
    <n v="0"/>
    <n v="0"/>
    <n v="0"/>
    <n v="0"/>
    <n v="3"/>
    <n v="9"/>
    <n v="22"/>
    <n v="377.77777777777783"/>
    <m/>
    <m/>
  </r>
  <r>
    <x v="10"/>
    <s v="Papa El Potrero 1"/>
    <d v="2018-12-11T00:00:00"/>
    <x v="8"/>
    <x v="0"/>
    <d v="1899-12-30T11:20:00"/>
    <n v="18"/>
    <n v="13"/>
    <n v="7"/>
    <n v="7.2"/>
    <n v="7.2"/>
    <n v="7.2"/>
    <n v="67.924528301886795"/>
    <n v="2"/>
    <m/>
    <n v="10"/>
    <n v="45"/>
    <n v="40"/>
    <m/>
    <m/>
    <m/>
    <m/>
    <m/>
    <m/>
    <m/>
    <m/>
    <m/>
    <s v=""/>
    <m/>
    <m/>
    <m/>
    <s v=""/>
    <m/>
    <m/>
  </r>
  <r>
    <x v="11"/>
    <s v="Papa El Potrero 2"/>
    <d v="2018-12-11T00:00:00"/>
    <x v="8"/>
    <x v="0"/>
    <d v="1899-12-30T12:15:00"/>
    <n v="14"/>
    <n v="12"/>
    <n v="7.5"/>
    <n v="7.6"/>
    <n v="7.6"/>
    <n v="7.6"/>
    <n v="69.724770642201833"/>
    <n v="1"/>
    <m/>
    <n v="5"/>
    <n v="50"/>
    <n v="30"/>
    <m/>
    <m/>
    <d v="1899-12-30T12:20:00"/>
    <n v="2"/>
    <n v="35"/>
    <n v="41"/>
    <n v="3"/>
    <n v="3"/>
    <n v="2"/>
    <n v="133.33333333333331"/>
    <n v="0"/>
    <n v="0"/>
    <n v="2"/>
    <n v="33.333333333333329"/>
    <m/>
    <m/>
  </r>
  <r>
    <x v="12"/>
    <s v="Papa la Providencia 1"/>
    <d v="2018-12-11T00:00:00"/>
    <x v="8"/>
    <x v="0"/>
    <d v="1899-12-30T13:40:00"/>
    <n v="13"/>
    <n v="11"/>
    <n v="7.5"/>
    <n v="7.8"/>
    <n v="8"/>
    <n v="7.9"/>
    <n v="71.171171171171181"/>
    <n v="0"/>
    <m/>
    <n v="2"/>
    <n v="25"/>
    <n v="30"/>
    <m/>
    <m/>
    <m/>
    <m/>
    <m/>
    <m/>
    <m/>
    <m/>
    <m/>
    <s v=""/>
    <m/>
    <m/>
    <m/>
    <s v=""/>
    <m/>
    <m/>
  </r>
  <r>
    <x v="13"/>
    <s v="Papa la Providencia 2"/>
    <d v="2018-12-11T00:00:00"/>
    <x v="8"/>
    <x v="0"/>
    <d v="1899-12-30T13:15:00"/>
    <n v="15"/>
    <n v="12"/>
    <n v="6.5"/>
    <n v="6.6"/>
    <n v="6.6"/>
    <n v="6.6"/>
    <n v="60.550458715596321"/>
    <n v="0"/>
    <m/>
    <n v="2"/>
    <n v="35"/>
    <n v="30"/>
    <m/>
    <m/>
    <d v="1899-12-30T13:15:00"/>
    <n v="2"/>
    <n v="35"/>
    <n v="41"/>
    <n v="2"/>
    <n v="4"/>
    <n v="2"/>
    <n v="133.33333333333331"/>
    <n v="0"/>
    <n v="0"/>
    <n v="2"/>
    <n v="33.333333333333329"/>
    <m/>
    <m/>
  </r>
  <r>
    <x v="0"/>
    <s v="Haba Rincón de Guadalupe 1"/>
    <d v="2019-01-15T00:00:00"/>
    <x v="9"/>
    <x v="1"/>
    <d v="1899-12-30T11:48:00"/>
    <n v="10"/>
    <n v="10"/>
    <n v="7"/>
    <n v="7.4"/>
    <n v="7.6"/>
    <n v="7.5"/>
    <n v="66.371681415929203"/>
    <n v="2"/>
    <m/>
    <n v="10"/>
    <n v="35"/>
    <n v="30"/>
    <m/>
    <m/>
    <m/>
    <m/>
    <m/>
    <m/>
    <m/>
    <m/>
    <m/>
    <s v=""/>
    <m/>
    <m/>
    <m/>
    <s v=""/>
    <m/>
    <m/>
  </r>
  <r>
    <x v="1"/>
    <s v="Haba Rincón de Guadalupe 2"/>
    <d v="2019-01-15T00:00:00"/>
    <x v="9"/>
    <x v="1"/>
    <d v="1899-12-30T11:10:00"/>
    <n v="17"/>
    <n v="12"/>
    <n v="7"/>
    <n v="7.6"/>
    <n v="7.6"/>
    <n v="7.6"/>
    <n v="69.724770642201833"/>
    <n v="2"/>
    <m/>
    <n v="10"/>
    <n v="45"/>
    <n v="30"/>
    <m/>
    <m/>
    <d v="1899-12-30T11:28:00"/>
    <n v="2"/>
    <n v="32"/>
    <n v="40"/>
    <n v="2"/>
    <n v="3"/>
    <n v="5"/>
    <n v="166.66666666666669"/>
    <n v="65"/>
    <n v="20"/>
    <n v="6"/>
    <n v="1516.6666666666665"/>
    <m/>
    <m/>
  </r>
  <r>
    <x v="2"/>
    <s v="Haba San Lucas 1"/>
    <d v="2019-01-15T00:00:00"/>
    <x v="9"/>
    <x v="1"/>
    <d v="1899-12-30T09:46:00"/>
    <n v="16"/>
    <n v="13"/>
    <n v="7"/>
    <n v="6.4"/>
    <n v="6.4"/>
    <n v="6.4"/>
    <n v="60.377358490566046"/>
    <n v="2"/>
    <m/>
    <n v="10"/>
    <n v="45"/>
    <n v="30"/>
    <m/>
    <m/>
    <m/>
    <m/>
    <m/>
    <m/>
    <m/>
    <m/>
    <m/>
    <s v=""/>
    <m/>
    <m/>
    <m/>
    <s v=""/>
    <m/>
    <m/>
  </r>
  <r>
    <x v="3"/>
    <s v="Haba San Lucas 2"/>
    <d v="2019-01-15T00:00:00"/>
    <x v="9"/>
    <x v="1"/>
    <d v="1899-12-30T10:20:00"/>
    <n v="13"/>
    <n v="13"/>
    <n v="7"/>
    <n v="7.4"/>
    <n v="7.4"/>
    <n v="7.4"/>
    <n v="69.811320754716988"/>
    <n v="2"/>
    <m/>
    <n v="10"/>
    <n v="45"/>
    <n v="30"/>
    <m/>
    <m/>
    <d v="1899-12-30T10:45:00"/>
    <n v="2"/>
    <n v="32"/>
    <n v="40"/>
    <n v="22"/>
    <n v="30"/>
    <n v="26"/>
    <n v="1300"/>
    <n v="134"/>
    <n v="136"/>
    <n v="74"/>
    <n v="5733.3333333333339"/>
    <m/>
    <m/>
  </r>
  <r>
    <x v="6"/>
    <s v="Maíz Agua Bendita 1"/>
    <d v="2019-01-15T00:00:00"/>
    <x v="9"/>
    <x v="1"/>
    <d v="1899-12-30T12:50:00"/>
    <n v="9"/>
    <n v="8"/>
    <n v="7"/>
    <n v="7.2"/>
    <n v="7"/>
    <n v="7.1"/>
    <n v="59.663865546218489"/>
    <n v="2"/>
    <m/>
    <n v="10"/>
    <n v="35"/>
    <n v="30"/>
    <m/>
    <m/>
    <m/>
    <m/>
    <m/>
    <m/>
    <m/>
    <m/>
    <m/>
    <s v=""/>
    <m/>
    <m/>
    <m/>
    <s v=""/>
    <m/>
    <m/>
  </r>
  <r>
    <x v="7"/>
    <s v="Maíz Agua Bendita 2"/>
    <d v="2019-01-15T00:00:00"/>
    <x v="9"/>
    <x v="1"/>
    <d v="1899-12-30T12:20:00"/>
    <n v="9"/>
    <n v="10"/>
    <n v="7"/>
    <n v="7.4"/>
    <n v="7.2"/>
    <n v="7.3000000000000007"/>
    <n v="64.601769911504419"/>
    <n v="2"/>
    <m/>
    <n v="10"/>
    <n v="45"/>
    <n v="30"/>
    <m/>
    <m/>
    <d v="1899-12-30T12:38:00"/>
    <n v="2"/>
    <n v="32"/>
    <n v="40"/>
    <n v="0"/>
    <n v="1"/>
    <n v="0"/>
    <n v="16.666666666666664"/>
    <n v="32"/>
    <n v="92"/>
    <n v="33"/>
    <n v="2616.666666666667"/>
    <m/>
    <m/>
  </r>
  <r>
    <x v="8"/>
    <s v="Maíz El Capulín 1"/>
    <d v="2019-01-15T00:00:00"/>
    <x v="9"/>
    <x v="1"/>
    <d v="1899-12-30T13:20:00"/>
    <n v="12"/>
    <n v="9"/>
    <n v="6.5"/>
    <n v="6.6"/>
    <n v="6.8"/>
    <n v="6.6999999999999993"/>
    <n v="57.758620689655174"/>
    <n v="3"/>
    <m/>
    <n v="15"/>
    <n v="35"/>
    <n v="30"/>
    <m/>
    <m/>
    <m/>
    <m/>
    <m/>
    <m/>
    <m/>
    <m/>
    <m/>
    <s v=""/>
    <m/>
    <m/>
    <m/>
    <s v=""/>
    <m/>
    <m/>
  </r>
  <r>
    <x v="9"/>
    <s v="Maíz  El Capulín 2"/>
    <d v="2019-01-15T00:00:00"/>
    <x v="9"/>
    <x v="1"/>
    <d v="1899-12-30T13:50:00"/>
    <n v="13"/>
    <n v="10"/>
    <n v="7"/>
    <n v="7"/>
    <n v="7"/>
    <n v="7"/>
    <n v="61.946902654867252"/>
    <n v="3"/>
    <m/>
    <n v="15"/>
    <n v="35"/>
    <n v="30"/>
    <m/>
    <m/>
    <d v="1899-12-30T14:20:00"/>
    <n v="2"/>
    <n v="32"/>
    <n v="40"/>
    <n v="1"/>
    <n v="0"/>
    <n v="0"/>
    <n v="16.666666666666664"/>
    <n v="18"/>
    <n v="20"/>
    <n v="12"/>
    <n v="833.33333333333337"/>
    <m/>
    <m/>
  </r>
  <r>
    <x v="10"/>
    <s v="Papa El Potrero 1"/>
    <d v="2019-01-16T00:00:00"/>
    <x v="9"/>
    <x v="1"/>
    <d v="1899-12-30T12:52:00"/>
    <n v="20"/>
    <n v="14"/>
    <n v="7.5"/>
    <n v="7"/>
    <n v="7"/>
    <n v="7"/>
    <n v="67.307692307692307"/>
    <n v="2"/>
    <m/>
    <n v="10"/>
    <n v="45"/>
    <n v="30"/>
    <m/>
    <m/>
    <m/>
    <m/>
    <m/>
    <m/>
    <m/>
    <m/>
    <m/>
    <s v=""/>
    <m/>
    <m/>
    <m/>
    <s v=""/>
    <m/>
    <m/>
  </r>
  <r>
    <x v="11"/>
    <s v="Papa El Potrero 2"/>
    <d v="2019-01-16T00:00:00"/>
    <x v="9"/>
    <x v="1"/>
    <d v="1899-12-30T13:28:00"/>
    <n v="15"/>
    <n v="13"/>
    <n v="7"/>
    <n v="7.2"/>
    <n v="7.2"/>
    <n v="7.2"/>
    <n v="67.924528301886795"/>
    <n v="2"/>
    <m/>
    <n v="10"/>
    <n v="40"/>
    <n v="40"/>
    <m/>
    <m/>
    <d v="1899-12-30T13:43:00"/>
    <n v="2"/>
    <n v="32"/>
    <n v="40"/>
    <n v="10"/>
    <n v="3"/>
    <n v="13"/>
    <n v="433.33333333333331"/>
    <n v="4"/>
    <n v="3"/>
    <n v="19"/>
    <n v="433.33333333333331"/>
    <m/>
    <m/>
  </r>
  <r>
    <x v="12"/>
    <s v="Papa la Providencia 1"/>
    <d v="2019-01-16T00:00:00"/>
    <x v="9"/>
    <x v="1"/>
    <d v="1899-12-30T14:39:00"/>
    <n v="16"/>
    <n v="12"/>
    <n v="7"/>
    <n v="7.2"/>
    <n v="7.4"/>
    <n v="7.3000000000000007"/>
    <n v="66.972477064220186"/>
    <n v="2"/>
    <m/>
    <n v="10"/>
    <n v="30"/>
    <n v="30"/>
    <m/>
    <m/>
    <m/>
    <m/>
    <m/>
    <m/>
    <m/>
    <m/>
    <m/>
    <s v=""/>
    <m/>
    <m/>
    <m/>
    <s v=""/>
    <m/>
    <m/>
  </r>
  <r>
    <x v="13"/>
    <s v="Papa la Providencia 2"/>
    <d v="2019-01-16T00:00:00"/>
    <x v="9"/>
    <x v="1"/>
    <d v="1899-12-30T14:04:00"/>
    <n v="16"/>
    <n v="14"/>
    <n v="6.5"/>
    <n v="7"/>
    <n v="7"/>
    <n v="7"/>
    <n v="67.307692307692307"/>
    <n v="2"/>
    <m/>
    <n v="10"/>
    <n v="30"/>
    <n v="30"/>
    <m/>
    <m/>
    <d v="1899-12-30T14:21:00"/>
    <n v="2"/>
    <n v="32"/>
    <n v="40"/>
    <n v="1"/>
    <n v="1"/>
    <n v="3"/>
    <n v="83.333333333333343"/>
    <n v="18"/>
    <n v="52"/>
    <n v="23"/>
    <n v="1550"/>
    <m/>
    <m/>
  </r>
  <r>
    <x v="4"/>
    <s v="Planta de tratamiento (Antes)"/>
    <d v="2019-01-16T00:00:00"/>
    <x v="9"/>
    <x v="1"/>
    <d v="1899-12-30T10:10:00"/>
    <n v="14"/>
    <n v="12"/>
    <n v="7"/>
    <n v="7.2"/>
    <n v="7.2"/>
    <n v="7.2"/>
    <n v="66.055045871559642"/>
    <m/>
    <n v="2"/>
    <n v="20"/>
    <n v="50"/>
    <n v="30"/>
    <m/>
    <m/>
    <d v="1899-12-30T10:33:00"/>
    <n v="1"/>
    <n v="32"/>
    <n v="40"/>
    <n v="84"/>
    <n v="112"/>
    <n v="86"/>
    <n v="9400"/>
    <n v="25"/>
    <n v="33"/>
    <n v="44"/>
    <n v="3400"/>
    <m/>
    <m/>
  </r>
  <r>
    <x v="5"/>
    <s v="Planta de tratamiento (Después)"/>
    <d v="2019-01-16T00:00:00"/>
    <x v="9"/>
    <x v="1"/>
    <d v="1899-12-30T09:37:00"/>
    <n v="14"/>
    <n v="12"/>
    <n v="7"/>
    <n v="7"/>
    <n v="6.8"/>
    <n v="6.9"/>
    <n v="63.302752293577981"/>
    <n v="2"/>
    <m/>
    <n v="10"/>
    <n v="50"/>
    <n v="30"/>
    <m/>
    <m/>
    <d v="1899-12-30T10:02:00"/>
    <n v="1"/>
    <n v="32"/>
    <n v="40"/>
    <n v="153"/>
    <n v="115"/>
    <n v="99"/>
    <n v="12233.333333333332"/>
    <n v="7"/>
    <n v="3"/>
    <n v="4"/>
    <n v="466.66666666666669"/>
    <m/>
    <m/>
  </r>
  <r>
    <x v="14"/>
    <s v="El Recodo (Después del Hospital)"/>
    <d v="2019-01-16T00:00:00"/>
    <x v="9"/>
    <x v="1"/>
    <d v="1899-12-30T10:56:00"/>
    <n v="17"/>
    <n v="12"/>
    <n v="7"/>
    <n v="7"/>
    <n v="7"/>
    <n v="7"/>
    <n v="64.220183486238525"/>
    <n v="2"/>
    <m/>
    <n v="10"/>
    <n v="45"/>
    <n v="30"/>
    <m/>
    <m/>
    <d v="1899-12-30T11:16:00"/>
    <n v="1"/>
    <n v="32"/>
    <n v="40"/>
    <n v="7"/>
    <n v="6"/>
    <n v="10"/>
    <n v="766.66666666666674"/>
    <n v="127"/>
    <n v="99"/>
    <n v="119"/>
    <n v="11500"/>
    <m/>
    <m/>
  </r>
  <r>
    <x v="15"/>
    <s v="El Salto"/>
    <d v="2019-01-16T00:00:00"/>
    <x v="9"/>
    <x v="1"/>
    <d v="1899-12-30T11:31:00"/>
    <n v="18"/>
    <n v="17"/>
    <n v="7.5"/>
    <n v="7.8"/>
    <n v="7.8"/>
    <n v="7.8"/>
    <n v="79.591836734693871"/>
    <n v="3"/>
    <m/>
    <n v="15"/>
    <n v="45"/>
    <n v="30"/>
    <m/>
    <m/>
    <d v="1899-12-30T11:54:00"/>
    <n v="1"/>
    <n v="32"/>
    <n v="40"/>
    <n v="84"/>
    <n v="112"/>
    <n v="86"/>
    <n v="9400"/>
    <n v="25"/>
    <n v="33"/>
    <n v="44"/>
    <n v="3400"/>
    <m/>
    <m/>
  </r>
  <r>
    <x v="18"/>
    <s v="Antes del Hospital Amanalco"/>
    <d v="2019-01-23T00:00:00"/>
    <x v="9"/>
    <x v="1"/>
    <d v="1899-12-30T11:58:00"/>
    <n v="18"/>
    <n v="10"/>
    <n v="7"/>
    <n v="4.8"/>
    <n v="4.8"/>
    <n v="4.8"/>
    <n v="42.477876106194685"/>
    <n v="2"/>
    <m/>
    <n v="10"/>
    <n v="65"/>
    <n v="40"/>
    <m/>
    <m/>
    <d v="1899-12-30T12:40:00"/>
    <n v="2"/>
    <n v="32"/>
    <n v="41"/>
    <n v="220"/>
    <n v="199"/>
    <n v="210"/>
    <n v="10483.333333333332"/>
    <n v="7"/>
    <n v="15"/>
    <n v="10"/>
    <n v="533.33333333333326"/>
    <m/>
    <m/>
  </r>
  <r>
    <x v="14"/>
    <s v="El Recodo (Después del Hospital)"/>
    <d v="2019-01-23T00:00:00"/>
    <x v="9"/>
    <x v="1"/>
    <d v="1899-12-30T10:58:00"/>
    <n v="15"/>
    <n v="10"/>
    <n v="6.5"/>
    <n v="0"/>
    <n v="0"/>
    <n v="0"/>
    <n v="0"/>
    <n v="3"/>
    <m/>
    <n v="15"/>
    <n v="150"/>
    <m/>
    <m/>
    <m/>
    <d v="1899-12-30T11:50:00"/>
    <n v="1"/>
    <n v="32"/>
    <n v="41"/>
    <n v="0"/>
    <n v="0"/>
    <n v="0"/>
    <n v="0"/>
    <n v="2"/>
    <n v="11"/>
    <n v="2"/>
    <n v="500"/>
    <m/>
    <m/>
  </r>
  <r>
    <x v="0"/>
    <s v="Haba Rincón de Guadalupe 1"/>
    <d v="2019-02-25T00:00:00"/>
    <x v="10"/>
    <x v="1"/>
    <d v="1899-12-30T14:09:00"/>
    <n v="15"/>
    <n v="13"/>
    <n v="7.5"/>
    <n v="6.6"/>
    <n v="6.6"/>
    <n v="6.6"/>
    <n v="62.264150943396224"/>
    <n v="0"/>
    <m/>
    <n v="2"/>
    <n v="50"/>
    <n v="30"/>
    <m/>
    <m/>
    <m/>
    <m/>
    <m/>
    <m/>
    <m/>
    <m/>
    <m/>
    <s v=""/>
    <m/>
    <m/>
    <m/>
    <s v=""/>
    <m/>
    <m/>
  </r>
  <r>
    <x v="1"/>
    <s v="Haba Rincón de Guadalupe 2"/>
    <d v="2019-02-25T00:00:00"/>
    <x v="10"/>
    <x v="1"/>
    <d v="1899-12-30T14:50:00"/>
    <n v="16"/>
    <n v="13"/>
    <n v="6.5"/>
    <n v="6.4"/>
    <n v="6.4"/>
    <n v="6.4"/>
    <n v="60.377358490566046"/>
    <n v="0"/>
    <m/>
    <n v="2"/>
    <n v="45"/>
    <n v="30"/>
    <m/>
    <m/>
    <d v="1899-12-30T15:10:00"/>
    <n v="2"/>
    <n v="30"/>
    <n v="39"/>
    <n v="1"/>
    <n v="0"/>
    <n v="1"/>
    <n v="33.333333333333329"/>
    <n v="112"/>
    <n v="90"/>
    <n v="126"/>
    <n v="5466.6666666666661"/>
    <m/>
    <m/>
  </r>
  <r>
    <x v="2"/>
    <s v="Haba San Lucas 1"/>
    <d v="2019-02-25T00:00:00"/>
    <x v="10"/>
    <x v="1"/>
    <d v="1899-12-30T09:41:00"/>
    <n v="19.5"/>
    <n v="14"/>
    <n v="7"/>
    <n v="5.6"/>
    <n v="5.6"/>
    <n v="5.6"/>
    <n v="53.846153846153847"/>
    <n v="0"/>
    <m/>
    <n v="2"/>
    <n v="55"/>
    <n v="30"/>
    <m/>
    <m/>
    <m/>
    <m/>
    <m/>
    <m/>
    <m/>
    <m/>
    <m/>
    <s v=""/>
    <m/>
    <m/>
    <m/>
    <s v=""/>
    <m/>
    <m/>
  </r>
  <r>
    <x v="3"/>
    <s v="Haba San Lucas 2"/>
    <d v="2019-02-25T00:00:00"/>
    <x v="10"/>
    <x v="1"/>
    <d v="1899-12-30T10:26:00"/>
    <n v="14"/>
    <n v="13"/>
    <n v="7.5"/>
    <n v="6.6"/>
    <n v="6.8"/>
    <n v="6.6999999999999993"/>
    <n v="63.20754716981132"/>
    <n v="0"/>
    <m/>
    <n v="2"/>
    <n v="55"/>
    <n v="30"/>
    <m/>
    <m/>
    <d v="1899-12-30T10:38:00"/>
    <n v="2"/>
    <n v="30"/>
    <n v="39"/>
    <n v="0"/>
    <n v="7"/>
    <n v="0"/>
    <n v="116.66666666666667"/>
    <n v="20"/>
    <n v="49"/>
    <n v="12"/>
    <n v="1350"/>
    <m/>
    <m/>
  </r>
  <r>
    <x v="18"/>
    <s v="Antes del Hospital Amanalco"/>
    <d v="2019-02-25T00:00:00"/>
    <x v="10"/>
    <x v="1"/>
    <d v="1899-12-30T16:25:00"/>
    <n v="19"/>
    <n v="15"/>
    <n v="7.5"/>
    <n v="6.6"/>
    <n v="6.8"/>
    <n v="6.6999999999999993"/>
    <n v="65.686274509803923"/>
    <n v="5"/>
    <m/>
    <n v="25"/>
    <n v="60"/>
    <n v="40"/>
    <m/>
    <m/>
    <d v="1899-12-30T16:54:00"/>
    <n v="2"/>
    <n v="30"/>
    <n v="39"/>
    <n v="1"/>
    <n v="3"/>
    <n v="1"/>
    <n v="83.333333333333343"/>
    <n v="13"/>
    <n v="70"/>
    <n v="116"/>
    <n v="3316.6666666666665"/>
    <m/>
    <m/>
  </r>
  <r>
    <x v="6"/>
    <s v="Maíz Agua Bendita 1"/>
    <d v="2019-02-25T00:00:00"/>
    <x v="10"/>
    <x v="1"/>
    <d v="1899-12-30T12:16:00"/>
    <n v="12"/>
    <n v="10"/>
    <n v="7"/>
    <n v="7.6"/>
    <n v="7.6"/>
    <n v="7.6"/>
    <n v="67.25663716814158"/>
    <n v="0"/>
    <m/>
    <n v="2"/>
    <n v="45"/>
    <n v="30"/>
    <m/>
    <m/>
    <m/>
    <m/>
    <m/>
    <m/>
    <m/>
    <m/>
    <m/>
    <s v=""/>
    <m/>
    <m/>
    <m/>
    <s v=""/>
    <m/>
    <m/>
  </r>
  <r>
    <x v="7"/>
    <s v="Maíz Agua Bendita 2"/>
    <d v="2019-02-25T00:00:00"/>
    <x v="10"/>
    <x v="1"/>
    <d v="1899-12-30T11:32:00"/>
    <n v="15"/>
    <n v="12"/>
    <n v="7"/>
    <n v="6.8"/>
    <n v="7"/>
    <n v="6.9"/>
    <n v="63.302752293577981"/>
    <n v="0"/>
    <m/>
    <n v="2"/>
    <n v="55"/>
    <n v="30"/>
    <m/>
    <m/>
    <d v="1899-12-30T11:46:00"/>
    <n v="2"/>
    <n v="30"/>
    <n v="39"/>
    <n v="0"/>
    <n v="11"/>
    <n v="11"/>
    <n v="366.66666666666663"/>
    <n v="0"/>
    <n v="80"/>
    <n v="57"/>
    <n v="2283.333333333333"/>
    <m/>
    <m/>
  </r>
  <r>
    <x v="14"/>
    <s v="El Recodo (Después del Hospital)"/>
    <d v="2019-02-25T00:00:00"/>
    <x v="10"/>
    <x v="1"/>
    <d v="1899-12-30T15:35:00"/>
    <n v="18"/>
    <n v="15.5"/>
    <n v="7.5"/>
    <n v="6.6"/>
    <n v="6.6"/>
    <n v="6.6"/>
    <n v="64.705882352941174"/>
    <n v="3"/>
    <m/>
    <n v="15"/>
    <n v="60"/>
    <n v="30"/>
    <m/>
    <m/>
    <d v="1899-12-30T16:02:00"/>
    <n v="1"/>
    <n v="30"/>
    <n v="39"/>
    <n v="177"/>
    <n v="168"/>
    <n v="170"/>
    <n v="17166.666666666664"/>
    <n v="106"/>
    <n v="112"/>
    <n v="97"/>
    <n v="10500"/>
    <m/>
    <m/>
  </r>
  <r>
    <x v="8"/>
    <s v="Maíz El Capulín 1"/>
    <d v="2019-02-26T00:00:00"/>
    <x v="10"/>
    <x v="1"/>
    <d v="1899-12-30T09:10:00"/>
    <n v="9"/>
    <n v="9"/>
    <n v="6"/>
    <n v="5.8"/>
    <n v="5.8"/>
    <n v="5.8"/>
    <n v="50"/>
    <n v="5"/>
    <m/>
    <n v="25"/>
    <n v="50"/>
    <n v="30"/>
    <m/>
    <m/>
    <m/>
    <m/>
    <m/>
    <m/>
    <m/>
    <m/>
    <m/>
    <s v=""/>
    <m/>
    <m/>
    <m/>
    <s v=""/>
    <m/>
    <m/>
  </r>
  <r>
    <x v="9"/>
    <s v="Maíz  El Capulín 2"/>
    <d v="2019-02-26T00:00:00"/>
    <x v="10"/>
    <x v="1"/>
    <d v="1899-12-30T09:50:00"/>
    <n v="13"/>
    <n v="11"/>
    <n v="7"/>
    <n v="7"/>
    <n v="7"/>
    <n v="7"/>
    <n v="63.063063063063062"/>
    <n v="0"/>
    <m/>
    <n v="2"/>
    <n v="55"/>
    <n v="30"/>
    <m/>
    <m/>
    <d v="1899-12-30T10:05:00"/>
    <n v="2"/>
    <n v="30"/>
    <n v="40"/>
    <n v="0"/>
    <n v="1"/>
    <n v="0"/>
    <n v="16.666666666666664"/>
    <n v="1"/>
    <n v="0"/>
    <n v="1"/>
    <n v="33.333333333333329"/>
    <m/>
    <m/>
  </r>
  <r>
    <x v="10"/>
    <s v="Papa El Potrero 1"/>
    <d v="2019-02-26T00:00:00"/>
    <x v="10"/>
    <x v="1"/>
    <d v="1899-12-30T10:45:00"/>
    <n v="16"/>
    <n v="13"/>
    <n v="7"/>
    <n v="7"/>
    <n v="7"/>
    <n v="7"/>
    <n v="66.037735849056617"/>
    <n v="0"/>
    <m/>
    <n v="2"/>
    <n v="50"/>
    <n v="30"/>
    <m/>
    <m/>
    <m/>
    <m/>
    <m/>
    <m/>
    <m/>
    <m/>
    <m/>
    <s v=""/>
    <m/>
    <m/>
    <m/>
    <s v=""/>
    <m/>
    <m/>
  </r>
  <r>
    <x v="11"/>
    <s v="Papa El Potrero 2"/>
    <d v="2019-02-26T00:00:00"/>
    <x v="10"/>
    <x v="1"/>
    <d v="1899-12-30T11:33:00"/>
    <n v="15"/>
    <n v="13"/>
    <n v="7"/>
    <n v="7"/>
    <n v="7"/>
    <n v="7"/>
    <n v="66.037735849056617"/>
    <n v="0"/>
    <m/>
    <n v="2"/>
    <n v="55"/>
    <n v="40"/>
    <m/>
    <m/>
    <d v="1899-12-30T11:46:00"/>
    <n v="2"/>
    <n v="30"/>
    <n v="39"/>
    <n v="15"/>
    <n v="26"/>
    <n v="23"/>
    <n v="1066.6666666666665"/>
    <n v="7"/>
    <n v="5"/>
    <n v="9"/>
    <n v="350"/>
    <m/>
    <m/>
  </r>
  <r>
    <x v="12"/>
    <s v="Papa la Providencia 1"/>
    <d v="2019-02-26T00:00:00"/>
    <x v="10"/>
    <x v="1"/>
    <d v="1899-12-30T13:05:00"/>
    <n v="14.5"/>
    <n v="11"/>
    <n v="7.5"/>
    <n v="7.2"/>
    <n v="7.4"/>
    <n v="7.3000000000000007"/>
    <n v="65.765765765765778"/>
    <n v="3"/>
    <m/>
    <n v="15"/>
    <n v="35"/>
    <n v="20"/>
    <m/>
    <m/>
    <m/>
    <m/>
    <m/>
    <m/>
    <m/>
    <m/>
    <m/>
    <s v=""/>
    <m/>
    <m/>
    <m/>
    <s v=""/>
    <m/>
    <m/>
  </r>
  <r>
    <x v="13"/>
    <s v="Papa la Providencia 2"/>
    <d v="2019-02-26T00:00:00"/>
    <x v="10"/>
    <x v="1"/>
    <d v="1899-12-30T12:22:00"/>
    <n v="14"/>
    <n v="16"/>
    <n v="7"/>
    <n v="5.2"/>
    <n v="5.2"/>
    <n v="5.2"/>
    <n v="52"/>
    <n v="0"/>
    <m/>
    <n v="2"/>
    <n v="50"/>
    <n v="30"/>
    <m/>
    <m/>
    <d v="1899-12-30T12:30:00"/>
    <n v="2"/>
    <n v="30"/>
    <n v="40"/>
    <n v="18"/>
    <n v="7"/>
    <n v="13"/>
    <n v="633.33333333333326"/>
    <n v="159"/>
    <n v="180"/>
    <n v="222"/>
    <n v="9350"/>
    <m/>
    <m/>
  </r>
  <r>
    <x v="4"/>
    <s v="Planta de tratamiento (Antes)"/>
    <d v="2019-02-26T00:00:00"/>
    <x v="10"/>
    <x v="1"/>
    <m/>
    <m/>
    <m/>
    <m/>
    <m/>
    <m/>
    <s v="N/A"/>
    <s v="N/A"/>
    <m/>
    <m/>
    <n v="0"/>
    <m/>
    <m/>
    <m/>
    <m/>
    <d v="1899-12-30T17:00:00"/>
    <n v="1"/>
    <n v="30"/>
    <n v="39"/>
    <n v="16"/>
    <n v="15"/>
    <n v="15"/>
    <n v="1533.3333333333335"/>
    <n v="4"/>
    <n v="6"/>
    <n v="5"/>
    <n v="500"/>
    <m/>
    <s v="Solamente se tomó bact. Porque la planta no estaba descargando para ver si había alguna diferencia por la tubería supuestamente rota"/>
  </r>
  <r>
    <x v="5"/>
    <s v="Planta de tratamiento (Después)"/>
    <d v="2019-02-26T00:00:00"/>
    <x v="10"/>
    <x v="1"/>
    <d v="1899-12-30T15:25:00"/>
    <n v="22"/>
    <n v="17"/>
    <n v="7"/>
    <n v="6.1"/>
    <n v="6.2"/>
    <n v="6.15"/>
    <n v="62.755102040816325"/>
    <n v="3"/>
    <m/>
    <n v="15"/>
    <n v="50"/>
    <n v="30"/>
    <m/>
    <m/>
    <d v="1899-12-30T16:05:00"/>
    <n v="1"/>
    <n v="30"/>
    <n v="40"/>
    <n v="8"/>
    <n v="1"/>
    <n v="0"/>
    <n v="300"/>
    <n v="5"/>
    <n v="0"/>
    <n v="0"/>
    <n v="166.66666666666669"/>
    <m/>
    <m/>
  </r>
  <r>
    <x v="0"/>
    <s v="Haba Rincón de Guadalupe 1"/>
    <d v="2019-03-19T00:00:00"/>
    <x v="11"/>
    <x v="1"/>
    <d v="1899-12-30T12:16:00"/>
    <n v="17"/>
    <n v="12"/>
    <n v="7"/>
    <n v="7.2"/>
    <n v="7.2"/>
    <n v="7.2"/>
    <n v="66.055045871559642"/>
    <n v="0"/>
    <m/>
    <n v="2"/>
    <n v="55"/>
    <n v="20"/>
    <m/>
    <m/>
    <m/>
    <m/>
    <m/>
    <m/>
    <m/>
    <m/>
    <m/>
    <s v=""/>
    <m/>
    <m/>
    <m/>
    <s v=""/>
    <m/>
    <m/>
  </r>
  <r>
    <x v="1"/>
    <s v="Haba Rincón de Guadalupe 2"/>
    <d v="2019-03-19T00:00:00"/>
    <x v="11"/>
    <x v="1"/>
    <d v="1899-12-30T13:55:00"/>
    <n v="19.5"/>
    <n v="14"/>
    <n v="7"/>
    <n v="6.2"/>
    <n v="6.4"/>
    <n v="6.3000000000000007"/>
    <n v="60.57692307692308"/>
    <n v="2"/>
    <m/>
    <n v="10"/>
    <n v="50"/>
    <n v="40"/>
    <m/>
    <m/>
    <d v="1899-12-30T14:15:00"/>
    <n v="2"/>
    <n v="33"/>
    <n v="39"/>
    <n v="23"/>
    <n v="20"/>
    <n v="17"/>
    <n v="1000"/>
    <n v="250"/>
    <n v="250"/>
    <n v="250"/>
    <n v="12500"/>
    <m/>
    <m/>
  </r>
  <r>
    <x v="2"/>
    <s v="Haba San Lucas 1"/>
    <d v="2019-03-19T00:00:00"/>
    <x v="11"/>
    <x v="1"/>
    <d v="1899-12-30T15:10:00"/>
    <n v="19.5"/>
    <n v="14"/>
    <n v="7"/>
    <n v="6.2"/>
    <n v="6.4"/>
    <n v="6.3000000000000007"/>
    <n v="60.57692307692308"/>
    <n v="2"/>
    <m/>
    <n v="10"/>
    <n v="70"/>
    <n v="40"/>
    <m/>
    <m/>
    <m/>
    <m/>
    <m/>
    <m/>
    <m/>
    <m/>
    <m/>
    <s v=""/>
    <m/>
    <m/>
    <m/>
    <s v=""/>
    <m/>
    <m/>
  </r>
  <r>
    <x v="3"/>
    <s v="Haba San Lucas 2"/>
    <d v="2019-03-19T00:00:00"/>
    <x v="11"/>
    <x v="1"/>
    <d v="1899-12-30T16:00:00"/>
    <n v="17.5"/>
    <n v="14"/>
    <n v="7.5"/>
    <n v="6.4"/>
    <n v="6.4"/>
    <n v="6.4"/>
    <n v="61.53846153846154"/>
    <n v="3"/>
    <m/>
    <n v="15"/>
    <n v="55"/>
    <n v="40"/>
    <m/>
    <m/>
    <d v="1899-12-30T16:20:00"/>
    <n v="2"/>
    <n v="33"/>
    <n v="39"/>
    <n v="1"/>
    <n v="3"/>
    <n v="1"/>
    <n v="83.333333333333343"/>
    <n v="250"/>
    <n v="250"/>
    <n v="250"/>
    <n v="12500"/>
    <m/>
    <m/>
  </r>
  <r>
    <x v="6"/>
    <s v="Maíz Agua Bendita 1"/>
    <d v="2019-03-19T00:00:00"/>
    <x v="11"/>
    <x v="1"/>
    <d v="1899-12-30T10:10:00"/>
    <n v="13"/>
    <n v="9"/>
    <n v="7"/>
    <n v="7"/>
    <n v="7"/>
    <n v="7"/>
    <n v="60.344827586206897"/>
    <n v="0"/>
    <m/>
    <n v="2"/>
    <n v="45"/>
    <n v="50"/>
    <m/>
    <m/>
    <m/>
    <m/>
    <m/>
    <m/>
    <m/>
    <m/>
    <m/>
    <s v=""/>
    <m/>
    <m/>
    <m/>
    <s v=""/>
    <m/>
    <m/>
  </r>
  <r>
    <x v="7"/>
    <s v="Maíz Agua Bendita 2"/>
    <d v="2019-03-19T00:00:00"/>
    <x v="11"/>
    <x v="1"/>
    <d v="1899-12-30T10:57:00"/>
    <n v="14"/>
    <n v="11"/>
    <n v="7"/>
    <n v="6.6"/>
    <n v="6.8"/>
    <n v="6.6999999999999993"/>
    <n v="60.360360360360353"/>
    <n v="2"/>
    <m/>
    <n v="10"/>
    <n v="60"/>
    <n v="50"/>
    <m/>
    <m/>
    <d v="1899-12-30T11:25:00"/>
    <n v="2"/>
    <n v="33"/>
    <n v="39"/>
    <n v="0"/>
    <n v="0"/>
    <n v="0"/>
    <n v="0"/>
    <n v="30"/>
    <n v="15"/>
    <n v="17"/>
    <n v="1033.3333333333335"/>
    <m/>
    <m/>
  </r>
  <r>
    <x v="8"/>
    <s v="Maíz El Capulín 1"/>
    <d v="2019-03-19T00:00:00"/>
    <x v="11"/>
    <x v="1"/>
    <d v="1899-12-30T09:45:00"/>
    <n v="11"/>
    <n v="11"/>
    <n v="7"/>
    <n v="6.6"/>
    <n v="6.8"/>
    <n v="6.6999999999999993"/>
    <n v="60.360360360360353"/>
    <n v="1"/>
    <m/>
    <n v="5"/>
    <n v="35"/>
    <n v="30"/>
    <m/>
    <m/>
    <m/>
    <m/>
    <m/>
    <m/>
    <m/>
    <m/>
    <m/>
    <s v=""/>
    <m/>
    <m/>
    <m/>
    <s v=""/>
    <m/>
    <m/>
  </r>
  <r>
    <x v="9"/>
    <s v="Maíz  El Capulín 2"/>
    <d v="2019-03-19T00:00:00"/>
    <x v="11"/>
    <x v="1"/>
    <d v="1899-12-30T10:20:00"/>
    <n v="11"/>
    <n v="11"/>
    <n v="7"/>
    <n v="6.8"/>
    <n v="7"/>
    <n v="6.9"/>
    <n v="62.162162162162168"/>
    <n v="1"/>
    <m/>
    <n v="5"/>
    <n v="40"/>
    <n v="30"/>
    <m/>
    <m/>
    <d v="1899-12-30T10:35:00"/>
    <n v="2"/>
    <n v="33"/>
    <n v="41"/>
    <n v="1"/>
    <n v="0"/>
    <n v="0"/>
    <n v="16.666666666666664"/>
    <n v="35"/>
    <n v="17"/>
    <n v="22"/>
    <n v="1233.3333333333335"/>
    <m/>
    <m/>
  </r>
  <r>
    <x v="10"/>
    <s v="Papa El Potrero 1"/>
    <d v="2019-03-19T00:00:00"/>
    <x v="11"/>
    <x v="1"/>
    <d v="1899-12-30T11:05:00"/>
    <n v="11"/>
    <n v="12"/>
    <n v="7"/>
    <n v="7.2"/>
    <n v="7.2"/>
    <n v="7.2"/>
    <n v="66.055045871559642"/>
    <n v="1"/>
    <m/>
    <n v="5"/>
    <n v="40"/>
    <n v="40"/>
    <m/>
    <m/>
    <m/>
    <m/>
    <m/>
    <m/>
    <m/>
    <m/>
    <m/>
    <s v=""/>
    <m/>
    <m/>
    <m/>
    <s v=""/>
    <m/>
    <m/>
  </r>
  <r>
    <x v="11"/>
    <s v="Papa El Potrero 2"/>
    <d v="2019-03-19T00:00:00"/>
    <x v="11"/>
    <x v="1"/>
    <d v="1899-12-30T11:50:00"/>
    <n v="14"/>
    <n v="12"/>
    <n v="7"/>
    <n v="7.2"/>
    <n v="7.4"/>
    <n v="7.3000000000000007"/>
    <n v="66.972477064220186"/>
    <n v="3"/>
    <m/>
    <n v="15"/>
    <n v="45"/>
    <n v="30"/>
    <m/>
    <m/>
    <d v="1899-12-30T12:10:00"/>
    <n v="2"/>
    <n v="33"/>
    <n v="41"/>
    <n v="30"/>
    <n v="35"/>
    <n v="37"/>
    <n v="1700"/>
    <n v="107"/>
    <n v="119"/>
    <n v="101"/>
    <n v="5450"/>
    <m/>
    <m/>
  </r>
  <r>
    <x v="12"/>
    <s v="Papa la Providencia 1"/>
    <d v="2019-03-19T00:00:00"/>
    <x v="11"/>
    <x v="1"/>
    <d v="1899-12-30T13:05:00"/>
    <n v="16"/>
    <n v="12"/>
    <n v="7.5"/>
    <n v="8.4"/>
    <n v="8.4"/>
    <n v="8.4"/>
    <n v="77.064220183486242"/>
    <n v="1"/>
    <m/>
    <n v="5"/>
    <n v="30"/>
    <n v="30"/>
    <m/>
    <m/>
    <m/>
    <m/>
    <m/>
    <m/>
    <m/>
    <m/>
    <m/>
    <s v=""/>
    <m/>
    <m/>
    <m/>
    <s v=""/>
    <m/>
    <m/>
  </r>
  <r>
    <x v="13"/>
    <s v="Papa la Providencia 2"/>
    <d v="2019-03-19T00:00:00"/>
    <x v="11"/>
    <x v="1"/>
    <d v="1899-12-30T12:35:00"/>
    <n v="13.5"/>
    <n v="20"/>
    <n v="6"/>
    <n v="5.4"/>
    <n v="5.4"/>
    <n v="5.4"/>
    <n v="58.695652173913047"/>
    <n v="1"/>
    <m/>
    <n v="5"/>
    <n v="40"/>
    <n v="30"/>
    <m/>
    <m/>
    <d v="1899-12-30T12:35:00"/>
    <n v="2"/>
    <n v="33"/>
    <n v="41"/>
    <n v="3"/>
    <n v="2"/>
    <n v="3"/>
    <n v="133.33333333333331"/>
    <n v="150"/>
    <n v="122"/>
    <n v="137"/>
    <n v="6816.666666666667"/>
    <m/>
    <m/>
  </r>
  <r>
    <x v="18"/>
    <s v="Antes del Hospital Amanalco"/>
    <d v="2019-03-20T00:00:00"/>
    <x v="11"/>
    <x v="1"/>
    <d v="1899-12-30T09:52:00"/>
    <n v="13"/>
    <n v="12"/>
    <n v="7.5"/>
    <n v="6.8"/>
    <n v="7"/>
    <n v="6.9"/>
    <n v="63.302752293577981"/>
    <n v="4"/>
    <m/>
    <n v="20"/>
    <n v="50"/>
    <n v="30"/>
    <m/>
    <m/>
    <d v="1899-12-30T10:15:00"/>
    <n v="2"/>
    <n v="33"/>
    <n v="41"/>
    <n v="5"/>
    <n v="1"/>
    <n v="1"/>
    <n v="116.66666666666667"/>
    <n v="9"/>
    <n v="1"/>
    <n v="8"/>
    <n v="300"/>
    <m/>
    <m/>
  </r>
  <r>
    <x v="4"/>
    <s v="Planta de tratamiento (Antes)"/>
    <d v="2019-03-20T00:00:00"/>
    <x v="11"/>
    <x v="1"/>
    <d v="1899-12-30T13:22:00"/>
    <n v="17.5"/>
    <n v="16"/>
    <n v="7"/>
    <n v="7"/>
    <n v="7"/>
    <n v="7"/>
    <n v="70"/>
    <n v="3"/>
    <m/>
    <n v="15"/>
    <n v="70"/>
    <n v="30"/>
    <m/>
    <m/>
    <d v="1899-12-30T13:25:00"/>
    <n v="1"/>
    <n v="33"/>
    <n v="41"/>
    <n v="0"/>
    <n v="5"/>
    <n v="4"/>
    <n v="300"/>
    <n v="4"/>
    <n v="4"/>
    <n v="6"/>
    <n v="466.66666666666669"/>
    <m/>
    <m/>
  </r>
  <r>
    <x v="5"/>
    <s v="Planta de tratamiento (Después)"/>
    <d v="2019-03-20T00:00:00"/>
    <x v="11"/>
    <x v="1"/>
    <d v="1899-12-30T12:00:00"/>
    <n v="17.5"/>
    <n v="16"/>
    <n v="7"/>
    <n v="6.4"/>
    <n v="6.4"/>
    <n v="6.4"/>
    <n v="64"/>
    <n v="4"/>
    <m/>
    <n v="20"/>
    <n v="60"/>
    <n v="40"/>
    <m/>
    <m/>
    <d v="1899-12-30T12:25:00"/>
    <n v="1"/>
    <n v="33"/>
    <n v="41"/>
    <n v="163"/>
    <n v="387"/>
    <n v="155"/>
    <n v="23500"/>
    <n v="45"/>
    <n v="37"/>
    <n v="28"/>
    <n v="3666.6666666666665"/>
    <m/>
    <m/>
  </r>
  <r>
    <x v="14"/>
    <s v="El Recodo (Después del Hospital)"/>
    <d v="2019-03-20T00:00:00"/>
    <x v="11"/>
    <x v="1"/>
    <d v="1899-12-30T11:01:00"/>
    <n v="15.5"/>
    <n v="13"/>
    <n v="7"/>
    <n v="6.8"/>
    <n v="6.8"/>
    <n v="6.8"/>
    <n v="64.15094339622641"/>
    <n v="4"/>
    <m/>
    <n v="20"/>
    <n v="60"/>
    <n v="40"/>
    <m/>
    <m/>
    <d v="1899-12-30T11:04:00"/>
    <n v="1"/>
    <n v="33"/>
    <n v="41"/>
    <n v="178"/>
    <n v="144"/>
    <n v="156"/>
    <n v="15933.333333333334"/>
    <n v="15"/>
    <n v="26"/>
    <n v="22"/>
    <n v="2100"/>
    <m/>
    <m/>
  </r>
  <r>
    <x v="0"/>
    <s v="Haba Rincón de Guadalupe 1"/>
    <d v="2019-04-04T00:00:00"/>
    <x v="12"/>
    <x v="1"/>
    <d v="1899-12-30T14:00:00"/>
    <n v="16"/>
    <n v="12"/>
    <n v="7.5"/>
    <n v="6.8"/>
    <n v="6.6"/>
    <n v="6.6999999999999993"/>
    <n v="61.467889908256865"/>
    <n v="0"/>
    <m/>
    <n v="2"/>
    <n v="50"/>
    <n v="30"/>
    <m/>
    <m/>
    <m/>
    <m/>
    <m/>
    <m/>
    <m/>
    <m/>
    <m/>
    <s v=""/>
    <m/>
    <m/>
    <m/>
    <s v=""/>
    <m/>
    <m/>
  </r>
  <r>
    <x v="1"/>
    <s v="Haba Rincón de Guadalupe 2"/>
    <d v="2019-04-04T00:00:00"/>
    <x v="12"/>
    <x v="1"/>
    <d v="1899-12-30T13:40:00"/>
    <n v="21"/>
    <n v="15"/>
    <n v="7"/>
    <n v="6.2"/>
    <n v="6.4"/>
    <n v="6.3000000000000007"/>
    <n v="61.764705882352956"/>
    <n v="6"/>
    <m/>
    <n v="30"/>
    <n v="50"/>
    <n v="30"/>
    <m/>
    <m/>
    <d v="1899-12-30T15:00:00"/>
    <n v="2"/>
    <n v="33"/>
    <n v="39"/>
    <n v="1"/>
    <n v="2"/>
    <n v="0"/>
    <n v="50"/>
    <n v="13"/>
    <n v="1"/>
    <n v="7"/>
    <n v="350"/>
    <m/>
    <m/>
  </r>
  <r>
    <x v="2"/>
    <s v="Haba San Lucas 1"/>
    <d v="2019-04-04T00:00:00"/>
    <x v="12"/>
    <x v="1"/>
    <d v="1899-12-30T14:00:00"/>
    <n v="20.5"/>
    <n v="14"/>
    <n v="7"/>
    <n v="6"/>
    <n v="6.4"/>
    <n v="6.2"/>
    <n v="59.615384615384613"/>
    <n v="1"/>
    <m/>
    <n v="5"/>
    <n v="95"/>
    <n v="50"/>
    <m/>
    <m/>
    <m/>
    <m/>
    <m/>
    <m/>
    <m/>
    <m/>
    <m/>
    <s v=""/>
    <m/>
    <m/>
    <m/>
    <s v=""/>
    <m/>
    <m/>
  </r>
  <r>
    <x v="3"/>
    <s v="Haba San Lucas 2"/>
    <d v="2019-04-04T00:00:00"/>
    <x v="12"/>
    <x v="1"/>
    <d v="1899-12-30T13:55:00"/>
    <n v="23"/>
    <n v="14.5"/>
    <n v="7.5"/>
    <n v="6.4"/>
    <n v="6.6"/>
    <n v="6.5"/>
    <n v="62.5"/>
    <n v="0"/>
    <m/>
    <n v="2"/>
    <n v="60"/>
    <n v="30"/>
    <m/>
    <m/>
    <d v="1899-12-30T15:30:00"/>
    <n v="2"/>
    <n v="33"/>
    <n v="39"/>
    <n v="1"/>
    <n v="0"/>
    <n v="1"/>
    <n v="33.333333333333329"/>
    <n v="112"/>
    <n v="124"/>
    <n v="156"/>
    <n v="6533.333333333333"/>
    <m/>
    <m/>
  </r>
  <r>
    <x v="4"/>
    <s v="Planta de tratamiento (Antes)"/>
    <d v="2019-04-04T00:00:00"/>
    <x v="12"/>
    <x v="1"/>
    <d v="1899-12-30T13:32:00"/>
    <n v="24"/>
    <n v="17"/>
    <n v="7"/>
    <n v="7.4"/>
    <n v="7.2"/>
    <n v="7.3000000000000007"/>
    <n v="74.489795918367349"/>
    <n v="2"/>
    <m/>
    <n v="10"/>
    <n v="75"/>
    <n v="40"/>
    <m/>
    <m/>
    <d v="1899-12-30T13:47:00"/>
    <n v="1"/>
    <n v="33"/>
    <n v="39"/>
    <n v="13"/>
    <n v="12"/>
    <n v="11"/>
    <n v="1200"/>
    <n v="81"/>
    <n v="33"/>
    <n v="54"/>
    <n v="5600"/>
    <m/>
    <m/>
  </r>
  <r>
    <x v="5"/>
    <s v="Planta de tratamiento (Después)"/>
    <d v="2019-04-04T00:00:00"/>
    <x v="12"/>
    <x v="1"/>
    <d v="1899-12-30T13:44:00"/>
    <n v="25"/>
    <n v="18"/>
    <n v="7"/>
    <n v="6.4"/>
    <n v="6.6"/>
    <n v="6.5"/>
    <n v="67.708333333333343"/>
    <n v="3"/>
    <m/>
    <n v="15"/>
    <n v="55"/>
    <n v="40"/>
    <m/>
    <m/>
    <d v="1899-12-30T14:35:00"/>
    <n v="1"/>
    <n v="33"/>
    <n v="39"/>
    <n v="628"/>
    <n v="344"/>
    <n v="532"/>
    <n v="50133.333333333328"/>
    <n v="250"/>
    <n v="250"/>
    <n v="250"/>
    <n v="25000"/>
    <m/>
    <m/>
  </r>
  <r>
    <x v="16"/>
    <s v="El Convento"/>
    <d v="2019-04-05T00:00:00"/>
    <x v="12"/>
    <x v="1"/>
    <d v="1899-12-30T12:00:00"/>
    <n v="19"/>
    <n v="15"/>
    <n v="8"/>
    <n v="6.6"/>
    <n v="6.6"/>
    <n v="6.6"/>
    <n v="64.705882352941174"/>
    <n v="0"/>
    <m/>
    <n v="2"/>
    <n v="75"/>
    <n v="50"/>
    <m/>
    <m/>
    <d v="1899-12-30T12:25:00"/>
    <n v="2"/>
    <n v="33"/>
    <n v="41"/>
    <n v="0"/>
    <n v="0"/>
    <n v="1"/>
    <n v="16.666666666666664"/>
    <n v="6"/>
    <n v="3"/>
    <n v="2"/>
    <n v="183.33333333333331"/>
    <m/>
    <m/>
  </r>
  <r>
    <x v="18"/>
    <s v="Antes del Hospital Amanalco"/>
    <d v="2019-04-05T00:00:00"/>
    <x v="12"/>
    <x v="1"/>
    <d v="1899-12-30T09:20:00"/>
    <n v="22"/>
    <n v="13"/>
    <n v="7"/>
    <n v="6.2"/>
    <n v="6.2"/>
    <n v="6.2"/>
    <n v="58.490566037735846"/>
    <n v="2"/>
    <m/>
    <n v="10"/>
    <n v="120"/>
    <n v="40"/>
    <m/>
    <m/>
    <d v="1899-12-30T09:45:00"/>
    <n v="1"/>
    <n v="33"/>
    <n v="41"/>
    <n v="33"/>
    <n v="28"/>
    <n v="23"/>
    <n v="2800"/>
    <n v="25"/>
    <n v="33"/>
    <n v="24"/>
    <n v="2733.333333333333"/>
    <m/>
    <m/>
  </r>
  <r>
    <x v="6"/>
    <s v="Maíz Agua Bendita 1"/>
    <d v="2019-04-05T00:00:00"/>
    <x v="12"/>
    <x v="1"/>
    <d v="1899-12-30T09:30:00"/>
    <n v="13"/>
    <n v="9"/>
    <n v="7"/>
    <n v="7.4"/>
    <n v="7.6"/>
    <n v="7.5"/>
    <n v="64.65517241379311"/>
    <n v="0"/>
    <m/>
    <n v="2"/>
    <n v="70"/>
    <n v="30"/>
    <m/>
    <m/>
    <m/>
    <m/>
    <m/>
    <m/>
    <m/>
    <m/>
    <m/>
    <s v=""/>
    <m/>
    <m/>
    <m/>
    <s v=""/>
    <m/>
    <m/>
  </r>
  <r>
    <x v="7"/>
    <s v="Maíz Agua Bendita 2"/>
    <d v="2019-04-05T00:00:00"/>
    <x v="12"/>
    <x v="1"/>
    <d v="1899-12-30T11:00:00"/>
    <n v="14"/>
    <n v="11.5"/>
    <n v="7"/>
    <n v="7.2"/>
    <n v="7.2"/>
    <n v="7.2"/>
    <n v="64.86486486486487"/>
    <n v="0"/>
    <m/>
    <n v="2"/>
    <n v="60"/>
    <n v="30"/>
    <m/>
    <m/>
    <d v="1899-12-30T11:47:00"/>
    <n v="2"/>
    <n v="33"/>
    <n v="39"/>
    <n v="3"/>
    <n v="2"/>
    <n v="0"/>
    <n v="83.333333333333343"/>
    <n v="21"/>
    <n v="16"/>
    <n v="12"/>
    <n v="816.66666666666663"/>
    <m/>
    <m/>
  </r>
  <r>
    <x v="8"/>
    <s v="Maíz El Capulín 1"/>
    <d v="2019-04-05T00:00:00"/>
    <x v="12"/>
    <x v="1"/>
    <d v="1899-12-30T09:28:00"/>
    <n v="27"/>
    <n v="11"/>
    <n v="7"/>
    <n v="6.2"/>
    <n v="6.4"/>
    <n v="6.3000000000000007"/>
    <n v="56.756756756756765"/>
    <n v="1"/>
    <m/>
    <n v="5"/>
    <n v="45"/>
    <n v="30"/>
    <m/>
    <m/>
    <m/>
    <m/>
    <m/>
    <m/>
    <m/>
    <m/>
    <m/>
    <s v=""/>
    <m/>
    <m/>
    <m/>
    <s v=""/>
    <m/>
    <m/>
  </r>
  <r>
    <x v="9"/>
    <s v="Maíz  El Capulín 2"/>
    <d v="2019-04-05T00:00:00"/>
    <x v="12"/>
    <x v="1"/>
    <d v="1899-12-30T11:01:00"/>
    <n v="16"/>
    <n v="13"/>
    <n v="7.5"/>
    <n v="7.6"/>
    <n v="7.2"/>
    <n v="7.4"/>
    <n v="69.811320754716988"/>
    <n v="1"/>
    <m/>
    <n v="5"/>
    <n v="45"/>
    <n v="30"/>
    <m/>
    <m/>
    <d v="1899-12-30T11:38:00"/>
    <n v="3"/>
    <n v="33"/>
    <n v="41"/>
    <n v="0"/>
    <n v="1"/>
    <n v="2"/>
    <n v="33.333333333333336"/>
    <n v="20"/>
    <n v="28"/>
    <n v="25"/>
    <n v="811.11111111111097"/>
    <m/>
    <m/>
  </r>
  <r>
    <x v="10"/>
    <s v="Papa El Potrero 1"/>
    <d v="2019-04-05T00:00:00"/>
    <x v="12"/>
    <x v="1"/>
    <d v="1899-12-30T10:50:00"/>
    <n v="18"/>
    <n v="13"/>
    <n v="8"/>
    <n v="7.6"/>
    <n v="8.1999999999999993"/>
    <n v="7.8999999999999995"/>
    <n v="74.528301886792448"/>
    <n v="2"/>
    <m/>
    <n v="10"/>
    <n v="60"/>
    <n v="40"/>
    <m/>
    <m/>
    <m/>
    <m/>
    <m/>
    <m/>
    <m/>
    <m/>
    <m/>
    <s v=""/>
    <m/>
    <m/>
    <m/>
    <s v=""/>
    <m/>
    <m/>
  </r>
  <r>
    <x v="11"/>
    <s v="Papa El Potrero 2"/>
    <d v="2019-04-05T00:00:00"/>
    <x v="12"/>
    <x v="1"/>
    <d v="1899-12-30T11:25:00"/>
    <n v="16"/>
    <n v="13"/>
    <n v="7"/>
    <n v="6.6"/>
    <n v="6.6"/>
    <n v="6.6"/>
    <n v="62.264150943396224"/>
    <n v="2"/>
    <m/>
    <n v="10"/>
    <n v="50"/>
    <n v="50"/>
    <m/>
    <m/>
    <d v="1899-12-30T11:25:00"/>
    <n v="2"/>
    <n v="33"/>
    <n v="41"/>
    <n v="0"/>
    <n v="1"/>
    <n v="3"/>
    <n v="66.666666666666657"/>
    <n v="18"/>
    <n v="25"/>
    <n v="32"/>
    <n v="1250"/>
    <m/>
    <m/>
  </r>
  <r>
    <x v="12"/>
    <s v="Papa la Providencia 1"/>
    <d v="2019-04-05T00:00:00"/>
    <x v="12"/>
    <x v="1"/>
    <d v="1899-12-30T09:40:00"/>
    <n v="17"/>
    <n v="11"/>
    <n v="7"/>
    <n v="7"/>
    <n v="7"/>
    <n v="7"/>
    <n v="63.063063063063062"/>
    <n v="0"/>
    <m/>
    <n v="2"/>
    <n v="30"/>
    <n v="30"/>
    <m/>
    <m/>
    <m/>
    <m/>
    <m/>
    <m/>
    <m/>
    <m/>
    <m/>
    <s v=""/>
    <m/>
    <m/>
    <m/>
    <s v=""/>
    <m/>
    <m/>
  </r>
  <r>
    <x v="13"/>
    <s v="Papa la Providencia 2"/>
    <d v="2019-04-05T00:00:00"/>
    <x v="12"/>
    <x v="1"/>
    <d v="1899-12-30T11:34:00"/>
    <n v="20"/>
    <n v="21"/>
    <n v="6.5"/>
    <n v="6"/>
    <n v="6"/>
    <n v="6"/>
    <n v="66.666666666666657"/>
    <n v="0"/>
    <m/>
    <n v="2"/>
    <n v="40"/>
    <n v="40"/>
    <m/>
    <m/>
    <d v="1899-12-30T12:00:00"/>
    <n v="2"/>
    <n v="33"/>
    <n v="41"/>
    <n v="0"/>
    <n v="3"/>
    <n v="1"/>
    <n v="66.666666666666657"/>
    <n v="12"/>
    <n v="15"/>
    <n v="10"/>
    <n v="616.66666666666674"/>
    <m/>
    <m/>
  </r>
  <r>
    <x v="4"/>
    <s v="Planta de tratamiento (Antes)"/>
    <d v="2019-04-05T00:00:00"/>
    <x v="12"/>
    <x v="1"/>
    <d v="1899-12-30T09:15:00"/>
    <n v="20"/>
    <n v="14"/>
    <n v="7"/>
    <n v="6.4"/>
    <n v="6.6"/>
    <n v="6.5"/>
    <n v="62.5"/>
    <n v="2"/>
    <m/>
    <n v="10"/>
    <n v="80"/>
    <n v="50"/>
    <m/>
    <m/>
    <d v="1899-12-30T10:20:00"/>
    <n v="1"/>
    <n v="33"/>
    <n v="41"/>
    <n v="66"/>
    <n v="58"/>
    <n v="61"/>
    <n v="6166.6666666666661"/>
    <n v="20"/>
    <n v="35"/>
    <n v="26"/>
    <n v="2700"/>
    <m/>
    <m/>
  </r>
  <r>
    <x v="5"/>
    <s v="Planta de tratamiento (Después)"/>
    <d v="2019-04-05T00:00:00"/>
    <x v="12"/>
    <x v="1"/>
    <d v="1899-12-30T10:33:00"/>
    <n v="28"/>
    <n v="15"/>
    <n v="7.5"/>
    <n v="7"/>
    <n v="6.8"/>
    <n v="6.9"/>
    <n v="67.64705882352942"/>
    <n v="1"/>
    <m/>
    <n v="5"/>
    <n v="70"/>
    <n v="50"/>
    <m/>
    <m/>
    <d v="1899-12-30T11:09:00"/>
    <n v="1"/>
    <n v="33"/>
    <n v="41"/>
    <n v="208"/>
    <n v="216"/>
    <n v="200"/>
    <n v="20800"/>
    <n v="10"/>
    <n v="18"/>
    <n v="22"/>
    <n v="1666.6666666666667"/>
    <m/>
    <s v="PLANTA DESCARGANDO"/>
  </r>
  <r>
    <x v="14"/>
    <s v="El Recodo (Después del Hospital)"/>
    <d v="2019-04-05T00:00:00"/>
    <x v="12"/>
    <x v="1"/>
    <d v="1899-12-30T10:45:00"/>
    <n v="16.5"/>
    <n v="15"/>
    <n v="7"/>
    <n v="6.6"/>
    <n v="6"/>
    <n v="6.3"/>
    <n v="61.764705882352942"/>
    <n v="1"/>
    <m/>
    <n v="5"/>
    <n v="75"/>
    <n v="40"/>
    <m/>
    <m/>
    <d v="1899-12-30T11:05:00"/>
    <n v="1"/>
    <n v="33"/>
    <n v="41"/>
    <n v="42"/>
    <n v="38"/>
    <n v="47"/>
    <n v="4233.3333333333339"/>
    <n v="60"/>
    <n v="56"/>
    <n v="63"/>
    <n v="5966.6666666666661"/>
    <m/>
    <m/>
  </r>
  <r>
    <x v="15"/>
    <s v="El Salto"/>
    <d v="2019-04-05T00:00:00"/>
    <x v="12"/>
    <x v="1"/>
    <d v="1899-12-30T11:50:00"/>
    <n v="18"/>
    <n v="14"/>
    <n v="7.5"/>
    <n v="6.4"/>
    <n v="6.6"/>
    <n v="6.5"/>
    <n v="62.5"/>
    <n v="1"/>
    <m/>
    <n v="5"/>
    <n v="90"/>
    <n v="40"/>
    <m/>
    <m/>
    <d v="1899-12-30T12:10:00"/>
    <n v="1"/>
    <n v="33"/>
    <n v="41"/>
    <n v="28"/>
    <n v="19"/>
    <n v="25"/>
    <n v="2400"/>
    <n v="21"/>
    <n v="28"/>
    <n v="36"/>
    <n v="2833.333333333333"/>
    <m/>
    <m/>
  </r>
  <r>
    <x v="10"/>
    <s v="Papa El Potrero 1"/>
    <d v="2019-05-06T00:00:00"/>
    <x v="13"/>
    <x v="1"/>
    <d v="1899-12-30T10:20:00"/>
    <n v="17"/>
    <n v="12"/>
    <n v="7"/>
    <n v="7.4"/>
    <n v="7.2"/>
    <n v="7.3000000000000007"/>
    <n v="66.972477064220186"/>
    <n v="2"/>
    <m/>
    <n v="10"/>
    <n v="65"/>
    <n v="30"/>
    <m/>
    <m/>
    <m/>
    <m/>
    <m/>
    <m/>
    <m/>
    <m/>
    <m/>
    <s v=""/>
    <m/>
    <m/>
    <m/>
    <s v=""/>
    <m/>
    <m/>
  </r>
  <r>
    <x v="11"/>
    <s v="Papa El Potrero 2"/>
    <d v="2019-05-06T00:00:00"/>
    <x v="13"/>
    <x v="1"/>
    <d v="1899-12-30T11:15:00"/>
    <n v="15"/>
    <n v="12"/>
    <n v="7"/>
    <n v="7"/>
    <n v="7.2"/>
    <n v="7.1"/>
    <n v="65.137614678899084"/>
    <n v="2"/>
    <m/>
    <n v="10"/>
    <n v="60"/>
    <n v="30"/>
    <m/>
    <m/>
    <d v="1899-12-30T11:40:00"/>
    <n v="2"/>
    <n v="33"/>
    <n v="40"/>
    <n v="7"/>
    <n v="15"/>
    <n v="16"/>
    <n v="633.33333333333326"/>
    <n v="19"/>
    <n v="10"/>
    <n v="20"/>
    <n v="816.66666666666663"/>
    <m/>
    <m/>
  </r>
  <r>
    <x v="12"/>
    <s v="Papa la Providencia 1"/>
    <d v="2019-05-06T00:00:00"/>
    <x v="13"/>
    <x v="1"/>
    <d v="1899-12-30T13:20:00"/>
    <n v="18"/>
    <n v="13"/>
    <n v="7"/>
    <n v="7.4"/>
    <n v="7.2"/>
    <n v="7.3000000000000007"/>
    <n v="68.867924528301899"/>
    <n v="2"/>
    <m/>
    <n v="10"/>
    <n v="40"/>
    <n v="30"/>
    <m/>
    <m/>
    <m/>
    <m/>
    <m/>
    <m/>
    <m/>
    <m/>
    <m/>
    <s v=""/>
    <m/>
    <m/>
    <m/>
    <s v=""/>
    <m/>
    <m/>
  </r>
  <r>
    <x v="13"/>
    <s v="Papa la Providencia 2"/>
    <d v="2019-05-06T00:00:00"/>
    <x v="13"/>
    <x v="1"/>
    <d v="1899-12-30T12:45:00"/>
    <n v="16.5"/>
    <n v="23"/>
    <n v="7"/>
    <n v="6.6"/>
    <n v="6.6"/>
    <n v="6.6"/>
    <n v="75.862068965517253"/>
    <n v="2"/>
    <m/>
    <n v="10"/>
    <n v="65"/>
    <n v="30"/>
    <m/>
    <m/>
    <d v="1899-12-30T12:55:00"/>
    <n v="2"/>
    <n v="32"/>
    <n v="40"/>
    <n v="4"/>
    <n v="3"/>
    <n v="2"/>
    <n v="150"/>
    <n v="4"/>
    <n v="5"/>
    <n v="11"/>
    <n v="333.33333333333337"/>
    <m/>
    <s v="PROFUNDIDAD INADECUADA"/>
  </r>
  <r>
    <x v="19"/>
    <s v="Papa la Providencia 3"/>
    <d v="2019-05-06T00:00:00"/>
    <x v="13"/>
    <x v="1"/>
    <m/>
    <m/>
    <m/>
    <m/>
    <m/>
    <m/>
    <s v="N/A"/>
    <s v="N/A"/>
    <m/>
    <m/>
    <n v="0"/>
    <m/>
    <m/>
    <m/>
    <m/>
    <m/>
    <m/>
    <m/>
    <m/>
    <m/>
    <m/>
    <m/>
    <s v=""/>
    <m/>
    <m/>
    <m/>
    <s v=""/>
    <m/>
    <m/>
  </r>
  <r>
    <x v="0"/>
    <s v="Haba Rincón de Guadalupe 1"/>
    <d v="2019-05-08T00:00:00"/>
    <x v="13"/>
    <x v="1"/>
    <d v="1899-12-30T15:30:00"/>
    <n v="18.5"/>
    <n v="15.5"/>
    <n v="7"/>
    <n v="6.6"/>
    <n v="6.4"/>
    <n v="6.5"/>
    <n v="63.725490196078439"/>
    <n v="1"/>
    <m/>
    <n v="5"/>
    <n v="40"/>
    <n v="40"/>
    <m/>
    <m/>
    <m/>
    <m/>
    <m/>
    <m/>
    <m/>
    <m/>
    <m/>
    <s v=""/>
    <m/>
    <m/>
    <m/>
    <s v=""/>
    <m/>
    <m/>
  </r>
  <r>
    <x v="1"/>
    <s v="Haba Rincón de Guadalupe 2"/>
    <d v="2019-05-08T00:00:00"/>
    <x v="13"/>
    <x v="1"/>
    <d v="1899-12-30T16:30:00"/>
    <n v="17"/>
    <n v="16.5"/>
    <n v="7"/>
    <n v="6.2"/>
    <n v="6.2"/>
    <n v="6.2"/>
    <n v="62"/>
    <n v="1"/>
    <m/>
    <n v="5"/>
    <n v="50"/>
    <n v="30"/>
    <m/>
    <m/>
    <d v="1899-12-30T16:30:00"/>
    <n v="2"/>
    <n v="38"/>
    <n v="39"/>
    <n v="3"/>
    <n v="2"/>
    <n v="1"/>
    <n v="100"/>
    <n v="5"/>
    <n v="9"/>
    <n v="6"/>
    <n v="333.33333333333337"/>
    <m/>
    <m/>
  </r>
  <r>
    <x v="2"/>
    <s v="Haba San Lucas 1"/>
    <d v="2019-05-08T00:00:00"/>
    <x v="13"/>
    <x v="1"/>
    <d v="1899-12-30T15:00:00"/>
    <n v="19"/>
    <n v="15"/>
    <n v="7"/>
    <n v="6"/>
    <n v="6"/>
    <n v="6"/>
    <n v="58.82352941176471"/>
    <n v="2"/>
    <m/>
    <n v="10"/>
    <n v="65"/>
    <n v="30"/>
    <m/>
    <m/>
    <m/>
    <m/>
    <m/>
    <m/>
    <m/>
    <m/>
    <m/>
    <s v=""/>
    <m/>
    <m/>
    <m/>
    <s v=""/>
    <m/>
    <m/>
  </r>
  <r>
    <x v="3"/>
    <s v="Haba San Lucas 2"/>
    <d v="2019-05-08T00:00:00"/>
    <x v="13"/>
    <x v="1"/>
    <d v="1899-12-30T15:45:00"/>
    <n v="17"/>
    <n v="14"/>
    <n v="7"/>
    <n v="6.2"/>
    <n v="6.2"/>
    <n v="6.2"/>
    <n v="59.615384615384613"/>
    <n v="2"/>
    <m/>
    <n v="10"/>
    <n v="65"/>
    <n v="30"/>
    <m/>
    <m/>
    <d v="1899-12-30T15:45:00"/>
    <n v="1"/>
    <n v="32"/>
    <n v="40"/>
    <n v="1"/>
    <n v="4"/>
    <n v="2"/>
    <n v="233.33333333333334"/>
    <n v="37"/>
    <n v="16"/>
    <n v="39"/>
    <n v="3066.666666666667"/>
    <m/>
    <m/>
  </r>
  <r>
    <x v="18"/>
    <s v="Antes del Hospital Amanalco"/>
    <d v="2019-05-08T00:00:00"/>
    <x v="13"/>
    <x v="1"/>
    <d v="1899-12-30T10:30:00"/>
    <n v="15"/>
    <n v="13"/>
    <n v="7"/>
    <n v="7.4"/>
    <n v="7.6"/>
    <n v="7.5"/>
    <n v="70.754716981132077"/>
    <n v="1"/>
    <m/>
    <n v="5"/>
    <n v="65"/>
    <n v="30"/>
    <m/>
    <m/>
    <d v="1899-12-30T10:50:00"/>
    <n v="2"/>
    <n v="32"/>
    <n v="40"/>
    <n v="1"/>
    <n v="3"/>
    <n v="4"/>
    <n v="133.33333333333331"/>
    <n v="23"/>
    <n v="38"/>
    <n v="38"/>
    <n v="1650"/>
    <m/>
    <m/>
  </r>
  <r>
    <x v="6"/>
    <s v="Maíz Agua Bendita 1"/>
    <d v="2019-05-08T00:00:00"/>
    <x v="13"/>
    <x v="1"/>
    <d v="1899-12-30T11:40:00"/>
    <n v="16.5"/>
    <n v="9"/>
    <n v="7"/>
    <n v="7.2"/>
    <n v="7.2"/>
    <n v="7.2"/>
    <n v="62.068965517241381"/>
    <n v="0"/>
    <m/>
    <n v="2"/>
    <n v="30"/>
    <n v="30"/>
    <m/>
    <m/>
    <m/>
    <m/>
    <m/>
    <m/>
    <m/>
    <m/>
    <m/>
    <s v=""/>
    <m/>
    <m/>
    <m/>
    <s v=""/>
    <m/>
    <m/>
  </r>
  <r>
    <x v="7"/>
    <s v="Maíz Agua Bendita 2"/>
    <d v="2019-05-08T00:00:00"/>
    <x v="13"/>
    <x v="1"/>
    <d v="1899-12-30T14:15:00"/>
    <n v="17.5"/>
    <n v="1.5"/>
    <n v="7.5"/>
    <n v="7.2"/>
    <n v="7.2"/>
    <n v="7.2"/>
    <n v="93.506493506493499"/>
    <n v="1"/>
    <m/>
    <n v="5"/>
    <n v="45"/>
    <n v="40"/>
    <m/>
    <m/>
    <d v="1899-12-30T14:30:00"/>
    <n v="2"/>
    <n v="38"/>
    <n v="39"/>
    <n v="1"/>
    <n v="0"/>
    <n v="0"/>
    <n v="16.666666666666664"/>
    <n v="1"/>
    <n v="0"/>
    <n v="13"/>
    <n v="233.33333333333334"/>
    <m/>
    <m/>
  </r>
  <r>
    <x v="8"/>
    <s v="Maíz El Capulín 1"/>
    <d v="2019-05-08T00:00:00"/>
    <x v="13"/>
    <x v="1"/>
    <d v="1899-12-30T10:55:00"/>
    <n v="19"/>
    <n v="13"/>
    <n v="7"/>
    <n v="6.4"/>
    <n v="6.2"/>
    <n v="6.3000000000000007"/>
    <n v="59.433962264150949"/>
    <n v="1"/>
    <m/>
    <n v="5"/>
    <n v="45"/>
    <n v="40"/>
    <m/>
    <m/>
    <m/>
    <m/>
    <m/>
    <m/>
    <m/>
    <m/>
    <m/>
    <s v=""/>
    <m/>
    <m/>
    <m/>
    <s v=""/>
    <m/>
    <m/>
  </r>
  <r>
    <x v="9"/>
    <s v="Maíz  El Capulín 2"/>
    <d v="2019-05-08T00:00:00"/>
    <x v="13"/>
    <x v="1"/>
    <d v="1899-12-30T10:00:00"/>
    <n v="17"/>
    <n v="11.5"/>
    <n v="7"/>
    <n v="7.4"/>
    <n v="7.2"/>
    <n v="7.3000000000000007"/>
    <n v="65.765765765765778"/>
    <n v="2"/>
    <m/>
    <n v="10"/>
    <n v="40"/>
    <n v="50"/>
    <m/>
    <m/>
    <d v="1899-12-30T10:35:00"/>
    <n v="3"/>
    <n v="38"/>
    <n v="39"/>
    <n v="3"/>
    <n v="7"/>
    <n v="5"/>
    <n v="166.66666666666666"/>
    <n v="0"/>
    <n v="2"/>
    <n v="3"/>
    <n v="55.555555555555564"/>
    <m/>
    <m/>
  </r>
  <r>
    <x v="4"/>
    <s v="Planta de tratamiento (Antes)"/>
    <d v="2019-05-08T00:00:00"/>
    <x v="13"/>
    <x v="1"/>
    <d v="1899-12-30T11:25:00"/>
    <n v="27"/>
    <n v="14"/>
    <n v="7"/>
    <n v="7"/>
    <n v="7"/>
    <n v="7"/>
    <n v="67.307692307692307"/>
    <n v="2"/>
    <m/>
    <n v="10"/>
    <n v="70"/>
    <n v="30"/>
    <m/>
    <m/>
    <d v="1899-12-30T11:40:00"/>
    <n v="1"/>
    <n v="32"/>
    <n v="40"/>
    <n v="86"/>
    <n v="95"/>
    <n v="109"/>
    <n v="9666.6666666666679"/>
    <n v="15"/>
    <n v="21"/>
    <n v="25"/>
    <n v="2033.3333333333333"/>
    <m/>
    <m/>
  </r>
  <r>
    <x v="5"/>
    <s v="Planta de tratamiento (Después)"/>
    <d v="2019-05-08T00:00:00"/>
    <x v="13"/>
    <x v="1"/>
    <d v="1899-12-30T12:20:00"/>
    <n v="27"/>
    <n v="15"/>
    <n v="7"/>
    <n v="6.2"/>
    <n v="6.2"/>
    <n v="6.2"/>
    <n v="60.7843137254902"/>
    <n v="3"/>
    <m/>
    <n v="15"/>
    <n v="70"/>
    <n v="30"/>
    <m/>
    <m/>
    <d v="1899-12-30T12:40:00"/>
    <n v="1"/>
    <n v="32"/>
    <n v="40"/>
    <n v="250"/>
    <n v="250"/>
    <n v="250"/>
    <n v="25000"/>
    <n v="250"/>
    <n v="250"/>
    <n v="250"/>
    <n v="25000"/>
    <m/>
    <s v="PLANTA DESCARGANDO"/>
  </r>
  <r>
    <x v="14"/>
    <s v="El Recodo (Después del Hospital)"/>
    <d v="2019-05-08T00:00:00"/>
    <x v="13"/>
    <x v="1"/>
    <d v="1899-12-30T09:40:00"/>
    <n v="15"/>
    <n v="12"/>
    <n v="7"/>
    <n v="7.6"/>
    <n v="7.4"/>
    <n v="7.5"/>
    <n v="68.807339449541288"/>
    <n v="1"/>
    <m/>
    <n v="5"/>
    <n v="65"/>
    <n v="30"/>
    <m/>
    <m/>
    <d v="1899-12-30T09:55:00"/>
    <n v="1"/>
    <n v="32"/>
    <n v="40"/>
    <n v="3"/>
    <n v="9"/>
    <n v="7"/>
    <n v="633.33333333333326"/>
    <n v="15"/>
    <n v="52"/>
    <n v="44"/>
    <n v="3700"/>
    <m/>
    <m/>
  </r>
  <r>
    <x v="20"/>
    <s v="Haba San Lucas 3"/>
    <d v="2019-05-13T00:00:00"/>
    <x v="13"/>
    <x v="1"/>
    <d v="1899-12-30T11:00:00"/>
    <n v="23.5"/>
    <n v="13"/>
    <n v="6"/>
    <n v="6.6"/>
    <n v="6.6"/>
    <n v="6.6"/>
    <n v="62.264150943396224"/>
    <n v="0"/>
    <m/>
    <n v="2"/>
    <n v="60"/>
    <n v="20"/>
    <m/>
    <m/>
    <d v="1899-12-30T11:15:00"/>
    <n v="2"/>
    <n v="32"/>
    <n v="42"/>
    <n v="1"/>
    <n v="11"/>
    <n v="8"/>
    <n v="333.33333333333337"/>
    <n v="118"/>
    <n v="29"/>
    <n v="84"/>
    <n v="3850"/>
    <m/>
    <s v="CANAL DE RIEGO"/>
  </r>
  <r>
    <x v="0"/>
    <s v="Haba Rincón de Guadalupe 1"/>
    <d v="2019-06-06T00:00:00"/>
    <x v="14"/>
    <x v="1"/>
    <d v="1899-12-30T13:50:00"/>
    <n v="20"/>
    <n v="14"/>
    <n v="8"/>
    <n v="6"/>
    <n v="6.2"/>
    <n v="6.1"/>
    <n v="58.653846153846146"/>
    <n v="2"/>
    <m/>
    <n v="10"/>
    <n v="40"/>
    <n v="50"/>
    <m/>
    <m/>
    <m/>
    <m/>
    <m/>
    <m/>
    <m/>
    <m/>
    <m/>
    <s v=""/>
    <m/>
    <m/>
    <m/>
    <s v=""/>
    <m/>
    <m/>
  </r>
  <r>
    <x v="1"/>
    <s v="Haba Rincón de Guadalupe 2"/>
    <d v="2019-06-06T00:00:00"/>
    <x v="14"/>
    <x v="1"/>
    <d v="1899-12-30T13:50:00"/>
    <n v="23"/>
    <n v="16"/>
    <n v="7.5"/>
    <n v="7"/>
    <n v="7"/>
    <n v="7"/>
    <n v="70"/>
    <n v="0"/>
    <m/>
    <n v="2"/>
    <n v="55"/>
    <n v="30"/>
    <m/>
    <m/>
    <d v="1899-12-30T16:20:00"/>
    <n v="2"/>
    <n v="35"/>
    <n v="36"/>
    <n v="332"/>
    <n v="280"/>
    <n v="250"/>
    <n v="14366.666666666666"/>
    <n v="428"/>
    <n v="220"/>
    <n v="340"/>
    <n v="16466.666666666664"/>
    <m/>
    <m/>
  </r>
  <r>
    <x v="3"/>
    <s v="Haba San Lucas 2"/>
    <d v="2019-06-06T00:00:00"/>
    <x v="14"/>
    <x v="1"/>
    <d v="1899-12-30T14:25:00"/>
    <n v="17"/>
    <n v="15"/>
    <n v="7.5"/>
    <n v="6.4"/>
    <n v="6.4"/>
    <n v="6.4"/>
    <n v="62.745098039215698"/>
    <n v="3"/>
    <m/>
    <n v="15"/>
    <n v="55"/>
    <n v="30"/>
    <m/>
    <m/>
    <d v="1899-12-30T14:30:00"/>
    <n v="2"/>
    <n v="32"/>
    <n v="41"/>
    <n v="23"/>
    <n v="17"/>
    <n v="33"/>
    <n v="1216.6666666666665"/>
    <n v="356"/>
    <n v="214"/>
    <n v="312"/>
    <n v="14700"/>
    <m/>
    <m/>
  </r>
  <r>
    <x v="20"/>
    <s v="Haba San Lucas 3"/>
    <d v="2019-06-06T00:00:00"/>
    <x v="14"/>
    <x v="1"/>
    <d v="1899-12-30T13:45:00"/>
    <n v="18.5"/>
    <n v="15"/>
    <n v="8"/>
    <n v="6.8"/>
    <n v="6.6"/>
    <n v="6.6999999999999993"/>
    <n v="65.686274509803923"/>
    <m/>
    <n v="4"/>
    <n v="40"/>
    <n v="515"/>
    <n v="30"/>
    <m/>
    <m/>
    <m/>
    <m/>
    <m/>
    <m/>
    <m/>
    <m/>
    <m/>
    <s v=""/>
    <m/>
    <m/>
    <m/>
    <s v=""/>
    <m/>
    <m/>
  </r>
  <r>
    <x v="4"/>
    <s v="Planta de tratamiento (Antes)"/>
    <d v="2019-06-06T00:00:00"/>
    <x v="14"/>
    <x v="1"/>
    <d v="1899-12-30T13:58:00"/>
    <n v="18.5"/>
    <n v="16.5"/>
    <n v="7"/>
    <n v="6.6"/>
    <n v="6.4"/>
    <n v="6.5"/>
    <n v="65"/>
    <n v="4"/>
    <m/>
    <n v="20"/>
    <n v="55"/>
    <n v="40"/>
    <m/>
    <m/>
    <d v="1899-12-30T14:30:00"/>
    <n v="1"/>
    <n v="35"/>
    <n v="36"/>
    <n v="220"/>
    <n v="246"/>
    <n v="244"/>
    <n v="23666.666666666664"/>
    <n v="73"/>
    <n v="160"/>
    <n v="140"/>
    <n v="12433.333333333332"/>
    <m/>
    <m/>
  </r>
  <r>
    <x v="5"/>
    <s v="Planta de tratamiento (Después)"/>
    <d v="2019-06-06T00:00:00"/>
    <x v="14"/>
    <x v="1"/>
    <d v="1899-12-30T15:30:00"/>
    <n v="16"/>
    <n v="17"/>
    <n v="7"/>
    <n v="5"/>
    <n v="5"/>
    <n v="5"/>
    <n v="51.020408163265309"/>
    <n v="4"/>
    <m/>
    <n v="20"/>
    <n v="50"/>
    <n v="70"/>
    <m/>
    <m/>
    <d v="1899-12-30T15:40:00"/>
    <n v="1"/>
    <n v="35"/>
    <n v="36"/>
    <n v="576"/>
    <n v="500"/>
    <n v="442"/>
    <n v="50600"/>
    <n v="306"/>
    <n v="294"/>
    <n v="214"/>
    <n v="27133.333333333332"/>
    <m/>
    <m/>
  </r>
  <r>
    <x v="16"/>
    <s v="El Convento"/>
    <d v="2019-06-07T00:00:00"/>
    <x v="14"/>
    <x v="1"/>
    <d v="1899-12-30T11:44:00"/>
    <n v="21"/>
    <n v="15"/>
    <n v="7.5"/>
    <n v="7.2"/>
    <n v="7.4"/>
    <n v="7.3000000000000007"/>
    <n v="71.568627450980401"/>
    <n v="0"/>
    <m/>
    <n v="2"/>
    <n v="70"/>
    <n v="40"/>
    <m/>
    <m/>
    <d v="1899-12-30T12:05:00"/>
    <n v="3"/>
    <n v="34"/>
    <n v="41"/>
    <n v="0"/>
    <n v="1"/>
    <n v="1"/>
    <n v="22.222222222222218"/>
    <n v="5"/>
    <n v="15"/>
    <n v="6"/>
    <n v="288.88888888888886"/>
    <m/>
    <m/>
  </r>
  <r>
    <x v="18"/>
    <s v="Antes del Hospital Amanalco"/>
    <d v="2019-06-07T00:00:00"/>
    <x v="14"/>
    <x v="1"/>
    <d v="1899-12-30T10:31:00"/>
    <n v="17"/>
    <n v="15"/>
    <n v="7.5"/>
    <n v="6"/>
    <n v="6"/>
    <n v="6"/>
    <n v="58.82352941176471"/>
    <n v="1"/>
    <m/>
    <n v="5"/>
    <n v="55"/>
    <n v="50"/>
    <m/>
    <m/>
    <d v="1899-12-30T11:00:00"/>
    <n v="2"/>
    <n v="34"/>
    <n v="41"/>
    <n v="3"/>
    <n v="5"/>
    <n v="20"/>
    <n v="466.66666666666669"/>
    <n v="28"/>
    <n v="25"/>
    <n v="50"/>
    <n v="1716.6666666666667"/>
    <m/>
    <m/>
  </r>
  <r>
    <x v="6"/>
    <s v="Maíz Agua Bendita 1"/>
    <d v="2019-06-07T00:00:00"/>
    <x v="14"/>
    <x v="1"/>
    <d v="1899-12-30T09:40:00"/>
    <n v="11"/>
    <n v="11"/>
    <n v="7.5"/>
    <n v="6.8"/>
    <n v="6.2"/>
    <n v="6.5"/>
    <n v="58.558558558558559"/>
    <n v="0"/>
    <m/>
    <n v="2"/>
    <n v="85"/>
    <n v="40"/>
    <m/>
    <m/>
    <m/>
    <m/>
    <m/>
    <m/>
    <m/>
    <m/>
    <m/>
    <s v=""/>
    <m/>
    <m/>
    <m/>
    <s v=""/>
    <m/>
    <m/>
  </r>
  <r>
    <x v="7"/>
    <s v="Maíz Agua Bendita 2"/>
    <d v="2019-06-07T00:00:00"/>
    <x v="14"/>
    <x v="1"/>
    <d v="1899-12-30T10:55:00"/>
    <n v="14"/>
    <n v="14.5"/>
    <n v="7"/>
    <n v="6.6"/>
    <n v="6.6"/>
    <n v="6.6"/>
    <n v="63.46153846153846"/>
    <n v="0"/>
    <m/>
    <n v="2"/>
    <n v="110"/>
    <n v="60"/>
    <m/>
    <m/>
    <d v="1899-12-30T11:42:00"/>
    <n v="3"/>
    <n v="34"/>
    <n v="41"/>
    <n v="0"/>
    <n v="0"/>
    <n v="1"/>
    <n v="11.111111111111109"/>
    <n v="0"/>
    <n v="0"/>
    <n v="0"/>
    <n v="0"/>
    <m/>
    <m/>
  </r>
  <r>
    <x v="8"/>
    <s v="Maíz El Capulín 1"/>
    <d v="2019-06-07T00:00:00"/>
    <x v="14"/>
    <x v="1"/>
    <d v="1899-12-30T09:30:00"/>
    <n v="18"/>
    <n v="13"/>
    <m/>
    <n v="5.2"/>
    <n v="5.4"/>
    <n v="5.3000000000000007"/>
    <n v="50.000000000000014"/>
    <n v="0"/>
    <m/>
    <n v="2"/>
    <n v="40"/>
    <n v="30"/>
    <m/>
    <m/>
    <m/>
    <m/>
    <m/>
    <m/>
    <m/>
    <m/>
    <m/>
    <s v=""/>
    <m/>
    <m/>
    <m/>
    <s v=""/>
    <m/>
    <m/>
  </r>
  <r>
    <x v="9"/>
    <s v="Maíz  El Capulín 2"/>
    <d v="2019-06-07T00:00:00"/>
    <x v="14"/>
    <x v="1"/>
    <d v="1899-12-30T11:00:00"/>
    <n v="16"/>
    <n v="14"/>
    <n v="7.5"/>
    <n v="6.8"/>
    <n v="7"/>
    <n v="6.9"/>
    <n v="66.34615384615384"/>
    <n v="0"/>
    <m/>
    <n v="2"/>
    <n v="55"/>
    <n v="40"/>
    <m/>
    <m/>
    <d v="1899-12-30T12:26:00"/>
    <n v="2"/>
    <n v="34"/>
    <n v="41"/>
    <n v="1"/>
    <n v="6"/>
    <n v="7"/>
    <n v="233.33333333333334"/>
    <n v="3"/>
    <n v="0"/>
    <n v="1"/>
    <n v="66.666666666666657"/>
    <m/>
    <m/>
  </r>
  <r>
    <x v="10"/>
    <s v="Papa El Potrero 1"/>
    <d v="2019-06-07T00:00:00"/>
    <x v="14"/>
    <x v="1"/>
    <d v="1899-12-30T09:50:00"/>
    <n v="16"/>
    <n v="14.5"/>
    <n v="7"/>
    <n v="6.4"/>
    <n v="6"/>
    <n v="6.2"/>
    <n v="59.615384615384613"/>
    <m/>
    <n v="3"/>
    <n v="30"/>
    <n v="50"/>
    <n v="60"/>
    <m/>
    <m/>
    <m/>
    <m/>
    <m/>
    <m/>
    <m/>
    <m/>
    <m/>
    <s v=""/>
    <m/>
    <m/>
    <m/>
    <s v=""/>
    <m/>
    <m/>
  </r>
  <r>
    <x v="11"/>
    <s v="Papa El Potrero 2"/>
    <d v="2019-06-07T00:00:00"/>
    <x v="14"/>
    <x v="1"/>
    <d v="1899-12-30T11:20:00"/>
    <n v="18"/>
    <n v="15"/>
    <n v="7"/>
    <n v="6.6"/>
    <n v="6.2"/>
    <n v="6.4"/>
    <n v="62.745098039215698"/>
    <m/>
    <n v="7"/>
    <n v="70"/>
    <n v="55"/>
    <n v="50"/>
    <m/>
    <m/>
    <d v="1899-12-30T11:20:00"/>
    <n v="1"/>
    <n v="34"/>
    <n v="41"/>
    <n v="82"/>
    <n v="83"/>
    <n v="77"/>
    <n v="8066.666666666667"/>
    <n v="89"/>
    <n v="92"/>
    <n v="102"/>
    <n v="9433.3333333333321"/>
    <m/>
    <m/>
  </r>
  <r>
    <x v="12"/>
    <s v="Papa la Providencia 1"/>
    <d v="2019-06-07T00:00:00"/>
    <x v="14"/>
    <x v="1"/>
    <d v="1899-12-30T11:54:00"/>
    <n v="21"/>
    <n v="15"/>
    <n v="7"/>
    <n v="6.2"/>
    <n v="6.2"/>
    <n v="6.2"/>
    <n v="60.7843137254902"/>
    <n v="0"/>
    <m/>
    <n v="2"/>
    <n v="25"/>
    <n v="30"/>
    <m/>
    <m/>
    <m/>
    <m/>
    <m/>
    <m/>
    <m/>
    <m/>
    <m/>
    <s v=""/>
    <m/>
    <m/>
    <m/>
    <s v=""/>
    <m/>
    <m/>
  </r>
  <r>
    <x v="13"/>
    <s v="Papa la Providencia 2"/>
    <d v="2019-06-07T00:00:00"/>
    <x v="14"/>
    <x v="1"/>
    <d v="1899-12-30T09:40:00"/>
    <n v="18.5"/>
    <n v="19"/>
    <n v="6.5"/>
    <n v="4.8"/>
    <n v="4.8"/>
    <n v="4.8"/>
    <n v="51.063829787234042"/>
    <n v="2"/>
    <m/>
    <n v="10"/>
    <n v="50"/>
    <n v="30"/>
    <m/>
    <m/>
    <d v="1899-12-30T10:08:00"/>
    <n v="2"/>
    <n v="34"/>
    <n v="41"/>
    <n v="27"/>
    <n v="31"/>
    <n v="19"/>
    <n v="1283.3333333333335"/>
    <n v="104"/>
    <n v="82"/>
    <n v="63"/>
    <n v="4150"/>
    <m/>
    <m/>
  </r>
  <r>
    <x v="19"/>
    <s v="Papa la Providencia 3"/>
    <d v="2019-06-07T00:00:00"/>
    <x v="14"/>
    <x v="1"/>
    <d v="1899-12-30T10:26:00"/>
    <n v="17.5"/>
    <n v="19"/>
    <n v="6.5"/>
    <n v="3.4"/>
    <n v="3.6"/>
    <n v="3.5"/>
    <n v="37.234042553191486"/>
    <n v="4"/>
    <m/>
    <n v="20"/>
    <n v="40"/>
    <n v="30"/>
    <m/>
    <m/>
    <d v="1899-12-30T10:58:00"/>
    <n v="2"/>
    <n v="34"/>
    <n v="41"/>
    <n v="68"/>
    <n v="65"/>
    <n v="95"/>
    <n v="3800"/>
    <n v="109"/>
    <n v="131"/>
    <n v="162"/>
    <n v="6700"/>
    <m/>
    <m/>
  </r>
  <r>
    <x v="4"/>
    <s v="Planta de tratamiento (Antes)"/>
    <d v="2019-06-07T00:00:00"/>
    <x v="14"/>
    <x v="1"/>
    <d v="1899-12-30T09:15:00"/>
    <n v="18"/>
    <n v="15"/>
    <n v="7"/>
    <n v="6"/>
    <n v="5.8"/>
    <n v="5.9"/>
    <n v="57.843137254901968"/>
    <m/>
    <n v="13"/>
    <n v="130"/>
    <n v="75"/>
    <n v="40"/>
    <m/>
    <m/>
    <d v="1899-12-30T10:18:00"/>
    <n v="1"/>
    <n v="34"/>
    <n v="41"/>
    <n v="367"/>
    <n v="382"/>
    <n v="415"/>
    <n v="38800"/>
    <n v="250"/>
    <n v="250"/>
    <n v="250"/>
    <n v="25000"/>
    <m/>
    <m/>
  </r>
  <r>
    <x v="5"/>
    <s v="Planta de tratamiento (Después)"/>
    <d v="2019-06-07T00:00:00"/>
    <x v="14"/>
    <x v="1"/>
    <d v="1899-12-30T10:30:00"/>
    <n v="20"/>
    <n v="16"/>
    <n v="7"/>
    <n v="5.6"/>
    <n v="5.4"/>
    <n v="5.5"/>
    <n v="55.000000000000007"/>
    <m/>
    <m/>
    <n v="0"/>
    <n v="60"/>
    <n v="30"/>
    <m/>
    <m/>
    <d v="1899-12-30T11:13:00"/>
    <n v="1"/>
    <n v="34"/>
    <n v="41"/>
    <n v="287"/>
    <n v="325"/>
    <n v="297"/>
    <n v="30300"/>
    <n v="250"/>
    <n v="250"/>
    <n v="250"/>
    <n v="25000"/>
    <m/>
    <m/>
  </r>
  <r>
    <x v="14"/>
    <s v="El Recodo (Después del Hospital)"/>
    <d v="2019-06-07T00:00:00"/>
    <x v="14"/>
    <x v="1"/>
    <d v="1899-12-30T09:17:00"/>
    <n v="15"/>
    <n v="15"/>
    <n v="7"/>
    <n v="6.2"/>
    <n v="6.2"/>
    <n v="6.2"/>
    <n v="60.7843137254902"/>
    <n v="1"/>
    <m/>
    <n v="5"/>
    <n v="60"/>
    <n v="50"/>
    <m/>
    <m/>
    <d v="1899-12-30T10:00:00"/>
    <n v="2"/>
    <n v="34"/>
    <n v="41"/>
    <n v="26"/>
    <n v="31"/>
    <n v="25"/>
    <n v="1366.6666666666665"/>
    <n v="85"/>
    <n v="90"/>
    <n v="82"/>
    <n v="4283.3333333333339"/>
    <m/>
    <m/>
  </r>
  <r>
    <x v="15"/>
    <s v="El Salto"/>
    <d v="2019-06-07T00:00:00"/>
    <x v="14"/>
    <x v="1"/>
    <d v="1899-12-30T11:45:00"/>
    <n v="19"/>
    <n v="16"/>
    <n v="7"/>
    <n v="6"/>
    <n v="6"/>
    <n v="6"/>
    <n v="60"/>
    <m/>
    <n v="10"/>
    <n v="100"/>
    <n v="60"/>
    <n v="40"/>
    <m/>
    <m/>
    <d v="1899-12-30T12:10:00"/>
    <n v="2"/>
    <n v="34"/>
    <n v="41"/>
    <n v="537"/>
    <n v="489"/>
    <n v="512"/>
    <n v="25633.333333333332"/>
    <n v="250"/>
    <n v="250"/>
    <n v="250"/>
    <n v="12500"/>
    <m/>
    <s v="AGUA MUY TURBIA"/>
  </r>
  <r>
    <x v="2"/>
    <s v="Haba San Lucas 1"/>
    <d v="2019-06-10T00:00:00"/>
    <x v="14"/>
    <x v="1"/>
    <d v="1899-12-30T10:00:00"/>
    <n v="19.5"/>
    <n v="14"/>
    <n v="7"/>
    <n v="6"/>
    <n v="6"/>
    <n v="6"/>
    <n v="57.692307692307686"/>
    <n v="0"/>
    <m/>
    <n v="2"/>
    <n v="60"/>
    <n v="30"/>
    <m/>
    <m/>
    <m/>
    <m/>
    <m/>
    <m/>
    <m/>
    <m/>
    <m/>
    <s v=""/>
    <m/>
    <m/>
    <m/>
    <s v=""/>
    <m/>
    <m/>
  </r>
  <r>
    <x v="0"/>
    <s v="Haba Rincón de Guadalupe 1"/>
    <d v="2019-07-11T00:00:00"/>
    <x v="15"/>
    <x v="1"/>
    <d v="1899-12-30T13:31:00"/>
    <n v="13"/>
    <n v="12"/>
    <n v="8"/>
    <n v="7.2"/>
    <n v="7.2"/>
    <n v="7.2"/>
    <n v="66.055045871559642"/>
    <n v="3"/>
    <m/>
    <n v="15"/>
    <n v="40"/>
    <n v="40"/>
    <m/>
    <m/>
    <m/>
    <m/>
    <m/>
    <m/>
    <m/>
    <m/>
    <m/>
    <s v=""/>
    <m/>
    <m/>
    <m/>
    <s v=""/>
    <m/>
    <m/>
  </r>
  <r>
    <x v="1"/>
    <s v="Haba Rincón de Guadalupe 2"/>
    <d v="2019-07-11T00:00:00"/>
    <x v="15"/>
    <x v="1"/>
    <d v="1899-12-30T13:30:00"/>
    <n v="16"/>
    <n v="14"/>
    <n v="7.5"/>
    <n v="6.8"/>
    <n v="6.8"/>
    <n v="6.8"/>
    <n v="65.384615384615387"/>
    <n v="5"/>
    <m/>
    <n v="25"/>
    <n v="55"/>
    <n v="30"/>
    <m/>
    <m/>
    <d v="1899-12-30T15:15:00"/>
    <n v="2"/>
    <n v="33"/>
    <n v="37"/>
    <n v="5"/>
    <n v="7"/>
    <n v="6"/>
    <n v="300"/>
    <n v="212"/>
    <n v="152"/>
    <n v="53"/>
    <n v="6950"/>
    <m/>
    <m/>
  </r>
  <r>
    <x v="3"/>
    <s v="Haba San Lucas 2"/>
    <d v="2019-07-11T00:00:00"/>
    <x v="15"/>
    <x v="1"/>
    <d v="1899-12-30T14:00:00"/>
    <n v="15"/>
    <n v="15"/>
    <n v="7.5"/>
    <n v="6.4"/>
    <n v="6.8"/>
    <n v="6.6"/>
    <n v="64.705882352941174"/>
    <n v="2"/>
    <m/>
    <n v="10"/>
    <n v="55"/>
    <n v="50"/>
    <m/>
    <m/>
    <m/>
    <m/>
    <m/>
    <m/>
    <m/>
    <m/>
    <m/>
    <s v=""/>
    <m/>
    <m/>
    <m/>
    <s v=""/>
    <m/>
    <m/>
  </r>
  <r>
    <x v="20"/>
    <s v="Haba San Lucas 3"/>
    <d v="2019-07-11T00:00:00"/>
    <x v="15"/>
    <x v="1"/>
    <d v="1899-12-30T13:30:00"/>
    <n v="14.5"/>
    <n v="14"/>
    <n v="7.5"/>
    <n v="7"/>
    <n v="7"/>
    <n v="7"/>
    <n v="67.307692307692307"/>
    <n v="1"/>
    <m/>
    <n v="5"/>
    <n v="90"/>
    <n v="40"/>
    <m/>
    <m/>
    <d v="1899-12-30T15:20:00"/>
    <n v="3"/>
    <n v="33"/>
    <n v="37"/>
    <n v="9"/>
    <n v="9"/>
    <n v="9"/>
    <n v="300"/>
    <n v="250"/>
    <n v="56"/>
    <n v="250"/>
    <n v="6177.7777777777783"/>
    <m/>
    <m/>
  </r>
  <r>
    <x v="4"/>
    <s v="Planta de tratamiento (Antes)"/>
    <d v="2019-07-11T00:00:00"/>
    <x v="15"/>
    <x v="1"/>
    <d v="1899-12-30T15:11:00"/>
    <n v="18"/>
    <n v="15"/>
    <n v="7"/>
    <n v="6"/>
    <n v="6"/>
    <n v="6"/>
    <n v="58.82352941176471"/>
    <m/>
    <n v="4"/>
    <n v="40"/>
    <n v="60"/>
    <n v="40"/>
    <m/>
    <m/>
    <d v="1899-12-30T15:33:00"/>
    <n v="1"/>
    <n v="33"/>
    <n v="37"/>
    <n v="162"/>
    <n v="156"/>
    <n v="174"/>
    <n v="16400"/>
    <n v="130"/>
    <n v="114"/>
    <n v="250"/>
    <n v="16466.666666666664"/>
    <m/>
    <m/>
  </r>
  <r>
    <x v="5"/>
    <s v="Planta de tratamiento (Después)"/>
    <d v="2019-07-11T00:00:00"/>
    <x v="15"/>
    <x v="1"/>
    <d v="1899-12-30T13:21:00"/>
    <n v="22"/>
    <n v="16"/>
    <n v="7"/>
    <n v="6.4"/>
    <n v="6.2"/>
    <n v="6.3000000000000007"/>
    <n v="63.000000000000014"/>
    <m/>
    <n v="3"/>
    <n v="30"/>
    <n v="55"/>
    <n v="30"/>
    <m/>
    <m/>
    <d v="1899-12-30T14:09:00"/>
    <n v="1"/>
    <n v="33"/>
    <n v="37"/>
    <n v="250"/>
    <n v="250"/>
    <n v="250"/>
    <n v="25000"/>
    <n v="250"/>
    <n v="250"/>
    <n v="250"/>
    <n v="25000"/>
    <m/>
    <m/>
  </r>
  <r>
    <x v="16"/>
    <s v="El Convento"/>
    <d v="2019-07-12T00:00:00"/>
    <x v="15"/>
    <x v="1"/>
    <d v="1899-12-30T11:20:00"/>
    <n v="19"/>
    <n v="14"/>
    <n v="7.5"/>
    <n v="6.8"/>
    <n v="7"/>
    <n v="6.9"/>
    <n v="66.34615384615384"/>
    <n v="1"/>
    <m/>
    <n v="5"/>
    <n v="80"/>
    <n v="40"/>
    <m/>
    <m/>
    <d v="1899-12-30T11:50:00"/>
    <n v="2"/>
    <n v="32"/>
    <n v="41"/>
    <n v="0"/>
    <n v="0"/>
    <n v="0"/>
    <n v="0"/>
    <n v="14"/>
    <n v="9"/>
    <n v="15"/>
    <n v="633.33333333333326"/>
    <m/>
    <m/>
  </r>
  <r>
    <x v="18"/>
    <s v="Antes del Hospital Amanalco"/>
    <d v="2019-07-12T00:00:00"/>
    <x v="15"/>
    <x v="1"/>
    <d v="1899-12-30T10:16:00"/>
    <n v="14.5"/>
    <n v="14"/>
    <n v="7"/>
    <n v="6.4"/>
    <n v="6.4"/>
    <n v="6.4"/>
    <n v="61.53846153846154"/>
    <n v="20"/>
    <m/>
    <n v="100"/>
    <m/>
    <n v="40"/>
    <m/>
    <m/>
    <d v="1899-12-30T10:27:00"/>
    <n v="1"/>
    <n v="32"/>
    <n v="41"/>
    <n v="24"/>
    <n v="22"/>
    <n v="103"/>
    <n v="4966.6666666666661"/>
    <n v="44"/>
    <n v="27"/>
    <n v="29"/>
    <n v="3333.3333333333335"/>
    <m/>
    <m/>
  </r>
  <r>
    <x v="6"/>
    <s v="Maíz Agua Bendita 1"/>
    <d v="2019-07-12T00:00:00"/>
    <x v="15"/>
    <x v="1"/>
    <d v="1899-12-30T09:20:00"/>
    <n v="10"/>
    <n v="10"/>
    <n v="7"/>
    <n v="7"/>
    <n v="6.6"/>
    <n v="6.8"/>
    <n v="60.176991150442468"/>
    <n v="20"/>
    <m/>
    <n v="100"/>
    <n v="90"/>
    <n v="30"/>
    <m/>
    <m/>
    <m/>
    <m/>
    <m/>
    <m/>
    <m/>
    <m/>
    <m/>
    <s v=""/>
    <m/>
    <m/>
    <m/>
    <s v=""/>
    <m/>
    <m/>
  </r>
  <r>
    <x v="7"/>
    <s v="Maíz Agua Bendita 2"/>
    <d v="2019-07-12T00:00:00"/>
    <x v="15"/>
    <x v="1"/>
    <d v="1899-12-30T10:35:00"/>
    <n v="11"/>
    <n v="10"/>
    <n v="6.5"/>
    <n v="6"/>
    <n v="6"/>
    <n v="6"/>
    <n v="53.097345132743357"/>
    <n v="20"/>
    <m/>
    <n v="100"/>
    <n v="50"/>
    <n v="30"/>
    <m/>
    <m/>
    <d v="1899-12-30T11:09:00"/>
    <n v="2"/>
    <n v="32"/>
    <n v="41"/>
    <n v="207"/>
    <n v="212"/>
    <n v="227"/>
    <n v="10766.666666666668"/>
    <n v="31"/>
    <n v="38"/>
    <n v="42"/>
    <n v="1850"/>
    <m/>
    <m/>
  </r>
  <r>
    <x v="8"/>
    <s v="Maíz El Capulín 1"/>
    <d v="2019-07-12T00:00:00"/>
    <x v="15"/>
    <x v="1"/>
    <d v="1899-12-30T09:24:00"/>
    <n v="14"/>
    <n v="11"/>
    <n v="5.5"/>
    <n v="6"/>
    <n v="6"/>
    <n v="6"/>
    <n v="54.054054054054056"/>
    <n v="20"/>
    <m/>
    <n v="100"/>
    <n v="35"/>
    <n v="50"/>
    <m/>
    <m/>
    <m/>
    <m/>
    <m/>
    <m/>
    <m/>
    <m/>
    <m/>
    <s v=""/>
    <m/>
    <m/>
    <m/>
    <s v=""/>
    <m/>
    <m/>
  </r>
  <r>
    <x v="9"/>
    <s v="Maíz  El Capulín 2"/>
    <d v="2019-07-12T00:00:00"/>
    <x v="15"/>
    <x v="1"/>
    <d v="1899-12-30T10:47:00"/>
    <n v="15"/>
    <n v="10"/>
    <n v="6"/>
    <n v="6.4"/>
    <n v="6.6"/>
    <n v="6.5"/>
    <n v="57.522123893805308"/>
    <n v="20"/>
    <m/>
    <n v="100"/>
    <n v="25"/>
    <n v="40"/>
    <m/>
    <m/>
    <d v="1899-12-30T12:00:00"/>
    <n v="2"/>
    <n v="32"/>
    <n v="41"/>
    <n v="372"/>
    <n v="383"/>
    <n v="348"/>
    <n v="18383.333333333336"/>
    <n v="55"/>
    <n v="48"/>
    <n v="22"/>
    <n v="2083.333333333333"/>
    <m/>
    <m/>
  </r>
  <r>
    <x v="10"/>
    <s v="Papa El Potrero 1"/>
    <d v="2019-07-12T00:00:00"/>
    <x v="15"/>
    <x v="1"/>
    <d v="1899-12-30T09:45:00"/>
    <n v="15"/>
    <n v="15"/>
    <n v="7.5"/>
    <n v="6"/>
    <n v="6.6"/>
    <n v="6.3"/>
    <n v="61.764705882352942"/>
    <n v="1"/>
    <m/>
    <n v="5"/>
    <n v="60"/>
    <n v="40"/>
    <m/>
    <m/>
    <m/>
    <m/>
    <m/>
    <m/>
    <m/>
    <m/>
    <m/>
    <s v=""/>
    <m/>
    <m/>
    <m/>
    <s v=""/>
    <m/>
    <m/>
  </r>
  <r>
    <x v="11"/>
    <s v="Papa El Potrero 2"/>
    <d v="2019-07-12T00:00:00"/>
    <x v="15"/>
    <x v="1"/>
    <d v="1899-12-30T11:15:00"/>
    <n v="18"/>
    <n v="15"/>
    <n v="7.5"/>
    <n v="6.6"/>
    <n v="6.2"/>
    <n v="6.4"/>
    <n v="62.745098039215698"/>
    <n v="1"/>
    <m/>
    <n v="5"/>
    <n v="55"/>
    <n v="40"/>
    <m/>
    <m/>
    <d v="1899-12-30T11:50:00"/>
    <n v="2"/>
    <n v="32"/>
    <n v="41"/>
    <n v="9"/>
    <n v="6"/>
    <n v="5"/>
    <n v="333.33333333333337"/>
    <n v="42"/>
    <n v="16"/>
    <n v="21"/>
    <n v="1316.6666666666665"/>
    <m/>
    <m/>
  </r>
  <r>
    <x v="12"/>
    <s v="Papa la Providencia 1"/>
    <d v="2019-07-12T00:00:00"/>
    <x v="15"/>
    <x v="1"/>
    <d v="1899-12-30T10:47:00"/>
    <n v="14"/>
    <n v="14"/>
    <n v="7"/>
    <n v="7"/>
    <n v="7"/>
    <n v="7"/>
    <n v="67.307692307692307"/>
    <n v="0"/>
    <m/>
    <n v="2"/>
    <n v="30"/>
    <n v="20"/>
    <m/>
    <m/>
    <d v="1899-12-30T11:07:00"/>
    <n v="3"/>
    <n v="32"/>
    <n v="41"/>
    <n v="7"/>
    <n v="13"/>
    <n v="11"/>
    <n v="344.44444444444451"/>
    <n v="34"/>
    <n v="38"/>
    <n v="25"/>
    <n v="1077.7777777777778"/>
    <m/>
    <m/>
  </r>
  <r>
    <x v="13"/>
    <s v="Papa la Providencia 2"/>
    <d v="2019-07-12T00:00:00"/>
    <x v="15"/>
    <x v="1"/>
    <d v="1899-12-30T09:48:00"/>
    <n v="21"/>
    <n v="16.5"/>
    <n v="6"/>
    <n v="3.5"/>
    <n v="3.6"/>
    <n v="3.55"/>
    <n v="35.5"/>
    <n v="1"/>
    <m/>
    <n v="5"/>
    <n v="65"/>
    <n v="50"/>
    <m/>
    <m/>
    <d v="1899-12-30T10:17:00"/>
    <n v="2"/>
    <n v="32"/>
    <n v="41"/>
    <n v="0"/>
    <n v="1"/>
    <n v="1"/>
    <n v="33.333333333333329"/>
    <n v="8"/>
    <n v="16"/>
    <n v="25"/>
    <n v="816.66666666666663"/>
    <m/>
    <m/>
  </r>
  <r>
    <x v="4"/>
    <s v="Planta de tratamiento (Antes)"/>
    <d v="2019-07-12T00:00:00"/>
    <x v="15"/>
    <x v="1"/>
    <d v="1899-12-30T09:05:00"/>
    <n v="15"/>
    <n v="14"/>
    <n v="7"/>
    <n v="6"/>
    <n v="5.8"/>
    <n v="5.9"/>
    <n v="56.730769230769226"/>
    <n v="20"/>
    <m/>
    <n v="100"/>
    <n v="55"/>
    <n v="30"/>
    <m/>
    <m/>
    <d v="1899-12-30T10:10:00"/>
    <n v="1"/>
    <n v="32"/>
    <n v="41"/>
    <n v="113"/>
    <n v="120"/>
    <n v="110"/>
    <n v="11433.333333333332"/>
    <n v="9"/>
    <n v="12"/>
    <n v="17"/>
    <n v="1266.6666666666665"/>
    <m/>
    <m/>
  </r>
  <r>
    <x v="5"/>
    <s v="Planta de tratamiento (Después)"/>
    <d v="2019-07-12T00:00:00"/>
    <x v="15"/>
    <x v="1"/>
    <d v="1899-12-30T10:20:00"/>
    <n v="18"/>
    <n v="15"/>
    <n v="7"/>
    <n v="5.6"/>
    <n v="5.6"/>
    <n v="5.6"/>
    <n v="54.901960784313729"/>
    <n v="20"/>
    <m/>
    <n v="100"/>
    <n v="65"/>
    <n v="30"/>
    <m/>
    <m/>
    <d v="1899-12-30T10:55:00"/>
    <n v="1"/>
    <n v="32"/>
    <n v="41"/>
    <n v="328"/>
    <n v="319"/>
    <n v="307"/>
    <n v="31800"/>
    <n v="15"/>
    <n v="12"/>
    <n v="18"/>
    <n v="1500"/>
    <m/>
    <m/>
  </r>
  <r>
    <x v="14"/>
    <s v="El Recodo (Después del Hospital)"/>
    <d v="2019-07-12T00:00:00"/>
    <x v="15"/>
    <x v="1"/>
    <d v="1899-12-30T09:02:00"/>
    <n v="14"/>
    <n v="13"/>
    <n v="6.7"/>
    <n v="6.6"/>
    <n v="6.6"/>
    <n v="6.6"/>
    <n v="62.264150943396224"/>
    <n v="20"/>
    <m/>
    <n v="100"/>
    <n v="65"/>
    <n v="30"/>
    <m/>
    <m/>
    <d v="1899-12-30T09:30:00"/>
    <n v="1"/>
    <n v="32"/>
    <n v="41"/>
    <n v="101"/>
    <n v="107"/>
    <n v="110"/>
    <n v="10600"/>
    <n v="11"/>
    <n v="21"/>
    <n v="21"/>
    <n v="1766.6666666666667"/>
    <m/>
    <m/>
  </r>
  <r>
    <x v="15"/>
    <s v="El Salto"/>
    <d v="2019-07-12T00:00:00"/>
    <x v="15"/>
    <x v="1"/>
    <d v="1899-12-30T11:15:00"/>
    <n v="15"/>
    <n v="14"/>
    <n v="7"/>
    <n v="6.6"/>
    <n v="6.6"/>
    <n v="6.6"/>
    <n v="63.46153846153846"/>
    <n v="20"/>
    <m/>
    <n v="100"/>
    <n v="40"/>
    <n v="50"/>
    <m/>
    <m/>
    <d v="1899-12-30T11:32:00"/>
    <n v="1"/>
    <n v="32"/>
    <n v="41"/>
    <n v="311"/>
    <n v="321"/>
    <n v="298"/>
    <n v="31000"/>
    <n v="12"/>
    <n v="16"/>
    <n v="19"/>
    <n v="1566.6666666666665"/>
    <m/>
    <m/>
  </r>
  <r>
    <x v="2"/>
    <s v="Haba San Lucas 1"/>
    <d v="2019-07-15T00:00:00"/>
    <x v="15"/>
    <x v="1"/>
    <d v="1899-12-30T12:00:00"/>
    <n v="20"/>
    <n v="14.5"/>
    <n v="7"/>
    <n v="6"/>
    <n v="6.2"/>
    <n v="6.1"/>
    <n v="58.653846153846146"/>
    <n v="1"/>
    <m/>
    <n v="5"/>
    <n v="50"/>
    <n v="40"/>
    <m/>
    <m/>
    <m/>
    <m/>
    <m/>
    <m/>
    <m/>
    <m/>
    <m/>
    <s v=""/>
    <m/>
    <m/>
    <m/>
    <s v=""/>
    <m/>
    <m/>
  </r>
  <r>
    <x v="0"/>
    <s v="Haba Rincón de Guadalupe 1"/>
    <d v="2019-08-22T00:00:00"/>
    <x v="16"/>
    <x v="1"/>
    <d v="1899-12-30T13:50:00"/>
    <n v="20"/>
    <n v="14"/>
    <n v="8"/>
    <n v="7"/>
    <n v="7"/>
    <n v="7"/>
    <n v="67.307692307692307"/>
    <n v="3"/>
    <m/>
    <n v="15"/>
    <n v="35"/>
    <n v="50"/>
    <m/>
    <m/>
    <m/>
    <m/>
    <m/>
    <m/>
    <m/>
    <m/>
    <m/>
    <s v=""/>
    <m/>
    <m/>
    <m/>
    <s v=""/>
    <m/>
    <m/>
  </r>
  <r>
    <x v="1"/>
    <s v="Haba Rincón de Guadalupe 2"/>
    <d v="2019-08-22T00:00:00"/>
    <x v="16"/>
    <x v="1"/>
    <d v="1899-12-30T13:52:00"/>
    <n v="21"/>
    <n v="14"/>
    <n v="8"/>
    <n v="6.8"/>
    <n v="7"/>
    <n v="6.9"/>
    <n v="66.34615384615384"/>
    <n v="3"/>
    <m/>
    <n v="15"/>
    <n v="45"/>
    <n v="30"/>
    <m/>
    <m/>
    <d v="1899-12-30T15:06:00"/>
    <n v="2"/>
    <n v="30"/>
    <n v="39"/>
    <n v="2"/>
    <n v="1"/>
    <n v="0"/>
    <n v="50"/>
    <n v="74"/>
    <n v="106"/>
    <n v="38"/>
    <n v="3633.3333333333335"/>
    <m/>
    <m/>
  </r>
  <r>
    <x v="3"/>
    <s v="Haba San Lucas 2"/>
    <d v="2019-08-22T00:00:00"/>
    <x v="16"/>
    <x v="1"/>
    <d v="1899-12-30T15:00:00"/>
    <n v="20"/>
    <n v="15"/>
    <n v="8"/>
    <n v="7"/>
    <n v="7"/>
    <n v="7"/>
    <n v="68.627450980392155"/>
    <n v="1"/>
    <m/>
    <n v="5"/>
    <n v="60"/>
    <n v="30"/>
    <m/>
    <m/>
    <m/>
    <m/>
    <m/>
    <m/>
    <m/>
    <m/>
    <m/>
    <s v=""/>
    <m/>
    <m/>
    <m/>
    <s v=""/>
    <m/>
    <m/>
  </r>
  <r>
    <x v="20"/>
    <s v="Haba San Lucas 3"/>
    <d v="2019-08-22T00:00:00"/>
    <x v="16"/>
    <x v="1"/>
    <d v="1899-12-30T13:50:00"/>
    <n v="18"/>
    <n v="14"/>
    <n v="7"/>
    <n v="6.4"/>
    <n v="6.4"/>
    <n v="6.4"/>
    <n v="61.53846153846154"/>
    <n v="2"/>
    <m/>
    <n v="10"/>
    <n v="85"/>
    <n v="40"/>
    <m/>
    <m/>
    <d v="1899-12-30T15:16:00"/>
    <n v="3"/>
    <n v="30"/>
    <n v="39"/>
    <n v="1"/>
    <n v="3"/>
    <n v="1"/>
    <n v="55.555555555555564"/>
    <n v="250"/>
    <n v="228"/>
    <n v="250"/>
    <n v="8088.8888888888878"/>
    <m/>
    <m/>
  </r>
  <r>
    <x v="4"/>
    <s v="Planta de tratamiento (Antes)"/>
    <d v="2019-08-22T00:00:00"/>
    <x v="16"/>
    <x v="1"/>
    <d v="1899-12-30T15:25:00"/>
    <n v="20"/>
    <n v="16"/>
    <n v="7"/>
    <n v="6"/>
    <n v="6"/>
    <n v="6"/>
    <n v="60"/>
    <m/>
    <n v="1"/>
    <n v="10"/>
    <n v="60"/>
    <n v="30"/>
    <m/>
    <m/>
    <d v="1899-12-30T15:45:00"/>
    <n v="1"/>
    <n v="30"/>
    <n v="39"/>
    <n v="65"/>
    <n v="83"/>
    <n v="64"/>
    <n v="7066.666666666667"/>
    <n v="112"/>
    <n v="93"/>
    <n v="62"/>
    <n v="8900"/>
    <m/>
    <m/>
  </r>
  <r>
    <x v="5"/>
    <s v="Planta de tratamiento (Después)"/>
    <d v="2019-08-22T00:00:00"/>
    <x v="16"/>
    <x v="1"/>
    <d v="1899-12-30T13:48:00"/>
    <n v="23"/>
    <n v="17"/>
    <n v="7"/>
    <n v="7"/>
    <n v="7.4"/>
    <n v="7.2"/>
    <n v="73.469387755102034"/>
    <n v="3"/>
    <m/>
    <n v="15"/>
    <n v="60"/>
    <n v="40"/>
    <m/>
    <m/>
    <d v="1899-12-30T14:32:00"/>
    <n v="1"/>
    <n v="30"/>
    <n v="39"/>
    <n v="147"/>
    <n v="153"/>
    <n v="170"/>
    <n v="15666.666666666666"/>
    <n v="164"/>
    <n v="70"/>
    <n v="154"/>
    <n v="12933.333333333334"/>
    <m/>
    <m/>
  </r>
  <r>
    <x v="16"/>
    <s v="El Convento"/>
    <d v="2019-08-23T00:00:00"/>
    <x v="16"/>
    <x v="1"/>
    <d v="1899-12-30T12:05:00"/>
    <n v="19"/>
    <n v="14"/>
    <n v="7.5"/>
    <n v="6.8"/>
    <n v="6.8"/>
    <n v="6.8"/>
    <n v="65.384615384615387"/>
    <n v="0"/>
    <m/>
    <n v="2"/>
    <n v="65"/>
    <n v="50"/>
    <m/>
    <m/>
    <d v="1899-12-30T12:39:00"/>
    <n v="2"/>
    <n v="35"/>
    <n v="41"/>
    <n v="0"/>
    <n v="0"/>
    <n v="1"/>
    <n v="16.666666666666664"/>
    <n v="7"/>
    <n v="12"/>
    <n v="15"/>
    <n v="566.66666666666674"/>
    <m/>
    <m/>
  </r>
  <r>
    <x v="18"/>
    <s v="Antes del Hospital Amanalco"/>
    <d v="2019-08-23T00:00:00"/>
    <x v="16"/>
    <x v="1"/>
    <d v="1899-12-30T11:15:00"/>
    <n v="18"/>
    <n v="15"/>
    <n v="7"/>
    <n v="6"/>
    <n v="6"/>
    <n v="6"/>
    <n v="58.82352941176471"/>
    <n v="3"/>
    <m/>
    <n v="15"/>
    <n v="50"/>
    <n v="30"/>
    <m/>
    <m/>
    <d v="1899-12-30T11:30:00"/>
    <n v="1"/>
    <n v="35"/>
    <n v="41"/>
    <n v="3"/>
    <n v="6"/>
    <n v="6"/>
    <n v="500"/>
    <n v="4"/>
    <n v="3"/>
    <n v="1"/>
    <n v="266.66666666666663"/>
    <m/>
    <m/>
  </r>
  <r>
    <x v="7"/>
    <s v="Maíz Agua Bendita 2"/>
    <d v="2019-08-23T00:00:00"/>
    <x v="16"/>
    <x v="1"/>
    <d v="1899-12-30T11:02:00"/>
    <n v="13"/>
    <n v="12"/>
    <n v="7"/>
    <n v="6"/>
    <n v="6"/>
    <n v="6"/>
    <n v="55.045871559633028"/>
    <n v="2"/>
    <m/>
    <n v="10"/>
    <n v="115"/>
    <n v="40"/>
    <m/>
    <m/>
    <d v="1899-12-30T11:28:00"/>
    <n v="3"/>
    <n v="35"/>
    <n v="41"/>
    <n v="34"/>
    <n v="35"/>
    <n v="27"/>
    <n v="1066.6666666666667"/>
    <n v="18"/>
    <n v="21"/>
    <n v="26"/>
    <n v="722.22222222222229"/>
    <m/>
    <m/>
  </r>
  <r>
    <x v="8"/>
    <s v="Maíz El Capulín 1"/>
    <d v="2019-08-23T00:00:00"/>
    <x v="16"/>
    <x v="1"/>
    <d v="1899-12-30T09:32:00"/>
    <n v="20"/>
    <n v="14"/>
    <n v="7"/>
    <n v="6.2"/>
    <n v="6.2"/>
    <n v="6.2"/>
    <n v="59.615384615384613"/>
    <n v="5"/>
    <m/>
    <n v="25"/>
    <n v="40"/>
    <n v="40"/>
    <m/>
    <m/>
    <m/>
    <m/>
    <m/>
    <m/>
    <m/>
    <m/>
    <m/>
    <s v=""/>
    <m/>
    <m/>
    <m/>
    <s v=""/>
    <m/>
    <m/>
  </r>
  <r>
    <x v="9"/>
    <s v="Maíz  El Capulín 2"/>
    <d v="2019-08-23T00:00:00"/>
    <x v="16"/>
    <x v="1"/>
    <d v="1899-12-30T10:53:00"/>
    <n v="15"/>
    <n v="14"/>
    <n v="7.5"/>
    <n v="7"/>
    <n v="7.2"/>
    <n v="7.1"/>
    <n v="68.269230769230759"/>
    <n v="5"/>
    <m/>
    <n v="25"/>
    <n v="45"/>
    <n v="40"/>
    <m/>
    <m/>
    <m/>
    <n v="3"/>
    <n v="35"/>
    <n v="41"/>
    <n v="17"/>
    <n v="32"/>
    <n v="24"/>
    <n v="811.11111111111097"/>
    <n v="4"/>
    <n v="6"/>
    <n v="4"/>
    <n v="155.55555555555557"/>
    <m/>
    <m/>
  </r>
  <r>
    <x v="10"/>
    <s v="Papa El Potrero 1"/>
    <d v="2019-08-23T00:00:00"/>
    <x v="16"/>
    <x v="1"/>
    <d v="1899-12-30T10:05:00"/>
    <n v="15"/>
    <n v="15"/>
    <n v="7.5"/>
    <n v="7"/>
    <n v="7"/>
    <n v="7"/>
    <n v="68.627450980392155"/>
    <m/>
    <n v="5"/>
    <n v="50"/>
    <n v="65"/>
    <n v="40"/>
    <m/>
    <m/>
    <m/>
    <m/>
    <m/>
    <m/>
    <m/>
    <m/>
    <m/>
    <s v=""/>
    <m/>
    <m/>
    <m/>
    <s v=""/>
    <m/>
    <m/>
  </r>
  <r>
    <x v="11"/>
    <s v="Papa El Potrero 2"/>
    <d v="2019-08-23T00:00:00"/>
    <x v="16"/>
    <x v="1"/>
    <d v="1899-12-30T11:35:00"/>
    <n v="15"/>
    <n v="16"/>
    <n v="7.5"/>
    <n v="7.2"/>
    <n v="6.8"/>
    <n v="7"/>
    <n v="70"/>
    <m/>
    <n v="5"/>
    <n v="50"/>
    <n v="60"/>
    <n v="50"/>
    <m/>
    <m/>
    <d v="1899-12-30T12:35:00"/>
    <n v="2"/>
    <n v="35"/>
    <n v="41"/>
    <n v="91"/>
    <n v="85"/>
    <n v="92"/>
    <n v="4466.6666666666661"/>
    <n v="25"/>
    <n v="13"/>
    <n v="15"/>
    <n v="883.33333333333337"/>
    <m/>
    <m/>
  </r>
  <r>
    <x v="12"/>
    <s v="Papa la Providencia 1"/>
    <d v="2019-08-23T00:00:00"/>
    <x v="16"/>
    <x v="1"/>
    <d v="1899-12-30T11:04:00"/>
    <n v="17.5"/>
    <n v="15"/>
    <n v="7"/>
    <n v="6"/>
    <n v="6"/>
    <n v="6"/>
    <n v="58.82352941176471"/>
    <n v="3"/>
    <m/>
    <n v="15"/>
    <n v="30"/>
    <n v="50"/>
    <m/>
    <m/>
    <m/>
    <m/>
    <m/>
    <m/>
    <m/>
    <m/>
    <m/>
    <s v=""/>
    <m/>
    <m/>
    <m/>
    <s v=""/>
    <m/>
    <m/>
  </r>
  <r>
    <x v="13"/>
    <s v="Papa la Providencia 2"/>
    <d v="2019-08-23T00:00:00"/>
    <x v="16"/>
    <x v="1"/>
    <d v="1899-12-30T09:56:00"/>
    <n v="17"/>
    <n v="16"/>
    <n v="6.5"/>
    <n v="4.8"/>
    <n v="4.5999999999999996"/>
    <n v="4.6999999999999993"/>
    <n v="46.999999999999993"/>
    <n v="20"/>
    <m/>
    <n v="100"/>
    <n v="55"/>
    <n v="40"/>
    <m/>
    <m/>
    <d v="1899-12-30T10:35:00"/>
    <n v="2"/>
    <n v="35"/>
    <n v="41"/>
    <n v="21"/>
    <n v="14"/>
    <n v="13"/>
    <n v="800"/>
    <n v="99"/>
    <n v="93"/>
    <n v="81"/>
    <n v="4550"/>
    <m/>
    <m/>
  </r>
  <r>
    <x v="4"/>
    <s v="Planta de tratamiento (Antes)"/>
    <d v="2019-08-23T00:00:00"/>
    <x v="16"/>
    <x v="1"/>
    <d v="1899-12-30T09:18:00"/>
    <n v="16"/>
    <n v="14"/>
    <n v="7"/>
    <n v="6"/>
    <n v="6.2"/>
    <n v="6.1"/>
    <n v="58.653846153846146"/>
    <m/>
    <n v="3"/>
    <n v="30"/>
    <n v="55"/>
    <n v="40"/>
    <m/>
    <m/>
    <d v="1899-12-30T10:15:00"/>
    <n v="1"/>
    <n v="35"/>
    <n v="41"/>
    <n v="238"/>
    <n v="241"/>
    <n v="263"/>
    <n v="24733.333333333336"/>
    <n v="12"/>
    <n v="22"/>
    <n v="18"/>
    <n v="1733.3333333333333"/>
    <m/>
    <m/>
  </r>
  <r>
    <x v="5"/>
    <s v="Planta de tratamiento (Después)"/>
    <d v="2019-08-23T00:00:00"/>
    <x v="16"/>
    <x v="1"/>
    <d v="1899-12-30T10:33:00"/>
    <n v="16"/>
    <n v="15"/>
    <n v="7"/>
    <n v="5.6"/>
    <n v="5.6"/>
    <n v="5.6"/>
    <n v="54.901960784313729"/>
    <m/>
    <n v="3"/>
    <n v="30"/>
    <n v="55"/>
    <n v="30"/>
    <m/>
    <m/>
    <d v="1899-12-30T11:06:00"/>
    <n v="1"/>
    <n v="35"/>
    <n v="41"/>
    <n v="155"/>
    <n v="198"/>
    <n v="148"/>
    <n v="16700"/>
    <n v="48"/>
    <n v="61"/>
    <n v="49"/>
    <n v="5266.6666666666661"/>
    <m/>
    <m/>
  </r>
  <r>
    <x v="14"/>
    <s v="El Recodo (Después del Hospital)"/>
    <d v="2019-08-23T00:00:00"/>
    <x v="16"/>
    <x v="1"/>
    <d v="1899-12-30T09:33:00"/>
    <n v="17"/>
    <n v="13.5"/>
    <n v="6"/>
    <n v="6"/>
    <n v="6.2"/>
    <n v="6.1"/>
    <n v="57.547169811320757"/>
    <n v="2"/>
    <m/>
    <n v="10"/>
    <n v="60"/>
    <n v="30"/>
    <m/>
    <m/>
    <d v="1899-12-30T10:42:00"/>
    <n v="1"/>
    <n v="35"/>
    <n v="41"/>
    <n v="226"/>
    <n v="288"/>
    <n v="261"/>
    <n v="25833.333333333332"/>
    <n v="28"/>
    <n v="23"/>
    <n v="27"/>
    <n v="2600"/>
    <m/>
    <m/>
  </r>
  <r>
    <x v="2"/>
    <s v="Haba San Lucas 1"/>
    <d v="2019-08-26T00:00:00"/>
    <x v="16"/>
    <x v="1"/>
    <d v="1899-12-30T10:15:00"/>
    <n v="19"/>
    <n v="13"/>
    <n v="7"/>
    <n v="6.6"/>
    <n v="6.2"/>
    <n v="6.4"/>
    <n v="60.377358490566046"/>
    <n v="0"/>
    <m/>
    <n v="2"/>
    <n v="90"/>
    <n v="40"/>
    <m/>
    <m/>
    <m/>
    <m/>
    <m/>
    <m/>
    <m/>
    <m/>
    <m/>
    <s v=""/>
    <m/>
    <m/>
    <m/>
    <s v=""/>
    <m/>
    <m/>
  </r>
  <r>
    <x v="6"/>
    <s v="Maíz Agua Bendita 1"/>
    <d v="2019-09-23T00:00:00"/>
    <x v="17"/>
    <x v="1"/>
    <d v="1899-12-30T11:20:00"/>
    <n v="13"/>
    <n v="11"/>
    <n v="7"/>
    <n v="7"/>
    <n v="7"/>
    <n v="7"/>
    <n v="63.063063063063062"/>
    <n v="0"/>
    <m/>
    <n v="2"/>
    <n v="55"/>
    <n v="30"/>
    <m/>
    <m/>
    <m/>
    <m/>
    <m/>
    <m/>
    <m/>
    <m/>
    <m/>
    <s v=""/>
    <m/>
    <m/>
    <m/>
    <s v=""/>
    <m/>
    <m/>
  </r>
  <r>
    <x v="7"/>
    <s v="Maíz Agua Bendita 2"/>
    <d v="2019-09-23T00:00:00"/>
    <x v="17"/>
    <x v="1"/>
    <d v="1899-12-30T11:47:00"/>
    <n v="15.5"/>
    <n v="13"/>
    <n v="7"/>
    <n v="7"/>
    <n v="7"/>
    <n v="7"/>
    <n v="66.037735849056617"/>
    <n v="0"/>
    <m/>
    <n v="2"/>
    <n v="55"/>
    <n v="30"/>
    <m/>
    <m/>
    <d v="1899-12-30T12:08:00"/>
    <n v="2"/>
    <n v="30"/>
    <n v="42"/>
    <n v="2"/>
    <n v="2"/>
    <n v="0"/>
    <n v="66.666666666666657"/>
    <n v="2"/>
    <n v="3"/>
    <n v="0"/>
    <n v="83.333333333333343"/>
    <m/>
    <m/>
  </r>
  <r>
    <x v="8"/>
    <s v="Maíz El Capulín 1"/>
    <d v="2019-09-23T00:00:00"/>
    <x v="17"/>
    <x v="1"/>
    <d v="1899-12-30T10:39:00"/>
    <n v="16"/>
    <n v="13"/>
    <n v="7"/>
    <n v="5.8"/>
    <n v="5.8"/>
    <n v="5.8"/>
    <n v="54.716981132075468"/>
    <n v="1"/>
    <m/>
    <n v="5"/>
    <n v="55"/>
    <n v="30"/>
    <m/>
    <m/>
    <m/>
    <m/>
    <m/>
    <m/>
    <m/>
    <m/>
    <m/>
    <s v=""/>
    <m/>
    <m/>
    <m/>
    <s v=""/>
    <m/>
    <m/>
  </r>
  <r>
    <x v="9"/>
    <s v="Maíz  El Capulín 2"/>
    <d v="2019-09-23T00:00:00"/>
    <x v="17"/>
    <x v="1"/>
    <d v="1899-12-30T09:55:00"/>
    <n v="15"/>
    <n v="13"/>
    <n v="7"/>
    <n v="6.6"/>
    <n v="6.6"/>
    <n v="6.6"/>
    <n v="62.264150943396224"/>
    <n v="1"/>
    <m/>
    <n v="5"/>
    <n v="50"/>
    <n v="30"/>
    <m/>
    <m/>
    <d v="1899-12-30T10:25:00"/>
    <n v="3"/>
    <n v="30"/>
    <n v="42"/>
    <n v="0"/>
    <n v="0"/>
    <n v="0"/>
    <n v="0"/>
    <n v="66"/>
    <n v="46"/>
    <n v="26"/>
    <n v="1533.3333333333333"/>
    <m/>
    <m/>
  </r>
  <r>
    <x v="10"/>
    <s v="Papa El Potrero 1"/>
    <d v="2019-09-23T00:00:00"/>
    <x v="17"/>
    <x v="1"/>
    <d v="1899-12-30T10:32:00"/>
    <n v="16"/>
    <n v="14.5"/>
    <n v="7"/>
    <n v="7"/>
    <n v="7.2"/>
    <n v="7.1"/>
    <n v="68.269230769230759"/>
    <n v="2"/>
    <m/>
    <n v="10"/>
    <n v="30"/>
    <n v="40"/>
    <m/>
    <m/>
    <m/>
    <m/>
    <m/>
    <m/>
    <m/>
    <m/>
    <m/>
    <s v=""/>
    <m/>
    <m/>
    <m/>
    <s v=""/>
    <m/>
    <m/>
  </r>
  <r>
    <x v="11"/>
    <s v="Papa El Potrero 2"/>
    <d v="2019-09-23T00:00:00"/>
    <x v="17"/>
    <x v="1"/>
    <d v="1899-12-30T11:40:00"/>
    <n v="17"/>
    <n v="15.5"/>
    <n v="7"/>
    <n v="7"/>
    <n v="7.4"/>
    <n v="7.2"/>
    <n v="70.588235294117652"/>
    <n v="2"/>
    <m/>
    <n v="10"/>
    <n v="55"/>
    <n v="60"/>
    <m/>
    <m/>
    <d v="1899-12-30T12:10:00"/>
    <n v="2"/>
    <n v="31"/>
    <n v="41"/>
    <n v="9"/>
    <n v="9"/>
    <n v="7"/>
    <n v="416.66666666666669"/>
    <n v="17"/>
    <n v="14"/>
    <n v="13"/>
    <n v="733.33333333333326"/>
    <m/>
    <m/>
  </r>
  <r>
    <x v="12"/>
    <s v="Papa la Providencia 1"/>
    <d v="2019-09-23T00:00:00"/>
    <x v="17"/>
    <x v="1"/>
    <d v="1899-12-30T13:55:00"/>
    <n v="19"/>
    <n v="15.5"/>
    <n v="7"/>
    <n v="6"/>
    <n v="6.2"/>
    <n v="6.1"/>
    <n v="59.803921568627452"/>
    <n v="0"/>
    <m/>
    <n v="2"/>
    <n v="30"/>
    <n v="20"/>
    <m/>
    <m/>
    <m/>
    <m/>
    <m/>
    <m/>
    <m/>
    <m/>
    <m/>
    <s v=""/>
    <m/>
    <m/>
    <m/>
    <s v=""/>
    <m/>
    <m/>
  </r>
  <r>
    <x v="13"/>
    <s v="Papa la Providencia 2"/>
    <d v="2019-09-23T00:00:00"/>
    <x v="17"/>
    <x v="1"/>
    <d v="1899-12-30T12:50:00"/>
    <n v="21"/>
    <n v="18"/>
    <n v="6.5"/>
    <n v="5"/>
    <n v="5"/>
    <n v="5"/>
    <n v="52.083333333333336"/>
    <n v="1"/>
    <m/>
    <n v="5"/>
    <n v="45"/>
    <n v="30"/>
    <m/>
    <m/>
    <d v="1899-12-30T13:07:00"/>
    <n v="2"/>
    <n v="31"/>
    <n v="41"/>
    <n v="0"/>
    <n v="1"/>
    <n v="0"/>
    <n v="16.666666666666664"/>
    <n v="54"/>
    <n v="36"/>
    <n v="31"/>
    <n v="2016.6666666666667"/>
    <m/>
    <m/>
  </r>
  <r>
    <x v="0"/>
    <s v="Haba Rincón de Guadalupe 1"/>
    <d v="2019-09-24T00:00:00"/>
    <x v="17"/>
    <x v="1"/>
    <d v="1899-12-30T10:04:00"/>
    <n v="12.5"/>
    <n v="11.5"/>
    <n v="7"/>
    <n v="7.2"/>
    <n v="7.4"/>
    <n v="7.3000000000000007"/>
    <n v="65.765765765765778"/>
    <n v="1"/>
    <m/>
    <n v="5"/>
    <n v="45"/>
    <n v="40"/>
    <m/>
    <m/>
    <m/>
    <m/>
    <m/>
    <m/>
    <m/>
    <m/>
    <m/>
    <s v=""/>
    <m/>
    <m/>
    <m/>
    <s v=""/>
    <m/>
    <m/>
  </r>
  <r>
    <x v="1"/>
    <s v="Haba Rincón de Guadalupe 2"/>
    <d v="2019-09-24T00:00:00"/>
    <x v="17"/>
    <x v="1"/>
    <d v="1899-12-30T11:12:00"/>
    <n v="15"/>
    <n v="13"/>
    <n v="7"/>
    <n v="6.8"/>
    <n v="6.8"/>
    <n v="6.8"/>
    <n v="64.15094339622641"/>
    <n v="1"/>
    <m/>
    <n v="5"/>
    <n v="50"/>
    <n v="30"/>
    <m/>
    <m/>
    <d v="1899-12-30T11:48:00"/>
    <n v="2"/>
    <n v="31"/>
    <n v="43"/>
    <n v="0"/>
    <n v="1"/>
    <n v="0"/>
    <n v="16.666666666666664"/>
    <n v="18"/>
    <n v="9"/>
    <n v="8"/>
    <n v="583.33333333333326"/>
    <m/>
    <m/>
  </r>
  <r>
    <x v="2"/>
    <s v="Haba San Lucas 1"/>
    <d v="2019-09-24T00:00:00"/>
    <x v="17"/>
    <x v="1"/>
    <d v="1899-12-30T12:10:00"/>
    <n v="22"/>
    <n v="14"/>
    <n v="6.5"/>
    <n v="5.2"/>
    <n v="5.4"/>
    <n v="5.3000000000000007"/>
    <n v="50.961538461538467"/>
    <n v="0"/>
    <m/>
    <n v="2"/>
    <n v="65"/>
    <n v="30"/>
    <m/>
    <m/>
    <m/>
    <m/>
    <m/>
    <m/>
    <m/>
    <m/>
    <m/>
    <s v=""/>
    <m/>
    <m/>
    <m/>
    <s v=""/>
    <m/>
    <m/>
  </r>
  <r>
    <x v="3"/>
    <s v="Haba San Lucas 2"/>
    <d v="2019-09-24T00:00:00"/>
    <x v="17"/>
    <x v="1"/>
    <d v="1899-12-30T12:45:00"/>
    <n v="19"/>
    <n v="14"/>
    <n v="7"/>
    <n v="6.6"/>
    <n v="6.6"/>
    <n v="6.6"/>
    <n v="63.46153846153846"/>
    <n v="2"/>
    <m/>
    <n v="10"/>
    <n v="55"/>
    <n v="40"/>
    <m/>
    <m/>
    <m/>
    <m/>
    <m/>
    <m/>
    <m/>
    <m/>
    <m/>
    <s v=""/>
    <m/>
    <m/>
    <m/>
    <s v=""/>
    <m/>
    <m/>
  </r>
  <r>
    <x v="20"/>
    <s v="Haba San Lucas 3"/>
    <d v="2019-09-24T00:00:00"/>
    <x v="17"/>
    <x v="1"/>
    <d v="1899-12-30T09:50:00"/>
    <n v="13"/>
    <n v="14"/>
    <n v="7"/>
    <n v="7"/>
    <n v="7.2"/>
    <n v="7.1"/>
    <n v="68.269230769230759"/>
    <n v="2"/>
    <m/>
    <n v="10"/>
    <n v="50"/>
    <n v="30"/>
    <m/>
    <m/>
    <d v="1899-12-30T10:13:00"/>
    <n v="2"/>
    <n v="31"/>
    <n v="43"/>
    <n v="1"/>
    <n v="0"/>
    <n v="0"/>
    <n v="16.666666666666664"/>
    <n v="33"/>
    <n v="71"/>
    <n v="66"/>
    <n v="2833.333333333333"/>
    <m/>
    <s v=" "/>
  </r>
  <r>
    <x v="18"/>
    <s v="Antes del Hospital Amanalco"/>
    <d v="2019-09-25T00:00:00"/>
    <x v="17"/>
    <x v="1"/>
    <d v="1899-12-30T12:03:00"/>
    <n v="20"/>
    <n v="14"/>
    <n v="7"/>
    <n v="7.2"/>
    <n v="7.2"/>
    <n v="7.2"/>
    <n v="69.230769230769226"/>
    <n v="1"/>
    <m/>
    <n v="5"/>
    <n v="45"/>
    <n v="20"/>
    <m/>
    <m/>
    <d v="1899-12-30T12:55:00"/>
    <n v="1"/>
    <n v="32"/>
    <n v="43"/>
    <n v="1"/>
    <n v="0"/>
    <n v="2"/>
    <n v="100"/>
    <n v="3"/>
    <n v="5"/>
    <n v="11"/>
    <n v="633.33333333333326"/>
    <m/>
    <s v="lluvia en las 12 horas previas"/>
  </r>
  <r>
    <x v="4"/>
    <s v="Planta de tratamiento (Antes)"/>
    <d v="2019-09-25T00:00:00"/>
    <x v="17"/>
    <x v="1"/>
    <d v="1899-12-30T10:37:00"/>
    <n v="15"/>
    <n v="15"/>
    <n v="7"/>
    <n v="6.6"/>
    <n v="6.6"/>
    <n v="6.6"/>
    <n v="64.705882352941174"/>
    <n v="2"/>
    <m/>
    <n v="10"/>
    <n v="55"/>
    <n v="30"/>
    <m/>
    <m/>
    <d v="1899-12-30T10:35:00"/>
    <n v="1"/>
    <n v="32"/>
    <n v="43"/>
    <n v="98"/>
    <n v="128"/>
    <n v="108"/>
    <n v="11133.333333333332"/>
    <n v="22"/>
    <n v="31"/>
    <n v="49"/>
    <n v="3400"/>
    <m/>
    <s v="lluvia en las 12 horas previas"/>
  </r>
  <r>
    <x v="5"/>
    <s v="Planta de tratamiento (Después)"/>
    <d v="2019-09-25T00:00:00"/>
    <x v="17"/>
    <x v="1"/>
    <d v="1899-12-30T09:22:00"/>
    <n v="14"/>
    <n v="14"/>
    <n v="7"/>
    <n v="6.4"/>
    <n v="6.4"/>
    <n v="6.4"/>
    <n v="61.53846153846154"/>
    <n v="2"/>
    <m/>
    <n v="10"/>
    <n v="60"/>
    <n v="40"/>
    <m/>
    <m/>
    <d v="1899-12-30T09:55:00"/>
    <n v="1"/>
    <n v="32"/>
    <n v="45"/>
    <n v="210"/>
    <n v="242"/>
    <n v="232"/>
    <n v="22800"/>
    <n v="28"/>
    <n v="32"/>
    <n v="17"/>
    <n v="2566.666666666667"/>
    <m/>
    <s v="lluvia en las 12 horas previas"/>
  </r>
  <r>
    <x v="14"/>
    <s v="El Recodo (Después del Hospital)"/>
    <d v="2019-09-25T00:00:00"/>
    <x v="17"/>
    <x v="1"/>
    <d v="1899-12-30T12:55:00"/>
    <n v="17"/>
    <n v="15"/>
    <n v="7"/>
    <n v="6.6"/>
    <n v="6.6"/>
    <n v="6.6"/>
    <n v="64.705882352941174"/>
    <n v="1"/>
    <m/>
    <n v="5"/>
    <n v="50"/>
    <n v="30"/>
    <m/>
    <m/>
    <d v="1899-12-30T12:52:00"/>
    <n v="1"/>
    <n v="32"/>
    <n v="43"/>
    <n v="2"/>
    <n v="1"/>
    <n v="10"/>
    <n v="433.33333333333331"/>
    <n v="10"/>
    <n v="2"/>
    <n v="1"/>
    <n v="433.33333333333331"/>
    <m/>
    <s v="lluvia en las 12 horas previas"/>
  </r>
  <r>
    <x v="10"/>
    <s v="Papa El Potrero 1"/>
    <d v="2019-10-14T00:00:00"/>
    <x v="18"/>
    <x v="1"/>
    <d v="1899-12-30T10:25:00"/>
    <n v="18"/>
    <n v="14"/>
    <n v="6.5"/>
    <n v="6.4"/>
    <n v="6.4"/>
    <n v="6.4"/>
    <n v="61.53846153846154"/>
    <n v="4"/>
    <m/>
    <n v="20"/>
    <n v="45"/>
    <n v="50"/>
    <m/>
    <m/>
    <m/>
    <m/>
    <m/>
    <m/>
    <m/>
    <m/>
    <m/>
    <s v=""/>
    <m/>
    <m/>
    <m/>
    <s v=""/>
    <m/>
    <s v="lluvia en las 12 horas previas"/>
  </r>
  <r>
    <x v="11"/>
    <s v="Papa El Potrero 2"/>
    <d v="2019-10-14T00:00:00"/>
    <x v="18"/>
    <x v="1"/>
    <d v="1899-12-30T11:30:00"/>
    <n v="17"/>
    <n v="14"/>
    <n v="7"/>
    <n v="6.2"/>
    <n v="6.2"/>
    <n v="6.2"/>
    <n v="59.615384615384613"/>
    <n v="4"/>
    <m/>
    <n v="20"/>
    <n v="45"/>
    <n v="30"/>
    <m/>
    <m/>
    <d v="1899-12-30T11:45:00"/>
    <n v="2"/>
    <n v="32"/>
    <n v="41"/>
    <n v="65"/>
    <n v="63"/>
    <n v="73"/>
    <n v="3350"/>
    <n v="45"/>
    <n v="61"/>
    <n v="52"/>
    <n v="2633.333333333333"/>
    <m/>
    <m/>
  </r>
  <r>
    <x v="8"/>
    <s v="Maíz El Capulín 1"/>
    <d v="2019-10-14T00:00:00"/>
    <x v="18"/>
    <x v="1"/>
    <d v="1899-12-30T10:35:00"/>
    <n v="15"/>
    <n v="13"/>
    <n v="7"/>
    <n v="5.8"/>
    <n v="6"/>
    <n v="5.9"/>
    <n v="55.660377358490578"/>
    <s v="MUY TURBIA"/>
    <m/>
    <s v="MUY TURBIA"/>
    <n v="40"/>
    <n v="30"/>
    <m/>
    <m/>
    <m/>
    <m/>
    <m/>
    <m/>
    <m/>
    <m/>
    <m/>
    <s v=""/>
    <m/>
    <m/>
    <m/>
    <s v=""/>
    <m/>
    <m/>
  </r>
  <r>
    <x v="9"/>
    <s v="Maíz  El Capulín 2"/>
    <d v="2019-10-14T00:00:00"/>
    <x v="18"/>
    <x v="1"/>
    <d v="1899-12-30T09:45:00"/>
    <n v="14"/>
    <n v="13"/>
    <n v="7"/>
    <n v="6.4"/>
    <n v="6.4"/>
    <n v="6.4"/>
    <n v="60.377358490566046"/>
    <n v="3"/>
    <m/>
    <n v="15"/>
    <n v="45"/>
    <n v="40"/>
    <m/>
    <m/>
    <d v="1899-12-30T10:17:00"/>
    <n v="3"/>
    <n v="32"/>
    <n v="40"/>
    <n v="44"/>
    <n v="31"/>
    <n v="26"/>
    <n v="1122.2222222222222"/>
    <n v="8"/>
    <n v="11"/>
    <n v="12"/>
    <n v="344.44444444444451"/>
    <m/>
    <s v="lluvia en las 12 horas previas"/>
  </r>
  <r>
    <x v="12"/>
    <s v="Papa la Providencia 1"/>
    <d v="2019-10-14T00:00:00"/>
    <x v="18"/>
    <x v="1"/>
    <d v="1899-12-30T13:30:00"/>
    <n v="20"/>
    <n v="15"/>
    <n v="7"/>
    <n v="6.4"/>
    <n v="6.4"/>
    <n v="6.4"/>
    <n v="62.745098039215698"/>
    <n v="2"/>
    <m/>
    <n v="10"/>
    <n v="30"/>
    <n v="30"/>
    <m/>
    <m/>
    <m/>
    <m/>
    <m/>
    <m/>
    <m/>
    <m/>
    <m/>
    <s v=""/>
    <m/>
    <m/>
    <m/>
    <s v=""/>
    <m/>
    <m/>
  </r>
  <r>
    <x v="7"/>
    <s v="Maíz Agua Bendita 2"/>
    <d v="2019-10-14T00:00:00"/>
    <x v="18"/>
    <x v="1"/>
    <d v="1899-12-30T11:46:00"/>
    <n v="17"/>
    <n v="13"/>
    <n v="7"/>
    <n v="6.4"/>
    <n v="6.4"/>
    <n v="6.4"/>
    <n v="60.377358490566046"/>
    <m/>
    <n v="3"/>
    <n v="30"/>
    <n v="45"/>
    <n v="20"/>
    <m/>
    <m/>
    <d v="1899-12-30T12:13:00"/>
    <n v="2"/>
    <n v="32"/>
    <n v="40"/>
    <n v="137"/>
    <n v="132"/>
    <n v="112"/>
    <n v="6350"/>
    <n v="20"/>
    <n v="15"/>
    <n v="12"/>
    <n v="783.33333333333326"/>
    <m/>
    <m/>
  </r>
  <r>
    <x v="13"/>
    <s v="Papa la Providencia 2"/>
    <d v="2019-10-14T00:00:00"/>
    <x v="18"/>
    <x v="1"/>
    <d v="1899-12-30T12:40:00"/>
    <n v="17"/>
    <n v="15"/>
    <n v="5.5"/>
    <n v="4.4000000000000004"/>
    <n v="4.4000000000000004"/>
    <n v="4.4000000000000004"/>
    <n v="43.137254901960794"/>
    <n v="3"/>
    <m/>
    <n v="15"/>
    <n v="45"/>
    <n v="40"/>
    <m/>
    <m/>
    <d v="1899-12-30T13:00:00"/>
    <n v="2"/>
    <n v="32"/>
    <n v="41"/>
    <n v="4"/>
    <n v="14"/>
    <n v="11"/>
    <n v="483.33333333333331"/>
    <m/>
    <m/>
    <m/>
    <n v="0"/>
    <m/>
    <m/>
  </r>
  <r>
    <x v="6"/>
    <s v="Maíz Agua Bendita 1"/>
    <d v="2019-10-14T00:00:00"/>
    <x v="18"/>
    <x v="1"/>
    <d v="1899-12-30T11:15:00"/>
    <n v="15"/>
    <n v="11"/>
    <n v="7.5"/>
    <n v="7"/>
    <n v="7.2"/>
    <n v="7.1"/>
    <n v="63.963963963963963"/>
    <n v="1"/>
    <m/>
    <n v="5"/>
    <n v="10"/>
    <n v="20"/>
    <m/>
    <m/>
    <m/>
    <m/>
    <m/>
    <m/>
    <m/>
    <m/>
    <m/>
    <s v=""/>
    <m/>
    <m/>
    <m/>
    <s v=""/>
    <m/>
    <m/>
  </r>
  <r>
    <x v="4"/>
    <s v="Planta de tratamiento (Antes)"/>
    <d v="2019-10-15T00:00:00"/>
    <x v="18"/>
    <x v="1"/>
    <d v="1899-12-30T09:40:00"/>
    <n v="17"/>
    <n v="14.5"/>
    <n v="7"/>
    <n v="6"/>
    <n v="6"/>
    <n v="6"/>
    <n v="57.692307692307686"/>
    <n v="2"/>
    <m/>
    <n v="10"/>
    <n v="55"/>
    <n v="30"/>
    <m/>
    <m/>
    <d v="1899-12-30T09:57:00"/>
    <n v="1"/>
    <n v="40"/>
    <n v="42.5"/>
    <n v="82"/>
    <n v="82"/>
    <n v="75"/>
    <n v="7966.666666666667"/>
    <n v="300"/>
    <n v="267"/>
    <n v="272"/>
    <n v="27966.666666666668"/>
    <m/>
    <m/>
  </r>
  <r>
    <x v="5"/>
    <s v="Planta de tratamiento (Después)"/>
    <d v="2019-10-15T00:00:00"/>
    <x v="18"/>
    <x v="1"/>
    <d v="1899-12-30T08:35:00"/>
    <n v="14"/>
    <n v="14"/>
    <n v="7"/>
    <n v="6.4"/>
    <n v="6.4"/>
    <n v="6.4"/>
    <n v="61.53846153846154"/>
    <n v="3"/>
    <m/>
    <n v="15"/>
    <n v="60"/>
    <n v="30"/>
    <m/>
    <m/>
    <d v="1899-12-30T09:25:00"/>
    <n v="1"/>
    <n v="40"/>
    <n v="40"/>
    <n v="161"/>
    <n v="133"/>
    <n v="117"/>
    <n v="13700"/>
    <n v="188"/>
    <n v="189"/>
    <n v="212"/>
    <n v="19633.333333333336"/>
    <m/>
    <m/>
  </r>
  <r>
    <x v="18"/>
    <s v="Antes del Hospital Amanalco"/>
    <d v="2019-10-15T00:00:00"/>
    <x v="18"/>
    <x v="1"/>
    <d v="1899-12-30T11:20:00"/>
    <n v="19"/>
    <n v="14.54"/>
    <n v="7.5"/>
    <n v="6.8"/>
    <n v="6.8"/>
    <n v="6.8"/>
    <n v="65.384615384615387"/>
    <n v="1"/>
    <m/>
    <n v="5"/>
    <n v="45"/>
    <n v="30"/>
    <m/>
    <m/>
    <d v="1899-12-30T11:45:00"/>
    <n v="1"/>
    <n v="30"/>
    <n v="40"/>
    <n v="0"/>
    <n v="0"/>
    <n v="1"/>
    <n v="33.333333333333329"/>
    <n v="42"/>
    <n v="53"/>
    <n v="56"/>
    <n v="5033.3333333333339"/>
    <m/>
    <m/>
  </r>
  <r>
    <x v="14"/>
    <s v="El Recodo (Después del Hospital)"/>
    <d v="2019-10-15T00:00:00"/>
    <x v="18"/>
    <x v="1"/>
    <d v="1899-12-30T10:35:00"/>
    <n v="16"/>
    <n v="14"/>
    <n v="7"/>
    <n v="6.8"/>
    <n v="6.8"/>
    <n v="6.8"/>
    <n v="65.384615384615387"/>
    <n v="1"/>
    <m/>
    <n v="5"/>
    <n v="55"/>
    <n v="30"/>
    <m/>
    <m/>
    <d v="1899-12-30T10:55:00"/>
    <n v="1"/>
    <n v="30"/>
    <n v="40"/>
    <n v="202"/>
    <n v="160"/>
    <n v="220"/>
    <n v="19400"/>
    <n v="82"/>
    <n v="94"/>
    <n v="74"/>
    <n v="8333.3333333333321"/>
    <m/>
    <m/>
  </r>
  <r>
    <x v="3"/>
    <s v="Haba San Lucas 2"/>
    <d v="2019-10-15T00:00:00"/>
    <x v="18"/>
    <x v="1"/>
    <d v="1899-12-30T13:30:00"/>
    <n v="19"/>
    <n v="14"/>
    <n v="7"/>
    <n v="6.4"/>
    <n v="6.6"/>
    <n v="6.5"/>
    <n v="62.5"/>
    <n v="2"/>
    <m/>
    <n v="10"/>
    <n v="55"/>
    <n v="30"/>
    <m/>
    <m/>
    <m/>
    <m/>
    <m/>
    <m/>
    <m/>
    <m/>
    <m/>
    <s v=""/>
    <m/>
    <m/>
    <m/>
    <s v=""/>
    <m/>
    <m/>
  </r>
  <r>
    <x v="20"/>
    <s v="Haba San Lucas 3"/>
    <d v="2019-10-15T00:00:00"/>
    <x v="18"/>
    <x v="1"/>
    <d v="1899-12-30T14:50:00"/>
    <n v="17"/>
    <n v="14"/>
    <n v="7"/>
    <n v="6.8"/>
    <n v="6.6"/>
    <n v="6.6999999999999993"/>
    <n v="64.42307692307692"/>
    <n v="4"/>
    <m/>
    <n v="20"/>
    <n v="55"/>
    <n v="30"/>
    <m/>
    <m/>
    <d v="1899-12-30T15:10:00"/>
    <n v="2"/>
    <n v="30"/>
    <n v="40"/>
    <n v="23"/>
    <n v="35"/>
    <n v="42"/>
    <n v="1666.6666666666667"/>
    <n v="198"/>
    <n v="240"/>
    <n v="221"/>
    <n v="10983.333333333332"/>
    <m/>
    <m/>
  </r>
  <r>
    <x v="0"/>
    <s v="Haba Rincón de Guadalupe 1"/>
    <d v="2019-10-15T00:00:00"/>
    <x v="18"/>
    <x v="1"/>
    <d v="1899-12-30T11:05:00"/>
    <n v="14"/>
    <n v="12"/>
    <n v="7"/>
    <n v="7.4"/>
    <n v="7.4"/>
    <n v="7.4"/>
    <n v="67.889908256880744"/>
    <n v="1"/>
    <m/>
    <n v="5"/>
    <n v="45"/>
    <n v="30"/>
    <m/>
    <m/>
    <m/>
    <m/>
    <m/>
    <m/>
    <m/>
    <m/>
    <m/>
    <s v=""/>
    <m/>
    <m/>
    <m/>
    <s v=""/>
    <m/>
    <m/>
  </r>
  <r>
    <x v="1"/>
    <s v="Haba Rincón de Guadalupe 2"/>
    <d v="2019-10-15T00:00:00"/>
    <x v="18"/>
    <x v="1"/>
    <d v="1899-12-30T09:57:00"/>
    <n v="12"/>
    <n v="12"/>
    <n v="7"/>
    <n v="7"/>
    <n v="7"/>
    <n v="7"/>
    <n v="64.220183486238525"/>
    <n v="1"/>
    <m/>
    <n v="5"/>
    <n v="50"/>
    <n v="40"/>
    <m/>
    <m/>
    <d v="1899-12-30T10:20:00"/>
    <n v="2"/>
    <n v="30"/>
    <n v="40"/>
    <n v="3"/>
    <n v="2"/>
    <n v="2"/>
    <n v="116.66666666666667"/>
    <n v="67"/>
    <n v="74"/>
    <n v="53"/>
    <n v="3233.3333333333335"/>
    <m/>
    <m/>
  </r>
  <r>
    <x v="4"/>
    <s v="Planta de tratamiento (Antes)"/>
    <d v="2019-11-07T00:00:00"/>
    <x v="19"/>
    <x v="1"/>
    <d v="1899-12-30T15:20:00"/>
    <n v="22"/>
    <n v="15"/>
    <n v="7"/>
    <n v="5.8"/>
    <n v="5.8"/>
    <n v="5.8"/>
    <n v="56.862745098039213"/>
    <n v="4"/>
    <m/>
    <n v="20"/>
    <n v="55"/>
    <n v="40"/>
    <m/>
    <m/>
    <d v="1899-12-30T15:40:00"/>
    <n v="1"/>
    <n v="33"/>
    <n v="39"/>
    <n v="79"/>
    <n v="54"/>
    <n v="59"/>
    <n v="6400"/>
    <n v="36"/>
    <n v="16"/>
    <n v="20"/>
    <n v="2400"/>
    <m/>
    <m/>
  </r>
  <r>
    <x v="5"/>
    <s v="Planta de tratamiento (Después)"/>
    <d v="2019-11-07T00:00:00"/>
    <x v="19"/>
    <x v="1"/>
    <d v="1899-12-30T13:29:00"/>
    <n v="25"/>
    <n v="16"/>
    <n v="7"/>
    <n v="5.6"/>
    <n v="5.6"/>
    <n v="5.6"/>
    <n v="55.999999999999993"/>
    <n v="6"/>
    <m/>
    <n v="30"/>
    <n v="55"/>
    <n v="40"/>
    <m/>
    <m/>
    <d v="1899-12-30T07:17:00"/>
    <n v="1"/>
    <n v="33"/>
    <n v="39"/>
    <n v="72"/>
    <n v="59"/>
    <n v="42"/>
    <n v="5766.6666666666661"/>
    <n v="31"/>
    <n v="15"/>
    <n v="6"/>
    <n v="1733.3333333333333"/>
    <m/>
    <m/>
  </r>
  <r>
    <x v="0"/>
    <s v="Haba Rincón de Guadalupe 1"/>
    <d v="2019-11-07T00:00:00"/>
    <x v="19"/>
    <x v="1"/>
    <d v="1899-12-30T13:40:00"/>
    <n v="18"/>
    <n v="13"/>
    <n v="8"/>
    <n v="7.2"/>
    <n v="7.2"/>
    <n v="7.2"/>
    <n v="67.924528301886795"/>
    <n v="2"/>
    <m/>
    <n v="10"/>
    <n v="35"/>
    <n v="30"/>
    <m/>
    <m/>
    <m/>
    <m/>
    <m/>
    <m/>
    <m/>
    <m/>
    <m/>
    <s v=""/>
    <m/>
    <m/>
    <m/>
    <s v=""/>
    <m/>
    <m/>
  </r>
  <r>
    <x v="1"/>
    <s v="Haba Rincón de Guadalupe 2"/>
    <d v="2019-11-07T00:00:00"/>
    <x v="19"/>
    <x v="1"/>
    <d v="1899-12-30T13:25:00"/>
    <n v="22"/>
    <n v="13"/>
    <n v="7"/>
    <n v="6.6"/>
    <n v="6.96"/>
    <n v="6.7799999999999994"/>
    <n v="63.96226415094339"/>
    <n v="3"/>
    <m/>
    <n v="15"/>
    <n v="50"/>
    <n v="30"/>
    <m/>
    <m/>
    <d v="1899-12-30T15:00:00"/>
    <n v="2"/>
    <n v="33"/>
    <n v="39"/>
    <n v="3"/>
    <n v="1"/>
    <n v="2"/>
    <n v="100"/>
    <n v="6"/>
    <n v="10"/>
    <n v="2"/>
    <n v="300"/>
    <m/>
    <m/>
  </r>
  <r>
    <x v="3"/>
    <s v="Haba San Lucas 2"/>
    <d v="2019-11-07T00:00:00"/>
    <x v="19"/>
    <x v="1"/>
    <d v="1899-12-30T01:40:00"/>
    <n v="18"/>
    <n v="15"/>
    <n v="7.5"/>
    <n v="7.4"/>
    <n v="7"/>
    <n v="7.2"/>
    <n v="70.588235294117652"/>
    <n v="3"/>
    <m/>
    <n v="15"/>
    <n v="65"/>
    <n v="40"/>
    <m/>
    <m/>
    <m/>
    <m/>
    <m/>
    <m/>
    <m/>
    <m/>
    <m/>
    <s v=""/>
    <m/>
    <m/>
    <m/>
    <s v=""/>
    <m/>
    <m/>
  </r>
  <r>
    <x v="4"/>
    <s v="Planta de tratamiento (Antes)"/>
    <d v="2019-11-08T00:00:00"/>
    <x v="19"/>
    <x v="1"/>
    <d v="1899-12-30T09:15:00"/>
    <n v="17"/>
    <n v="14"/>
    <n v="7"/>
    <n v="6.6"/>
    <n v="6.4"/>
    <n v="6.5"/>
    <n v="62.5"/>
    <n v="2"/>
    <m/>
    <n v="10"/>
    <n v="75"/>
    <n v="50"/>
    <n v="1.1000000000000001"/>
    <n v="0.5"/>
    <d v="1899-12-30T09:55:00"/>
    <n v="1"/>
    <n v="34"/>
    <n v="41"/>
    <n v="84"/>
    <n v="91"/>
    <n v="109"/>
    <n v="9466.6666666666679"/>
    <m/>
    <m/>
    <m/>
    <n v="0"/>
    <m/>
    <m/>
  </r>
  <r>
    <x v="5"/>
    <s v="Planta de tratamiento (Después)"/>
    <d v="2019-11-08T00:00:00"/>
    <x v="19"/>
    <x v="1"/>
    <d v="1899-12-30T10:05:00"/>
    <n v="16"/>
    <n v="14"/>
    <n v="7"/>
    <n v="6"/>
    <n v="6"/>
    <n v="6"/>
    <n v="57.692307692307686"/>
    <n v="2"/>
    <m/>
    <n v="10"/>
    <n v="90"/>
    <n v="40"/>
    <n v="1.1000000000000001"/>
    <n v="0.5"/>
    <d v="1899-12-30T10:35:00"/>
    <n v="1"/>
    <n v="34"/>
    <n v="41"/>
    <n v="276"/>
    <n v="264"/>
    <n v="220"/>
    <n v="25333.333333333336"/>
    <n v="23"/>
    <n v="28"/>
    <n v="26"/>
    <n v="2566.666666666667"/>
    <m/>
    <m/>
  </r>
  <r>
    <x v="20"/>
    <s v="Haba San Lucas 3"/>
    <d v="2019-11-08T00:00:00"/>
    <x v="19"/>
    <x v="1"/>
    <d v="1899-12-30T01:51:00"/>
    <n v="18.5"/>
    <n v="14"/>
    <n v="7"/>
    <n v="6.2"/>
    <n v="6.4"/>
    <n v="6.3000000000000007"/>
    <n v="60.57692307692308"/>
    <n v="3"/>
    <m/>
    <n v="15"/>
    <n v="35"/>
    <n v="40"/>
    <m/>
    <m/>
    <d v="1899-12-30T02:35:00"/>
    <n v="2"/>
    <n v="33"/>
    <n v="39"/>
    <n v="15"/>
    <n v="16"/>
    <n v="0"/>
    <n v="516.66666666666674"/>
    <n v="61"/>
    <n v="45"/>
    <n v="0"/>
    <n v="1766.6666666666667"/>
    <m/>
    <m/>
  </r>
  <r>
    <x v="14"/>
    <s v="El Recodo (Después del Hospital)"/>
    <d v="2019-11-08T00:00:00"/>
    <x v="19"/>
    <x v="1"/>
    <d v="1899-12-30T09:11:00"/>
    <n v="15"/>
    <n v="12"/>
    <n v="7"/>
    <n v="6.4"/>
    <n v="6.6"/>
    <n v="6.5"/>
    <n v="59.633027522935777"/>
    <n v="3"/>
    <m/>
    <n v="15"/>
    <n v="45"/>
    <n v="40"/>
    <m/>
    <m/>
    <d v="1899-12-30T09:50:00"/>
    <n v="1"/>
    <n v="34"/>
    <n v="41"/>
    <n v="78"/>
    <n v="33"/>
    <n v="56"/>
    <n v="5566.6666666666661"/>
    <n v="3"/>
    <n v="2"/>
    <n v="5"/>
    <n v="333.33333333333337"/>
    <m/>
    <m/>
  </r>
  <r>
    <x v="18"/>
    <s v="Antes del Hospital Amanalco"/>
    <d v="2019-11-08T00:00:00"/>
    <x v="19"/>
    <x v="1"/>
    <d v="1899-12-30T10:10:00"/>
    <n v="18"/>
    <n v="13"/>
    <n v="7"/>
    <n v="6.6"/>
    <n v="6.5"/>
    <n v="6.55"/>
    <n v="61.79245283018868"/>
    <m/>
    <n v="2"/>
    <n v="20"/>
    <n v="65"/>
    <n v="60"/>
    <m/>
    <m/>
    <d v="1899-12-30T10:25:00"/>
    <n v="1"/>
    <n v="34"/>
    <n v="41"/>
    <n v="0"/>
    <n v="0"/>
    <n v="1"/>
    <n v="33.333333333333329"/>
    <n v="1"/>
    <n v="2"/>
    <n v="7"/>
    <n v="333.33333333333337"/>
    <m/>
    <m/>
  </r>
  <r>
    <x v="6"/>
    <s v="Maíz Agua Bendita 1"/>
    <d v="2019-11-08T00:00:00"/>
    <x v="19"/>
    <x v="1"/>
    <d v="1899-12-30T09:23:00"/>
    <n v="10"/>
    <n v="9"/>
    <n v="7"/>
    <n v="7.4"/>
    <n v="7.4"/>
    <n v="7.4"/>
    <n v="63.793103448275865"/>
    <n v="0"/>
    <m/>
    <n v="2"/>
    <n v="35"/>
    <n v="30"/>
    <m/>
    <m/>
    <m/>
    <m/>
    <m/>
    <m/>
    <m/>
    <m/>
    <m/>
    <s v=""/>
    <m/>
    <m/>
    <m/>
    <s v=""/>
    <m/>
    <m/>
  </r>
  <r>
    <x v="7"/>
    <s v="Maíz Agua Bendita 2"/>
    <d v="2019-11-08T00:00:00"/>
    <x v="19"/>
    <x v="1"/>
    <d v="1899-12-30T10:53:00"/>
    <n v="14"/>
    <n v="10"/>
    <n v="7"/>
    <n v="7"/>
    <n v="7.4"/>
    <n v="7.2"/>
    <n v="63.716814159292035"/>
    <n v="1"/>
    <m/>
    <n v="5"/>
    <n v="45"/>
    <n v="40"/>
    <m/>
    <m/>
    <d v="1899-12-30T11:30:00"/>
    <n v="2"/>
    <n v="34"/>
    <n v="41"/>
    <n v="6"/>
    <n v="2"/>
    <n v="1"/>
    <n v="150"/>
    <n v="10"/>
    <n v="6"/>
    <n v="4"/>
    <n v="333.33333333333337"/>
    <m/>
    <m/>
  </r>
  <r>
    <x v="10"/>
    <s v="Papa El Potrero 1"/>
    <d v="2019-11-08T00:00:00"/>
    <x v="19"/>
    <x v="1"/>
    <d v="1899-12-30T10:03:00"/>
    <n v="15"/>
    <n v="13"/>
    <n v="7.5"/>
    <n v="6.8"/>
    <n v="6.8"/>
    <n v="6.8"/>
    <n v="64.15094339622641"/>
    <n v="2"/>
    <m/>
    <n v="10"/>
    <n v="55"/>
    <n v="40"/>
    <m/>
    <m/>
    <m/>
    <m/>
    <m/>
    <m/>
    <m/>
    <m/>
    <m/>
    <s v=""/>
    <m/>
    <m/>
    <m/>
    <s v=""/>
    <m/>
    <m/>
  </r>
  <r>
    <x v="11"/>
    <s v="Papa El Potrero 2"/>
    <d v="2019-11-08T00:00:00"/>
    <x v="19"/>
    <x v="1"/>
    <d v="1899-12-30T11:30:00"/>
    <n v="17"/>
    <n v="13"/>
    <n v="8"/>
    <n v="7"/>
    <n v="6.8"/>
    <n v="6.9"/>
    <n v="65.094339622641513"/>
    <n v="1"/>
    <m/>
    <n v="5"/>
    <n v="65"/>
    <n v="50"/>
    <m/>
    <m/>
    <d v="1899-12-30T11:55:00"/>
    <n v="3"/>
    <n v="34"/>
    <n v="41"/>
    <n v="17"/>
    <n v="22"/>
    <n v="13"/>
    <n v="577.77777777777771"/>
    <n v="1"/>
    <n v="15"/>
    <n v="7"/>
    <n v="255.55555555555557"/>
    <m/>
    <m/>
  </r>
  <r>
    <x v="8"/>
    <s v="Maíz El Capulín 1"/>
    <d v="2019-11-08T00:00:00"/>
    <x v="19"/>
    <x v="1"/>
    <d v="1899-12-30T11:19:00"/>
    <n v="16"/>
    <n v="13"/>
    <n v="7"/>
    <n v="6.5"/>
    <n v="6"/>
    <n v="6.25"/>
    <n v="58.962264150943398"/>
    <n v="1"/>
    <m/>
    <n v="5"/>
    <n v="55"/>
    <n v="30"/>
    <m/>
    <m/>
    <m/>
    <m/>
    <m/>
    <m/>
    <m/>
    <m/>
    <m/>
    <s v=""/>
    <m/>
    <m/>
    <m/>
    <s v=""/>
    <m/>
    <m/>
  </r>
  <r>
    <x v="9"/>
    <s v="Maíz  El Capulín 2"/>
    <d v="2019-11-08T00:00:00"/>
    <x v="19"/>
    <x v="1"/>
    <d v="1899-12-30T09:30:00"/>
    <n v="14"/>
    <n v="12"/>
    <n v="7"/>
    <n v="6.9"/>
    <n v="7"/>
    <n v="6.95"/>
    <n v="63.761467889908253"/>
    <n v="1"/>
    <m/>
    <n v="5"/>
    <n v="65"/>
    <n v="50"/>
    <m/>
    <m/>
    <d v="1899-12-30T11:00:00"/>
    <n v="2"/>
    <n v="34"/>
    <n v="41"/>
    <n v="2"/>
    <n v="0"/>
    <n v="0"/>
    <n v="33.333333333333329"/>
    <n v="0"/>
    <n v="0"/>
    <n v="0"/>
    <n v="0"/>
    <m/>
    <m/>
  </r>
  <r>
    <x v="12"/>
    <s v="Papa la Providencia 1"/>
    <d v="2019-11-08T00:00:00"/>
    <x v="19"/>
    <x v="1"/>
    <d v="1899-12-30T10:19:00"/>
    <n v="17"/>
    <n v="14"/>
    <n v="7"/>
    <n v="8"/>
    <n v="8"/>
    <n v="8"/>
    <n v="76.92307692307692"/>
    <n v="1"/>
    <m/>
    <n v="5"/>
    <n v="40"/>
    <n v="30"/>
    <m/>
    <m/>
    <m/>
    <m/>
    <m/>
    <m/>
    <m/>
    <m/>
    <m/>
    <s v=""/>
    <m/>
    <m/>
    <m/>
    <s v=""/>
    <m/>
    <m/>
  </r>
  <r>
    <x v="13"/>
    <s v="Papa la Providencia 2"/>
    <d v="2019-11-08T00:00:00"/>
    <x v="19"/>
    <x v="1"/>
    <d v="1899-12-30T09:37:00"/>
    <n v="15"/>
    <n v="14"/>
    <n v="6.5"/>
    <n v="6.6"/>
    <n v="6.6"/>
    <n v="6.6"/>
    <n v="63.46153846153846"/>
    <n v="2"/>
    <m/>
    <n v="10"/>
    <n v="35"/>
    <n v="40"/>
    <m/>
    <m/>
    <d v="1899-12-30T10:10:00"/>
    <n v="2"/>
    <n v="34"/>
    <n v="41"/>
    <n v="2"/>
    <n v="1"/>
    <n v="1"/>
    <n v="66.666666666666657"/>
    <n v="18"/>
    <n v="17"/>
    <n v="13"/>
    <n v="800"/>
    <m/>
    <m/>
  </r>
  <r>
    <x v="16"/>
    <s v="El Convento"/>
    <d v="2019-11-08T00:00:00"/>
    <x v="19"/>
    <x v="1"/>
    <d v="1899-12-30T11:00:00"/>
    <n v="17"/>
    <n v="14"/>
    <n v="7"/>
    <n v="7.4"/>
    <n v="7.4"/>
    <n v="7.4"/>
    <n v="71.15384615384616"/>
    <n v="0"/>
    <m/>
    <n v="2"/>
    <n v="80"/>
    <n v="40"/>
    <m/>
    <m/>
    <d v="1899-12-30T11:20:00"/>
    <n v="2"/>
    <n v="34"/>
    <n v="41"/>
    <n v="0"/>
    <n v="0"/>
    <n v="0"/>
    <n v="0"/>
    <n v="8"/>
    <n v="20"/>
    <n v="20"/>
    <n v="800"/>
    <m/>
    <m/>
  </r>
  <r>
    <x v="15"/>
    <s v="El Salto"/>
    <d v="2019-11-08T00:00:00"/>
    <x v="19"/>
    <x v="1"/>
    <d v="1899-12-30T11:05:00"/>
    <n v="19"/>
    <n v="14"/>
    <n v="7"/>
    <n v="6.6"/>
    <n v="6.8"/>
    <n v="6.6999999999999993"/>
    <n v="64.42307692307692"/>
    <n v="1"/>
    <m/>
    <n v="5"/>
    <n v="65"/>
    <n v="40"/>
    <m/>
    <m/>
    <d v="1899-12-30T11:30:00"/>
    <n v="1"/>
    <n v="34"/>
    <n v="41"/>
    <n v="18"/>
    <n v="22"/>
    <n v="29"/>
    <n v="2300"/>
    <n v="9"/>
    <n v="13"/>
    <n v="15"/>
    <n v="1233.3333333333335"/>
    <m/>
    <m/>
  </r>
  <r>
    <x v="2"/>
    <s v="Haba San Lucas 1"/>
    <d v="2019-11-11T00:00:00"/>
    <x v="19"/>
    <x v="1"/>
    <d v="1899-12-30T10:00:00"/>
    <n v="18"/>
    <n v="14"/>
    <n v="7"/>
    <n v="6"/>
    <n v="6.2"/>
    <n v="6.1"/>
    <n v="58.653846153846146"/>
    <n v="2"/>
    <m/>
    <n v="10"/>
    <n v="50"/>
    <n v="40"/>
    <m/>
    <m/>
    <m/>
    <m/>
    <m/>
    <m/>
    <m/>
    <m/>
    <m/>
    <s v=""/>
    <m/>
    <m/>
    <m/>
    <s v=""/>
    <m/>
    <m/>
  </r>
  <r>
    <x v="12"/>
    <s v="Papa la Providencia 1"/>
    <d v="2019-12-09T00:00:00"/>
    <x v="20"/>
    <x v="1"/>
    <d v="1899-12-30T10:30:00"/>
    <n v="18"/>
    <n v="12"/>
    <n v="7.5"/>
    <n v="7.8"/>
    <n v="7.8"/>
    <n v="7.8"/>
    <n v="71.559633027522935"/>
    <n v="2"/>
    <m/>
    <n v="10"/>
    <n v="45"/>
    <n v="40"/>
    <m/>
    <m/>
    <m/>
    <m/>
    <m/>
    <m/>
    <m/>
    <m/>
    <m/>
    <s v=""/>
    <m/>
    <m/>
    <m/>
    <s v=""/>
    <m/>
    <m/>
  </r>
  <r>
    <x v="10"/>
    <s v="Papa El Potrero 1"/>
    <d v="2019-12-09T00:00:00"/>
    <x v="20"/>
    <x v="1"/>
    <d v="1899-12-30T13:50:00"/>
    <n v="17"/>
    <n v="15"/>
    <n v="7"/>
    <n v="7.6"/>
    <n v="7.6"/>
    <n v="7.6"/>
    <n v="74.509803921568633"/>
    <n v="1"/>
    <m/>
    <n v="5"/>
    <n v="45"/>
    <n v="30"/>
    <m/>
    <m/>
    <m/>
    <m/>
    <m/>
    <m/>
    <m/>
    <m/>
    <m/>
    <s v=""/>
    <m/>
    <m/>
    <m/>
    <s v=""/>
    <m/>
    <m/>
  </r>
  <r>
    <x v="8"/>
    <s v="Maíz El Capulín 1"/>
    <d v="2019-12-09T00:00:00"/>
    <x v="20"/>
    <x v="1"/>
    <d v="1899-12-30T10:44:00"/>
    <n v="12"/>
    <n v="9"/>
    <n v="7"/>
    <n v="7"/>
    <n v="6.8"/>
    <n v="6.9"/>
    <n v="59.482758620689658"/>
    <n v="1"/>
    <m/>
    <n v="5"/>
    <n v="45"/>
    <n v="30"/>
    <m/>
    <m/>
    <m/>
    <m/>
    <m/>
    <m/>
    <m/>
    <m/>
    <m/>
    <s v=""/>
    <m/>
    <m/>
    <m/>
    <s v=""/>
    <m/>
    <m/>
  </r>
  <r>
    <x v="6"/>
    <s v="Maíz Agua Bendita 1"/>
    <d v="2019-12-09T00:00:00"/>
    <x v="20"/>
    <x v="1"/>
    <d v="1899-12-30T11:20:00"/>
    <n v="12"/>
    <n v="6"/>
    <n v="7.5"/>
    <n v="7.6"/>
    <n v="7.8"/>
    <n v="7.6999999999999993"/>
    <n v="61.6"/>
    <n v="0"/>
    <m/>
    <n v="2"/>
    <n v="45"/>
    <n v="30"/>
    <m/>
    <m/>
    <m/>
    <m/>
    <m/>
    <m/>
    <m/>
    <m/>
    <m/>
    <s v=""/>
    <m/>
    <m/>
    <m/>
    <s v=""/>
    <m/>
    <m/>
  </r>
  <r>
    <x v="7"/>
    <s v="Maíz Agua Bendita 2"/>
    <d v="2019-12-09T00:00:00"/>
    <x v="20"/>
    <x v="1"/>
    <d v="1899-12-30T11:55:00"/>
    <n v="15"/>
    <n v="11"/>
    <n v="7"/>
    <n v="7.2"/>
    <n v="7.2"/>
    <n v="7.2"/>
    <n v="64.86486486486487"/>
    <n v="0"/>
    <m/>
    <n v="2"/>
    <n v="60"/>
    <n v="30"/>
    <m/>
    <m/>
    <d v="1899-12-30T12:15:00"/>
    <n v="2"/>
    <n v="35"/>
    <n v="42.1"/>
    <n v="3"/>
    <n v="0"/>
    <n v="1"/>
    <n v="66.666666666666657"/>
    <n v="3"/>
    <n v="3"/>
    <n v="24"/>
    <n v="500"/>
    <m/>
    <m/>
  </r>
  <r>
    <x v="9"/>
    <s v="Maíz  El Capulín 2"/>
    <d v="2019-12-09T00:00:00"/>
    <x v="20"/>
    <x v="1"/>
    <d v="1899-12-30T09:50:00"/>
    <n v="18"/>
    <n v="9"/>
    <n v="7"/>
    <n v="7.8"/>
    <n v="7.6"/>
    <n v="7.6999999999999993"/>
    <n v="66.379310344827587"/>
    <n v="0"/>
    <m/>
    <n v="2"/>
    <n v="55"/>
    <n v="30"/>
    <m/>
    <m/>
    <d v="1899-12-30T10:13:00"/>
    <n v="3"/>
    <n v="35"/>
    <n v="42.1"/>
    <n v="0"/>
    <n v="1"/>
    <n v="0"/>
    <n v="11.111111111111109"/>
    <n v="0"/>
    <n v="1"/>
    <n v="0"/>
    <n v="11.111111111111109"/>
    <m/>
    <m/>
  </r>
  <r>
    <x v="13"/>
    <s v="Papa la Providencia 2"/>
    <d v="2019-12-09T00:00:00"/>
    <x v="20"/>
    <x v="1"/>
    <d v="1899-12-30T13:20:00"/>
    <n v="16"/>
    <n v="11"/>
    <n v="7"/>
    <n v="6.6"/>
    <n v="6.6"/>
    <n v="6.6"/>
    <n v="59.45945945945946"/>
    <n v="2"/>
    <m/>
    <n v="10"/>
    <n v="40"/>
    <n v="30"/>
    <m/>
    <m/>
    <m/>
    <n v="2"/>
    <n v="35"/>
    <n v="40.5"/>
    <n v="0"/>
    <n v="1"/>
    <n v="0"/>
    <n v="16.666666666666664"/>
    <n v="0"/>
    <n v="8"/>
    <n v="4"/>
    <n v="200"/>
    <m/>
    <m/>
  </r>
  <r>
    <x v="11"/>
    <s v="Papa El Potrero 2"/>
    <d v="2019-12-09T00:00:00"/>
    <x v="20"/>
    <x v="1"/>
    <d v="1899-12-30T12:00:00"/>
    <n v="15"/>
    <n v="11"/>
    <n v="7.5"/>
    <n v="7.6"/>
    <n v="7.6"/>
    <n v="7.6"/>
    <n v="68.468468468468473"/>
    <n v="2"/>
    <m/>
    <n v="10"/>
    <n v="50"/>
    <n v="40"/>
    <m/>
    <m/>
    <d v="1899-12-30T12:45:00"/>
    <n v="2"/>
    <n v="35"/>
    <n v="40.5"/>
    <n v="1"/>
    <n v="2"/>
    <n v="1"/>
    <n v="66.666666666666657"/>
    <n v="6"/>
    <n v="8"/>
    <n v="7"/>
    <n v="350"/>
    <m/>
    <m/>
  </r>
  <r>
    <x v="18"/>
    <s v="Antes del Hospital Amanalco"/>
    <d v="2019-12-10T00:00:00"/>
    <x v="20"/>
    <x v="1"/>
    <d v="1899-12-30T10:45:00"/>
    <n v="16"/>
    <n v="11"/>
    <n v="7"/>
    <n v="7.4"/>
    <n v="7.4"/>
    <n v="7.4"/>
    <n v="66.666666666666671"/>
    <n v="1"/>
    <m/>
    <n v="5"/>
    <n v="60"/>
    <n v="30"/>
    <m/>
    <m/>
    <d v="1899-12-30T11:08:00"/>
    <n v="1"/>
    <n v="32"/>
    <n v="42"/>
    <n v="0"/>
    <n v="1"/>
    <n v="0"/>
    <n v="33.333333333333329"/>
    <n v="17"/>
    <n v="22"/>
    <n v="21"/>
    <n v="2000"/>
    <m/>
    <m/>
  </r>
  <r>
    <x v="4"/>
    <s v="Planta de tratamiento (Antes)"/>
    <d v="2019-12-10T00:00:00"/>
    <x v="20"/>
    <x v="1"/>
    <d v="1899-12-30T09:32:00"/>
    <n v="13"/>
    <n v="11"/>
    <n v="7"/>
    <n v="7.4"/>
    <n v="7.2"/>
    <n v="7.3000000000000007"/>
    <n v="65.765765765765778"/>
    <n v="1"/>
    <m/>
    <n v="5"/>
    <n v="60"/>
    <n v="30"/>
    <m/>
    <m/>
    <d v="1899-12-30T09:50:00"/>
    <n v="1"/>
    <n v="32"/>
    <n v="42"/>
    <n v="166"/>
    <n v="124"/>
    <n v="106"/>
    <n v="13200"/>
    <n v="54"/>
    <n v="57"/>
    <n v="48"/>
    <n v="5300"/>
    <m/>
    <m/>
  </r>
  <r>
    <x v="14"/>
    <s v="El Recodo (Después del Hospital)"/>
    <d v="2019-12-10T00:00:00"/>
    <x v="20"/>
    <x v="1"/>
    <d v="1899-12-30T11:30:00"/>
    <n v="14.5"/>
    <n v="11"/>
    <n v="7"/>
    <n v="7.6"/>
    <n v="7.6"/>
    <n v="7.6"/>
    <n v="68.468468468468473"/>
    <n v="2"/>
    <m/>
    <n v="10"/>
    <n v="55"/>
    <n v="30"/>
    <m/>
    <m/>
    <d v="1899-12-30T11:50:00"/>
    <n v="1"/>
    <n v="32"/>
    <n v="42"/>
    <n v="59"/>
    <n v="70"/>
    <n v="69"/>
    <n v="6600"/>
    <n v="8"/>
    <n v="6"/>
    <n v="5"/>
    <n v="633.33333333333326"/>
    <m/>
    <m/>
  </r>
  <r>
    <x v="5"/>
    <s v="Planta de tratamiento (Después)"/>
    <d v="2019-12-10T00:00:00"/>
    <x v="20"/>
    <x v="1"/>
    <d v="1899-12-30T08:45:00"/>
    <n v="11"/>
    <n v="11"/>
    <n v="7"/>
    <n v="7.2"/>
    <n v="7.2"/>
    <n v="7.2"/>
    <n v="64.86486486486487"/>
    <n v="1"/>
    <m/>
    <n v="5"/>
    <n v="60"/>
    <n v="30"/>
    <m/>
    <m/>
    <d v="1899-12-30T10:15:00"/>
    <n v="1"/>
    <n v="32"/>
    <n v="42"/>
    <n v="302"/>
    <n v="312"/>
    <n v="278"/>
    <n v="29733.333333333332"/>
    <n v="114"/>
    <n v="137"/>
    <n v="97"/>
    <n v="11600"/>
    <m/>
    <m/>
  </r>
  <r>
    <x v="20"/>
    <s v="Haba San Lucas 3"/>
    <d v="2019-12-11T00:00:00"/>
    <x v="20"/>
    <x v="1"/>
    <d v="1899-12-30T13:30:00"/>
    <n v="15"/>
    <n v="13"/>
    <n v="7"/>
    <n v="7"/>
    <n v="7.2"/>
    <n v="7.1"/>
    <n v="66.981132075471692"/>
    <n v="2"/>
    <m/>
    <n v="10"/>
    <n v="35"/>
    <n v="40"/>
    <m/>
    <m/>
    <d v="1899-12-30T13:50:00"/>
    <n v="2"/>
    <n v="35"/>
    <n v="42"/>
    <n v="2"/>
    <n v="1"/>
    <n v="3"/>
    <n v="100"/>
    <n v="4"/>
    <n v="2"/>
    <n v="0"/>
    <n v="100"/>
    <m/>
    <m/>
  </r>
  <r>
    <x v="1"/>
    <s v="Haba Rincón de Guadalupe 2"/>
    <d v="2019-12-11T00:00:00"/>
    <x v="20"/>
    <x v="1"/>
    <d v="1899-12-30T10:05:00"/>
    <n v="10"/>
    <n v="9"/>
    <n v="7"/>
    <n v="5.8"/>
    <n v="5.8"/>
    <n v="5.8"/>
    <n v="50"/>
    <n v="2"/>
    <m/>
    <n v="10"/>
    <n v="45"/>
    <n v="30"/>
    <m/>
    <m/>
    <d v="1899-12-30T10:30:00"/>
    <n v="2"/>
    <n v="35"/>
    <n v="42"/>
    <n v="4"/>
    <n v="2"/>
    <n v="7"/>
    <n v="216.66666666666666"/>
    <n v="56"/>
    <n v="22"/>
    <n v="2"/>
    <n v="1333.3333333333335"/>
    <m/>
    <m/>
  </r>
  <r>
    <x v="2"/>
    <s v="Haba San Lucas 1"/>
    <d v="2019-12-11T00:00:00"/>
    <x v="20"/>
    <x v="1"/>
    <d v="1899-12-30T11:20:00"/>
    <n v="16"/>
    <n v="13"/>
    <n v="7"/>
    <n v="6.2"/>
    <n v="6.2"/>
    <n v="6.2"/>
    <n v="58.490566037735846"/>
    <n v="2"/>
    <m/>
    <n v="10"/>
    <n v="50"/>
    <n v="40"/>
    <m/>
    <m/>
    <m/>
    <m/>
    <m/>
    <m/>
    <m/>
    <m/>
    <m/>
    <s v=""/>
    <m/>
    <m/>
    <m/>
    <s v=""/>
    <m/>
    <m/>
  </r>
  <r>
    <x v="0"/>
    <s v="Haba Rincón de Guadalupe 1"/>
    <d v="2019-12-11T00:00:00"/>
    <x v="20"/>
    <x v="1"/>
    <d v="1899-12-30T09:00:00"/>
    <n v="9"/>
    <n v="8"/>
    <n v="7"/>
    <n v="7.8"/>
    <n v="7.8"/>
    <n v="7.8"/>
    <n v="65.546218487394952"/>
    <n v="2"/>
    <m/>
    <n v="10"/>
    <n v="45"/>
    <n v="30"/>
    <m/>
    <m/>
    <m/>
    <m/>
    <m/>
    <m/>
    <m/>
    <m/>
    <m/>
    <s v=""/>
    <m/>
    <m/>
    <m/>
    <s v=""/>
    <m/>
    <m/>
  </r>
  <r>
    <x v="3"/>
    <s v="Haba San Lucas 2"/>
    <d v="2019-12-11T00:00:00"/>
    <x v="20"/>
    <x v="1"/>
    <d v="1899-12-30T12:15:00"/>
    <n v="16"/>
    <n v="14"/>
    <n v="7"/>
    <n v="7.2"/>
    <n v="7.2"/>
    <n v="7.2"/>
    <n v="69.230769230769226"/>
    <n v="2"/>
    <m/>
    <n v="10"/>
    <n v="45"/>
    <n v="40"/>
    <m/>
    <m/>
    <m/>
    <m/>
    <m/>
    <m/>
    <m/>
    <m/>
    <m/>
    <s v=""/>
    <m/>
    <m/>
    <m/>
    <s v=""/>
    <m/>
    <m/>
  </r>
  <r>
    <x v="4"/>
    <s v="Planta de tratamiento (Antes)"/>
    <d v="2020-01-14T00:00:00"/>
    <x v="21"/>
    <x v="2"/>
    <d v="1899-12-30T09:30:00"/>
    <n v="15"/>
    <n v="11"/>
    <n v="7.5"/>
    <n v="6.8"/>
    <n v="7"/>
    <n v="6.9"/>
    <n v="62.162162162162168"/>
    <n v="0"/>
    <m/>
    <n v="2"/>
    <n v="65"/>
    <n v="30"/>
    <n v="1.1000000000000001"/>
    <n v="0.5"/>
    <d v="1899-12-30T10:00:00"/>
    <n v="1"/>
    <n v="33"/>
    <n v="41.5"/>
    <n v="31"/>
    <n v="19"/>
    <n v="28"/>
    <n v="2600"/>
    <n v="0"/>
    <n v="0"/>
    <n v="0"/>
    <n v="0"/>
    <m/>
    <m/>
  </r>
  <r>
    <x v="5"/>
    <s v="Planta de tratamiento (Después)"/>
    <d v="2020-01-14T00:00:00"/>
    <x v="21"/>
    <x v="2"/>
    <d v="1899-12-30T10:10:00"/>
    <n v="17"/>
    <n v="11"/>
    <n v="7"/>
    <n v="7"/>
    <n v="7"/>
    <n v="7"/>
    <n v="63.063063063063062"/>
    <n v="1"/>
    <m/>
    <n v="5"/>
    <n v="60"/>
    <n v="30"/>
    <n v="1.1000000000000001"/>
    <n v="1"/>
    <d v="1899-12-30T10:40:00"/>
    <n v="1"/>
    <n v="33"/>
    <n v="41.5"/>
    <n v="145"/>
    <n v="26"/>
    <n v="9"/>
    <n v="6000"/>
    <n v="64"/>
    <n v="12"/>
    <n v="0"/>
    <n v="2533.333333333333"/>
    <m/>
    <m/>
  </r>
  <r>
    <x v="14"/>
    <s v="El Recodo (Después del Hospital)"/>
    <d v="2020-01-14T00:00:00"/>
    <x v="21"/>
    <x v="2"/>
    <d v="1899-12-30T11:00:00"/>
    <n v="12"/>
    <n v="10"/>
    <n v="7"/>
    <n v="7.2"/>
    <n v="7.2"/>
    <n v="7.2"/>
    <n v="63.716814159292035"/>
    <n v="0"/>
    <m/>
    <n v="2"/>
    <n v="65"/>
    <n v="30"/>
    <m/>
    <m/>
    <d v="1899-12-30T11:30:00"/>
    <n v="1"/>
    <n v="33"/>
    <n v="41.5"/>
    <n v="4"/>
    <n v="1"/>
    <n v="1"/>
    <n v="200"/>
    <n v="0"/>
    <n v="0"/>
    <n v="0"/>
    <n v="0"/>
    <m/>
    <m/>
  </r>
  <r>
    <x v="21"/>
    <s v="Humedal"/>
    <d v="2020-01-14T00:00:00"/>
    <x v="21"/>
    <x v="2"/>
    <d v="1899-12-30T11:40:00"/>
    <n v="14"/>
    <n v="10"/>
    <n v="7"/>
    <n v="1.2"/>
    <n v="1.2"/>
    <n v="1.2"/>
    <n v="10.619469026548671"/>
    <n v="0"/>
    <m/>
    <n v="2"/>
    <m/>
    <n v="60"/>
    <n v="0.88"/>
    <n v="1"/>
    <d v="1899-12-30T12:10:00"/>
    <n v="1"/>
    <n v="33"/>
    <n v="41.5"/>
    <n v="0"/>
    <n v="0"/>
    <n v="0"/>
    <n v="0"/>
    <n v="0"/>
    <n v="0"/>
    <n v="0"/>
    <n v="0"/>
    <m/>
    <m/>
  </r>
  <r>
    <x v="3"/>
    <s v="Haba San Lucas 2"/>
    <d v="2020-01-14T00:00:00"/>
    <x v="21"/>
    <x v="2"/>
    <d v="1899-12-30T13:10:00"/>
    <n v="22"/>
    <n v="12"/>
    <n v="7.5"/>
    <n v="7.2"/>
    <n v="7.2"/>
    <n v="7.2"/>
    <n v="66.055045871559642"/>
    <n v="1"/>
    <m/>
    <n v="5"/>
    <n v="60"/>
    <n v="30"/>
    <m/>
    <m/>
    <d v="1899-12-30T13:30:00"/>
    <n v="2"/>
    <n v="33"/>
    <n v="41.5"/>
    <n v="16"/>
    <n v="12"/>
    <n v="16"/>
    <n v="733.33333333333326"/>
    <n v="17"/>
    <n v="6"/>
    <n v="3"/>
    <n v="433.33333333333331"/>
    <m/>
    <m/>
  </r>
  <r>
    <x v="13"/>
    <s v="Papa la Providencia 2"/>
    <d v="2020-01-14T00:00:00"/>
    <x v="21"/>
    <x v="2"/>
    <d v="1899-12-30T10:00:00"/>
    <n v="13.5"/>
    <n v="11"/>
    <n v="6"/>
    <n v="4.2"/>
    <n v="4.2"/>
    <n v="4.2"/>
    <n v="37.837837837837839"/>
    <n v="0"/>
    <m/>
    <n v="2"/>
    <n v="50"/>
    <n v="100"/>
    <m/>
    <m/>
    <d v="1899-12-30T10:25:00"/>
    <n v="2"/>
    <n v="33"/>
    <n v="41.5"/>
    <n v="0"/>
    <n v="0"/>
    <n v="0"/>
    <n v="0"/>
    <n v="3"/>
    <n v="3"/>
    <n v="13"/>
    <n v="316.66666666666663"/>
    <m/>
    <m/>
  </r>
  <r>
    <x v="11"/>
    <s v="Papa El Potrero 2"/>
    <d v="2020-01-14T00:00:00"/>
    <x v="21"/>
    <x v="2"/>
    <d v="1899-12-30T10:50:00"/>
    <n v="22"/>
    <n v="9"/>
    <n v="7.5"/>
    <n v="7.6"/>
    <n v="7.6"/>
    <n v="7.6"/>
    <n v="65.517241379310349"/>
    <n v="0"/>
    <m/>
    <n v="2"/>
    <n v="45"/>
    <n v="40"/>
    <m/>
    <m/>
    <d v="1899-12-30T11:20:00"/>
    <n v="3"/>
    <n v="33"/>
    <n v="41.5"/>
    <n v="6"/>
    <n v="8"/>
    <n v="10"/>
    <n v="266.66666666666669"/>
    <n v="1"/>
    <n v="1"/>
    <n v="3"/>
    <n v="55.555555555555564"/>
    <m/>
    <m/>
  </r>
  <r>
    <x v="9"/>
    <s v="Maíz  El Capulín 2"/>
    <d v="2020-01-14T00:00:00"/>
    <x v="21"/>
    <x v="2"/>
    <d v="1899-12-30T11:40:00"/>
    <n v="14"/>
    <n v="10"/>
    <n v="7.5"/>
    <n v="7.8"/>
    <n v="7.8"/>
    <n v="7.8"/>
    <n v="69.026548672566364"/>
    <n v="0"/>
    <m/>
    <n v="2"/>
    <n v="35"/>
    <n v="40"/>
    <m/>
    <m/>
    <d v="1899-12-30T12:00:00"/>
    <n v="3"/>
    <n v="33"/>
    <n v="41.5"/>
    <n v="0"/>
    <n v="0"/>
    <n v="1"/>
    <n v="11.111111111111109"/>
    <n v="0"/>
    <n v="0"/>
    <n v="0"/>
    <n v="0"/>
    <m/>
    <m/>
  </r>
  <r>
    <x v="7"/>
    <s v="Maíz Agua Bendita 2"/>
    <d v="2020-01-14T00:00:00"/>
    <x v="21"/>
    <x v="2"/>
    <d v="1899-12-30T12:20:00"/>
    <n v="16"/>
    <n v="11"/>
    <n v="7.5"/>
    <n v="6.6"/>
    <n v="6.6"/>
    <n v="6.6"/>
    <n v="59.45945945945946"/>
    <n v="0"/>
    <m/>
    <n v="2"/>
    <n v="55"/>
    <n v="40"/>
    <m/>
    <m/>
    <d v="1899-12-30T12:50:00"/>
    <n v="2"/>
    <n v="33"/>
    <n v="41.5"/>
    <n v="0"/>
    <n v="0"/>
    <n v="0"/>
    <n v="0"/>
    <n v="0"/>
    <n v="0"/>
    <n v="0"/>
    <n v="0"/>
    <m/>
    <m/>
  </r>
  <r>
    <x v="1"/>
    <s v="Haba Rincón de Guadalupe 2"/>
    <d v="2020-01-14T00:00:00"/>
    <x v="21"/>
    <x v="2"/>
    <d v="1899-12-30T13:15:00"/>
    <n v="15"/>
    <n v="11"/>
    <n v="7"/>
    <n v="6.6"/>
    <n v="6.8"/>
    <n v="6.6999999999999993"/>
    <n v="60.360360360360353"/>
    <n v="0"/>
    <m/>
    <n v="2"/>
    <n v="50"/>
    <n v="40"/>
    <m/>
    <m/>
    <d v="1899-12-30T13:55:00"/>
    <n v="3"/>
    <n v="33"/>
    <n v="41.5"/>
    <n v="2"/>
    <n v="0"/>
    <n v="0"/>
    <n v="22.222222222222218"/>
    <n v="0"/>
    <n v="0"/>
    <n v="0"/>
    <n v="0"/>
    <m/>
    <m/>
  </r>
  <r>
    <x v="13"/>
    <s v="Papa la Providencia 2"/>
    <d v="2020-02-11T00:00:00"/>
    <x v="22"/>
    <x v="2"/>
    <d v="1899-12-30T10:10:00"/>
    <n v="12"/>
    <n v="12"/>
    <n v="6.5"/>
    <n v="5"/>
    <n v="5"/>
    <n v="5"/>
    <n v="45.871559633027523"/>
    <n v="1"/>
    <m/>
    <n v="5"/>
    <n v="55"/>
    <n v="120"/>
    <m/>
    <m/>
    <d v="1899-12-30T10:35:00"/>
    <n v="2"/>
    <n v="30"/>
    <n v="40.5"/>
    <n v="0"/>
    <n v="0"/>
    <n v="1"/>
    <n v="16.666666666666664"/>
    <n v="4"/>
    <n v="6"/>
    <n v="20"/>
    <n v="500"/>
    <m/>
    <m/>
  </r>
  <r>
    <x v="4"/>
    <s v="Planta de tratamiento (Antes)"/>
    <d v="2020-02-12T00:00:00"/>
    <x v="22"/>
    <x v="2"/>
    <d v="1899-12-30T09:39:00"/>
    <n v="13"/>
    <n v="15"/>
    <n v="7"/>
    <n v="7"/>
    <n v="7"/>
    <n v="7"/>
    <n v="68.627450980392155"/>
    <n v="1"/>
    <m/>
    <n v="5"/>
    <n v="55"/>
    <n v="30"/>
    <n v="1.1000000000000001"/>
    <n v="0.5"/>
    <d v="1899-12-30T10:14:00"/>
    <n v="1"/>
    <n v="30"/>
    <n v="41.5"/>
    <n v="44"/>
    <n v="44"/>
    <n v="32"/>
    <n v="4000"/>
    <n v="4"/>
    <n v="4"/>
    <n v="1"/>
    <n v="300"/>
    <m/>
    <s v="gas en el agua (botó tapa de la prueba de nitratos)"/>
  </r>
  <r>
    <x v="5"/>
    <s v="Planta de tratamiento (Después)"/>
    <d v="2020-02-12T00:00:00"/>
    <x v="22"/>
    <x v="2"/>
    <d v="1899-12-30T10:17:00"/>
    <n v="17"/>
    <n v="12"/>
    <n v="7"/>
    <n v="6.2"/>
    <n v="6.4"/>
    <n v="6.3000000000000007"/>
    <n v="57.798165137614689"/>
    <n v="1"/>
    <m/>
    <n v="5"/>
    <n v="65"/>
    <n v="30"/>
    <n v="1.1000000000000001"/>
    <n v="1"/>
    <d v="1899-12-30T10:38:00"/>
    <n v="1"/>
    <n v="30"/>
    <n v="41.5"/>
    <n v="528"/>
    <n v="569"/>
    <n v="575"/>
    <n v="55733.333333333336"/>
    <n v="11"/>
    <n v="6"/>
    <n v="2"/>
    <n v="633.33333333333326"/>
    <m/>
    <s v="gas en el agua (botó tapa de la prueba de nitratos)"/>
  </r>
  <r>
    <x v="22"/>
    <s v="Antes del Hospital Amanalco"/>
    <d v="2020-02-12T00:00:00"/>
    <x v="22"/>
    <x v="2"/>
    <d v="1899-12-30T10:54:00"/>
    <n v="15"/>
    <n v="11"/>
    <n v="7"/>
    <n v="7"/>
    <n v="7"/>
    <n v="7"/>
    <n v="63.063063063063062"/>
    <n v="1"/>
    <m/>
    <n v="5"/>
    <n v="65"/>
    <n v="30"/>
    <m/>
    <m/>
    <d v="1899-12-30T11:10:00"/>
    <n v="1"/>
    <n v="30"/>
    <n v="41.5"/>
    <n v="69"/>
    <n v="90"/>
    <n v="84"/>
    <n v="8100"/>
    <n v="3"/>
    <n v="4"/>
    <n v="10"/>
    <n v="566.66666666666674"/>
    <m/>
    <m/>
  </r>
  <r>
    <x v="21"/>
    <s v="Humedal"/>
    <d v="2020-02-12T00:00:00"/>
    <x v="22"/>
    <x v="2"/>
    <d v="1899-12-30T11:20:00"/>
    <n v="16"/>
    <n v="10"/>
    <n v="7"/>
    <n v="0.8"/>
    <n v="0.8"/>
    <n v="0.8"/>
    <n v="7.0796460176991154"/>
    <n v="2"/>
    <m/>
    <n v="10"/>
    <m/>
    <n v="70"/>
    <n v="0.2"/>
    <n v="0.6"/>
    <d v="1899-12-30T11:54:00"/>
    <n v="3"/>
    <n v="30"/>
    <n v="41.5"/>
    <n v="458"/>
    <n v="436"/>
    <n v="429"/>
    <n v="14700"/>
    <n v="5"/>
    <n v="7"/>
    <n v="12"/>
    <n v="266.66666666666669"/>
    <m/>
    <s v="gas en el agua (botó tapa de la prueba de nitratos) ALCALINIDAD no viró después de 26 gotas"/>
  </r>
  <r>
    <x v="3"/>
    <s v="Haba San Lucas 2"/>
    <d v="2020-02-12T00:00:00"/>
    <x v="22"/>
    <x v="2"/>
    <d v="1899-12-30T12:34:00"/>
    <n v="15"/>
    <n v="11"/>
    <n v="7"/>
    <n v="7.2"/>
    <n v="7.2"/>
    <n v="7.2"/>
    <n v="64.86486486486487"/>
    <n v="1"/>
    <m/>
    <n v="5"/>
    <n v="60"/>
    <n v="30"/>
    <m/>
    <m/>
    <d v="1899-12-30T12:34:00"/>
    <n v="2"/>
    <n v="30"/>
    <n v="41.5"/>
    <n v="4"/>
    <n v="0"/>
    <n v="1"/>
    <n v="83.333333333333343"/>
    <n v="22"/>
    <n v="24"/>
    <n v="25"/>
    <n v="1183.3333333333335"/>
    <m/>
    <m/>
  </r>
  <r>
    <x v="11"/>
    <s v="Papa El Potrero 2"/>
    <d v="2020-02-12T00:00:00"/>
    <x v="22"/>
    <x v="2"/>
    <d v="1899-12-30T11:18:00"/>
    <n v="14"/>
    <n v="9"/>
    <n v="7"/>
    <n v="7.6"/>
    <n v="7.6"/>
    <n v="7.6"/>
    <n v="65.517241379310349"/>
    <n v="1"/>
    <m/>
    <n v="5"/>
    <n v="50"/>
    <m/>
    <m/>
    <m/>
    <d v="1899-12-30T11:40:00"/>
    <n v="2"/>
    <n v="30"/>
    <n v="40.5"/>
    <n v="8"/>
    <n v="9"/>
    <n v="7"/>
    <n v="400"/>
    <n v="6"/>
    <n v="6"/>
    <n v="3"/>
    <n v="250"/>
    <m/>
    <m/>
  </r>
  <r>
    <x v="9"/>
    <s v="Maíz  El Capulín 2"/>
    <d v="2020-02-12T00:00:00"/>
    <x v="22"/>
    <x v="2"/>
    <d v="1899-12-30T12:10:00"/>
    <n v="13"/>
    <n v="12"/>
    <n v="7"/>
    <n v="7.6"/>
    <n v="7.6"/>
    <n v="7.6"/>
    <n v="69.724770642201833"/>
    <n v="1"/>
    <m/>
    <n v="5"/>
    <n v="50"/>
    <n v="40"/>
    <m/>
    <m/>
    <d v="1899-12-30T12:35:00"/>
    <n v="2"/>
    <n v="30"/>
    <n v="40.5"/>
    <n v="0"/>
    <n v="0"/>
    <n v="0"/>
    <n v="0"/>
    <n v="1"/>
    <n v="0"/>
    <n v="0"/>
    <n v="16.666666666666664"/>
    <m/>
    <m/>
  </r>
  <r>
    <x v="7"/>
    <s v="Maíz Agua Bendita 2"/>
    <d v="2020-02-12T00:00:00"/>
    <x v="22"/>
    <x v="2"/>
    <d v="1899-12-30T13:00:00"/>
    <n v="14"/>
    <n v="12"/>
    <n v="7"/>
    <n v="7.6"/>
    <n v="7.6"/>
    <n v="7.6"/>
    <n v="69.724770642201833"/>
    <n v="0"/>
    <m/>
    <n v="2"/>
    <n v="50"/>
    <n v="40"/>
    <m/>
    <m/>
    <d v="1899-12-30T13:30:00"/>
    <n v="2"/>
    <n v="30"/>
    <n v="40.5"/>
    <n v="0"/>
    <n v="0"/>
    <n v="0"/>
    <n v="0"/>
    <n v="1"/>
    <n v="0"/>
    <n v="2"/>
    <n v="50"/>
    <m/>
    <m/>
  </r>
  <r>
    <x v="1"/>
    <s v="Haba Rincón de Guadalupe 2"/>
    <d v="2020-02-12T00:00:00"/>
    <x v="22"/>
    <x v="2"/>
    <d v="1899-12-30T13:50:00"/>
    <n v="14"/>
    <n v="11"/>
    <n v="7"/>
    <n v="7.2"/>
    <n v="7.2"/>
    <n v="7.2"/>
    <n v="64.86486486486487"/>
    <n v="2"/>
    <m/>
    <n v="10"/>
    <n v="50"/>
    <n v="40"/>
    <m/>
    <m/>
    <d v="1899-12-30T14:15:00"/>
    <n v="2"/>
    <n v="30"/>
    <n v="40.5"/>
    <n v="1"/>
    <n v="0"/>
    <n v="2"/>
    <n v="50"/>
    <n v="4"/>
    <n v="0"/>
    <n v="3"/>
    <n v="116.66666666666667"/>
    <m/>
    <m/>
  </r>
  <r>
    <x v="4"/>
    <s v="Planta de tratamiento (Antes)"/>
    <d v="2020-03-02T00:00:00"/>
    <x v="23"/>
    <x v="2"/>
    <d v="1899-12-30T09:30:00"/>
    <n v="16"/>
    <n v="14"/>
    <n v="7"/>
    <n v="6.2"/>
    <n v="6"/>
    <n v="6.1"/>
    <n v="58.653846153846146"/>
    <n v="1"/>
    <m/>
    <n v="5"/>
    <n v="55"/>
    <n v="30"/>
    <n v="1.1000000000000001"/>
    <n v="0.5"/>
    <d v="1899-12-30T09:55:00"/>
    <n v="1"/>
    <n v="32"/>
    <n v="40"/>
    <n v="18"/>
    <n v="25"/>
    <n v="28"/>
    <n v="2366.666666666667"/>
    <n v="16"/>
    <n v="14"/>
    <n v="9"/>
    <n v="1300"/>
    <m/>
    <m/>
  </r>
  <r>
    <x v="5"/>
    <s v="Planta de tratamiento (Después)"/>
    <d v="2020-03-02T00:00:00"/>
    <x v="23"/>
    <x v="2"/>
    <d v="1899-12-30T10:03:00"/>
    <n v="17"/>
    <n v="13"/>
    <n v="7"/>
    <n v="5.8"/>
    <n v="5.6"/>
    <n v="5.6999999999999993"/>
    <n v="53.773584905660378"/>
    <n v="1"/>
    <m/>
    <n v="5"/>
    <n v="70"/>
    <n v="30"/>
    <n v="1.1000000000000001"/>
    <n v="1"/>
    <d v="1899-12-30T10:26:00"/>
    <n v="1"/>
    <n v="32"/>
    <n v="40"/>
    <n v="5"/>
    <n v="8"/>
    <n v="16"/>
    <n v="966.66666666666663"/>
    <n v="37"/>
    <n v="30"/>
    <n v="11"/>
    <n v="2600"/>
    <m/>
    <m/>
  </r>
  <r>
    <x v="22"/>
    <s v="Antes del Hospital Amanalco"/>
    <d v="2020-03-02T00:00:00"/>
    <x v="23"/>
    <x v="2"/>
    <d v="1899-12-30T10:58:00"/>
    <n v="16"/>
    <n v="12"/>
    <n v="7"/>
    <n v="6"/>
    <n v="6"/>
    <n v="6"/>
    <n v="55.045871559633028"/>
    <n v="1"/>
    <m/>
    <n v="5"/>
    <n v="70"/>
    <n v="30"/>
    <m/>
    <m/>
    <d v="1899-12-30T11:20:00"/>
    <n v="1"/>
    <n v="32"/>
    <n v="40"/>
    <n v="390"/>
    <n v="388"/>
    <n v="400"/>
    <n v="39266.666666666672"/>
    <n v="5"/>
    <n v="45"/>
    <n v="38"/>
    <n v="2933.333333333333"/>
    <m/>
    <m/>
  </r>
  <r>
    <x v="21"/>
    <s v="Humedal"/>
    <d v="2020-03-02T00:00:00"/>
    <x v="23"/>
    <x v="2"/>
    <d v="1899-12-30T11:30:00"/>
    <n v="25"/>
    <n v="13"/>
    <n v="6"/>
    <n v="1.4"/>
    <n v="1.8"/>
    <n v="1.6"/>
    <n v="15.094339622641511"/>
    <n v="1"/>
    <m/>
    <n v="5"/>
    <n v="300"/>
    <n v="50"/>
    <n v="1.7"/>
    <n v="0.6"/>
    <d v="1899-12-30T11:45:00"/>
    <n v="1"/>
    <n v="32"/>
    <n v="40"/>
    <n v="136"/>
    <n v="140"/>
    <n v="188"/>
    <n v="15466.666666666666"/>
    <n v="50"/>
    <n v="13"/>
    <n v="14"/>
    <n v="2566.666666666667"/>
    <m/>
    <m/>
  </r>
  <r>
    <x v="3"/>
    <s v="Haba San Lucas 2"/>
    <d v="2020-03-02T00:00:00"/>
    <x v="23"/>
    <x v="2"/>
    <d v="1899-12-30T13:10:00"/>
    <n v="20"/>
    <n v="13"/>
    <n v="7"/>
    <n v="7.2"/>
    <n v="7.2"/>
    <n v="7.2"/>
    <n v="67.924528301886795"/>
    <n v="0"/>
    <m/>
    <n v="2"/>
    <n v="55"/>
    <n v="30"/>
    <m/>
    <m/>
    <d v="1899-12-30T13:30:00"/>
    <n v="2"/>
    <n v="32"/>
    <n v="40"/>
    <n v="0"/>
    <n v="1"/>
    <n v="2"/>
    <n v="50"/>
    <n v="8"/>
    <n v="4"/>
    <n v="3"/>
    <n v="250"/>
    <m/>
    <m/>
  </r>
  <r>
    <x v="13"/>
    <s v="Papa la Providencia 2"/>
    <d v="2020-03-02T00:00:00"/>
    <x v="23"/>
    <x v="2"/>
    <d v="1899-12-30T10:00:00"/>
    <n v="18"/>
    <n v="15"/>
    <n v="7"/>
    <n v="5.6"/>
    <n v="5.6"/>
    <n v="5.6"/>
    <n v="54.901960784313729"/>
    <n v="1"/>
    <m/>
    <n v="5"/>
    <n v="40"/>
    <n v="40"/>
    <m/>
    <m/>
    <d v="1899-12-30T10:25:00"/>
    <n v="2"/>
    <n v="32"/>
    <n v="40"/>
    <n v="0"/>
    <n v="0"/>
    <n v="0"/>
    <n v="0"/>
    <n v="235"/>
    <n v="128"/>
    <n v="228"/>
    <n v="9850"/>
    <m/>
    <m/>
  </r>
  <r>
    <x v="11"/>
    <s v="Papa El Potrero 2"/>
    <d v="2020-03-02T00:00:00"/>
    <x v="23"/>
    <x v="2"/>
    <d v="1899-12-30T10:58:00"/>
    <n v="13"/>
    <n v="11"/>
    <n v="7"/>
    <n v="7.2"/>
    <n v="7.2"/>
    <n v="7.2"/>
    <n v="64.86486486486487"/>
    <n v="0"/>
    <m/>
    <n v="2"/>
    <n v="50"/>
    <n v="40"/>
    <m/>
    <m/>
    <d v="1899-12-30T11:25:00"/>
    <n v="2"/>
    <n v="32"/>
    <n v="39"/>
    <n v="4"/>
    <n v="3"/>
    <n v="7"/>
    <n v="233.33333333333334"/>
    <n v="10"/>
    <n v="9"/>
    <n v="6"/>
    <n v="416.66666666666669"/>
    <m/>
    <m/>
  </r>
  <r>
    <x v="9"/>
    <s v="Maíz  El Capulín 2"/>
    <d v="2020-03-02T00:00:00"/>
    <x v="23"/>
    <x v="2"/>
    <d v="1899-12-30T11:35:00"/>
    <n v="16"/>
    <n v="13"/>
    <n v="7"/>
    <n v="7"/>
    <n v="7"/>
    <n v="7"/>
    <n v="66.037735849056617"/>
    <n v="0"/>
    <m/>
    <n v="2"/>
    <n v="45"/>
    <n v="40"/>
    <m/>
    <m/>
    <d v="1899-12-30T11:58:00"/>
    <n v="2"/>
    <n v="32"/>
    <n v="39"/>
    <n v="5"/>
    <n v="1"/>
    <n v="1"/>
    <n v="116.66666666666667"/>
    <n v="1"/>
    <n v="1"/>
    <n v="6"/>
    <n v="133.33333333333331"/>
    <m/>
    <s v="AJOLOTES"/>
  </r>
  <r>
    <x v="7"/>
    <s v="Maíz Agua Bendita 2"/>
    <d v="2020-03-02T00:00:00"/>
    <x v="23"/>
    <x v="2"/>
    <d v="1899-12-30T12:15:00"/>
    <n v="19"/>
    <n v="13"/>
    <n v="7"/>
    <n v="7"/>
    <n v="7.2"/>
    <n v="7.1"/>
    <n v="66.981132075471692"/>
    <n v="1"/>
    <m/>
    <n v="5"/>
    <n v="50"/>
    <n v="40"/>
    <m/>
    <m/>
    <d v="1899-12-30T12:40:00"/>
    <n v="2"/>
    <n v="32"/>
    <n v="40"/>
    <n v="0"/>
    <n v="0"/>
    <n v="0"/>
    <n v="0"/>
    <n v="2"/>
    <n v="5"/>
    <n v="7"/>
    <n v="233.33333333333334"/>
    <m/>
    <m/>
  </r>
  <r>
    <x v="1"/>
    <s v="Haba Rincón de Guadalupe 2"/>
    <d v="2020-03-02T00:00:00"/>
    <x v="23"/>
    <x v="2"/>
    <m/>
    <n v="20"/>
    <n v="16"/>
    <n v="7"/>
    <n v="6.6"/>
    <n v="6.6"/>
    <n v="6.6"/>
    <n v="65.999999999999986"/>
    <n v="0"/>
    <m/>
    <n v="2"/>
    <n v="45"/>
    <n v="40"/>
    <m/>
    <m/>
    <d v="1899-12-30T14:10:00"/>
    <n v="2"/>
    <n v="32"/>
    <n v="40"/>
    <n v="2"/>
    <n v="1"/>
    <n v="1"/>
    <n v="66.666666666666657"/>
    <n v="12"/>
    <n v="17"/>
    <n v="8"/>
    <n v="616.66666666666674"/>
    <m/>
    <m/>
  </r>
  <r>
    <x v="18"/>
    <s v="Antes del Hospital Amanalco"/>
    <d v="2020-03-10T00:00:00"/>
    <x v="23"/>
    <x v="2"/>
    <d v="1899-12-30T13:10:00"/>
    <n v="19"/>
    <n v="17"/>
    <n v="7"/>
    <m/>
    <m/>
    <s v="N/A"/>
    <s v="N/A"/>
    <n v="2"/>
    <m/>
    <n v="10"/>
    <n v="175"/>
    <n v="80"/>
    <n v="1.66"/>
    <n v="3"/>
    <d v="1899-12-30T13:45:00"/>
    <n v="1"/>
    <n v="35"/>
    <n v="43"/>
    <n v="250"/>
    <n v="250"/>
    <n v="250"/>
    <n v="25000"/>
    <n v="48"/>
    <n v="66"/>
    <n v="79"/>
    <n v="6433.333333333333"/>
    <m/>
    <m/>
  </r>
  <r>
    <x v="9"/>
    <s v="Maíz  El Capulín 2"/>
    <d v="2020-04-06T00:00:00"/>
    <x v="24"/>
    <x v="2"/>
    <d v="1899-12-30T12:15:00"/>
    <n v="14"/>
    <n v="14"/>
    <n v="7"/>
    <n v="7.4"/>
    <n v="7.6"/>
    <n v="7.5"/>
    <n v="72.115384615384613"/>
    <n v="0"/>
    <m/>
    <n v="2"/>
    <n v="50"/>
    <n v="30"/>
    <m/>
    <m/>
    <d v="1899-12-30T12:35:00"/>
    <n v="3"/>
    <n v="34"/>
    <n v="40"/>
    <n v="0"/>
    <n v="0"/>
    <n v="0"/>
    <n v="0"/>
    <n v="0"/>
    <n v="0"/>
    <n v="1"/>
    <n v="11.111111111111109"/>
    <m/>
    <m/>
  </r>
  <r>
    <x v="11"/>
    <s v="Papa El Potrero 2"/>
    <d v="2020-04-06T00:00:00"/>
    <x v="24"/>
    <x v="2"/>
    <d v="1899-12-30T01:15:00"/>
    <n v="16"/>
    <n v="12"/>
    <n v="7"/>
    <n v="7.6"/>
    <n v="7.6"/>
    <n v="7.6"/>
    <n v="69.724770642201833"/>
    <n v="1"/>
    <m/>
    <n v="5"/>
    <n v="60"/>
    <n v="50"/>
    <m/>
    <m/>
    <d v="1899-12-30T01:40:00"/>
    <n v="2"/>
    <n v="34"/>
    <n v="40"/>
    <n v="1"/>
    <n v="3"/>
    <n v="0"/>
    <n v="66.666666666666657"/>
    <n v="0"/>
    <n v="0"/>
    <n v="0"/>
    <n v="0"/>
    <m/>
    <m/>
  </r>
  <r>
    <x v="22"/>
    <s v="Antes del Hospital Amanalco"/>
    <d v="2020-04-06T00:00:00"/>
    <x v="24"/>
    <x v="2"/>
    <d v="1899-12-30T12:30:00"/>
    <n v="20"/>
    <n v="14"/>
    <n v="7"/>
    <n v="6.4"/>
    <n v="6.4"/>
    <n v="6.4"/>
    <n v="61.53846153846154"/>
    <n v="1"/>
    <m/>
    <n v="5"/>
    <n v="80"/>
    <n v="40"/>
    <m/>
    <m/>
    <d v="1899-12-30T13:00:00"/>
    <n v="1"/>
    <n v="34"/>
    <n v="40"/>
    <n v="0"/>
    <n v="11"/>
    <n v="8"/>
    <n v="633.33333333333326"/>
    <n v="1"/>
    <n v="1"/>
    <n v="0"/>
    <n v="66.666666666666657"/>
    <m/>
    <m/>
  </r>
  <r>
    <x v="1"/>
    <s v="Haba Rincón de Guadalupe 2"/>
    <d v="2020-04-06T00:00:00"/>
    <x v="24"/>
    <x v="2"/>
    <d v="1899-12-30T10:34:00"/>
    <n v="17"/>
    <n v="12"/>
    <n v="7"/>
    <n v="7.4"/>
    <n v="7.4"/>
    <n v="7.4"/>
    <n v="67.889908256880744"/>
    <n v="1"/>
    <m/>
    <n v="5"/>
    <n v="65"/>
    <n v="50"/>
    <m/>
    <m/>
    <d v="1899-12-30T11:05:00"/>
    <n v="3"/>
    <n v="34"/>
    <n v="40"/>
    <n v="0"/>
    <n v="14"/>
    <n v="1"/>
    <n v="166.66666666666666"/>
    <n v="0"/>
    <n v="0"/>
    <n v="0"/>
    <n v="0"/>
    <m/>
    <m/>
  </r>
  <r>
    <x v="7"/>
    <s v="Maíz Agua Bendita 2"/>
    <d v="2020-04-06T00:00:00"/>
    <x v="24"/>
    <x v="2"/>
    <d v="1899-12-30T11:15:00"/>
    <n v="12"/>
    <n v="11"/>
    <n v="7"/>
    <n v="7.4"/>
    <n v="7"/>
    <n v="7.2"/>
    <n v="64.86486486486487"/>
    <n v="0"/>
    <m/>
    <n v="2"/>
    <n v="60"/>
    <n v="40"/>
    <m/>
    <m/>
    <d v="1899-12-30T11:40:00"/>
    <n v="2"/>
    <n v="34"/>
    <n v="40"/>
    <n v="0"/>
    <n v="0"/>
    <n v="0"/>
    <n v="0"/>
    <n v="0"/>
    <n v="0"/>
    <n v="0"/>
    <n v="0"/>
    <m/>
    <m/>
  </r>
  <r>
    <x v="5"/>
    <s v="Planta de tratamiento (Después)"/>
    <d v="2020-04-06T00:00:00"/>
    <x v="24"/>
    <x v="2"/>
    <d v="1899-12-30T11:00:00"/>
    <n v="20"/>
    <n v="15"/>
    <n v="7"/>
    <n v="7"/>
    <n v="7"/>
    <n v="7"/>
    <n v="68.627450980392155"/>
    <n v="1"/>
    <m/>
    <n v="5"/>
    <n v="90"/>
    <n v="40"/>
    <m/>
    <m/>
    <d v="1899-12-30T11:33:00"/>
    <n v="1"/>
    <n v="34"/>
    <n v="40"/>
    <n v="16"/>
    <n v="15"/>
    <n v="27"/>
    <n v="1933.3333333333333"/>
    <n v="2"/>
    <n v="3"/>
    <n v="2"/>
    <n v="233.33333333333334"/>
    <m/>
    <m/>
  </r>
  <r>
    <x v="21"/>
    <s v="Humedal"/>
    <d v="2020-04-06T00:00:00"/>
    <x v="24"/>
    <x v="2"/>
    <d v="1899-12-30T13:10:00"/>
    <n v="20"/>
    <n v="15"/>
    <n v="7"/>
    <n v="1"/>
    <n v="1"/>
    <n v="1"/>
    <n v="9.8039215686274517"/>
    <n v="2"/>
    <m/>
    <n v="10"/>
    <n v="400"/>
    <n v="80"/>
    <m/>
    <m/>
    <d v="1899-12-30T13:30:00"/>
    <n v="1"/>
    <n v="34"/>
    <n v="40"/>
    <n v="0"/>
    <n v="1"/>
    <n v="9"/>
    <n v="333.33333333333337"/>
    <n v="1"/>
    <n v="0"/>
    <n v="1"/>
    <n v="66.666666666666657"/>
    <m/>
    <m/>
  </r>
  <r>
    <x v="13"/>
    <s v="Papa la Providencia 2"/>
    <d v="2020-04-06T00:00:00"/>
    <x v="24"/>
    <x v="2"/>
    <d v="1899-12-30T14:15:00"/>
    <n v="19"/>
    <n v="20"/>
    <n v="6.5"/>
    <n v="7"/>
    <n v="7"/>
    <n v="7"/>
    <n v="76.08695652173914"/>
    <n v="1"/>
    <m/>
    <n v="5"/>
    <n v="70"/>
    <n v="40"/>
    <m/>
    <m/>
    <d v="1899-12-30T14:50:00"/>
    <n v="2"/>
    <n v="34"/>
    <n v="40"/>
    <n v="0"/>
    <n v="0"/>
    <n v="0"/>
    <n v="0"/>
    <n v="0"/>
    <n v="0"/>
    <n v="0"/>
    <n v="0"/>
    <m/>
    <m/>
  </r>
  <r>
    <x v="4"/>
    <s v="Planta de tratamiento (Antes)"/>
    <d v="2020-04-06T00:00:00"/>
    <x v="24"/>
    <x v="2"/>
    <d v="1899-12-30T10:40:00"/>
    <n v="19"/>
    <n v="13"/>
    <n v="7"/>
    <n v="7.2"/>
    <n v="7.2"/>
    <n v="7.2"/>
    <n v="67.924528301886795"/>
    <n v="1"/>
    <m/>
    <n v="5"/>
    <n v="105"/>
    <n v="30"/>
    <m/>
    <m/>
    <d v="1899-12-30T10:45:00"/>
    <n v="1"/>
    <n v="34"/>
    <n v="40"/>
    <n v="25"/>
    <n v="33"/>
    <n v="30"/>
    <n v="2933.333333333333"/>
    <n v="1"/>
    <n v="19"/>
    <n v="29"/>
    <n v="1633.3333333333333"/>
    <m/>
    <m/>
  </r>
  <r>
    <x v="3"/>
    <s v="Haba San Lucas 2"/>
    <d v="2020-04-06T00:00:00"/>
    <x v="24"/>
    <x v="2"/>
    <d v="1899-12-30T14:15:00"/>
    <n v="20.5"/>
    <n v="13"/>
    <n v="7.5"/>
    <n v="7.4"/>
    <n v="7.4"/>
    <n v="7.4"/>
    <n v="69.811320754716988"/>
    <n v="2"/>
    <m/>
    <n v="10"/>
    <n v="75"/>
    <n v="30"/>
    <m/>
    <m/>
    <d v="1899-12-30T14:35:00"/>
    <n v="2"/>
    <n v="34"/>
    <n v="40"/>
    <n v="0"/>
    <n v="0"/>
    <n v="0"/>
    <n v="0"/>
    <n v="0"/>
    <n v="0"/>
    <n v="5"/>
    <n v="83.333333333333343"/>
    <m/>
    <m/>
  </r>
  <r>
    <x v="21"/>
    <s v="Humedal"/>
    <d v="2020-05-04T00:00:00"/>
    <x v="25"/>
    <x v="2"/>
    <d v="1899-12-30T12:25:00"/>
    <n v="26"/>
    <n v="18"/>
    <n v="7"/>
    <m/>
    <m/>
    <s v="N/A"/>
    <s v="N/A"/>
    <n v="4"/>
    <m/>
    <n v="20"/>
    <n v="240"/>
    <n v="50"/>
    <m/>
    <n v="0.6"/>
    <d v="1899-12-30T13:00:00"/>
    <n v="1"/>
    <n v="35"/>
    <n v="40"/>
    <n v="20"/>
    <n v="24"/>
    <n v="24"/>
    <n v="2266.666666666667"/>
    <n v="20"/>
    <n v="15"/>
    <n v="13"/>
    <n v="1600"/>
    <m/>
    <m/>
  </r>
  <r>
    <x v="14"/>
    <s v="El Recodo (Después del Hospital)"/>
    <d v="2020-05-04T00:00:00"/>
    <x v="25"/>
    <x v="2"/>
    <d v="1899-12-30T11:50:00"/>
    <n v="20"/>
    <n v="16"/>
    <n v="7"/>
    <n v="7"/>
    <n v="7"/>
    <n v="7"/>
    <n v="70"/>
    <n v="2"/>
    <m/>
    <n v="10"/>
    <n v="60"/>
    <n v="30"/>
    <m/>
    <m/>
    <d v="1899-12-30T12:10:00"/>
    <n v="1"/>
    <n v="35"/>
    <n v="40"/>
    <n v="4"/>
    <n v="3"/>
    <n v="2"/>
    <n v="300"/>
    <n v="3"/>
    <n v="1"/>
    <n v="2"/>
    <n v="200"/>
    <m/>
    <m/>
  </r>
  <r>
    <x v="5"/>
    <s v="Planta de tratamiento (Después)"/>
    <d v="2020-05-04T00:00:00"/>
    <x v="25"/>
    <x v="2"/>
    <d v="1899-12-30T10:45:00"/>
    <n v="21"/>
    <n v="16"/>
    <n v="7"/>
    <n v="7.2"/>
    <n v="7.2"/>
    <n v="7.2"/>
    <n v="72"/>
    <n v="2"/>
    <m/>
    <n v="10"/>
    <n v="65"/>
    <n v="30"/>
    <n v="1.76"/>
    <n v="0.6"/>
    <d v="1899-12-30T11:15:00"/>
    <n v="1"/>
    <n v="35"/>
    <n v="40"/>
    <n v="82"/>
    <n v="90"/>
    <n v="100"/>
    <n v="9066.6666666666679"/>
    <n v="12"/>
    <n v="14"/>
    <n v="7"/>
    <n v="1100"/>
    <m/>
    <m/>
  </r>
  <r>
    <x v="4"/>
    <s v="Planta de tratamiento (Antes)"/>
    <d v="2020-05-04T00:00:00"/>
    <x v="25"/>
    <x v="2"/>
    <d v="1899-12-30T10:00:00"/>
    <n v="21"/>
    <n v="15"/>
    <n v="7"/>
    <n v="7.4"/>
    <n v="7.2"/>
    <n v="7.3000000000000007"/>
    <n v="71.568627450980401"/>
    <n v="2"/>
    <m/>
    <n v="10"/>
    <n v="65"/>
    <n v="30"/>
    <n v="1.76"/>
    <n v="1"/>
    <d v="1899-12-30T10:35:00"/>
    <n v="1"/>
    <n v="35"/>
    <n v="40"/>
    <n v="34"/>
    <n v="32"/>
    <n v="20"/>
    <n v="2866.666666666667"/>
    <n v="20"/>
    <n v="25"/>
    <n v="37"/>
    <n v="2733.333333333333"/>
    <m/>
    <m/>
  </r>
  <r>
    <x v="3"/>
    <s v="Haba San Lucas 2"/>
    <d v="2020-05-04T00:00:00"/>
    <x v="25"/>
    <x v="2"/>
    <d v="1899-12-30T13:20:00"/>
    <n v="26"/>
    <n v="16"/>
    <n v="7.5"/>
    <n v="7"/>
    <n v="7.2"/>
    <n v="7.1"/>
    <n v="71"/>
    <n v="1"/>
    <m/>
    <n v="5"/>
    <n v="50"/>
    <n v="30"/>
    <m/>
    <m/>
    <d v="1899-12-30T13:50:00"/>
    <n v="2"/>
    <n v="35"/>
    <n v="40"/>
    <n v="6"/>
    <n v="3"/>
    <n v="3"/>
    <n v="200"/>
    <n v="0"/>
    <n v="4"/>
    <n v="8"/>
    <n v="200"/>
    <m/>
    <m/>
  </r>
  <r>
    <x v="7"/>
    <s v="Maíz Agua Bendita 2"/>
    <d v="2020-05-04T00:00:00"/>
    <x v="25"/>
    <x v="2"/>
    <d v="1899-12-30T13:25:00"/>
    <n v="19"/>
    <n v="16"/>
    <n v="7.5"/>
    <n v="7"/>
    <n v="7"/>
    <n v="7"/>
    <n v="70"/>
    <n v="1"/>
    <m/>
    <n v="5"/>
    <n v="75"/>
    <n v="30"/>
    <m/>
    <m/>
    <d v="1899-12-30T13:55:00"/>
    <n v="2"/>
    <n v="35"/>
    <n v="40"/>
    <n v="1"/>
    <n v="0"/>
    <n v="0"/>
    <n v="16.666666666666664"/>
    <n v="0"/>
    <n v="2"/>
    <n v="1"/>
    <n v="50"/>
    <m/>
    <m/>
  </r>
  <r>
    <x v="9"/>
    <s v="Maíz  El Capulín 2"/>
    <d v="2020-05-04T00:00:00"/>
    <x v="25"/>
    <x v="2"/>
    <d v="1899-12-30T12:20:00"/>
    <n v="24"/>
    <n v="15"/>
    <n v="7"/>
    <n v="6.6"/>
    <n v="6.8"/>
    <n v="6.6999999999999993"/>
    <n v="65.686274509803923"/>
    <n v="1"/>
    <m/>
    <n v="5"/>
    <n v="65"/>
    <n v="30"/>
    <m/>
    <m/>
    <d v="1899-12-30T12:50:00"/>
    <n v="3"/>
    <n v="35"/>
    <n v="40"/>
    <n v="0"/>
    <n v="0"/>
    <n v="1"/>
    <n v="11.111111111111109"/>
    <n v="4"/>
    <n v="4"/>
    <n v="1"/>
    <n v="100"/>
    <m/>
    <m/>
  </r>
  <r>
    <x v="11"/>
    <s v="Papa El Potrero 2"/>
    <d v="2020-05-04T00:00:00"/>
    <x v="25"/>
    <x v="2"/>
    <d v="1899-12-30T11:25:00"/>
    <n v="19.5"/>
    <n v="14"/>
    <n v="7"/>
    <n v="6.4"/>
    <n v="6.6"/>
    <n v="6.5"/>
    <n v="62.5"/>
    <n v="1"/>
    <m/>
    <n v="5"/>
    <n v="70"/>
    <n v="30"/>
    <s v=" "/>
    <m/>
    <d v="1899-12-30T11:45:00"/>
    <n v="2"/>
    <n v="35"/>
    <n v="40"/>
    <n v="4"/>
    <n v="7"/>
    <n v="7"/>
    <n v="300"/>
    <n v="42"/>
    <n v="34"/>
    <n v="27"/>
    <n v="1716.6666666666667"/>
    <m/>
    <m/>
  </r>
  <r>
    <x v="13"/>
    <s v="Papa la Providencia 2"/>
    <d v="2020-05-04T00:00:00"/>
    <x v="25"/>
    <x v="2"/>
    <d v="1899-12-30T10:30:00"/>
    <n v="22"/>
    <n v="19"/>
    <n v="7"/>
    <n v="6.6"/>
    <n v="6.6"/>
    <n v="6.6"/>
    <n v="70.212765957446805"/>
    <n v="1"/>
    <m/>
    <n v="5"/>
    <n v="100"/>
    <n v="50"/>
    <m/>
    <m/>
    <d v="1900-01-10T00:00:00"/>
    <n v="2"/>
    <n v="35"/>
    <n v="40"/>
    <n v="0"/>
    <n v="0"/>
    <n v="0"/>
    <n v="0"/>
    <n v="4"/>
    <n v="8"/>
    <n v="0"/>
    <n v="200"/>
    <m/>
    <m/>
  </r>
  <r>
    <x v="1"/>
    <s v="Haba Rincón de Guadalupe 2"/>
    <d v="2020-05-04T00:00:00"/>
    <x v="25"/>
    <x v="2"/>
    <d v="1899-12-30T14:20:00"/>
    <n v="19"/>
    <n v="15"/>
    <n v="7"/>
    <n v="6.8"/>
    <n v="6.8"/>
    <n v="6.8"/>
    <n v="66.666666666666671"/>
    <n v="1"/>
    <m/>
    <n v="5"/>
    <n v="75"/>
    <n v="40"/>
    <m/>
    <m/>
    <d v="1899-12-30T14:55:00"/>
    <n v="2"/>
    <n v="35"/>
    <n v="40"/>
    <n v="10"/>
    <n v="1"/>
    <n v="10"/>
    <n v="350"/>
    <n v="4"/>
    <n v="15"/>
    <n v="17"/>
    <n v="600"/>
    <m/>
    <m/>
  </r>
  <r>
    <x v="21"/>
    <s v="Humedal"/>
    <d v="2020-06-08T00:00:00"/>
    <x v="26"/>
    <x v="2"/>
    <d v="1899-12-30T12:35:00"/>
    <n v="20"/>
    <n v="17"/>
    <n v="6.5"/>
    <n v="0"/>
    <n v="0"/>
    <n v="0"/>
    <n v="0"/>
    <m/>
    <n v="3"/>
    <n v="30"/>
    <n v="315"/>
    <n v="60"/>
    <n v="0.88"/>
    <n v="1"/>
    <d v="1899-12-30T12:55:00"/>
    <n v="1"/>
    <n v="34"/>
    <n v="42"/>
    <n v="48"/>
    <n v="54"/>
    <n v="1"/>
    <n v="3433.3333333333335"/>
    <n v="90"/>
    <n v="135"/>
    <n v="24"/>
    <n v="8300"/>
    <m/>
    <m/>
  </r>
  <r>
    <x v="7"/>
    <s v="Maíz Agua Bendita 2"/>
    <d v="2020-06-08T00:00:00"/>
    <x v="26"/>
    <x v="2"/>
    <d v="1899-12-30T13:30:00"/>
    <n v="14"/>
    <n v="13"/>
    <n v="7"/>
    <n v="6.6"/>
    <n v="6.8"/>
    <n v="6.6999999999999993"/>
    <n v="63.20754716981132"/>
    <n v="0"/>
    <m/>
    <n v="2"/>
    <n v="50"/>
    <n v="60"/>
    <m/>
    <m/>
    <d v="1899-12-30T14:05:00"/>
    <n v="2"/>
    <n v="34"/>
    <n v="42"/>
    <n v="0"/>
    <n v="0"/>
    <n v="0"/>
    <n v="0"/>
    <n v="0"/>
    <n v="0"/>
    <n v="0"/>
    <n v="0"/>
    <m/>
    <m/>
  </r>
  <r>
    <x v="14"/>
    <s v="El Recodo (Después del Hospital)"/>
    <d v="2020-06-08T00:00:00"/>
    <x v="26"/>
    <x v="2"/>
    <d v="1899-12-30T13:20:00"/>
    <n v="18"/>
    <n v="15"/>
    <n v="7"/>
    <n v="6.4"/>
    <n v="6.4"/>
    <n v="6.4"/>
    <n v="62.745098039215698"/>
    <n v="2"/>
    <m/>
    <n v="10"/>
    <n v="75"/>
    <n v="30"/>
    <m/>
    <m/>
    <d v="1899-12-30T13:40:00"/>
    <n v="1"/>
    <n v="34"/>
    <n v="42"/>
    <n v="16"/>
    <n v="18"/>
    <n v="19"/>
    <n v="1766.6666666666667"/>
    <n v="25"/>
    <n v="9"/>
    <n v="16"/>
    <n v="1666.6666666666667"/>
    <m/>
    <m/>
  </r>
  <r>
    <x v="9"/>
    <s v="Maíz  El Capulín 2"/>
    <d v="2020-06-08T00:00:00"/>
    <x v="26"/>
    <x v="2"/>
    <d v="1899-12-30T12:30:00"/>
    <n v="18"/>
    <n v="16"/>
    <n v="7"/>
    <n v="6.6"/>
    <n v="6.6"/>
    <n v="6.6"/>
    <n v="65.999999999999986"/>
    <n v="0"/>
    <m/>
    <n v="2"/>
    <n v="65"/>
    <n v="30"/>
    <m/>
    <m/>
    <d v="1899-12-30T13:05:00"/>
    <n v="2"/>
    <n v="34"/>
    <n v="42"/>
    <n v="5"/>
    <n v="8"/>
    <n v="6"/>
    <n v="316.66666666666663"/>
    <n v="8"/>
    <n v="0"/>
    <n v="2"/>
    <n v="166.66666666666669"/>
    <m/>
    <m/>
  </r>
  <r>
    <x v="11"/>
    <s v="Papa El Potrero 2"/>
    <d v="2020-06-08T00:00:00"/>
    <x v="26"/>
    <x v="2"/>
    <d v="1899-12-30T11:30:00"/>
    <n v="17"/>
    <n v="15"/>
    <n v="7.5"/>
    <n v="6.4"/>
    <n v="6.4"/>
    <n v="6.4"/>
    <n v="62.745098039215698"/>
    <n v="0"/>
    <m/>
    <n v="2"/>
    <n v="60"/>
    <n v="40"/>
    <m/>
    <m/>
    <d v="1899-12-30T12:05:00"/>
    <n v="2"/>
    <n v="34"/>
    <n v="42"/>
    <n v="16"/>
    <n v="16"/>
    <n v="11"/>
    <n v="716.66666666666674"/>
    <n v="82"/>
    <n v="16"/>
    <n v="34"/>
    <n v="2200"/>
    <m/>
    <m/>
  </r>
  <r>
    <x v="13"/>
    <s v="Papa la Providencia 2"/>
    <d v="2020-06-08T00:00:00"/>
    <x v="26"/>
    <x v="2"/>
    <d v="1899-12-30T10:15:00"/>
    <n v="16"/>
    <n v="16"/>
    <n v="7"/>
    <n v="5"/>
    <n v="5"/>
    <n v="5"/>
    <n v="50"/>
    <n v="2"/>
    <m/>
    <n v="10"/>
    <n v="65"/>
    <n v="170"/>
    <m/>
    <m/>
    <d v="1899-12-30T10:45:00"/>
    <n v="2"/>
    <n v="34"/>
    <n v="42"/>
    <n v="1"/>
    <n v="1"/>
    <n v="3"/>
    <n v="83.333333333333343"/>
    <n v="132"/>
    <n v="203"/>
    <n v="177"/>
    <n v="8533.3333333333321"/>
    <m/>
    <m/>
  </r>
  <r>
    <x v="5"/>
    <s v="Planta de tratamiento (Después)"/>
    <d v="2020-06-08T00:00:00"/>
    <x v="26"/>
    <x v="2"/>
    <d v="1899-12-30T10:30:00"/>
    <n v="2"/>
    <n v="15"/>
    <n v="7"/>
    <n v="6.4"/>
    <n v="6.4"/>
    <n v="6.4"/>
    <n v="62.745098039215698"/>
    <n v="2"/>
    <m/>
    <n v="10"/>
    <n v="80"/>
    <n v="40"/>
    <n v="0.88"/>
    <n v="0.2"/>
    <d v="1899-12-30T10:50:00"/>
    <n v="1"/>
    <n v="34"/>
    <n v="42"/>
    <n v="250"/>
    <n v="250"/>
    <n v="250"/>
    <n v="25000"/>
    <n v="12"/>
    <n v="25"/>
    <n v="10"/>
    <n v="1566.6666666666665"/>
    <m/>
    <m/>
  </r>
  <r>
    <x v="4"/>
    <s v="Planta de tratamiento (Antes)"/>
    <d v="2020-06-08T00:00:00"/>
    <x v="26"/>
    <x v="2"/>
    <d v="1899-12-30T09:50:00"/>
    <n v="12"/>
    <n v="10"/>
    <n v="7"/>
    <n v="7.4"/>
    <n v="7.2"/>
    <n v="7.3000000000000007"/>
    <n v="64.601769911504419"/>
    <n v="2"/>
    <m/>
    <n v="10"/>
    <n v="70"/>
    <n v="30"/>
    <n v="1.76"/>
    <n v="0.2"/>
    <d v="1899-12-30T10:20:00"/>
    <n v="1"/>
    <n v="34"/>
    <n v="42"/>
    <n v="97"/>
    <n v="48"/>
    <n v="67"/>
    <n v="7066.666666666667"/>
    <n v="15"/>
    <n v="15"/>
    <n v="20"/>
    <n v="1666.6666666666667"/>
    <m/>
    <m/>
  </r>
  <r>
    <x v="3"/>
    <s v="Haba San Lucas 2"/>
    <d v="2020-06-08T00:00:00"/>
    <x v="26"/>
    <x v="2"/>
    <d v="1899-12-30T11:40:00"/>
    <n v="17"/>
    <n v="14"/>
    <n v="7.5"/>
    <n v="7.6"/>
    <n v="7.4"/>
    <n v="7.5"/>
    <n v="72.115384615384613"/>
    <n v="2"/>
    <m/>
    <n v="10"/>
    <n v="70"/>
    <n v="30"/>
    <m/>
    <m/>
    <d v="1899-12-30T11:40:00"/>
    <n v="2"/>
    <n v="34"/>
    <n v="42"/>
    <n v="4"/>
    <n v="25"/>
    <n v="49"/>
    <n v="1300"/>
    <n v="22"/>
    <n v="29"/>
    <n v="88"/>
    <n v="2316.666666666667"/>
    <m/>
    <m/>
  </r>
  <r>
    <x v="1"/>
    <s v="Haba Rincón de Guadalupe 2"/>
    <d v="2020-06-08T00:00:00"/>
    <x v="26"/>
    <x v="2"/>
    <d v="1899-12-30T14:25:00"/>
    <n v="19"/>
    <n v="15"/>
    <n v="7"/>
    <n v="6.6"/>
    <n v="6.8"/>
    <n v="6.6999999999999993"/>
    <n v="65.686274509803923"/>
    <n v="4"/>
    <m/>
    <n v="20"/>
    <n v="50"/>
    <n v="40"/>
    <m/>
    <m/>
    <d v="1899-12-30T14:55:00"/>
    <n v="2"/>
    <n v="34"/>
    <n v="42"/>
    <n v="6"/>
    <n v="4"/>
    <n v="2"/>
    <n v="200"/>
    <n v="13"/>
    <n v="45"/>
    <n v="27"/>
    <n v="1416.6666666666665"/>
    <m/>
    <s v="El agua se encontró turbia por que fue provocada por personas que estaban pescando"/>
  </r>
  <r>
    <x v="3"/>
    <s v="Haba San Lucas 2"/>
    <d v="2020-07-07T00:00:00"/>
    <x v="27"/>
    <x v="2"/>
    <d v="1899-12-30T11:35:00"/>
    <n v="17"/>
    <n v="14"/>
    <n v="8"/>
    <n v="7.2"/>
    <n v="7"/>
    <n v="7.1"/>
    <n v="68.269230769230759"/>
    <n v="2"/>
    <m/>
    <n v="10"/>
    <n v="65"/>
    <n v="30"/>
    <m/>
    <m/>
    <d v="1899-12-30T11:55:00"/>
    <n v="2"/>
    <n v="30"/>
    <n v="42"/>
    <n v="4"/>
    <n v="3"/>
    <n v="4"/>
    <n v="183.33333333333331"/>
    <n v="37"/>
    <n v="84"/>
    <n v="39"/>
    <n v="2666.666666666667"/>
    <m/>
    <m/>
  </r>
  <r>
    <x v="7"/>
    <s v="Maíz Agua Bendita 2"/>
    <d v="2020-07-07T00:00:00"/>
    <x v="27"/>
    <x v="2"/>
    <d v="1899-12-30T13:20:00"/>
    <n v="15"/>
    <n v="13"/>
    <n v="7"/>
    <n v="6.4"/>
    <n v="6.4"/>
    <n v="6.4"/>
    <n v="60.377358490566046"/>
    <n v="0"/>
    <m/>
    <n v="2"/>
    <n v="55"/>
    <n v="40"/>
    <m/>
    <m/>
    <d v="1899-12-30T13:50:00"/>
    <n v="1"/>
    <n v="30"/>
    <n v="42"/>
    <n v="2"/>
    <n v="4"/>
    <n v="1"/>
    <n v="233.33333333333334"/>
    <n v="26"/>
    <n v="33"/>
    <n v="13"/>
    <n v="2400"/>
    <m/>
    <m/>
  </r>
  <r>
    <x v="9"/>
    <s v="Maíz  El Capulín 2"/>
    <d v="2020-07-07T00:00:00"/>
    <x v="27"/>
    <x v="2"/>
    <d v="1899-12-30T12:25:00"/>
    <n v="17"/>
    <n v="15"/>
    <n v="7"/>
    <n v="7.2"/>
    <n v="7.2"/>
    <n v="7.2"/>
    <n v="70.588235294117652"/>
    <n v="0"/>
    <m/>
    <n v="2"/>
    <n v="35"/>
    <n v="30"/>
    <m/>
    <m/>
    <d v="1899-12-30T13:00:00"/>
    <n v="2"/>
    <n v="30"/>
    <n v="42"/>
    <n v="1"/>
    <n v="5"/>
    <n v="2"/>
    <n v="133.33333333333331"/>
    <n v="92"/>
    <n v="48"/>
    <n v="42"/>
    <n v="3033.333333333333"/>
    <m/>
    <m/>
  </r>
  <r>
    <x v="11"/>
    <s v="Papa El Potrero 2"/>
    <d v="2020-07-07T00:00:00"/>
    <x v="27"/>
    <x v="2"/>
    <d v="1899-12-30T11:25:00"/>
    <n v="21"/>
    <n v="15"/>
    <n v="7"/>
    <n v="6.4"/>
    <n v="6.2"/>
    <n v="6.3000000000000007"/>
    <n v="61.764705882352956"/>
    <m/>
    <m/>
    <s v="MUY TURBIA"/>
    <n v="50"/>
    <n v="40"/>
    <m/>
    <m/>
    <d v="1899-12-30T11:50:00"/>
    <n v="1"/>
    <n v="30"/>
    <n v="42"/>
    <n v="51"/>
    <n v="26"/>
    <n v="48"/>
    <n v="4166.6666666666661"/>
    <n v="127"/>
    <n v="72"/>
    <n v="163"/>
    <n v="12066.666666666668"/>
    <m/>
    <m/>
  </r>
  <r>
    <x v="13"/>
    <s v="Papa la Providencia 2"/>
    <d v="2020-07-07T00:00:00"/>
    <x v="27"/>
    <x v="2"/>
    <d v="1899-12-30T10:30:00"/>
    <n v="17"/>
    <n v="17"/>
    <n v="6.5"/>
    <n v="3"/>
    <n v="3"/>
    <n v="3"/>
    <n v="30.612244897959179"/>
    <m/>
    <n v="4"/>
    <n v="40"/>
    <n v="60"/>
    <n v="40"/>
    <m/>
    <m/>
    <d v="1899-12-30T11:00:00"/>
    <n v="1"/>
    <n v="30"/>
    <n v="42"/>
    <n v="0"/>
    <n v="1"/>
    <n v="2"/>
    <n v="100"/>
    <n v="94"/>
    <n v="95"/>
    <n v="102"/>
    <n v="9700"/>
    <m/>
    <m/>
  </r>
  <r>
    <x v="1"/>
    <s v="Haba Rincón de Guadalupe 2"/>
    <d v="2020-07-07T00:00:00"/>
    <x v="27"/>
    <x v="2"/>
    <d v="1899-12-30T14:10:00"/>
    <n v="15"/>
    <n v="14"/>
    <n v="7"/>
    <n v="6.6"/>
    <n v="6.6"/>
    <n v="6.6"/>
    <n v="63.46153846153846"/>
    <n v="1"/>
    <m/>
    <n v="5"/>
    <n v="50"/>
    <n v="50"/>
    <m/>
    <m/>
    <d v="1899-12-30T14:30:00"/>
    <n v="1"/>
    <n v="30"/>
    <n v="42"/>
    <n v="0"/>
    <n v="0"/>
    <n v="0"/>
    <n v="0"/>
    <n v="29"/>
    <n v="30"/>
    <n v="32"/>
    <n v="3033.333333333333"/>
    <m/>
    <m/>
  </r>
  <r>
    <x v="21"/>
    <s v="Humedal"/>
    <d v="2020-07-07T00:00:00"/>
    <x v="27"/>
    <x v="2"/>
    <d v="1899-12-30T12:30:00"/>
    <n v="18"/>
    <n v="18"/>
    <n v="7"/>
    <n v="0"/>
    <n v="0"/>
    <n v="0"/>
    <n v="0"/>
    <m/>
    <n v="3"/>
    <n v="30"/>
    <n v="225"/>
    <m/>
    <m/>
    <n v="1"/>
    <d v="1899-12-30T13:00:00"/>
    <n v="2"/>
    <n v="30"/>
    <n v="42"/>
    <n v="250"/>
    <n v="250"/>
    <n v="250"/>
    <n v="12500"/>
    <n v="250"/>
    <n v="250"/>
    <n v="250"/>
    <n v="12500"/>
    <m/>
    <s v="NO HUBO OXIGENO"/>
  </r>
  <r>
    <x v="22"/>
    <s v="Antes del Hospital Amanalco"/>
    <d v="2020-07-07T00:00:00"/>
    <x v="27"/>
    <x v="2"/>
    <d v="1899-12-30T13:30:00"/>
    <n v="19"/>
    <n v="15"/>
    <n v="7.5"/>
    <n v="6.8"/>
    <n v="6.8"/>
    <n v="6.8"/>
    <n v="66.666666666666671"/>
    <n v="2"/>
    <m/>
    <n v="10"/>
    <n v="70"/>
    <n v="30"/>
    <m/>
    <m/>
    <d v="1899-12-30T13:55:00"/>
    <n v="1"/>
    <n v="30"/>
    <n v="42"/>
    <n v="41"/>
    <n v="40"/>
    <n v="32"/>
    <n v="3766.6666666666665"/>
    <n v="70"/>
    <n v="120"/>
    <n v="66"/>
    <n v="8533.3333333333321"/>
    <m/>
    <m/>
  </r>
  <r>
    <x v="5"/>
    <s v="Planta de tratamiento (Después)"/>
    <d v="2020-07-07T00:00:00"/>
    <x v="27"/>
    <x v="2"/>
    <d v="1899-12-30T09:40:00"/>
    <n v="19"/>
    <n v="15"/>
    <n v="7"/>
    <n v="6.2"/>
    <n v="6.2"/>
    <n v="6.2"/>
    <n v="60.7843137254902"/>
    <m/>
    <m/>
    <s v="MUY TURBIA"/>
    <n v="70"/>
    <n v="30"/>
    <n v="0.88"/>
    <n v="0.4"/>
    <d v="1899-12-30T10:15:00"/>
    <n v="1"/>
    <n v="30"/>
    <n v="42"/>
    <n v="62"/>
    <n v="66"/>
    <n v="76"/>
    <n v="6800"/>
    <n v="151"/>
    <n v="90"/>
    <n v="73"/>
    <n v="10466.666666666668"/>
    <m/>
    <m/>
  </r>
  <r>
    <x v="4"/>
    <s v="Planta de tratamiento (Antes)"/>
    <d v="2020-07-07T00:00:00"/>
    <x v="27"/>
    <x v="2"/>
    <d v="1899-12-30T10:26:00"/>
    <n v="19"/>
    <n v="15"/>
    <n v="7"/>
    <n v="6"/>
    <n v="6.2"/>
    <n v="6.1"/>
    <n v="59.803921568627452"/>
    <n v="1"/>
    <m/>
    <n v="5"/>
    <n v="70"/>
    <n v="30"/>
    <n v="0.88"/>
    <n v="0.4"/>
    <d v="1899-12-30T10:45:00"/>
    <n v="1"/>
    <n v="30"/>
    <n v="42"/>
    <n v="161"/>
    <n v="148"/>
    <n v="152"/>
    <n v="15366.666666666666"/>
    <n v="133"/>
    <n v="144"/>
    <n v="130"/>
    <n v="13566.666666666666"/>
    <m/>
    <s v="TURBIDEZ. NO SE OBSERVA EL PUNTO A LOS 25ML POR LLUVIA EL DIA ANTERIOR"/>
  </r>
  <r>
    <x v="7"/>
    <s v="Maíz Agua Bendita 2"/>
    <d v="2020-08-10T00:00:00"/>
    <x v="28"/>
    <x v="2"/>
    <d v="1899-12-30T13:30:00"/>
    <n v="16"/>
    <n v="13"/>
    <n v="7"/>
    <n v="6"/>
    <n v="6"/>
    <n v="6"/>
    <n v="56.60377358490566"/>
    <n v="3"/>
    <m/>
    <n v="15"/>
    <n v="45"/>
    <n v="60"/>
    <m/>
    <m/>
    <d v="1899-12-30T14:00:00"/>
    <n v="2"/>
    <n v="35"/>
    <n v="43"/>
    <n v="18"/>
    <n v="14"/>
    <n v="14"/>
    <n v="766.66666666666674"/>
    <n v="74"/>
    <n v="87"/>
    <n v="86"/>
    <n v="4116.6666666666661"/>
    <m/>
    <m/>
  </r>
  <r>
    <x v="4"/>
    <s v="Planta de tratamiento (Antes)"/>
    <d v="2020-08-10T00:00:00"/>
    <x v="28"/>
    <x v="2"/>
    <d v="1899-12-30T09:50:00"/>
    <n v="16"/>
    <n v="14"/>
    <n v="7"/>
    <n v="6"/>
    <n v="6"/>
    <n v="6"/>
    <n v="57.692307692307686"/>
    <m/>
    <m/>
    <n v="0"/>
    <n v="65"/>
    <n v="30"/>
    <n v="0.88"/>
    <n v="0.5"/>
    <d v="1899-12-30T10:20:00"/>
    <n v="1"/>
    <n v="35"/>
    <n v="43"/>
    <n v="28"/>
    <n v="90"/>
    <n v="51"/>
    <n v="5633.3333333333339"/>
    <n v="72"/>
    <n v="83"/>
    <n v="75"/>
    <n v="7666.666666666667"/>
    <m/>
    <m/>
  </r>
  <r>
    <x v="11"/>
    <s v="Papa El Potrero 2"/>
    <d v="2020-08-10T00:00:00"/>
    <x v="28"/>
    <x v="2"/>
    <d v="1899-12-30T11:30:00"/>
    <n v="20"/>
    <n v="14"/>
    <n v="7"/>
    <n v="6.4"/>
    <n v="6.4"/>
    <n v="6.4"/>
    <n v="61.53846153846154"/>
    <n v="2"/>
    <m/>
    <n v="10"/>
    <n v="30"/>
    <n v="30"/>
    <m/>
    <m/>
    <d v="1899-12-30T12:05:00"/>
    <n v="2"/>
    <n v="35"/>
    <n v="43"/>
    <n v="29"/>
    <n v="27"/>
    <n v="32"/>
    <n v="1466.6666666666665"/>
    <n v="70"/>
    <n v="61"/>
    <n v="52"/>
    <n v="3050"/>
    <m/>
    <m/>
  </r>
  <r>
    <x v="13"/>
    <s v="Papa la Providencia 2"/>
    <d v="2020-08-10T00:00:00"/>
    <x v="28"/>
    <x v="2"/>
    <d v="1899-12-30T10:35:00"/>
    <n v="19"/>
    <n v="13"/>
    <n v="6.5"/>
    <n v="6"/>
    <n v="6.2"/>
    <n v="6.1"/>
    <n v="57.547169811320757"/>
    <m/>
    <n v="4"/>
    <n v="40"/>
    <n v="15"/>
    <n v="30"/>
    <m/>
    <m/>
    <d v="1899-12-30T11:10:00"/>
    <n v="2"/>
    <n v="35"/>
    <n v="43"/>
    <n v="74"/>
    <n v="73"/>
    <n v="109"/>
    <n v="4266.6666666666661"/>
    <n v="62"/>
    <n v="40"/>
    <n v="53"/>
    <n v="2583.333333333333"/>
    <m/>
    <m/>
  </r>
  <r>
    <x v="1"/>
    <s v="Haba Rincón de Guadalupe 2"/>
    <d v="2020-08-10T00:00:00"/>
    <x v="28"/>
    <x v="2"/>
    <d v="1899-12-30T14:20:00"/>
    <n v="19"/>
    <n v="14"/>
    <n v="7"/>
    <n v="7"/>
    <n v="7"/>
    <n v="7"/>
    <n v="67.307692307692307"/>
    <n v="1"/>
    <m/>
    <n v="5"/>
    <n v="30"/>
    <n v="30"/>
    <m/>
    <m/>
    <d v="1899-12-30T14:55:00"/>
    <n v="2"/>
    <n v="35"/>
    <n v="43"/>
    <n v="2"/>
    <n v="3"/>
    <n v="2"/>
    <n v="116.66666666666667"/>
    <n v="6"/>
    <n v="4"/>
    <n v="10"/>
    <n v="333.33333333333337"/>
    <m/>
    <m/>
  </r>
  <r>
    <x v="5"/>
    <s v="Planta de tratamiento (Después)"/>
    <d v="2020-08-10T00:00:00"/>
    <x v="28"/>
    <x v="2"/>
    <d v="1899-12-30T10:30:00"/>
    <n v="18"/>
    <n v="15"/>
    <n v="7"/>
    <n v="6"/>
    <n v="6.2"/>
    <n v="6.1"/>
    <n v="59.803921568627452"/>
    <m/>
    <m/>
    <n v="0"/>
    <n v="60"/>
    <n v="30"/>
    <n v="1.88"/>
    <n v="0.5"/>
    <d v="1900-01-10T00:00:00"/>
    <n v="1"/>
    <n v="35"/>
    <n v="43"/>
    <n v="223"/>
    <n v="122"/>
    <n v="127"/>
    <n v="15733.333333333334"/>
    <n v="24"/>
    <n v="39"/>
    <n v="36"/>
    <n v="3300"/>
    <m/>
    <m/>
  </r>
  <r>
    <x v="3"/>
    <s v="Haba San Lucas 2"/>
    <d v="2020-08-10T00:00:00"/>
    <x v="28"/>
    <x v="2"/>
    <d v="1899-12-30T12:00:00"/>
    <n v="15"/>
    <n v="14"/>
    <n v="8"/>
    <n v="7.2"/>
    <n v="7.2"/>
    <n v="7.2"/>
    <n v="69.230769230769226"/>
    <n v="3"/>
    <m/>
    <n v="15"/>
    <n v="55"/>
    <n v="30"/>
    <m/>
    <m/>
    <d v="1899-12-30T12:30:00"/>
    <n v="2"/>
    <n v="35"/>
    <n v="43"/>
    <n v="17"/>
    <n v="23"/>
    <n v="24"/>
    <n v="1066.6666666666665"/>
    <n v="32"/>
    <n v="32"/>
    <n v="57"/>
    <n v="2016.6666666666667"/>
    <m/>
    <m/>
  </r>
  <r>
    <x v="22"/>
    <s v="Antes del Hospital Amanalco"/>
    <d v="2020-08-10T00:00:00"/>
    <x v="28"/>
    <x v="2"/>
    <d v="1899-12-30T13:55:00"/>
    <n v="22"/>
    <n v="15"/>
    <n v="7"/>
    <n v="6.6"/>
    <n v="6.6"/>
    <n v="6.6"/>
    <n v="64.705882352941174"/>
    <n v="2"/>
    <m/>
    <n v="10"/>
    <n v="55"/>
    <n v="30"/>
    <m/>
    <m/>
    <d v="1899-12-30T14:15:00"/>
    <n v="1"/>
    <n v="35"/>
    <n v="43"/>
    <n v="6"/>
    <n v="4"/>
    <n v="4"/>
    <n v="466.66666666666669"/>
    <n v="8"/>
    <n v="28"/>
    <n v="15"/>
    <n v="1700"/>
    <m/>
    <m/>
  </r>
  <r>
    <x v="9"/>
    <s v="Maíz  El Capulín 2"/>
    <d v="2020-08-10T00:00:00"/>
    <x v="28"/>
    <x v="2"/>
    <d v="1899-12-30T12:40:00"/>
    <n v="20"/>
    <n v="15"/>
    <n v="7"/>
    <n v="6"/>
    <n v="6.2"/>
    <n v="6.1"/>
    <n v="59.803921568627452"/>
    <n v="3"/>
    <m/>
    <n v="15"/>
    <n v="30"/>
    <n v="40"/>
    <m/>
    <m/>
    <d v="1899-12-30T13:10:00"/>
    <n v="2"/>
    <n v="35"/>
    <n v="45"/>
    <n v="12"/>
    <n v="21"/>
    <n v="12"/>
    <n v="750"/>
    <n v="24"/>
    <n v="52"/>
    <n v="67"/>
    <n v="2383.333333333333"/>
    <m/>
    <m/>
  </r>
  <r>
    <x v="3"/>
    <s v="Haba San Lucas 2"/>
    <d v="2020-09-07T00:00:00"/>
    <x v="29"/>
    <x v="2"/>
    <d v="1899-12-30T12:00:00"/>
    <n v="18"/>
    <n v="15"/>
    <n v="8"/>
    <n v="6.8"/>
    <n v="7"/>
    <n v="6.9"/>
    <n v="67.64705882352942"/>
    <n v="1"/>
    <m/>
    <n v="5"/>
    <n v="60"/>
    <n v="30"/>
    <m/>
    <m/>
    <d v="1899-12-30T12:10:00"/>
    <n v="2"/>
    <n v="34"/>
    <n v="42.5"/>
    <n v="6"/>
    <n v="3"/>
    <n v="7"/>
    <n v="266.66666666666663"/>
    <n v="64"/>
    <n v="29"/>
    <n v="30"/>
    <n v="2050"/>
    <m/>
    <m/>
  </r>
  <r>
    <x v="21"/>
    <s v="Humedal"/>
    <d v="2020-09-07T00:00:00"/>
    <x v="29"/>
    <x v="2"/>
    <d v="1899-12-30T13:00:00"/>
    <n v="17"/>
    <n v="17"/>
    <n v="6.5"/>
    <n v="0"/>
    <n v="0"/>
    <n v="0"/>
    <n v="0"/>
    <n v="3"/>
    <m/>
    <n v="15"/>
    <n v="225"/>
    <n v="150"/>
    <n v="0.88"/>
    <n v="2"/>
    <d v="1899-12-30T12:50:00"/>
    <n v="1"/>
    <n v="34"/>
    <n v="42.5"/>
    <n v="168"/>
    <n v="198"/>
    <n v="187"/>
    <n v="18433.333333333336"/>
    <n v="126"/>
    <n v="92"/>
    <n v="142"/>
    <n v="12000"/>
    <m/>
    <m/>
  </r>
  <r>
    <x v="9"/>
    <s v="Maíz  El Capulín 2"/>
    <d v="2020-09-07T00:00:00"/>
    <x v="29"/>
    <x v="2"/>
    <d v="1899-12-30T12:20:00"/>
    <n v="14"/>
    <n v="14"/>
    <n v="7.5"/>
    <n v="8.4"/>
    <n v="8.1999999999999993"/>
    <n v="8.3000000000000007"/>
    <n v="79.807692307692307"/>
    <n v="1"/>
    <m/>
    <n v="5"/>
    <n v="25"/>
    <n v="50"/>
    <m/>
    <m/>
    <d v="1899-12-30T12:55:00"/>
    <n v="2"/>
    <n v="34"/>
    <n v="43"/>
    <n v="6"/>
    <n v="11"/>
    <n v="3"/>
    <n v="333.33333333333337"/>
    <n v="112"/>
    <n v="101"/>
    <n v="70"/>
    <n v="4716.6666666666661"/>
    <m/>
    <m/>
  </r>
  <r>
    <x v="4"/>
    <s v="Planta de tratamiento (Antes)"/>
    <d v="2020-09-07T00:00:00"/>
    <x v="29"/>
    <x v="2"/>
    <d v="1899-12-30T09:40:00"/>
    <n v="17"/>
    <n v="15"/>
    <n v="7"/>
    <n v="6.2"/>
    <n v="6.2"/>
    <n v="6.2"/>
    <n v="60.7843137254902"/>
    <n v="2"/>
    <m/>
    <n v="10"/>
    <n v="60"/>
    <n v="30"/>
    <n v="0.88"/>
    <n v="2.5"/>
    <d v="1899-12-30T10:15:00"/>
    <n v="1"/>
    <n v="34"/>
    <n v="42.5"/>
    <n v="85"/>
    <n v="116"/>
    <n v="17"/>
    <n v="7266.666666666667"/>
    <n v="25"/>
    <n v="46"/>
    <n v="20"/>
    <n v="3033.333333333333"/>
    <m/>
    <m/>
  </r>
  <r>
    <x v="5"/>
    <s v="Planta de tratamiento (Después)"/>
    <d v="2020-09-07T00:00:00"/>
    <x v="29"/>
    <x v="2"/>
    <d v="1899-12-30T10:25:00"/>
    <n v="18"/>
    <n v="16"/>
    <n v="7"/>
    <n v="6.4"/>
    <n v="6.4"/>
    <n v="6.4"/>
    <n v="64"/>
    <n v="2"/>
    <m/>
    <n v="10"/>
    <n v="60"/>
    <n v="40"/>
    <n v="2.88"/>
    <n v="0.5"/>
    <d v="1899-12-30T10:55:00"/>
    <n v="1"/>
    <n v="34"/>
    <n v="42.5"/>
    <n v="115"/>
    <n v="111"/>
    <n v="99"/>
    <n v="10833.333333333332"/>
    <n v="33"/>
    <n v="26"/>
    <n v="25"/>
    <n v="2800"/>
    <m/>
    <m/>
  </r>
  <r>
    <x v="14"/>
    <s v="El Recodo (Después del Hospital)"/>
    <d v="2020-09-07T00:00:00"/>
    <x v="29"/>
    <x v="2"/>
    <d v="1899-12-30T14:10:00"/>
    <n v="17"/>
    <n v="15"/>
    <n v="7.5"/>
    <n v="6.6"/>
    <n v="6.6"/>
    <n v="6.6"/>
    <n v="64.705882352941174"/>
    <n v="2"/>
    <m/>
    <n v="10"/>
    <n v="60"/>
    <n v="30"/>
    <m/>
    <m/>
    <d v="1899-12-30T14:50:00"/>
    <n v="1"/>
    <n v="34"/>
    <n v="42.5"/>
    <n v="50"/>
    <n v="37"/>
    <n v="52"/>
    <n v="4633.3333333333339"/>
    <n v="65"/>
    <n v="31"/>
    <n v="66"/>
    <n v="5400"/>
    <m/>
    <m/>
  </r>
  <r>
    <x v="13"/>
    <s v="Papa la Providencia 2"/>
    <d v="2020-09-07T00:00:00"/>
    <x v="29"/>
    <x v="2"/>
    <d v="1899-12-30T10:15:00"/>
    <n v="22"/>
    <n v="14"/>
    <n v="6"/>
    <n v="5.8"/>
    <n v="5.8"/>
    <n v="5.8"/>
    <n v="55.769230769230774"/>
    <n v="2"/>
    <m/>
    <n v="10"/>
    <n v="20"/>
    <n v="10"/>
    <m/>
    <m/>
    <d v="1899-12-30T10:50:00"/>
    <n v="2"/>
    <n v="34"/>
    <n v="43"/>
    <n v="17"/>
    <n v="33"/>
    <n v="50"/>
    <n v="1666.6666666666667"/>
    <n v="75"/>
    <n v="89"/>
    <n v="59"/>
    <n v="3716.6666666666665"/>
    <m/>
    <m/>
  </r>
  <r>
    <x v="11"/>
    <s v="Papa El Potrero 2"/>
    <d v="2020-09-07T00:00:00"/>
    <x v="29"/>
    <x v="2"/>
    <d v="1899-12-30T11:20:00"/>
    <n v="16"/>
    <n v="14"/>
    <n v="7"/>
    <n v="6.4"/>
    <n v="6.2"/>
    <n v="6.3000000000000007"/>
    <n v="60.57692307692308"/>
    <n v="2"/>
    <m/>
    <n v="10"/>
    <n v="35"/>
    <n v="40"/>
    <m/>
    <m/>
    <d v="1899-12-30T11:50:00"/>
    <n v="2"/>
    <n v="34"/>
    <n v="43"/>
    <n v="195"/>
    <n v="166"/>
    <n v="218"/>
    <n v="9650"/>
    <n v="9"/>
    <n v="14"/>
    <n v="23"/>
    <n v="766.66666666666674"/>
    <m/>
    <m/>
  </r>
  <r>
    <x v="9"/>
    <s v="Maíz  El Capulín 2"/>
    <d v="2020-09-07T00:00:00"/>
    <x v="29"/>
    <x v="2"/>
    <d v="1899-12-30T12:20:00"/>
    <n v="14"/>
    <n v="14"/>
    <n v="7.5"/>
    <n v="8.4"/>
    <n v="8.1999999999999993"/>
    <n v="8.3000000000000007"/>
    <n v="79.807692307692307"/>
    <n v="1"/>
    <m/>
    <n v="5"/>
    <n v="25"/>
    <n v="60"/>
    <m/>
    <m/>
    <d v="1899-12-30T12:55:00"/>
    <n v="2"/>
    <n v="34"/>
    <n v="43"/>
    <n v="6"/>
    <n v="11"/>
    <n v="3"/>
    <n v="333.33333333333337"/>
    <n v="112"/>
    <n v="101"/>
    <n v="70"/>
    <n v="4716.6666666666661"/>
    <m/>
    <m/>
  </r>
  <r>
    <x v="7"/>
    <s v="Maíz Agua Bendita 2"/>
    <d v="2020-09-07T00:00:00"/>
    <x v="29"/>
    <x v="2"/>
    <d v="1899-12-30T13:25:00"/>
    <n v="14"/>
    <n v="13"/>
    <n v="7"/>
    <n v="6.4"/>
    <n v="6.4"/>
    <n v="6.4"/>
    <n v="60.377358490566046"/>
    <n v="1"/>
    <m/>
    <n v="5"/>
    <n v="35"/>
    <n v="60"/>
    <m/>
    <m/>
    <d v="1899-12-30T13:55:00"/>
    <n v="2"/>
    <n v="34"/>
    <n v="43"/>
    <n v="0"/>
    <n v="1"/>
    <n v="1"/>
    <n v="33.333333333333329"/>
    <n v="78"/>
    <n v="75"/>
    <n v="60"/>
    <n v="3550"/>
    <m/>
    <m/>
  </r>
  <r>
    <x v="1"/>
    <s v="Haba Rincón de Guadalupe 2"/>
    <d v="2020-09-07T00:00:00"/>
    <x v="29"/>
    <x v="2"/>
    <d v="1899-12-30T14:15:00"/>
    <n v="16"/>
    <n v="14"/>
    <n v="7"/>
    <n v="7"/>
    <n v="7.2"/>
    <n v="7.1"/>
    <n v="68.269230769230759"/>
    <n v="3"/>
    <m/>
    <n v="15"/>
    <n v="30"/>
    <n v="40"/>
    <m/>
    <m/>
    <d v="1899-12-30T14:45:00"/>
    <n v="2"/>
    <n v="34"/>
    <n v="43"/>
    <n v="12"/>
    <n v="9"/>
    <n v="11"/>
    <n v="533.33333333333326"/>
    <n v="60"/>
    <n v="89"/>
    <n v="53"/>
    <n v="3366.6666666666665"/>
    <m/>
    <m/>
  </r>
  <r>
    <x v="4"/>
    <s v="Planta de tratamiento (Antes)"/>
    <d v="2020-10-05T00:00:00"/>
    <x v="30"/>
    <x v="2"/>
    <d v="1899-12-30T09:40:00"/>
    <n v="12"/>
    <n v="11"/>
    <n v="7"/>
    <n v="7"/>
    <n v="7.2"/>
    <n v="7.1"/>
    <n v="63.963963963963963"/>
    <n v="2"/>
    <m/>
    <n v="10"/>
    <n v="70"/>
    <n v="30"/>
    <n v="1.76"/>
    <n v="0.5"/>
    <d v="1899-12-30T10:10:00"/>
    <n v="1"/>
    <n v="35"/>
    <n v="41"/>
    <n v="73"/>
    <n v="69"/>
    <n v="53"/>
    <n v="6500"/>
    <n v="8"/>
    <n v="10"/>
    <n v="8"/>
    <n v="866.66666666666663"/>
    <m/>
    <m/>
  </r>
  <r>
    <x v="5"/>
    <s v="Planta de tratamiento (Después)"/>
    <d v="2020-10-05T00:00:00"/>
    <x v="30"/>
    <x v="2"/>
    <d v="1899-12-30T10:20:00"/>
    <n v="15"/>
    <n v="12"/>
    <n v="7"/>
    <n v="6.8"/>
    <n v="7"/>
    <n v="6.9"/>
    <n v="63.302752293577981"/>
    <n v="2"/>
    <m/>
    <n v="10"/>
    <n v="85"/>
    <n v="50"/>
    <n v="1.76"/>
    <n v="0.5"/>
    <d v="1899-12-30T10:40:00"/>
    <n v="1"/>
    <n v="35"/>
    <n v="41"/>
    <n v="10"/>
    <n v="70"/>
    <n v="107"/>
    <n v="6233.3333333333339"/>
    <n v="11"/>
    <n v="55"/>
    <n v="45"/>
    <n v="3700"/>
    <m/>
    <s v="Planta descargando una cantidad importante de agua de aspecto jabonoso"/>
  </r>
  <r>
    <x v="14"/>
    <s v="El Recodo (Después del Hospital)"/>
    <d v="2020-10-05T00:00:00"/>
    <x v="30"/>
    <x v="2"/>
    <d v="1899-12-30T13:10:00"/>
    <n v="22"/>
    <n v="12"/>
    <n v="8"/>
    <n v="7.2"/>
    <n v="7.4"/>
    <n v="7.3000000000000007"/>
    <n v="66.972477064220186"/>
    <n v="1"/>
    <m/>
    <n v="5"/>
    <n v="45"/>
    <n v="30"/>
    <m/>
    <m/>
    <d v="1899-12-30T13:30:00"/>
    <n v="1"/>
    <n v="35"/>
    <n v="41"/>
    <n v="15"/>
    <n v="7"/>
    <n v="10"/>
    <n v="1066.6666666666665"/>
    <n v="17"/>
    <n v="8"/>
    <n v="8"/>
    <n v="1100"/>
    <m/>
    <m/>
  </r>
  <r>
    <x v="21"/>
    <s v="Humedal"/>
    <d v="2020-10-05T00:00:00"/>
    <x v="30"/>
    <x v="2"/>
    <d v="1899-12-30T12:25:00"/>
    <n v="19"/>
    <n v="15"/>
    <n v="7"/>
    <n v="0.2"/>
    <n v="0"/>
    <n v="0.1"/>
    <n v="0.98039215686274528"/>
    <n v="2"/>
    <m/>
    <n v="10"/>
    <n v="160"/>
    <n v="60"/>
    <m/>
    <n v="3"/>
    <d v="1899-12-30T12:45:00"/>
    <n v="1"/>
    <n v="35"/>
    <n v="41"/>
    <n v="10"/>
    <n v="14"/>
    <n v="10"/>
    <n v="1133.3333333333335"/>
    <n v="7"/>
    <n v="6"/>
    <n v="8"/>
    <n v="700"/>
    <m/>
    <m/>
  </r>
  <r>
    <x v="3"/>
    <s v="Haba San Lucas 2"/>
    <d v="2020-10-05T00:00:00"/>
    <x v="30"/>
    <x v="2"/>
    <d v="1899-12-30T11:20:00"/>
    <n v="15"/>
    <n v="13"/>
    <n v="8"/>
    <n v="7.4"/>
    <n v="7.6"/>
    <n v="7.5"/>
    <n v="70.754716981132077"/>
    <n v="2"/>
    <m/>
    <n v="10"/>
    <n v="60"/>
    <n v="30"/>
    <m/>
    <m/>
    <d v="1899-12-30T11:40:00"/>
    <n v="2"/>
    <n v="35"/>
    <n v="41"/>
    <n v="3"/>
    <n v="5"/>
    <n v="2"/>
    <n v="166.66666666666669"/>
    <n v="7"/>
    <n v="13"/>
    <n v="12"/>
    <n v="533.33333333333326"/>
    <m/>
    <m/>
  </r>
  <r>
    <x v="13"/>
    <s v="Papa la Providencia 2"/>
    <d v="2020-10-05T00:00:00"/>
    <x v="30"/>
    <x v="2"/>
    <d v="1899-12-30T10:20:00"/>
    <n v="16"/>
    <n v="12"/>
    <n v="7"/>
    <n v="6.4"/>
    <n v="6.4"/>
    <n v="6.4"/>
    <n v="58.715596330275233"/>
    <n v="1"/>
    <m/>
    <n v="5"/>
    <n v="35"/>
    <n v="70"/>
    <m/>
    <m/>
    <d v="1899-12-30T10:50:00"/>
    <n v="2"/>
    <n v="35"/>
    <n v="41"/>
    <n v="1"/>
    <n v="1"/>
    <n v="2"/>
    <n v="66.666666666666657"/>
    <n v="3"/>
    <n v="8"/>
    <n v="11"/>
    <n v="366.66666666666663"/>
    <m/>
    <m/>
  </r>
  <r>
    <x v="11"/>
    <s v="Papa El Potrero 2"/>
    <d v="2020-10-05T00:00:00"/>
    <x v="30"/>
    <x v="2"/>
    <d v="1899-12-30T11:30:00"/>
    <n v="17"/>
    <n v="11"/>
    <n v="7"/>
    <n v="7.4"/>
    <n v="7.4"/>
    <n v="7.4"/>
    <n v="66.666666666666671"/>
    <n v="1"/>
    <m/>
    <n v="5"/>
    <n v="40"/>
    <n v="30"/>
    <m/>
    <m/>
    <d v="1899-12-30T12:00:00"/>
    <n v="2"/>
    <n v="35"/>
    <n v="41"/>
    <n v="9"/>
    <n v="21"/>
    <n v="22"/>
    <n v="866.66666666666663"/>
    <n v="26"/>
    <n v="37"/>
    <n v="21"/>
    <n v="1400"/>
    <m/>
    <m/>
  </r>
  <r>
    <x v="9"/>
    <s v="Maíz  El Capulín 2"/>
    <d v="2020-10-05T00:00:00"/>
    <x v="30"/>
    <x v="2"/>
    <d v="1899-12-30T12:20:00"/>
    <n v="17"/>
    <n v="13"/>
    <n v="7.5"/>
    <n v="9.3000000000000007"/>
    <n v="9.4"/>
    <n v="9.3500000000000014"/>
    <n v="88.207547169811335"/>
    <n v="0"/>
    <m/>
    <n v="2"/>
    <n v="25"/>
    <n v="30"/>
    <m/>
    <m/>
    <d v="1899-12-30T12:50:00"/>
    <n v="2"/>
    <n v="35"/>
    <n v="41"/>
    <n v="2"/>
    <n v="0"/>
    <n v="1"/>
    <n v="50"/>
    <n v="10"/>
    <n v="25"/>
    <n v="6"/>
    <n v="683.33333333333326"/>
    <m/>
    <m/>
  </r>
  <r>
    <x v="7"/>
    <s v="Maíz Agua Bendita 2"/>
    <d v="2020-10-05T00:00:00"/>
    <x v="30"/>
    <x v="2"/>
    <d v="1899-12-30T13:30:00"/>
    <n v="14"/>
    <n v="13"/>
    <n v="7"/>
    <n v="7.2"/>
    <n v="7.2"/>
    <n v="7.2"/>
    <n v="67.924528301886795"/>
    <n v="2"/>
    <m/>
    <n v="10"/>
    <n v="40"/>
    <n v="40"/>
    <m/>
    <m/>
    <d v="1899-12-30T14:05:00"/>
    <n v="2"/>
    <n v="35"/>
    <n v="41"/>
    <n v="0"/>
    <n v="2"/>
    <n v="0"/>
    <n v="33.333333333333329"/>
    <n v="39"/>
    <n v="0"/>
    <n v="3"/>
    <n v="700"/>
    <m/>
    <m/>
  </r>
  <r>
    <x v="1"/>
    <s v="Haba Rincón de Guadalupe 2"/>
    <d v="2020-10-05T00:00:00"/>
    <x v="30"/>
    <x v="2"/>
    <d v="1899-12-30T14:20:00"/>
    <n v="19"/>
    <n v="13"/>
    <n v="7"/>
    <n v="7"/>
    <n v="7"/>
    <n v="7"/>
    <n v="66.037735849056617"/>
    <n v="1"/>
    <m/>
    <n v="5"/>
    <n v="40"/>
    <n v="50"/>
    <m/>
    <m/>
    <d v="1899-12-30T14:55:00"/>
    <n v="2"/>
    <n v="35"/>
    <n v="41"/>
    <n v="1"/>
    <n v="2"/>
    <n v="0"/>
    <n v="50"/>
    <n v="1"/>
    <n v="8"/>
    <n v="13"/>
    <n v="366.66666666666663"/>
    <m/>
    <m/>
  </r>
  <r>
    <x v="4"/>
    <s v="Planta de tratamiento (Antes)"/>
    <d v="2020-11-09T00:00:00"/>
    <x v="31"/>
    <x v="2"/>
    <d v="1899-12-30T10:10:00"/>
    <n v="21"/>
    <n v="13"/>
    <n v="7.5"/>
    <n v="6.6"/>
    <n v="6.8"/>
    <n v="6.6999999999999993"/>
    <n v="63.20754716981132"/>
    <n v="1"/>
    <m/>
    <n v="5"/>
    <n v="50"/>
    <n v="30"/>
    <n v="4.4000000000000004"/>
    <n v="0.5"/>
    <d v="1899-12-30T10:40:00"/>
    <n v="1"/>
    <n v="34"/>
    <n v="42.5"/>
    <n v="67"/>
    <n v="77"/>
    <n v="60"/>
    <n v="6800"/>
    <n v="4"/>
    <n v="12"/>
    <n v="7"/>
    <n v="766.66666666666674"/>
    <m/>
    <m/>
  </r>
  <r>
    <x v="5"/>
    <s v="Planta de tratamiento (Después)"/>
    <d v="2020-11-09T00:00:00"/>
    <x v="31"/>
    <x v="2"/>
    <d v="1899-12-30T10:40:00"/>
    <n v="19"/>
    <n v="14"/>
    <n v="7.5"/>
    <n v="7"/>
    <n v="7"/>
    <n v="7"/>
    <n v="67.307692307692307"/>
    <n v="1"/>
    <m/>
    <n v="5"/>
    <n v="60"/>
    <n v="30"/>
    <n v="4.4000000000000004"/>
    <n v="1"/>
    <d v="1899-12-30T11:10:00"/>
    <n v="1"/>
    <n v="34"/>
    <n v="42.5"/>
    <n v="47"/>
    <n v="64"/>
    <n v="42"/>
    <n v="5100"/>
    <n v="10"/>
    <n v="12"/>
    <n v="6"/>
    <n v="933.33333333333337"/>
    <m/>
    <m/>
  </r>
  <r>
    <x v="14"/>
    <s v="El Recodo (Después del Hospital)"/>
    <d v="2020-11-09T00:00:00"/>
    <x v="31"/>
    <x v="2"/>
    <d v="1899-12-30T14:00:00"/>
    <n v="20"/>
    <n v="14"/>
    <n v="7.5"/>
    <n v="6.8"/>
    <n v="6.8"/>
    <n v="6.8"/>
    <n v="65.384615384615387"/>
    <n v="1"/>
    <m/>
    <n v="5"/>
    <n v="55"/>
    <n v="30"/>
    <m/>
    <m/>
    <d v="1899-12-30T14:20:00"/>
    <n v="1"/>
    <n v="34"/>
    <n v="42.5"/>
    <n v="1"/>
    <n v="2"/>
    <n v="5"/>
    <n v="266.66666666666663"/>
    <n v="5"/>
    <n v="3"/>
    <n v="10"/>
    <n v="600"/>
    <m/>
    <m/>
  </r>
  <r>
    <x v="21"/>
    <s v="Humedal"/>
    <d v="2020-11-09T00:00:00"/>
    <x v="31"/>
    <x v="2"/>
    <d v="1899-12-30T13:30:00"/>
    <n v="22"/>
    <n v="13"/>
    <n v="7"/>
    <n v="0.6"/>
    <n v="0.8"/>
    <n v="0.7"/>
    <n v="6.6037735849056602"/>
    <n v="2"/>
    <m/>
    <n v="10"/>
    <n v="170"/>
    <n v="80"/>
    <n v="0"/>
    <n v="3"/>
    <d v="1899-12-30T13:50:00"/>
    <n v="1"/>
    <n v="34"/>
    <n v="42.5"/>
    <n v="1"/>
    <n v="0"/>
    <n v="0"/>
    <n v="33.333333333333329"/>
    <n v="8"/>
    <n v="9"/>
    <n v="12"/>
    <n v="966.66666666666663"/>
    <m/>
    <m/>
  </r>
  <r>
    <x v="3"/>
    <s v="Haba San Lucas 2"/>
    <d v="2020-11-09T00:00:00"/>
    <x v="31"/>
    <x v="2"/>
    <d v="1899-12-30T12:40:00"/>
    <n v="17"/>
    <n v="14"/>
    <n v="8.5"/>
    <n v="7"/>
    <n v="7.4"/>
    <n v="7.2"/>
    <n v="69.230769230769226"/>
    <n v="1"/>
    <m/>
    <n v="5"/>
    <n v="50"/>
    <n v="3"/>
    <m/>
    <m/>
    <d v="1899-12-30T13:00:00"/>
    <n v="2"/>
    <n v="34"/>
    <n v="42.5"/>
    <n v="18"/>
    <n v="12"/>
    <n v="9"/>
    <n v="650"/>
    <n v="15"/>
    <n v="6"/>
    <n v="10"/>
    <n v="516.66666666666674"/>
    <m/>
    <m/>
  </r>
  <r>
    <x v="13"/>
    <s v="Papa la Providencia 2"/>
    <d v="2020-11-09T00:00:00"/>
    <x v="31"/>
    <x v="2"/>
    <d v="1899-12-30T08:50:00"/>
    <n v="14"/>
    <n v="9"/>
    <n v="6.5"/>
    <n v="1.2"/>
    <n v="1.2"/>
    <n v="1.2"/>
    <n v="10.344827586206897"/>
    <n v="2"/>
    <m/>
    <n v="10"/>
    <n v="50"/>
    <n v="50"/>
    <m/>
    <m/>
    <d v="1899-12-30T09:25:00"/>
    <n v="2"/>
    <n v="34"/>
    <n v="42.5"/>
    <n v="0"/>
    <n v="0"/>
    <n v="0"/>
    <n v="0"/>
    <n v="1"/>
    <n v="7"/>
    <n v="6"/>
    <n v="233.33333333333334"/>
    <m/>
    <m/>
  </r>
  <r>
    <x v="11"/>
    <s v="Papa El Potrero 2"/>
    <d v="2020-11-09T00:00:00"/>
    <x v="31"/>
    <x v="2"/>
    <d v="1899-12-30T09:48:00"/>
    <n v="16"/>
    <n v="10"/>
    <n v="7"/>
    <n v="7.4"/>
    <n v="7.4"/>
    <n v="7.4"/>
    <n v="65.486725663716811"/>
    <n v="1"/>
    <m/>
    <n v="5"/>
    <n v="45"/>
    <n v="50"/>
    <m/>
    <m/>
    <d v="1899-12-30T10:25:00"/>
    <n v="2"/>
    <n v="34"/>
    <n v="42.5"/>
    <n v="0"/>
    <n v="0"/>
    <n v="5"/>
    <n v="83.333333333333343"/>
    <n v="30"/>
    <n v="75"/>
    <n v="10"/>
    <n v="1916.6666666666667"/>
    <m/>
    <m/>
  </r>
  <r>
    <x v="9"/>
    <s v="Maíz  El Capulín 2"/>
    <d v="2020-11-09T00:00:00"/>
    <x v="31"/>
    <x v="2"/>
    <d v="1899-12-30T11:50:00"/>
    <n v="15"/>
    <n v="11"/>
    <n v="7"/>
    <n v="8.6"/>
    <n v="8.6"/>
    <n v="8.6"/>
    <n v="77.477477477477478"/>
    <n v="0"/>
    <m/>
    <n v="2"/>
    <n v="35"/>
    <n v="70"/>
    <m/>
    <m/>
    <d v="1899-12-30T12:25:00"/>
    <n v="2"/>
    <n v="34"/>
    <n v="42.5"/>
    <n v="1"/>
    <n v="0"/>
    <n v="0"/>
    <n v="16.666666666666664"/>
    <n v="1"/>
    <n v="5"/>
    <n v="6"/>
    <n v="200"/>
    <m/>
    <m/>
  </r>
  <r>
    <x v="7"/>
    <s v="Maíz Agua Bendita 2"/>
    <d v="2020-11-09T00:00:00"/>
    <x v="31"/>
    <x v="2"/>
    <d v="1899-12-30T13:10:00"/>
    <n v="11"/>
    <n v="9"/>
    <n v="7"/>
    <n v="6.6"/>
    <n v="6.4"/>
    <n v="6.5"/>
    <n v="56.034482758620697"/>
    <n v="1"/>
    <m/>
    <n v="5"/>
    <n v="35"/>
    <n v="50"/>
    <m/>
    <m/>
    <d v="1899-12-30T13:35:00"/>
    <n v="2"/>
    <n v="34"/>
    <n v="42.5"/>
    <n v="0"/>
    <n v="1"/>
    <n v="1"/>
    <n v="33.333333333333329"/>
    <n v="6"/>
    <n v="6"/>
    <n v="5"/>
    <n v="283.33333333333337"/>
    <m/>
    <m/>
  </r>
  <r>
    <x v="1"/>
    <s v="Haba Rincón de Guadalupe 2"/>
    <d v="2020-11-09T00:00:00"/>
    <x v="31"/>
    <x v="2"/>
    <d v="1899-12-30T13:55:00"/>
    <n v="15"/>
    <n v="13"/>
    <n v="7"/>
    <n v="7"/>
    <n v="7"/>
    <n v="7"/>
    <n v="66.037735849056617"/>
    <n v="0"/>
    <m/>
    <n v="2"/>
    <n v="45"/>
    <n v="80"/>
    <m/>
    <m/>
    <d v="1899-12-30T14:25:00"/>
    <n v="2"/>
    <n v="34"/>
    <n v="42.5"/>
    <n v="0"/>
    <n v="2"/>
    <n v="0"/>
    <n v="33.333333333333329"/>
    <n v="40"/>
    <n v="4"/>
    <n v="11"/>
    <n v="916.66666666666663"/>
    <m/>
    <m/>
  </r>
  <r>
    <x v="23"/>
    <s v="Manantial San Pedro"/>
    <d v="2020-11-09T00:00:00"/>
    <x v="31"/>
    <x v="2"/>
    <d v="1899-12-30T11:30:00"/>
    <n v="19"/>
    <n v="13"/>
    <n v="7"/>
    <n v="0"/>
    <n v="0"/>
    <n v="0"/>
    <n v="0"/>
    <m/>
    <n v="5"/>
    <n v="50"/>
    <n v="180"/>
    <n v="30"/>
    <n v="0"/>
    <n v="0"/>
    <d v="1899-12-30T12:10:00"/>
    <n v="1"/>
    <n v="34"/>
    <n v="42.5"/>
    <n v="250"/>
    <n v="250"/>
    <n v="250"/>
    <n v="25000"/>
    <n v="0"/>
    <n v="0"/>
    <n v="0"/>
    <n v="0"/>
    <m/>
    <m/>
  </r>
  <r>
    <x v="4"/>
    <s v="Planta de tratamiento (Antes)"/>
    <d v="2020-12-07T00:00:00"/>
    <x v="32"/>
    <x v="2"/>
    <d v="1899-12-30T09:25:00"/>
    <n v="14"/>
    <n v="12"/>
    <n v="7"/>
    <n v="7"/>
    <n v="7"/>
    <n v="7"/>
    <n v="64.220183486238525"/>
    <n v="1"/>
    <m/>
    <n v="5"/>
    <n v="70"/>
    <n v="30"/>
    <n v="1.76"/>
    <n v="0.4"/>
    <d v="1899-12-30T10:05:00"/>
    <n v="1"/>
    <n v="33"/>
    <n v="41"/>
    <n v="39"/>
    <n v="22"/>
    <n v="47"/>
    <n v="3600"/>
    <n v="13"/>
    <n v="9"/>
    <n v="12"/>
    <n v="1133.3333333333335"/>
    <m/>
    <m/>
  </r>
  <r>
    <x v="5"/>
    <s v="Planta de tratamiento (Después)"/>
    <d v="2020-12-07T00:00:00"/>
    <x v="32"/>
    <x v="2"/>
    <d v="1899-12-30T10:10:00"/>
    <n v="17"/>
    <n v="14"/>
    <n v="7.5"/>
    <n v="7.2"/>
    <n v="7.2"/>
    <n v="7.2"/>
    <n v="69.230769230769226"/>
    <n v="1"/>
    <m/>
    <n v="5"/>
    <n v="75"/>
    <n v="40"/>
    <n v="1.76"/>
    <n v="0.4"/>
    <d v="1899-12-30T10:40:00"/>
    <n v="1"/>
    <n v="33"/>
    <n v="41"/>
    <n v="83"/>
    <n v="88"/>
    <n v="100"/>
    <n v="9033.3333333333321"/>
    <n v="25"/>
    <n v="24"/>
    <n v="20"/>
    <n v="2300"/>
    <m/>
    <m/>
  </r>
  <r>
    <x v="14"/>
    <s v="El Recodo (Después del Hospital)"/>
    <d v="2020-12-07T00:00:00"/>
    <x v="32"/>
    <x v="2"/>
    <d v="1899-12-30T13:35:00"/>
    <n v="17"/>
    <n v="13"/>
    <n v="8"/>
    <n v="7.2"/>
    <n v="7.2"/>
    <n v="7.2"/>
    <n v="67.924528301886795"/>
    <n v="1"/>
    <m/>
    <n v="5"/>
    <n v="60"/>
    <n v="30"/>
    <m/>
    <m/>
    <d v="1899-12-30T13:55:00"/>
    <n v="1"/>
    <n v="33"/>
    <n v="41"/>
    <n v="2"/>
    <n v="0"/>
    <n v="0"/>
    <n v="66.666666666666657"/>
    <n v="17"/>
    <n v="6"/>
    <n v="8"/>
    <n v="1033.3333333333335"/>
    <m/>
    <m/>
  </r>
  <r>
    <x v="21"/>
    <s v="Humedal"/>
    <d v="2020-12-07T00:00:00"/>
    <x v="32"/>
    <x v="2"/>
    <d v="1899-12-30T13:00:00"/>
    <n v="17"/>
    <n v="12"/>
    <n v="6"/>
    <n v="0"/>
    <n v="0"/>
    <n v="0"/>
    <n v="0"/>
    <n v="3"/>
    <m/>
    <n v="15"/>
    <n v="250"/>
    <n v="140"/>
    <n v="0.88"/>
    <n v="3"/>
    <d v="1899-12-30T13:20:00"/>
    <n v="1"/>
    <n v="33"/>
    <n v="41"/>
    <n v="4"/>
    <n v="4"/>
    <n v="7"/>
    <n v="500"/>
    <n v="0"/>
    <n v="6"/>
    <n v="8"/>
    <n v="466.66666666666669"/>
    <m/>
    <m/>
  </r>
  <r>
    <x v="3"/>
    <s v="Haba San Lucas 2"/>
    <d v="2020-12-07T00:00:00"/>
    <x v="32"/>
    <x v="2"/>
    <d v="1899-12-30T12:10:00"/>
    <n v="17"/>
    <n v="12"/>
    <n v="8"/>
    <n v="7.4"/>
    <n v="7.4"/>
    <n v="7.4"/>
    <n v="67.889908256880744"/>
    <n v="0"/>
    <m/>
    <n v="2"/>
    <n v="60"/>
    <n v="30"/>
    <m/>
    <m/>
    <d v="1899-12-30T12:30:00"/>
    <n v="2"/>
    <n v="33"/>
    <n v="41"/>
    <n v="1"/>
    <n v="2"/>
    <n v="2"/>
    <n v="83.333333333333343"/>
    <n v="70"/>
    <n v="54"/>
    <n v="54"/>
    <n v="2966.666666666667"/>
    <m/>
    <m/>
  </r>
  <r>
    <x v="13"/>
    <s v="Papa la Providencia 2"/>
    <d v="2020-12-07T00:00:00"/>
    <x v="32"/>
    <x v="2"/>
    <d v="1899-12-30T10:25:00"/>
    <n v="15"/>
    <n v="9"/>
    <n v="7"/>
    <n v="4.2"/>
    <n v="4"/>
    <n v="4.0999999999999996"/>
    <n v="35.344827586206897"/>
    <n v="1"/>
    <m/>
    <n v="5"/>
    <n v="30"/>
    <n v="40"/>
    <m/>
    <m/>
    <d v="1899-12-30T10:55:00"/>
    <n v="2"/>
    <n v="33"/>
    <n v="41"/>
    <n v="0"/>
    <n v="0"/>
    <n v="0"/>
    <n v="0"/>
    <n v="6"/>
    <n v="10"/>
    <n v="6"/>
    <n v="366.66666666666663"/>
    <m/>
    <m/>
  </r>
  <r>
    <x v="11"/>
    <s v="Papa El Potrero 2"/>
    <d v="2020-12-07T00:00:00"/>
    <x v="32"/>
    <x v="2"/>
    <d v="1899-12-30T11:15:00"/>
    <n v="19"/>
    <n v="11"/>
    <n v="7"/>
    <n v="7.4"/>
    <n v="7.4"/>
    <n v="7.4"/>
    <n v="66.666666666666671"/>
    <n v="0"/>
    <m/>
    <n v="2"/>
    <n v="50"/>
    <n v="40"/>
    <m/>
    <m/>
    <d v="1899-12-30T11:45:00"/>
    <n v="2"/>
    <n v="33"/>
    <n v="41"/>
    <n v="3"/>
    <n v="2"/>
    <n v="2"/>
    <n v="116.66666666666667"/>
    <n v="27"/>
    <n v="30"/>
    <n v="38"/>
    <n v="1583.3333333333335"/>
    <m/>
    <m/>
  </r>
  <r>
    <x v="9"/>
    <s v="Maíz  El Capulín 2"/>
    <d v="2020-12-07T00:00:00"/>
    <x v="32"/>
    <x v="2"/>
    <d v="1899-12-30T12:05:00"/>
    <n v="13"/>
    <n v="11"/>
    <n v="7"/>
    <n v="8.4"/>
    <n v="8.4"/>
    <n v="8.4"/>
    <n v="75.675675675675677"/>
    <n v="0"/>
    <m/>
    <n v="2"/>
    <n v="45"/>
    <n v="40"/>
    <m/>
    <m/>
    <d v="1899-12-30T12:40:00"/>
    <n v="2"/>
    <n v="33"/>
    <n v="41"/>
    <n v="1"/>
    <n v="0"/>
    <n v="0"/>
    <n v="16.666666666666664"/>
    <n v="13"/>
    <n v="5"/>
    <n v="3"/>
    <n v="350"/>
    <m/>
    <m/>
  </r>
  <r>
    <x v="7"/>
    <s v="Maíz Agua Bendita 2"/>
    <d v="2020-12-07T00:00:00"/>
    <x v="32"/>
    <x v="2"/>
    <d v="1899-12-30T13:10:00"/>
    <n v="13"/>
    <n v="10"/>
    <n v="7"/>
    <n v="7"/>
    <n v="7.2"/>
    <n v="7.1"/>
    <n v="62.831858407079643"/>
    <n v="0"/>
    <m/>
    <n v="2"/>
    <n v="25"/>
    <n v="40"/>
    <m/>
    <m/>
    <d v="1899-12-30T13:45:00"/>
    <n v="2"/>
    <n v="33"/>
    <n v="41"/>
    <n v="0"/>
    <n v="0"/>
    <n v="0"/>
    <n v="0"/>
    <n v="21"/>
    <n v="12"/>
    <n v="21"/>
    <n v="900"/>
    <m/>
    <m/>
  </r>
  <r>
    <x v="1"/>
    <s v="Haba Rincón de Guadalupe 2"/>
    <d v="2020-12-07T00:00:00"/>
    <x v="32"/>
    <x v="2"/>
    <d v="1899-12-30T14:05:00"/>
    <n v="15"/>
    <n v="12"/>
    <n v="7"/>
    <n v="7"/>
    <n v="7"/>
    <n v="7"/>
    <n v="64.220183486238525"/>
    <n v="0"/>
    <m/>
    <n v="2"/>
    <n v="60"/>
    <n v="30"/>
    <m/>
    <m/>
    <d v="1899-12-30T14:40:00"/>
    <n v="2"/>
    <n v="33"/>
    <n v="41"/>
    <n v="9"/>
    <n v="7"/>
    <n v="8"/>
    <n v="400"/>
    <n v="12"/>
    <n v="15"/>
    <n v="11"/>
    <n v="633.33333333333326"/>
    <m/>
    <m/>
  </r>
  <r>
    <x v="23"/>
    <s v="Manantial San Pedro"/>
    <d v="2020-12-07T00:00:00"/>
    <x v="32"/>
    <x v="2"/>
    <d v="1899-12-30T14:05:00"/>
    <n v="14"/>
    <n v="13"/>
    <n v="8"/>
    <n v="0"/>
    <n v="0"/>
    <n v="0"/>
    <n v="0"/>
    <n v="0"/>
    <m/>
    <n v="2"/>
    <n v="200"/>
    <n v="80"/>
    <n v="0"/>
    <n v="0"/>
    <d v="1899-12-30T11:30:00"/>
    <n v="1"/>
    <n v="33"/>
    <n v="41"/>
    <n v="153"/>
    <n v="150"/>
    <n v="168"/>
    <n v="15700"/>
    <n v="16"/>
    <n v="16"/>
    <n v="19"/>
    <n v="1700"/>
    <m/>
    <m/>
  </r>
  <r>
    <x v="4"/>
    <s v="Planta de tratamiento (Antes)"/>
    <d v="2021-01-05T00:00:00"/>
    <x v="33"/>
    <x v="3"/>
    <d v="1899-12-30T09:50:00"/>
    <n v="12"/>
    <n v="11"/>
    <n v="7"/>
    <n v="8"/>
    <n v="8"/>
    <n v="8"/>
    <n v="72.072072072072075"/>
    <n v="1"/>
    <m/>
    <n v="5"/>
    <n v="60"/>
    <n v="30"/>
    <n v="2.64"/>
    <n v="0.2"/>
    <d v="1899-12-30T10:20:00"/>
    <n v="1"/>
    <n v="35"/>
    <n v="40.5"/>
    <n v="10"/>
    <n v="13"/>
    <n v="13"/>
    <n v="1200"/>
    <n v="3"/>
    <n v="13"/>
    <n v="7"/>
    <n v="766.66666666666674"/>
    <m/>
    <m/>
  </r>
  <r>
    <x v="5"/>
    <s v="Planta de tratamiento (Después)"/>
    <d v="2021-01-05T00:00:00"/>
    <x v="33"/>
    <x v="3"/>
    <d v="1899-12-30T10:30:00"/>
    <n v="18"/>
    <n v="12"/>
    <n v="7"/>
    <n v="8"/>
    <n v="8"/>
    <n v="8"/>
    <n v="73.394495412844023"/>
    <n v="1"/>
    <m/>
    <n v="5"/>
    <n v="60"/>
    <n v="40"/>
    <n v="1.76"/>
    <n v="0.2"/>
    <d v="1899-12-30T10:50:00"/>
    <n v="1"/>
    <n v="35"/>
    <n v="40.5"/>
    <n v="4"/>
    <n v="9"/>
    <n v="14"/>
    <n v="900"/>
    <n v="22"/>
    <n v="14"/>
    <n v="7"/>
    <n v="1433.3333333333335"/>
    <m/>
    <m/>
  </r>
  <r>
    <x v="14"/>
    <s v="El Recodo (Después del Hospital)"/>
    <d v="2021-01-05T00:00:00"/>
    <x v="33"/>
    <x v="3"/>
    <d v="1899-12-30T14:00:00"/>
    <n v="17"/>
    <n v="14"/>
    <n v="7"/>
    <n v="7.4"/>
    <n v="7.4"/>
    <n v="7.4"/>
    <n v="71.15384615384616"/>
    <n v="2"/>
    <m/>
    <n v="10"/>
    <n v="55"/>
    <n v="30"/>
    <m/>
    <m/>
    <d v="1899-12-30T14:20:00"/>
    <n v="1"/>
    <n v="35"/>
    <n v="40.5"/>
    <n v="16"/>
    <n v="17"/>
    <n v="14"/>
    <n v="1566.6666666666665"/>
    <n v="48"/>
    <n v="45"/>
    <n v="32"/>
    <n v="4166.6666666666661"/>
    <m/>
    <m/>
  </r>
  <r>
    <x v="21"/>
    <s v="Humedal"/>
    <d v="2021-01-05T00:00:00"/>
    <x v="33"/>
    <x v="3"/>
    <d v="1899-12-30T13:20:00"/>
    <n v="21"/>
    <n v="9"/>
    <n v="6"/>
    <n v="0"/>
    <n v="0"/>
    <n v="0"/>
    <n v="0"/>
    <n v="4"/>
    <m/>
    <n v="20"/>
    <n v="310"/>
    <n v="60"/>
    <n v="0.88"/>
    <n v="0.6"/>
    <d v="1899-12-30T13:50:00"/>
    <n v="1"/>
    <n v="35"/>
    <n v="40.5"/>
    <n v="160"/>
    <n v="152"/>
    <n v="141"/>
    <n v="15100"/>
    <n v="14"/>
    <n v="21"/>
    <n v="32"/>
    <n v="2233.333333333333"/>
    <m/>
    <m/>
  </r>
  <r>
    <x v="3"/>
    <s v="Haba San Lucas 2"/>
    <d v="2021-01-05T00:00:00"/>
    <x v="33"/>
    <x v="3"/>
    <d v="1899-12-30T12:20:00"/>
    <n v="18"/>
    <n v="13"/>
    <n v="7"/>
    <n v="7.4"/>
    <n v="7.4"/>
    <n v="7.4"/>
    <n v="69.811320754716988"/>
    <m/>
    <n v="5"/>
    <n v="50"/>
    <n v="60"/>
    <n v="30"/>
    <m/>
    <m/>
    <d v="1899-12-30T12:40:00"/>
    <n v="2"/>
    <n v="35"/>
    <n v="40.5"/>
    <n v="19"/>
    <n v="20"/>
    <n v="10"/>
    <n v="816.66666666666663"/>
    <n v="48"/>
    <n v="47"/>
    <n v="44"/>
    <n v="2316.666666666667"/>
    <m/>
    <m/>
  </r>
  <r>
    <x v="13"/>
    <s v="Papa la Providencia 2"/>
    <d v="2021-01-05T00:00:00"/>
    <x v="33"/>
    <x v="3"/>
    <d v="1899-12-30T10:30:00"/>
    <n v="15"/>
    <n v="13"/>
    <n v="6.5"/>
    <n v="4.2"/>
    <n v="4.2"/>
    <n v="4.2"/>
    <n v="39.622641509433961"/>
    <n v="2"/>
    <m/>
    <n v="10"/>
    <n v="45"/>
    <n v="80"/>
    <m/>
    <m/>
    <d v="1899-12-30T11:05:00"/>
    <n v="2"/>
    <n v="35"/>
    <n v="41"/>
    <n v="3"/>
    <n v="2"/>
    <n v="3"/>
    <n v="133.33333333333331"/>
    <n v="42"/>
    <n v="44"/>
    <n v="34"/>
    <n v="2000"/>
    <m/>
    <m/>
  </r>
  <r>
    <x v="11"/>
    <s v="Papa El Potrero 2"/>
    <d v="2021-01-05T00:00:00"/>
    <x v="33"/>
    <x v="3"/>
    <d v="1899-12-30T11:25:00"/>
    <n v="20"/>
    <n v="18"/>
    <n v="7"/>
    <n v="7.6"/>
    <n v="7.6"/>
    <n v="7.6"/>
    <n v="79.166666666666657"/>
    <n v="1"/>
    <m/>
    <n v="5"/>
    <n v="55"/>
    <n v="30"/>
    <m/>
    <m/>
    <d v="1899-12-30T11:55:00"/>
    <n v="2"/>
    <n v="35"/>
    <n v="41"/>
    <n v="4"/>
    <n v="4"/>
    <n v="8"/>
    <n v="266.66666666666663"/>
    <n v="29"/>
    <n v="49"/>
    <n v="18"/>
    <n v="1600"/>
    <m/>
    <m/>
  </r>
  <r>
    <x v="9"/>
    <s v="Maíz  El Capulín 2"/>
    <d v="2021-01-05T00:00:00"/>
    <x v="33"/>
    <x v="3"/>
    <d v="1899-12-30T12:15:00"/>
    <n v="13"/>
    <n v="19"/>
    <n v="7"/>
    <n v="8.1999999999999993"/>
    <n v="8.1999999999999993"/>
    <n v="8.1999999999999993"/>
    <n v="87.234042553191486"/>
    <n v="1"/>
    <m/>
    <n v="5"/>
    <n v="40"/>
    <n v="30"/>
    <m/>
    <m/>
    <d v="1899-12-30T12:50:00"/>
    <n v="2"/>
    <n v="35"/>
    <n v="41"/>
    <n v="0"/>
    <n v="0"/>
    <n v="0"/>
    <n v="0"/>
    <n v="4"/>
    <n v="5"/>
    <n v="1"/>
    <n v="166.66666666666669"/>
    <m/>
    <m/>
  </r>
  <r>
    <x v="7"/>
    <s v="Maíz Agua Bendita 2"/>
    <d v="2021-01-05T00:00:00"/>
    <x v="33"/>
    <x v="3"/>
    <d v="1899-12-30T13:20:00"/>
    <n v="15"/>
    <n v="12"/>
    <n v="7"/>
    <n v="7"/>
    <n v="7"/>
    <n v="7"/>
    <n v="64.220183486238525"/>
    <n v="0"/>
    <m/>
    <n v="2"/>
    <n v="50"/>
    <n v="50"/>
    <m/>
    <m/>
    <d v="1899-12-30T13:55:00"/>
    <n v="2"/>
    <n v="35"/>
    <n v="41"/>
    <n v="0"/>
    <n v="0"/>
    <n v="0"/>
    <n v="0"/>
    <n v="9"/>
    <n v="26"/>
    <n v="2"/>
    <n v="616.66666666666674"/>
    <m/>
    <m/>
  </r>
  <r>
    <x v="1"/>
    <s v="Haba Rincón de Guadalupe 2"/>
    <d v="2021-01-05T00:00:00"/>
    <x v="33"/>
    <x v="3"/>
    <d v="1899-12-30T14:15:00"/>
    <n v="16"/>
    <n v="10"/>
    <n v="7"/>
    <n v="7.2"/>
    <n v="7.2"/>
    <n v="7.2"/>
    <n v="63.716814159292035"/>
    <n v="1"/>
    <m/>
    <n v="5"/>
    <n v="45"/>
    <n v="50"/>
    <m/>
    <m/>
    <d v="1899-12-30T14:55:00"/>
    <n v="2"/>
    <n v="35"/>
    <n v="41"/>
    <n v="1"/>
    <n v="1"/>
    <n v="2"/>
    <n v="66.666666666666657"/>
    <n v="25"/>
    <n v="55"/>
    <n v="7"/>
    <n v="1450"/>
    <m/>
    <m/>
  </r>
  <r>
    <x v="23"/>
    <s v="Manantial San Pedro"/>
    <d v="2021-01-05T00:00:00"/>
    <x v="33"/>
    <x v="3"/>
    <d v="1899-12-30T11:10:00"/>
    <n v="12"/>
    <n v="12"/>
    <n v="7"/>
    <n v="0"/>
    <n v="0"/>
    <n v="0"/>
    <n v="0"/>
    <n v="0"/>
    <m/>
    <n v="2"/>
    <n v="75"/>
    <n v="20"/>
    <n v="0"/>
    <n v="0.33"/>
    <d v="1899-12-30T11:40:00"/>
    <n v="1"/>
    <n v="35"/>
    <n v="40.5"/>
    <n v="6"/>
    <n v="3"/>
    <n v="2"/>
    <n v="366.66666666666663"/>
    <n v="143"/>
    <n v="100"/>
    <n v="121"/>
    <n v="12133.333333333332"/>
    <m/>
    <m/>
  </r>
  <r>
    <x v="4"/>
    <s v="Planta de tratamiento (Antes)"/>
    <d v="2021-02-08T00:00:00"/>
    <x v="34"/>
    <x v="3"/>
    <d v="1899-12-30T09:30:00"/>
    <n v="15"/>
    <n v="12"/>
    <n v="7"/>
    <n v="7.2"/>
    <n v="7.4"/>
    <n v="7.3000000000000007"/>
    <n v="66.972477064220186"/>
    <n v="0"/>
    <m/>
    <n v="2"/>
    <n v="70"/>
    <n v="40"/>
    <n v="1.76"/>
    <n v="0.4"/>
    <d v="1899-12-30T10:10:00"/>
    <n v="1"/>
    <n v="35"/>
    <n v="41.5"/>
    <n v="63"/>
    <n v="51"/>
    <n v="59"/>
    <n v="5766.6666666666661"/>
    <n v="34"/>
    <n v="36"/>
    <n v="41"/>
    <n v="3700"/>
    <n v="45"/>
    <m/>
  </r>
  <r>
    <x v="5"/>
    <s v="Planta de tratamiento (Después)"/>
    <d v="2021-02-08T00:00:00"/>
    <x v="34"/>
    <x v="3"/>
    <d v="1899-12-30T10:20:00"/>
    <n v="13"/>
    <n v="13"/>
    <n v="7"/>
    <n v="7"/>
    <n v="6.8"/>
    <n v="6.9"/>
    <n v="65.094339622641513"/>
    <n v="0"/>
    <m/>
    <n v="2"/>
    <n v="60"/>
    <n v="40"/>
    <n v="1.76"/>
    <n v="0.4"/>
    <d v="1899-12-30T10:50:00"/>
    <n v="1"/>
    <n v="35"/>
    <n v="41.5"/>
    <n v="75"/>
    <n v="73"/>
    <n v="50"/>
    <n v="6600"/>
    <n v="53"/>
    <n v="58"/>
    <n v="40"/>
    <n v="5033.3333333333339"/>
    <n v="50"/>
    <m/>
  </r>
  <r>
    <x v="14"/>
    <s v="El Recodo (Después del Hospital)"/>
    <d v="2021-02-08T00:00:00"/>
    <x v="34"/>
    <x v="3"/>
    <d v="1899-12-30T13:30:00"/>
    <n v="19"/>
    <n v="16"/>
    <n v="7"/>
    <n v="7"/>
    <n v="7.2"/>
    <n v="7.1"/>
    <n v="71"/>
    <n v="1"/>
    <m/>
    <n v="5"/>
    <n v="50"/>
    <n v="10"/>
    <m/>
    <m/>
    <d v="1899-12-30T14:15:00"/>
    <n v="1"/>
    <n v="35"/>
    <n v="41.5"/>
    <n v="11"/>
    <n v="11"/>
    <n v="11"/>
    <n v="1100"/>
    <n v="20"/>
    <n v="32"/>
    <n v="42"/>
    <n v="3133.333333333333"/>
    <n v="44"/>
    <m/>
  </r>
  <r>
    <x v="21"/>
    <s v="Humedal"/>
    <d v="2021-02-08T00:00:00"/>
    <x v="34"/>
    <x v="3"/>
    <d v="1899-12-30T13:10:00"/>
    <n v="20"/>
    <n v="11"/>
    <n v="7"/>
    <n v="0.6"/>
    <n v="0.6"/>
    <n v="0.6"/>
    <n v="5.4054054054054053"/>
    <n v="0"/>
    <m/>
    <n v="2"/>
    <n v="210"/>
    <n v="50"/>
    <n v="1.76"/>
    <n v="6"/>
    <d v="1899-12-30T13:35:00"/>
    <n v="1"/>
    <n v="35"/>
    <n v="41.5"/>
    <n v="56"/>
    <n v="55"/>
    <n v="54"/>
    <n v="5500"/>
    <n v="52"/>
    <n v="28"/>
    <n v="39"/>
    <n v="3966.6666666666665"/>
    <n v="276"/>
    <m/>
  </r>
  <r>
    <x v="3"/>
    <s v="Haba San Lucas 2"/>
    <d v="2021-02-08T00:00:00"/>
    <x v="34"/>
    <x v="3"/>
    <d v="1899-12-30T12:20:00"/>
    <n v="22"/>
    <n v="12"/>
    <n v="8"/>
    <n v="7.6"/>
    <n v="7.6"/>
    <n v="7.6"/>
    <n v="69.724770642201833"/>
    <n v="1"/>
    <m/>
    <n v="5"/>
    <n v="55"/>
    <n v="30"/>
    <m/>
    <m/>
    <d v="1899-12-30T12:45:00"/>
    <n v="2"/>
    <n v="35"/>
    <n v="41.5"/>
    <n v="0"/>
    <n v="1"/>
    <n v="2"/>
    <n v="50"/>
    <n v="69"/>
    <n v="74"/>
    <n v="59"/>
    <n v="3366.6666666666665"/>
    <n v="37"/>
    <m/>
  </r>
  <r>
    <x v="13"/>
    <s v="Papa la Providencia 2"/>
    <d v="2021-02-08T00:00:00"/>
    <x v="34"/>
    <x v="3"/>
    <d v="1899-12-30T10:20:00"/>
    <n v="19"/>
    <n v="18"/>
    <n v="6.5"/>
    <n v="3"/>
    <n v="3.2"/>
    <n v="3.1"/>
    <n v="32.291666666666671"/>
    <n v="4"/>
    <m/>
    <n v="20"/>
    <n v="25"/>
    <n v="40"/>
    <m/>
    <m/>
    <d v="1899-12-30T10:55:00"/>
    <n v="2"/>
    <n v="35"/>
    <n v="41.5"/>
    <n v="0"/>
    <n v="0"/>
    <n v="1"/>
    <n v="16.666666666666664"/>
    <n v="0"/>
    <n v="0"/>
    <n v="7"/>
    <n v="116.66666666666667"/>
    <n v="120"/>
    <m/>
  </r>
  <r>
    <x v="11"/>
    <s v="Papa El Potrero 2"/>
    <d v="2021-02-08T00:00:00"/>
    <x v="34"/>
    <x v="3"/>
    <d v="1899-12-30T11:30:00"/>
    <n v="21"/>
    <n v="9"/>
    <n v="7"/>
    <n v="7.6"/>
    <n v="7.6"/>
    <n v="7.6"/>
    <n v="65.517241379310349"/>
    <n v="1"/>
    <m/>
    <n v="5"/>
    <n v="40"/>
    <n v="40"/>
    <m/>
    <m/>
    <d v="1899-12-30T12:05:00"/>
    <n v="2"/>
    <n v="35"/>
    <n v="41.5"/>
    <n v="13"/>
    <n v="9"/>
    <n v="13"/>
    <n v="583.33333333333326"/>
    <n v="51"/>
    <n v="82"/>
    <n v="84"/>
    <n v="3616.6666666666665"/>
    <n v="38"/>
    <m/>
  </r>
  <r>
    <x v="9"/>
    <s v="Maíz  El Capulín 2"/>
    <d v="2021-02-08T00:00:00"/>
    <x v="34"/>
    <x v="3"/>
    <d v="1899-12-30T12:30:00"/>
    <n v="17"/>
    <n v="11"/>
    <n v="7"/>
    <n v="7.4"/>
    <n v="7.4"/>
    <n v="7.4"/>
    <n v="66.666666666666671"/>
    <n v="0"/>
    <m/>
    <n v="2"/>
    <n v="30"/>
    <n v="20"/>
    <m/>
    <m/>
    <d v="1899-12-30T13:10:00"/>
    <n v="2"/>
    <n v="35"/>
    <n v="41.5"/>
    <n v="0"/>
    <n v="0"/>
    <n v="0"/>
    <n v="0"/>
    <n v="5"/>
    <n v="2"/>
    <n v="3"/>
    <n v="166.66666666666669"/>
    <n v="34"/>
    <m/>
  </r>
  <r>
    <x v="7"/>
    <s v="Maíz Agua Bendita 2"/>
    <d v="2021-02-08T00:00:00"/>
    <x v="34"/>
    <x v="3"/>
    <d v="1899-12-30T13:40:00"/>
    <n v="17"/>
    <n v="12"/>
    <n v="7"/>
    <n v="7.2"/>
    <n v="7.2"/>
    <n v="7.2"/>
    <n v="66.055045871559642"/>
    <n v="1"/>
    <m/>
    <n v="5"/>
    <n v="50"/>
    <n v="40"/>
    <m/>
    <m/>
    <d v="1899-12-30T14:15:00"/>
    <n v="2"/>
    <n v="35"/>
    <n v="41.5"/>
    <n v="2"/>
    <n v="2"/>
    <n v="0"/>
    <n v="66.666666666666657"/>
    <n v="9"/>
    <n v="30"/>
    <n v="33"/>
    <n v="1200"/>
    <n v="36"/>
    <m/>
  </r>
  <r>
    <x v="1"/>
    <s v="Haba Rincón de Guadalupe 2"/>
    <d v="2021-02-08T00:00:00"/>
    <x v="34"/>
    <x v="3"/>
    <d v="1899-12-30T14:35:00"/>
    <n v="17"/>
    <n v="12"/>
    <n v="7"/>
    <n v="6.4"/>
    <n v="6.4"/>
    <n v="6.4"/>
    <n v="58.715596330275233"/>
    <n v="1"/>
    <m/>
    <n v="5"/>
    <n v="50"/>
    <n v="40"/>
    <m/>
    <m/>
    <d v="1899-12-30T15:20:00"/>
    <n v="2"/>
    <n v="35"/>
    <n v="41.5"/>
    <n v="0"/>
    <n v="1"/>
    <n v="5"/>
    <n v="100"/>
    <n v="26"/>
    <n v="23"/>
    <n v="42"/>
    <n v="1516.6666666666665"/>
    <n v="42"/>
    <m/>
  </r>
  <r>
    <x v="23"/>
    <s v="Manantial San Pedro"/>
    <d v="2021-02-08T00:00:00"/>
    <x v="34"/>
    <x v="3"/>
    <d v="1899-12-30T11:10:00"/>
    <n v="12"/>
    <n v="12"/>
    <n v="7.5"/>
    <n v="0.4"/>
    <n v="0.6"/>
    <n v="0.5"/>
    <n v="4.5871559633027514"/>
    <n v="0"/>
    <m/>
    <n v="2"/>
    <n v="130"/>
    <n v="20"/>
    <n v="0"/>
    <n v="3"/>
    <d v="1899-12-30T11:40:00"/>
    <n v="1"/>
    <n v="35"/>
    <n v="41.5"/>
    <n v="161"/>
    <n v="140"/>
    <n v="182"/>
    <n v="16100"/>
    <n v="0"/>
    <n v="0"/>
    <n v="0"/>
    <n v="0"/>
    <n v="201"/>
    <m/>
  </r>
  <r>
    <x v="4"/>
    <s v="Planta de tratamiento (Antes)"/>
    <d v="2021-03-08T00:00:00"/>
    <x v="35"/>
    <x v="3"/>
    <d v="1899-12-30T09:30:00"/>
    <n v="19"/>
    <n v="14"/>
    <n v="7.5"/>
    <n v="7.4"/>
    <n v="7.4"/>
    <n v="7.4"/>
    <n v="71.15384615384616"/>
    <n v="0"/>
    <m/>
    <n v="2"/>
    <n v="60"/>
    <n v="30"/>
    <n v="0.88"/>
    <n v="1"/>
    <d v="1899-12-30T10:00:00"/>
    <n v="1"/>
    <n v="34"/>
    <n v="40"/>
    <n v="17"/>
    <n v="45"/>
    <n v="34"/>
    <n v="3200"/>
    <n v="25"/>
    <n v="57"/>
    <n v="55"/>
    <n v="4566.6666666666661"/>
    <n v="48"/>
    <m/>
  </r>
  <r>
    <x v="5"/>
    <s v="Planta de tratamiento (Después)"/>
    <d v="2021-03-08T00:00:00"/>
    <x v="35"/>
    <x v="3"/>
    <d v="1899-12-30T10:20:00"/>
    <n v="16"/>
    <n v="15"/>
    <n v="7.5"/>
    <n v="7.8"/>
    <n v="7.9"/>
    <n v="7.85"/>
    <n v="76.960784313725497"/>
    <n v="0"/>
    <m/>
    <n v="2"/>
    <n v="60"/>
    <n v="30"/>
    <n v="0.88"/>
    <n v="0.6"/>
    <d v="1899-12-30T10:50:00"/>
    <n v="1"/>
    <n v="34"/>
    <n v="40"/>
    <n v="19"/>
    <n v="16"/>
    <n v="18"/>
    <n v="1766.6666666666667"/>
    <n v="52"/>
    <n v="48"/>
    <n v="37"/>
    <n v="4566.6666666666661"/>
    <n v="50"/>
    <m/>
  </r>
  <r>
    <x v="14"/>
    <s v="El Recodo (Después del Hospital)"/>
    <d v="2021-03-08T00:00:00"/>
    <x v="35"/>
    <x v="3"/>
    <d v="1899-12-30T14:30:00"/>
    <n v="22"/>
    <n v="19"/>
    <n v="8"/>
    <n v="7.6"/>
    <n v="7.4"/>
    <n v="7.5"/>
    <n v="79.787234042553195"/>
    <n v="1"/>
    <m/>
    <n v="5"/>
    <n v="60"/>
    <n v="30"/>
    <m/>
    <m/>
    <d v="1899-12-30T14:40:00"/>
    <n v="1"/>
    <n v="34"/>
    <n v="40"/>
    <n v="31"/>
    <n v="51"/>
    <n v="32"/>
    <n v="3800"/>
    <n v="32"/>
    <n v="67"/>
    <n v="68"/>
    <n v="5566.6666666666661"/>
    <n v="41"/>
    <m/>
  </r>
  <r>
    <x v="21"/>
    <s v="Humedal"/>
    <d v="2021-03-08T00:00:00"/>
    <x v="35"/>
    <x v="3"/>
    <d v="1899-12-30T13:50:00"/>
    <n v="26"/>
    <n v="15"/>
    <n v="7"/>
    <n v="0.2"/>
    <n v="0.2"/>
    <n v="0.2"/>
    <n v="1.9607843137254906"/>
    <n v="3"/>
    <m/>
    <n v="15"/>
    <n v="285"/>
    <n v="150"/>
    <n v="0"/>
    <n v="10"/>
    <d v="1899-12-30T14:10:00"/>
    <n v="1"/>
    <n v="34"/>
    <n v="40"/>
    <n v="72"/>
    <n v="99"/>
    <n v="88"/>
    <n v="8633.3333333333321"/>
    <n v="34"/>
    <n v="12"/>
    <n v="10"/>
    <n v="1866.6666666666667"/>
    <n v="317"/>
    <m/>
  </r>
  <r>
    <x v="3"/>
    <s v="Haba San Lucas 2"/>
    <d v="2021-03-08T00:00:00"/>
    <x v="35"/>
    <x v="3"/>
    <d v="1899-12-30T12:40:00"/>
    <n v="20"/>
    <n v="13"/>
    <n v="8"/>
    <n v="6.6"/>
    <n v="7"/>
    <n v="6.8"/>
    <n v="64.15094339622641"/>
    <n v="2"/>
    <m/>
    <n v="10"/>
    <n v="50"/>
    <n v="30"/>
    <m/>
    <m/>
    <d v="1899-12-30T13:00:00"/>
    <n v="2"/>
    <n v="34"/>
    <n v="40"/>
    <n v="11"/>
    <n v="4"/>
    <n v="2"/>
    <n v="283.33333333333337"/>
    <n v="55"/>
    <n v="70"/>
    <n v="76"/>
    <n v="3350"/>
    <n v="41"/>
    <m/>
  </r>
  <r>
    <x v="13"/>
    <s v="Papa la Providencia 2"/>
    <d v="2021-03-08T00:00:00"/>
    <x v="35"/>
    <x v="3"/>
    <d v="1899-12-30T10:05:00"/>
    <n v="18"/>
    <n v="15"/>
    <n v="6"/>
    <n v="5"/>
    <n v="5"/>
    <n v="5"/>
    <n v="49.019607843137258"/>
    <n v="4"/>
    <m/>
    <n v="20"/>
    <n v="110"/>
    <n v="0"/>
    <m/>
    <m/>
    <d v="1899-12-30T10:40:00"/>
    <n v="2"/>
    <n v="34"/>
    <n v="40"/>
    <n v="0"/>
    <n v="0"/>
    <n v="0"/>
    <n v="0"/>
    <n v="128"/>
    <n v="120"/>
    <n v="118"/>
    <n v="6100"/>
    <n v="100"/>
    <m/>
  </r>
  <r>
    <x v="11"/>
    <s v="Papa El Potrero 2"/>
    <d v="2021-03-08T00:00:00"/>
    <x v="35"/>
    <x v="3"/>
    <d v="1899-12-30T11:05:00"/>
    <n v="21"/>
    <n v="12"/>
    <n v="7"/>
    <n v="7"/>
    <n v="6.8"/>
    <n v="6.9"/>
    <n v="63.302752293577981"/>
    <n v="2"/>
    <m/>
    <n v="10"/>
    <n v="50"/>
    <n v="30"/>
    <m/>
    <m/>
    <d v="1899-12-30T11:40:00"/>
    <n v="2"/>
    <n v="34"/>
    <n v="40"/>
    <n v="17"/>
    <n v="20"/>
    <n v="28"/>
    <n v="1083.3333333333335"/>
    <n v="65"/>
    <n v="220"/>
    <n v="180"/>
    <n v="7750"/>
    <n v="43"/>
    <m/>
  </r>
  <r>
    <x v="9"/>
    <s v="Maíz  El Capulín 2"/>
    <d v="2021-03-08T00:00:00"/>
    <x v="35"/>
    <x v="3"/>
    <d v="1899-12-30T12:25:00"/>
    <n v="18"/>
    <n v="14"/>
    <n v="7"/>
    <n v="7"/>
    <n v="7"/>
    <n v="7"/>
    <n v="67.307692307692307"/>
    <n v="1"/>
    <m/>
    <n v="5"/>
    <n v="30"/>
    <n v="50"/>
    <m/>
    <m/>
    <d v="1899-12-30T12:55:00"/>
    <n v="2"/>
    <n v="34"/>
    <n v="40"/>
    <n v="0"/>
    <n v="1"/>
    <n v="2"/>
    <n v="50"/>
    <n v="25"/>
    <n v="57"/>
    <n v="18"/>
    <n v="1666.6666666666667"/>
    <n v="36"/>
    <m/>
  </r>
  <r>
    <x v="7"/>
    <s v="Maíz Agua Bendita 2"/>
    <d v="2021-03-08T00:00:00"/>
    <x v="35"/>
    <x v="3"/>
    <d v="1899-12-30T13:30:00"/>
    <n v="20"/>
    <n v="13"/>
    <n v="7"/>
    <n v="7.6"/>
    <n v="7.6"/>
    <n v="7.6"/>
    <n v="71.698113207547166"/>
    <n v="1"/>
    <m/>
    <n v="5"/>
    <n v="35"/>
    <n v="30"/>
    <m/>
    <m/>
    <d v="1899-12-30T14:10:00"/>
    <n v="2"/>
    <n v="34"/>
    <n v="40"/>
    <n v="1"/>
    <n v="1"/>
    <n v="0"/>
    <n v="33.333333333333329"/>
    <n v="90"/>
    <n v="60"/>
    <n v="28"/>
    <n v="2966.666666666667"/>
    <n v="40"/>
    <m/>
  </r>
  <r>
    <x v="1"/>
    <s v="Haba Rincón de Guadalupe 2"/>
    <d v="2021-03-08T00:00:00"/>
    <x v="35"/>
    <x v="3"/>
    <d v="1899-12-30T14:30:00"/>
    <n v="18"/>
    <n v="15"/>
    <n v="7"/>
    <n v="7"/>
    <n v="7"/>
    <n v="7"/>
    <n v="68.627450980392155"/>
    <n v="1"/>
    <m/>
    <n v="5"/>
    <n v="50"/>
    <n v="40"/>
    <m/>
    <m/>
    <d v="1899-12-30T15:10:00"/>
    <n v="2"/>
    <n v="34"/>
    <n v="40"/>
    <n v="1"/>
    <n v="1"/>
    <n v="0"/>
    <n v="33.333333333333329"/>
    <n v="95"/>
    <n v="71"/>
    <n v="107"/>
    <n v="4550"/>
    <n v="48"/>
    <m/>
  </r>
  <r>
    <x v="23"/>
    <s v="Manantial San Pedro"/>
    <d v="2021-03-08T00:00:00"/>
    <x v="35"/>
    <x v="3"/>
    <d v="1899-12-30T14:10:00"/>
    <n v="20"/>
    <n v="15"/>
    <n v="7"/>
    <n v="0"/>
    <n v="0"/>
    <n v="0"/>
    <n v="0"/>
    <m/>
    <m/>
    <n v="0"/>
    <n v="95"/>
    <n v="20"/>
    <n v="0"/>
    <n v="4"/>
    <d v="1899-12-30T11:40:00"/>
    <n v="1"/>
    <n v="34"/>
    <n v="40"/>
    <n v="220"/>
    <n v="250"/>
    <n v="235"/>
    <n v="23500"/>
    <n v="8"/>
    <n v="11"/>
    <n v="6"/>
    <n v="833.33333333333337"/>
    <n v="142"/>
    <m/>
  </r>
  <r>
    <x v="4"/>
    <s v="Planta de tratamiento (Antes)"/>
    <d v="2021-04-12T00:00:00"/>
    <x v="36"/>
    <x v="3"/>
    <d v="1899-12-30T09:20:00"/>
    <n v="12"/>
    <n v="14"/>
    <n v="7"/>
    <n v="7"/>
    <n v="7.2"/>
    <n v="7.1"/>
    <n v="68.269230769230759"/>
    <n v="1"/>
    <m/>
    <n v="5"/>
    <n v="60"/>
    <n v="30"/>
    <n v="4.4000000000000004"/>
    <n v="0"/>
    <d v="1899-12-30T10:00:00"/>
    <n v="1"/>
    <n v="35"/>
    <n v="41.5"/>
    <n v="17"/>
    <n v="19"/>
    <n v="24"/>
    <n v="2000"/>
    <n v="45"/>
    <n v="10"/>
    <n v="17"/>
    <n v="2400"/>
    <n v="44"/>
    <m/>
  </r>
  <r>
    <x v="5"/>
    <s v="Planta de tratamiento (Después)"/>
    <d v="2021-04-12T00:00:00"/>
    <x v="36"/>
    <x v="3"/>
    <d v="1899-12-30T10:05:00"/>
    <n v="17"/>
    <n v="14"/>
    <n v="7"/>
    <n v="7.6"/>
    <n v="7.4"/>
    <n v="7.5"/>
    <n v="72.115384615384613"/>
    <n v="1"/>
    <m/>
    <n v="5"/>
    <n v="65"/>
    <n v="40"/>
    <n v="4.4000000000000004"/>
    <n v="0.4"/>
    <d v="1899-12-30T10:10:00"/>
    <n v="1"/>
    <n v="35"/>
    <n v="41.5"/>
    <n v="25"/>
    <n v="28"/>
    <n v="30"/>
    <n v="2766.666666666667"/>
    <n v="51"/>
    <n v="61"/>
    <n v="46"/>
    <n v="5266.6666666666661"/>
    <n v="46"/>
    <m/>
  </r>
  <r>
    <x v="23"/>
    <s v="Manantial San Pedro"/>
    <d v="2021-04-12T00:00:00"/>
    <x v="36"/>
    <x v="3"/>
    <d v="1899-12-30T10:45:00"/>
    <n v="14"/>
    <n v="14"/>
    <n v="7"/>
    <n v="0"/>
    <n v="0"/>
    <n v="0"/>
    <n v="0"/>
    <m/>
    <m/>
    <n v="100"/>
    <n v="100"/>
    <n v="40"/>
    <n v="0"/>
    <n v="4"/>
    <d v="1899-12-30T11:10:00"/>
    <n v="1"/>
    <n v="35"/>
    <n v="41.5"/>
    <n v="19"/>
    <n v="14"/>
    <n v="21"/>
    <n v="1800"/>
    <n v="20"/>
    <n v="18"/>
    <n v="21"/>
    <n v="1966.6666666666667"/>
    <n v="189"/>
    <s v="MUY TURBIA"/>
  </r>
  <r>
    <x v="3"/>
    <s v="Haba San Lucas 2"/>
    <d v="2021-04-12T00:00:00"/>
    <x v="36"/>
    <x v="3"/>
    <d v="1899-12-30T12:10:00"/>
    <n v="20"/>
    <n v="14"/>
    <n v="8"/>
    <n v="7.4"/>
    <n v="7"/>
    <n v="7.2"/>
    <n v="69.230769230769226"/>
    <n v="1"/>
    <m/>
    <n v="5"/>
    <n v="45"/>
    <n v="30"/>
    <m/>
    <m/>
    <d v="1899-12-30T12:25:00"/>
    <n v="2"/>
    <n v="35"/>
    <n v="41.5"/>
    <n v="13"/>
    <n v="8"/>
    <n v="9"/>
    <n v="500"/>
    <n v="35"/>
    <n v="35"/>
    <n v="15"/>
    <n v="1416.6666666666665"/>
    <n v="39"/>
    <m/>
  </r>
  <r>
    <x v="21"/>
    <s v="Humedal"/>
    <d v="2021-04-12T00:00:00"/>
    <x v="36"/>
    <x v="3"/>
    <d v="1899-12-30T13:00:00"/>
    <n v="21"/>
    <n v="15"/>
    <n v="7"/>
    <n v="0"/>
    <n v="0"/>
    <n v="0"/>
    <n v="0"/>
    <n v="3"/>
    <m/>
    <n v="15"/>
    <n v="300"/>
    <n v="500"/>
    <n v="0"/>
    <n v="10"/>
    <d v="1899-12-30T13:25:00"/>
    <n v="1"/>
    <n v="35"/>
    <n v="41.5"/>
    <n v="155"/>
    <n v="122"/>
    <n v="146"/>
    <n v="14100"/>
    <n v="68"/>
    <n v="73"/>
    <n v="75"/>
    <n v="7200"/>
    <n v="352"/>
    <m/>
  </r>
  <r>
    <x v="14"/>
    <s v="El Recodo (Después del Hospital)"/>
    <d v="2021-04-12T00:00:00"/>
    <x v="36"/>
    <x v="3"/>
    <d v="1899-12-30T13:45:00"/>
    <n v="20"/>
    <n v="17"/>
    <n v="8"/>
    <n v="7.4"/>
    <n v="7.4"/>
    <n v="7.4"/>
    <n v="75.510204081632651"/>
    <n v="1"/>
    <m/>
    <n v="5"/>
    <n v="55"/>
    <n v="30"/>
    <m/>
    <m/>
    <d v="1899-12-30T14:00:00"/>
    <n v="1"/>
    <n v="35"/>
    <n v="41.5"/>
    <n v="18"/>
    <n v="18"/>
    <n v="27"/>
    <n v="2100"/>
    <n v="26"/>
    <n v="42"/>
    <n v="40"/>
    <n v="3600"/>
    <n v="46"/>
    <m/>
  </r>
  <r>
    <x v="13"/>
    <s v="Papa la Providencia 2"/>
    <d v="2021-04-12T00:00:00"/>
    <x v="36"/>
    <x v="3"/>
    <d v="1899-12-30T10:05:00"/>
    <n v="20"/>
    <n v="15"/>
    <n v="7"/>
    <m/>
    <m/>
    <s v="N/A"/>
    <s v="N/A"/>
    <n v="2"/>
    <m/>
    <n v="10"/>
    <n v="105"/>
    <n v="100"/>
    <m/>
    <m/>
    <d v="1899-12-30T10:45:00"/>
    <n v="2"/>
    <n v="35"/>
    <n v="41.5"/>
    <n v="0"/>
    <n v="0"/>
    <n v="0"/>
    <n v="0"/>
    <n v="64"/>
    <n v="94"/>
    <n v="83"/>
    <n v="4016.6666666666665"/>
    <n v="164"/>
    <s v="no se realizó el oxígeno, el agua estaba completamente estancada"/>
  </r>
  <r>
    <x v="11"/>
    <s v="Papa El Potrero 2"/>
    <d v="2021-04-12T00:00:00"/>
    <x v="36"/>
    <x v="3"/>
    <d v="1899-12-30T10:55:00"/>
    <n v="23"/>
    <n v="12"/>
    <n v="7"/>
    <n v="6.4"/>
    <n v="6.4"/>
    <n v="6.4"/>
    <n v="58.715596330275233"/>
    <n v="1"/>
    <m/>
    <n v="5"/>
    <n v="40"/>
    <n v="30"/>
    <m/>
    <m/>
    <d v="1899-12-30T11:35:00"/>
    <n v="2"/>
    <n v="35"/>
    <n v="41.5"/>
    <n v="17"/>
    <n v="9"/>
    <n v="29"/>
    <n v="916.66666666666663"/>
    <n v="118"/>
    <n v="96"/>
    <n v="76"/>
    <n v="4833.3333333333339"/>
    <n v="38"/>
    <m/>
  </r>
  <r>
    <x v="9"/>
    <s v="Maíz  El Capulín 2"/>
    <d v="2021-04-12T00:00:00"/>
    <x v="36"/>
    <x v="3"/>
    <d v="1899-12-30T12:00:00"/>
    <n v="19"/>
    <n v="13"/>
    <n v="7"/>
    <n v="6.8"/>
    <n v="6.8"/>
    <n v="6.8"/>
    <n v="64.15094339622641"/>
    <n v="1"/>
    <m/>
    <n v="5"/>
    <n v="50"/>
    <m/>
    <m/>
    <m/>
    <d v="1899-12-30T12:40:00"/>
    <n v="2"/>
    <n v="35"/>
    <n v="41.5"/>
    <n v="10"/>
    <n v="6"/>
    <n v="12"/>
    <n v="466.66666666666669"/>
    <n v="69"/>
    <n v="49"/>
    <n v="60"/>
    <n v="2966.666666666667"/>
    <n v="35"/>
    <m/>
  </r>
  <r>
    <x v="7"/>
    <s v="Maíz Agua Bendita 2"/>
    <d v="2021-04-12T00:00:00"/>
    <x v="36"/>
    <x v="3"/>
    <d v="1899-12-30T13:05:00"/>
    <n v="16"/>
    <n v="12"/>
    <n v="7"/>
    <n v="6.8"/>
    <n v="6.6"/>
    <n v="6.6999999999999993"/>
    <n v="61.467889908256865"/>
    <n v="0"/>
    <m/>
    <n v="2"/>
    <n v="45"/>
    <n v="40"/>
    <m/>
    <m/>
    <d v="1899-12-30T13:45:00"/>
    <n v="2"/>
    <n v="35"/>
    <n v="41.5"/>
    <n v="8"/>
    <n v="32"/>
    <n v="22"/>
    <n v="1033.3333333333335"/>
    <n v="62"/>
    <n v="73"/>
    <n v="73"/>
    <n v="3466.6666666666665"/>
    <n v="39"/>
    <m/>
  </r>
  <r>
    <x v="1"/>
    <s v="Haba Rincón de Guadalupe 2"/>
    <d v="2021-04-12T00:00:00"/>
    <x v="36"/>
    <x v="3"/>
    <d v="1899-12-30T14:05:00"/>
    <n v="22"/>
    <n v="15"/>
    <n v="7"/>
    <n v="6.8"/>
    <n v="6.8"/>
    <n v="6.8"/>
    <n v="66.666666666666671"/>
    <n v="0"/>
    <m/>
    <n v="2"/>
    <n v="30"/>
    <n v="30"/>
    <m/>
    <m/>
    <d v="1899-12-30T14:40:00"/>
    <n v="2"/>
    <n v="35"/>
    <n v="41.5"/>
    <n v="0"/>
    <n v="0"/>
    <n v="0"/>
    <n v="0"/>
    <n v="45"/>
    <n v="61"/>
    <n v="32"/>
    <n v="2300"/>
    <n v="42"/>
    <m/>
  </r>
  <r>
    <x v="24"/>
    <e v="#N/A"/>
    <m/>
    <x v="37"/>
    <x v="4"/>
    <m/>
    <m/>
    <m/>
    <m/>
    <m/>
    <m/>
    <s v="N/A"/>
    <s v="N/A"/>
    <m/>
    <m/>
    <n v="0"/>
    <m/>
    <m/>
    <m/>
    <m/>
    <m/>
    <m/>
    <m/>
    <m/>
    <m/>
    <m/>
    <m/>
    <s v=""/>
    <m/>
    <m/>
    <m/>
    <s v=""/>
    <m/>
    <m/>
  </r>
  <r>
    <x v="24"/>
    <e v="#N/A"/>
    <m/>
    <x v="37"/>
    <x v="4"/>
    <m/>
    <m/>
    <m/>
    <m/>
    <m/>
    <m/>
    <s v="N/A"/>
    <s v="N/A"/>
    <m/>
    <m/>
    <n v="0"/>
    <m/>
    <m/>
    <m/>
    <m/>
    <m/>
    <m/>
    <m/>
    <m/>
    <m/>
    <m/>
    <m/>
    <s v=""/>
    <m/>
    <m/>
    <m/>
    <s v=""/>
    <m/>
    <m/>
  </r>
  <r>
    <x v="24"/>
    <e v="#N/A"/>
    <m/>
    <x v="37"/>
    <x v="4"/>
    <m/>
    <m/>
    <m/>
    <m/>
    <m/>
    <m/>
    <s v="N/A"/>
    <s v="N/A"/>
    <m/>
    <m/>
    <n v="0"/>
    <m/>
    <m/>
    <m/>
    <m/>
    <m/>
    <m/>
    <m/>
    <m/>
    <m/>
    <m/>
    <m/>
    <s v=""/>
    <m/>
    <m/>
    <m/>
    <s v=""/>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r>
    <x v="24"/>
    <m/>
    <m/>
    <x v="38"/>
    <x v="5"/>
    <m/>
    <m/>
    <m/>
    <m/>
    <m/>
    <m/>
    <m/>
    <m/>
    <m/>
    <m/>
    <m/>
    <m/>
    <m/>
    <m/>
    <m/>
    <m/>
    <m/>
    <m/>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400-000001000000}" name="TablaDinámica5" cacheId="0"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chartFormat="11">
  <location ref="A52:V66" firstHeaderRow="1" firstDataRow="2" firstDataCol="1" rowPageCount="1" colPageCount="1"/>
  <pivotFields count="34">
    <pivotField axis="axisCol" showAll="0">
      <items count="26">
        <item x="16"/>
        <item x="0"/>
        <item x="1"/>
        <item x="2"/>
        <item x="3"/>
        <item x="20"/>
        <item x="18"/>
        <item x="22"/>
        <item x="21"/>
        <item x="6"/>
        <item x="7"/>
        <item x="8"/>
        <item x="9"/>
        <item x="17"/>
        <item x="23"/>
        <item x="10"/>
        <item x="11"/>
        <item x="12"/>
        <item x="13"/>
        <item x="19"/>
        <item x="4"/>
        <item x="5"/>
        <item x="14"/>
        <item x="15"/>
        <item x="24"/>
        <item t="default"/>
      </items>
    </pivotField>
    <pivotField showAll="0"/>
    <pivotField showAll="0"/>
    <pivotField axis="axisRow" showAll="0">
      <items count="41">
        <item x="9"/>
        <item x="10"/>
        <item x="11"/>
        <item x="12"/>
        <item x="13"/>
        <item x="14"/>
        <item x="15"/>
        <item x="16"/>
        <item x="17"/>
        <item x="18"/>
        <item x="19"/>
        <item x="20"/>
        <item x="24"/>
        <item x="0"/>
        <item x="1"/>
        <item x="2"/>
        <item x="3"/>
        <item x="4"/>
        <item x="28"/>
        <item x="5"/>
        <item x="37"/>
        <item x="21"/>
        <item x="22"/>
        <item x="27"/>
        <item x="26"/>
        <item x="23"/>
        <item x="25"/>
        <item x="31"/>
        <item x="6"/>
        <item x="30"/>
        <item x="29"/>
        <item x="38"/>
        <item x="7"/>
        <item x="8"/>
        <item x="33"/>
        <item m="1" x="39"/>
        <item x="34"/>
        <item x="35"/>
        <item x="32"/>
        <item x="36"/>
        <item t="default"/>
      </items>
    </pivotField>
    <pivotField axis="axisPage" multipleItemSelectionAllowed="1" showAll="0">
      <items count="7">
        <item h="1" x="4"/>
        <item h="1" x="0"/>
        <item x="1"/>
        <item h="1" x="2"/>
        <item h="1" x="5"/>
        <item h="1" x="3"/>
        <item t="default"/>
      </items>
    </pivotField>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3"/>
  </rowFields>
  <rowItems count="13">
    <i>
      <x/>
    </i>
    <i>
      <x v="1"/>
    </i>
    <i>
      <x v="2"/>
    </i>
    <i>
      <x v="3"/>
    </i>
    <i>
      <x v="4"/>
    </i>
    <i>
      <x v="5"/>
    </i>
    <i>
      <x v="6"/>
    </i>
    <i>
      <x v="7"/>
    </i>
    <i>
      <x v="8"/>
    </i>
    <i>
      <x v="9"/>
    </i>
    <i>
      <x v="10"/>
    </i>
    <i>
      <x v="11"/>
    </i>
    <i t="grand">
      <x/>
    </i>
  </rowItems>
  <colFields count="1">
    <field x="0"/>
  </colFields>
  <colItems count="21">
    <i>
      <x/>
    </i>
    <i>
      <x v="1"/>
    </i>
    <i>
      <x v="2"/>
    </i>
    <i>
      <x v="3"/>
    </i>
    <i>
      <x v="4"/>
    </i>
    <i>
      <x v="5"/>
    </i>
    <i>
      <x v="6"/>
    </i>
    <i>
      <x v="9"/>
    </i>
    <i>
      <x v="10"/>
    </i>
    <i>
      <x v="11"/>
    </i>
    <i>
      <x v="12"/>
    </i>
    <i>
      <x v="15"/>
    </i>
    <i>
      <x v="16"/>
    </i>
    <i>
      <x v="17"/>
    </i>
    <i>
      <x v="18"/>
    </i>
    <i>
      <x v="19"/>
    </i>
    <i>
      <x v="20"/>
    </i>
    <i>
      <x v="21"/>
    </i>
    <i>
      <x v="22"/>
    </i>
    <i>
      <x v="23"/>
    </i>
    <i t="grand">
      <x/>
    </i>
  </colItems>
  <pageFields count="1">
    <pageField fld="4" hier="-1"/>
  </pageFields>
  <dataFields count="1">
    <dataField name="Promedio de Temp Agua" fld="7" subtotal="average" baseField="0" baseItem="710711968"/>
  </dataFields>
  <formats count="30">
    <format dxfId="2422">
      <pivotArea type="all" dataOnly="0" outline="0" fieldPosition="0"/>
    </format>
    <format dxfId="2421">
      <pivotArea outline="0" collapsedLevelsAreSubtotals="1" fieldPosition="0"/>
    </format>
    <format dxfId="2420">
      <pivotArea type="origin" dataOnly="0" labelOnly="1" outline="0" fieldPosition="0"/>
    </format>
    <format dxfId="2419">
      <pivotArea field="0" type="button" dataOnly="0" labelOnly="1" outline="0" axis="axisCol" fieldPosition="0"/>
    </format>
    <format dxfId="2418">
      <pivotArea type="topRight" dataOnly="0" labelOnly="1" outline="0" fieldPosition="0"/>
    </format>
    <format dxfId="2417">
      <pivotArea field="3" type="button" dataOnly="0" labelOnly="1" outline="0" axis="axisRow" fieldPosition="0"/>
    </format>
    <format dxfId="2416">
      <pivotArea dataOnly="0" labelOnly="1" fieldPosition="0">
        <references count="1">
          <reference field="3" count="9">
            <x v="13"/>
            <x v="14"/>
            <x v="15"/>
            <x v="16"/>
            <x v="17"/>
            <x v="19"/>
            <x v="28"/>
            <x v="32"/>
            <x v="33"/>
          </reference>
        </references>
      </pivotArea>
    </format>
    <format dxfId="2415">
      <pivotArea dataOnly="0" labelOnly="1" grandRow="1" outline="0" fieldPosition="0"/>
    </format>
    <format dxfId="2414">
      <pivotArea dataOnly="0" labelOnly="1" fieldPosition="0">
        <references count="1">
          <reference field="0" count="18">
            <x v="0"/>
            <x v="1"/>
            <x v="2"/>
            <x v="3"/>
            <x v="4"/>
            <x v="9"/>
            <x v="10"/>
            <x v="11"/>
            <x v="12"/>
            <x v="13"/>
            <x v="15"/>
            <x v="16"/>
            <x v="17"/>
            <x v="18"/>
            <x v="20"/>
            <x v="21"/>
            <x v="22"/>
            <x v="23"/>
          </reference>
        </references>
      </pivotArea>
    </format>
    <format dxfId="2413">
      <pivotArea dataOnly="0" labelOnly="1" grandCol="1" outline="0" fieldPosition="0"/>
    </format>
    <format dxfId="2412">
      <pivotArea type="all" dataOnly="0" outline="0" fieldPosition="0"/>
    </format>
    <format dxfId="2411">
      <pivotArea outline="0" collapsedLevelsAreSubtotals="1" fieldPosition="0"/>
    </format>
    <format dxfId="2410">
      <pivotArea type="origin" dataOnly="0" labelOnly="1" outline="0" fieldPosition="0"/>
    </format>
    <format dxfId="2409">
      <pivotArea field="0" type="button" dataOnly="0" labelOnly="1" outline="0" axis="axisCol" fieldPosition="0"/>
    </format>
    <format dxfId="2408">
      <pivotArea type="topRight" dataOnly="0" labelOnly="1" outline="0" fieldPosition="0"/>
    </format>
    <format dxfId="2407">
      <pivotArea field="3" type="button" dataOnly="0" labelOnly="1" outline="0" axis="axisRow" fieldPosition="0"/>
    </format>
    <format dxfId="2406">
      <pivotArea dataOnly="0" labelOnly="1" fieldPosition="0">
        <references count="1">
          <reference field="3" count="12">
            <x v="0"/>
            <x v="1"/>
            <x v="2"/>
            <x v="3"/>
            <x v="4"/>
            <x v="5"/>
            <x v="6"/>
            <x v="7"/>
            <x v="8"/>
            <x v="9"/>
            <x v="10"/>
            <x v="11"/>
          </reference>
        </references>
      </pivotArea>
    </format>
    <format dxfId="2405">
      <pivotArea dataOnly="0" labelOnly="1" grandRow="1" outline="0" fieldPosition="0"/>
    </format>
    <format dxfId="2404">
      <pivotArea dataOnly="0" labelOnly="1" fieldPosition="0">
        <references count="1">
          <reference field="0" count="20">
            <x v="0"/>
            <x v="1"/>
            <x v="2"/>
            <x v="3"/>
            <x v="4"/>
            <x v="5"/>
            <x v="6"/>
            <x v="9"/>
            <x v="10"/>
            <x v="11"/>
            <x v="12"/>
            <x v="15"/>
            <x v="16"/>
            <x v="17"/>
            <x v="18"/>
            <x v="19"/>
            <x v="20"/>
            <x v="21"/>
            <x v="22"/>
            <x v="23"/>
          </reference>
        </references>
      </pivotArea>
    </format>
    <format dxfId="2403">
      <pivotArea dataOnly="0" labelOnly="1" grandCol="1" outline="0" fieldPosition="0"/>
    </format>
    <format dxfId="2402">
      <pivotArea type="all" dataOnly="0" outline="0" fieldPosition="0"/>
    </format>
    <format dxfId="2401">
      <pivotArea outline="0" collapsedLevelsAreSubtotals="1" fieldPosition="0"/>
    </format>
    <format dxfId="2400">
      <pivotArea type="origin" dataOnly="0" labelOnly="1" outline="0" fieldPosition="0"/>
    </format>
    <format dxfId="2399">
      <pivotArea field="0" type="button" dataOnly="0" labelOnly="1" outline="0" axis="axisCol" fieldPosition="0"/>
    </format>
    <format dxfId="2398">
      <pivotArea type="topRight" dataOnly="0" labelOnly="1" outline="0" fieldPosition="0"/>
    </format>
    <format dxfId="2397">
      <pivotArea field="3" type="button" dataOnly="0" labelOnly="1" outline="0" axis="axisRow" fieldPosition="0"/>
    </format>
    <format dxfId="2396">
      <pivotArea dataOnly="0" labelOnly="1" fieldPosition="0">
        <references count="1">
          <reference field="3" count="12">
            <x v="0"/>
            <x v="1"/>
            <x v="2"/>
            <x v="3"/>
            <x v="4"/>
            <x v="5"/>
            <x v="6"/>
            <x v="7"/>
            <x v="8"/>
            <x v="9"/>
            <x v="10"/>
            <x v="11"/>
          </reference>
        </references>
      </pivotArea>
    </format>
    <format dxfId="2395">
      <pivotArea dataOnly="0" labelOnly="1" grandRow="1" outline="0" fieldPosition="0"/>
    </format>
    <format dxfId="2394">
      <pivotArea dataOnly="0" labelOnly="1" fieldPosition="0">
        <references count="1">
          <reference field="0" count="20">
            <x v="0"/>
            <x v="1"/>
            <x v="2"/>
            <x v="3"/>
            <x v="4"/>
            <x v="5"/>
            <x v="6"/>
            <x v="9"/>
            <x v="10"/>
            <x v="11"/>
            <x v="12"/>
            <x v="15"/>
            <x v="16"/>
            <x v="17"/>
            <x v="18"/>
            <x v="19"/>
            <x v="20"/>
            <x v="21"/>
            <x v="22"/>
            <x v="23"/>
          </reference>
        </references>
      </pivotArea>
    </format>
    <format dxfId="2393">
      <pivotArea dataOnly="0" labelOnly="1" grandCol="1" outline="0" fieldPosition="0"/>
    </format>
  </formats>
  <chartFormats count="92">
    <chartFormat chart="1" format="18" series="1">
      <pivotArea type="data" outline="0" fieldPosition="0">
        <references count="2">
          <reference field="4294967294" count="1" selected="0">
            <x v="0"/>
          </reference>
          <reference field="0" count="1" selected="0">
            <x v="0"/>
          </reference>
        </references>
      </pivotArea>
    </chartFormat>
    <chartFormat chart="1" format="19" series="1">
      <pivotArea type="data" outline="0" fieldPosition="0">
        <references count="2">
          <reference field="4294967294" count="1" selected="0">
            <x v="0"/>
          </reference>
          <reference field="0" count="1" selected="0">
            <x v="1"/>
          </reference>
        </references>
      </pivotArea>
    </chartFormat>
    <chartFormat chart="1" format="20" series="1">
      <pivotArea type="data" outline="0" fieldPosition="0">
        <references count="2">
          <reference field="4294967294" count="1" selected="0">
            <x v="0"/>
          </reference>
          <reference field="0" count="1" selected="0">
            <x v="2"/>
          </reference>
        </references>
      </pivotArea>
    </chartFormat>
    <chartFormat chart="1" format="21" series="1">
      <pivotArea type="data" outline="0" fieldPosition="0">
        <references count="2">
          <reference field="4294967294" count="1" selected="0">
            <x v="0"/>
          </reference>
          <reference field="0" count="1" selected="0">
            <x v="3"/>
          </reference>
        </references>
      </pivotArea>
    </chartFormat>
    <chartFormat chart="1" format="22" series="1">
      <pivotArea type="data" outline="0" fieldPosition="0">
        <references count="2">
          <reference field="4294967294" count="1" selected="0">
            <x v="0"/>
          </reference>
          <reference field="0" count="1" selected="0">
            <x v="4"/>
          </reference>
        </references>
      </pivotArea>
    </chartFormat>
    <chartFormat chart="1" format="23" series="1">
      <pivotArea type="data" outline="0" fieldPosition="0">
        <references count="2">
          <reference field="4294967294" count="1" selected="0">
            <x v="0"/>
          </reference>
          <reference field="0" count="1" selected="0">
            <x v="9"/>
          </reference>
        </references>
      </pivotArea>
    </chartFormat>
    <chartFormat chart="1" format="24" series="1">
      <pivotArea type="data" outline="0" fieldPosition="0">
        <references count="2">
          <reference field="4294967294" count="1" selected="0">
            <x v="0"/>
          </reference>
          <reference field="0" count="1" selected="0">
            <x v="10"/>
          </reference>
        </references>
      </pivotArea>
    </chartFormat>
    <chartFormat chart="1" format="25" series="1">
      <pivotArea type="data" outline="0" fieldPosition="0">
        <references count="2">
          <reference field="4294967294" count="1" selected="0">
            <x v="0"/>
          </reference>
          <reference field="0" count="1" selected="0">
            <x v="11"/>
          </reference>
        </references>
      </pivotArea>
    </chartFormat>
    <chartFormat chart="1" format="26" series="1">
      <pivotArea type="data" outline="0" fieldPosition="0">
        <references count="2">
          <reference field="4294967294" count="1" selected="0">
            <x v="0"/>
          </reference>
          <reference field="0" count="1" selected="0">
            <x v="12"/>
          </reference>
        </references>
      </pivotArea>
    </chartFormat>
    <chartFormat chart="1" format="27" series="1">
      <pivotArea type="data" outline="0" fieldPosition="0">
        <references count="2">
          <reference field="4294967294" count="1" selected="0">
            <x v="0"/>
          </reference>
          <reference field="0" count="1" selected="0">
            <x v="13"/>
          </reference>
        </references>
      </pivotArea>
    </chartFormat>
    <chartFormat chart="1" format="28" series="1">
      <pivotArea type="data" outline="0" fieldPosition="0">
        <references count="2">
          <reference field="4294967294" count="1" selected="0">
            <x v="0"/>
          </reference>
          <reference field="0" count="1" selected="0">
            <x v="15"/>
          </reference>
        </references>
      </pivotArea>
    </chartFormat>
    <chartFormat chart="1" format="29" series="1">
      <pivotArea type="data" outline="0" fieldPosition="0">
        <references count="2">
          <reference field="4294967294" count="1" selected="0">
            <x v="0"/>
          </reference>
          <reference field="0" count="1" selected="0">
            <x v="16"/>
          </reference>
        </references>
      </pivotArea>
    </chartFormat>
    <chartFormat chart="1" format="30" series="1">
      <pivotArea type="data" outline="0" fieldPosition="0">
        <references count="2">
          <reference field="4294967294" count="1" selected="0">
            <x v="0"/>
          </reference>
          <reference field="0" count="1" selected="0">
            <x v="17"/>
          </reference>
        </references>
      </pivotArea>
    </chartFormat>
    <chartFormat chart="1" format="31" series="1">
      <pivotArea type="data" outline="0" fieldPosition="0">
        <references count="2">
          <reference field="4294967294" count="1" selected="0">
            <x v="0"/>
          </reference>
          <reference field="0" count="1" selected="0">
            <x v="18"/>
          </reference>
        </references>
      </pivotArea>
    </chartFormat>
    <chartFormat chart="1" format="32" series="1">
      <pivotArea type="data" outline="0" fieldPosition="0">
        <references count="2">
          <reference field="4294967294" count="1" selected="0">
            <x v="0"/>
          </reference>
          <reference field="0" count="1" selected="0">
            <x v="20"/>
          </reference>
        </references>
      </pivotArea>
    </chartFormat>
    <chartFormat chart="1" format="33" series="1">
      <pivotArea type="data" outline="0" fieldPosition="0">
        <references count="2">
          <reference field="4294967294" count="1" selected="0">
            <x v="0"/>
          </reference>
          <reference field="0" count="1" selected="0">
            <x v="21"/>
          </reference>
        </references>
      </pivotArea>
    </chartFormat>
    <chartFormat chart="1" format="34" series="1">
      <pivotArea type="data" outline="0" fieldPosition="0">
        <references count="2">
          <reference field="4294967294" count="1" selected="0">
            <x v="0"/>
          </reference>
          <reference field="0" count="1" selected="0">
            <x v="22"/>
          </reference>
        </references>
      </pivotArea>
    </chartFormat>
    <chartFormat chart="1" format="35" series="1">
      <pivotArea type="data" outline="0" fieldPosition="0">
        <references count="2">
          <reference field="4294967294" count="1" selected="0">
            <x v="0"/>
          </reference>
          <reference field="0" count="1" selected="0">
            <x v="23"/>
          </reference>
        </references>
      </pivotArea>
    </chartFormat>
    <chartFormat chart="4" format="18" series="1">
      <pivotArea type="data" outline="0" fieldPosition="0">
        <references count="2">
          <reference field="4294967294" count="1" selected="0">
            <x v="0"/>
          </reference>
          <reference field="0" count="1" selected="0">
            <x v="0"/>
          </reference>
        </references>
      </pivotArea>
    </chartFormat>
    <chartFormat chart="4" format="19" series="1">
      <pivotArea type="data" outline="0" fieldPosition="0">
        <references count="2">
          <reference field="4294967294" count="1" selected="0">
            <x v="0"/>
          </reference>
          <reference field="0" count="1" selected="0">
            <x v="1"/>
          </reference>
        </references>
      </pivotArea>
    </chartFormat>
    <chartFormat chart="4" format="20" series="1">
      <pivotArea type="data" outline="0" fieldPosition="0">
        <references count="2">
          <reference field="4294967294" count="1" selected="0">
            <x v="0"/>
          </reference>
          <reference field="0" count="1" selected="0">
            <x v="2"/>
          </reference>
        </references>
      </pivotArea>
    </chartFormat>
    <chartFormat chart="4" format="21" series="1">
      <pivotArea type="data" outline="0" fieldPosition="0">
        <references count="2">
          <reference field="4294967294" count="1" selected="0">
            <x v="0"/>
          </reference>
          <reference field="0" count="1" selected="0">
            <x v="3"/>
          </reference>
        </references>
      </pivotArea>
    </chartFormat>
    <chartFormat chart="4" format="22" series="1">
      <pivotArea type="data" outline="0" fieldPosition="0">
        <references count="2">
          <reference field="4294967294" count="1" selected="0">
            <x v="0"/>
          </reference>
          <reference field="0" count="1" selected="0">
            <x v="4"/>
          </reference>
        </references>
      </pivotArea>
    </chartFormat>
    <chartFormat chart="4" format="23" series="1">
      <pivotArea type="data" outline="0" fieldPosition="0">
        <references count="2">
          <reference field="4294967294" count="1" selected="0">
            <x v="0"/>
          </reference>
          <reference field="0" count="1" selected="0">
            <x v="9"/>
          </reference>
        </references>
      </pivotArea>
    </chartFormat>
    <chartFormat chart="4" format="24" series="1">
      <pivotArea type="data" outline="0" fieldPosition="0">
        <references count="2">
          <reference field="4294967294" count="1" selected="0">
            <x v="0"/>
          </reference>
          <reference field="0" count="1" selected="0">
            <x v="10"/>
          </reference>
        </references>
      </pivotArea>
    </chartFormat>
    <chartFormat chart="4" format="25" series="1">
      <pivotArea type="data" outline="0" fieldPosition="0">
        <references count="2">
          <reference field="4294967294" count="1" selected="0">
            <x v="0"/>
          </reference>
          <reference field="0" count="1" selected="0">
            <x v="11"/>
          </reference>
        </references>
      </pivotArea>
    </chartFormat>
    <chartFormat chart="4" format="26" series="1">
      <pivotArea type="data" outline="0" fieldPosition="0">
        <references count="2">
          <reference field="4294967294" count="1" selected="0">
            <x v="0"/>
          </reference>
          <reference field="0" count="1" selected="0">
            <x v="12"/>
          </reference>
        </references>
      </pivotArea>
    </chartFormat>
    <chartFormat chart="4" format="27" series="1">
      <pivotArea type="data" outline="0" fieldPosition="0">
        <references count="2">
          <reference field="4294967294" count="1" selected="0">
            <x v="0"/>
          </reference>
          <reference field="0" count="1" selected="0">
            <x v="13"/>
          </reference>
        </references>
      </pivotArea>
    </chartFormat>
    <chartFormat chart="4" format="28" series="1">
      <pivotArea type="data" outline="0" fieldPosition="0">
        <references count="2">
          <reference field="4294967294" count="1" selected="0">
            <x v="0"/>
          </reference>
          <reference field="0" count="1" selected="0">
            <x v="15"/>
          </reference>
        </references>
      </pivotArea>
    </chartFormat>
    <chartFormat chart="4" format="29" series="1">
      <pivotArea type="data" outline="0" fieldPosition="0">
        <references count="2">
          <reference field="4294967294" count="1" selected="0">
            <x v="0"/>
          </reference>
          <reference field="0" count="1" selected="0">
            <x v="16"/>
          </reference>
        </references>
      </pivotArea>
    </chartFormat>
    <chartFormat chart="4" format="30" series="1">
      <pivotArea type="data" outline="0" fieldPosition="0">
        <references count="2">
          <reference field="4294967294" count="1" selected="0">
            <x v="0"/>
          </reference>
          <reference field="0" count="1" selected="0">
            <x v="17"/>
          </reference>
        </references>
      </pivotArea>
    </chartFormat>
    <chartFormat chart="4" format="31" series="1">
      <pivotArea type="data" outline="0" fieldPosition="0">
        <references count="2">
          <reference field="4294967294" count="1" selected="0">
            <x v="0"/>
          </reference>
          <reference field="0" count="1" selected="0">
            <x v="18"/>
          </reference>
        </references>
      </pivotArea>
    </chartFormat>
    <chartFormat chart="4" format="32" series="1">
      <pivotArea type="data" outline="0" fieldPosition="0">
        <references count="2">
          <reference field="4294967294" count="1" selected="0">
            <x v="0"/>
          </reference>
          <reference field="0" count="1" selected="0">
            <x v="20"/>
          </reference>
        </references>
      </pivotArea>
    </chartFormat>
    <chartFormat chart="4" format="33" series="1">
      <pivotArea type="data" outline="0" fieldPosition="0">
        <references count="2">
          <reference field="4294967294" count="1" selected="0">
            <x v="0"/>
          </reference>
          <reference field="0" count="1" selected="0">
            <x v="21"/>
          </reference>
        </references>
      </pivotArea>
    </chartFormat>
    <chartFormat chart="4" format="34" series="1">
      <pivotArea type="data" outline="0" fieldPosition="0">
        <references count="2">
          <reference field="4294967294" count="1" selected="0">
            <x v="0"/>
          </reference>
          <reference field="0" count="1" selected="0">
            <x v="22"/>
          </reference>
        </references>
      </pivotArea>
    </chartFormat>
    <chartFormat chart="4" format="35" series="1">
      <pivotArea type="data" outline="0" fieldPosition="0">
        <references count="2">
          <reference field="4294967294" count="1" selected="0">
            <x v="0"/>
          </reference>
          <reference field="0" count="1" selected="0">
            <x v="23"/>
          </reference>
        </references>
      </pivotArea>
    </chartFormat>
    <chartFormat chart="0" format="36" series="1">
      <pivotArea type="data" outline="0" fieldPosition="0">
        <references count="2">
          <reference field="4294967294" count="1" selected="0">
            <x v="0"/>
          </reference>
          <reference field="0" count="1" selected="0">
            <x v="0"/>
          </reference>
        </references>
      </pivotArea>
    </chartFormat>
    <chartFormat chart="0" format="37" series="1">
      <pivotArea type="data" outline="0" fieldPosition="0">
        <references count="2">
          <reference field="4294967294" count="1" selected="0">
            <x v="0"/>
          </reference>
          <reference field="0" count="1" selected="0">
            <x v="1"/>
          </reference>
        </references>
      </pivotArea>
    </chartFormat>
    <chartFormat chart="0" format="38" series="1">
      <pivotArea type="data" outline="0" fieldPosition="0">
        <references count="2">
          <reference field="4294967294" count="1" selected="0">
            <x v="0"/>
          </reference>
          <reference field="0" count="1" selected="0">
            <x v="2"/>
          </reference>
        </references>
      </pivotArea>
    </chartFormat>
    <chartFormat chart="0" format="39" series="1">
      <pivotArea type="data" outline="0" fieldPosition="0">
        <references count="2">
          <reference field="4294967294" count="1" selected="0">
            <x v="0"/>
          </reference>
          <reference field="0" count="1" selected="0">
            <x v="3"/>
          </reference>
        </references>
      </pivotArea>
    </chartFormat>
    <chartFormat chart="0" format="40" series="1">
      <pivotArea type="data" outline="0" fieldPosition="0">
        <references count="2">
          <reference field="4294967294" count="1" selected="0">
            <x v="0"/>
          </reference>
          <reference field="0" count="1" selected="0">
            <x v="4"/>
          </reference>
        </references>
      </pivotArea>
    </chartFormat>
    <chartFormat chart="0" format="41" series="1">
      <pivotArea type="data" outline="0" fieldPosition="0">
        <references count="2">
          <reference field="4294967294" count="1" selected="0">
            <x v="0"/>
          </reference>
          <reference field="0" count="1" selected="0">
            <x v="9"/>
          </reference>
        </references>
      </pivotArea>
    </chartFormat>
    <chartFormat chart="0" format="42" series="1">
      <pivotArea type="data" outline="0" fieldPosition="0">
        <references count="2">
          <reference field="4294967294" count="1" selected="0">
            <x v="0"/>
          </reference>
          <reference field="0" count="1" selected="0">
            <x v="10"/>
          </reference>
        </references>
      </pivotArea>
    </chartFormat>
    <chartFormat chart="0" format="43" series="1">
      <pivotArea type="data" outline="0" fieldPosition="0">
        <references count="2">
          <reference field="4294967294" count="1" selected="0">
            <x v="0"/>
          </reference>
          <reference field="0" count="1" selected="0">
            <x v="11"/>
          </reference>
        </references>
      </pivotArea>
    </chartFormat>
    <chartFormat chart="0" format="44" series="1">
      <pivotArea type="data" outline="0" fieldPosition="0">
        <references count="2">
          <reference field="4294967294" count="1" selected="0">
            <x v="0"/>
          </reference>
          <reference field="0" count="1" selected="0">
            <x v="12"/>
          </reference>
        </references>
      </pivotArea>
    </chartFormat>
    <chartFormat chart="0" format="45" series="1">
      <pivotArea type="data" outline="0" fieldPosition="0">
        <references count="2">
          <reference field="4294967294" count="1" selected="0">
            <x v="0"/>
          </reference>
          <reference field="0" count="1" selected="0">
            <x v="13"/>
          </reference>
        </references>
      </pivotArea>
    </chartFormat>
    <chartFormat chart="0" format="46" series="1">
      <pivotArea type="data" outline="0" fieldPosition="0">
        <references count="2">
          <reference field="4294967294" count="1" selected="0">
            <x v="0"/>
          </reference>
          <reference field="0" count="1" selected="0">
            <x v="15"/>
          </reference>
        </references>
      </pivotArea>
    </chartFormat>
    <chartFormat chart="0" format="47" series="1">
      <pivotArea type="data" outline="0" fieldPosition="0">
        <references count="2">
          <reference field="4294967294" count="1" selected="0">
            <x v="0"/>
          </reference>
          <reference field="0" count="1" selected="0">
            <x v="16"/>
          </reference>
        </references>
      </pivotArea>
    </chartFormat>
    <chartFormat chart="0" format="48" series="1">
      <pivotArea type="data" outline="0" fieldPosition="0">
        <references count="2">
          <reference field="4294967294" count="1" selected="0">
            <x v="0"/>
          </reference>
          <reference field="0" count="1" selected="0">
            <x v="17"/>
          </reference>
        </references>
      </pivotArea>
    </chartFormat>
    <chartFormat chart="0" format="49" series="1">
      <pivotArea type="data" outline="0" fieldPosition="0">
        <references count="2">
          <reference field="4294967294" count="1" selected="0">
            <x v="0"/>
          </reference>
          <reference field="0" count="1" selected="0">
            <x v="18"/>
          </reference>
        </references>
      </pivotArea>
    </chartFormat>
    <chartFormat chart="0" format="50" series="1">
      <pivotArea type="data" outline="0" fieldPosition="0">
        <references count="2">
          <reference field="4294967294" count="1" selected="0">
            <x v="0"/>
          </reference>
          <reference field="0" count="1" selected="0">
            <x v="20"/>
          </reference>
        </references>
      </pivotArea>
    </chartFormat>
    <chartFormat chart="0" format="51" series="1">
      <pivotArea type="data" outline="0" fieldPosition="0">
        <references count="2">
          <reference field="4294967294" count="1" selected="0">
            <x v="0"/>
          </reference>
          <reference field="0" count="1" selected="0">
            <x v="21"/>
          </reference>
        </references>
      </pivotArea>
    </chartFormat>
    <chartFormat chart="0" format="52" series="1">
      <pivotArea type="data" outline="0" fieldPosition="0">
        <references count="2">
          <reference field="4294967294" count="1" selected="0">
            <x v="0"/>
          </reference>
          <reference field="0" count="1" selected="0">
            <x v="22"/>
          </reference>
        </references>
      </pivotArea>
    </chartFormat>
    <chartFormat chart="0" format="53" series="1">
      <pivotArea type="data" outline="0" fieldPosition="0">
        <references count="2">
          <reference field="4294967294" count="1" selected="0">
            <x v="0"/>
          </reference>
          <reference field="0" count="1" selected="0">
            <x v="23"/>
          </reference>
        </references>
      </pivotArea>
    </chartFormat>
    <chartFormat chart="7" format="72" series="1">
      <pivotArea type="data" outline="0" fieldPosition="0">
        <references count="2">
          <reference field="4294967294" count="1" selected="0">
            <x v="0"/>
          </reference>
          <reference field="0" count="1" selected="0">
            <x v="0"/>
          </reference>
        </references>
      </pivotArea>
    </chartFormat>
    <chartFormat chart="7" format="73" series="1">
      <pivotArea type="data" outline="0" fieldPosition="0">
        <references count="2">
          <reference field="4294967294" count="1" selected="0">
            <x v="0"/>
          </reference>
          <reference field="0" count="1" selected="0">
            <x v="1"/>
          </reference>
        </references>
      </pivotArea>
    </chartFormat>
    <chartFormat chart="7" format="74" series="1">
      <pivotArea type="data" outline="0" fieldPosition="0">
        <references count="2">
          <reference field="4294967294" count="1" selected="0">
            <x v="0"/>
          </reference>
          <reference field="0" count="1" selected="0">
            <x v="2"/>
          </reference>
        </references>
      </pivotArea>
    </chartFormat>
    <chartFormat chart="7" format="75" series="1">
      <pivotArea type="data" outline="0" fieldPosition="0">
        <references count="2">
          <reference field="4294967294" count="1" selected="0">
            <x v="0"/>
          </reference>
          <reference field="0" count="1" selected="0">
            <x v="3"/>
          </reference>
        </references>
      </pivotArea>
    </chartFormat>
    <chartFormat chart="7" format="76" series="1">
      <pivotArea type="data" outline="0" fieldPosition="0">
        <references count="2">
          <reference field="4294967294" count="1" selected="0">
            <x v="0"/>
          </reference>
          <reference field="0" count="1" selected="0">
            <x v="4"/>
          </reference>
        </references>
      </pivotArea>
    </chartFormat>
    <chartFormat chart="7" format="77" series="1">
      <pivotArea type="data" outline="0" fieldPosition="0">
        <references count="2">
          <reference field="4294967294" count="1" selected="0">
            <x v="0"/>
          </reference>
          <reference field="0" count="1" selected="0">
            <x v="9"/>
          </reference>
        </references>
      </pivotArea>
    </chartFormat>
    <chartFormat chart="7" format="78" series="1">
      <pivotArea type="data" outline="0" fieldPosition="0">
        <references count="2">
          <reference field="4294967294" count="1" selected="0">
            <x v="0"/>
          </reference>
          <reference field="0" count="1" selected="0">
            <x v="10"/>
          </reference>
        </references>
      </pivotArea>
    </chartFormat>
    <chartFormat chart="7" format="79" series="1">
      <pivotArea type="data" outline="0" fieldPosition="0">
        <references count="2">
          <reference field="4294967294" count="1" selected="0">
            <x v="0"/>
          </reference>
          <reference field="0" count="1" selected="0">
            <x v="11"/>
          </reference>
        </references>
      </pivotArea>
    </chartFormat>
    <chartFormat chart="7" format="80" series="1">
      <pivotArea type="data" outline="0" fieldPosition="0">
        <references count="2">
          <reference field="4294967294" count="1" selected="0">
            <x v="0"/>
          </reference>
          <reference field="0" count="1" selected="0">
            <x v="12"/>
          </reference>
        </references>
      </pivotArea>
    </chartFormat>
    <chartFormat chart="7" format="81" series="1">
      <pivotArea type="data" outline="0" fieldPosition="0">
        <references count="2">
          <reference field="4294967294" count="1" selected="0">
            <x v="0"/>
          </reference>
          <reference field="0" count="1" selected="0">
            <x v="13"/>
          </reference>
        </references>
      </pivotArea>
    </chartFormat>
    <chartFormat chart="7" format="82" series="1">
      <pivotArea type="data" outline="0" fieldPosition="0">
        <references count="2">
          <reference field="4294967294" count="1" selected="0">
            <x v="0"/>
          </reference>
          <reference field="0" count="1" selected="0">
            <x v="15"/>
          </reference>
        </references>
      </pivotArea>
    </chartFormat>
    <chartFormat chart="7" format="83" series="1">
      <pivotArea type="data" outline="0" fieldPosition="0">
        <references count="2">
          <reference field="4294967294" count="1" selected="0">
            <x v="0"/>
          </reference>
          <reference field="0" count="1" selected="0">
            <x v="16"/>
          </reference>
        </references>
      </pivotArea>
    </chartFormat>
    <chartFormat chart="7" format="84" series="1">
      <pivotArea type="data" outline="0" fieldPosition="0">
        <references count="2">
          <reference field="4294967294" count="1" selected="0">
            <x v="0"/>
          </reference>
          <reference field="0" count="1" selected="0">
            <x v="17"/>
          </reference>
        </references>
      </pivotArea>
    </chartFormat>
    <chartFormat chart="7" format="85" series="1">
      <pivotArea type="data" outline="0" fieldPosition="0">
        <references count="2">
          <reference field="4294967294" count="1" selected="0">
            <x v="0"/>
          </reference>
          <reference field="0" count="1" selected="0">
            <x v="18"/>
          </reference>
        </references>
      </pivotArea>
    </chartFormat>
    <chartFormat chart="7" format="86" series="1">
      <pivotArea type="data" outline="0" fieldPosition="0">
        <references count="2">
          <reference field="4294967294" count="1" selected="0">
            <x v="0"/>
          </reference>
          <reference field="0" count="1" selected="0">
            <x v="20"/>
          </reference>
        </references>
      </pivotArea>
    </chartFormat>
    <chartFormat chart="7" format="87" series="1">
      <pivotArea type="data" outline="0" fieldPosition="0">
        <references count="2">
          <reference field="4294967294" count="1" selected="0">
            <x v="0"/>
          </reference>
          <reference field="0" count="1" selected="0">
            <x v="21"/>
          </reference>
        </references>
      </pivotArea>
    </chartFormat>
    <chartFormat chart="7" format="88" series="1">
      <pivotArea type="data" outline="0" fieldPosition="0">
        <references count="2">
          <reference field="4294967294" count="1" selected="0">
            <x v="0"/>
          </reference>
          <reference field="0" count="1" selected="0">
            <x v="22"/>
          </reference>
        </references>
      </pivotArea>
    </chartFormat>
    <chartFormat chart="7" format="89" series="1">
      <pivotArea type="data" outline="0" fieldPosition="0">
        <references count="2">
          <reference field="4294967294" count="1" selected="0">
            <x v="0"/>
          </reference>
          <reference field="0" count="1" selected="0">
            <x v="23"/>
          </reference>
        </references>
      </pivotArea>
    </chartFormat>
    <chartFormat chart="8" format="20" series="1">
      <pivotArea type="data" outline="0" fieldPosition="0">
        <references count="2">
          <reference field="4294967294" count="1" selected="0">
            <x v="0"/>
          </reference>
          <reference field="0" count="1" selected="0">
            <x v="0"/>
          </reference>
        </references>
      </pivotArea>
    </chartFormat>
    <chartFormat chart="8" format="21" series="1">
      <pivotArea type="data" outline="0" fieldPosition="0">
        <references count="2">
          <reference field="4294967294" count="1" selected="0">
            <x v="0"/>
          </reference>
          <reference field="0" count="1" selected="0">
            <x v="1"/>
          </reference>
        </references>
      </pivotArea>
    </chartFormat>
    <chartFormat chart="8" format="22" series="1">
      <pivotArea type="data" outline="0" fieldPosition="0">
        <references count="2">
          <reference field="4294967294" count="1" selected="0">
            <x v="0"/>
          </reference>
          <reference field="0" count="1" selected="0">
            <x v="2"/>
          </reference>
        </references>
      </pivotArea>
    </chartFormat>
    <chartFormat chart="8" format="23" series="1">
      <pivotArea type="data" outline="0" fieldPosition="0">
        <references count="2">
          <reference field="4294967294" count="1" selected="0">
            <x v="0"/>
          </reference>
          <reference field="0" count="1" selected="0">
            <x v="3"/>
          </reference>
        </references>
      </pivotArea>
    </chartFormat>
    <chartFormat chart="8" format="24" series="1">
      <pivotArea type="data" outline="0" fieldPosition="0">
        <references count="2">
          <reference field="4294967294" count="1" selected="0">
            <x v="0"/>
          </reference>
          <reference field="0" count="1" selected="0">
            <x v="4"/>
          </reference>
        </references>
      </pivotArea>
    </chartFormat>
    <chartFormat chart="8" format="25" series="1">
      <pivotArea type="data" outline="0" fieldPosition="0">
        <references count="2">
          <reference field="4294967294" count="1" selected="0">
            <x v="0"/>
          </reference>
          <reference field="0" count="1" selected="0">
            <x v="5"/>
          </reference>
        </references>
      </pivotArea>
    </chartFormat>
    <chartFormat chart="8" format="26" series="1">
      <pivotArea type="data" outline="0" fieldPosition="0">
        <references count="2">
          <reference field="4294967294" count="1" selected="0">
            <x v="0"/>
          </reference>
          <reference field="0" count="1" selected="0">
            <x v="6"/>
          </reference>
        </references>
      </pivotArea>
    </chartFormat>
    <chartFormat chart="8" format="27" series="1">
      <pivotArea type="data" outline="0" fieldPosition="0">
        <references count="2">
          <reference field="4294967294" count="1" selected="0">
            <x v="0"/>
          </reference>
          <reference field="0" count="1" selected="0">
            <x v="9"/>
          </reference>
        </references>
      </pivotArea>
    </chartFormat>
    <chartFormat chart="8" format="28" series="1">
      <pivotArea type="data" outline="0" fieldPosition="0">
        <references count="2">
          <reference field="4294967294" count="1" selected="0">
            <x v="0"/>
          </reference>
          <reference field="0" count="1" selected="0">
            <x v="10"/>
          </reference>
        </references>
      </pivotArea>
    </chartFormat>
    <chartFormat chart="8" format="29" series="1">
      <pivotArea type="data" outline="0" fieldPosition="0">
        <references count="2">
          <reference field="4294967294" count="1" selected="0">
            <x v="0"/>
          </reference>
          <reference field="0" count="1" selected="0">
            <x v="11"/>
          </reference>
        </references>
      </pivotArea>
    </chartFormat>
    <chartFormat chart="8" format="30" series="1">
      <pivotArea type="data" outline="0" fieldPosition="0">
        <references count="2">
          <reference field="4294967294" count="1" selected="0">
            <x v="0"/>
          </reference>
          <reference field="0" count="1" selected="0">
            <x v="12"/>
          </reference>
        </references>
      </pivotArea>
    </chartFormat>
    <chartFormat chart="8" format="31" series="1">
      <pivotArea type="data" outline="0" fieldPosition="0">
        <references count="2">
          <reference field="4294967294" count="1" selected="0">
            <x v="0"/>
          </reference>
          <reference field="0" count="1" selected="0">
            <x v="15"/>
          </reference>
        </references>
      </pivotArea>
    </chartFormat>
    <chartFormat chart="8" format="32" series="1">
      <pivotArea type="data" outline="0" fieldPosition="0">
        <references count="2">
          <reference field="4294967294" count="1" selected="0">
            <x v="0"/>
          </reference>
          <reference field="0" count="1" selected="0">
            <x v="16"/>
          </reference>
        </references>
      </pivotArea>
    </chartFormat>
    <chartFormat chart="8" format="33" series="1">
      <pivotArea type="data" outline="0" fieldPosition="0">
        <references count="2">
          <reference field="4294967294" count="1" selected="0">
            <x v="0"/>
          </reference>
          <reference field="0" count="1" selected="0">
            <x v="17"/>
          </reference>
        </references>
      </pivotArea>
    </chartFormat>
    <chartFormat chart="8" format="34" series="1">
      <pivotArea type="data" outline="0" fieldPosition="0">
        <references count="2">
          <reference field="4294967294" count="1" selected="0">
            <x v="0"/>
          </reference>
          <reference field="0" count="1" selected="0">
            <x v="18"/>
          </reference>
        </references>
      </pivotArea>
    </chartFormat>
    <chartFormat chart="8" format="35" series="1">
      <pivotArea type="data" outline="0" fieldPosition="0">
        <references count="2">
          <reference field="4294967294" count="1" selected="0">
            <x v="0"/>
          </reference>
          <reference field="0" count="1" selected="0">
            <x v="19"/>
          </reference>
        </references>
      </pivotArea>
    </chartFormat>
    <chartFormat chart="8" format="36" series="1">
      <pivotArea type="data" outline="0" fieldPosition="0">
        <references count="2">
          <reference field="4294967294" count="1" selected="0">
            <x v="0"/>
          </reference>
          <reference field="0" count="1" selected="0">
            <x v="20"/>
          </reference>
        </references>
      </pivotArea>
    </chartFormat>
    <chartFormat chart="8" format="37" series="1">
      <pivotArea type="data" outline="0" fieldPosition="0">
        <references count="2">
          <reference field="4294967294" count="1" selected="0">
            <x v="0"/>
          </reference>
          <reference field="0" count="1" selected="0">
            <x v="21"/>
          </reference>
        </references>
      </pivotArea>
    </chartFormat>
    <chartFormat chart="8" format="38" series="1">
      <pivotArea type="data" outline="0" fieldPosition="0">
        <references count="2">
          <reference field="4294967294" count="1" selected="0">
            <x v="0"/>
          </reference>
          <reference field="0" count="1" selected="0">
            <x v="22"/>
          </reference>
        </references>
      </pivotArea>
    </chartFormat>
    <chartFormat chart="8" format="39" series="1">
      <pivotArea type="data" outline="0" fieldPosition="0">
        <references count="2">
          <reference field="4294967294" count="1" selected="0">
            <x v="0"/>
          </reference>
          <reference field="0" count="1" selected="0">
            <x v="23"/>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0.xml><?xml version="1.0" encoding="utf-8"?>
<pivotTableDefinition xmlns="http://schemas.openxmlformats.org/spreadsheetml/2006/main" xmlns:mc="http://schemas.openxmlformats.org/markup-compatibility/2006" xmlns:xr="http://schemas.microsoft.com/office/spreadsheetml/2014/revision" mc:Ignorable="xr" xr:uid="{00000000-0007-0000-0500-000002000000}" name="TablaDinámica7" cacheId="0"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chartFormat="17">
  <location ref="A100:O114" firstHeaderRow="1" firstDataRow="2" firstDataCol="1" rowPageCount="1" colPageCount="1"/>
  <pivotFields count="34">
    <pivotField axis="axisCol" showAll="0">
      <items count="26">
        <item x="16"/>
        <item x="0"/>
        <item x="1"/>
        <item x="2"/>
        <item x="3"/>
        <item x="20"/>
        <item x="18"/>
        <item x="22"/>
        <item x="21"/>
        <item x="6"/>
        <item x="7"/>
        <item x="8"/>
        <item x="9"/>
        <item x="17"/>
        <item x="23"/>
        <item x="10"/>
        <item x="11"/>
        <item x="12"/>
        <item x="13"/>
        <item x="19"/>
        <item x="4"/>
        <item x="5"/>
        <item x="14"/>
        <item x="15"/>
        <item x="24"/>
        <item t="default"/>
      </items>
    </pivotField>
    <pivotField showAll="0"/>
    <pivotField showAll="0"/>
    <pivotField axis="axisRow" showAll="0">
      <items count="41">
        <item x="9"/>
        <item x="10"/>
        <item x="11"/>
        <item x="12"/>
        <item x="13"/>
        <item x="14"/>
        <item x="15"/>
        <item x="16"/>
        <item x="17"/>
        <item x="18"/>
        <item x="19"/>
        <item x="20"/>
        <item x="21"/>
        <item x="22"/>
        <item x="23"/>
        <item x="24"/>
        <item x="0"/>
        <item x="1"/>
        <item x="2"/>
        <item x="3"/>
        <item x="4"/>
        <item x="25"/>
        <item x="26"/>
        <item x="27"/>
        <item x="28"/>
        <item x="5"/>
        <item x="37"/>
        <item x="29"/>
        <item x="30"/>
        <item x="31"/>
        <item x="6"/>
        <item x="38"/>
        <item x="7"/>
        <item x="8"/>
        <item x="33"/>
        <item m="1" x="39"/>
        <item x="34"/>
        <item x="35"/>
        <item x="32"/>
        <item x="36"/>
        <item t="default"/>
      </items>
    </pivotField>
    <pivotField axis="axisPage" multipleItemSelectionAllowed="1" showAll="0">
      <items count="7">
        <item h="1" x="4"/>
        <item h="1" x="0"/>
        <item h="1" x="1"/>
        <item x="2"/>
        <item h="1" x="5"/>
        <item h="1" x="3"/>
        <item t="default"/>
      </items>
    </pivotField>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3"/>
  </rowFields>
  <rowItems count="13">
    <i>
      <x v="12"/>
    </i>
    <i>
      <x v="13"/>
    </i>
    <i>
      <x v="14"/>
    </i>
    <i>
      <x v="15"/>
    </i>
    <i>
      <x v="21"/>
    </i>
    <i>
      <x v="22"/>
    </i>
    <i>
      <x v="23"/>
    </i>
    <i>
      <x v="24"/>
    </i>
    <i>
      <x v="27"/>
    </i>
    <i>
      <x v="28"/>
    </i>
    <i>
      <x v="29"/>
    </i>
    <i>
      <x v="38"/>
    </i>
    <i t="grand">
      <x/>
    </i>
  </rowItems>
  <colFields count="1">
    <field x="0"/>
  </colFields>
  <colItems count="14">
    <i>
      <x v="2"/>
    </i>
    <i>
      <x v="4"/>
    </i>
    <i>
      <x v="6"/>
    </i>
    <i>
      <x v="7"/>
    </i>
    <i>
      <x v="8"/>
    </i>
    <i>
      <x v="10"/>
    </i>
    <i>
      <x v="12"/>
    </i>
    <i>
      <x v="14"/>
    </i>
    <i>
      <x v="16"/>
    </i>
    <i>
      <x v="18"/>
    </i>
    <i>
      <x v="20"/>
    </i>
    <i>
      <x v="21"/>
    </i>
    <i>
      <x v="22"/>
    </i>
    <i t="grand">
      <x/>
    </i>
  </colItems>
  <pageFields count="1">
    <pageField fld="4" hier="-1"/>
  </pageFields>
  <dataFields count="1">
    <dataField name="Promedio de pH" fld="8" subtotal="average" baseField="3" baseItem="23"/>
  </dataFields>
  <formats count="50">
    <format dxfId="2392">
      <pivotArea type="all" dataOnly="0" outline="0" fieldPosition="0"/>
    </format>
    <format dxfId="2391">
      <pivotArea outline="0" collapsedLevelsAreSubtotals="1" fieldPosition="0"/>
    </format>
    <format dxfId="2390">
      <pivotArea type="origin" dataOnly="0" labelOnly="1" outline="0" fieldPosition="0"/>
    </format>
    <format dxfId="2389">
      <pivotArea field="0" type="button" dataOnly="0" labelOnly="1" outline="0" axis="axisCol" fieldPosition="0"/>
    </format>
    <format dxfId="2388">
      <pivotArea type="topRight" dataOnly="0" labelOnly="1" outline="0" fieldPosition="0"/>
    </format>
    <format dxfId="2387">
      <pivotArea field="3" type="button" dataOnly="0" labelOnly="1" outline="0" axis="axisRow" fieldPosition="0"/>
    </format>
    <format dxfId="2386">
      <pivotArea dataOnly="0" labelOnly="1" fieldPosition="0">
        <references count="1">
          <reference field="3" count="9">
            <x v="16"/>
            <x v="17"/>
            <x v="18"/>
            <x v="19"/>
            <x v="20"/>
            <x v="25"/>
            <x v="30"/>
            <x v="32"/>
            <x v="33"/>
          </reference>
        </references>
      </pivotArea>
    </format>
    <format dxfId="2385">
      <pivotArea dataOnly="0" labelOnly="1" grandRow="1" outline="0" fieldPosition="0"/>
    </format>
    <format dxfId="2384">
      <pivotArea dataOnly="0" labelOnly="1" fieldPosition="0">
        <references count="1">
          <reference field="0" count="18">
            <x v="0"/>
            <x v="1"/>
            <x v="2"/>
            <x v="3"/>
            <x v="4"/>
            <x v="9"/>
            <x v="10"/>
            <x v="11"/>
            <x v="12"/>
            <x v="13"/>
            <x v="15"/>
            <x v="16"/>
            <x v="17"/>
            <x v="18"/>
            <x v="20"/>
            <x v="21"/>
            <x v="22"/>
            <x v="23"/>
          </reference>
        </references>
      </pivotArea>
    </format>
    <format dxfId="2383">
      <pivotArea dataOnly="0" labelOnly="1" grandCol="1" outline="0" fieldPosition="0"/>
    </format>
    <format dxfId="2382">
      <pivotArea type="all" dataOnly="0" outline="0" fieldPosition="0"/>
    </format>
    <format dxfId="2381">
      <pivotArea outline="0" collapsedLevelsAreSubtotals="1" fieldPosition="0"/>
    </format>
    <format dxfId="2380">
      <pivotArea type="origin" dataOnly="0" labelOnly="1" outline="0" fieldPosition="0"/>
    </format>
    <format dxfId="2379">
      <pivotArea field="0" type="button" dataOnly="0" labelOnly="1" outline="0" axis="axisCol" fieldPosition="0"/>
    </format>
    <format dxfId="2378">
      <pivotArea type="topRight" dataOnly="0" labelOnly="1" outline="0" fieldPosition="0"/>
    </format>
    <format dxfId="2377">
      <pivotArea field="3" type="button" dataOnly="0" labelOnly="1" outline="0" axis="axisRow" fieldPosition="0"/>
    </format>
    <format dxfId="2376">
      <pivotArea dataOnly="0" labelOnly="1" fieldPosition="0">
        <references count="1">
          <reference field="3" count="11">
            <x v="12"/>
            <x v="13"/>
            <x v="14"/>
            <x v="15"/>
            <x v="21"/>
            <x v="22"/>
            <x v="23"/>
            <x v="24"/>
            <x v="27"/>
            <x v="28"/>
            <x v="29"/>
          </reference>
        </references>
      </pivotArea>
    </format>
    <format dxfId="2375">
      <pivotArea dataOnly="0" labelOnly="1" grandRow="1" outline="0" fieldPosition="0"/>
    </format>
    <format dxfId="2374">
      <pivotArea dataOnly="0" labelOnly="1" fieldPosition="0">
        <references count="1">
          <reference field="0" count="13">
            <x v="2"/>
            <x v="4"/>
            <x v="6"/>
            <x v="7"/>
            <x v="8"/>
            <x v="10"/>
            <x v="12"/>
            <x v="14"/>
            <x v="16"/>
            <x v="18"/>
            <x v="20"/>
            <x v="21"/>
            <x v="22"/>
          </reference>
        </references>
      </pivotArea>
    </format>
    <format dxfId="2373">
      <pivotArea dataOnly="0" labelOnly="1" grandCol="1" outline="0" fieldPosition="0"/>
    </format>
    <format dxfId="2372">
      <pivotArea type="all" dataOnly="0" outline="0" fieldPosition="0"/>
    </format>
    <format dxfId="2371">
      <pivotArea outline="0" collapsedLevelsAreSubtotals="1" fieldPosition="0"/>
    </format>
    <format dxfId="2370">
      <pivotArea type="origin" dataOnly="0" labelOnly="1" outline="0" fieldPosition="0"/>
    </format>
    <format dxfId="2369">
      <pivotArea field="0" type="button" dataOnly="0" labelOnly="1" outline="0" axis="axisCol" fieldPosition="0"/>
    </format>
    <format dxfId="2368">
      <pivotArea type="topRight" dataOnly="0" labelOnly="1" outline="0" fieldPosition="0"/>
    </format>
    <format dxfId="2367">
      <pivotArea field="3" type="button" dataOnly="0" labelOnly="1" outline="0" axis="axisRow" fieldPosition="0"/>
    </format>
    <format dxfId="2366">
      <pivotArea dataOnly="0" labelOnly="1" fieldPosition="0">
        <references count="1">
          <reference field="3" count="11">
            <x v="12"/>
            <x v="13"/>
            <x v="14"/>
            <x v="15"/>
            <x v="21"/>
            <x v="22"/>
            <x v="23"/>
            <x v="24"/>
            <x v="27"/>
            <x v="28"/>
            <x v="29"/>
          </reference>
        </references>
      </pivotArea>
    </format>
    <format dxfId="2365">
      <pivotArea dataOnly="0" labelOnly="1" grandRow="1" outline="0" fieldPosition="0"/>
    </format>
    <format dxfId="2364">
      <pivotArea dataOnly="0" labelOnly="1" fieldPosition="0">
        <references count="1">
          <reference field="0" count="13">
            <x v="2"/>
            <x v="4"/>
            <x v="6"/>
            <x v="7"/>
            <x v="8"/>
            <x v="10"/>
            <x v="12"/>
            <x v="14"/>
            <x v="16"/>
            <x v="18"/>
            <x v="20"/>
            <x v="21"/>
            <x v="22"/>
          </reference>
        </references>
      </pivotArea>
    </format>
    <format dxfId="2363">
      <pivotArea dataOnly="0" labelOnly="1" grandCol="1" outline="0" fieldPosition="0"/>
    </format>
    <format dxfId="2362">
      <pivotArea type="all" dataOnly="0" outline="0" fieldPosition="0"/>
    </format>
    <format dxfId="2361">
      <pivotArea outline="0" collapsedLevelsAreSubtotals="1" fieldPosition="0"/>
    </format>
    <format dxfId="2360">
      <pivotArea type="origin" dataOnly="0" labelOnly="1" outline="0" fieldPosition="0"/>
    </format>
    <format dxfId="2359">
      <pivotArea field="0" type="button" dataOnly="0" labelOnly="1" outline="0" axis="axisCol" fieldPosition="0"/>
    </format>
    <format dxfId="2358">
      <pivotArea type="topRight" dataOnly="0" labelOnly="1" outline="0" fieldPosition="0"/>
    </format>
    <format dxfId="2357">
      <pivotArea field="3" type="button" dataOnly="0" labelOnly="1" outline="0" axis="axisRow" fieldPosition="0"/>
    </format>
    <format dxfId="2356">
      <pivotArea dataOnly="0" labelOnly="1" fieldPosition="0">
        <references count="1">
          <reference field="3" count="11">
            <x v="12"/>
            <x v="13"/>
            <x v="14"/>
            <x v="15"/>
            <x v="21"/>
            <x v="22"/>
            <x v="23"/>
            <x v="24"/>
            <x v="27"/>
            <x v="28"/>
            <x v="29"/>
          </reference>
        </references>
      </pivotArea>
    </format>
    <format dxfId="2355">
      <pivotArea dataOnly="0" labelOnly="1" grandRow="1" outline="0" fieldPosition="0"/>
    </format>
    <format dxfId="2354">
      <pivotArea dataOnly="0" labelOnly="1" fieldPosition="0">
        <references count="1">
          <reference field="0" count="13">
            <x v="2"/>
            <x v="4"/>
            <x v="6"/>
            <x v="7"/>
            <x v="8"/>
            <x v="10"/>
            <x v="12"/>
            <x v="14"/>
            <x v="16"/>
            <x v="18"/>
            <x v="20"/>
            <x v="21"/>
            <x v="22"/>
          </reference>
        </references>
      </pivotArea>
    </format>
    <format dxfId="2353">
      <pivotArea dataOnly="0" labelOnly="1" grandCol="1" outline="0" fieldPosition="0"/>
    </format>
    <format dxfId="2352">
      <pivotArea type="all" dataOnly="0" outline="0" fieldPosition="0"/>
    </format>
    <format dxfId="2351">
      <pivotArea outline="0" collapsedLevelsAreSubtotals="1" fieldPosition="0"/>
    </format>
    <format dxfId="2350">
      <pivotArea type="origin" dataOnly="0" labelOnly="1" outline="0" fieldPosition="0"/>
    </format>
    <format dxfId="2349">
      <pivotArea field="0" type="button" dataOnly="0" labelOnly="1" outline="0" axis="axisCol" fieldPosition="0"/>
    </format>
    <format dxfId="2348">
      <pivotArea type="topRight" dataOnly="0" labelOnly="1" outline="0" fieldPosition="0"/>
    </format>
    <format dxfId="2347">
      <pivotArea field="3" type="button" dataOnly="0" labelOnly="1" outline="0" axis="axisRow" fieldPosition="0"/>
    </format>
    <format dxfId="2346">
      <pivotArea dataOnly="0" labelOnly="1" fieldPosition="0">
        <references count="1">
          <reference field="3" count="11">
            <x v="12"/>
            <x v="13"/>
            <x v="14"/>
            <x v="15"/>
            <x v="21"/>
            <x v="22"/>
            <x v="23"/>
            <x v="24"/>
            <x v="27"/>
            <x v="28"/>
            <x v="29"/>
          </reference>
        </references>
      </pivotArea>
    </format>
    <format dxfId="2345">
      <pivotArea dataOnly="0" labelOnly="1" grandRow="1" outline="0" fieldPosition="0"/>
    </format>
    <format dxfId="2344">
      <pivotArea dataOnly="0" labelOnly="1" fieldPosition="0">
        <references count="1">
          <reference field="0" count="13">
            <x v="2"/>
            <x v="4"/>
            <x v="6"/>
            <x v="7"/>
            <x v="8"/>
            <x v="10"/>
            <x v="12"/>
            <x v="14"/>
            <x v="16"/>
            <x v="18"/>
            <x v="20"/>
            <x v="21"/>
            <x v="22"/>
          </reference>
        </references>
      </pivotArea>
    </format>
    <format dxfId="2343">
      <pivotArea dataOnly="0" labelOnly="1" grandCol="1" outline="0" fieldPosition="0"/>
    </format>
  </formats>
  <chartFormats count="26">
    <chartFormat chart="14" format="39" series="1">
      <pivotArea type="data" outline="0" fieldPosition="0">
        <references count="1">
          <reference field="0" count="1" selected="0">
            <x v="2"/>
          </reference>
        </references>
      </pivotArea>
    </chartFormat>
    <chartFormat chart="14" format="40" series="1">
      <pivotArea type="data" outline="0" fieldPosition="0">
        <references count="1">
          <reference field="0" count="1" selected="0">
            <x v="4"/>
          </reference>
        </references>
      </pivotArea>
    </chartFormat>
    <chartFormat chart="14" format="41" series="1">
      <pivotArea type="data" outline="0" fieldPosition="0">
        <references count="1">
          <reference field="0" count="1" selected="0">
            <x v="6"/>
          </reference>
        </references>
      </pivotArea>
    </chartFormat>
    <chartFormat chart="14" format="42" series="1">
      <pivotArea type="data" outline="0" fieldPosition="0">
        <references count="1">
          <reference field="0" count="1" selected="0">
            <x v="7"/>
          </reference>
        </references>
      </pivotArea>
    </chartFormat>
    <chartFormat chart="14" format="43" series="1">
      <pivotArea type="data" outline="0" fieldPosition="0">
        <references count="1">
          <reference field="0" count="1" selected="0">
            <x v="8"/>
          </reference>
        </references>
      </pivotArea>
    </chartFormat>
    <chartFormat chart="14" format="44" series="1">
      <pivotArea type="data" outline="0" fieldPosition="0">
        <references count="1">
          <reference field="0" count="1" selected="0">
            <x v="10"/>
          </reference>
        </references>
      </pivotArea>
    </chartFormat>
    <chartFormat chart="14" format="45" series="1">
      <pivotArea type="data" outline="0" fieldPosition="0">
        <references count="1">
          <reference field="0" count="1" selected="0">
            <x v="12"/>
          </reference>
        </references>
      </pivotArea>
    </chartFormat>
    <chartFormat chart="14" format="46" series="1">
      <pivotArea type="data" outline="0" fieldPosition="0">
        <references count="1">
          <reference field="0" count="1" selected="0">
            <x v="14"/>
          </reference>
        </references>
      </pivotArea>
    </chartFormat>
    <chartFormat chart="14" format="47" series="1">
      <pivotArea type="data" outline="0" fieldPosition="0">
        <references count="1">
          <reference field="0" count="1" selected="0">
            <x v="16"/>
          </reference>
        </references>
      </pivotArea>
    </chartFormat>
    <chartFormat chart="14" format="48" series="1">
      <pivotArea type="data" outline="0" fieldPosition="0">
        <references count="1">
          <reference field="0" count="1" selected="0">
            <x v="18"/>
          </reference>
        </references>
      </pivotArea>
    </chartFormat>
    <chartFormat chart="14" format="49" series="1">
      <pivotArea type="data" outline="0" fieldPosition="0">
        <references count="1">
          <reference field="0" count="1" selected="0">
            <x v="20"/>
          </reference>
        </references>
      </pivotArea>
    </chartFormat>
    <chartFormat chart="14" format="50" series="1">
      <pivotArea type="data" outline="0" fieldPosition="0">
        <references count="1">
          <reference field="0" count="1" selected="0">
            <x v="21"/>
          </reference>
        </references>
      </pivotArea>
    </chartFormat>
    <chartFormat chart="14" format="51" series="1">
      <pivotArea type="data" outline="0" fieldPosition="0">
        <references count="1">
          <reference field="0" count="1" selected="0">
            <x v="22"/>
          </reference>
        </references>
      </pivotArea>
    </chartFormat>
    <chartFormat chart="14" format="52" series="1">
      <pivotArea type="data" outline="0" fieldPosition="0">
        <references count="2">
          <reference field="4294967294" count="1" selected="0">
            <x v="0"/>
          </reference>
          <reference field="0" count="1" selected="0">
            <x v="2"/>
          </reference>
        </references>
      </pivotArea>
    </chartFormat>
    <chartFormat chart="14" format="53" series="1">
      <pivotArea type="data" outline="0" fieldPosition="0">
        <references count="2">
          <reference field="4294967294" count="1" selected="0">
            <x v="0"/>
          </reference>
          <reference field="0" count="1" selected="0">
            <x v="4"/>
          </reference>
        </references>
      </pivotArea>
    </chartFormat>
    <chartFormat chart="14" format="54" series="1">
      <pivotArea type="data" outline="0" fieldPosition="0">
        <references count="2">
          <reference field="4294967294" count="1" selected="0">
            <x v="0"/>
          </reference>
          <reference field="0" count="1" selected="0">
            <x v="6"/>
          </reference>
        </references>
      </pivotArea>
    </chartFormat>
    <chartFormat chart="14" format="55" series="1">
      <pivotArea type="data" outline="0" fieldPosition="0">
        <references count="2">
          <reference field="4294967294" count="1" selected="0">
            <x v="0"/>
          </reference>
          <reference field="0" count="1" selected="0">
            <x v="7"/>
          </reference>
        </references>
      </pivotArea>
    </chartFormat>
    <chartFormat chart="14" format="56" series="1">
      <pivotArea type="data" outline="0" fieldPosition="0">
        <references count="2">
          <reference field="4294967294" count="1" selected="0">
            <x v="0"/>
          </reference>
          <reference field="0" count="1" selected="0">
            <x v="8"/>
          </reference>
        </references>
      </pivotArea>
    </chartFormat>
    <chartFormat chart="14" format="57" series="1">
      <pivotArea type="data" outline="0" fieldPosition="0">
        <references count="2">
          <reference field="4294967294" count="1" selected="0">
            <x v="0"/>
          </reference>
          <reference field="0" count="1" selected="0">
            <x v="10"/>
          </reference>
        </references>
      </pivotArea>
    </chartFormat>
    <chartFormat chart="14" format="58" series="1">
      <pivotArea type="data" outline="0" fieldPosition="0">
        <references count="2">
          <reference field="4294967294" count="1" selected="0">
            <x v="0"/>
          </reference>
          <reference field="0" count="1" selected="0">
            <x v="12"/>
          </reference>
        </references>
      </pivotArea>
    </chartFormat>
    <chartFormat chart="14" format="59" series="1">
      <pivotArea type="data" outline="0" fieldPosition="0">
        <references count="2">
          <reference field="4294967294" count="1" selected="0">
            <x v="0"/>
          </reference>
          <reference field="0" count="1" selected="0">
            <x v="14"/>
          </reference>
        </references>
      </pivotArea>
    </chartFormat>
    <chartFormat chart="14" format="60" series="1">
      <pivotArea type="data" outline="0" fieldPosition="0">
        <references count="2">
          <reference field="4294967294" count="1" selected="0">
            <x v="0"/>
          </reference>
          <reference field="0" count="1" selected="0">
            <x v="16"/>
          </reference>
        </references>
      </pivotArea>
    </chartFormat>
    <chartFormat chart="14" format="61" series="1">
      <pivotArea type="data" outline="0" fieldPosition="0">
        <references count="2">
          <reference field="4294967294" count="1" selected="0">
            <x v="0"/>
          </reference>
          <reference field="0" count="1" selected="0">
            <x v="18"/>
          </reference>
        </references>
      </pivotArea>
    </chartFormat>
    <chartFormat chart="14" format="62" series="1">
      <pivotArea type="data" outline="0" fieldPosition="0">
        <references count="2">
          <reference field="4294967294" count="1" selected="0">
            <x v="0"/>
          </reference>
          <reference field="0" count="1" selected="0">
            <x v="20"/>
          </reference>
        </references>
      </pivotArea>
    </chartFormat>
    <chartFormat chart="14" format="63" series="1">
      <pivotArea type="data" outline="0" fieldPosition="0">
        <references count="2">
          <reference field="4294967294" count="1" selected="0">
            <x v="0"/>
          </reference>
          <reference field="0" count="1" selected="0">
            <x v="21"/>
          </reference>
        </references>
      </pivotArea>
    </chartFormat>
    <chartFormat chart="14" format="64" series="1">
      <pivotArea type="data" outline="0" fieldPosition="0">
        <references count="2">
          <reference field="4294967294" count="1" selected="0">
            <x v="0"/>
          </reference>
          <reference field="0" count="1" selected="0">
            <x v="2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1.xml><?xml version="1.0" encoding="utf-8"?>
<pivotTableDefinition xmlns="http://schemas.openxmlformats.org/spreadsheetml/2006/main" xmlns:mc="http://schemas.openxmlformats.org/markup-compatibility/2006" xmlns:xr="http://schemas.microsoft.com/office/spreadsheetml/2014/revision" mc:Ignorable="xr" xr:uid="{272F8268-4E0C-40C6-9D0F-19565BE65DC1}" name="TablaDinámica6" cacheId="0"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chartFormat="19">
  <location ref="A145:M151" firstHeaderRow="1" firstDataRow="2" firstDataCol="1" rowPageCount="1" colPageCount="1"/>
  <pivotFields count="34">
    <pivotField axis="axisCol" showAll="0">
      <items count="26">
        <item x="16"/>
        <item x="0"/>
        <item x="1"/>
        <item x="2"/>
        <item x="3"/>
        <item x="20"/>
        <item x="18"/>
        <item x="22"/>
        <item x="21"/>
        <item x="6"/>
        <item x="7"/>
        <item x="8"/>
        <item x="9"/>
        <item x="17"/>
        <item x="23"/>
        <item x="10"/>
        <item x="11"/>
        <item x="12"/>
        <item x="13"/>
        <item x="19"/>
        <item x="4"/>
        <item x="5"/>
        <item x="14"/>
        <item x="15"/>
        <item x="24"/>
        <item t="default"/>
      </items>
    </pivotField>
    <pivotField showAll="0"/>
    <pivotField showAll="0"/>
    <pivotField axis="axisRow" showAll="0">
      <items count="41">
        <item x="9"/>
        <item x="10"/>
        <item x="11"/>
        <item x="12"/>
        <item x="13"/>
        <item x="14"/>
        <item x="15"/>
        <item x="16"/>
        <item x="17"/>
        <item x="18"/>
        <item x="19"/>
        <item x="20"/>
        <item x="21"/>
        <item x="22"/>
        <item x="23"/>
        <item x="24"/>
        <item x="0"/>
        <item x="1"/>
        <item x="2"/>
        <item x="3"/>
        <item x="4"/>
        <item x="25"/>
        <item x="26"/>
        <item x="27"/>
        <item x="28"/>
        <item x="5"/>
        <item x="37"/>
        <item x="29"/>
        <item x="30"/>
        <item x="31"/>
        <item x="6"/>
        <item x="38"/>
        <item x="7"/>
        <item x="8"/>
        <item x="33"/>
        <item m="1" x="39"/>
        <item x="34"/>
        <item x="35"/>
        <item x="32"/>
        <item x="36"/>
        <item t="default"/>
      </items>
    </pivotField>
    <pivotField axis="axisPage" multipleItemSelectionAllowed="1" showAll="0">
      <items count="7">
        <item h="1" x="4"/>
        <item h="1" x="0"/>
        <item h="1" x="1"/>
        <item h="1" x="2"/>
        <item h="1" x="5"/>
        <item x="3"/>
        <item t="default"/>
      </items>
    </pivotField>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3"/>
  </rowFields>
  <rowItems count="5">
    <i>
      <x v="34"/>
    </i>
    <i>
      <x v="36"/>
    </i>
    <i>
      <x v="37"/>
    </i>
    <i>
      <x v="39"/>
    </i>
    <i t="grand">
      <x/>
    </i>
  </rowItems>
  <colFields count="1">
    <field x="0"/>
  </colFields>
  <colItems count="12">
    <i>
      <x v="2"/>
    </i>
    <i>
      <x v="4"/>
    </i>
    <i>
      <x v="8"/>
    </i>
    <i>
      <x v="10"/>
    </i>
    <i>
      <x v="12"/>
    </i>
    <i>
      <x v="14"/>
    </i>
    <i>
      <x v="16"/>
    </i>
    <i>
      <x v="18"/>
    </i>
    <i>
      <x v="20"/>
    </i>
    <i>
      <x v="21"/>
    </i>
    <i>
      <x v="22"/>
    </i>
    <i t="grand">
      <x/>
    </i>
  </colItems>
  <pageFields count="1">
    <pageField fld="4" hier="-1"/>
  </pageFields>
  <dataFields count="1">
    <dataField name="Promedio de O2 PROM" fld="11" subtotal="average" baseField="3" baseItem="21"/>
  </dataFields>
  <formats count="50">
    <format dxfId="1982">
      <pivotArea type="all" dataOnly="0" outline="0" fieldPosition="0"/>
    </format>
    <format dxfId="1981">
      <pivotArea outline="0" collapsedLevelsAreSubtotals="1" fieldPosition="0"/>
    </format>
    <format dxfId="1980">
      <pivotArea type="origin" dataOnly="0" labelOnly="1" outline="0" fieldPosition="0"/>
    </format>
    <format dxfId="1979">
      <pivotArea field="0" type="button" dataOnly="0" labelOnly="1" outline="0" axis="axisCol" fieldPosition="0"/>
    </format>
    <format dxfId="1978">
      <pivotArea type="topRight" dataOnly="0" labelOnly="1" outline="0" fieldPosition="0"/>
    </format>
    <format dxfId="1977">
      <pivotArea field="3" type="button" dataOnly="0" labelOnly="1" outline="0" axis="axisRow" fieldPosition="0"/>
    </format>
    <format dxfId="1976">
      <pivotArea dataOnly="0" labelOnly="1" fieldPosition="0">
        <references count="1">
          <reference field="3" count="9">
            <x v="16"/>
            <x v="17"/>
            <x v="18"/>
            <x v="19"/>
            <x v="20"/>
            <x v="25"/>
            <x v="30"/>
            <x v="32"/>
            <x v="33"/>
          </reference>
        </references>
      </pivotArea>
    </format>
    <format dxfId="1975">
      <pivotArea dataOnly="0" labelOnly="1" grandRow="1" outline="0" fieldPosition="0"/>
    </format>
    <format dxfId="1974">
      <pivotArea dataOnly="0" labelOnly="1" fieldPosition="0">
        <references count="1">
          <reference field="0" count="18">
            <x v="0"/>
            <x v="1"/>
            <x v="2"/>
            <x v="3"/>
            <x v="4"/>
            <x v="9"/>
            <x v="10"/>
            <x v="11"/>
            <x v="12"/>
            <x v="13"/>
            <x v="15"/>
            <x v="16"/>
            <x v="17"/>
            <x v="18"/>
            <x v="20"/>
            <x v="21"/>
            <x v="22"/>
            <x v="23"/>
          </reference>
        </references>
      </pivotArea>
    </format>
    <format dxfId="1973">
      <pivotArea dataOnly="0" labelOnly="1" grandCol="1" outline="0" fieldPosition="0"/>
    </format>
    <format dxfId="1972">
      <pivotArea type="all" dataOnly="0" outline="0" fieldPosition="0"/>
    </format>
    <format dxfId="1971">
      <pivotArea outline="0" collapsedLevelsAreSubtotals="1" fieldPosition="0"/>
    </format>
    <format dxfId="1970">
      <pivotArea type="origin" dataOnly="0" labelOnly="1" outline="0" fieldPosition="0"/>
    </format>
    <format dxfId="1969">
      <pivotArea field="0" type="button" dataOnly="0" labelOnly="1" outline="0" axis="axisCol" fieldPosition="0"/>
    </format>
    <format dxfId="1968">
      <pivotArea type="topRight" dataOnly="0" labelOnly="1" outline="0" fieldPosition="0"/>
    </format>
    <format dxfId="1967">
      <pivotArea field="3" type="button" dataOnly="0" labelOnly="1" outline="0" axis="axisRow" fieldPosition="0"/>
    </format>
    <format dxfId="1966">
      <pivotArea dataOnly="0" labelOnly="1" fieldPosition="0">
        <references count="1">
          <reference field="3" count="11">
            <x v="12"/>
            <x v="13"/>
            <x v="14"/>
            <x v="15"/>
            <x v="21"/>
            <x v="22"/>
            <x v="23"/>
            <x v="24"/>
            <x v="27"/>
            <x v="28"/>
            <x v="29"/>
          </reference>
        </references>
      </pivotArea>
    </format>
    <format dxfId="1965">
      <pivotArea dataOnly="0" labelOnly="1" grandRow="1" outline="0" fieldPosition="0"/>
    </format>
    <format dxfId="1964">
      <pivotArea dataOnly="0" labelOnly="1" fieldPosition="0">
        <references count="1">
          <reference field="0" count="13">
            <x v="2"/>
            <x v="4"/>
            <x v="6"/>
            <x v="7"/>
            <x v="8"/>
            <x v="10"/>
            <x v="12"/>
            <x v="14"/>
            <x v="16"/>
            <x v="18"/>
            <x v="20"/>
            <x v="21"/>
            <x v="22"/>
          </reference>
        </references>
      </pivotArea>
    </format>
    <format dxfId="1963">
      <pivotArea dataOnly="0" labelOnly="1" grandCol="1" outline="0" fieldPosition="0"/>
    </format>
    <format dxfId="1962">
      <pivotArea type="all" dataOnly="0" outline="0" fieldPosition="0"/>
    </format>
    <format dxfId="1961">
      <pivotArea outline="0" collapsedLevelsAreSubtotals="1" fieldPosition="0"/>
    </format>
    <format dxfId="1960">
      <pivotArea type="origin" dataOnly="0" labelOnly="1" outline="0" fieldPosition="0"/>
    </format>
    <format dxfId="1959">
      <pivotArea field="0" type="button" dataOnly="0" labelOnly="1" outline="0" axis="axisCol" fieldPosition="0"/>
    </format>
    <format dxfId="1958">
      <pivotArea type="topRight" dataOnly="0" labelOnly="1" outline="0" fieldPosition="0"/>
    </format>
    <format dxfId="1957">
      <pivotArea field="3" type="button" dataOnly="0" labelOnly="1" outline="0" axis="axisRow" fieldPosition="0"/>
    </format>
    <format dxfId="1956">
      <pivotArea dataOnly="0" labelOnly="1" fieldPosition="0">
        <references count="1">
          <reference field="3" count="11">
            <x v="12"/>
            <x v="13"/>
            <x v="14"/>
            <x v="15"/>
            <x v="21"/>
            <x v="22"/>
            <x v="23"/>
            <x v="24"/>
            <x v="27"/>
            <x v="28"/>
            <x v="29"/>
          </reference>
        </references>
      </pivotArea>
    </format>
    <format dxfId="1955">
      <pivotArea dataOnly="0" labelOnly="1" grandRow="1" outline="0" fieldPosition="0"/>
    </format>
    <format dxfId="1954">
      <pivotArea dataOnly="0" labelOnly="1" fieldPosition="0">
        <references count="1">
          <reference field="0" count="13">
            <x v="2"/>
            <x v="4"/>
            <x v="6"/>
            <x v="7"/>
            <x v="8"/>
            <x v="10"/>
            <x v="12"/>
            <x v="14"/>
            <x v="16"/>
            <x v="18"/>
            <x v="20"/>
            <x v="21"/>
            <x v="22"/>
          </reference>
        </references>
      </pivotArea>
    </format>
    <format dxfId="1953">
      <pivotArea dataOnly="0" labelOnly="1" grandCol="1" outline="0" fieldPosition="0"/>
    </format>
    <format dxfId="1952">
      <pivotArea type="all" dataOnly="0" outline="0" fieldPosition="0"/>
    </format>
    <format dxfId="1951">
      <pivotArea outline="0" collapsedLevelsAreSubtotals="1" fieldPosition="0"/>
    </format>
    <format dxfId="1950">
      <pivotArea type="origin" dataOnly="0" labelOnly="1" outline="0" fieldPosition="0"/>
    </format>
    <format dxfId="1949">
      <pivotArea field="0" type="button" dataOnly="0" labelOnly="1" outline="0" axis="axisCol" fieldPosition="0"/>
    </format>
    <format dxfId="1948">
      <pivotArea type="topRight" dataOnly="0" labelOnly="1" outline="0" fieldPosition="0"/>
    </format>
    <format dxfId="1947">
      <pivotArea field="3" type="button" dataOnly="0" labelOnly="1" outline="0" axis="axisRow" fieldPosition="0"/>
    </format>
    <format dxfId="1946">
      <pivotArea dataOnly="0" labelOnly="1" fieldPosition="0">
        <references count="1">
          <reference field="3" count="11">
            <x v="12"/>
            <x v="13"/>
            <x v="14"/>
            <x v="15"/>
            <x v="21"/>
            <x v="22"/>
            <x v="23"/>
            <x v="24"/>
            <x v="27"/>
            <x v="28"/>
            <x v="29"/>
          </reference>
        </references>
      </pivotArea>
    </format>
    <format dxfId="1945">
      <pivotArea dataOnly="0" labelOnly="1" grandRow="1" outline="0" fieldPosition="0"/>
    </format>
    <format dxfId="1944">
      <pivotArea dataOnly="0" labelOnly="1" fieldPosition="0">
        <references count="1">
          <reference field="0" count="13">
            <x v="2"/>
            <x v="4"/>
            <x v="6"/>
            <x v="7"/>
            <x v="8"/>
            <x v="10"/>
            <x v="12"/>
            <x v="14"/>
            <x v="16"/>
            <x v="18"/>
            <x v="20"/>
            <x v="21"/>
            <x v="22"/>
          </reference>
        </references>
      </pivotArea>
    </format>
    <format dxfId="1943">
      <pivotArea dataOnly="0" labelOnly="1" grandCol="1" outline="0" fieldPosition="0"/>
    </format>
    <format dxfId="1942">
      <pivotArea type="all" dataOnly="0" outline="0" fieldPosition="0"/>
    </format>
    <format dxfId="1941">
      <pivotArea outline="0" collapsedLevelsAreSubtotals="1" fieldPosition="0"/>
    </format>
    <format dxfId="1940">
      <pivotArea type="origin" dataOnly="0" labelOnly="1" outline="0" fieldPosition="0"/>
    </format>
    <format dxfId="1939">
      <pivotArea field="0" type="button" dataOnly="0" labelOnly="1" outline="0" axis="axisCol" fieldPosition="0"/>
    </format>
    <format dxfId="1938">
      <pivotArea type="topRight" dataOnly="0" labelOnly="1" outline="0" fieldPosition="0"/>
    </format>
    <format dxfId="1937">
      <pivotArea field="3" type="button" dataOnly="0" labelOnly="1" outline="0" axis="axisRow" fieldPosition="0"/>
    </format>
    <format dxfId="1936">
      <pivotArea dataOnly="0" labelOnly="1" fieldPosition="0">
        <references count="1">
          <reference field="3" count="11">
            <x v="12"/>
            <x v="13"/>
            <x v="14"/>
            <x v="15"/>
            <x v="21"/>
            <x v="22"/>
            <x v="23"/>
            <x v="24"/>
            <x v="27"/>
            <x v="28"/>
            <x v="29"/>
          </reference>
        </references>
      </pivotArea>
    </format>
    <format dxfId="1935">
      <pivotArea dataOnly="0" labelOnly="1" grandRow="1" outline="0" fieldPosition="0"/>
    </format>
    <format dxfId="1934">
      <pivotArea dataOnly="0" labelOnly="1" fieldPosition="0">
        <references count="1">
          <reference field="0" count="13">
            <x v="2"/>
            <x v="4"/>
            <x v="6"/>
            <x v="7"/>
            <x v="8"/>
            <x v="10"/>
            <x v="12"/>
            <x v="14"/>
            <x v="16"/>
            <x v="18"/>
            <x v="20"/>
            <x v="21"/>
            <x v="22"/>
          </reference>
        </references>
      </pivotArea>
    </format>
    <format dxfId="1933">
      <pivotArea dataOnly="0" labelOnly="1" grandCol="1" outline="0" fieldPosition="0"/>
    </format>
  </formats>
  <chartFormats count="50">
    <chartFormat chart="14" format="39" series="1">
      <pivotArea type="data" outline="0" fieldPosition="0">
        <references count="1">
          <reference field="0" count="1" selected="0">
            <x v="2"/>
          </reference>
        </references>
      </pivotArea>
    </chartFormat>
    <chartFormat chart="14" format="40" series="1">
      <pivotArea type="data" outline="0" fieldPosition="0">
        <references count="1">
          <reference field="0" count="1" selected="0">
            <x v="4"/>
          </reference>
        </references>
      </pivotArea>
    </chartFormat>
    <chartFormat chart="14" format="41" series="1">
      <pivotArea type="data" outline="0" fieldPosition="0">
        <references count="1">
          <reference field="0" count="1" selected="0">
            <x v="6"/>
          </reference>
        </references>
      </pivotArea>
    </chartFormat>
    <chartFormat chart="14" format="42" series="1">
      <pivotArea type="data" outline="0" fieldPosition="0">
        <references count="1">
          <reference field="0" count="1" selected="0">
            <x v="7"/>
          </reference>
        </references>
      </pivotArea>
    </chartFormat>
    <chartFormat chart="14" format="43" series="1">
      <pivotArea type="data" outline="0" fieldPosition="0">
        <references count="1">
          <reference field="0" count="1" selected="0">
            <x v="8"/>
          </reference>
        </references>
      </pivotArea>
    </chartFormat>
    <chartFormat chart="14" format="44" series="1">
      <pivotArea type="data" outline="0" fieldPosition="0">
        <references count="1">
          <reference field="0" count="1" selected="0">
            <x v="10"/>
          </reference>
        </references>
      </pivotArea>
    </chartFormat>
    <chartFormat chart="14" format="45" series="1">
      <pivotArea type="data" outline="0" fieldPosition="0">
        <references count="1">
          <reference field="0" count="1" selected="0">
            <x v="12"/>
          </reference>
        </references>
      </pivotArea>
    </chartFormat>
    <chartFormat chart="14" format="46" series="1">
      <pivotArea type="data" outline="0" fieldPosition="0">
        <references count="1">
          <reference field="0" count="1" selected="0">
            <x v="14"/>
          </reference>
        </references>
      </pivotArea>
    </chartFormat>
    <chartFormat chart="14" format="47" series="1">
      <pivotArea type="data" outline="0" fieldPosition="0">
        <references count="1">
          <reference field="0" count="1" selected="0">
            <x v="16"/>
          </reference>
        </references>
      </pivotArea>
    </chartFormat>
    <chartFormat chart="14" format="48" series="1">
      <pivotArea type="data" outline="0" fieldPosition="0">
        <references count="1">
          <reference field="0" count="1" selected="0">
            <x v="18"/>
          </reference>
        </references>
      </pivotArea>
    </chartFormat>
    <chartFormat chart="14" format="49" series="1">
      <pivotArea type="data" outline="0" fieldPosition="0">
        <references count="1">
          <reference field="0" count="1" selected="0">
            <x v="20"/>
          </reference>
        </references>
      </pivotArea>
    </chartFormat>
    <chartFormat chart="14" format="50" series="1">
      <pivotArea type="data" outline="0" fieldPosition="0">
        <references count="1">
          <reference field="0" count="1" selected="0">
            <x v="21"/>
          </reference>
        </references>
      </pivotArea>
    </chartFormat>
    <chartFormat chart="14" format="51" series="1">
      <pivotArea type="data" outline="0" fieldPosition="0">
        <references count="1">
          <reference field="0" count="1" selected="0">
            <x v="22"/>
          </reference>
        </references>
      </pivotArea>
    </chartFormat>
    <chartFormat chart="15" format="78" series="1">
      <pivotArea type="data" outline="0" fieldPosition="0">
        <references count="2">
          <reference field="4294967294" count="1" selected="0">
            <x v="0"/>
          </reference>
          <reference field="0" count="1" selected="0">
            <x v="2"/>
          </reference>
        </references>
      </pivotArea>
    </chartFormat>
    <chartFormat chart="15" format="79" series="1">
      <pivotArea type="data" outline="0" fieldPosition="0">
        <references count="2">
          <reference field="4294967294" count="1" selected="0">
            <x v="0"/>
          </reference>
          <reference field="0" count="1" selected="0">
            <x v="4"/>
          </reference>
        </references>
      </pivotArea>
    </chartFormat>
    <chartFormat chart="15" format="80" series="1">
      <pivotArea type="data" outline="0" fieldPosition="0">
        <references count="2">
          <reference field="4294967294" count="1" selected="0">
            <x v="0"/>
          </reference>
          <reference field="0" count="1" selected="0">
            <x v="6"/>
          </reference>
        </references>
      </pivotArea>
    </chartFormat>
    <chartFormat chart="15" format="81" series="1">
      <pivotArea type="data" outline="0" fieldPosition="0">
        <references count="2">
          <reference field="4294967294" count="1" selected="0">
            <x v="0"/>
          </reference>
          <reference field="0" count="1" selected="0">
            <x v="7"/>
          </reference>
        </references>
      </pivotArea>
    </chartFormat>
    <chartFormat chart="15" format="82" series="1">
      <pivotArea type="data" outline="0" fieldPosition="0">
        <references count="2">
          <reference field="4294967294" count="1" selected="0">
            <x v="0"/>
          </reference>
          <reference field="0" count="1" selected="0">
            <x v="8"/>
          </reference>
        </references>
      </pivotArea>
    </chartFormat>
    <chartFormat chart="15" format="83" series="1">
      <pivotArea type="data" outline="0" fieldPosition="0">
        <references count="2">
          <reference field="4294967294" count="1" selected="0">
            <x v="0"/>
          </reference>
          <reference field="0" count="1" selected="0">
            <x v="10"/>
          </reference>
        </references>
      </pivotArea>
    </chartFormat>
    <chartFormat chart="15" format="84" series="1">
      <pivotArea type="data" outline="0" fieldPosition="0">
        <references count="2">
          <reference field="4294967294" count="1" selected="0">
            <x v="0"/>
          </reference>
          <reference field="0" count="1" selected="0">
            <x v="12"/>
          </reference>
        </references>
      </pivotArea>
    </chartFormat>
    <chartFormat chart="15" format="85" series="1">
      <pivotArea type="data" outline="0" fieldPosition="0">
        <references count="2">
          <reference field="4294967294" count="1" selected="0">
            <x v="0"/>
          </reference>
          <reference field="0" count="1" selected="0">
            <x v="14"/>
          </reference>
        </references>
      </pivotArea>
    </chartFormat>
    <chartFormat chart="15" format="86" series="1">
      <pivotArea type="data" outline="0" fieldPosition="0">
        <references count="2">
          <reference field="4294967294" count="1" selected="0">
            <x v="0"/>
          </reference>
          <reference field="0" count="1" selected="0">
            <x v="16"/>
          </reference>
        </references>
      </pivotArea>
    </chartFormat>
    <chartFormat chart="15" format="87" series="1">
      <pivotArea type="data" outline="0" fieldPosition="0">
        <references count="2">
          <reference field="4294967294" count="1" selected="0">
            <x v="0"/>
          </reference>
          <reference field="0" count="1" selected="0">
            <x v="18"/>
          </reference>
        </references>
      </pivotArea>
    </chartFormat>
    <chartFormat chart="15" format="88" series="1">
      <pivotArea type="data" outline="0" fieldPosition="0">
        <references count="2">
          <reference field="4294967294" count="1" selected="0">
            <x v="0"/>
          </reference>
          <reference field="0" count="1" selected="0">
            <x v="20"/>
          </reference>
        </references>
      </pivotArea>
    </chartFormat>
    <chartFormat chart="15" format="89" series="1">
      <pivotArea type="data" outline="0" fieldPosition="0">
        <references count="2">
          <reference field="4294967294" count="1" selected="0">
            <x v="0"/>
          </reference>
          <reference field="0" count="1" selected="0">
            <x v="21"/>
          </reference>
        </references>
      </pivotArea>
    </chartFormat>
    <chartFormat chart="15" format="90" series="1">
      <pivotArea type="data" outline="0" fieldPosition="0">
        <references count="2">
          <reference field="4294967294" count="1" selected="0">
            <x v="0"/>
          </reference>
          <reference field="0" count="1" selected="0">
            <x v="22"/>
          </reference>
        </references>
      </pivotArea>
    </chartFormat>
    <chartFormat chart="17" format="104" series="1">
      <pivotArea type="data" outline="0" fieldPosition="0">
        <references count="2">
          <reference field="4294967294" count="1" selected="0">
            <x v="0"/>
          </reference>
          <reference field="0" count="1" selected="0">
            <x v="2"/>
          </reference>
        </references>
      </pivotArea>
    </chartFormat>
    <chartFormat chart="17" format="105" series="1">
      <pivotArea type="data" outline="0" fieldPosition="0">
        <references count="2">
          <reference field="4294967294" count="1" selected="0">
            <x v="0"/>
          </reference>
          <reference field="0" count="1" selected="0">
            <x v="4"/>
          </reference>
        </references>
      </pivotArea>
    </chartFormat>
    <chartFormat chart="17" format="106" series="1">
      <pivotArea type="data" outline="0" fieldPosition="0">
        <references count="2">
          <reference field="4294967294" count="1" selected="0">
            <x v="0"/>
          </reference>
          <reference field="0" count="1" selected="0">
            <x v="6"/>
          </reference>
        </references>
      </pivotArea>
    </chartFormat>
    <chartFormat chart="17" format="107" series="1">
      <pivotArea type="data" outline="0" fieldPosition="0">
        <references count="2">
          <reference field="4294967294" count="1" selected="0">
            <x v="0"/>
          </reference>
          <reference field="0" count="1" selected="0">
            <x v="7"/>
          </reference>
        </references>
      </pivotArea>
    </chartFormat>
    <chartFormat chart="17" format="108" series="1">
      <pivotArea type="data" outline="0" fieldPosition="0">
        <references count="2">
          <reference field="4294967294" count="1" selected="0">
            <x v="0"/>
          </reference>
          <reference field="0" count="1" selected="0">
            <x v="8"/>
          </reference>
        </references>
      </pivotArea>
    </chartFormat>
    <chartFormat chart="17" format="109" series="1">
      <pivotArea type="data" outline="0" fieldPosition="0">
        <references count="2">
          <reference field="4294967294" count="1" selected="0">
            <x v="0"/>
          </reference>
          <reference field="0" count="1" selected="0">
            <x v="10"/>
          </reference>
        </references>
      </pivotArea>
    </chartFormat>
    <chartFormat chart="17" format="110" series="1">
      <pivotArea type="data" outline="0" fieldPosition="0">
        <references count="2">
          <reference field="4294967294" count="1" selected="0">
            <x v="0"/>
          </reference>
          <reference field="0" count="1" selected="0">
            <x v="12"/>
          </reference>
        </references>
      </pivotArea>
    </chartFormat>
    <chartFormat chart="17" format="111" series="1">
      <pivotArea type="data" outline="0" fieldPosition="0">
        <references count="2">
          <reference field="4294967294" count="1" selected="0">
            <x v="0"/>
          </reference>
          <reference field="0" count="1" selected="0">
            <x v="14"/>
          </reference>
        </references>
      </pivotArea>
    </chartFormat>
    <chartFormat chart="17" format="112" series="1">
      <pivotArea type="data" outline="0" fieldPosition="0">
        <references count="2">
          <reference field="4294967294" count="1" selected="0">
            <x v="0"/>
          </reference>
          <reference field="0" count="1" selected="0">
            <x v="16"/>
          </reference>
        </references>
      </pivotArea>
    </chartFormat>
    <chartFormat chart="17" format="113" series="1">
      <pivotArea type="data" outline="0" fieldPosition="0">
        <references count="2">
          <reference field="4294967294" count="1" selected="0">
            <x v="0"/>
          </reference>
          <reference field="0" count="1" selected="0">
            <x v="18"/>
          </reference>
        </references>
      </pivotArea>
    </chartFormat>
    <chartFormat chart="17" format="114" series="1">
      <pivotArea type="data" outline="0" fieldPosition="0">
        <references count="2">
          <reference field="4294967294" count="1" selected="0">
            <x v="0"/>
          </reference>
          <reference field="0" count="1" selected="0">
            <x v="20"/>
          </reference>
        </references>
      </pivotArea>
    </chartFormat>
    <chartFormat chart="17" format="115" series="1">
      <pivotArea type="data" outline="0" fieldPosition="0">
        <references count="2">
          <reference field="4294967294" count="1" selected="0">
            <x v="0"/>
          </reference>
          <reference field="0" count="1" selected="0">
            <x v="21"/>
          </reference>
        </references>
      </pivotArea>
    </chartFormat>
    <chartFormat chart="17" format="116" series="1">
      <pivotArea type="data" outline="0" fieldPosition="0">
        <references count="2">
          <reference field="4294967294" count="1" selected="0">
            <x v="0"/>
          </reference>
          <reference field="0" count="1" selected="0">
            <x v="22"/>
          </reference>
        </references>
      </pivotArea>
    </chartFormat>
    <chartFormat chart="18" format="0" series="1">
      <pivotArea type="data" outline="0" fieldPosition="0">
        <references count="2">
          <reference field="4294967294" count="1" selected="0">
            <x v="0"/>
          </reference>
          <reference field="0" count="1" selected="0">
            <x v="2"/>
          </reference>
        </references>
      </pivotArea>
    </chartFormat>
    <chartFormat chart="18" format="1" series="1">
      <pivotArea type="data" outline="0" fieldPosition="0">
        <references count="2">
          <reference field="4294967294" count="1" selected="0">
            <x v="0"/>
          </reference>
          <reference field="0" count="1" selected="0">
            <x v="4"/>
          </reference>
        </references>
      </pivotArea>
    </chartFormat>
    <chartFormat chart="18" format="2" series="1">
      <pivotArea type="data" outline="0" fieldPosition="0">
        <references count="2">
          <reference field="4294967294" count="1" selected="0">
            <x v="0"/>
          </reference>
          <reference field="0" count="1" selected="0">
            <x v="8"/>
          </reference>
        </references>
      </pivotArea>
    </chartFormat>
    <chartFormat chart="18" format="3" series="1">
      <pivotArea type="data" outline="0" fieldPosition="0">
        <references count="2">
          <reference field="4294967294" count="1" selected="0">
            <x v="0"/>
          </reference>
          <reference field="0" count="1" selected="0">
            <x v="10"/>
          </reference>
        </references>
      </pivotArea>
    </chartFormat>
    <chartFormat chart="18" format="4" series="1">
      <pivotArea type="data" outline="0" fieldPosition="0">
        <references count="2">
          <reference field="4294967294" count="1" selected="0">
            <x v="0"/>
          </reference>
          <reference field="0" count="1" selected="0">
            <x v="12"/>
          </reference>
        </references>
      </pivotArea>
    </chartFormat>
    <chartFormat chart="18" format="5" series="1">
      <pivotArea type="data" outline="0" fieldPosition="0">
        <references count="2">
          <reference field="4294967294" count="1" selected="0">
            <x v="0"/>
          </reference>
          <reference field="0" count="1" selected="0">
            <x v="14"/>
          </reference>
        </references>
      </pivotArea>
    </chartFormat>
    <chartFormat chart="18" format="6" series="1">
      <pivotArea type="data" outline="0" fieldPosition="0">
        <references count="2">
          <reference field="4294967294" count="1" selected="0">
            <x v="0"/>
          </reference>
          <reference field="0" count="1" selected="0">
            <x v="16"/>
          </reference>
        </references>
      </pivotArea>
    </chartFormat>
    <chartFormat chart="18" format="7" series="1">
      <pivotArea type="data" outline="0" fieldPosition="0">
        <references count="2">
          <reference field="4294967294" count="1" selected="0">
            <x v="0"/>
          </reference>
          <reference field="0" count="1" selected="0">
            <x v="18"/>
          </reference>
        </references>
      </pivotArea>
    </chartFormat>
    <chartFormat chart="18" format="8" series="1">
      <pivotArea type="data" outline="0" fieldPosition="0">
        <references count="2">
          <reference field="4294967294" count="1" selected="0">
            <x v="0"/>
          </reference>
          <reference field="0" count="1" selected="0">
            <x v="20"/>
          </reference>
        </references>
      </pivotArea>
    </chartFormat>
    <chartFormat chart="18" format="9" series="1">
      <pivotArea type="data" outline="0" fieldPosition="0">
        <references count="2">
          <reference field="4294967294" count="1" selected="0">
            <x v="0"/>
          </reference>
          <reference field="0" count="1" selected="0">
            <x v="21"/>
          </reference>
        </references>
      </pivotArea>
    </chartFormat>
    <chartFormat chart="18" format="10" series="1">
      <pivotArea type="data" outline="0" fieldPosition="0">
        <references count="2">
          <reference field="4294967294" count="1" selected="0">
            <x v="0"/>
          </reference>
          <reference field="0" count="1" selected="0">
            <x v="2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2.xml><?xml version="1.0" encoding="utf-8"?>
<pivotTableDefinition xmlns="http://schemas.openxmlformats.org/spreadsheetml/2006/main" xmlns:mc="http://schemas.openxmlformats.org/markup-compatibility/2006" xmlns:xr="http://schemas.microsoft.com/office/spreadsheetml/2014/revision" mc:Ignorable="xr" xr:uid="{00000000-0007-0000-0600-000003000000}" name="TablaDinámica8" cacheId="0"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chartFormat="17">
  <location ref="A191:Z230" firstHeaderRow="1" firstDataRow="2" firstDataCol="1"/>
  <pivotFields count="34">
    <pivotField axis="axisCol" showAll="0">
      <items count="26">
        <item x="16"/>
        <item x="0"/>
        <item x="1"/>
        <item x="2"/>
        <item x="3"/>
        <item x="20"/>
        <item x="18"/>
        <item x="22"/>
        <item x="21"/>
        <item x="6"/>
        <item x="7"/>
        <item x="8"/>
        <item x="9"/>
        <item x="17"/>
        <item x="23"/>
        <item x="10"/>
        <item x="11"/>
        <item x="12"/>
        <item x="13"/>
        <item x="19"/>
        <item x="4"/>
        <item x="5"/>
        <item x="14"/>
        <item x="15"/>
        <item h="1" x="24"/>
        <item t="default"/>
      </items>
    </pivotField>
    <pivotField showAll="0"/>
    <pivotField showAll="0"/>
    <pivotField axis="axisRow" showAll="0">
      <items count="41">
        <item x="0"/>
        <item x="1"/>
        <item x="2"/>
        <item x="3"/>
        <item x="4"/>
        <item x="5"/>
        <item x="6"/>
        <item x="7"/>
        <item x="8"/>
        <item x="9"/>
        <item x="10"/>
        <item x="11"/>
        <item x="12"/>
        <item x="13"/>
        <item x="14"/>
        <item x="15"/>
        <item x="16"/>
        <item x="17"/>
        <item x="18"/>
        <item x="19"/>
        <item x="20"/>
        <item x="21"/>
        <item x="22"/>
        <item x="23"/>
        <item x="24"/>
        <item x="25"/>
        <item x="26"/>
        <item x="27"/>
        <item x="28"/>
        <item x="37"/>
        <item x="29"/>
        <item x="30"/>
        <item x="31"/>
        <item h="1" x="38"/>
        <item x="32"/>
        <item x="33"/>
        <item m="1" x="39"/>
        <item x="34"/>
        <item x="35"/>
        <item x="36"/>
        <item t="default"/>
      </items>
    </pivotField>
    <pivotField multipleItemSelectionAllowed="1"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3"/>
  </rowFields>
  <rowItems count="38">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30"/>
    </i>
    <i>
      <x v="31"/>
    </i>
    <i>
      <x v="32"/>
    </i>
    <i>
      <x v="34"/>
    </i>
    <i>
      <x v="35"/>
    </i>
    <i>
      <x v="37"/>
    </i>
    <i>
      <x v="38"/>
    </i>
    <i>
      <x v="39"/>
    </i>
    <i t="grand">
      <x/>
    </i>
  </rowItems>
  <colFields count="1">
    <field x="0"/>
  </colFields>
  <colItems count="25">
    <i>
      <x/>
    </i>
    <i>
      <x v="1"/>
    </i>
    <i>
      <x v="2"/>
    </i>
    <i>
      <x v="3"/>
    </i>
    <i>
      <x v="4"/>
    </i>
    <i>
      <x v="5"/>
    </i>
    <i>
      <x v="6"/>
    </i>
    <i>
      <x v="7"/>
    </i>
    <i>
      <x v="8"/>
    </i>
    <i>
      <x v="9"/>
    </i>
    <i>
      <x v="10"/>
    </i>
    <i>
      <x v="11"/>
    </i>
    <i>
      <x v="12"/>
    </i>
    <i>
      <x v="13"/>
    </i>
    <i>
      <x v="14"/>
    </i>
    <i>
      <x v="15"/>
    </i>
    <i>
      <x v="16"/>
    </i>
    <i>
      <x v="17"/>
    </i>
    <i>
      <x v="18"/>
    </i>
    <i>
      <x v="19"/>
    </i>
    <i>
      <x v="20"/>
    </i>
    <i>
      <x v="21"/>
    </i>
    <i>
      <x v="22"/>
    </i>
    <i>
      <x v="23"/>
    </i>
    <i t="grand">
      <x/>
    </i>
  </colItems>
  <dataFields count="1">
    <dataField name="Promedio de pH" fld="8" subtotal="average" baseField="3" baseItem="12"/>
  </dataFields>
  <formats count="90">
    <format dxfId="2072">
      <pivotArea type="all" dataOnly="0" outline="0" fieldPosition="0"/>
    </format>
    <format dxfId="2071">
      <pivotArea outline="0" collapsedLevelsAreSubtotals="1" fieldPosition="0"/>
    </format>
    <format dxfId="2070">
      <pivotArea type="origin" dataOnly="0" labelOnly="1" outline="0" fieldPosition="0"/>
    </format>
    <format dxfId="2069">
      <pivotArea field="0" type="button" dataOnly="0" labelOnly="1" outline="0" axis="axisCol" fieldPosition="0"/>
    </format>
    <format dxfId="2068">
      <pivotArea type="topRight" dataOnly="0" labelOnly="1" outline="0" fieldPosition="0"/>
    </format>
    <format dxfId="2067">
      <pivotArea field="3" type="button" dataOnly="0" labelOnly="1" outline="0" axis="axisRow" fieldPosition="0"/>
    </format>
    <format dxfId="2066">
      <pivotArea dataOnly="0" labelOnly="1" fieldPosition="0">
        <references count="1">
          <reference field="3" count="9">
            <x v="0"/>
            <x v="1"/>
            <x v="2"/>
            <x v="3"/>
            <x v="4"/>
            <x v="5"/>
            <x v="6"/>
            <x v="7"/>
            <x v="8"/>
          </reference>
        </references>
      </pivotArea>
    </format>
    <format dxfId="2065">
      <pivotArea dataOnly="0" labelOnly="1" grandRow="1" outline="0" fieldPosition="0"/>
    </format>
    <format dxfId="2064">
      <pivotArea dataOnly="0" labelOnly="1" fieldPosition="0">
        <references count="1">
          <reference field="0" count="18">
            <x v="0"/>
            <x v="1"/>
            <x v="2"/>
            <x v="3"/>
            <x v="4"/>
            <x v="9"/>
            <x v="10"/>
            <x v="11"/>
            <x v="12"/>
            <x v="13"/>
            <x v="15"/>
            <x v="16"/>
            <x v="17"/>
            <x v="18"/>
            <x v="20"/>
            <x v="21"/>
            <x v="22"/>
            <x v="23"/>
          </reference>
        </references>
      </pivotArea>
    </format>
    <format dxfId="2063">
      <pivotArea dataOnly="0" labelOnly="1" grandCol="1" outline="0" fieldPosition="0"/>
    </format>
    <format dxfId="2062">
      <pivotArea type="all" dataOnly="0" outline="0" fieldPosition="0"/>
    </format>
    <format dxfId="2061">
      <pivotArea outline="0" collapsedLevelsAreSubtotals="1" fieldPosition="0"/>
    </format>
    <format dxfId="2060">
      <pivotArea type="origin" dataOnly="0" labelOnly="1" outline="0" fieldPosition="0"/>
    </format>
    <format dxfId="2059">
      <pivotArea field="0" type="button" dataOnly="0" labelOnly="1" outline="0" axis="axisCol" fieldPosition="0"/>
    </format>
    <format dxfId="2058">
      <pivotArea type="topRight" dataOnly="0" labelOnly="1" outline="0" fieldPosition="0"/>
    </format>
    <format dxfId="2057">
      <pivotArea field="3" type="button" dataOnly="0" labelOnly="1" outline="0" axis="axisRow" fieldPosition="0"/>
    </format>
    <format dxfId="2056">
      <pivotArea dataOnly="0" labelOnly="1" fieldPosition="0">
        <references count="1">
          <reference field="3" count="11">
            <x v="21"/>
            <x v="22"/>
            <x v="23"/>
            <x v="24"/>
            <x v="25"/>
            <x v="26"/>
            <x v="27"/>
            <x v="28"/>
            <x v="30"/>
            <x v="31"/>
            <x v="32"/>
          </reference>
        </references>
      </pivotArea>
    </format>
    <format dxfId="2055">
      <pivotArea dataOnly="0" labelOnly="1" grandRow="1" outline="0" fieldPosition="0"/>
    </format>
    <format dxfId="2054">
      <pivotArea dataOnly="0" labelOnly="1" fieldPosition="0">
        <references count="1">
          <reference field="0" count="13">
            <x v="2"/>
            <x v="4"/>
            <x v="6"/>
            <x v="7"/>
            <x v="8"/>
            <x v="10"/>
            <x v="12"/>
            <x v="14"/>
            <x v="16"/>
            <x v="18"/>
            <x v="20"/>
            <x v="21"/>
            <x v="22"/>
          </reference>
        </references>
      </pivotArea>
    </format>
    <format dxfId="2053">
      <pivotArea dataOnly="0" labelOnly="1" grandCol="1" outline="0" fieldPosition="0"/>
    </format>
    <format dxfId="2052">
      <pivotArea type="all" dataOnly="0" outline="0" fieldPosition="0"/>
    </format>
    <format dxfId="2051">
      <pivotArea outline="0" collapsedLevelsAreSubtotals="1" fieldPosition="0"/>
    </format>
    <format dxfId="2050">
      <pivotArea type="origin" dataOnly="0" labelOnly="1" outline="0" fieldPosition="0"/>
    </format>
    <format dxfId="2049">
      <pivotArea field="0" type="button" dataOnly="0" labelOnly="1" outline="0" axis="axisCol" fieldPosition="0"/>
    </format>
    <format dxfId="2048">
      <pivotArea type="topRight" dataOnly="0" labelOnly="1" outline="0" fieldPosition="0"/>
    </format>
    <format dxfId="2047">
      <pivotArea field="3" type="button" dataOnly="0" labelOnly="1" outline="0" axis="axisRow" fieldPosition="0"/>
    </format>
    <format dxfId="2046">
      <pivotArea dataOnly="0" labelOnly="1" fieldPosition="0">
        <references count="1">
          <reference field="3" count="11">
            <x v="21"/>
            <x v="22"/>
            <x v="23"/>
            <x v="24"/>
            <x v="25"/>
            <x v="26"/>
            <x v="27"/>
            <x v="28"/>
            <x v="30"/>
            <x v="31"/>
            <x v="32"/>
          </reference>
        </references>
      </pivotArea>
    </format>
    <format dxfId="2045">
      <pivotArea dataOnly="0" labelOnly="1" grandRow="1" outline="0" fieldPosition="0"/>
    </format>
    <format dxfId="2044">
      <pivotArea dataOnly="0" labelOnly="1" fieldPosition="0">
        <references count="1">
          <reference field="0" count="13">
            <x v="2"/>
            <x v="4"/>
            <x v="6"/>
            <x v="7"/>
            <x v="8"/>
            <x v="10"/>
            <x v="12"/>
            <x v="14"/>
            <x v="16"/>
            <x v="18"/>
            <x v="20"/>
            <x v="21"/>
            <x v="22"/>
          </reference>
        </references>
      </pivotArea>
    </format>
    <format dxfId="2043">
      <pivotArea dataOnly="0" labelOnly="1" grandCol="1" outline="0" fieldPosition="0"/>
    </format>
    <format dxfId="2042">
      <pivotArea type="all" dataOnly="0" outline="0" fieldPosition="0"/>
    </format>
    <format dxfId="2041">
      <pivotArea outline="0" collapsedLevelsAreSubtotals="1" fieldPosition="0"/>
    </format>
    <format dxfId="2040">
      <pivotArea type="origin" dataOnly="0" labelOnly="1" outline="0" fieldPosition="0"/>
    </format>
    <format dxfId="2039">
      <pivotArea field="0" type="button" dataOnly="0" labelOnly="1" outline="0" axis="axisCol" fieldPosition="0"/>
    </format>
    <format dxfId="2038">
      <pivotArea type="topRight" dataOnly="0" labelOnly="1" outline="0" fieldPosition="0"/>
    </format>
    <format dxfId="2037">
      <pivotArea field="3" type="button" dataOnly="0" labelOnly="1" outline="0" axis="axisRow" fieldPosition="0"/>
    </format>
    <format dxfId="2036">
      <pivotArea dataOnly="0" labelOnly="1" fieldPosition="0">
        <references count="1">
          <reference field="3" count="11">
            <x v="21"/>
            <x v="22"/>
            <x v="23"/>
            <x v="24"/>
            <x v="25"/>
            <x v="26"/>
            <x v="27"/>
            <x v="28"/>
            <x v="30"/>
            <x v="31"/>
            <x v="32"/>
          </reference>
        </references>
      </pivotArea>
    </format>
    <format dxfId="2035">
      <pivotArea dataOnly="0" labelOnly="1" grandRow="1" outline="0" fieldPosition="0"/>
    </format>
    <format dxfId="2034">
      <pivotArea dataOnly="0" labelOnly="1" fieldPosition="0">
        <references count="1">
          <reference field="0" count="13">
            <x v="2"/>
            <x v="4"/>
            <x v="6"/>
            <x v="7"/>
            <x v="8"/>
            <x v="10"/>
            <x v="12"/>
            <x v="14"/>
            <x v="16"/>
            <x v="18"/>
            <x v="20"/>
            <x v="21"/>
            <x v="22"/>
          </reference>
        </references>
      </pivotArea>
    </format>
    <format dxfId="2033">
      <pivotArea dataOnly="0" labelOnly="1" grandCol="1" outline="0" fieldPosition="0"/>
    </format>
    <format dxfId="2032">
      <pivotArea type="all" dataOnly="0" outline="0" fieldPosition="0"/>
    </format>
    <format dxfId="2031">
      <pivotArea outline="0" collapsedLevelsAreSubtotals="1" fieldPosition="0"/>
    </format>
    <format dxfId="2030">
      <pivotArea type="origin" dataOnly="0" labelOnly="1" outline="0" fieldPosition="0"/>
    </format>
    <format dxfId="2029">
      <pivotArea field="0" type="button" dataOnly="0" labelOnly="1" outline="0" axis="axisCol" fieldPosition="0"/>
    </format>
    <format dxfId="2028">
      <pivotArea type="topRight" dataOnly="0" labelOnly="1" outline="0" fieldPosition="0"/>
    </format>
    <format dxfId="2027">
      <pivotArea field="3" type="button" dataOnly="0" labelOnly="1" outline="0" axis="axisRow" fieldPosition="0"/>
    </format>
    <format dxfId="2026">
      <pivotArea dataOnly="0" labelOnly="1" fieldPosition="0">
        <references count="1">
          <reference field="3" count="11">
            <x v="21"/>
            <x v="22"/>
            <x v="23"/>
            <x v="24"/>
            <x v="25"/>
            <x v="26"/>
            <x v="27"/>
            <x v="28"/>
            <x v="30"/>
            <x v="31"/>
            <x v="32"/>
          </reference>
        </references>
      </pivotArea>
    </format>
    <format dxfId="2025">
      <pivotArea dataOnly="0" labelOnly="1" grandRow="1" outline="0" fieldPosition="0"/>
    </format>
    <format dxfId="2024">
      <pivotArea dataOnly="0" labelOnly="1" fieldPosition="0">
        <references count="1">
          <reference field="0" count="13">
            <x v="2"/>
            <x v="4"/>
            <x v="6"/>
            <x v="7"/>
            <x v="8"/>
            <x v="10"/>
            <x v="12"/>
            <x v="14"/>
            <x v="16"/>
            <x v="18"/>
            <x v="20"/>
            <x v="21"/>
            <x v="22"/>
          </reference>
        </references>
      </pivotArea>
    </format>
    <format dxfId="2023">
      <pivotArea dataOnly="0" labelOnly="1" grandCol="1" outline="0" fieldPosition="0"/>
    </format>
    <format dxfId="2022">
      <pivotArea type="all" dataOnly="0" outline="0" fieldPosition="0"/>
    </format>
    <format dxfId="2021">
      <pivotArea outline="0" collapsedLevelsAreSubtotals="1" fieldPosition="0"/>
    </format>
    <format dxfId="2020">
      <pivotArea type="origin" dataOnly="0" labelOnly="1" outline="0" fieldPosition="0"/>
    </format>
    <format dxfId="2019">
      <pivotArea field="0" type="button" dataOnly="0" labelOnly="1" outline="0" axis="axisCol" fieldPosition="0"/>
    </format>
    <format dxfId="2018">
      <pivotArea type="topRight" dataOnly="0" labelOnly="1" outline="0" fieldPosition="0"/>
    </format>
    <format dxfId="2017">
      <pivotArea field="3" type="button" dataOnly="0" labelOnly="1" outline="0" axis="axisRow" fieldPosition="0"/>
    </format>
    <format dxfId="2016">
      <pivotArea dataOnly="0" labelOnly="1" fieldPosition="0">
        <references count="1">
          <reference field="3" count="0"/>
        </references>
      </pivotArea>
    </format>
    <format dxfId="2015">
      <pivotArea dataOnly="0" labelOnly="1" grandRow="1" outline="0" fieldPosition="0"/>
    </format>
    <format dxfId="2014">
      <pivotArea dataOnly="0" labelOnly="1" fieldPosition="0">
        <references count="1">
          <reference field="0" count="0"/>
        </references>
      </pivotArea>
    </format>
    <format dxfId="2013">
      <pivotArea dataOnly="0" labelOnly="1" grandCol="1" outline="0" fieldPosition="0"/>
    </format>
    <format dxfId="2012">
      <pivotArea type="all" dataOnly="0" outline="0" fieldPosition="0"/>
    </format>
    <format dxfId="2011">
      <pivotArea outline="0" collapsedLevelsAreSubtotals="1" fieldPosition="0"/>
    </format>
    <format dxfId="2010">
      <pivotArea type="origin" dataOnly="0" labelOnly="1" outline="0" fieldPosition="0"/>
    </format>
    <format dxfId="2009">
      <pivotArea field="0" type="button" dataOnly="0" labelOnly="1" outline="0" axis="axisCol" fieldPosition="0"/>
    </format>
    <format dxfId="2008">
      <pivotArea type="topRight" dataOnly="0" labelOnly="1" outline="0" fieldPosition="0"/>
    </format>
    <format dxfId="2007">
      <pivotArea field="3" type="button" dataOnly="0" labelOnly="1" outline="0" axis="axisRow" fieldPosition="0"/>
    </format>
    <format dxfId="2006">
      <pivotArea dataOnly="0" labelOnly="1" fieldPosition="0">
        <references count="1">
          <reference field="3" count="0"/>
        </references>
      </pivotArea>
    </format>
    <format dxfId="2005">
      <pivotArea dataOnly="0" labelOnly="1" grandRow="1" outline="0" fieldPosition="0"/>
    </format>
    <format dxfId="2004">
      <pivotArea dataOnly="0" labelOnly="1" fieldPosition="0">
        <references count="1">
          <reference field="0" count="0"/>
        </references>
      </pivotArea>
    </format>
    <format dxfId="2003">
      <pivotArea dataOnly="0" labelOnly="1" grandCol="1" outline="0" fieldPosition="0"/>
    </format>
    <format dxfId="2002">
      <pivotArea type="all" dataOnly="0" outline="0" fieldPosition="0"/>
    </format>
    <format dxfId="2001">
      <pivotArea outline="0" collapsedLevelsAreSubtotals="1" fieldPosition="0"/>
    </format>
    <format dxfId="2000">
      <pivotArea type="origin" dataOnly="0" labelOnly="1" outline="0" fieldPosition="0"/>
    </format>
    <format dxfId="1999">
      <pivotArea field="0" type="button" dataOnly="0" labelOnly="1" outline="0" axis="axisCol" fieldPosition="0"/>
    </format>
    <format dxfId="1998">
      <pivotArea type="topRight" dataOnly="0" labelOnly="1" outline="0" fieldPosition="0"/>
    </format>
    <format dxfId="1997">
      <pivotArea field="3" type="button" dataOnly="0" labelOnly="1" outline="0" axis="axisRow" fieldPosition="0"/>
    </format>
    <format dxfId="1996">
      <pivotArea dataOnly="0" labelOnly="1" fieldPosition="0">
        <references count="1">
          <reference field="3" count="0"/>
        </references>
      </pivotArea>
    </format>
    <format dxfId="1995">
      <pivotArea dataOnly="0" labelOnly="1" grandRow="1" outline="0" fieldPosition="0"/>
    </format>
    <format dxfId="1994">
      <pivotArea dataOnly="0" labelOnly="1" fieldPosition="0">
        <references count="1">
          <reference field="0" count="24">
            <x v="0"/>
            <x v="1"/>
            <x v="2"/>
            <x v="3"/>
            <x v="4"/>
            <x v="5"/>
            <x v="6"/>
            <x v="7"/>
            <x v="8"/>
            <x v="9"/>
            <x v="10"/>
            <x v="11"/>
            <x v="12"/>
            <x v="13"/>
            <x v="14"/>
            <x v="15"/>
            <x v="16"/>
            <x v="17"/>
            <x v="18"/>
            <x v="19"/>
            <x v="20"/>
            <x v="21"/>
            <x v="22"/>
            <x v="23"/>
          </reference>
        </references>
      </pivotArea>
    </format>
    <format dxfId="1993">
      <pivotArea dataOnly="0" labelOnly="1" grandCol="1" outline="0" fieldPosition="0"/>
    </format>
    <format dxfId="1992">
      <pivotArea type="all" dataOnly="0" outline="0" fieldPosition="0"/>
    </format>
    <format dxfId="1991">
      <pivotArea outline="0" collapsedLevelsAreSubtotals="1" fieldPosition="0"/>
    </format>
    <format dxfId="1990">
      <pivotArea type="origin" dataOnly="0" labelOnly="1" outline="0" fieldPosition="0"/>
    </format>
    <format dxfId="1989">
      <pivotArea field="0" type="button" dataOnly="0" labelOnly="1" outline="0" axis="axisCol" fieldPosition="0"/>
    </format>
    <format dxfId="1988">
      <pivotArea type="topRight" dataOnly="0" labelOnly="1" outline="0" fieldPosition="0"/>
    </format>
    <format dxfId="1987">
      <pivotArea field="3" type="button" dataOnly="0" labelOnly="1" outline="0" axis="axisRow" fieldPosition="0"/>
    </format>
    <format dxfId="1986">
      <pivotArea dataOnly="0" labelOnly="1" fieldPosition="0">
        <references count="1">
          <reference field="3" count="0"/>
        </references>
      </pivotArea>
    </format>
    <format dxfId="1985">
      <pivotArea dataOnly="0" labelOnly="1" grandRow="1" outline="0" fieldPosition="0"/>
    </format>
    <format dxfId="1984">
      <pivotArea dataOnly="0" labelOnly="1" fieldPosition="0">
        <references count="1">
          <reference field="0" count="24">
            <x v="0"/>
            <x v="1"/>
            <x v="2"/>
            <x v="3"/>
            <x v="4"/>
            <x v="5"/>
            <x v="6"/>
            <x v="7"/>
            <x v="8"/>
            <x v="9"/>
            <x v="10"/>
            <x v="11"/>
            <x v="12"/>
            <x v="13"/>
            <x v="14"/>
            <x v="15"/>
            <x v="16"/>
            <x v="17"/>
            <x v="18"/>
            <x v="19"/>
            <x v="20"/>
            <x v="21"/>
            <x v="22"/>
            <x v="23"/>
          </reference>
        </references>
      </pivotArea>
    </format>
    <format dxfId="1983">
      <pivotArea dataOnly="0" labelOnly="1" grandCol="1" outline="0" fieldPosition="0"/>
    </format>
  </formats>
  <chartFormats count="49">
    <chartFormat chart="15" format="72" series="1">
      <pivotArea type="data" outline="0" fieldPosition="0">
        <references count="1">
          <reference field="0" count="1" selected="0">
            <x v="0"/>
          </reference>
        </references>
      </pivotArea>
    </chartFormat>
    <chartFormat chart="15" format="73" series="1">
      <pivotArea type="data" outline="0" fieldPosition="0">
        <references count="1">
          <reference field="0" count="1" selected="0">
            <x v="1"/>
          </reference>
        </references>
      </pivotArea>
    </chartFormat>
    <chartFormat chart="15" format="74" series="1">
      <pivotArea type="data" outline="0" fieldPosition="0">
        <references count="1">
          <reference field="0" count="1" selected="0">
            <x v="2"/>
          </reference>
        </references>
      </pivotArea>
    </chartFormat>
    <chartFormat chart="15" format="75" series="1">
      <pivotArea type="data" outline="0" fieldPosition="0">
        <references count="1">
          <reference field="0" count="1" selected="0">
            <x v="3"/>
          </reference>
        </references>
      </pivotArea>
    </chartFormat>
    <chartFormat chart="15" format="76" series="1">
      <pivotArea type="data" outline="0" fieldPosition="0">
        <references count="1">
          <reference field="0" count="1" selected="0">
            <x v="4"/>
          </reference>
        </references>
      </pivotArea>
    </chartFormat>
    <chartFormat chart="15" format="77" series="1">
      <pivotArea type="data" outline="0" fieldPosition="0">
        <references count="1">
          <reference field="0" count="1" selected="0">
            <x v="5"/>
          </reference>
        </references>
      </pivotArea>
    </chartFormat>
    <chartFormat chart="15" format="78" series="1">
      <pivotArea type="data" outline="0" fieldPosition="0">
        <references count="1">
          <reference field="0" count="1" selected="0">
            <x v="6"/>
          </reference>
        </references>
      </pivotArea>
    </chartFormat>
    <chartFormat chart="15" format="79" series="1">
      <pivotArea type="data" outline="0" fieldPosition="0">
        <references count="1">
          <reference field="0" count="1" selected="0">
            <x v="7"/>
          </reference>
        </references>
      </pivotArea>
    </chartFormat>
    <chartFormat chart="15" format="80" series="1">
      <pivotArea type="data" outline="0" fieldPosition="0">
        <references count="1">
          <reference field="0" count="1" selected="0">
            <x v="8"/>
          </reference>
        </references>
      </pivotArea>
    </chartFormat>
    <chartFormat chart="15" format="81" series="1">
      <pivotArea type="data" outline="0" fieldPosition="0">
        <references count="1">
          <reference field="0" count="1" selected="0">
            <x v="9"/>
          </reference>
        </references>
      </pivotArea>
    </chartFormat>
    <chartFormat chart="15" format="82" series="1">
      <pivotArea type="data" outline="0" fieldPosition="0">
        <references count="1">
          <reference field="0" count="1" selected="0">
            <x v="10"/>
          </reference>
        </references>
      </pivotArea>
    </chartFormat>
    <chartFormat chart="15" format="83" series="1">
      <pivotArea type="data" outline="0" fieldPosition="0">
        <references count="1">
          <reference field="0" count="1" selected="0">
            <x v="11"/>
          </reference>
        </references>
      </pivotArea>
    </chartFormat>
    <chartFormat chart="15" format="84" series="1">
      <pivotArea type="data" outline="0" fieldPosition="0">
        <references count="1">
          <reference field="0" count="1" selected="0">
            <x v="12"/>
          </reference>
        </references>
      </pivotArea>
    </chartFormat>
    <chartFormat chart="15" format="85" series="1">
      <pivotArea type="data" outline="0" fieldPosition="0">
        <references count="1">
          <reference field="0" count="1" selected="0">
            <x v="13"/>
          </reference>
        </references>
      </pivotArea>
    </chartFormat>
    <chartFormat chart="15" format="86" series="1">
      <pivotArea type="data" outline="0" fieldPosition="0">
        <references count="1">
          <reference field="0" count="1" selected="0">
            <x v="14"/>
          </reference>
        </references>
      </pivotArea>
    </chartFormat>
    <chartFormat chart="15" format="87" series="1">
      <pivotArea type="data" outline="0" fieldPosition="0">
        <references count="1">
          <reference field="0" count="1" selected="0">
            <x v="15"/>
          </reference>
        </references>
      </pivotArea>
    </chartFormat>
    <chartFormat chart="15" format="88" series="1">
      <pivotArea type="data" outline="0" fieldPosition="0">
        <references count="1">
          <reference field="0" count="1" selected="0">
            <x v="16"/>
          </reference>
        </references>
      </pivotArea>
    </chartFormat>
    <chartFormat chart="15" format="89" series="1">
      <pivotArea type="data" outline="0" fieldPosition="0">
        <references count="1">
          <reference field="0" count="1" selected="0">
            <x v="17"/>
          </reference>
        </references>
      </pivotArea>
    </chartFormat>
    <chartFormat chart="15" format="90" series="1">
      <pivotArea type="data" outline="0" fieldPosition="0">
        <references count="1">
          <reference field="0" count="1" selected="0">
            <x v="18"/>
          </reference>
        </references>
      </pivotArea>
    </chartFormat>
    <chartFormat chart="15" format="91" series="1">
      <pivotArea type="data" outline="0" fieldPosition="0">
        <references count="1">
          <reference field="0" count="1" selected="0">
            <x v="19"/>
          </reference>
        </references>
      </pivotArea>
    </chartFormat>
    <chartFormat chart="15" format="92" series="1">
      <pivotArea type="data" outline="0" fieldPosition="0">
        <references count="1">
          <reference field="0" count="1" selected="0">
            <x v="20"/>
          </reference>
        </references>
      </pivotArea>
    </chartFormat>
    <chartFormat chart="15" format="93" series="1">
      <pivotArea type="data" outline="0" fieldPosition="0">
        <references count="1">
          <reference field="0" count="1" selected="0">
            <x v="21"/>
          </reference>
        </references>
      </pivotArea>
    </chartFormat>
    <chartFormat chart="15" format="94" series="1">
      <pivotArea type="data" outline="0" fieldPosition="0">
        <references count="1">
          <reference field="0" count="1" selected="0">
            <x v="22"/>
          </reference>
        </references>
      </pivotArea>
    </chartFormat>
    <chartFormat chart="15" format="95" series="1">
      <pivotArea type="data" outline="0" fieldPosition="0">
        <references count="1">
          <reference field="0" count="1" selected="0">
            <x v="23"/>
          </reference>
        </references>
      </pivotArea>
    </chartFormat>
    <chartFormat chart="16" format="120" series="1">
      <pivotArea type="data" outline="0" fieldPosition="0">
        <references count="2">
          <reference field="4294967294" count="1" selected="0">
            <x v="0"/>
          </reference>
          <reference field="0" count="1" selected="0">
            <x v="0"/>
          </reference>
        </references>
      </pivotArea>
    </chartFormat>
    <chartFormat chart="16" format="121" series="1">
      <pivotArea type="data" outline="0" fieldPosition="0">
        <references count="2">
          <reference field="4294967294" count="1" selected="0">
            <x v="0"/>
          </reference>
          <reference field="0" count="1" selected="0">
            <x v="1"/>
          </reference>
        </references>
      </pivotArea>
    </chartFormat>
    <chartFormat chart="16" format="122" series="1">
      <pivotArea type="data" outline="0" fieldPosition="0">
        <references count="2">
          <reference field="4294967294" count="1" selected="0">
            <x v="0"/>
          </reference>
          <reference field="0" count="1" selected="0">
            <x v="2"/>
          </reference>
        </references>
      </pivotArea>
    </chartFormat>
    <chartFormat chart="16" format="123" series="1">
      <pivotArea type="data" outline="0" fieldPosition="0">
        <references count="2">
          <reference field="4294967294" count="1" selected="0">
            <x v="0"/>
          </reference>
          <reference field="0" count="1" selected="0">
            <x v="3"/>
          </reference>
        </references>
      </pivotArea>
    </chartFormat>
    <chartFormat chart="16" format="124" series="1">
      <pivotArea type="data" outline="0" fieldPosition="0">
        <references count="2">
          <reference field="4294967294" count="1" selected="0">
            <x v="0"/>
          </reference>
          <reference field="0" count="1" selected="0">
            <x v="4"/>
          </reference>
        </references>
      </pivotArea>
    </chartFormat>
    <chartFormat chart="16" format="125" series="1">
      <pivotArea type="data" outline="0" fieldPosition="0">
        <references count="2">
          <reference field="4294967294" count="1" selected="0">
            <x v="0"/>
          </reference>
          <reference field="0" count="1" selected="0">
            <x v="5"/>
          </reference>
        </references>
      </pivotArea>
    </chartFormat>
    <chartFormat chart="16" format="126" series="1">
      <pivotArea type="data" outline="0" fieldPosition="0">
        <references count="2">
          <reference field="4294967294" count="1" selected="0">
            <x v="0"/>
          </reference>
          <reference field="0" count="1" selected="0">
            <x v="6"/>
          </reference>
        </references>
      </pivotArea>
    </chartFormat>
    <chartFormat chart="16" format="127" series="1">
      <pivotArea type="data" outline="0" fieldPosition="0">
        <references count="2">
          <reference field="4294967294" count="1" selected="0">
            <x v="0"/>
          </reference>
          <reference field="0" count="1" selected="0">
            <x v="7"/>
          </reference>
        </references>
      </pivotArea>
    </chartFormat>
    <chartFormat chart="16" format="128" series="1">
      <pivotArea type="data" outline="0" fieldPosition="0">
        <references count="2">
          <reference field="4294967294" count="1" selected="0">
            <x v="0"/>
          </reference>
          <reference field="0" count="1" selected="0">
            <x v="8"/>
          </reference>
        </references>
      </pivotArea>
    </chartFormat>
    <chartFormat chart="16" format="129" series="1">
      <pivotArea type="data" outline="0" fieldPosition="0">
        <references count="2">
          <reference field="4294967294" count="1" selected="0">
            <x v="0"/>
          </reference>
          <reference field="0" count="1" selected="0">
            <x v="9"/>
          </reference>
        </references>
      </pivotArea>
    </chartFormat>
    <chartFormat chart="16" format="130" series="1">
      <pivotArea type="data" outline="0" fieldPosition="0">
        <references count="2">
          <reference field="4294967294" count="1" selected="0">
            <x v="0"/>
          </reference>
          <reference field="0" count="1" selected="0">
            <x v="10"/>
          </reference>
        </references>
      </pivotArea>
    </chartFormat>
    <chartFormat chart="16" format="131" series="1">
      <pivotArea type="data" outline="0" fieldPosition="0">
        <references count="2">
          <reference field="4294967294" count="1" selected="0">
            <x v="0"/>
          </reference>
          <reference field="0" count="1" selected="0">
            <x v="11"/>
          </reference>
        </references>
      </pivotArea>
    </chartFormat>
    <chartFormat chart="16" format="132" series="1">
      <pivotArea type="data" outline="0" fieldPosition="0">
        <references count="2">
          <reference field="4294967294" count="1" selected="0">
            <x v="0"/>
          </reference>
          <reference field="0" count="1" selected="0">
            <x v="12"/>
          </reference>
        </references>
      </pivotArea>
    </chartFormat>
    <chartFormat chart="16" format="133" series="1">
      <pivotArea type="data" outline="0" fieldPosition="0">
        <references count="2">
          <reference field="4294967294" count="1" selected="0">
            <x v="0"/>
          </reference>
          <reference field="0" count="1" selected="0">
            <x v="13"/>
          </reference>
        </references>
      </pivotArea>
    </chartFormat>
    <chartFormat chart="16" format="134" series="1">
      <pivotArea type="data" outline="0" fieldPosition="0">
        <references count="2">
          <reference field="4294967294" count="1" selected="0">
            <x v="0"/>
          </reference>
          <reference field="0" count="1" selected="0">
            <x v="14"/>
          </reference>
        </references>
      </pivotArea>
    </chartFormat>
    <chartFormat chart="16" format="135" series="1">
      <pivotArea type="data" outline="0" fieldPosition="0">
        <references count="2">
          <reference field="4294967294" count="1" selected="0">
            <x v="0"/>
          </reference>
          <reference field="0" count="1" selected="0">
            <x v="15"/>
          </reference>
        </references>
      </pivotArea>
    </chartFormat>
    <chartFormat chart="16" format="136" series="1">
      <pivotArea type="data" outline="0" fieldPosition="0">
        <references count="2">
          <reference field="4294967294" count="1" selected="0">
            <x v="0"/>
          </reference>
          <reference field="0" count="1" selected="0">
            <x v="16"/>
          </reference>
        </references>
      </pivotArea>
    </chartFormat>
    <chartFormat chart="16" format="137" series="1">
      <pivotArea type="data" outline="0" fieldPosition="0">
        <references count="2">
          <reference field="4294967294" count="1" selected="0">
            <x v="0"/>
          </reference>
          <reference field="0" count="1" selected="0">
            <x v="17"/>
          </reference>
        </references>
      </pivotArea>
    </chartFormat>
    <chartFormat chart="16" format="138" series="1">
      <pivotArea type="data" outline="0" fieldPosition="0">
        <references count="2">
          <reference field="4294967294" count="1" selected="0">
            <x v="0"/>
          </reference>
          <reference field="0" count="1" selected="0">
            <x v="18"/>
          </reference>
        </references>
      </pivotArea>
    </chartFormat>
    <chartFormat chart="16" format="139" series="1">
      <pivotArea type="data" outline="0" fieldPosition="0">
        <references count="2">
          <reference field="4294967294" count="1" selected="0">
            <x v="0"/>
          </reference>
          <reference field="0" count="1" selected="0">
            <x v="19"/>
          </reference>
        </references>
      </pivotArea>
    </chartFormat>
    <chartFormat chart="16" format="140" series="1">
      <pivotArea type="data" outline="0" fieldPosition="0">
        <references count="2">
          <reference field="4294967294" count="1" selected="0">
            <x v="0"/>
          </reference>
          <reference field="0" count="1" selected="0">
            <x v="20"/>
          </reference>
        </references>
      </pivotArea>
    </chartFormat>
    <chartFormat chart="16" format="141" series="1">
      <pivotArea type="data" outline="0" fieldPosition="0">
        <references count="2">
          <reference field="4294967294" count="1" selected="0">
            <x v="0"/>
          </reference>
          <reference field="0" count="1" selected="0">
            <x v="21"/>
          </reference>
        </references>
      </pivotArea>
    </chartFormat>
    <chartFormat chart="16" format="142" series="1">
      <pivotArea type="data" outline="0" fieldPosition="0">
        <references count="2">
          <reference field="4294967294" count="1" selected="0">
            <x v="0"/>
          </reference>
          <reference field="0" count="1" selected="0">
            <x v="22"/>
          </reference>
        </references>
      </pivotArea>
    </chartFormat>
    <chartFormat chart="16" format="143" series="1">
      <pivotArea type="data" outline="0" fieldPosition="0">
        <references count="2">
          <reference field="4294967294" count="1" selected="0">
            <x v="0"/>
          </reference>
          <reference field="0" count="1" selected="0">
            <x v="23"/>
          </reference>
        </references>
      </pivotArea>
    </chartFormat>
    <chartFormat chart="16" format="144" series="1">
      <pivotArea type="data" outline="0" fieldPosition="0">
        <references count="2">
          <reference field="4294967294" count="1" selected="0">
            <x v="0"/>
          </reference>
          <reference field="0" count="1" selected="0">
            <x v="24"/>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3.xml><?xml version="1.0" encoding="utf-8"?>
<pivotTableDefinition xmlns="http://schemas.openxmlformats.org/spreadsheetml/2006/main" xmlns:mc="http://schemas.openxmlformats.org/markup-compatibility/2006" xmlns:xr="http://schemas.microsoft.com/office/spreadsheetml/2014/revision" mc:Ignorable="xr" xr:uid="{00000000-0007-0000-0600-000002000000}" name="TablaDinámica7" cacheId="0"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chartFormat="18">
  <location ref="A100:O114" firstHeaderRow="1" firstDataRow="2" firstDataCol="1" rowPageCount="1" colPageCount="1"/>
  <pivotFields count="34">
    <pivotField axis="axisCol" showAll="0">
      <items count="26">
        <item x="16"/>
        <item x="0"/>
        <item x="1"/>
        <item x="2"/>
        <item x="3"/>
        <item x="20"/>
        <item x="18"/>
        <item x="22"/>
        <item x="21"/>
        <item x="6"/>
        <item x="7"/>
        <item x="8"/>
        <item x="9"/>
        <item x="17"/>
        <item x="23"/>
        <item x="10"/>
        <item x="11"/>
        <item x="12"/>
        <item x="13"/>
        <item x="19"/>
        <item x="4"/>
        <item x="5"/>
        <item x="14"/>
        <item x="15"/>
        <item x="24"/>
        <item t="default"/>
      </items>
    </pivotField>
    <pivotField showAll="0"/>
    <pivotField showAll="0"/>
    <pivotField axis="axisRow" showAll="0">
      <items count="41">
        <item x="9"/>
        <item x="10"/>
        <item x="11"/>
        <item x="12"/>
        <item x="13"/>
        <item x="14"/>
        <item x="15"/>
        <item x="16"/>
        <item x="17"/>
        <item x="18"/>
        <item x="19"/>
        <item x="20"/>
        <item x="21"/>
        <item x="22"/>
        <item x="23"/>
        <item x="24"/>
        <item x="0"/>
        <item x="1"/>
        <item x="2"/>
        <item x="3"/>
        <item x="4"/>
        <item x="25"/>
        <item x="26"/>
        <item x="27"/>
        <item x="28"/>
        <item x="5"/>
        <item x="37"/>
        <item x="29"/>
        <item x="30"/>
        <item x="31"/>
        <item x="6"/>
        <item x="38"/>
        <item x="7"/>
        <item x="8"/>
        <item x="33"/>
        <item m="1" x="39"/>
        <item x="34"/>
        <item x="35"/>
        <item x="32"/>
        <item x="36"/>
        <item t="default"/>
      </items>
    </pivotField>
    <pivotField axis="axisPage" multipleItemSelectionAllowed="1" showAll="0">
      <items count="7">
        <item h="1" x="4"/>
        <item h="1" x="0"/>
        <item h="1" x="1"/>
        <item x="2"/>
        <item h="1" x="5"/>
        <item h="1" x="3"/>
        <item t="default"/>
      </items>
    </pivotField>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3"/>
  </rowFields>
  <rowItems count="13">
    <i>
      <x v="12"/>
    </i>
    <i>
      <x v="13"/>
    </i>
    <i>
      <x v="14"/>
    </i>
    <i>
      <x v="15"/>
    </i>
    <i>
      <x v="21"/>
    </i>
    <i>
      <x v="22"/>
    </i>
    <i>
      <x v="23"/>
    </i>
    <i>
      <x v="24"/>
    </i>
    <i>
      <x v="27"/>
    </i>
    <i>
      <x v="28"/>
    </i>
    <i>
      <x v="29"/>
    </i>
    <i>
      <x v="38"/>
    </i>
    <i t="grand">
      <x/>
    </i>
  </rowItems>
  <colFields count="1">
    <field x="0"/>
  </colFields>
  <colItems count="14">
    <i>
      <x v="2"/>
    </i>
    <i>
      <x v="4"/>
    </i>
    <i>
      <x v="6"/>
    </i>
    <i>
      <x v="7"/>
    </i>
    <i>
      <x v="8"/>
    </i>
    <i>
      <x v="10"/>
    </i>
    <i>
      <x v="12"/>
    </i>
    <i>
      <x v="14"/>
    </i>
    <i>
      <x v="16"/>
    </i>
    <i>
      <x v="18"/>
    </i>
    <i>
      <x v="20"/>
    </i>
    <i>
      <x v="21"/>
    </i>
    <i>
      <x v="22"/>
    </i>
    <i t="grand">
      <x/>
    </i>
  </colItems>
  <pageFields count="1">
    <pageField fld="4" hier="-1"/>
  </pageFields>
  <dataFields count="1">
    <dataField name="Promedio de O2 PROM" fld="11" subtotal="average" baseField="3" baseItem="21"/>
  </dataFields>
  <formats count="50">
    <format dxfId="2122">
      <pivotArea type="all" dataOnly="0" outline="0" fieldPosition="0"/>
    </format>
    <format dxfId="2121">
      <pivotArea outline="0" collapsedLevelsAreSubtotals="1" fieldPosition="0"/>
    </format>
    <format dxfId="2120">
      <pivotArea type="origin" dataOnly="0" labelOnly="1" outline="0" fieldPosition="0"/>
    </format>
    <format dxfId="2119">
      <pivotArea field="0" type="button" dataOnly="0" labelOnly="1" outline="0" axis="axisCol" fieldPosition="0"/>
    </format>
    <format dxfId="2118">
      <pivotArea type="topRight" dataOnly="0" labelOnly="1" outline="0" fieldPosition="0"/>
    </format>
    <format dxfId="2117">
      <pivotArea field="3" type="button" dataOnly="0" labelOnly="1" outline="0" axis="axisRow" fieldPosition="0"/>
    </format>
    <format dxfId="2116">
      <pivotArea dataOnly="0" labelOnly="1" fieldPosition="0">
        <references count="1">
          <reference field="3" count="9">
            <x v="16"/>
            <x v="17"/>
            <x v="18"/>
            <x v="19"/>
            <x v="20"/>
            <x v="25"/>
            <x v="30"/>
            <x v="32"/>
            <x v="33"/>
          </reference>
        </references>
      </pivotArea>
    </format>
    <format dxfId="2115">
      <pivotArea dataOnly="0" labelOnly="1" grandRow="1" outline="0" fieldPosition="0"/>
    </format>
    <format dxfId="2114">
      <pivotArea dataOnly="0" labelOnly="1" fieldPosition="0">
        <references count="1">
          <reference field="0" count="18">
            <x v="0"/>
            <x v="1"/>
            <x v="2"/>
            <x v="3"/>
            <x v="4"/>
            <x v="9"/>
            <x v="10"/>
            <x v="11"/>
            <x v="12"/>
            <x v="13"/>
            <x v="15"/>
            <x v="16"/>
            <x v="17"/>
            <x v="18"/>
            <x v="20"/>
            <x v="21"/>
            <x v="22"/>
            <x v="23"/>
          </reference>
        </references>
      </pivotArea>
    </format>
    <format dxfId="2113">
      <pivotArea dataOnly="0" labelOnly="1" grandCol="1" outline="0" fieldPosition="0"/>
    </format>
    <format dxfId="2112">
      <pivotArea type="all" dataOnly="0" outline="0" fieldPosition="0"/>
    </format>
    <format dxfId="2111">
      <pivotArea outline="0" collapsedLevelsAreSubtotals="1" fieldPosition="0"/>
    </format>
    <format dxfId="2110">
      <pivotArea type="origin" dataOnly="0" labelOnly="1" outline="0" fieldPosition="0"/>
    </format>
    <format dxfId="2109">
      <pivotArea field="0" type="button" dataOnly="0" labelOnly="1" outline="0" axis="axisCol" fieldPosition="0"/>
    </format>
    <format dxfId="2108">
      <pivotArea type="topRight" dataOnly="0" labelOnly="1" outline="0" fieldPosition="0"/>
    </format>
    <format dxfId="2107">
      <pivotArea field="3" type="button" dataOnly="0" labelOnly="1" outline="0" axis="axisRow" fieldPosition="0"/>
    </format>
    <format dxfId="2106">
      <pivotArea dataOnly="0" labelOnly="1" fieldPosition="0">
        <references count="1">
          <reference field="3" count="11">
            <x v="12"/>
            <x v="13"/>
            <x v="14"/>
            <x v="15"/>
            <x v="21"/>
            <x v="22"/>
            <x v="23"/>
            <x v="24"/>
            <x v="27"/>
            <x v="28"/>
            <x v="29"/>
          </reference>
        </references>
      </pivotArea>
    </format>
    <format dxfId="2105">
      <pivotArea dataOnly="0" labelOnly="1" grandRow="1" outline="0" fieldPosition="0"/>
    </format>
    <format dxfId="2104">
      <pivotArea dataOnly="0" labelOnly="1" fieldPosition="0">
        <references count="1">
          <reference field="0" count="13">
            <x v="2"/>
            <x v="4"/>
            <x v="6"/>
            <x v="7"/>
            <x v="8"/>
            <x v="10"/>
            <x v="12"/>
            <x v="14"/>
            <x v="16"/>
            <x v="18"/>
            <x v="20"/>
            <x v="21"/>
            <x v="22"/>
          </reference>
        </references>
      </pivotArea>
    </format>
    <format dxfId="2103">
      <pivotArea dataOnly="0" labelOnly="1" grandCol="1" outline="0" fieldPosition="0"/>
    </format>
    <format dxfId="2102">
      <pivotArea type="all" dataOnly="0" outline="0" fieldPosition="0"/>
    </format>
    <format dxfId="2101">
      <pivotArea outline="0" collapsedLevelsAreSubtotals="1" fieldPosition="0"/>
    </format>
    <format dxfId="2100">
      <pivotArea type="origin" dataOnly="0" labelOnly="1" outline="0" fieldPosition="0"/>
    </format>
    <format dxfId="2099">
      <pivotArea field="0" type="button" dataOnly="0" labelOnly="1" outline="0" axis="axisCol" fieldPosition="0"/>
    </format>
    <format dxfId="2098">
      <pivotArea type="topRight" dataOnly="0" labelOnly="1" outline="0" fieldPosition="0"/>
    </format>
    <format dxfId="2097">
      <pivotArea field="3" type="button" dataOnly="0" labelOnly="1" outline="0" axis="axisRow" fieldPosition="0"/>
    </format>
    <format dxfId="2096">
      <pivotArea dataOnly="0" labelOnly="1" fieldPosition="0">
        <references count="1">
          <reference field="3" count="11">
            <x v="12"/>
            <x v="13"/>
            <x v="14"/>
            <x v="15"/>
            <x v="21"/>
            <x v="22"/>
            <x v="23"/>
            <x v="24"/>
            <x v="27"/>
            <x v="28"/>
            <x v="29"/>
          </reference>
        </references>
      </pivotArea>
    </format>
    <format dxfId="2095">
      <pivotArea dataOnly="0" labelOnly="1" grandRow="1" outline="0" fieldPosition="0"/>
    </format>
    <format dxfId="2094">
      <pivotArea dataOnly="0" labelOnly="1" fieldPosition="0">
        <references count="1">
          <reference field="0" count="13">
            <x v="2"/>
            <x v="4"/>
            <x v="6"/>
            <x v="7"/>
            <x v="8"/>
            <x v="10"/>
            <x v="12"/>
            <x v="14"/>
            <x v="16"/>
            <x v="18"/>
            <x v="20"/>
            <x v="21"/>
            <x v="22"/>
          </reference>
        </references>
      </pivotArea>
    </format>
    <format dxfId="2093">
      <pivotArea dataOnly="0" labelOnly="1" grandCol="1" outline="0" fieldPosition="0"/>
    </format>
    <format dxfId="2092">
      <pivotArea type="all" dataOnly="0" outline="0" fieldPosition="0"/>
    </format>
    <format dxfId="2091">
      <pivotArea outline="0" collapsedLevelsAreSubtotals="1" fieldPosition="0"/>
    </format>
    <format dxfId="2090">
      <pivotArea type="origin" dataOnly="0" labelOnly="1" outline="0" fieldPosition="0"/>
    </format>
    <format dxfId="2089">
      <pivotArea field="0" type="button" dataOnly="0" labelOnly="1" outline="0" axis="axisCol" fieldPosition="0"/>
    </format>
    <format dxfId="2088">
      <pivotArea type="topRight" dataOnly="0" labelOnly="1" outline="0" fieldPosition="0"/>
    </format>
    <format dxfId="2087">
      <pivotArea field="3" type="button" dataOnly="0" labelOnly="1" outline="0" axis="axisRow" fieldPosition="0"/>
    </format>
    <format dxfId="2086">
      <pivotArea dataOnly="0" labelOnly="1" fieldPosition="0">
        <references count="1">
          <reference field="3" count="11">
            <x v="12"/>
            <x v="13"/>
            <x v="14"/>
            <x v="15"/>
            <x v="21"/>
            <x v="22"/>
            <x v="23"/>
            <x v="24"/>
            <x v="27"/>
            <x v="28"/>
            <x v="29"/>
          </reference>
        </references>
      </pivotArea>
    </format>
    <format dxfId="2085">
      <pivotArea dataOnly="0" labelOnly="1" grandRow="1" outline="0" fieldPosition="0"/>
    </format>
    <format dxfId="2084">
      <pivotArea dataOnly="0" labelOnly="1" fieldPosition="0">
        <references count="1">
          <reference field="0" count="13">
            <x v="2"/>
            <x v="4"/>
            <x v="6"/>
            <x v="7"/>
            <x v="8"/>
            <x v="10"/>
            <x v="12"/>
            <x v="14"/>
            <x v="16"/>
            <x v="18"/>
            <x v="20"/>
            <x v="21"/>
            <x v="22"/>
          </reference>
        </references>
      </pivotArea>
    </format>
    <format dxfId="2083">
      <pivotArea dataOnly="0" labelOnly="1" grandCol="1" outline="0" fieldPosition="0"/>
    </format>
    <format dxfId="2082">
      <pivotArea type="all" dataOnly="0" outline="0" fieldPosition="0"/>
    </format>
    <format dxfId="2081">
      <pivotArea outline="0" collapsedLevelsAreSubtotals="1" fieldPosition="0"/>
    </format>
    <format dxfId="2080">
      <pivotArea type="origin" dataOnly="0" labelOnly="1" outline="0" fieldPosition="0"/>
    </format>
    <format dxfId="2079">
      <pivotArea field="0" type="button" dataOnly="0" labelOnly="1" outline="0" axis="axisCol" fieldPosition="0"/>
    </format>
    <format dxfId="2078">
      <pivotArea type="topRight" dataOnly="0" labelOnly="1" outline="0" fieldPosition="0"/>
    </format>
    <format dxfId="2077">
      <pivotArea field="3" type="button" dataOnly="0" labelOnly="1" outline="0" axis="axisRow" fieldPosition="0"/>
    </format>
    <format dxfId="2076">
      <pivotArea dataOnly="0" labelOnly="1" fieldPosition="0">
        <references count="1">
          <reference field="3" count="11">
            <x v="12"/>
            <x v="13"/>
            <x v="14"/>
            <x v="15"/>
            <x v="21"/>
            <x v="22"/>
            <x v="23"/>
            <x v="24"/>
            <x v="27"/>
            <x v="28"/>
            <x v="29"/>
          </reference>
        </references>
      </pivotArea>
    </format>
    <format dxfId="2075">
      <pivotArea dataOnly="0" labelOnly="1" grandRow="1" outline="0" fieldPosition="0"/>
    </format>
    <format dxfId="2074">
      <pivotArea dataOnly="0" labelOnly="1" fieldPosition="0">
        <references count="1">
          <reference field="0" count="13">
            <x v="2"/>
            <x v="4"/>
            <x v="6"/>
            <x v="7"/>
            <x v="8"/>
            <x v="10"/>
            <x v="12"/>
            <x v="14"/>
            <x v="16"/>
            <x v="18"/>
            <x v="20"/>
            <x v="21"/>
            <x v="22"/>
          </reference>
        </references>
      </pivotArea>
    </format>
    <format dxfId="2073">
      <pivotArea dataOnly="0" labelOnly="1" grandCol="1" outline="0" fieldPosition="0"/>
    </format>
  </formats>
  <chartFormats count="26">
    <chartFormat chart="14" format="39" series="1">
      <pivotArea type="data" outline="0" fieldPosition="0">
        <references count="1">
          <reference field="0" count="1" selected="0">
            <x v="2"/>
          </reference>
        </references>
      </pivotArea>
    </chartFormat>
    <chartFormat chart="14" format="40" series="1">
      <pivotArea type="data" outline="0" fieldPosition="0">
        <references count="1">
          <reference field="0" count="1" selected="0">
            <x v="4"/>
          </reference>
        </references>
      </pivotArea>
    </chartFormat>
    <chartFormat chart="14" format="41" series="1">
      <pivotArea type="data" outline="0" fieldPosition="0">
        <references count="1">
          <reference field="0" count="1" selected="0">
            <x v="6"/>
          </reference>
        </references>
      </pivotArea>
    </chartFormat>
    <chartFormat chart="14" format="42" series="1">
      <pivotArea type="data" outline="0" fieldPosition="0">
        <references count="1">
          <reference field="0" count="1" selected="0">
            <x v="7"/>
          </reference>
        </references>
      </pivotArea>
    </chartFormat>
    <chartFormat chart="14" format="43" series="1">
      <pivotArea type="data" outline="0" fieldPosition="0">
        <references count="1">
          <reference field="0" count="1" selected="0">
            <x v="8"/>
          </reference>
        </references>
      </pivotArea>
    </chartFormat>
    <chartFormat chart="14" format="44" series="1">
      <pivotArea type="data" outline="0" fieldPosition="0">
        <references count="1">
          <reference field="0" count="1" selected="0">
            <x v="10"/>
          </reference>
        </references>
      </pivotArea>
    </chartFormat>
    <chartFormat chart="14" format="45" series="1">
      <pivotArea type="data" outline="0" fieldPosition="0">
        <references count="1">
          <reference field="0" count="1" selected="0">
            <x v="12"/>
          </reference>
        </references>
      </pivotArea>
    </chartFormat>
    <chartFormat chart="14" format="46" series="1">
      <pivotArea type="data" outline="0" fieldPosition="0">
        <references count="1">
          <reference field="0" count="1" selected="0">
            <x v="14"/>
          </reference>
        </references>
      </pivotArea>
    </chartFormat>
    <chartFormat chart="14" format="47" series="1">
      <pivotArea type="data" outline="0" fieldPosition="0">
        <references count="1">
          <reference field="0" count="1" selected="0">
            <x v="16"/>
          </reference>
        </references>
      </pivotArea>
    </chartFormat>
    <chartFormat chart="14" format="48" series="1">
      <pivotArea type="data" outline="0" fieldPosition="0">
        <references count="1">
          <reference field="0" count="1" selected="0">
            <x v="18"/>
          </reference>
        </references>
      </pivotArea>
    </chartFormat>
    <chartFormat chart="14" format="49" series="1">
      <pivotArea type="data" outline="0" fieldPosition="0">
        <references count="1">
          <reference field="0" count="1" selected="0">
            <x v="20"/>
          </reference>
        </references>
      </pivotArea>
    </chartFormat>
    <chartFormat chart="14" format="50" series="1">
      <pivotArea type="data" outline="0" fieldPosition="0">
        <references count="1">
          <reference field="0" count="1" selected="0">
            <x v="21"/>
          </reference>
        </references>
      </pivotArea>
    </chartFormat>
    <chartFormat chart="14" format="51" series="1">
      <pivotArea type="data" outline="0" fieldPosition="0">
        <references count="1">
          <reference field="0" count="1" selected="0">
            <x v="22"/>
          </reference>
        </references>
      </pivotArea>
    </chartFormat>
    <chartFormat chart="15" format="78" series="1">
      <pivotArea type="data" outline="0" fieldPosition="0">
        <references count="2">
          <reference field="4294967294" count="1" selected="0">
            <x v="0"/>
          </reference>
          <reference field="0" count="1" selected="0">
            <x v="2"/>
          </reference>
        </references>
      </pivotArea>
    </chartFormat>
    <chartFormat chart="15" format="79" series="1">
      <pivotArea type="data" outline="0" fieldPosition="0">
        <references count="2">
          <reference field="4294967294" count="1" selected="0">
            <x v="0"/>
          </reference>
          <reference field="0" count="1" selected="0">
            <x v="4"/>
          </reference>
        </references>
      </pivotArea>
    </chartFormat>
    <chartFormat chart="15" format="80" series="1">
      <pivotArea type="data" outline="0" fieldPosition="0">
        <references count="2">
          <reference field="4294967294" count="1" selected="0">
            <x v="0"/>
          </reference>
          <reference field="0" count="1" selected="0">
            <x v="6"/>
          </reference>
        </references>
      </pivotArea>
    </chartFormat>
    <chartFormat chart="15" format="81" series="1">
      <pivotArea type="data" outline="0" fieldPosition="0">
        <references count="2">
          <reference field="4294967294" count="1" selected="0">
            <x v="0"/>
          </reference>
          <reference field="0" count="1" selected="0">
            <x v="7"/>
          </reference>
        </references>
      </pivotArea>
    </chartFormat>
    <chartFormat chart="15" format="82" series="1">
      <pivotArea type="data" outline="0" fieldPosition="0">
        <references count="2">
          <reference field="4294967294" count="1" selected="0">
            <x v="0"/>
          </reference>
          <reference field="0" count="1" selected="0">
            <x v="8"/>
          </reference>
        </references>
      </pivotArea>
    </chartFormat>
    <chartFormat chart="15" format="83" series="1">
      <pivotArea type="data" outline="0" fieldPosition="0">
        <references count="2">
          <reference field="4294967294" count="1" selected="0">
            <x v="0"/>
          </reference>
          <reference field="0" count="1" selected="0">
            <x v="10"/>
          </reference>
        </references>
      </pivotArea>
    </chartFormat>
    <chartFormat chart="15" format="84" series="1">
      <pivotArea type="data" outline="0" fieldPosition="0">
        <references count="2">
          <reference field="4294967294" count="1" selected="0">
            <x v="0"/>
          </reference>
          <reference field="0" count="1" selected="0">
            <x v="12"/>
          </reference>
        </references>
      </pivotArea>
    </chartFormat>
    <chartFormat chart="15" format="85" series="1">
      <pivotArea type="data" outline="0" fieldPosition="0">
        <references count="2">
          <reference field="4294967294" count="1" selected="0">
            <x v="0"/>
          </reference>
          <reference field="0" count="1" selected="0">
            <x v="14"/>
          </reference>
        </references>
      </pivotArea>
    </chartFormat>
    <chartFormat chart="15" format="86" series="1">
      <pivotArea type="data" outline="0" fieldPosition="0">
        <references count="2">
          <reference field="4294967294" count="1" selected="0">
            <x v="0"/>
          </reference>
          <reference field="0" count="1" selected="0">
            <x v="16"/>
          </reference>
        </references>
      </pivotArea>
    </chartFormat>
    <chartFormat chart="15" format="87" series="1">
      <pivotArea type="data" outline="0" fieldPosition="0">
        <references count="2">
          <reference field="4294967294" count="1" selected="0">
            <x v="0"/>
          </reference>
          <reference field="0" count="1" selected="0">
            <x v="18"/>
          </reference>
        </references>
      </pivotArea>
    </chartFormat>
    <chartFormat chart="15" format="88" series="1">
      <pivotArea type="data" outline="0" fieldPosition="0">
        <references count="2">
          <reference field="4294967294" count="1" selected="0">
            <x v="0"/>
          </reference>
          <reference field="0" count="1" selected="0">
            <x v="20"/>
          </reference>
        </references>
      </pivotArea>
    </chartFormat>
    <chartFormat chart="15" format="89" series="1">
      <pivotArea type="data" outline="0" fieldPosition="0">
        <references count="2">
          <reference field="4294967294" count="1" selected="0">
            <x v="0"/>
          </reference>
          <reference field="0" count="1" selected="0">
            <x v="21"/>
          </reference>
        </references>
      </pivotArea>
    </chartFormat>
    <chartFormat chart="15" format="90" series="1">
      <pivotArea type="data" outline="0" fieldPosition="0">
        <references count="2">
          <reference field="4294967294" count="1" selected="0">
            <x v="0"/>
          </reference>
          <reference field="0" count="1" selected="0">
            <x v="2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4.xml><?xml version="1.0" encoding="utf-8"?>
<pivotTableDefinition xmlns="http://schemas.openxmlformats.org/spreadsheetml/2006/main" xmlns:mc="http://schemas.openxmlformats.org/markup-compatibility/2006" xmlns:xr="http://schemas.microsoft.com/office/spreadsheetml/2014/revision" mc:Ignorable="xr" xr:uid="{00000000-0007-0000-0600-000001000000}" name="TablaDinámica5" cacheId="0"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chartFormat="13">
  <location ref="A52:V66" firstHeaderRow="1" firstDataRow="2" firstDataCol="1" rowPageCount="1" colPageCount="1"/>
  <pivotFields count="34">
    <pivotField axis="axisCol" showAll="0">
      <items count="26">
        <item x="16"/>
        <item x="0"/>
        <item x="1"/>
        <item x="2"/>
        <item x="3"/>
        <item x="20"/>
        <item x="18"/>
        <item x="22"/>
        <item x="21"/>
        <item x="6"/>
        <item x="7"/>
        <item x="8"/>
        <item x="9"/>
        <item x="17"/>
        <item x="23"/>
        <item x="10"/>
        <item x="11"/>
        <item x="12"/>
        <item x="13"/>
        <item x="19"/>
        <item x="4"/>
        <item x="5"/>
        <item x="14"/>
        <item x="15"/>
        <item x="24"/>
        <item t="default"/>
      </items>
    </pivotField>
    <pivotField showAll="0"/>
    <pivotField showAll="0"/>
    <pivotField axis="axisRow" showAll="0">
      <items count="41">
        <item x="9"/>
        <item x="10"/>
        <item x="11"/>
        <item x="12"/>
        <item x="13"/>
        <item x="14"/>
        <item x="15"/>
        <item x="16"/>
        <item x="17"/>
        <item x="18"/>
        <item x="19"/>
        <item x="20"/>
        <item x="24"/>
        <item x="0"/>
        <item x="1"/>
        <item x="2"/>
        <item x="3"/>
        <item x="4"/>
        <item x="28"/>
        <item x="5"/>
        <item x="37"/>
        <item x="21"/>
        <item x="22"/>
        <item x="27"/>
        <item x="26"/>
        <item x="23"/>
        <item x="25"/>
        <item x="31"/>
        <item x="6"/>
        <item x="30"/>
        <item x="29"/>
        <item x="38"/>
        <item x="7"/>
        <item x="8"/>
        <item x="33"/>
        <item m="1" x="39"/>
        <item x="34"/>
        <item x="35"/>
        <item x="32"/>
        <item x="36"/>
        <item t="default"/>
      </items>
    </pivotField>
    <pivotField axis="axisPage" multipleItemSelectionAllowed="1" showAll="0">
      <items count="7">
        <item h="1" x="4"/>
        <item h="1" x="0"/>
        <item x="1"/>
        <item h="1" x="2"/>
        <item h="1" x="5"/>
        <item h="1" x="3"/>
        <item t="default"/>
      </items>
    </pivotField>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3"/>
  </rowFields>
  <rowItems count="13">
    <i>
      <x/>
    </i>
    <i>
      <x v="1"/>
    </i>
    <i>
      <x v="2"/>
    </i>
    <i>
      <x v="3"/>
    </i>
    <i>
      <x v="4"/>
    </i>
    <i>
      <x v="5"/>
    </i>
    <i>
      <x v="6"/>
    </i>
    <i>
      <x v="7"/>
    </i>
    <i>
      <x v="8"/>
    </i>
    <i>
      <x v="9"/>
    </i>
    <i>
      <x v="10"/>
    </i>
    <i>
      <x v="11"/>
    </i>
    <i t="grand">
      <x/>
    </i>
  </rowItems>
  <colFields count="1">
    <field x="0"/>
  </colFields>
  <colItems count="21">
    <i>
      <x/>
    </i>
    <i>
      <x v="1"/>
    </i>
    <i>
      <x v="2"/>
    </i>
    <i>
      <x v="3"/>
    </i>
    <i>
      <x v="4"/>
    </i>
    <i>
      <x v="5"/>
    </i>
    <i>
      <x v="6"/>
    </i>
    <i>
      <x v="9"/>
    </i>
    <i>
      <x v="10"/>
    </i>
    <i>
      <x v="11"/>
    </i>
    <i>
      <x v="12"/>
    </i>
    <i>
      <x v="15"/>
    </i>
    <i>
      <x v="16"/>
    </i>
    <i>
      <x v="17"/>
    </i>
    <i>
      <x v="18"/>
    </i>
    <i>
      <x v="19"/>
    </i>
    <i>
      <x v="20"/>
    </i>
    <i>
      <x v="21"/>
    </i>
    <i>
      <x v="22"/>
    </i>
    <i>
      <x v="23"/>
    </i>
    <i t="grand">
      <x/>
    </i>
  </colItems>
  <pageFields count="1">
    <pageField fld="4" hier="-1"/>
  </pageFields>
  <dataFields count="1">
    <dataField name="Promedio de O2 PROM" fld="11" subtotal="average" baseField="3" baseItem="9"/>
  </dataFields>
  <formats count="30">
    <format dxfId="2152">
      <pivotArea type="all" dataOnly="0" outline="0" fieldPosition="0"/>
    </format>
    <format dxfId="2151">
      <pivotArea outline="0" collapsedLevelsAreSubtotals="1" fieldPosition="0"/>
    </format>
    <format dxfId="2150">
      <pivotArea type="origin" dataOnly="0" labelOnly="1" outline="0" fieldPosition="0"/>
    </format>
    <format dxfId="2149">
      <pivotArea field="0" type="button" dataOnly="0" labelOnly="1" outline="0" axis="axisCol" fieldPosition="0"/>
    </format>
    <format dxfId="2148">
      <pivotArea type="topRight" dataOnly="0" labelOnly="1" outline="0" fieldPosition="0"/>
    </format>
    <format dxfId="2147">
      <pivotArea field="3" type="button" dataOnly="0" labelOnly="1" outline="0" axis="axisRow" fieldPosition="0"/>
    </format>
    <format dxfId="2146">
      <pivotArea dataOnly="0" labelOnly="1" fieldPosition="0">
        <references count="1">
          <reference field="3" count="9">
            <x v="13"/>
            <x v="14"/>
            <x v="15"/>
            <x v="16"/>
            <x v="17"/>
            <x v="19"/>
            <x v="28"/>
            <x v="32"/>
            <x v="33"/>
          </reference>
        </references>
      </pivotArea>
    </format>
    <format dxfId="2145">
      <pivotArea dataOnly="0" labelOnly="1" grandRow="1" outline="0" fieldPosition="0"/>
    </format>
    <format dxfId="2144">
      <pivotArea dataOnly="0" labelOnly="1" fieldPosition="0">
        <references count="1">
          <reference field="0" count="18">
            <x v="0"/>
            <x v="1"/>
            <x v="2"/>
            <x v="3"/>
            <x v="4"/>
            <x v="9"/>
            <x v="10"/>
            <x v="11"/>
            <x v="12"/>
            <x v="13"/>
            <x v="15"/>
            <x v="16"/>
            <x v="17"/>
            <x v="18"/>
            <x v="20"/>
            <x v="21"/>
            <x v="22"/>
            <x v="23"/>
          </reference>
        </references>
      </pivotArea>
    </format>
    <format dxfId="2143">
      <pivotArea dataOnly="0" labelOnly="1" grandCol="1" outline="0" fieldPosition="0"/>
    </format>
    <format dxfId="2142">
      <pivotArea type="all" dataOnly="0" outline="0" fieldPosition="0"/>
    </format>
    <format dxfId="2141">
      <pivotArea outline="0" collapsedLevelsAreSubtotals="1" fieldPosition="0"/>
    </format>
    <format dxfId="2140">
      <pivotArea type="origin" dataOnly="0" labelOnly="1" outline="0" fieldPosition="0"/>
    </format>
    <format dxfId="2139">
      <pivotArea field="0" type="button" dataOnly="0" labelOnly="1" outline="0" axis="axisCol" fieldPosition="0"/>
    </format>
    <format dxfId="2138">
      <pivotArea type="topRight" dataOnly="0" labelOnly="1" outline="0" fieldPosition="0"/>
    </format>
    <format dxfId="2137">
      <pivotArea field="3" type="button" dataOnly="0" labelOnly="1" outline="0" axis="axisRow" fieldPosition="0"/>
    </format>
    <format dxfId="2136">
      <pivotArea dataOnly="0" labelOnly="1" fieldPosition="0">
        <references count="1">
          <reference field="3" count="12">
            <x v="0"/>
            <x v="1"/>
            <x v="2"/>
            <x v="3"/>
            <x v="4"/>
            <x v="5"/>
            <x v="6"/>
            <x v="7"/>
            <x v="8"/>
            <x v="9"/>
            <x v="10"/>
            <x v="11"/>
          </reference>
        </references>
      </pivotArea>
    </format>
    <format dxfId="2135">
      <pivotArea dataOnly="0" labelOnly="1" grandRow="1" outline="0" fieldPosition="0"/>
    </format>
    <format dxfId="2134">
      <pivotArea dataOnly="0" labelOnly="1" fieldPosition="0">
        <references count="1">
          <reference field="0" count="20">
            <x v="0"/>
            <x v="1"/>
            <x v="2"/>
            <x v="3"/>
            <x v="4"/>
            <x v="5"/>
            <x v="6"/>
            <x v="9"/>
            <x v="10"/>
            <x v="11"/>
            <x v="12"/>
            <x v="15"/>
            <x v="16"/>
            <x v="17"/>
            <x v="18"/>
            <x v="19"/>
            <x v="20"/>
            <x v="21"/>
            <x v="22"/>
            <x v="23"/>
          </reference>
        </references>
      </pivotArea>
    </format>
    <format dxfId="2133">
      <pivotArea dataOnly="0" labelOnly="1" grandCol="1" outline="0" fieldPosition="0"/>
    </format>
    <format dxfId="2132">
      <pivotArea type="all" dataOnly="0" outline="0" fieldPosition="0"/>
    </format>
    <format dxfId="2131">
      <pivotArea outline="0" collapsedLevelsAreSubtotals="1" fieldPosition="0"/>
    </format>
    <format dxfId="2130">
      <pivotArea type="origin" dataOnly="0" labelOnly="1" outline="0" fieldPosition="0"/>
    </format>
    <format dxfId="2129">
      <pivotArea field="0" type="button" dataOnly="0" labelOnly="1" outline="0" axis="axisCol" fieldPosition="0"/>
    </format>
    <format dxfId="2128">
      <pivotArea type="topRight" dataOnly="0" labelOnly="1" outline="0" fieldPosition="0"/>
    </format>
    <format dxfId="2127">
      <pivotArea field="3" type="button" dataOnly="0" labelOnly="1" outline="0" axis="axisRow" fieldPosition="0"/>
    </format>
    <format dxfId="2126">
      <pivotArea dataOnly="0" labelOnly="1" fieldPosition="0">
        <references count="1">
          <reference field="3" count="12">
            <x v="0"/>
            <x v="1"/>
            <x v="2"/>
            <x v="3"/>
            <x v="4"/>
            <x v="5"/>
            <x v="6"/>
            <x v="7"/>
            <x v="8"/>
            <x v="9"/>
            <x v="10"/>
            <x v="11"/>
          </reference>
        </references>
      </pivotArea>
    </format>
    <format dxfId="2125">
      <pivotArea dataOnly="0" labelOnly="1" grandRow="1" outline="0" fieldPosition="0"/>
    </format>
    <format dxfId="2124">
      <pivotArea dataOnly="0" labelOnly="1" fieldPosition="0">
        <references count="1">
          <reference field="0" count="20">
            <x v="0"/>
            <x v="1"/>
            <x v="2"/>
            <x v="3"/>
            <x v="4"/>
            <x v="5"/>
            <x v="6"/>
            <x v="9"/>
            <x v="10"/>
            <x v="11"/>
            <x v="12"/>
            <x v="15"/>
            <x v="16"/>
            <x v="17"/>
            <x v="18"/>
            <x v="19"/>
            <x v="20"/>
            <x v="21"/>
            <x v="22"/>
            <x v="23"/>
          </reference>
        </references>
      </pivotArea>
    </format>
    <format dxfId="2123">
      <pivotArea dataOnly="0" labelOnly="1" grandCol="1" outline="0" fieldPosition="0"/>
    </format>
  </formats>
  <chartFormats count="40">
    <chartFormat chart="11" format="60" series="1">
      <pivotArea type="data" outline="0" fieldPosition="0">
        <references count="1">
          <reference field="0" count="1" selected="0">
            <x v="0"/>
          </reference>
        </references>
      </pivotArea>
    </chartFormat>
    <chartFormat chart="11" format="61" series="1">
      <pivotArea type="data" outline="0" fieldPosition="0">
        <references count="1">
          <reference field="0" count="1" selected="0">
            <x v="1"/>
          </reference>
        </references>
      </pivotArea>
    </chartFormat>
    <chartFormat chart="11" format="62" series="1">
      <pivotArea type="data" outline="0" fieldPosition="0">
        <references count="1">
          <reference field="0" count="1" selected="0">
            <x v="2"/>
          </reference>
        </references>
      </pivotArea>
    </chartFormat>
    <chartFormat chart="11" format="63" series="1">
      <pivotArea type="data" outline="0" fieldPosition="0">
        <references count="1">
          <reference field="0" count="1" selected="0">
            <x v="3"/>
          </reference>
        </references>
      </pivotArea>
    </chartFormat>
    <chartFormat chart="11" format="64" series="1">
      <pivotArea type="data" outline="0" fieldPosition="0">
        <references count="1">
          <reference field="0" count="1" selected="0">
            <x v="4"/>
          </reference>
        </references>
      </pivotArea>
    </chartFormat>
    <chartFormat chart="11" format="65" series="1">
      <pivotArea type="data" outline="0" fieldPosition="0">
        <references count="1">
          <reference field="0" count="1" selected="0">
            <x v="5"/>
          </reference>
        </references>
      </pivotArea>
    </chartFormat>
    <chartFormat chart="11" format="66" series="1">
      <pivotArea type="data" outline="0" fieldPosition="0">
        <references count="1">
          <reference field="0" count="1" selected="0">
            <x v="6"/>
          </reference>
        </references>
      </pivotArea>
    </chartFormat>
    <chartFormat chart="11" format="67" series="1">
      <pivotArea type="data" outline="0" fieldPosition="0">
        <references count="1">
          <reference field="0" count="1" selected="0">
            <x v="9"/>
          </reference>
        </references>
      </pivotArea>
    </chartFormat>
    <chartFormat chart="11" format="68" series="1">
      <pivotArea type="data" outline="0" fieldPosition="0">
        <references count="1">
          <reference field="0" count="1" selected="0">
            <x v="10"/>
          </reference>
        </references>
      </pivotArea>
    </chartFormat>
    <chartFormat chart="11" format="69" series="1">
      <pivotArea type="data" outline="0" fieldPosition="0">
        <references count="1">
          <reference field="0" count="1" selected="0">
            <x v="11"/>
          </reference>
        </references>
      </pivotArea>
    </chartFormat>
    <chartFormat chart="11" format="70" series="1">
      <pivotArea type="data" outline="0" fieldPosition="0">
        <references count="1">
          <reference field="0" count="1" selected="0">
            <x v="12"/>
          </reference>
        </references>
      </pivotArea>
    </chartFormat>
    <chartFormat chart="11" format="71" series="1">
      <pivotArea type="data" outline="0" fieldPosition="0">
        <references count="1">
          <reference field="0" count="1" selected="0">
            <x v="15"/>
          </reference>
        </references>
      </pivotArea>
    </chartFormat>
    <chartFormat chart="11" format="72" series="1">
      <pivotArea type="data" outline="0" fieldPosition="0">
        <references count="1">
          <reference field="0" count="1" selected="0">
            <x v="16"/>
          </reference>
        </references>
      </pivotArea>
    </chartFormat>
    <chartFormat chart="11" format="73" series="1">
      <pivotArea type="data" outline="0" fieldPosition="0">
        <references count="1">
          <reference field="0" count="1" selected="0">
            <x v="17"/>
          </reference>
        </references>
      </pivotArea>
    </chartFormat>
    <chartFormat chart="11" format="74" series="1">
      <pivotArea type="data" outline="0" fieldPosition="0">
        <references count="1">
          <reference field="0" count="1" selected="0">
            <x v="18"/>
          </reference>
        </references>
      </pivotArea>
    </chartFormat>
    <chartFormat chart="11" format="75" series="1">
      <pivotArea type="data" outline="0" fieldPosition="0">
        <references count="1">
          <reference field="0" count="1" selected="0">
            <x v="19"/>
          </reference>
        </references>
      </pivotArea>
    </chartFormat>
    <chartFormat chart="11" format="76" series="1">
      <pivotArea type="data" outline="0" fieldPosition="0">
        <references count="1">
          <reference field="0" count="1" selected="0">
            <x v="20"/>
          </reference>
        </references>
      </pivotArea>
    </chartFormat>
    <chartFormat chart="11" format="77" series="1">
      <pivotArea type="data" outline="0" fieldPosition="0">
        <references count="1">
          <reference field="0" count="1" selected="0">
            <x v="21"/>
          </reference>
        </references>
      </pivotArea>
    </chartFormat>
    <chartFormat chart="11" format="78" series="1">
      <pivotArea type="data" outline="0" fieldPosition="0">
        <references count="1">
          <reference field="0" count="1" selected="0">
            <x v="22"/>
          </reference>
        </references>
      </pivotArea>
    </chartFormat>
    <chartFormat chart="11" format="79" series="1">
      <pivotArea type="data" outline="0" fieldPosition="0">
        <references count="1">
          <reference field="0" count="1" selected="0">
            <x v="23"/>
          </reference>
        </references>
      </pivotArea>
    </chartFormat>
    <chartFormat chart="12" format="120" series="1">
      <pivotArea type="data" outline="0" fieldPosition="0">
        <references count="2">
          <reference field="4294967294" count="1" selected="0">
            <x v="0"/>
          </reference>
          <reference field="0" count="1" selected="0">
            <x v="0"/>
          </reference>
        </references>
      </pivotArea>
    </chartFormat>
    <chartFormat chart="12" format="121" series="1">
      <pivotArea type="data" outline="0" fieldPosition="0">
        <references count="2">
          <reference field="4294967294" count="1" selected="0">
            <x v="0"/>
          </reference>
          <reference field="0" count="1" selected="0">
            <x v="1"/>
          </reference>
        </references>
      </pivotArea>
    </chartFormat>
    <chartFormat chart="12" format="122" series="1">
      <pivotArea type="data" outline="0" fieldPosition="0">
        <references count="2">
          <reference field="4294967294" count="1" selected="0">
            <x v="0"/>
          </reference>
          <reference field="0" count="1" selected="0">
            <x v="2"/>
          </reference>
        </references>
      </pivotArea>
    </chartFormat>
    <chartFormat chart="12" format="123" series="1">
      <pivotArea type="data" outline="0" fieldPosition="0">
        <references count="2">
          <reference field="4294967294" count="1" selected="0">
            <x v="0"/>
          </reference>
          <reference field="0" count="1" selected="0">
            <x v="3"/>
          </reference>
        </references>
      </pivotArea>
    </chartFormat>
    <chartFormat chart="12" format="124" series="1">
      <pivotArea type="data" outline="0" fieldPosition="0">
        <references count="2">
          <reference field="4294967294" count="1" selected="0">
            <x v="0"/>
          </reference>
          <reference field="0" count="1" selected="0">
            <x v="4"/>
          </reference>
        </references>
      </pivotArea>
    </chartFormat>
    <chartFormat chart="12" format="125" series="1">
      <pivotArea type="data" outline="0" fieldPosition="0">
        <references count="2">
          <reference field="4294967294" count="1" selected="0">
            <x v="0"/>
          </reference>
          <reference field="0" count="1" selected="0">
            <x v="5"/>
          </reference>
        </references>
      </pivotArea>
    </chartFormat>
    <chartFormat chart="12" format="126" series="1">
      <pivotArea type="data" outline="0" fieldPosition="0">
        <references count="2">
          <reference field="4294967294" count="1" selected="0">
            <x v="0"/>
          </reference>
          <reference field="0" count="1" selected="0">
            <x v="6"/>
          </reference>
        </references>
      </pivotArea>
    </chartFormat>
    <chartFormat chart="12" format="127" series="1">
      <pivotArea type="data" outline="0" fieldPosition="0">
        <references count="2">
          <reference field="4294967294" count="1" selected="0">
            <x v="0"/>
          </reference>
          <reference field="0" count="1" selected="0">
            <x v="9"/>
          </reference>
        </references>
      </pivotArea>
    </chartFormat>
    <chartFormat chart="12" format="128" series="1">
      <pivotArea type="data" outline="0" fieldPosition="0">
        <references count="2">
          <reference field="4294967294" count="1" selected="0">
            <x v="0"/>
          </reference>
          <reference field="0" count="1" selected="0">
            <x v="10"/>
          </reference>
        </references>
      </pivotArea>
    </chartFormat>
    <chartFormat chart="12" format="129" series="1">
      <pivotArea type="data" outline="0" fieldPosition="0">
        <references count="2">
          <reference field="4294967294" count="1" selected="0">
            <x v="0"/>
          </reference>
          <reference field="0" count="1" selected="0">
            <x v="11"/>
          </reference>
        </references>
      </pivotArea>
    </chartFormat>
    <chartFormat chart="12" format="130" series="1">
      <pivotArea type="data" outline="0" fieldPosition="0">
        <references count="2">
          <reference field="4294967294" count="1" selected="0">
            <x v="0"/>
          </reference>
          <reference field="0" count="1" selected="0">
            <x v="12"/>
          </reference>
        </references>
      </pivotArea>
    </chartFormat>
    <chartFormat chart="12" format="131" series="1">
      <pivotArea type="data" outline="0" fieldPosition="0">
        <references count="2">
          <reference field="4294967294" count="1" selected="0">
            <x v="0"/>
          </reference>
          <reference field="0" count="1" selected="0">
            <x v="15"/>
          </reference>
        </references>
      </pivotArea>
    </chartFormat>
    <chartFormat chart="12" format="132" series="1">
      <pivotArea type="data" outline="0" fieldPosition="0">
        <references count="2">
          <reference field="4294967294" count="1" selected="0">
            <x v="0"/>
          </reference>
          <reference field="0" count="1" selected="0">
            <x v="16"/>
          </reference>
        </references>
      </pivotArea>
    </chartFormat>
    <chartFormat chart="12" format="133" series="1">
      <pivotArea type="data" outline="0" fieldPosition="0">
        <references count="2">
          <reference field="4294967294" count="1" selected="0">
            <x v="0"/>
          </reference>
          <reference field="0" count="1" selected="0">
            <x v="17"/>
          </reference>
        </references>
      </pivotArea>
    </chartFormat>
    <chartFormat chart="12" format="134" series="1">
      <pivotArea type="data" outline="0" fieldPosition="0">
        <references count="2">
          <reference field="4294967294" count="1" selected="0">
            <x v="0"/>
          </reference>
          <reference field="0" count="1" selected="0">
            <x v="18"/>
          </reference>
        </references>
      </pivotArea>
    </chartFormat>
    <chartFormat chart="12" format="135" series="1">
      <pivotArea type="data" outline="0" fieldPosition="0">
        <references count="2">
          <reference field="4294967294" count="1" selected="0">
            <x v="0"/>
          </reference>
          <reference field="0" count="1" selected="0">
            <x v="19"/>
          </reference>
        </references>
      </pivotArea>
    </chartFormat>
    <chartFormat chart="12" format="136" series="1">
      <pivotArea type="data" outline="0" fieldPosition="0">
        <references count="2">
          <reference field="4294967294" count="1" selected="0">
            <x v="0"/>
          </reference>
          <reference field="0" count="1" selected="0">
            <x v="20"/>
          </reference>
        </references>
      </pivotArea>
    </chartFormat>
    <chartFormat chart="12" format="137" series="1">
      <pivotArea type="data" outline="0" fieldPosition="0">
        <references count="2">
          <reference field="4294967294" count="1" selected="0">
            <x v="0"/>
          </reference>
          <reference field="0" count="1" selected="0">
            <x v="21"/>
          </reference>
        </references>
      </pivotArea>
    </chartFormat>
    <chartFormat chart="12" format="138" series="1">
      <pivotArea type="data" outline="0" fieldPosition="0">
        <references count="2">
          <reference field="4294967294" count="1" selected="0">
            <x v="0"/>
          </reference>
          <reference field="0" count="1" selected="0">
            <x v="22"/>
          </reference>
        </references>
      </pivotArea>
    </chartFormat>
    <chartFormat chart="12" format="139" series="1">
      <pivotArea type="data" outline="0" fieldPosition="0">
        <references count="2">
          <reference field="4294967294" count="1" selected="0">
            <x v="0"/>
          </reference>
          <reference field="0" count="1" selected="0">
            <x v="23"/>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5.xml><?xml version="1.0" encoding="utf-8"?>
<pivotTableDefinition xmlns="http://schemas.openxmlformats.org/spreadsheetml/2006/main" xmlns:mc="http://schemas.openxmlformats.org/markup-compatibility/2006" xmlns:xr="http://schemas.microsoft.com/office/spreadsheetml/2014/revision" mc:Ignorable="xr" xr:uid="{00000000-0007-0000-0600-000000000000}" name="TablaDinámica1" cacheId="0"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chartFormat="12">
  <location ref="A5:T16" firstHeaderRow="1" firstDataRow="2" firstDataCol="1" rowPageCount="1" colPageCount="1"/>
  <pivotFields count="34">
    <pivotField axis="axisCol" showAll="0">
      <items count="26">
        <item x="16"/>
        <item x="0"/>
        <item x="1"/>
        <item x="2"/>
        <item x="3"/>
        <item x="20"/>
        <item x="18"/>
        <item x="22"/>
        <item x="21"/>
        <item x="6"/>
        <item x="7"/>
        <item x="8"/>
        <item x="9"/>
        <item x="17"/>
        <item x="23"/>
        <item x="10"/>
        <item x="11"/>
        <item x="12"/>
        <item x="13"/>
        <item x="19"/>
        <item x="4"/>
        <item x="5"/>
        <item x="14"/>
        <item x="15"/>
        <item x="24"/>
        <item t="default"/>
      </items>
    </pivotField>
    <pivotField showAll="0"/>
    <pivotField showAll="0"/>
    <pivotField axis="axisRow" showAll="0">
      <items count="41">
        <item x="12"/>
        <item x="24"/>
        <item x="0"/>
        <item x="1"/>
        <item x="2"/>
        <item x="3"/>
        <item x="4"/>
        <item x="16"/>
        <item x="28"/>
        <item x="5"/>
        <item x="20"/>
        <item x="37"/>
        <item x="9"/>
        <item x="21"/>
        <item x="10"/>
        <item x="22"/>
        <item x="15"/>
        <item x="27"/>
        <item x="14"/>
        <item x="26"/>
        <item x="11"/>
        <item x="23"/>
        <item x="13"/>
        <item x="25"/>
        <item x="19"/>
        <item x="31"/>
        <item x="6"/>
        <item x="18"/>
        <item x="30"/>
        <item x="17"/>
        <item x="29"/>
        <item x="38"/>
        <item x="7"/>
        <item x="8"/>
        <item x="33"/>
        <item m="1" x="39"/>
        <item x="34"/>
        <item x="35"/>
        <item x="32"/>
        <item x="36"/>
        <item t="default"/>
      </items>
    </pivotField>
    <pivotField axis="axisPage" multipleItemSelectionAllowed="1" showAll="0">
      <items count="7">
        <item h="1" x="4"/>
        <item x="0"/>
        <item h="1" x="1"/>
        <item h="1" x="2"/>
        <item h="1" x="5"/>
        <item h="1" x="3"/>
        <item t="default"/>
      </items>
    </pivotField>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3"/>
  </rowFields>
  <rowItems count="10">
    <i>
      <x v="2"/>
    </i>
    <i>
      <x v="3"/>
    </i>
    <i>
      <x v="4"/>
    </i>
    <i>
      <x v="5"/>
    </i>
    <i>
      <x v="6"/>
    </i>
    <i>
      <x v="9"/>
    </i>
    <i>
      <x v="26"/>
    </i>
    <i>
      <x v="32"/>
    </i>
    <i>
      <x v="33"/>
    </i>
    <i t="grand">
      <x/>
    </i>
  </rowItems>
  <colFields count="1">
    <field x="0"/>
  </colFields>
  <colItems count="19">
    <i>
      <x/>
    </i>
    <i>
      <x v="1"/>
    </i>
    <i>
      <x v="2"/>
    </i>
    <i>
      <x v="3"/>
    </i>
    <i>
      <x v="4"/>
    </i>
    <i>
      <x v="9"/>
    </i>
    <i>
      <x v="10"/>
    </i>
    <i>
      <x v="11"/>
    </i>
    <i>
      <x v="12"/>
    </i>
    <i>
      <x v="13"/>
    </i>
    <i>
      <x v="15"/>
    </i>
    <i>
      <x v="16"/>
    </i>
    <i>
      <x v="17"/>
    </i>
    <i>
      <x v="18"/>
    </i>
    <i>
      <x v="20"/>
    </i>
    <i>
      <x v="21"/>
    </i>
    <i>
      <x v="22"/>
    </i>
    <i>
      <x v="23"/>
    </i>
    <i t="grand">
      <x/>
    </i>
  </colItems>
  <pageFields count="1">
    <pageField fld="4" hier="-1"/>
  </pageFields>
  <dataFields count="1">
    <dataField name="Promedio de O2 PROM" fld="11" subtotal="average" baseField="3" baseItem="5"/>
  </dataFields>
  <formats count="10">
    <format dxfId="2162">
      <pivotArea type="all" dataOnly="0" outline="0" fieldPosition="0"/>
    </format>
    <format dxfId="2161">
      <pivotArea outline="0" collapsedLevelsAreSubtotals="1" fieldPosition="0"/>
    </format>
    <format dxfId="2160">
      <pivotArea type="origin" dataOnly="0" labelOnly="1" outline="0" fieldPosition="0"/>
    </format>
    <format dxfId="2159">
      <pivotArea field="0" type="button" dataOnly="0" labelOnly="1" outline="0" axis="axisCol" fieldPosition="0"/>
    </format>
    <format dxfId="2158">
      <pivotArea type="topRight" dataOnly="0" labelOnly="1" outline="0" fieldPosition="0"/>
    </format>
    <format dxfId="2157">
      <pivotArea field="3" type="button" dataOnly="0" labelOnly="1" outline="0" axis="axisRow" fieldPosition="0"/>
    </format>
    <format dxfId="2156">
      <pivotArea dataOnly="0" labelOnly="1" fieldPosition="0">
        <references count="1">
          <reference field="3" count="9">
            <x v="2"/>
            <x v="3"/>
            <x v="4"/>
            <x v="5"/>
            <x v="6"/>
            <x v="9"/>
            <x v="26"/>
            <x v="32"/>
            <x v="33"/>
          </reference>
        </references>
      </pivotArea>
    </format>
    <format dxfId="2155">
      <pivotArea dataOnly="0" labelOnly="1" grandRow="1" outline="0" fieldPosition="0"/>
    </format>
    <format dxfId="2154">
      <pivotArea dataOnly="0" labelOnly="1" fieldPosition="0">
        <references count="1">
          <reference field="0" count="18">
            <x v="0"/>
            <x v="1"/>
            <x v="2"/>
            <x v="3"/>
            <x v="4"/>
            <x v="9"/>
            <x v="10"/>
            <x v="11"/>
            <x v="12"/>
            <x v="13"/>
            <x v="15"/>
            <x v="16"/>
            <x v="17"/>
            <x v="18"/>
            <x v="20"/>
            <x v="21"/>
            <x v="22"/>
            <x v="23"/>
          </reference>
        </references>
      </pivotArea>
    </format>
    <format dxfId="2153">
      <pivotArea dataOnly="0" labelOnly="1" grandCol="1" outline="0" fieldPosition="0"/>
    </format>
  </formats>
  <chartFormats count="36">
    <chartFormat chart="10" format="72" series="1">
      <pivotArea type="data" outline="0" fieldPosition="0">
        <references count="1">
          <reference field="0" count="1" selected="0">
            <x v="0"/>
          </reference>
        </references>
      </pivotArea>
    </chartFormat>
    <chartFormat chart="10" format="73" series="1">
      <pivotArea type="data" outline="0" fieldPosition="0">
        <references count="1">
          <reference field="0" count="1" selected="0">
            <x v="1"/>
          </reference>
        </references>
      </pivotArea>
    </chartFormat>
    <chartFormat chart="10" format="74" series="1">
      <pivotArea type="data" outline="0" fieldPosition="0">
        <references count="1">
          <reference field="0" count="1" selected="0">
            <x v="2"/>
          </reference>
        </references>
      </pivotArea>
    </chartFormat>
    <chartFormat chart="10" format="75" series="1">
      <pivotArea type="data" outline="0" fieldPosition="0">
        <references count="1">
          <reference field="0" count="1" selected="0">
            <x v="3"/>
          </reference>
        </references>
      </pivotArea>
    </chartFormat>
    <chartFormat chart="10" format="76" series="1">
      <pivotArea type="data" outline="0" fieldPosition="0">
        <references count="1">
          <reference field="0" count="1" selected="0">
            <x v="4"/>
          </reference>
        </references>
      </pivotArea>
    </chartFormat>
    <chartFormat chart="10" format="77" series="1">
      <pivotArea type="data" outline="0" fieldPosition="0">
        <references count="1">
          <reference field="0" count="1" selected="0">
            <x v="9"/>
          </reference>
        </references>
      </pivotArea>
    </chartFormat>
    <chartFormat chart="10" format="78" series="1">
      <pivotArea type="data" outline="0" fieldPosition="0">
        <references count="1">
          <reference field="0" count="1" selected="0">
            <x v="10"/>
          </reference>
        </references>
      </pivotArea>
    </chartFormat>
    <chartFormat chart="10" format="79" series="1">
      <pivotArea type="data" outline="0" fieldPosition="0">
        <references count="1">
          <reference field="0" count="1" selected="0">
            <x v="11"/>
          </reference>
        </references>
      </pivotArea>
    </chartFormat>
    <chartFormat chart="10" format="80" series="1">
      <pivotArea type="data" outline="0" fieldPosition="0">
        <references count="1">
          <reference field="0" count="1" selected="0">
            <x v="12"/>
          </reference>
        </references>
      </pivotArea>
    </chartFormat>
    <chartFormat chart="10" format="81" series="1">
      <pivotArea type="data" outline="0" fieldPosition="0">
        <references count="1">
          <reference field="0" count="1" selected="0">
            <x v="13"/>
          </reference>
        </references>
      </pivotArea>
    </chartFormat>
    <chartFormat chart="10" format="82" series="1">
      <pivotArea type="data" outline="0" fieldPosition="0">
        <references count="1">
          <reference field="0" count="1" selected="0">
            <x v="15"/>
          </reference>
        </references>
      </pivotArea>
    </chartFormat>
    <chartFormat chart="10" format="83" series="1">
      <pivotArea type="data" outline="0" fieldPosition="0">
        <references count="1">
          <reference field="0" count="1" selected="0">
            <x v="16"/>
          </reference>
        </references>
      </pivotArea>
    </chartFormat>
    <chartFormat chart="10" format="84" series="1">
      <pivotArea type="data" outline="0" fieldPosition="0">
        <references count="1">
          <reference field="0" count="1" selected="0">
            <x v="17"/>
          </reference>
        </references>
      </pivotArea>
    </chartFormat>
    <chartFormat chart="10" format="85" series="1">
      <pivotArea type="data" outline="0" fieldPosition="0">
        <references count="1">
          <reference field="0" count="1" selected="0">
            <x v="18"/>
          </reference>
        </references>
      </pivotArea>
    </chartFormat>
    <chartFormat chart="10" format="86" series="1">
      <pivotArea type="data" outline="0" fieldPosition="0">
        <references count="1">
          <reference field="0" count="1" selected="0">
            <x v="20"/>
          </reference>
        </references>
      </pivotArea>
    </chartFormat>
    <chartFormat chart="10" format="87" series="1">
      <pivotArea type="data" outline="0" fieldPosition="0">
        <references count="1">
          <reference field="0" count="1" selected="0">
            <x v="21"/>
          </reference>
        </references>
      </pivotArea>
    </chartFormat>
    <chartFormat chart="10" format="88" series="1">
      <pivotArea type="data" outline="0" fieldPosition="0">
        <references count="1">
          <reference field="0" count="1" selected="0">
            <x v="22"/>
          </reference>
        </references>
      </pivotArea>
    </chartFormat>
    <chartFormat chart="10" format="89" series="1">
      <pivotArea type="data" outline="0" fieldPosition="0">
        <references count="1">
          <reference field="0" count="1" selected="0">
            <x v="23"/>
          </reference>
        </references>
      </pivotArea>
    </chartFormat>
    <chartFormat chart="11" format="126" series="1">
      <pivotArea type="data" outline="0" fieldPosition="0">
        <references count="2">
          <reference field="4294967294" count="1" selected="0">
            <x v="0"/>
          </reference>
          <reference field="0" count="1" selected="0">
            <x v="0"/>
          </reference>
        </references>
      </pivotArea>
    </chartFormat>
    <chartFormat chart="11" format="127" series="1">
      <pivotArea type="data" outline="0" fieldPosition="0">
        <references count="2">
          <reference field="4294967294" count="1" selected="0">
            <x v="0"/>
          </reference>
          <reference field="0" count="1" selected="0">
            <x v="1"/>
          </reference>
        </references>
      </pivotArea>
    </chartFormat>
    <chartFormat chart="11" format="128" series="1">
      <pivotArea type="data" outline="0" fieldPosition="0">
        <references count="2">
          <reference field="4294967294" count="1" selected="0">
            <x v="0"/>
          </reference>
          <reference field="0" count="1" selected="0">
            <x v="2"/>
          </reference>
        </references>
      </pivotArea>
    </chartFormat>
    <chartFormat chart="11" format="129" series="1">
      <pivotArea type="data" outline="0" fieldPosition="0">
        <references count="2">
          <reference field="4294967294" count="1" selected="0">
            <x v="0"/>
          </reference>
          <reference field="0" count="1" selected="0">
            <x v="3"/>
          </reference>
        </references>
      </pivotArea>
    </chartFormat>
    <chartFormat chart="11" format="130" series="1">
      <pivotArea type="data" outline="0" fieldPosition="0">
        <references count="2">
          <reference field="4294967294" count="1" selected="0">
            <x v="0"/>
          </reference>
          <reference field="0" count="1" selected="0">
            <x v="4"/>
          </reference>
        </references>
      </pivotArea>
    </chartFormat>
    <chartFormat chart="11" format="131" series="1">
      <pivotArea type="data" outline="0" fieldPosition="0">
        <references count="2">
          <reference field="4294967294" count="1" selected="0">
            <x v="0"/>
          </reference>
          <reference field="0" count="1" selected="0">
            <x v="9"/>
          </reference>
        </references>
      </pivotArea>
    </chartFormat>
    <chartFormat chart="11" format="132" series="1">
      <pivotArea type="data" outline="0" fieldPosition="0">
        <references count="2">
          <reference field="4294967294" count="1" selected="0">
            <x v="0"/>
          </reference>
          <reference field="0" count="1" selected="0">
            <x v="10"/>
          </reference>
        </references>
      </pivotArea>
    </chartFormat>
    <chartFormat chart="11" format="133" series="1">
      <pivotArea type="data" outline="0" fieldPosition="0">
        <references count="2">
          <reference field="4294967294" count="1" selected="0">
            <x v="0"/>
          </reference>
          <reference field="0" count="1" selected="0">
            <x v="11"/>
          </reference>
        </references>
      </pivotArea>
    </chartFormat>
    <chartFormat chart="11" format="134" series="1">
      <pivotArea type="data" outline="0" fieldPosition="0">
        <references count="2">
          <reference field="4294967294" count="1" selected="0">
            <x v="0"/>
          </reference>
          <reference field="0" count="1" selected="0">
            <x v="12"/>
          </reference>
        </references>
      </pivotArea>
    </chartFormat>
    <chartFormat chart="11" format="135" series="1">
      <pivotArea type="data" outline="0" fieldPosition="0">
        <references count="2">
          <reference field="4294967294" count="1" selected="0">
            <x v="0"/>
          </reference>
          <reference field="0" count="1" selected="0">
            <x v="13"/>
          </reference>
        </references>
      </pivotArea>
    </chartFormat>
    <chartFormat chart="11" format="136" series="1">
      <pivotArea type="data" outline="0" fieldPosition="0">
        <references count="2">
          <reference field="4294967294" count="1" selected="0">
            <x v="0"/>
          </reference>
          <reference field="0" count="1" selected="0">
            <x v="15"/>
          </reference>
        </references>
      </pivotArea>
    </chartFormat>
    <chartFormat chart="11" format="137" series="1">
      <pivotArea type="data" outline="0" fieldPosition="0">
        <references count="2">
          <reference field="4294967294" count="1" selected="0">
            <x v="0"/>
          </reference>
          <reference field="0" count="1" selected="0">
            <x v="16"/>
          </reference>
        </references>
      </pivotArea>
    </chartFormat>
    <chartFormat chart="11" format="138" series="1">
      <pivotArea type="data" outline="0" fieldPosition="0">
        <references count="2">
          <reference field="4294967294" count="1" selected="0">
            <x v="0"/>
          </reference>
          <reference field="0" count="1" selected="0">
            <x v="17"/>
          </reference>
        </references>
      </pivotArea>
    </chartFormat>
    <chartFormat chart="11" format="139" series="1">
      <pivotArea type="data" outline="0" fieldPosition="0">
        <references count="2">
          <reference field="4294967294" count="1" selected="0">
            <x v="0"/>
          </reference>
          <reference field="0" count="1" selected="0">
            <x v="18"/>
          </reference>
        </references>
      </pivotArea>
    </chartFormat>
    <chartFormat chart="11" format="140" series="1">
      <pivotArea type="data" outline="0" fieldPosition="0">
        <references count="2">
          <reference field="4294967294" count="1" selected="0">
            <x v="0"/>
          </reference>
          <reference field="0" count="1" selected="0">
            <x v="20"/>
          </reference>
        </references>
      </pivotArea>
    </chartFormat>
    <chartFormat chart="11" format="141" series="1">
      <pivotArea type="data" outline="0" fieldPosition="0">
        <references count="2">
          <reference field="4294967294" count="1" selected="0">
            <x v="0"/>
          </reference>
          <reference field="0" count="1" selected="0">
            <x v="21"/>
          </reference>
        </references>
      </pivotArea>
    </chartFormat>
    <chartFormat chart="11" format="142" series="1">
      <pivotArea type="data" outline="0" fieldPosition="0">
        <references count="2">
          <reference field="4294967294" count="1" selected="0">
            <x v="0"/>
          </reference>
          <reference field="0" count="1" selected="0">
            <x v="22"/>
          </reference>
        </references>
      </pivotArea>
    </chartFormat>
    <chartFormat chart="11" format="143" series="1">
      <pivotArea type="data" outline="0" fieldPosition="0">
        <references count="2">
          <reference field="4294967294" count="1" selected="0">
            <x v="0"/>
          </reference>
          <reference field="0" count="1" selected="0">
            <x v="23"/>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6.xml><?xml version="1.0" encoding="utf-8"?>
<pivotTableDefinition xmlns="http://schemas.openxmlformats.org/spreadsheetml/2006/main" xmlns:mc="http://schemas.openxmlformats.org/markup-compatibility/2006" xmlns:xr="http://schemas.microsoft.com/office/spreadsheetml/2014/revision" mc:Ignorable="xr" xr:uid="{8BDA8996-D605-48E8-B0A5-FB06530D56A5}" name="TablaDinámica9" cacheId="0"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chartFormat="20">
  <location ref="A145:M151" firstHeaderRow="1" firstDataRow="2" firstDataCol="1" rowPageCount="1" colPageCount="1"/>
  <pivotFields count="34">
    <pivotField axis="axisCol" showAll="0">
      <items count="26">
        <item x="16"/>
        <item x="0"/>
        <item x="1"/>
        <item x="2"/>
        <item x="3"/>
        <item x="20"/>
        <item x="18"/>
        <item x="22"/>
        <item x="21"/>
        <item x="6"/>
        <item x="7"/>
        <item x="8"/>
        <item x="9"/>
        <item x="17"/>
        <item x="23"/>
        <item x="10"/>
        <item x="11"/>
        <item x="12"/>
        <item x="13"/>
        <item x="19"/>
        <item x="4"/>
        <item x="5"/>
        <item x="14"/>
        <item x="15"/>
        <item x="24"/>
        <item t="default"/>
      </items>
    </pivotField>
    <pivotField showAll="0"/>
    <pivotField showAll="0"/>
    <pivotField axis="axisRow" showAll="0">
      <items count="41">
        <item x="9"/>
        <item x="10"/>
        <item x="11"/>
        <item x="12"/>
        <item x="13"/>
        <item x="14"/>
        <item x="15"/>
        <item x="16"/>
        <item x="17"/>
        <item x="18"/>
        <item x="19"/>
        <item x="20"/>
        <item x="21"/>
        <item x="22"/>
        <item x="23"/>
        <item x="24"/>
        <item x="0"/>
        <item x="1"/>
        <item x="2"/>
        <item x="3"/>
        <item x="4"/>
        <item x="25"/>
        <item x="26"/>
        <item x="27"/>
        <item x="28"/>
        <item x="5"/>
        <item x="37"/>
        <item x="29"/>
        <item x="30"/>
        <item x="31"/>
        <item x="6"/>
        <item x="38"/>
        <item x="7"/>
        <item x="8"/>
        <item x="33"/>
        <item m="1" x="39"/>
        <item x="34"/>
        <item x="35"/>
        <item x="32"/>
        <item x="36"/>
        <item t="default"/>
      </items>
    </pivotField>
    <pivotField axis="axisPage" multipleItemSelectionAllowed="1" showAll="0">
      <items count="7">
        <item h="1" x="4"/>
        <item h="1" x="0"/>
        <item h="1" x="1"/>
        <item h="1" x="2"/>
        <item h="1" x="5"/>
        <item x="3"/>
        <item t="default"/>
      </items>
    </pivotField>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3"/>
  </rowFields>
  <rowItems count="5">
    <i>
      <x v="34"/>
    </i>
    <i>
      <x v="36"/>
    </i>
    <i>
      <x v="37"/>
    </i>
    <i>
      <x v="39"/>
    </i>
    <i t="grand">
      <x/>
    </i>
  </rowItems>
  <colFields count="1">
    <field x="0"/>
  </colFields>
  <colItems count="12">
    <i>
      <x v="2"/>
    </i>
    <i>
      <x v="4"/>
    </i>
    <i>
      <x v="8"/>
    </i>
    <i>
      <x v="10"/>
    </i>
    <i>
      <x v="12"/>
    </i>
    <i>
      <x v="14"/>
    </i>
    <i>
      <x v="16"/>
    </i>
    <i>
      <x v="18"/>
    </i>
    <i>
      <x v="20"/>
    </i>
    <i>
      <x v="21"/>
    </i>
    <i>
      <x v="22"/>
    </i>
    <i t="grand">
      <x/>
    </i>
  </colItems>
  <pageFields count="1">
    <pageField fld="4" hier="-1"/>
  </pageFields>
  <dataFields count="1">
    <dataField name="Promedio de %SAT. OD" fld="12" subtotal="average" baseField="3" baseItem="22"/>
  </dataFields>
  <formats count="50">
    <format dxfId="1752">
      <pivotArea type="all" dataOnly="0" outline="0" fieldPosition="0"/>
    </format>
    <format dxfId="1751">
      <pivotArea outline="0" collapsedLevelsAreSubtotals="1" fieldPosition="0"/>
    </format>
    <format dxfId="1750">
      <pivotArea type="origin" dataOnly="0" labelOnly="1" outline="0" fieldPosition="0"/>
    </format>
    <format dxfId="1749">
      <pivotArea field="0" type="button" dataOnly="0" labelOnly="1" outline="0" axis="axisCol" fieldPosition="0"/>
    </format>
    <format dxfId="1748">
      <pivotArea type="topRight" dataOnly="0" labelOnly="1" outline="0" fieldPosition="0"/>
    </format>
    <format dxfId="1747">
      <pivotArea field="3" type="button" dataOnly="0" labelOnly="1" outline="0" axis="axisRow" fieldPosition="0"/>
    </format>
    <format dxfId="1746">
      <pivotArea dataOnly="0" labelOnly="1" fieldPosition="0">
        <references count="1">
          <reference field="3" count="9">
            <x v="16"/>
            <x v="17"/>
            <x v="18"/>
            <x v="19"/>
            <x v="20"/>
            <x v="25"/>
            <x v="30"/>
            <x v="32"/>
            <x v="33"/>
          </reference>
        </references>
      </pivotArea>
    </format>
    <format dxfId="1745">
      <pivotArea dataOnly="0" labelOnly="1" grandRow="1" outline="0" fieldPosition="0"/>
    </format>
    <format dxfId="1744">
      <pivotArea dataOnly="0" labelOnly="1" fieldPosition="0">
        <references count="1">
          <reference field="0" count="18">
            <x v="0"/>
            <x v="1"/>
            <x v="2"/>
            <x v="3"/>
            <x v="4"/>
            <x v="9"/>
            <x v="10"/>
            <x v="11"/>
            <x v="12"/>
            <x v="13"/>
            <x v="15"/>
            <x v="16"/>
            <x v="17"/>
            <x v="18"/>
            <x v="20"/>
            <x v="21"/>
            <x v="22"/>
            <x v="23"/>
          </reference>
        </references>
      </pivotArea>
    </format>
    <format dxfId="1743">
      <pivotArea dataOnly="0" labelOnly="1" grandCol="1" outline="0" fieldPosition="0"/>
    </format>
    <format dxfId="1742">
      <pivotArea type="all" dataOnly="0" outline="0" fieldPosition="0"/>
    </format>
    <format dxfId="1741">
      <pivotArea outline="0" collapsedLevelsAreSubtotals="1" fieldPosition="0"/>
    </format>
    <format dxfId="1740">
      <pivotArea type="origin" dataOnly="0" labelOnly="1" outline="0" fieldPosition="0"/>
    </format>
    <format dxfId="1739">
      <pivotArea field="0" type="button" dataOnly="0" labelOnly="1" outline="0" axis="axisCol" fieldPosition="0"/>
    </format>
    <format dxfId="1738">
      <pivotArea type="topRight" dataOnly="0" labelOnly="1" outline="0" fieldPosition="0"/>
    </format>
    <format dxfId="1737">
      <pivotArea field="3" type="button" dataOnly="0" labelOnly="1" outline="0" axis="axisRow" fieldPosition="0"/>
    </format>
    <format dxfId="1736">
      <pivotArea dataOnly="0" labelOnly="1" fieldPosition="0">
        <references count="1">
          <reference field="3" count="11">
            <x v="12"/>
            <x v="13"/>
            <x v="14"/>
            <x v="15"/>
            <x v="21"/>
            <x v="22"/>
            <x v="23"/>
            <x v="24"/>
            <x v="27"/>
            <x v="28"/>
            <x v="29"/>
          </reference>
        </references>
      </pivotArea>
    </format>
    <format dxfId="1735">
      <pivotArea dataOnly="0" labelOnly="1" grandRow="1" outline="0" fieldPosition="0"/>
    </format>
    <format dxfId="1734">
      <pivotArea dataOnly="0" labelOnly="1" fieldPosition="0">
        <references count="1">
          <reference field="0" count="13">
            <x v="2"/>
            <x v="4"/>
            <x v="6"/>
            <x v="7"/>
            <x v="8"/>
            <x v="10"/>
            <x v="12"/>
            <x v="14"/>
            <x v="16"/>
            <x v="18"/>
            <x v="20"/>
            <x v="21"/>
            <x v="22"/>
          </reference>
        </references>
      </pivotArea>
    </format>
    <format dxfId="1733">
      <pivotArea dataOnly="0" labelOnly="1" grandCol="1" outline="0" fieldPosition="0"/>
    </format>
    <format dxfId="1732">
      <pivotArea type="all" dataOnly="0" outline="0" fieldPosition="0"/>
    </format>
    <format dxfId="1731">
      <pivotArea outline="0" collapsedLevelsAreSubtotals="1" fieldPosition="0"/>
    </format>
    <format dxfId="1730">
      <pivotArea type="origin" dataOnly="0" labelOnly="1" outline="0" fieldPosition="0"/>
    </format>
    <format dxfId="1729">
      <pivotArea field="0" type="button" dataOnly="0" labelOnly="1" outline="0" axis="axisCol" fieldPosition="0"/>
    </format>
    <format dxfId="1728">
      <pivotArea type="topRight" dataOnly="0" labelOnly="1" outline="0" fieldPosition="0"/>
    </format>
    <format dxfId="1727">
      <pivotArea field="3" type="button" dataOnly="0" labelOnly="1" outline="0" axis="axisRow" fieldPosition="0"/>
    </format>
    <format dxfId="1726">
      <pivotArea dataOnly="0" labelOnly="1" fieldPosition="0">
        <references count="1">
          <reference field="3" count="11">
            <x v="12"/>
            <x v="13"/>
            <x v="14"/>
            <x v="15"/>
            <x v="21"/>
            <x v="22"/>
            <x v="23"/>
            <x v="24"/>
            <x v="27"/>
            <x v="28"/>
            <x v="29"/>
          </reference>
        </references>
      </pivotArea>
    </format>
    <format dxfId="1725">
      <pivotArea dataOnly="0" labelOnly="1" grandRow="1" outline="0" fieldPosition="0"/>
    </format>
    <format dxfId="1724">
      <pivotArea dataOnly="0" labelOnly="1" fieldPosition="0">
        <references count="1">
          <reference field="0" count="13">
            <x v="2"/>
            <x v="4"/>
            <x v="6"/>
            <x v="7"/>
            <x v="8"/>
            <x v="10"/>
            <x v="12"/>
            <x v="14"/>
            <x v="16"/>
            <x v="18"/>
            <x v="20"/>
            <x v="21"/>
            <x v="22"/>
          </reference>
        </references>
      </pivotArea>
    </format>
    <format dxfId="1723">
      <pivotArea dataOnly="0" labelOnly="1" grandCol="1" outline="0" fieldPosition="0"/>
    </format>
    <format dxfId="1722">
      <pivotArea type="all" dataOnly="0" outline="0" fieldPosition="0"/>
    </format>
    <format dxfId="1721">
      <pivotArea outline="0" collapsedLevelsAreSubtotals="1" fieldPosition="0"/>
    </format>
    <format dxfId="1720">
      <pivotArea type="origin" dataOnly="0" labelOnly="1" outline="0" fieldPosition="0"/>
    </format>
    <format dxfId="1719">
      <pivotArea field="0" type="button" dataOnly="0" labelOnly="1" outline="0" axis="axisCol" fieldPosition="0"/>
    </format>
    <format dxfId="1718">
      <pivotArea type="topRight" dataOnly="0" labelOnly="1" outline="0" fieldPosition="0"/>
    </format>
    <format dxfId="1717">
      <pivotArea field="3" type="button" dataOnly="0" labelOnly="1" outline="0" axis="axisRow" fieldPosition="0"/>
    </format>
    <format dxfId="1716">
      <pivotArea dataOnly="0" labelOnly="1" fieldPosition="0">
        <references count="1">
          <reference field="3" count="11">
            <x v="12"/>
            <x v="13"/>
            <x v="14"/>
            <x v="15"/>
            <x v="21"/>
            <x v="22"/>
            <x v="23"/>
            <x v="24"/>
            <x v="27"/>
            <x v="28"/>
            <x v="29"/>
          </reference>
        </references>
      </pivotArea>
    </format>
    <format dxfId="1715">
      <pivotArea dataOnly="0" labelOnly="1" grandRow="1" outline="0" fieldPosition="0"/>
    </format>
    <format dxfId="1714">
      <pivotArea dataOnly="0" labelOnly="1" fieldPosition="0">
        <references count="1">
          <reference field="0" count="13">
            <x v="2"/>
            <x v="4"/>
            <x v="6"/>
            <x v="7"/>
            <x v="8"/>
            <x v="10"/>
            <x v="12"/>
            <x v="14"/>
            <x v="16"/>
            <x v="18"/>
            <x v="20"/>
            <x v="21"/>
            <x v="22"/>
          </reference>
        </references>
      </pivotArea>
    </format>
    <format dxfId="1713">
      <pivotArea dataOnly="0" labelOnly="1" grandCol="1" outline="0" fieldPosition="0"/>
    </format>
    <format dxfId="1712">
      <pivotArea type="all" dataOnly="0" outline="0" fieldPosition="0"/>
    </format>
    <format dxfId="1711">
      <pivotArea outline="0" collapsedLevelsAreSubtotals="1" fieldPosition="0"/>
    </format>
    <format dxfId="1710">
      <pivotArea type="origin" dataOnly="0" labelOnly="1" outline="0" fieldPosition="0"/>
    </format>
    <format dxfId="1709">
      <pivotArea field="0" type="button" dataOnly="0" labelOnly="1" outline="0" axis="axisCol" fieldPosition="0"/>
    </format>
    <format dxfId="1708">
      <pivotArea type="topRight" dataOnly="0" labelOnly="1" outline="0" fieldPosition="0"/>
    </format>
    <format dxfId="1707">
      <pivotArea field="3" type="button" dataOnly="0" labelOnly="1" outline="0" axis="axisRow" fieldPosition="0"/>
    </format>
    <format dxfId="1706">
      <pivotArea dataOnly="0" labelOnly="1" fieldPosition="0">
        <references count="1">
          <reference field="3" count="11">
            <x v="12"/>
            <x v="13"/>
            <x v="14"/>
            <x v="15"/>
            <x v="21"/>
            <x v="22"/>
            <x v="23"/>
            <x v="24"/>
            <x v="27"/>
            <x v="28"/>
            <x v="29"/>
          </reference>
        </references>
      </pivotArea>
    </format>
    <format dxfId="1705">
      <pivotArea dataOnly="0" labelOnly="1" grandRow="1" outline="0" fieldPosition="0"/>
    </format>
    <format dxfId="1704">
      <pivotArea dataOnly="0" labelOnly="1" fieldPosition="0">
        <references count="1">
          <reference field="0" count="13">
            <x v="2"/>
            <x v="4"/>
            <x v="6"/>
            <x v="7"/>
            <x v="8"/>
            <x v="10"/>
            <x v="12"/>
            <x v="14"/>
            <x v="16"/>
            <x v="18"/>
            <x v="20"/>
            <x v="21"/>
            <x v="22"/>
          </reference>
        </references>
      </pivotArea>
    </format>
    <format dxfId="1703">
      <pivotArea dataOnly="0" labelOnly="1" grandCol="1" outline="0" fieldPosition="0"/>
    </format>
  </formats>
  <chartFormats count="63">
    <chartFormat chart="14" format="39" series="1">
      <pivotArea type="data" outline="0" fieldPosition="0">
        <references count="1">
          <reference field="0" count="1" selected="0">
            <x v="2"/>
          </reference>
        </references>
      </pivotArea>
    </chartFormat>
    <chartFormat chart="14" format="40" series="1">
      <pivotArea type="data" outline="0" fieldPosition="0">
        <references count="1">
          <reference field="0" count="1" selected="0">
            <x v="4"/>
          </reference>
        </references>
      </pivotArea>
    </chartFormat>
    <chartFormat chart="14" format="41" series="1">
      <pivotArea type="data" outline="0" fieldPosition="0">
        <references count="1">
          <reference field="0" count="1" selected="0">
            <x v="6"/>
          </reference>
        </references>
      </pivotArea>
    </chartFormat>
    <chartFormat chart="14" format="42" series="1">
      <pivotArea type="data" outline="0" fieldPosition="0">
        <references count="1">
          <reference field="0" count="1" selected="0">
            <x v="7"/>
          </reference>
        </references>
      </pivotArea>
    </chartFormat>
    <chartFormat chart="14" format="43" series="1">
      <pivotArea type="data" outline="0" fieldPosition="0">
        <references count="1">
          <reference field="0" count="1" selected="0">
            <x v="8"/>
          </reference>
        </references>
      </pivotArea>
    </chartFormat>
    <chartFormat chart="14" format="44" series="1">
      <pivotArea type="data" outline="0" fieldPosition="0">
        <references count="1">
          <reference field="0" count="1" selected="0">
            <x v="10"/>
          </reference>
        </references>
      </pivotArea>
    </chartFormat>
    <chartFormat chart="14" format="45" series="1">
      <pivotArea type="data" outline="0" fieldPosition="0">
        <references count="1">
          <reference field="0" count="1" selected="0">
            <x v="12"/>
          </reference>
        </references>
      </pivotArea>
    </chartFormat>
    <chartFormat chart="14" format="46" series="1">
      <pivotArea type="data" outline="0" fieldPosition="0">
        <references count="1">
          <reference field="0" count="1" selected="0">
            <x v="14"/>
          </reference>
        </references>
      </pivotArea>
    </chartFormat>
    <chartFormat chart="14" format="47" series="1">
      <pivotArea type="data" outline="0" fieldPosition="0">
        <references count="1">
          <reference field="0" count="1" selected="0">
            <x v="16"/>
          </reference>
        </references>
      </pivotArea>
    </chartFormat>
    <chartFormat chart="14" format="48" series="1">
      <pivotArea type="data" outline="0" fieldPosition="0">
        <references count="1">
          <reference field="0" count="1" selected="0">
            <x v="18"/>
          </reference>
        </references>
      </pivotArea>
    </chartFormat>
    <chartFormat chart="14" format="49" series="1">
      <pivotArea type="data" outline="0" fieldPosition="0">
        <references count="1">
          <reference field="0" count="1" selected="0">
            <x v="20"/>
          </reference>
        </references>
      </pivotArea>
    </chartFormat>
    <chartFormat chart="14" format="50" series="1">
      <pivotArea type="data" outline="0" fieldPosition="0">
        <references count="1">
          <reference field="0" count="1" selected="0">
            <x v="21"/>
          </reference>
        </references>
      </pivotArea>
    </chartFormat>
    <chartFormat chart="14" format="51" series="1">
      <pivotArea type="data" outline="0" fieldPosition="0">
        <references count="1">
          <reference field="0" count="1" selected="0">
            <x v="22"/>
          </reference>
        </references>
      </pivotArea>
    </chartFormat>
    <chartFormat chart="16" format="104" series="1">
      <pivotArea type="data" outline="0" fieldPosition="0">
        <references count="1">
          <reference field="0" count="1" selected="0">
            <x v="2"/>
          </reference>
        </references>
      </pivotArea>
    </chartFormat>
    <chartFormat chart="16" format="105" series="1">
      <pivotArea type="data" outline="0" fieldPosition="0">
        <references count="1">
          <reference field="0" count="1" selected="0">
            <x v="4"/>
          </reference>
        </references>
      </pivotArea>
    </chartFormat>
    <chartFormat chart="16" format="106" series="1">
      <pivotArea type="data" outline="0" fieldPosition="0">
        <references count="1">
          <reference field="0" count="1" selected="0">
            <x v="6"/>
          </reference>
        </references>
      </pivotArea>
    </chartFormat>
    <chartFormat chart="16" format="107" series="1">
      <pivotArea type="data" outline="0" fieldPosition="0">
        <references count="1">
          <reference field="0" count="1" selected="0">
            <x v="7"/>
          </reference>
        </references>
      </pivotArea>
    </chartFormat>
    <chartFormat chart="16" format="108" series="1">
      <pivotArea type="data" outline="0" fieldPosition="0">
        <references count="1">
          <reference field="0" count="1" selected="0">
            <x v="8"/>
          </reference>
        </references>
      </pivotArea>
    </chartFormat>
    <chartFormat chart="16" format="109" series="1">
      <pivotArea type="data" outline="0" fieldPosition="0">
        <references count="1">
          <reference field="0" count="1" selected="0">
            <x v="10"/>
          </reference>
        </references>
      </pivotArea>
    </chartFormat>
    <chartFormat chart="16" format="110" series="1">
      <pivotArea type="data" outline="0" fieldPosition="0">
        <references count="1">
          <reference field="0" count="1" selected="0">
            <x v="12"/>
          </reference>
        </references>
      </pivotArea>
    </chartFormat>
    <chartFormat chart="16" format="111" series="1">
      <pivotArea type="data" outline="0" fieldPosition="0">
        <references count="1">
          <reference field="0" count="1" selected="0">
            <x v="14"/>
          </reference>
        </references>
      </pivotArea>
    </chartFormat>
    <chartFormat chart="16" format="112" series="1">
      <pivotArea type="data" outline="0" fieldPosition="0">
        <references count="1">
          <reference field="0" count="1" selected="0">
            <x v="16"/>
          </reference>
        </references>
      </pivotArea>
    </chartFormat>
    <chartFormat chart="16" format="113" series="1">
      <pivotArea type="data" outline="0" fieldPosition="0">
        <references count="1">
          <reference field="0" count="1" selected="0">
            <x v="18"/>
          </reference>
        </references>
      </pivotArea>
    </chartFormat>
    <chartFormat chart="16" format="114" series="1">
      <pivotArea type="data" outline="0" fieldPosition="0">
        <references count="1">
          <reference field="0" count="1" selected="0">
            <x v="20"/>
          </reference>
        </references>
      </pivotArea>
    </chartFormat>
    <chartFormat chart="16" format="115" series="1">
      <pivotArea type="data" outline="0" fieldPosition="0">
        <references count="1">
          <reference field="0" count="1" selected="0">
            <x v="21"/>
          </reference>
        </references>
      </pivotArea>
    </chartFormat>
    <chartFormat chart="16" format="116" series="1">
      <pivotArea type="data" outline="0" fieldPosition="0">
        <references count="1">
          <reference field="0" count="1" selected="0">
            <x v="22"/>
          </reference>
        </references>
      </pivotArea>
    </chartFormat>
    <chartFormat chart="16" format="117" series="1">
      <pivotArea type="data" outline="0" fieldPosition="0">
        <references count="2">
          <reference field="4294967294" count="1" selected="0">
            <x v="0"/>
          </reference>
          <reference field="0" count="1" selected="0">
            <x v="2"/>
          </reference>
        </references>
      </pivotArea>
    </chartFormat>
    <chartFormat chart="16" format="118" series="1">
      <pivotArea type="data" outline="0" fieldPosition="0">
        <references count="2">
          <reference field="4294967294" count="1" selected="0">
            <x v="0"/>
          </reference>
          <reference field="0" count="1" selected="0">
            <x v="4"/>
          </reference>
        </references>
      </pivotArea>
    </chartFormat>
    <chartFormat chart="16" format="119" series="1">
      <pivotArea type="data" outline="0" fieldPosition="0">
        <references count="2">
          <reference field="4294967294" count="1" selected="0">
            <x v="0"/>
          </reference>
          <reference field="0" count="1" selected="0">
            <x v="6"/>
          </reference>
        </references>
      </pivotArea>
    </chartFormat>
    <chartFormat chart="16" format="120" series="1">
      <pivotArea type="data" outline="0" fieldPosition="0">
        <references count="2">
          <reference field="4294967294" count="1" selected="0">
            <x v="0"/>
          </reference>
          <reference field="0" count="1" selected="0">
            <x v="7"/>
          </reference>
        </references>
      </pivotArea>
    </chartFormat>
    <chartFormat chart="16" format="121" series="1">
      <pivotArea type="data" outline="0" fieldPosition="0">
        <references count="2">
          <reference field="4294967294" count="1" selected="0">
            <x v="0"/>
          </reference>
          <reference field="0" count="1" selected="0">
            <x v="8"/>
          </reference>
        </references>
      </pivotArea>
    </chartFormat>
    <chartFormat chart="16" format="122" series="1">
      <pivotArea type="data" outline="0" fieldPosition="0">
        <references count="2">
          <reference field="4294967294" count="1" selected="0">
            <x v="0"/>
          </reference>
          <reference field="0" count="1" selected="0">
            <x v="10"/>
          </reference>
        </references>
      </pivotArea>
    </chartFormat>
    <chartFormat chart="16" format="123" series="1">
      <pivotArea type="data" outline="0" fieldPosition="0">
        <references count="2">
          <reference field="4294967294" count="1" selected="0">
            <x v="0"/>
          </reference>
          <reference field="0" count="1" selected="0">
            <x v="12"/>
          </reference>
        </references>
      </pivotArea>
    </chartFormat>
    <chartFormat chart="16" format="124" series="1">
      <pivotArea type="data" outline="0" fieldPosition="0">
        <references count="2">
          <reference field="4294967294" count="1" selected="0">
            <x v="0"/>
          </reference>
          <reference field="0" count="1" selected="0">
            <x v="14"/>
          </reference>
        </references>
      </pivotArea>
    </chartFormat>
    <chartFormat chart="16" format="125" series="1">
      <pivotArea type="data" outline="0" fieldPosition="0">
        <references count="2">
          <reference field="4294967294" count="1" selected="0">
            <x v="0"/>
          </reference>
          <reference field="0" count="1" selected="0">
            <x v="16"/>
          </reference>
        </references>
      </pivotArea>
    </chartFormat>
    <chartFormat chart="16" format="126" series="1">
      <pivotArea type="data" outline="0" fieldPosition="0">
        <references count="2">
          <reference field="4294967294" count="1" selected="0">
            <x v="0"/>
          </reference>
          <reference field="0" count="1" selected="0">
            <x v="18"/>
          </reference>
        </references>
      </pivotArea>
    </chartFormat>
    <chartFormat chart="16" format="127" series="1">
      <pivotArea type="data" outline="0" fieldPosition="0">
        <references count="2">
          <reference field="4294967294" count="1" selected="0">
            <x v="0"/>
          </reference>
          <reference field="0" count="1" selected="0">
            <x v="20"/>
          </reference>
        </references>
      </pivotArea>
    </chartFormat>
    <chartFormat chart="16" format="128" series="1">
      <pivotArea type="data" outline="0" fieldPosition="0">
        <references count="2">
          <reference field="4294967294" count="1" selected="0">
            <x v="0"/>
          </reference>
          <reference field="0" count="1" selected="0">
            <x v="21"/>
          </reference>
        </references>
      </pivotArea>
    </chartFormat>
    <chartFormat chart="16" format="129" series="1">
      <pivotArea type="data" outline="0" fieldPosition="0">
        <references count="2">
          <reference field="4294967294" count="1" selected="0">
            <x v="0"/>
          </reference>
          <reference field="0" count="1" selected="0">
            <x v="22"/>
          </reference>
        </references>
      </pivotArea>
    </chartFormat>
    <chartFormat chart="18" format="143" series="1">
      <pivotArea type="data" outline="0" fieldPosition="0">
        <references count="2">
          <reference field="4294967294" count="1" selected="0">
            <x v="0"/>
          </reference>
          <reference field="0" count="1" selected="0">
            <x v="2"/>
          </reference>
        </references>
      </pivotArea>
    </chartFormat>
    <chartFormat chart="18" format="144" series="1">
      <pivotArea type="data" outline="0" fieldPosition="0">
        <references count="2">
          <reference field="4294967294" count="1" selected="0">
            <x v="0"/>
          </reference>
          <reference field="0" count="1" selected="0">
            <x v="4"/>
          </reference>
        </references>
      </pivotArea>
    </chartFormat>
    <chartFormat chart="18" format="145" series="1">
      <pivotArea type="data" outline="0" fieldPosition="0">
        <references count="2">
          <reference field="4294967294" count="1" selected="0">
            <x v="0"/>
          </reference>
          <reference field="0" count="1" selected="0">
            <x v="6"/>
          </reference>
        </references>
      </pivotArea>
    </chartFormat>
    <chartFormat chart="18" format="146" series="1">
      <pivotArea type="data" outline="0" fieldPosition="0">
        <references count="2">
          <reference field="4294967294" count="1" selected="0">
            <x v="0"/>
          </reference>
          <reference field="0" count="1" selected="0">
            <x v="7"/>
          </reference>
        </references>
      </pivotArea>
    </chartFormat>
    <chartFormat chart="18" format="147" series="1">
      <pivotArea type="data" outline="0" fieldPosition="0">
        <references count="2">
          <reference field="4294967294" count="1" selected="0">
            <x v="0"/>
          </reference>
          <reference field="0" count="1" selected="0">
            <x v="8"/>
          </reference>
        </references>
      </pivotArea>
    </chartFormat>
    <chartFormat chart="18" format="148" series="1">
      <pivotArea type="data" outline="0" fieldPosition="0">
        <references count="2">
          <reference field="4294967294" count="1" selected="0">
            <x v="0"/>
          </reference>
          <reference field="0" count="1" selected="0">
            <x v="10"/>
          </reference>
        </references>
      </pivotArea>
    </chartFormat>
    <chartFormat chart="18" format="149" series="1">
      <pivotArea type="data" outline="0" fieldPosition="0">
        <references count="2">
          <reference field="4294967294" count="1" selected="0">
            <x v="0"/>
          </reference>
          <reference field="0" count="1" selected="0">
            <x v="12"/>
          </reference>
        </references>
      </pivotArea>
    </chartFormat>
    <chartFormat chart="18" format="150" series="1">
      <pivotArea type="data" outline="0" fieldPosition="0">
        <references count="2">
          <reference field="4294967294" count="1" selected="0">
            <x v="0"/>
          </reference>
          <reference field="0" count="1" selected="0">
            <x v="14"/>
          </reference>
        </references>
      </pivotArea>
    </chartFormat>
    <chartFormat chart="18" format="151" series="1">
      <pivotArea type="data" outline="0" fieldPosition="0">
        <references count="2">
          <reference field="4294967294" count="1" selected="0">
            <x v="0"/>
          </reference>
          <reference field="0" count="1" selected="0">
            <x v="16"/>
          </reference>
        </references>
      </pivotArea>
    </chartFormat>
    <chartFormat chart="18" format="152" series="1">
      <pivotArea type="data" outline="0" fieldPosition="0">
        <references count="2">
          <reference field="4294967294" count="1" selected="0">
            <x v="0"/>
          </reference>
          <reference field="0" count="1" selected="0">
            <x v="18"/>
          </reference>
        </references>
      </pivotArea>
    </chartFormat>
    <chartFormat chart="18" format="153" series="1">
      <pivotArea type="data" outline="0" fieldPosition="0">
        <references count="2">
          <reference field="4294967294" count="1" selected="0">
            <x v="0"/>
          </reference>
          <reference field="0" count="1" selected="0">
            <x v="20"/>
          </reference>
        </references>
      </pivotArea>
    </chartFormat>
    <chartFormat chart="18" format="154" series="1">
      <pivotArea type="data" outline="0" fieldPosition="0">
        <references count="2">
          <reference field="4294967294" count="1" selected="0">
            <x v="0"/>
          </reference>
          <reference field="0" count="1" selected="0">
            <x v="21"/>
          </reference>
        </references>
      </pivotArea>
    </chartFormat>
    <chartFormat chart="18" format="155" series="1">
      <pivotArea type="data" outline="0" fieldPosition="0">
        <references count="2">
          <reference field="4294967294" count="1" selected="0">
            <x v="0"/>
          </reference>
          <reference field="0" count="1" selected="0">
            <x v="22"/>
          </reference>
        </references>
      </pivotArea>
    </chartFormat>
    <chartFormat chart="19" format="0" series="1">
      <pivotArea type="data" outline="0" fieldPosition="0">
        <references count="2">
          <reference field="4294967294" count="1" selected="0">
            <x v="0"/>
          </reference>
          <reference field="0" count="1" selected="0">
            <x v="2"/>
          </reference>
        </references>
      </pivotArea>
    </chartFormat>
    <chartFormat chart="19" format="1" series="1">
      <pivotArea type="data" outline="0" fieldPosition="0">
        <references count="2">
          <reference field="4294967294" count="1" selected="0">
            <x v="0"/>
          </reference>
          <reference field="0" count="1" selected="0">
            <x v="4"/>
          </reference>
        </references>
      </pivotArea>
    </chartFormat>
    <chartFormat chart="19" format="2" series="1">
      <pivotArea type="data" outline="0" fieldPosition="0">
        <references count="2">
          <reference field="4294967294" count="1" selected="0">
            <x v="0"/>
          </reference>
          <reference field="0" count="1" selected="0">
            <x v="8"/>
          </reference>
        </references>
      </pivotArea>
    </chartFormat>
    <chartFormat chart="19" format="3" series="1">
      <pivotArea type="data" outline="0" fieldPosition="0">
        <references count="2">
          <reference field="4294967294" count="1" selected="0">
            <x v="0"/>
          </reference>
          <reference field="0" count="1" selected="0">
            <x v="10"/>
          </reference>
        </references>
      </pivotArea>
    </chartFormat>
    <chartFormat chart="19" format="4" series="1">
      <pivotArea type="data" outline="0" fieldPosition="0">
        <references count="2">
          <reference field="4294967294" count="1" selected="0">
            <x v="0"/>
          </reference>
          <reference field="0" count="1" selected="0">
            <x v="12"/>
          </reference>
        </references>
      </pivotArea>
    </chartFormat>
    <chartFormat chart="19" format="5" series="1">
      <pivotArea type="data" outline="0" fieldPosition="0">
        <references count="2">
          <reference field="4294967294" count="1" selected="0">
            <x v="0"/>
          </reference>
          <reference field="0" count="1" selected="0">
            <x v="14"/>
          </reference>
        </references>
      </pivotArea>
    </chartFormat>
    <chartFormat chart="19" format="6" series="1">
      <pivotArea type="data" outline="0" fieldPosition="0">
        <references count="2">
          <reference field="4294967294" count="1" selected="0">
            <x v="0"/>
          </reference>
          <reference field="0" count="1" selected="0">
            <x v="16"/>
          </reference>
        </references>
      </pivotArea>
    </chartFormat>
    <chartFormat chart="19" format="7" series="1">
      <pivotArea type="data" outline="0" fieldPosition="0">
        <references count="2">
          <reference field="4294967294" count="1" selected="0">
            <x v="0"/>
          </reference>
          <reference field="0" count="1" selected="0">
            <x v="18"/>
          </reference>
        </references>
      </pivotArea>
    </chartFormat>
    <chartFormat chart="19" format="8" series="1">
      <pivotArea type="data" outline="0" fieldPosition="0">
        <references count="2">
          <reference field="4294967294" count="1" selected="0">
            <x v="0"/>
          </reference>
          <reference field="0" count="1" selected="0">
            <x v="20"/>
          </reference>
        </references>
      </pivotArea>
    </chartFormat>
    <chartFormat chart="19" format="9" series="1">
      <pivotArea type="data" outline="0" fieldPosition="0">
        <references count="2">
          <reference field="4294967294" count="1" selected="0">
            <x v="0"/>
          </reference>
          <reference field="0" count="1" selected="0">
            <x v="21"/>
          </reference>
        </references>
      </pivotArea>
    </chartFormat>
    <chartFormat chart="19" format="10" series="1">
      <pivotArea type="data" outline="0" fieldPosition="0">
        <references count="2">
          <reference field="4294967294" count="1" selected="0">
            <x v="0"/>
          </reference>
          <reference field="0" count="1" selected="0">
            <x v="2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7.xml><?xml version="1.0" encoding="utf-8"?>
<pivotTableDefinition xmlns="http://schemas.openxmlformats.org/spreadsheetml/2006/main" xmlns:mc="http://schemas.openxmlformats.org/markup-compatibility/2006" xmlns:xr="http://schemas.microsoft.com/office/spreadsheetml/2014/revision" mc:Ignorable="xr" xr:uid="{00000000-0007-0000-0700-000000000000}" name="TablaDinámica1" cacheId="0"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chartFormat="13">
  <location ref="A5:T16" firstHeaderRow="1" firstDataRow="2" firstDataCol="1" rowPageCount="1" colPageCount="1"/>
  <pivotFields count="34">
    <pivotField axis="axisCol" showAll="0">
      <items count="26">
        <item x="16"/>
        <item x="0"/>
        <item x="1"/>
        <item x="2"/>
        <item x="3"/>
        <item x="20"/>
        <item x="18"/>
        <item x="22"/>
        <item x="21"/>
        <item x="6"/>
        <item x="7"/>
        <item x="8"/>
        <item x="9"/>
        <item x="17"/>
        <item x="23"/>
        <item x="10"/>
        <item x="11"/>
        <item x="12"/>
        <item x="13"/>
        <item x="19"/>
        <item x="4"/>
        <item x="5"/>
        <item x="14"/>
        <item x="15"/>
        <item x="24"/>
        <item t="default"/>
      </items>
    </pivotField>
    <pivotField showAll="0"/>
    <pivotField showAll="0"/>
    <pivotField axis="axisRow" showAll="0">
      <items count="41">
        <item x="12"/>
        <item x="24"/>
        <item x="0"/>
        <item x="1"/>
        <item x="2"/>
        <item x="3"/>
        <item x="4"/>
        <item x="16"/>
        <item x="28"/>
        <item x="5"/>
        <item x="20"/>
        <item x="37"/>
        <item x="9"/>
        <item x="21"/>
        <item x="10"/>
        <item x="22"/>
        <item x="15"/>
        <item x="27"/>
        <item x="14"/>
        <item x="26"/>
        <item x="11"/>
        <item x="23"/>
        <item x="13"/>
        <item x="25"/>
        <item x="19"/>
        <item x="31"/>
        <item x="6"/>
        <item x="18"/>
        <item x="30"/>
        <item x="17"/>
        <item x="29"/>
        <item x="38"/>
        <item x="7"/>
        <item x="8"/>
        <item x="33"/>
        <item m="1" x="39"/>
        <item x="34"/>
        <item x="35"/>
        <item x="32"/>
        <item x="36"/>
        <item t="default"/>
      </items>
    </pivotField>
    <pivotField axis="axisPage" multipleItemSelectionAllowed="1" showAll="0">
      <items count="7">
        <item h="1" x="4"/>
        <item x="0"/>
        <item h="1" x="1"/>
        <item h="1" x="2"/>
        <item h="1" x="5"/>
        <item h="1" x="3"/>
        <item t="default"/>
      </items>
    </pivotField>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3"/>
  </rowFields>
  <rowItems count="10">
    <i>
      <x v="2"/>
    </i>
    <i>
      <x v="3"/>
    </i>
    <i>
      <x v="4"/>
    </i>
    <i>
      <x v="5"/>
    </i>
    <i>
      <x v="6"/>
    </i>
    <i>
      <x v="9"/>
    </i>
    <i>
      <x v="26"/>
    </i>
    <i>
      <x v="32"/>
    </i>
    <i>
      <x v="33"/>
    </i>
    <i t="grand">
      <x/>
    </i>
  </rowItems>
  <colFields count="1">
    <field x="0"/>
  </colFields>
  <colItems count="19">
    <i>
      <x/>
    </i>
    <i>
      <x v="1"/>
    </i>
    <i>
      <x v="2"/>
    </i>
    <i>
      <x v="3"/>
    </i>
    <i>
      <x v="4"/>
    </i>
    <i>
      <x v="9"/>
    </i>
    <i>
      <x v="10"/>
    </i>
    <i>
      <x v="11"/>
    </i>
    <i>
      <x v="12"/>
    </i>
    <i>
      <x v="13"/>
    </i>
    <i>
      <x v="15"/>
    </i>
    <i>
      <x v="16"/>
    </i>
    <i>
      <x v="17"/>
    </i>
    <i>
      <x v="18"/>
    </i>
    <i>
      <x v="20"/>
    </i>
    <i>
      <x v="21"/>
    </i>
    <i>
      <x v="22"/>
    </i>
    <i>
      <x v="23"/>
    </i>
    <i t="grand">
      <x/>
    </i>
  </colItems>
  <pageFields count="1">
    <pageField fld="4" hier="-1"/>
  </pageFields>
  <dataFields count="1">
    <dataField name="Promedio de %SAT. OD" fld="12" subtotal="average" baseField="3" baseItem="6"/>
  </dataFields>
  <formats count="10">
    <format dxfId="1762">
      <pivotArea type="all" dataOnly="0" outline="0" fieldPosition="0"/>
    </format>
    <format dxfId="1761">
      <pivotArea outline="0" collapsedLevelsAreSubtotals="1" fieldPosition="0"/>
    </format>
    <format dxfId="1760">
      <pivotArea type="origin" dataOnly="0" labelOnly="1" outline="0" fieldPosition="0"/>
    </format>
    <format dxfId="1759">
      <pivotArea field="0" type="button" dataOnly="0" labelOnly="1" outline="0" axis="axisCol" fieldPosition="0"/>
    </format>
    <format dxfId="1758">
      <pivotArea type="topRight" dataOnly="0" labelOnly="1" outline="0" fieldPosition="0"/>
    </format>
    <format dxfId="1757">
      <pivotArea field="3" type="button" dataOnly="0" labelOnly="1" outline="0" axis="axisRow" fieldPosition="0"/>
    </format>
    <format dxfId="1756">
      <pivotArea dataOnly="0" labelOnly="1" fieldPosition="0">
        <references count="1">
          <reference field="3" count="9">
            <x v="2"/>
            <x v="3"/>
            <x v="4"/>
            <x v="5"/>
            <x v="6"/>
            <x v="9"/>
            <x v="26"/>
            <x v="32"/>
            <x v="33"/>
          </reference>
        </references>
      </pivotArea>
    </format>
    <format dxfId="1755">
      <pivotArea dataOnly="0" labelOnly="1" grandRow="1" outline="0" fieldPosition="0"/>
    </format>
    <format dxfId="1754">
      <pivotArea dataOnly="0" labelOnly="1" fieldPosition="0">
        <references count="1">
          <reference field="0" count="18">
            <x v="0"/>
            <x v="1"/>
            <x v="2"/>
            <x v="3"/>
            <x v="4"/>
            <x v="9"/>
            <x v="10"/>
            <x v="11"/>
            <x v="12"/>
            <x v="13"/>
            <x v="15"/>
            <x v="16"/>
            <x v="17"/>
            <x v="18"/>
            <x v="20"/>
            <x v="21"/>
            <x v="22"/>
            <x v="23"/>
          </reference>
        </references>
      </pivotArea>
    </format>
    <format dxfId="1753">
      <pivotArea dataOnly="0" labelOnly="1" grandCol="1" outline="0" fieldPosition="0"/>
    </format>
  </formats>
  <chartFormats count="54">
    <chartFormat chart="10" format="72" series="1">
      <pivotArea type="data" outline="0" fieldPosition="0">
        <references count="1">
          <reference field="0" count="1" selected="0">
            <x v="0"/>
          </reference>
        </references>
      </pivotArea>
    </chartFormat>
    <chartFormat chart="10" format="73" series="1">
      <pivotArea type="data" outline="0" fieldPosition="0">
        <references count="1">
          <reference field="0" count="1" selected="0">
            <x v="1"/>
          </reference>
        </references>
      </pivotArea>
    </chartFormat>
    <chartFormat chart="10" format="74" series="1">
      <pivotArea type="data" outline="0" fieldPosition="0">
        <references count="1">
          <reference field="0" count="1" selected="0">
            <x v="2"/>
          </reference>
        </references>
      </pivotArea>
    </chartFormat>
    <chartFormat chart="10" format="75" series="1">
      <pivotArea type="data" outline="0" fieldPosition="0">
        <references count="1">
          <reference field="0" count="1" selected="0">
            <x v="3"/>
          </reference>
        </references>
      </pivotArea>
    </chartFormat>
    <chartFormat chart="10" format="76" series="1">
      <pivotArea type="data" outline="0" fieldPosition="0">
        <references count="1">
          <reference field="0" count="1" selected="0">
            <x v="4"/>
          </reference>
        </references>
      </pivotArea>
    </chartFormat>
    <chartFormat chart="10" format="77" series="1">
      <pivotArea type="data" outline="0" fieldPosition="0">
        <references count="1">
          <reference field="0" count="1" selected="0">
            <x v="9"/>
          </reference>
        </references>
      </pivotArea>
    </chartFormat>
    <chartFormat chart="10" format="78" series="1">
      <pivotArea type="data" outline="0" fieldPosition="0">
        <references count="1">
          <reference field="0" count="1" selected="0">
            <x v="10"/>
          </reference>
        </references>
      </pivotArea>
    </chartFormat>
    <chartFormat chart="10" format="79" series="1">
      <pivotArea type="data" outline="0" fieldPosition="0">
        <references count="1">
          <reference field="0" count="1" selected="0">
            <x v="11"/>
          </reference>
        </references>
      </pivotArea>
    </chartFormat>
    <chartFormat chart="10" format="80" series="1">
      <pivotArea type="data" outline="0" fieldPosition="0">
        <references count="1">
          <reference field="0" count="1" selected="0">
            <x v="12"/>
          </reference>
        </references>
      </pivotArea>
    </chartFormat>
    <chartFormat chart="10" format="81" series="1">
      <pivotArea type="data" outline="0" fieldPosition="0">
        <references count="1">
          <reference field="0" count="1" selected="0">
            <x v="13"/>
          </reference>
        </references>
      </pivotArea>
    </chartFormat>
    <chartFormat chart="10" format="82" series="1">
      <pivotArea type="data" outline="0" fieldPosition="0">
        <references count="1">
          <reference field="0" count="1" selected="0">
            <x v="15"/>
          </reference>
        </references>
      </pivotArea>
    </chartFormat>
    <chartFormat chart="10" format="83" series="1">
      <pivotArea type="data" outline="0" fieldPosition="0">
        <references count="1">
          <reference field="0" count="1" selected="0">
            <x v="16"/>
          </reference>
        </references>
      </pivotArea>
    </chartFormat>
    <chartFormat chart="10" format="84" series="1">
      <pivotArea type="data" outline="0" fieldPosition="0">
        <references count="1">
          <reference field="0" count="1" selected="0">
            <x v="17"/>
          </reference>
        </references>
      </pivotArea>
    </chartFormat>
    <chartFormat chart="10" format="85" series="1">
      <pivotArea type="data" outline="0" fieldPosition="0">
        <references count="1">
          <reference field="0" count="1" selected="0">
            <x v="18"/>
          </reference>
        </references>
      </pivotArea>
    </chartFormat>
    <chartFormat chart="10" format="86" series="1">
      <pivotArea type="data" outline="0" fieldPosition="0">
        <references count="1">
          <reference field="0" count="1" selected="0">
            <x v="20"/>
          </reference>
        </references>
      </pivotArea>
    </chartFormat>
    <chartFormat chart="10" format="87" series="1">
      <pivotArea type="data" outline="0" fieldPosition="0">
        <references count="1">
          <reference field="0" count="1" selected="0">
            <x v="21"/>
          </reference>
        </references>
      </pivotArea>
    </chartFormat>
    <chartFormat chart="10" format="88" series="1">
      <pivotArea type="data" outline="0" fieldPosition="0">
        <references count="1">
          <reference field="0" count="1" selected="0">
            <x v="22"/>
          </reference>
        </references>
      </pivotArea>
    </chartFormat>
    <chartFormat chart="10" format="89" series="1">
      <pivotArea type="data" outline="0" fieldPosition="0">
        <references count="1">
          <reference field="0" count="1" selected="0">
            <x v="23"/>
          </reference>
        </references>
      </pivotArea>
    </chartFormat>
    <chartFormat chart="12" format="162" series="1">
      <pivotArea type="data" outline="0" fieldPosition="0">
        <references count="1">
          <reference field="0" count="1" selected="0">
            <x v="0"/>
          </reference>
        </references>
      </pivotArea>
    </chartFormat>
    <chartFormat chart="12" format="163" series="1">
      <pivotArea type="data" outline="0" fieldPosition="0">
        <references count="1">
          <reference field="0" count="1" selected="0">
            <x v="1"/>
          </reference>
        </references>
      </pivotArea>
    </chartFormat>
    <chartFormat chart="12" format="164" series="1">
      <pivotArea type="data" outline="0" fieldPosition="0">
        <references count="1">
          <reference field="0" count="1" selected="0">
            <x v="2"/>
          </reference>
        </references>
      </pivotArea>
    </chartFormat>
    <chartFormat chart="12" format="165" series="1">
      <pivotArea type="data" outline="0" fieldPosition="0">
        <references count="1">
          <reference field="0" count="1" selected="0">
            <x v="3"/>
          </reference>
        </references>
      </pivotArea>
    </chartFormat>
    <chartFormat chart="12" format="166" series="1">
      <pivotArea type="data" outline="0" fieldPosition="0">
        <references count="1">
          <reference field="0" count="1" selected="0">
            <x v="4"/>
          </reference>
        </references>
      </pivotArea>
    </chartFormat>
    <chartFormat chart="12" format="167" series="1">
      <pivotArea type="data" outline="0" fieldPosition="0">
        <references count="1">
          <reference field="0" count="1" selected="0">
            <x v="9"/>
          </reference>
        </references>
      </pivotArea>
    </chartFormat>
    <chartFormat chart="12" format="168" series="1">
      <pivotArea type="data" outline="0" fieldPosition="0">
        <references count="1">
          <reference field="0" count="1" selected="0">
            <x v="10"/>
          </reference>
        </references>
      </pivotArea>
    </chartFormat>
    <chartFormat chart="12" format="169" series="1">
      <pivotArea type="data" outline="0" fieldPosition="0">
        <references count="1">
          <reference field="0" count="1" selected="0">
            <x v="11"/>
          </reference>
        </references>
      </pivotArea>
    </chartFormat>
    <chartFormat chart="12" format="170" series="1">
      <pivotArea type="data" outline="0" fieldPosition="0">
        <references count="1">
          <reference field="0" count="1" selected="0">
            <x v="12"/>
          </reference>
        </references>
      </pivotArea>
    </chartFormat>
    <chartFormat chart="12" format="171" series="1">
      <pivotArea type="data" outline="0" fieldPosition="0">
        <references count="1">
          <reference field="0" count="1" selected="0">
            <x v="13"/>
          </reference>
        </references>
      </pivotArea>
    </chartFormat>
    <chartFormat chart="12" format="172" series="1">
      <pivotArea type="data" outline="0" fieldPosition="0">
        <references count="1">
          <reference field="0" count="1" selected="0">
            <x v="15"/>
          </reference>
        </references>
      </pivotArea>
    </chartFormat>
    <chartFormat chart="12" format="173" series="1">
      <pivotArea type="data" outline="0" fieldPosition="0">
        <references count="1">
          <reference field="0" count="1" selected="0">
            <x v="16"/>
          </reference>
        </references>
      </pivotArea>
    </chartFormat>
    <chartFormat chart="12" format="174" series="1">
      <pivotArea type="data" outline="0" fieldPosition="0">
        <references count="1">
          <reference field="0" count="1" selected="0">
            <x v="17"/>
          </reference>
        </references>
      </pivotArea>
    </chartFormat>
    <chartFormat chart="12" format="175" series="1">
      <pivotArea type="data" outline="0" fieldPosition="0">
        <references count="1">
          <reference field="0" count="1" selected="0">
            <x v="18"/>
          </reference>
        </references>
      </pivotArea>
    </chartFormat>
    <chartFormat chart="12" format="176" series="1">
      <pivotArea type="data" outline="0" fieldPosition="0">
        <references count="1">
          <reference field="0" count="1" selected="0">
            <x v="20"/>
          </reference>
        </references>
      </pivotArea>
    </chartFormat>
    <chartFormat chart="12" format="177" series="1">
      <pivotArea type="data" outline="0" fieldPosition="0">
        <references count="1">
          <reference field="0" count="1" selected="0">
            <x v="21"/>
          </reference>
        </references>
      </pivotArea>
    </chartFormat>
    <chartFormat chart="12" format="178" series="1">
      <pivotArea type="data" outline="0" fieldPosition="0">
        <references count="1">
          <reference field="0" count="1" selected="0">
            <x v="22"/>
          </reference>
        </references>
      </pivotArea>
    </chartFormat>
    <chartFormat chart="12" format="179" series="1">
      <pivotArea type="data" outline="0" fieldPosition="0">
        <references count="1">
          <reference field="0" count="1" selected="0">
            <x v="23"/>
          </reference>
        </references>
      </pivotArea>
    </chartFormat>
    <chartFormat chart="12" format="180" series="1">
      <pivotArea type="data" outline="0" fieldPosition="0">
        <references count="2">
          <reference field="4294967294" count="1" selected="0">
            <x v="0"/>
          </reference>
          <reference field="0" count="1" selected="0">
            <x v="0"/>
          </reference>
        </references>
      </pivotArea>
    </chartFormat>
    <chartFormat chart="12" format="181" series="1">
      <pivotArea type="data" outline="0" fieldPosition="0">
        <references count="2">
          <reference field="4294967294" count="1" selected="0">
            <x v="0"/>
          </reference>
          <reference field="0" count="1" selected="0">
            <x v="1"/>
          </reference>
        </references>
      </pivotArea>
    </chartFormat>
    <chartFormat chart="12" format="182" series="1">
      <pivotArea type="data" outline="0" fieldPosition="0">
        <references count="2">
          <reference field="4294967294" count="1" selected="0">
            <x v="0"/>
          </reference>
          <reference field="0" count="1" selected="0">
            <x v="2"/>
          </reference>
        </references>
      </pivotArea>
    </chartFormat>
    <chartFormat chart="12" format="183" series="1">
      <pivotArea type="data" outline="0" fieldPosition="0">
        <references count="2">
          <reference field="4294967294" count="1" selected="0">
            <x v="0"/>
          </reference>
          <reference field="0" count="1" selected="0">
            <x v="3"/>
          </reference>
        </references>
      </pivotArea>
    </chartFormat>
    <chartFormat chart="12" format="184" series="1">
      <pivotArea type="data" outline="0" fieldPosition="0">
        <references count="2">
          <reference field="4294967294" count="1" selected="0">
            <x v="0"/>
          </reference>
          <reference field="0" count="1" selected="0">
            <x v="4"/>
          </reference>
        </references>
      </pivotArea>
    </chartFormat>
    <chartFormat chart="12" format="185" series="1">
      <pivotArea type="data" outline="0" fieldPosition="0">
        <references count="2">
          <reference field="4294967294" count="1" selected="0">
            <x v="0"/>
          </reference>
          <reference field="0" count="1" selected="0">
            <x v="9"/>
          </reference>
        </references>
      </pivotArea>
    </chartFormat>
    <chartFormat chart="12" format="186" series="1">
      <pivotArea type="data" outline="0" fieldPosition="0">
        <references count="2">
          <reference field="4294967294" count="1" selected="0">
            <x v="0"/>
          </reference>
          <reference field="0" count="1" selected="0">
            <x v="10"/>
          </reference>
        </references>
      </pivotArea>
    </chartFormat>
    <chartFormat chart="12" format="187" series="1">
      <pivotArea type="data" outline="0" fieldPosition="0">
        <references count="2">
          <reference field="4294967294" count="1" selected="0">
            <x v="0"/>
          </reference>
          <reference field="0" count="1" selected="0">
            <x v="11"/>
          </reference>
        </references>
      </pivotArea>
    </chartFormat>
    <chartFormat chart="12" format="188" series="1">
      <pivotArea type="data" outline="0" fieldPosition="0">
        <references count="2">
          <reference field="4294967294" count="1" selected="0">
            <x v="0"/>
          </reference>
          <reference field="0" count="1" selected="0">
            <x v="12"/>
          </reference>
        </references>
      </pivotArea>
    </chartFormat>
    <chartFormat chart="12" format="189" series="1">
      <pivotArea type="data" outline="0" fieldPosition="0">
        <references count="2">
          <reference field="4294967294" count="1" selected="0">
            <x v="0"/>
          </reference>
          <reference field="0" count="1" selected="0">
            <x v="13"/>
          </reference>
        </references>
      </pivotArea>
    </chartFormat>
    <chartFormat chart="12" format="190" series="1">
      <pivotArea type="data" outline="0" fieldPosition="0">
        <references count="2">
          <reference field="4294967294" count="1" selected="0">
            <x v="0"/>
          </reference>
          <reference field="0" count="1" selected="0">
            <x v="15"/>
          </reference>
        </references>
      </pivotArea>
    </chartFormat>
    <chartFormat chart="12" format="191" series="1">
      <pivotArea type="data" outline="0" fieldPosition="0">
        <references count="2">
          <reference field="4294967294" count="1" selected="0">
            <x v="0"/>
          </reference>
          <reference field="0" count="1" selected="0">
            <x v="16"/>
          </reference>
        </references>
      </pivotArea>
    </chartFormat>
    <chartFormat chart="12" format="192" series="1">
      <pivotArea type="data" outline="0" fieldPosition="0">
        <references count="2">
          <reference field="4294967294" count="1" selected="0">
            <x v="0"/>
          </reference>
          <reference field="0" count="1" selected="0">
            <x v="17"/>
          </reference>
        </references>
      </pivotArea>
    </chartFormat>
    <chartFormat chart="12" format="193" series="1">
      <pivotArea type="data" outline="0" fieldPosition="0">
        <references count="2">
          <reference field="4294967294" count="1" selected="0">
            <x v="0"/>
          </reference>
          <reference field="0" count="1" selected="0">
            <x v="18"/>
          </reference>
        </references>
      </pivotArea>
    </chartFormat>
    <chartFormat chart="12" format="194" series="1">
      <pivotArea type="data" outline="0" fieldPosition="0">
        <references count="2">
          <reference field="4294967294" count="1" selected="0">
            <x v="0"/>
          </reference>
          <reference field="0" count="1" selected="0">
            <x v="20"/>
          </reference>
        </references>
      </pivotArea>
    </chartFormat>
    <chartFormat chart="12" format="195" series="1">
      <pivotArea type="data" outline="0" fieldPosition="0">
        <references count="2">
          <reference field="4294967294" count="1" selected="0">
            <x v="0"/>
          </reference>
          <reference field="0" count="1" selected="0">
            <x v="21"/>
          </reference>
        </references>
      </pivotArea>
    </chartFormat>
    <chartFormat chart="12" format="196" series="1">
      <pivotArea type="data" outline="0" fieldPosition="0">
        <references count="2">
          <reference field="4294967294" count="1" selected="0">
            <x v="0"/>
          </reference>
          <reference field="0" count="1" selected="0">
            <x v="22"/>
          </reference>
        </references>
      </pivotArea>
    </chartFormat>
    <chartFormat chart="12" format="197" series="1">
      <pivotArea type="data" outline="0" fieldPosition="0">
        <references count="2">
          <reference field="4294967294" count="1" selected="0">
            <x v="0"/>
          </reference>
          <reference field="0" count="1" selected="0">
            <x v="23"/>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8.xml><?xml version="1.0" encoding="utf-8"?>
<pivotTableDefinition xmlns="http://schemas.openxmlformats.org/spreadsheetml/2006/main" xmlns:mc="http://schemas.openxmlformats.org/markup-compatibility/2006" xmlns:xr="http://schemas.microsoft.com/office/spreadsheetml/2014/revision" mc:Ignorable="xr" xr:uid="{00000000-0007-0000-0700-000001000000}" name="TablaDinámica5" cacheId="0"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chartFormat="14">
  <location ref="A52:V66" firstHeaderRow="1" firstDataRow="2" firstDataCol="1" rowPageCount="1" colPageCount="1"/>
  <pivotFields count="34">
    <pivotField axis="axisCol" showAll="0">
      <items count="26">
        <item x="16"/>
        <item x="0"/>
        <item x="1"/>
        <item x="2"/>
        <item x="3"/>
        <item x="20"/>
        <item x="18"/>
        <item x="22"/>
        <item x="21"/>
        <item x="6"/>
        <item x="7"/>
        <item x="8"/>
        <item x="9"/>
        <item x="17"/>
        <item x="23"/>
        <item x="10"/>
        <item x="11"/>
        <item x="12"/>
        <item x="13"/>
        <item x="19"/>
        <item x="4"/>
        <item x="5"/>
        <item x="14"/>
        <item x="15"/>
        <item x="24"/>
        <item t="default"/>
      </items>
    </pivotField>
    <pivotField showAll="0"/>
    <pivotField showAll="0"/>
    <pivotField axis="axisRow" showAll="0">
      <items count="41">
        <item x="9"/>
        <item x="10"/>
        <item x="11"/>
        <item x="12"/>
        <item x="13"/>
        <item x="14"/>
        <item x="15"/>
        <item x="16"/>
        <item x="17"/>
        <item x="18"/>
        <item x="19"/>
        <item x="20"/>
        <item x="24"/>
        <item x="0"/>
        <item x="1"/>
        <item x="2"/>
        <item x="3"/>
        <item x="4"/>
        <item x="28"/>
        <item x="5"/>
        <item x="37"/>
        <item x="21"/>
        <item x="22"/>
        <item x="27"/>
        <item x="26"/>
        <item x="23"/>
        <item x="25"/>
        <item x="31"/>
        <item x="6"/>
        <item x="30"/>
        <item x="29"/>
        <item x="38"/>
        <item x="7"/>
        <item x="8"/>
        <item x="33"/>
        <item m="1" x="39"/>
        <item x="34"/>
        <item x="35"/>
        <item x="32"/>
        <item x="36"/>
        <item t="default"/>
      </items>
    </pivotField>
    <pivotField axis="axisPage" multipleItemSelectionAllowed="1" showAll="0">
      <items count="7">
        <item h="1" x="4"/>
        <item h="1" x="0"/>
        <item x="1"/>
        <item h="1" x="2"/>
        <item h="1" x="5"/>
        <item h="1" x="3"/>
        <item t="default"/>
      </items>
    </pivotField>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3"/>
  </rowFields>
  <rowItems count="13">
    <i>
      <x/>
    </i>
    <i>
      <x v="1"/>
    </i>
    <i>
      <x v="2"/>
    </i>
    <i>
      <x v="3"/>
    </i>
    <i>
      <x v="4"/>
    </i>
    <i>
      <x v="5"/>
    </i>
    <i>
      <x v="6"/>
    </i>
    <i>
      <x v="7"/>
    </i>
    <i>
      <x v="8"/>
    </i>
    <i>
      <x v="9"/>
    </i>
    <i>
      <x v="10"/>
    </i>
    <i>
      <x v="11"/>
    </i>
    <i t="grand">
      <x/>
    </i>
  </rowItems>
  <colFields count="1">
    <field x="0"/>
  </colFields>
  <colItems count="21">
    <i>
      <x/>
    </i>
    <i>
      <x v="1"/>
    </i>
    <i>
      <x v="2"/>
    </i>
    <i>
      <x v="3"/>
    </i>
    <i>
      <x v="4"/>
    </i>
    <i>
      <x v="5"/>
    </i>
    <i>
      <x v="6"/>
    </i>
    <i>
      <x v="9"/>
    </i>
    <i>
      <x v="10"/>
    </i>
    <i>
      <x v="11"/>
    </i>
    <i>
      <x v="12"/>
    </i>
    <i>
      <x v="15"/>
    </i>
    <i>
      <x v="16"/>
    </i>
    <i>
      <x v="17"/>
    </i>
    <i>
      <x v="18"/>
    </i>
    <i>
      <x v="19"/>
    </i>
    <i>
      <x v="20"/>
    </i>
    <i>
      <x v="21"/>
    </i>
    <i>
      <x v="22"/>
    </i>
    <i>
      <x v="23"/>
    </i>
    <i t="grand">
      <x/>
    </i>
  </colItems>
  <pageFields count="1">
    <pageField fld="4" hier="-1"/>
  </pageFields>
  <dataFields count="1">
    <dataField name="Promedio de %SAT. OD" fld="12" subtotal="average" baseField="3" baseItem="7"/>
  </dataFields>
  <formats count="30">
    <format dxfId="1792">
      <pivotArea type="all" dataOnly="0" outline="0" fieldPosition="0"/>
    </format>
    <format dxfId="1791">
      <pivotArea outline="0" collapsedLevelsAreSubtotals="1" fieldPosition="0"/>
    </format>
    <format dxfId="1790">
      <pivotArea type="origin" dataOnly="0" labelOnly="1" outline="0" fieldPosition="0"/>
    </format>
    <format dxfId="1789">
      <pivotArea field="0" type="button" dataOnly="0" labelOnly="1" outline="0" axis="axisCol" fieldPosition="0"/>
    </format>
    <format dxfId="1788">
      <pivotArea type="topRight" dataOnly="0" labelOnly="1" outline="0" fieldPosition="0"/>
    </format>
    <format dxfId="1787">
      <pivotArea field="3" type="button" dataOnly="0" labelOnly="1" outline="0" axis="axisRow" fieldPosition="0"/>
    </format>
    <format dxfId="1786">
      <pivotArea dataOnly="0" labelOnly="1" fieldPosition="0">
        <references count="1">
          <reference field="3" count="9">
            <x v="13"/>
            <x v="14"/>
            <x v="15"/>
            <x v="16"/>
            <x v="17"/>
            <x v="19"/>
            <x v="28"/>
            <x v="32"/>
            <x v="33"/>
          </reference>
        </references>
      </pivotArea>
    </format>
    <format dxfId="1785">
      <pivotArea dataOnly="0" labelOnly="1" grandRow="1" outline="0" fieldPosition="0"/>
    </format>
    <format dxfId="1784">
      <pivotArea dataOnly="0" labelOnly="1" fieldPosition="0">
        <references count="1">
          <reference field="0" count="18">
            <x v="0"/>
            <x v="1"/>
            <x v="2"/>
            <x v="3"/>
            <x v="4"/>
            <x v="9"/>
            <x v="10"/>
            <x v="11"/>
            <x v="12"/>
            <x v="13"/>
            <x v="15"/>
            <x v="16"/>
            <x v="17"/>
            <x v="18"/>
            <x v="20"/>
            <x v="21"/>
            <x v="22"/>
            <x v="23"/>
          </reference>
        </references>
      </pivotArea>
    </format>
    <format dxfId="1783">
      <pivotArea dataOnly="0" labelOnly="1" grandCol="1" outline="0" fieldPosition="0"/>
    </format>
    <format dxfId="1782">
      <pivotArea type="all" dataOnly="0" outline="0" fieldPosition="0"/>
    </format>
    <format dxfId="1781">
      <pivotArea outline="0" collapsedLevelsAreSubtotals="1" fieldPosition="0"/>
    </format>
    <format dxfId="1780">
      <pivotArea type="origin" dataOnly="0" labelOnly="1" outline="0" fieldPosition="0"/>
    </format>
    <format dxfId="1779">
      <pivotArea field="0" type="button" dataOnly="0" labelOnly="1" outline="0" axis="axisCol" fieldPosition="0"/>
    </format>
    <format dxfId="1778">
      <pivotArea type="topRight" dataOnly="0" labelOnly="1" outline="0" fieldPosition="0"/>
    </format>
    <format dxfId="1777">
      <pivotArea field="3" type="button" dataOnly="0" labelOnly="1" outline="0" axis="axisRow" fieldPosition="0"/>
    </format>
    <format dxfId="1776">
      <pivotArea dataOnly="0" labelOnly="1" fieldPosition="0">
        <references count="1">
          <reference field="3" count="12">
            <x v="0"/>
            <x v="1"/>
            <x v="2"/>
            <x v="3"/>
            <x v="4"/>
            <x v="5"/>
            <x v="6"/>
            <x v="7"/>
            <x v="8"/>
            <x v="9"/>
            <x v="10"/>
            <x v="11"/>
          </reference>
        </references>
      </pivotArea>
    </format>
    <format dxfId="1775">
      <pivotArea dataOnly="0" labelOnly="1" grandRow="1" outline="0" fieldPosition="0"/>
    </format>
    <format dxfId="1774">
      <pivotArea dataOnly="0" labelOnly="1" fieldPosition="0">
        <references count="1">
          <reference field="0" count="20">
            <x v="0"/>
            <x v="1"/>
            <x v="2"/>
            <x v="3"/>
            <x v="4"/>
            <x v="5"/>
            <x v="6"/>
            <x v="9"/>
            <x v="10"/>
            <x v="11"/>
            <x v="12"/>
            <x v="15"/>
            <x v="16"/>
            <x v="17"/>
            <x v="18"/>
            <x v="19"/>
            <x v="20"/>
            <x v="21"/>
            <x v="22"/>
            <x v="23"/>
          </reference>
        </references>
      </pivotArea>
    </format>
    <format dxfId="1773">
      <pivotArea dataOnly="0" labelOnly="1" grandCol="1" outline="0" fieldPosition="0"/>
    </format>
    <format dxfId="1772">
      <pivotArea type="all" dataOnly="0" outline="0" fieldPosition="0"/>
    </format>
    <format dxfId="1771">
      <pivotArea outline="0" collapsedLevelsAreSubtotals="1" fieldPosition="0"/>
    </format>
    <format dxfId="1770">
      <pivotArea type="origin" dataOnly="0" labelOnly="1" outline="0" fieldPosition="0"/>
    </format>
    <format dxfId="1769">
      <pivotArea field="0" type="button" dataOnly="0" labelOnly="1" outline="0" axis="axisCol" fieldPosition="0"/>
    </format>
    <format dxfId="1768">
      <pivotArea type="topRight" dataOnly="0" labelOnly="1" outline="0" fieldPosition="0"/>
    </format>
    <format dxfId="1767">
      <pivotArea field="3" type="button" dataOnly="0" labelOnly="1" outline="0" axis="axisRow" fieldPosition="0"/>
    </format>
    <format dxfId="1766">
      <pivotArea dataOnly="0" labelOnly="1" fieldPosition="0">
        <references count="1">
          <reference field="3" count="12">
            <x v="0"/>
            <x v="1"/>
            <x v="2"/>
            <x v="3"/>
            <x v="4"/>
            <x v="5"/>
            <x v="6"/>
            <x v="7"/>
            <x v="8"/>
            <x v="9"/>
            <x v="10"/>
            <x v="11"/>
          </reference>
        </references>
      </pivotArea>
    </format>
    <format dxfId="1765">
      <pivotArea dataOnly="0" labelOnly="1" grandRow="1" outline="0" fieldPosition="0"/>
    </format>
    <format dxfId="1764">
      <pivotArea dataOnly="0" labelOnly="1" fieldPosition="0">
        <references count="1">
          <reference field="0" count="20">
            <x v="0"/>
            <x v="1"/>
            <x v="2"/>
            <x v="3"/>
            <x v="4"/>
            <x v="5"/>
            <x v="6"/>
            <x v="9"/>
            <x v="10"/>
            <x v="11"/>
            <x v="12"/>
            <x v="15"/>
            <x v="16"/>
            <x v="17"/>
            <x v="18"/>
            <x v="19"/>
            <x v="20"/>
            <x v="21"/>
            <x v="22"/>
            <x v="23"/>
          </reference>
        </references>
      </pivotArea>
    </format>
    <format dxfId="1763">
      <pivotArea dataOnly="0" labelOnly="1" grandCol="1" outline="0" fieldPosition="0"/>
    </format>
  </formats>
  <chartFormats count="60">
    <chartFormat chart="11" format="60" series="1">
      <pivotArea type="data" outline="0" fieldPosition="0">
        <references count="1">
          <reference field="0" count="1" selected="0">
            <x v="0"/>
          </reference>
        </references>
      </pivotArea>
    </chartFormat>
    <chartFormat chart="11" format="61" series="1">
      <pivotArea type="data" outline="0" fieldPosition="0">
        <references count="1">
          <reference field="0" count="1" selected="0">
            <x v="1"/>
          </reference>
        </references>
      </pivotArea>
    </chartFormat>
    <chartFormat chart="11" format="62" series="1">
      <pivotArea type="data" outline="0" fieldPosition="0">
        <references count="1">
          <reference field="0" count="1" selected="0">
            <x v="2"/>
          </reference>
        </references>
      </pivotArea>
    </chartFormat>
    <chartFormat chart="11" format="63" series="1">
      <pivotArea type="data" outline="0" fieldPosition="0">
        <references count="1">
          <reference field="0" count="1" selected="0">
            <x v="3"/>
          </reference>
        </references>
      </pivotArea>
    </chartFormat>
    <chartFormat chart="11" format="64" series="1">
      <pivotArea type="data" outline="0" fieldPosition="0">
        <references count="1">
          <reference field="0" count="1" selected="0">
            <x v="4"/>
          </reference>
        </references>
      </pivotArea>
    </chartFormat>
    <chartFormat chart="11" format="65" series="1">
      <pivotArea type="data" outline="0" fieldPosition="0">
        <references count="1">
          <reference field="0" count="1" selected="0">
            <x v="5"/>
          </reference>
        </references>
      </pivotArea>
    </chartFormat>
    <chartFormat chart="11" format="66" series="1">
      <pivotArea type="data" outline="0" fieldPosition="0">
        <references count="1">
          <reference field="0" count="1" selected="0">
            <x v="6"/>
          </reference>
        </references>
      </pivotArea>
    </chartFormat>
    <chartFormat chart="11" format="67" series="1">
      <pivotArea type="data" outline="0" fieldPosition="0">
        <references count="1">
          <reference field="0" count="1" selected="0">
            <x v="9"/>
          </reference>
        </references>
      </pivotArea>
    </chartFormat>
    <chartFormat chart="11" format="68" series="1">
      <pivotArea type="data" outline="0" fieldPosition="0">
        <references count="1">
          <reference field="0" count="1" selected="0">
            <x v="10"/>
          </reference>
        </references>
      </pivotArea>
    </chartFormat>
    <chartFormat chart="11" format="69" series="1">
      <pivotArea type="data" outline="0" fieldPosition="0">
        <references count="1">
          <reference field="0" count="1" selected="0">
            <x v="11"/>
          </reference>
        </references>
      </pivotArea>
    </chartFormat>
    <chartFormat chart="11" format="70" series="1">
      <pivotArea type="data" outline="0" fieldPosition="0">
        <references count="1">
          <reference field="0" count="1" selected="0">
            <x v="12"/>
          </reference>
        </references>
      </pivotArea>
    </chartFormat>
    <chartFormat chart="11" format="71" series="1">
      <pivotArea type="data" outline="0" fieldPosition="0">
        <references count="1">
          <reference field="0" count="1" selected="0">
            <x v="15"/>
          </reference>
        </references>
      </pivotArea>
    </chartFormat>
    <chartFormat chart="11" format="72" series="1">
      <pivotArea type="data" outline="0" fieldPosition="0">
        <references count="1">
          <reference field="0" count="1" selected="0">
            <x v="16"/>
          </reference>
        </references>
      </pivotArea>
    </chartFormat>
    <chartFormat chart="11" format="73" series="1">
      <pivotArea type="data" outline="0" fieldPosition="0">
        <references count="1">
          <reference field="0" count="1" selected="0">
            <x v="17"/>
          </reference>
        </references>
      </pivotArea>
    </chartFormat>
    <chartFormat chart="11" format="74" series="1">
      <pivotArea type="data" outline="0" fieldPosition="0">
        <references count="1">
          <reference field="0" count="1" selected="0">
            <x v="18"/>
          </reference>
        </references>
      </pivotArea>
    </chartFormat>
    <chartFormat chart="11" format="75" series="1">
      <pivotArea type="data" outline="0" fieldPosition="0">
        <references count="1">
          <reference field="0" count="1" selected="0">
            <x v="19"/>
          </reference>
        </references>
      </pivotArea>
    </chartFormat>
    <chartFormat chart="11" format="76" series="1">
      <pivotArea type="data" outline="0" fieldPosition="0">
        <references count="1">
          <reference field="0" count="1" selected="0">
            <x v="20"/>
          </reference>
        </references>
      </pivotArea>
    </chartFormat>
    <chartFormat chart="11" format="77" series="1">
      <pivotArea type="data" outline="0" fieldPosition="0">
        <references count="1">
          <reference field="0" count="1" selected="0">
            <x v="21"/>
          </reference>
        </references>
      </pivotArea>
    </chartFormat>
    <chartFormat chart="11" format="78" series="1">
      <pivotArea type="data" outline="0" fieldPosition="0">
        <references count="1">
          <reference field="0" count="1" selected="0">
            <x v="22"/>
          </reference>
        </references>
      </pivotArea>
    </chartFormat>
    <chartFormat chart="11" format="79" series="1">
      <pivotArea type="data" outline="0" fieldPosition="0">
        <references count="1">
          <reference field="0" count="1" selected="0">
            <x v="23"/>
          </reference>
        </references>
      </pivotArea>
    </chartFormat>
    <chartFormat chart="13" format="160" series="1">
      <pivotArea type="data" outline="0" fieldPosition="0">
        <references count="1">
          <reference field="0" count="1" selected="0">
            <x v="0"/>
          </reference>
        </references>
      </pivotArea>
    </chartFormat>
    <chartFormat chart="13" format="161" series="1">
      <pivotArea type="data" outline="0" fieldPosition="0">
        <references count="1">
          <reference field="0" count="1" selected="0">
            <x v="1"/>
          </reference>
        </references>
      </pivotArea>
    </chartFormat>
    <chartFormat chart="13" format="162" series="1">
      <pivotArea type="data" outline="0" fieldPosition="0">
        <references count="1">
          <reference field="0" count="1" selected="0">
            <x v="2"/>
          </reference>
        </references>
      </pivotArea>
    </chartFormat>
    <chartFormat chart="13" format="163" series="1">
      <pivotArea type="data" outline="0" fieldPosition="0">
        <references count="1">
          <reference field="0" count="1" selected="0">
            <x v="3"/>
          </reference>
        </references>
      </pivotArea>
    </chartFormat>
    <chartFormat chart="13" format="164" series="1">
      <pivotArea type="data" outline="0" fieldPosition="0">
        <references count="1">
          <reference field="0" count="1" selected="0">
            <x v="4"/>
          </reference>
        </references>
      </pivotArea>
    </chartFormat>
    <chartFormat chart="13" format="165" series="1">
      <pivotArea type="data" outline="0" fieldPosition="0">
        <references count="1">
          <reference field="0" count="1" selected="0">
            <x v="5"/>
          </reference>
        </references>
      </pivotArea>
    </chartFormat>
    <chartFormat chart="13" format="166" series="1">
      <pivotArea type="data" outline="0" fieldPosition="0">
        <references count="1">
          <reference field="0" count="1" selected="0">
            <x v="6"/>
          </reference>
        </references>
      </pivotArea>
    </chartFormat>
    <chartFormat chart="13" format="167" series="1">
      <pivotArea type="data" outline="0" fieldPosition="0">
        <references count="1">
          <reference field="0" count="1" selected="0">
            <x v="9"/>
          </reference>
        </references>
      </pivotArea>
    </chartFormat>
    <chartFormat chart="13" format="168" series="1">
      <pivotArea type="data" outline="0" fieldPosition="0">
        <references count="1">
          <reference field="0" count="1" selected="0">
            <x v="10"/>
          </reference>
        </references>
      </pivotArea>
    </chartFormat>
    <chartFormat chart="13" format="169" series="1">
      <pivotArea type="data" outline="0" fieldPosition="0">
        <references count="1">
          <reference field="0" count="1" selected="0">
            <x v="11"/>
          </reference>
        </references>
      </pivotArea>
    </chartFormat>
    <chartFormat chart="13" format="170" series="1">
      <pivotArea type="data" outline="0" fieldPosition="0">
        <references count="1">
          <reference field="0" count="1" selected="0">
            <x v="12"/>
          </reference>
        </references>
      </pivotArea>
    </chartFormat>
    <chartFormat chart="13" format="171" series="1">
      <pivotArea type="data" outline="0" fieldPosition="0">
        <references count="1">
          <reference field="0" count="1" selected="0">
            <x v="15"/>
          </reference>
        </references>
      </pivotArea>
    </chartFormat>
    <chartFormat chart="13" format="172" series="1">
      <pivotArea type="data" outline="0" fieldPosition="0">
        <references count="1">
          <reference field="0" count="1" selected="0">
            <x v="16"/>
          </reference>
        </references>
      </pivotArea>
    </chartFormat>
    <chartFormat chart="13" format="173" series="1">
      <pivotArea type="data" outline="0" fieldPosition="0">
        <references count="1">
          <reference field="0" count="1" selected="0">
            <x v="17"/>
          </reference>
        </references>
      </pivotArea>
    </chartFormat>
    <chartFormat chart="13" format="174" series="1">
      <pivotArea type="data" outline="0" fieldPosition="0">
        <references count="1">
          <reference field="0" count="1" selected="0">
            <x v="18"/>
          </reference>
        </references>
      </pivotArea>
    </chartFormat>
    <chartFormat chart="13" format="175" series="1">
      <pivotArea type="data" outline="0" fieldPosition="0">
        <references count="1">
          <reference field="0" count="1" selected="0">
            <x v="19"/>
          </reference>
        </references>
      </pivotArea>
    </chartFormat>
    <chartFormat chart="13" format="176" series="1">
      <pivotArea type="data" outline="0" fieldPosition="0">
        <references count="1">
          <reference field="0" count="1" selected="0">
            <x v="20"/>
          </reference>
        </references>
      </pivotArea>
    </chartFormat>
    <chartFormat chart="13" format="177" series="1">
      <pivotArea type="data" outline="0" fieldPosition="0">
        <references count="1">
          <reference field="0" count="1" selected="0">
            <x v="21"/>
          </reference>
        </references>
      </pivotArea>
    </chartFormat>
    <chartFormat chart="13" format="178" series="1">
      <pivotArea type="data" outline="0" fieldPosition="0">
        <references count="1">
          <reference field="0" count="1" selected="0">
            <x v="22"/>
          </reference>
        </references>
      </pivotArea>
    </chartFormat>
    <chartFormat chart="13" format="179" series="1">
      <pivotArea type="data" outline="0" fieldPosition="0">
        <references count="1">
          <reference field="0" count="1" selected="0">
            <x v="23"/>
          </reference>
        </references>
      </pivotArea>
    </chartFormat>
    <chartFormat chart="13" format="180" series="1">
      <pivotArea type="data" outline="0" fieldPosition="0">
        <references count="2">
          <reference field="4294967294" count="1" selected="0">
            <x v="0"/>
          </reference>
          <reference field="0" count="1" selected="0">
            <x v="0"/>
          </reference>
        </references>
      </pivotArea>
    </chartFormat>
    <chartFormat chart="13" format="181" series="1">
      <pivotArea type="data" outline="0" fieldPosition="0">
        <references count="2">
          <reference field="4294967294" count="1" selected="0">
            <x v="0"/>
          </reference>
          <reference field="0" count="1" selected="0">
            <x v="1"/>
          </reference>
        </references>
      </pivotArea>
    </chartFormat>
    <chartFormat chart="13" format="182" series="1">
      <pivotArea type="data" outline="0" fieldPosition="0">
        <references count="2">
          <reference field="4294967294" count="1" selected="0">
            <x v="0"/>
          </reference>
          <reference field="0" count="1" selected="0">
            <x v="2"/>
          </reference>
        </references>
      </pivotArea>
    </chartFormat>
    <chartFormat chart="13" format="183" series="1">
      <pivotArea type="data" outline="0" fieldPosition="0">
        <references count="2">
          <reference field="4294967294" count="1" selected="0">
            <x v="0"/>
          </reference>
          <reference field="0" count="1" selected="0">
            <x v="3"/>
          </reference>
        </references>
      </pivotArea>
    </chartFormat>
    <chartFormat chart="13" format="184" series="1">
      <pivotArea type="data" outline="0" fieldPosition="0">
        <references count="2">
          <reference field="4294967294" count="1" selected="0">
            <x v="0"/>
          </reference>
          <reference field="0" count="1" selected="0">
            <x v="4"/>
          </reference>
        </references>
      </pivotArea>
    </chartFormat>
    <chartFormat chart="13" format="185" series="1">
      <pivotArea type="data" outline="0" fieldPosition="0">
        <references count="2">
          <reference field="4294967294" count="1" selected="0">
            <x v="0"/>
          </reference>
          <reference field="0" count="1" selected="0">
            <x v="5"/>
          </reference>
        </references>
      </pivotArea>
    </chartFormat>
    <chartFormat chart="13" format="186" series="1">
      <pivotArea type="data" outline="0" fieldPosition="0">
        <references count="2">
          <reference field="4294967294" count="1" selected="0">
            <x v="0"/>
          </reference>
          <reference field="0" count="1" selected="0">
            <x v="6"/>
          </reference>
        </references>
      </pivotArea>
    </chartFormat>
    <chartFormat chart="13" format="187" series="1">
      <pivotArea type="data" outline="0" fieldPosition="0">
        <references count="2">
          <reference field="4294967294" count="1" selected="0">
            <x v="0"/>
          </reference>
          <reference field="0" count="1" selected="0">
            <x v="9"/>
          </reference>
        </references>
      </pivotArea>
    </chartFormat>
    <chartFormat chart="13" format="188" series="1">
      <pivotArea type="data" outline="0" fieldPosition="0">
        <references count="2">
          <reference field="4294967294" count="1" selected="0">
            <x v="0"/>
          </reference>
          <reference field="0" count="1" selected="0">
            <x v="10"/>
          </reference>
        </references>
      </pivotArea>
    </chartFormat>
    <chartFormat chart="13" format="189" series="1">
      <pivotArea type="data" outline="0" fieldPosition="0">
        <references count="2">
          <reference field="4294967294" count="1" selected="0">
            <x v="0"/>
          </reference>
          <reference field="0" count="1" selected="0">
            <x v="11"/>
          </reference>
        </references>
      </pivotArea>
    </chartFormat>
    <chartFormat chart="13" format="190" series="1">
      <pivotArea type="data" outline="0" fieldPosition="0">
        <references count="2">
          <reference field="4294967294" count="1" selected="0">
            <x v="0"/>
          </reference>
          <reference field="0" count="1" selected="0">
            <x v="12"/>
          </reference>
        </references>
      </pivotArea>
    </chartFormat>
    <chartFormat chart="13" format="191" series="1">
      <pivotArea type="data" outline="0" fieldPosition="0">
        <references count="2">
          <reference field="4294967294" count="1" selected="0">
            <x v="0"/>
          </reference>
          <reference field="0" count="1" selected="0">
            <x v="15"/>
          </reference>
        </references>
      </pivotArea>
    </chartFormat>
    <chartFormat chart="13" format="192" series="1">
      <pivotArea type="data" outline="0" fieldPosition="0">
        <references count="2">
          <reference field="4294967294" count="1" selected="0">
            <x v="0"/>
          </reference>
          <reference field="0" count="1" selected="0">
            <x v="16"/>
          </reference>
        </references>
      </pivotArea>
    </chartFormat>
    <chartFormat chart="13" format="193" series="1">
      <pivotArea type="data" outline="0" fieldPosition="0">
        <references count="2">
          <reference field="4294967294" count="1" selected="0">
            <x v="0"/>
          </reference>
          <reference field="0" count="1" selected="0">
            <x v="17"/>
          </reference>
        </references>
      </pivotArea>
    </chartFormat>
    <chartFormat chart="13" format="194" series="1">
      <pivotArea type="data" outline="0" fieldPosition="0">
        <references count="2">
          <reference field="4294967294" count="1" selected="0">
            <x v="0"/>
          </reference>
          <reference field="0" count="1" selected="0">
            <x v="18"/>
          </reference>
        </references>
      </pivotArea>
    </chartFormat>
    <chartFormat chart="13" format="195" series="1">
      <pivotArea type="data" outline="0" fieldPosition="0">
        <references count="2">
          <reference field="4294967294" count="1" selected="0">
            <x v="0"/>
          </reference>
          <reference field="0" count="1" selected="0">
            <x v="19"/>
          </reference>
        </references>
      </pivotArea>
    </chartFormat>
    <chartFormat chart="13" format="196" series="1">
      <pivotArea type="data" outline="0" fieldPosition="0">
        <references count="2">
          <reference field="4294967294" count="1" selected="0">
            <x v="0"/>
          </reference>
          <reference field="0" count="1" selected="0">
            <x v="20"/>
          </reference>
        </references>
      </pivotArea>
    </chartFormat>
    <chartFormat chart="13" format="197" series="1">
      <pivotArea type="data" outline="0" fieldPosition="0">
        <references count="2">
          <reference field="4294967294" count="1" selected="0">
            <x v="0"/>
          </reference>
          <reference field="0" count="1" selected="0">
            <x v="21"/>
          </reference>
        </references>
      </pivotArea>
    </chartFormat>
    <chartFormat chart="13" format="198" series="1">
      <pivotArea type="data" outline="0" fieldPosition="0">
        <references count="2">
          <reference field="4294967294" count="1" selected="0">
            <x v="0"/>
          </reference>
          <reference field="0" count="1" selected="0">
            <x v="22"/>
          </reference>
        </references>
      </pivotArea>
    </chartFormat>
    <chartFormat chart="13" format="199" series="1">
      <pivotArea type="data" outline="0" fieldPosition="0">
        <references count="2">
          <reference field="4294967294" count="1" selected="0">
            <x v="0"/>
          </reference>
          <reference field="0" count="1" selected="0">
            <x v="23"/>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9.xml><?xml version="1.0" encoding="utf-8"?>
<pivotTableDefinition xmlns="http://schemas.openxmlformats.org/spreadsheetml/2006/main" xmlns:mc="http://schemas.openxmlformats.org/markup-compatibility/2006" xmlns:xr="http://schemas.microsoft.com/office/spreadsheetml/2014/revision" mc:Ignorable="xr" xr:uid="{00000000-0007-0000-0700-000002000000}" name="TablaDinámica7" cacheId="0"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chartFormat="19">
  <location ref="A100:O114" firstHeaderRow="1" firstDataRow="2" firstDataCol="1" rowPageCount="1" colPageCount="1"/>
  <pivotFields count="34">
    <pivotField axis="axisCol" showAll="0">
      <items count="26">
        <item x="16"/>
        <item x="0"/>
        <item x="1"/>
        <item x="2"/>
        <item x="3"/>
        <item x="20"/>
        <item x="18"/>
        <item x="22"/>
        <item x="21"/>
        <item x="6"/>
        <item x="7"/>
        <item x="8"/>
        <item x="9"/>
        <item x="17"/>
        <item x="23"/>
        <item x="10"/>
        <item x="11"/>
        <item x="12"/>
        <item x="13"/>
        <item x="19"/>
        <item x="4"/>
        <item x="5"/>
        <item x="14"/>
        <item x="15"/>
        <item x="24"/>
        <item t="default"/>
      </items>
    </pivotField>
    <pivotField showAll="0"/>
    <pivotField showAll="0"/>
    <pivotField axis="axisRow" showAll="0">
      <items count="41">
        <item x="9"/>
        <item x="10"/>
        <item x="11"/>
        <item x="12"/>
        <item x="13"/>
        <item x="14"/>
        <item x="15"/>
        <item x="16"/>
        <item x="17"/>
        <item x="18"/>
        <item x="19"/>
        <item x="20"/>
        <item x="21"/>
        <item x="22"/>
        <item x="23"/>
        <item x="24"/>
        <item x="0"/>
        <item x="1"/>
        <item x="2"/>
        <item x="3"/>
        <item x="4"/>
        <item x="25"/>
        <item x="26"/>
        <item x="27"/>
        <item x="28"/>
        <item x="5"/>
        <item x="37"/>
        <item x="29"/>
        <item x="30"/>
        <item x="31"/>
        <item x="6"/>
        <item x="38"/>
        <item x="7"/>
        <item x="8"/>
        <item x="33"/>
        <item m="1" x="39"/>
        <item x="34"/>
        <item x="35"/>
        <item x="32"/>
        <item x="36"/>
        <item t="default"/>
      </items>
    </pivotField>
    <pivotField axis="axisPage" multipleItemSelectionAllowed="1" showAll="0">
      <items count="7">
        <item h="1" x="4"/>
        <item h="1" x="0"/>
        <item h="1" x="1"/>
        <item x="2"/>
        <item h="1" x="5"/>
        <item h="1" x="3"/>
        <item t="default"/>
      </items>
    </pivotField>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3"/>
  </rowFields>
  <rowItems count="13">
    <i>
      <x v="12"/>
    </i>
    <i>
      <x v="13"/>
    </i>
    <i>
      <x v="14"/>
    </i>
    <i>
      <x v="15"/>
    </i>
    <i>
      <x v="21"/>
    </i>
    <i>
      <x v="22"/>
    </i>
    <i>
      <x v="23"/>
    </i>
    <i>
      <x v="24"/>
    </i>
    <i>
      <x v="27"/>
    </i>
    <i>
      <x v="28"/>
    </i>
    <i>
      <x v="29"/>
    </i>
    <i>
      <x v="38"/>
    </i>
    <i t="grand">
      <x/>
    </i>
  </rowItems>
  <colFields count="1">
    <field x="0"/>
  </colFields>
  <colItems count="14">
    <i>
      <x v="2"/>
    </i>
    <i>
      <x v="4"/>
    </i>
    <i>
      <x v="6"/>
    </i>
    <i>
      <x v="7"/>
    </i>
    <i>
      <x v="8"/>
    </i>
    <i>
      <x v="10"/>
    </i>
    <i>
      <x v="12"/>
    </i>
    <i>
      <x v="14"/>
    </i>
    <i>
      <x v="16"/>
    </i>
    <i>
      <x v="18"/>
    </i>
    <i>
      <x v="20"/>
    </i>
    <i>
      <x v="21"/>
    </i>
    <i>
      <x v="22"/>
    </i>
    <i t="grand">
      <x/>
    </i>
  </colItems>
  <pageFields count="1">
    <pageField fld="4" hier="-1"/>
  </pageFields>
  <dataFields count="1">
    <dataField name="Promedio de %SAT. OD" fld="12" subtotal="average" baseField="3" baseItem="22"/>
  </dataFields>
  <formats count="50">
    <format dxfId="1842">
      <pivotArea type="all" dataOnly="0" outline="0" fieldPosition="0"/>
    </format>
    <format dxfId="1841">
      <pivotArea outline="0" collapsedLevelsAreSubtotals="1" fieldPosition="0"/>
    </format>
    <format dxfId="1840">
      <pivotArea type="origin" dataOnly="0" labelOnly="1" outline="0" fieldPosition="0"/>
    </format>
    <format dxfId="1839">
      <pivotArea field="0" type="button" dataOnly="0" labelOnly="1" outline="0" axis="axisCol" fieldPosition="0"/>
    </format>
    <format dxfId="1838">
      <pivotArea type="topRight" dataOnly="0" labelOnly="1" outline="0" fieldPosition="0"/>
    </format>
    <format dxfId="1837">
      <pivotArea field="3" type="button" dataOnly="0" labelOnly="1" outline="0" axis="axisRow" fieldPosition="0"/>
    </format>
    <format dxfId="1836">
      <pivotArea dataOnly="0" labelOnly="1" fieldPosition="0">
        <references count="1">
          <reference field="3" count="9">
            <x v="16"/>
            <x v="17"/>
            <x v="18"/>
            <x v="19"/>
            <x v="20"/>
            <x v="25"/>
            <x v="30"/>
            <x v="32"/>
            <x v="33"/>
          </reference>
        </references>
      </pivotArea>
    </format>
    <format dxfId="1835">
      <pivotArea dataOnly="0" labelOnly="1" grandRow="1" outline="0" fieldPosition="0"/>
    </format>
    <format dxfId="1834">
      <pivotArea dataOnly="0" labelOnly="1" fieldPosition="0">
        <references count="1">
          <reference field="0" count="18">
            <x v="0"/>
            <x v="1"/>
            <x v="2"/>
            <x v="3"/>
            <x v="4"/>
            <x v="9"/>
            <x v="10"/>
            <x v="11"/>
            <x v="12"/>
            <x v="13"/>
            <x v="15"/>
            <x v="16"/>
            <x v="17"/>
            <x v="18"/>
            <x v="20"/>
            <x v="21"/>
            <x v="22"/>
            <x v="23"/>
          </reference>
        </references>
      </pivotArea>
    </format>
    <format dxfId="1833">
      <pivotArea dataOnly="0" labelOnly="1" grandCol="1" outline="0" fieldPosition="0"/>
    </format>
    <format dxfId="1832">
      <pivotArea type="all" dataOnly="0" outline="0" fieldPosition="0"/>
    </format>
    <format dxfId="1831">
      <pivotArea outline="0" collapsedLevelsAreSubtotals="1" fieldPosition="0"/>
    </format>
    <format dxfId="1830">
      <pivotArea type="origin" dataOnly="0" labelOnly="1" outline="0" fieldPosition="0"/>
    </format>
    <format dxfId="1829">
      <pivotArea field="0" type="button" dataOnly="0" labelOnly="1" outline="0" axis="axisCol" fieldPosition="0"/>
    </format>
    <format dxfId="1828">
      <pivotArea type="topRight" dataOnly="0" labelOnly="1" outline="0" fieldPosition="0"/>
    </format>
    <format dxfId="1827">
      <pivotArea field="3" type="button" dataOnly="0" labelOnly="1" outline="0" axis="axisRow" fieldPosition="0"/>
    </format>
    <format dxfId="1826">
      <pivotArea dataOnly="0" labelOnly="1" fieldPosition="0">
        <references count="1">
          <reference field="3" count="11">
            <x v="12"/>
            <x v="13"/>
            <x v="14"/>
            <x v="15"/>
            <x v="21"/>
            <x v="22"/>
            <x v="23"/>
            <x v="24"/>
            <x v="27"/>
            <x v="28"/>
            <x v="29"/>
          </reference>
        </references>
      </pivotArea>
    </format>
    <format dxfId="1825">
      <pivotArea dataOnly="0" labelOnly="1" grandRow="1" outline="0" fieldPosition="0"/>
    </format>
    <format dxfId="1824">
      <pivotArea dataOnly="0" labelOnly="1" fieldPosition="0">
        <references count="1">
          <reference field="0" count="13">
            <x v="2"/>
            <x v="4"/>
            <x v="6"/>
            <x v="7"/>
            <x v="8"/>
            <x v="10"/>
            <x v="12"/>
            <x v="14"/>
            <x v="16"/>
            <x v="18"/>
            <x v="20"/>
            <x v="21"/>
            <x v="22"/>
          </reference>
        </references>
      </pivotArea>
    </format>
    <format dxfId="1823">
      <pivotArea dataOnly="0" labelOnly="1" grandCol="1" outline="0" fieldPosition="0"/>
    </format>
    <format dxfId="1822">
      <pivotArea type="all" dataOnly="0" outline="0" fieldPosition="0"/>
    </format>
    <format dxfId="1821">
      <pivotArea outline="0" collapsedLevelsAreSubtotals="1" fieldPosition="0"/>
    </format>
    <format dxfId="1820">
      <pivotArea type="origin" dataOnly="0" labelOnly="1" outline="0" fieldPosition="0"/>
    </format>
    <format dxfId="1819">
      <pivotArea field="0" type="button" dataOnly="0" labelOnly="1" outline="0" axis="axisCol" fieldPosition="0"/>
    </format>
    <format dxfId="1818">
      <pivotArea type="topRight" dataOnly="0" labelOnly="1" outline="0" fieldPosition="0"/>
    </format>
    <format dxfId="1817">
      <pivotArea field="3" type="button" dataOnly="0" labelOnly="1" outline="0" axis="axisRow" fieldPosition="0"/>
    </format>
    <format dxfId="1816">
      <pivotArea dataOnly="0" labelOnly="1" fieldPosition="0">
        <references count="1">
          <reference field="3" count="11">
            <x v="12"/>
            <x v="13"/>
            <x v="14"/>
            <x v="15"/>
            <x v="21"/>
            <x v="22"/>
            <x v="23"/>
            <x v="24"/>
            <x v="27"/>
            <x v="28"/>
            <x v="29"/>
          </reference>
        </references>
      </pivotArea>
    </format>
    <format dxfId="1815">
      <pivotArea dataOnly="0" labelOnly="1" grandRow="1" outline="0" fieldPosition="0"/>
    </format>
    <format dxfId="1814">
      <pivotArea dataOnly="0" labelOnly="1" fieldPosition="0">
        <references count="1">
          <reference field="0" count="13">
            <x v="2"/>
            <x v="4"/>
            <x v="6"/>
            <x v="7"/>
            <x v="8"/>
            <x v="10"/>
            <x v="12"/>
            <x v="14"/>
            <x v="16"/>
            <x v="18"/>
            <x v="20"/>
            <x v="21"/>
            <x v="22"/>
          </reference>
        </references>
      </pivotArea>
    </format>
    <format dxfId="1813">
      <pivotArea dataOnly="0" labelOnly="1" grandCol="1" outline="0" fieldPosition="0"/>
    </format>
    <format dxfId="1812">
      <pivotArea type="all" dataOnly="0" outline="0" fieldPosition="0"/>
    </format>
    <format dxfId="1811">
      <pivotArea outline="0" collapsedLevelsAreSubtotals="1" fieldPosition="0"/>
    </format>
    <format dxfId="1810">
      <pivotArea type="origin" dataOnly="0" labelOnly="1" outline="0" fieldPosition="0"/>
    </format>
    <format dxfId="1809">
      <pivotArea field="0" type="button" dataOnly="0" labelOnly="1" outline="0" axis="axisCol" fieldPosition="0"/>
    </format>
    <format dxfId="1808">
      <pivotArea type="topRight" dataOnly="0" labelOnly="1" outline="0" fieldPosition="0"/>
    </format>
    <format dxfId="1807">
      <pivotArea field="3" type="button" dataOnly="0" labelOnly="1" outline="0" axis="axisRow" fieldPosition="0"/>
    </format>
    <format dxfId="1806">
      <pivotArea dataOnly="0" labelOnly="1" fieldPosition="0">
        <references count="1">
          <reference field="3" count="11">
            <x v="12"/>
            <x v="13"/>
            <x v="14"/>
            <x v="15"/>
            <x v="21"/>
            <x v="22"/>
            <x v="23"/>
            <x v="24"/>
            <x v="27"/>
            <x v="28"/>
            <x v="29"/>
          </reference>
        </references>
      </pivotArea>
    </format>
    <format dxfId="1805">
      <pivotArea dataOnly="0" labelOnly="1" grandRow="1" outline="0" fieldPosition="0"/>
    </format>
    <format dxfId="1804">
      <pivotArea dataOnly="0" labelOnly="1" fieldPosition="0">
        <references count="1">
          <reference field="0" count="13">
            <x v="2"/>
            <x v="4"/>
            <x v="6"/>
            <x v="7"/>
            <x v="8"/>
            <x v="10"/>
            <x v="12"/>
            <x v="14"/>
            <x v="16"/>
            <x v="18"/>
            <x v="20"/>
            <x v="21"/>
            <x v="22"/>
          </reference>
        </references>
      </pivotArea>
    </format>
    <format dxfId="1803">
      <pivotArea dataOnly="0" labelOnly="1" grandCol="1" outline="0" fieldPosition="0"/>
    </format>
    <format dxfId="1802">
      <pivotArea type="all" dataOnly="0" outline="0" fieldPosition="0"/>
    </format>
    <format dxfId="1801">
      <pivotArea outline="0" collapsedLevelsAreSubtotals="1" fieldPosition="0"/>
    </format>
    <format dxfId="1800">
      <pivotArea type="origin" dataOnly="0" labelOnly="1" outline="0" fieldPosition="0"/>
    </format>
    <format dxfId="1799">
      <pivotArea field="0" type="button" dataOnly="0" labelOnly="1" outline="0" axis="axisCol" fieldPosition="0"/>
    </format>
    <format dxfId="1798">
      <pivotArea type="topRight" dataOnly="0" labelOnly="1" outline="0" fieldPosition="0"/>
    </format>
    <format dxfId="1797">
      <pivotArea field="3" type="button" dataOnly="0" labelOnly="1" outline="0" axis="axisRow" fieldPosition="0"/>
    </format>
    <format dxfId="1796">
      <pivotArea dataOnly="0" labelOnly="1" fieldPosition="0">
        <references count="1">
          <reference field="3" count="11">
            <x v="12"/>
            <x v="13"/>
            <x v="14"/>
            <x v="15"/>
            <x v="21"/>
            <x v="22"/>
            <x v="23"/>
            <x v="24"/>
            <x v="27"/>
            <x v="28"/>
            <x v="29"/>
          </reference>
        </references>
      </pivotArea>
    </format>
    <format dxfId="1795">
      <pivotArea dataOnly="0" labelOnly="1" grandRow="1" outline="0" fieldPosition="0"/>
    </format>
    <format dxfId="1794">
      <pivotArea dataOnly="0" labelOnly="1" fieldPosition="0">
        <references count="1">
          <reference field="0" count="13">
            <x v="2"/>
            <x v="4"/>
            <x v="6"/>
            <x v="7"/>
            <x v="8"/>
            <x v="10"/>
            <x v="12"/>
            <x v="14"/>
            <x v="16"/>
            <x v="18"/>
            <x v="20"/>
            <x v="21"/>
            <x v="22"/>
          </reference>
        </references>
      </pivotArea>
    </format>
    <format dxfId="1793">
      <pivotArea dataOnly="0" labelOnly="1" grandCol="1" outline="0" fieldPosition="0"/>
    </format>
  </formats>
  <chartFormats count="39">
    <chartFormat chart="14" format="39" series="1">
      <pivotArea type="data" outline="0" fieldPosition="0">
        <references count="1">
          <reference field="0" count="1" selected="0">
            <x v="2"/>
          </reference>
        </references>
      </pivotArea>
    </chartFormat>
    <chartFormat chart="14" format="40" series="1">
      <pivotArea type="data" outline="0" fieldPosition="0">
        <references count="1">
          <reference field="0" count="1" selected="0">
            <x v="4"/>
          </reference>
        </references>
      </pivotArea>
    </chartFormat>
    <chartFormat chart="14" format="41" series="1">
      <pivotArea type="data" outline="0" fieldPosition="0">
        <references count="1">
          <reference field="0" count="1" selected="0">
            <x v="6"/>
          </reference>
        </references>
      </pivotArea>
    </chartFormat>
    <chartFormat chart="14" format="42" series="1">
      <pivotArea type="data" outline="0" fieldPosition="0">
        <references count="1">
          <reference field="0" count="1" selected="0">
            <x v="7"/>
          </reference>
        </references>
      </pivotArea>
    </chartFormat>
    <chartFormat chart="14" format="43" series="1">
      <pivotArea type="data" outline="0" fieldPosition="0">
        <references count="1">
          <reference field="0" count="1" selected="0">
            <x v="8"/>
          </reference>
        </references>
      </pivotArea>
    </chartFormat>
    <chartFormat chart="14" format="44" series="1">
      <pivotArea type="data" outline="0" fieldPosition="0">
        <references count="1">
          <reference field="0" count="1" selected="0">
            <x v="10"/>
          </reference>
        </references>
      </pivotArea>
    </chartFormat>
    <chartFormat chart="14" format="45" series="1">
      <pivotArea type="data" outline="0" fieldPosition="0">
        <references count="1">
          <reference field="0" count="1" selected="0">
            <x v="12"/>
          </reference>
        </references>
      </pivotArea>
    </chartFormat>
    <chartFormat chart="14" format="46" series="1">
      <pivotArea type="data" outline="0" fieldPosition="0">
        <references count="1">
          <reference field="0" count="1" selected="0">
            <x v="14"/>
          </reference>
        </references>
      </pivotArea>
    </chartFormat>
    <chartFormat chart="14" format="47" series="1">
      <pivotArea type="data" outline="0" fieldPosition="0">
        <references count="1">
          <reference field="0" count="1" selected="0">
            <x v="16"/>
          </reference>
        </references>
      </pivotArea>
    </chartFormat>
    <chartFormat chart="14" format="48" series="1">
      <pivotArea type="data" outline="0" fieldPosition="0">
        <references count="1">
          <reference field="0" count="1" selected="0">
            <x v="18"/>
          </reference>
        </references>
      </pivotArea>
    </chartFormat>
    <chartFormat chart="14" format="49" series="1">
      <pivotArea type="data" outline="0" fieldPosition="0">
        <references count="1">
          <reference field="0" count="1" selected="0">
            <x v="20"/>
          </reference>
        </references>
      </pivotArea>
    </chartFormat>
    <chartFormat chart="14" format="50" series="1">
      <pivotArea type="data" outline="0" fieldPosition="0">
        <references count="1">
          <reference field="0" count="1" selected="0">
            <x v="21"/>
          </reference>
        </references>
      </pivotArea>
    </chartFormat>
    <chartFormat chart="14" format="51" series="1">
      <pivotArea type="data" outline="0" fieldPosition="0">
        <references count="1">
          <reference field="0" count="1" selected="0">
            <x v="22"/>
          </reference>
        </references>
      </pivotArea>
    </chartFormat>
    <chartFormat chart="16" format="104" series="1">
      <pivotArea type="data" outline="0" fieldPosition="0">
        <references count="1">
          <reference field="0" count="1" selected="0">
            <x v="2"/>
          </reference>
        </references>
      </pivotArea>
    </chartFormat>
    <chartFormat chart="16" format="105" series="1">
      <pivotArea type="data" outline="0" fieldPosition="0">
        <references count="1">
          <reference field="0" count="1" selected="0">
            <x v="4"/>
          </reference>
        </references>
      </pivotArea>
    </chartFormat>
    <chartFormat chart="16" format="106" series="1">
      <pivotArea type="data" outline="0" fieldPosition="0">
        <references count="1">
          <reference field="0" count="1" selected="0">
            <x v="6"/>
          </reference>
        </references>
      </pivotArea>
    </chartFormat>
    <chartFormat chart="16" format="107" series="1">
      <pivotArea type="data" outline="0" fieldPosition="0">
        <references count="1">
          <reference field="0" count="1" selected="0">
            <x v="7"/>
          </reference>
        </references>
      </pivotArea>
    </chartFormat>
    <chartFormat chart="16" format="108" series="1">
      <pivotArea type="data" outline="0" fieldPosition="0">
        <references count="1">
          <reference field="0" count="1" selected="0">
            <x v="8"/>
          </reference>
        </references>
      </pivotArea>
    </chartFormat>
    <chartFormat chart="16" format="109" series="1">
      <pivotArea type="data" outline="0" fieldPosition="0">
        <references count="1">
          <reference field="0" count="1" selected="0">
            <x v="10"/>
          </reference>
        </references>
      </pivotArea>
    </chartFormat>
    <chartFormat chart="16" format="110" series="1">
      <pivotArea type="data" outline="0" fieldPosition="0">
        <references count="1">
          <reference field="0" count="1" selected="0">
            <x v="12"/>
          </reference>
        </references>
      </pivotArea>
    </chartFormat>
    <chartFormat chart="16" format="111" series="1">
      <pivotArea type="data" outline="0" fieldPosition="0">
        <references count="1">
          <reference field="0" count="1" selected="0">
            <x v="14"/>
          </reference>
        </references>
      </pivotArea>
    </chartFormat>
    <chartFormat chart="16" format="112" series="1">
      <pivotArea type="data" outline="0" fieldPosition="0">
        <references count="1">
          <reference field="0" count="1" selected="0">
            <x v="16"/>
          </reference>
        </references>
      </pivotArea>
    </chartFormat>
    <chartFormat chart="16" format="113" series="1">
      <pivotArea type="data" outline="0" fieldPosition="0">
        <references count="1">
          <reference field="0" count="1" selected="0">
            <x v="18"/>
          </reference>
        </references>
      </pivotArea>
    </chartFormat>
    <chartFormat chart="16" format="114" series="1">
      <pivotArea type="data" outline="0" fieldPosition="0">
        <references count="1">
          <reference field="0" count="1" selected="0">
            <x v="20"/>
          </reference>
        </references>
      </pivotArea>
    </chartFormat>
    <chartFormat chart="16" format="115" series="1">
      <pivotArea type="data" outline="0" fieldPosition="0">
        <references count="1">
          <reference field="0" count="1" selected="0">
            <x v="21"/>
          </reference>
        </references>
      </pivotArea>
    </chartFormat>
    <chartFormat chart="16" format="116" series="1">
      <pivotArea type="data" outline="0" fieldPosition="0">
        <references count="1">
          <reference field="0" count="1" selected="0">
            <x v="22"/>
          </reference>
        </references>
      </pivotArea>
    </chartFormat>
    <chartFormat chart="16" format="117" series="1">
      <pivotArea type="data" outline="0" fieldPosition="0">
        <references count="2">
          <reference field="4294967294" count="1" selected="0">
            <x v="0"/>
          </reference>
          <reference field="0" count="1" selected="0">
            <x v="2"/>
          </reference>
        </references>
      </pivotArea>
    </chartFormat>
    <chartFormat chart="16" format="118" series="1">
      <pivotArea type="data" outline="0" fieldPosition="0">
        <references count="2">
          <reference field="4294967294" count="1" selected="0">
            <x v="0"/>
          </reference>
          <reference field="0" count="1" selected="0">
            <x v="4"/>
          </reference>
        </references>
      </pivotArea>
    </chartFormat>
    <chartFormat chart="16" format="119" series="1">
      <pivotArea type="data" outline="0" fieldPosition="0">
        <references count="2">
          <reference field="4294967294" count="1" selected="0">
            <x v="0"/>
          </reference>
          <reference field="0" count="1" selected="0">
            <x v="6"/>
          </reference>
        </references>
      </pivotArea>
    </chartFormat>
    <chartFormat chart="16" format="120" series="1">
      <pivotArea type="data" outline="0" fieldPosition="0">
        <references count="2">
          <reference field="4294967294" count="1" selected="0">
            <x v="0"/>
          </reference>
          <reference field="0" count="1" selected="0">
            <x v="7"/>
          </reference>
        </references>
      </pivotArea>
    </chartFormat>
    <chartFormat chart="16" format="121" series="1">
      <pivotArea type="data" outline="0" fieldPosition="0">
        <references count="2">
          <reference field="4294967294" count="1" selected="0">
            <x v="0"/>
          </reference>
          <reference field="0" count="1" selected="0">
            <x v="8"/>
          </reference>
        </references>
      </pivotArea>
    </chartFormat>
    <chartFormat chart="16" format="122" series="1">
      <pivotArea type="data" outline="0" fieldPosition="0">
        <references count="2">
          <reference field="4294967294" count="1" selected="0">
            <x v="0"/>
          </reference>
          <reference field="0" count="1" selected="0">
            <x v="10"/>
          </reference>
        </references>
      </pivotArea>
    </chartFormat>
    <chartFormat chart="16" format="123" series="1">
      <pivotArea type="data" outline="0" fieldPosition="0">
        <references count="2">
          <reference field="4294967294" count="1" selected="0">
            <x v="0"/>
          </reference>
          <reference field="0" count="1" selected="0">
            <x v="12"/>
          </reference>
        </references>
      </pivotArea>
    </chartFormat>
    <chartFormat chart="16" format="124" series="1">
      <pivotArea type="data" outline="0" fieldPosition="0">
        <references count="2">
          <reference field="4294967294" count="1" selected="0">
            <x v="0"/>
          </reference>
          <reference field="0" count="1" selected="0">
            <x v="14"/>
          </reference>
        </references>
      </pivotArea>
    </chartFormat>
    <chartFormat chart="16" format="125" series="1">
      <pivotArea type="data" outline="0" fieldPosition="0">
        <references count="2">
          <reference field="4294967294" count="1" selected="0">
            <x v="0"/>
          </reference>
          <reference field="0" count="1" selected="0">
            <x v="16"/>
          </reference>
        </references>
      </pivotArea>
    </chartFormat>
    <chartFormat chart="16" format="126" series="1">
      <pivotArea type="data" outline="0" fieldPosition="0">
        <references count="2">
          <reference field="4294967294" count="1" selected="0">
            <x v="0"/>
          </reference>
          <reference field="0" count="1" selected="0">
            <x v="18"/>
          </reference>
        </references>
      </pivotArea>
    </chartFormat>
    <chartFormat chart="16" format="127" series="1">
      <pivotArea type="data" outline="0" fieldPosition="0">
        <references count="2">
          <reference field="4294967294" count="1" selected="0">
            <x v="0"/>
          </reference>
          <reference field="0" count="1" selected="0">
            <x v="20"/>
          </reference>
        </references>
      </pivotArea>
    </chartFormat>
    <chartFormat chart="16" format="128" series="1">
      <pivotArea type="data" outline="0" fieldPosition="0">
        <references count="2">
          <reference field="4294967294" count="1" selected="0">
            <x v="0"/>
          </reference>
          <reference field="0" count="1" selected="0">
            <x v="21"/>
          </reference>
        </references>
      </pivotArea>
    </chartFormat>
    <chartFormat chart="16" format="129" series="1">
      <pivotArea type="data" outline="0" fieldPosition="0">
        <references count="2">
          <reference field="4294967294" count="1" selected="0">
            <x v="0"/>
          </reference>
          <reference field="0" count="1" selected="0">
            <x v="2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400-000000000000}" name="TablaDinámica1" cacheId="0"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chartFormat="10">
  <location ref="A5:T16" firstHeaderRow="1" firstDataRow="2" firstDataCol="1" rowPageCount="1" colPageCount="1"/>
  <pivotFields count="34">
    <pivotField axis="axisCol" showAll="0">
      <items count="26">
        <item x="16"/>
        <item x="0"/>
        <item x="1"/>
        <item x="2"/>
        <item x="3"/>
        <item x="20"/>
        <item x="18"/>
        <item x="22"/>
        <item x="21"/>
        <item x="6"/>
        <item x="7"/>
        <item x="8"/>
        <item x="9"/>
        <item x="17"/>
        <item x="23"/>
        <item x="10"/>
        <item x="11"/>
        <item x="12"/>
        <item x="13"/>
        <item x="19"/>
        <item x="4"/>
        <item x="5"/>
        <item x="14"/>
        <item x="15"/>
        <item x="24"/>
        <item t="default"/>
      </items>
    </pivotField>
    <pivotField showAll="0"/>
    <pivotField showAll="0"/>
    <pivotField axis="axisRow" showAll="0">
      <items count="41">
        <item x="12"/>
        <item x="24"/>
        <item x="0"/>
        <item x="1"/>
        <item x="2"/>
        <item x="3"/>
        <item x="4"/>
        <item x="16"/>
        <item x="28"/>
        <item x="5"/>
        <item x="20"/>
        <item x="37"/>
        <item x="9"/>
        <item x="21"/>
        <item x="10"/>
        <item x="22"/>
        <item x="15"/>
        <item x="27"/>
        <item x="14"/>
        <item x="26"/>
        <item x="11"/>
        <item x="23"/>
        <item x="13"/>
        <item x="25"/>
        <item x="19"/>
        <item x="31"/>
        <item x="6"/>
        <item x="18"/>
        <item x="30"/>
        <item x="17"/>
        <item x="29"/>
        <item x="38"/>
        <item x="7"/>
        <item x="8"/>
        <item x="33"/>
        <item m="1" x="39"/>
        <item x="34"/>
        <item x="35"/>
        <item x="32"/>
        <item x="36"/>
        <item t="default"/>
      </items>
    </pivotField>
    <pivotField axis="axisPage" multipleItemSelectionAllowed="1" showAll="0">
      <items count="7">
        <item h="1" x="4"/>
        <item x="0"/>
        <item h="1" x="1"/>
        <item h="1" x="2"/>
        <item h="1" x="5"/>
        <item h="1" x="3"/>
        <item t="default"/>
      </items>
    </pivotField>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3"/>
  </rowFields>
  <rowItems count="10">
    <i>
      <x v="2"/>
    </i>
    <i>
      <x v="3"/>
    </i>
    <i>
      <x v="4"/>
    </i>
    <i>
      <x v="5"/>
    </i>
    <i>
      <x v="6"/>
    </i>
    <i>
      <x v="9"/>
    </i>
    <i>
      <x v="26"/>
    </i>
    <i>
      <x v="32"/>
    </i>
    <i>
      <x v="33"/>
    </i>
    <i t="grand">
      <x/>
    </i>
  </rowItems>
  <colFields count="1">
    <field x="0"/>
  </colFields>
  <colItems count="19">
    <i>
      <x/>
    </i>
    <i>
      <x v="1"/>
    </i>
    <i>
      <x v="2"/>
    </i>
    <i>
      <x v="3"/>
    </i>
    <i>
      <x v="4"/>
    </i>
    <i>
      <x v="9"/>
    </i>
    <i>
      <x v="10"/>
    </i>
    <i>
      <x v="11"/>
    </i>
    <i>
      <x v="12"/>
    </i>
    <i>
      <x v="13"/>
    </i>
    <i>
      <x v="15"/>
    </i>
    <i>
      <x v="16"/>
    </i>
    <i>
      <x v="17"/>
    </i>
    <i>
      <x v="18"/>
    </i>
    <i>
      <x v="20"/>
    </i>
    <i>
      <x v="21"/>
    </i>
    <i>
      <x v="22"/>
    </i>
    <i>
      <x v="23"/>
    </i>
    <i t="grand">
      <x/>
    </i>
  </colItems>
  <pageFields count="1">
    <pageField fld="4" hier="-1"/>
  </pageFields>
  <dataFields count="1">
    <dataField name="Promedio de Temp Agua" fld="7" subtotal="average" baseField="0" baseItem="710711968"/>
  </dataFields>
  <formats count="10">
    <format dxfId="2432">
      <pivotArea type="all" dataOnly="0" outline="0" fieldPosition="0"/>
    </format>
    <format dxfId="2431">
      <pivotArea outline="0" collapsedLevelsAreSubtotals="1" fieldPosition="0"/>
    </format>
    <format dxfId="2430">
      <pivotArea type="origin" dataOnly="0" labelOnly="1" outline="0" fieldPosition="0"/>
    </format>
    <format dxfId="2429">
      <pivotArea field="0" type="button" dataOnly="0" labelOnly="1" outline="0" axis="axisCol" fieldPosition="0"/>
    </format>
    <format dxfId="2428">
      <pivotArea type="topRight" dataOnly="0" labelOnly="1" outline="0" fieldPosition="0"/>
    </format>
    <format dxfId="2427">
      <pivotArea field="3" type="button" dataOnly="0" labelOnly="1" outline="0" axis="axisRow" fieldPosition="0"/>
    </format>
    <format dxfId="2426">
      <pivotArea dataOnly="0" labelOnly="1" fieldPosition="0">
        <references count="1">
          <reference field="3" count="9">
            <x v="2"/>
            <x v="3"/>
            <x v="4"/>
            <x v="5"/>
            <x v="6"/>
            <x v="9"/>
            <x v="26"/>
            <x v="32"/>
            <x v="33"/>
          </reference>
        </references>
      </pivotArea>
    </format>
    <format dxfId="2425">
      <pivotArea dataOnly="0" labelOnly="1" grandRow="1" outline="0" fieldPosition="0"/>
    </format>
    <format dxfId="2424">
      <pivotArea dataOnly="0" labelOnly="1" fieldPosition="0">
        <references count="1">
          <reference field="0" count="18">
            <x v="0"/>
            <x v="1"/>
            <x v="2"/>
            <x v="3"/>
            <x v="4"/>
            <x v="9"/>
            <x v="10"/>
            <x v="11"/>
            <x v="12"/>
            <x v="13"/>
            <x v="15"/>
            <x v="16"/>
            <x v="17"/>
            <x v="18"/>
            <x v="20"/>
            <x v="21"/>
            <x v="22"/>
            <x v="23"/>
          </reference>
        </references>
      </pivotArea>
    </format>
    <format dxfId="2423">
      <pivotArea dataOnly="0" labelOnly="1" grandCol="1" outline="0" fieldPosition="0"/>
    </format>
  </formats>
  <chartFormats count="54">
    <chartFormat chart="1" format="18" series="1">
      <pivotArea type="data" outline="0" fieldPosition="0">
        <references count="2">
          <reference field="4294967294" count="1" selected="0">
            <x v="0"/>
          </reference>
          <reference field="0" count="1" selected="0">
            <x v="0"/>
          </reference>
        </references>
      </pivotArea>
    </chartFormat>
    <chartFormat chart="1" format="19" series="1">
      <pivotArea type="data" outline="0" fieldPosition="0">
        <references count="2">
          <reference field="4294967294" count="1" selected="0">
            <x v="0"/>
          </reference>
          <reference field="0" count="1" selected="0">
            <x v="1"/>
          </reference>
        </references>
      </pivotArea>
    </chartFormat>
    <chartFormat chart="1" format="20" series="1">
      <pivotArea type="data" outline="0" fieldPosition="0">
        <references count="2">
          <reference field="4294967294" count="1" selected="0">
            <x v="0"/>
          </reference>
          <reference field="0" count="1" selected="0">
            <x v="2"/>
          </reference>
        </references>
      </pivotArea>
    </chartFormat>
    <chartFormat chart="1" format="21" series="1">
      <pivotArea type="data" outline="0" fieldPosition="0">
        <references count="2">
          <reference field="4294967294" count="1" selected="0">
            <x v="0"/>
          </reference>
          <reference field="0" count="1" selected="0">
            <x v="3"/>
          </reference>
        </references>
      </pivotArea>
    </chartFormat>
    <chartFormat chart="1" format="22" series="1">
      <pivotArea type="data" outline="0" fieldPosition="0">
        <references count="2">
          <reference field="4294967294" count="1" selected="0">
            <x v="0"/>
          </reference>
          <reference field="0" count="1" selected="0">
            <x v="4"/>
          </reference>
        </references>
      </pivotArea>
    </chartFormat>
    <chartFormat chart="1" format="23" series="1">
      <pivotArea type="data" outline="0" fieldPosition="0">
        <references count="2">
          <reference field="4294967294" count="1" selected="0">
            <x v="0"/>
          </reference>
          <reference field="0" count="1" selected="0">
            <x v="9"/>
          </reference>
        </references>
      </pivotArea>
    </chartFormat>
    <chartFormat chart="1" format="24" series="1">
      <pivotArea type="data" outline="0" fieldPosition="0">
        <references count="2">
          <reference field="4294967294" count="1" selected="0">
            <x v="0"/>
          </reference>
          <reference field="0" count="1" selected="0">
            <x v="10"/>
          </reference>
        </references>
      </pivotArea>
    </chartFormat>
    <chartFormat chart="1" format="25" series="1">
      <pivotArea type="data" outline="0" fieldPosition="0">
        <references count="2">
          <reference field="4294967294" count="1" selected="0">
            <x v="0"/>
          </reference>
          <reference field="0" count="1" selected="0">
            <x v="11"/>
          </reference>
        </references>
      </pivotArea>
    </chartFormat>
    <chartFormat chart="1" format="26" series="1">
      <pivotArea type="data" outline="0" fieldPosition="0">
        <references count="2">
          <reference field="4294967294" count="1" selected="0">
            <x v="0"/>
          </reference>
          <reference field="0" count="1" selected="0">
            <x v="12"/>
          </reference>
        </references>
      </pivotArea>
    </chartFormat>
    <chartFormat chart="1" format="27" series="1">
      <pivotArea type="data" outline="0" fieldPosition="0">
        <references count="2">
          <reference field="4294967294" count="1" selected="0">
            <x v="0"/>
          </reference>
          <reference field="0" count="1" selected="0">
            <x v="13"/>
          </reference>
        </references>
      </pivotArea>
    </chartFormat>
    <chartFormat chart="1" format="28" series="1">
      <pivotArea type="data" outline="0" fieldPosition="0">
        <references count="2">
          <reference field="4294967294" count="1" selected="0">
            <x v="0"/>
          </reference>
          <reference field="0" count="1" selected="0">
            <x v="15"/>
          </reference>
        </references>
      </pivotArea>
    </chartFormat>
    <chartFormat chart="1" format="29" series="1">
      <pivotArea type="data" outline="0" fieldPosition="0">
        <references count="2">
          <reference field="4294967294" count="1" selected="0">
            <x v="0"/>
          </reference>
          <reference field="0" count="1" selected="0">
            <x v="16"/>
          </reference>
        </references>
      </pivotArea>
    </chartFormat>
    <chartFormat chart="1" format="30" series="1">
      <pivotArea type="data" outline="0" fieldPosition="0">
        <references count="2">
          <reference field="4294967294" count="1" selected="0">
            <x v="0"/>
          </reference>
          <reference field="0" count="1" selected="0">
            <x v="17"/>
          </reference>
        </references>
      </pivotArea>
    </chartFormat>
    <chartFormat chart="1" format="31" series="1">
      <pivotArea type="data" outline="0" fieldPosition="0">
        <references count="2">
          <reference field="4294967294" count="1" selected="0">
            <x v="0"/>
          </reference>
          <reference field="0" count="1" selected="0">
            <x v="18"/>
          </reference>
        </references>
      </pivotArea>
    </chartFormat>
    <chartFormat chart="1" format="32" series="1">
      <pivotArea type="data" outline="0" fieldPosition="0">
        <references count="2">
          <reference field="4294967294" count="1" selected="0">
            <x v="0"/>
          </reference>
          <reference field="0" count="1" selected="0">
            <x v="20"/>
          </reference>
        </references>
      </pivotArea>
    </chartFormat>
    <chartFormat chart="1" format="33" series="1">
      <pivotArea type="data" outline="0" fieldPosition="0">
        <references count="2">
          <reference field="4294967294" count="1" selected="0">
            <x v="0"/>
          </reference>
          <reference field="0" count="1" selected="0">
            <x v="21"/>
          </reference>
        </references>
      </pivotArea>
    </chartFormat>
    <chartFormat chart="1" format="34" series="1">
      <pivotArea type="data" outline="0" fieldPosition="0">
        <references count="2">
          <reference field="4294967294" count="1" selected="0">
            <x v="0"/>
          </reference>
          <reference field="0" count="1" selected="0">
            <x v="22"/>
          </reference>
        </references>
      </pivotArea>
    </chartFormat>
    <chartFormat chart="1" format="35" series="1">
      <pivotArea type="data" outline="0" fieldPosition="0">
        <references count="2">
          <reference field="4294967294" count="1" selected="0">
            <x v="0"/>
          </reference>
          <reference field="0" count="1" selected="0">
            <x v="23"/>
          </reference>
        </references>
      </pivotArea>
    </chartFormat>
    <chartFormat chart="4" format="18" series="1">
      <pivotArea type="data" outline="0" fieldPosition="0">
        <references count="2">
          <reference field="4294967294" count="1" selected="0">
            <x v="0"/>
          </reference>
          <reference field="0" count="1" selected="0">
            <x v="0"/>
          </reference>
        </references>
      </pivotArea>
    </chartFormat>
    <chartFormat chart="4" format="19" series="1">
      <pivotArea type="data" outline="0" fieldPosition="0">
        <references count="2">
          <reference field="4294967294" count="1" selected="0">
            <x v="0"/>
          </reference>
          <reference field="0" count="1" selected="0">
            <x v="1"/>
          </reference>
        </references>
      </pivotArea>
    </chartFormat>
    <chartFormat chart="4" format="20" series="1">
      <pivotArea type="data" outline="0" fieldPosition="0">
        <references count="2">
          <reference field="4294967294" count="1" selected="0">
            <x v="0"/>
          </reference>
          <reference field="0" count="1" selected="0">
            <x v="2"/>
          </reference>
        </references>
      </pivotArea>
    </chartFormat>
    <chartFormat chart="4" format="21" series="1">
      <pivotArea type="data" outline="0" fieldPosition="0">
        <references count="2">
          <reference field="4294967294" count="1" selected="0">
            <x v="0"/>
          </reference>
          <reference field="0" count="1" selected="0">
            <x v="3"/>
          </reference>
        </references>
      </pivotArea>
    </chartFormat>
    <chartFormat chart="4" format="22" series="1">
      <pivotArea type="data" outline="0" fieldPosition="0">
        <references count="2">
          <reference field="4294967294" count="1" selected="0">
            <x v="0"/>
          </reference>
          <reference field="0" count="1" selected="0">
            <x v="4"/>
          </reference>
        </references>
      </pivotArea>
    </chartFormat>
    <chartFormat chart="4" format="23" series="1">
      <pivotArea type="data" outline="0" fieldPosition="0">
        <references count="2">
          <reference field="4294967294" count="1" selected="0">
            <x v="0"/>
          </reference>
          <reference field="0" count="1" selected="0">
            <x v="9"/>
          </reference>
        </references>
      </pivotArea>
    </chartFormat>
    <chartFormat chart="4" format="24" series="1">
      <pivotArea type="data" outline="0" fieldPosition="0">
        <references count="2">
          <reference field="4294967294" count="1" selected="0">
            <x v="0"/>
          </reference>
          <reference field="0" count="1" selected="0">
            <x v="10"/>
          </reference>
        </references>
      </pivotArea>
    </chartFormat>
    <chartFormat chart="4" format="25" series="1">
      <pivotArea type="data" outline="0" fieldPosition="0">
        <references count="2">
          <reference field="4294967294" count="1" selected="0">
            <x v="0"/>
          </reference>
          <reference field="0" count="1" selected="0">
            <x v="11"/>
          </reference>
        </references>
      </pivotArea>
    </chartFormat>
    <chartFormat chart="4" format="26" series="1">
      <pivotArea type="data" outline="0" fieldPosition="0">
        <references count="2">
          <reference field="4294967294" count="1" selected="0">
            <x v="0"/>
          </reference>
          <reference field="0" count="1" selected="0">
            <x v="12"/>
          </reference>
        </references>
      </pivotArea>
    </chartFormat>
    <chartFormat chart="4" format="27" series="1">
      <pivotArea type="data" outline="0" fieldPosition="0">
        <references count="2">
          <reference field="4294967294" count="1" selected="0">
            <x v="0"/>
          </reference>
          <reference field="0" count="1" selected="0">
            <x v="13"/>
          </reference>
        </references>
      </pivotArea>
    </chartFormat>
    <chartFormat chart="4" format="28" series="1">
      <pivotArea type="data" outline="0" fieldPosition="0">
        <references count="2">
          <reference field="4294967294" count="1" selected="0">
            <x v="0"/>
          </reference>
          <reference field="0" count="1" selected="0">
            <x v="15"/>
          </reference>
        </references>
      </pivotArea>
    </chartFormat>
    <chartFormat chart="4" format="29" series="1">
      <pivotArea type="data" outline="0" fieldPosition="0">
        <references count="2">
          <reference field="4294967294" count="1" selected="0">
            <x v="0"/>
          </reference>
          <reference field="0" count="1" selected="0">
            <x v="16"/>
          </reference>
        </references>
      </pivotArea>
    </chartFormat>
    <chartFormat chart="4" format="30" series="1">
      <pivotArea type="data" outline="0" fieldPosition="0">
        <references count="2">
          <reference field="4294967294" count="1" selected="0">
            <x v="0"/>
          </reference>
          <reference field="0" count="1" selected="0">
            <x v="17"/>
          </reference>
        </references>
      </pivotArea>
    </chartFormat>
    <chartFormat chart="4" format="31" series="1">
      <pivotArea type="data" outline="0" fieldPosition="0">
        <references count="2">
          <reference field="4294967294" count="1" selected="0">
            <x v="0"/>
          </reference>
          <reference field="0" count="1" selected="0">
            <x v="18"/>
          </reference>
        </references>
      </pivotArea>
    </chartFormat>
    <chartFormat chart="4" format="32" series="1">
      <pivotArea type="data" outline="0" fieldPosition="0">
        <references count="2">
          <reference field="4294967294" count="1" selected="0">
            <x v="0"/>
          </reference>
          <reference field="0" count="1" selected="0">
            <x v="20"/>
          </reference>
        </references>
      </pivotArea>
    </chartFormat>
    <chartFormat chart="4" format="33" series="1">
      <pivotArea type="data" outline="0" fieldPosition="0">
        <references count="2">
          <reference field="4294967294" count="1" selected="0">
            <x v="0"/>
          </reference>
          <reference field="0" count="1" selected="0">
            <x v="21"/>
          </reference>
        </references>
      </pivotArea>
    </chartFormat>
    <chartFormat chart="4" format="34" series="1">
      <pivotArea type="data" outline="0" fieldPosition="0">
        <references count="2">
          <reference field="4294967294" count="1" selected="0">
            <x v="0"/>
          </reference>
          <reference field="0" count="1" selected="0">
            <x v="22"/>
          </reference>
        </references>
      </pivotArea>
    </chartFormat>
    <chartFormat chart="4" format="35" series="1">
      <pivotArea type="data" outline="0" fieldPosition="0">
        <references count="2">
          <reference field="4294967294" count="1" selected="0">
            <x v="0"/>
          </reference>
          <reference field="0" count="1" selected="0">
            <x v="23"/>
          </reference>
        </references>
      </pivotArea>
    </chartFormat>
    <chartFormat chart="0" format="36" series="1">
      <pivotArea type="data" outline="0" fieldPosition="0">
        <references count="2">
          <reference field="4294967294" count="1" selected="0">
            <x v="0"/>
          </reference>
          <reference field="0" count="1" selected="0">
            <x v="0"/>
          </reference>
        </references>
      </pivotArea>
    </chartFormat>
    <chartFormat chart="0" format="37" series="1">
      <pivotArea type="data" outline="0" fieldPosition="0">
        <references count="2">
          <reference field="4294967294" count="1" selected="0">
            <x v="0"/>
          </reference>
          <reference field="0" count="1" selected="0">
            <x v="1"/>
          </reference>
        </references>
      </pivotArea>
    </chartFormat>
    <chartFormat chart="0" format="38" series="1">
      <pivotArea type="data" outline="0" fieldPosition="0">
        <references count="2">
          <reference field="4294967294" count="1" selected="0">
            <x v="0"/>
          </reference>
          <reference field="0" count="1" selected="0">
            <x v="2"/>
          </reference>
        </references>
      </pivotArea>
    </chartFormat>
    <chartFormat chart="0" format="39" series="1">
      <pivotArea type="data" outline="0" fieldPosition="0">
        <references count="2">
          <reference field="4294967294" count="1" selected="0">
            <x v="0"/>
          </reference>
          <reference field="0" count="1" selected="0">
            <x v="3"/>
          </reference>
        </references>
      </pivotArea>
    </chartFormat>
    <chartFormat chart="0" format="40" series="1">
      <pivotArea type="data" outline="0" fieldPosition="0">
        <references count="2">
          <reference field="4294967294" count="1" selected="0">
            <x v="0"/>
          </reference>
          <reference field="0" count="1" selected="0">
            <x v="4"/>
          </reference>
        </references>
      </pivotArea>
    </chartFormat>
    <chartFormat chart="0" format="41" series="1">
      <pivotArea type="data" outline="0" fieldPosition="0">
        <references count="2">
          <reference field="4294967294" count="1" selected="0">
            <x v="0"/>
          </reference>
          <reference field="0" count="1" selected="0">
            <x v="9"/>
          </reference>
        </references>
      </pivotArea>
    </chartFormat>
    <chartFormat chart="0" format="42" series="1">
      <pivotArea type="data" outline="0" fieldPosition="0">
        <references count="2">
          <reference field="4294967294" count="1" selected="0">
            <x v="0"/>
          </reference>
          <reference field="0" count="1" selected="0">
            <x v="10"/>
          </reference>
        </references>
      </pivotArea>
    </chartFormat>
    <chartFormat chart="0" format="43" series="1">
      <pivotArea type="data" outline="0" fieldPosition="0">
        <references count="2">
          <reference field="4294967294" count="1" selected="0">
            <x v="0"/>
          </reference>
          <reference field="0" count="1" selected="0">
            <x v="11"/>
          </reference>
        </references>
      </pivotArea>
    </chartFormat>
    <chartFormat chart="0" format="44" series="1">
      <pivotArea type="data" outline="0" fieldPosition="0">
        <references count="2">
          <reference field="4294967294" count="1" selected="0">
            <x v="0"/>
          </reference>
          <reference field="0" count="1" selected="0">
            <x v="12"/>
          </reference>
        </references>
      </pivotArea>
    </chartFormat>
    <chartFormat chart="0" format="45" series="1">
      <pivotArea type="data" outline="0" fieldPosition="0">
        <references count="2">
          <reference field="4294967294" count="1" selected="0">
            <x v="0"/>
          </reference>
          <reference field="0" count="1" selected="0">
            <x v="13"/>
          </reference>
        </references>
      </pivotArea>
    </chartFormat>
    <chartFormat chart="0" format="46" series="1">
      <pivotArea type="data" outline="0" fieldPosition="0">
        <references count="2">
          <reference field="4294967294" count="1" selected="0">
            <x v="0"/>
          </reference>
          <reference field="0" count="1" selected="0">
            <x v="15"/>
          </reference>
        </references>
      </pivotArea>
    </chartFormat>
    <chartFormat chart="0" format="47" series="1">
      <pivotArea type="data" outline="0" fieldPosition="0">
        <references count="2">
          <reference field="4294967294" count="1" selected="0">
            <x v="0"/>
          </reference>
          <reference field="0" count="1" selected="0">
            <x v="16"/>
          </reference>
        </references>
      </pivotArea>
    </chartFormat>
    <chartFormat chart="0" format="48" series="1">
      <pivotArea type="data" outline="0" fieldPosition="0">
        <references count="2">
          <reference field="4294967294" count="1" selected="0">
            <x v="0"/>
          </reference>
          <reference field="0" count="1" selected="0">
            <x v="17"/>
          </reference>
        </references>
      </pivotArea>
    </chartFormat>
    <chartFormat chart="0" format="49" series="1">
      <pivotArea type="data" outline="0" fieldPosition="0">
        <references count="2">
          <reference field="4294967294" count="1" selected="0">
            <x v="0"/>
          </reference>
          <reference field="0" count="1" selected="0">
            <x v="18"/>
          </reference>
        </references>
      </pivotArea>
    </chartFormat>
    <chartFormat chart="0" format="50" series="1">
      <pivotArea type="data" outline="0" fieldPosition="0">
        <references count="2">
          <reference field="4294967294" count="1" selected="0">
            <x v="0"/>
          </reference>
          <reference field="0" count="1" selected="0">
            <x v="20"/>
          </reference>
        </references>
      </pivotArea>
    </chartFormat>
    <chartFormat chart="0" format="51" series="1">
      <pivotArea type="data" outline="0" fieldPosition="0">
        <references count="2">
          <reference field="4294967294" count="1" selected="0">
            <x v="0"/>
          </reference>
          <reference field="0" count="1" selected="0">
            <x v="21"/>
          </reference>
        </references>
      </pivotArea>
    </chartFormat>
    <chartFormat chart="0" format="52" series="1">
      <pivotArea type="data" outline="0" fieldPosition="0">
        <references count="2">
          <reference field="4294967294" count="1" selected="0">
            <x v="0"/>
          </reference>
          <reference field="0" count="1" selected="0">
            <x v="22"/>
          </reference>
        </references>
      </pivotArea>
    </chartFormat>
    <chartFormat chart="0" format="53" series="1">
      <pivotArea type="data" outline="0" fieldPosition="0">
        <references count="2">
          <reference field="4294967294" count="1" selected="0">
            <x v="0"/>
          </reference>
          <reference field="0" count="1" selected="0">
            <x v="23"/>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0.xml><?xml version="1.0" encoding="utf-8"?>
<pivotTableDefinition xmlns="http://schemas.openxmlformats.org/spreadsheetml/2006/main" xmlns:mc="http://schemas.openxmlformats.org/markup-compatibility/2006" xmlns:xr="http://schemas.microsoft.com/office/spreadsheetml/2014/revision" mc:Ignorable="xr" xr:uid="{00000000-0007-0000-0700-000003000000}" name="TablaDinámica8" cacheId="0"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chartFormat="18">
  <location ref="A190:Z229" firstHeaderRow="1" firstDataRow="2" firstDataCol="1"/>
  <pivotFields count="34">
    <pivotField axis="axisCol" showAll="0">
      <items count="26">
        <item x="16"/>
        <item x="0"/>
        <item x="1"/>
        <item x="2"/>
        <item x="3"/>
        <item x="20"/>
        <item x="18"/>
        <item x="22"/>
        <item x="21"/>
        <item x="6"/>
        <item x="7"/>
        <item x="8"/>
        <item x="9"/>
        <item x="17"/>
        <item x="23"/>
        <item x="10"/>
        <item x="11"/>
        <item x="12"/>
        <item x="13"/>
        <item x="19"/>
        <item x="4"/>
        <item x="5"/>
        <item x="14"/>
        <item x="15"/>
        <item x="24"/>
        <item t="default"/>
      </items>
    </pivotField>
    <pivotField showAll="0"/>
    <pivotField showAll="0"/>
    <pivotField axis="axisRow" showAll="0">
      <items count="41">
        <item x="0"/>
        <item x="1"/>
        <item x="2"/>
        <item x="3"/>
        <item x="4"/>
        <item x="5"/>
        <item x="6"/>
        <item x="7"/>
        <item x="8"/>
        <item x="9"/>
        <item x="10"/>
        <item x="11"/>
        <item x="12"/>
        <item x="13"/>
        <item x="14"/>
        <item x="15"/>
        <item x="16"/>
        <item x="17"/>
        <item x="18"/>
        <item x="19"/>
        <item x="20"/>
        <item x="21"/>
        <item x="22"/>
        <item x="23"/>
        <item x="24"/>
        <item x="25"/>
        <item x="26"/>
        <item x="27"/>
        <item x="28"/>
        <item h="1" x="37"/>
        <item x="29"/>
        <item x="30"/>
        <item x="31"/>
        <item h="1" x="38"/>
        <item x="32"/>
        <item x="33"/>
        <item m="1" x="39"/>
        <item x="34"/>
        <item x="35"/>
        <item x="36"/>
        <item t="default"/>
      </items>
    </pivotField>
    <pivotField multipleItemSelectionAllowed="1"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3"/>
  </rowFields>
  <rowItems count="38">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30"/>
    </i>
    <i>
      <x v="31"/>
    </i>
    <i>
      <x v="32"/>
    </i>
    <i>
      <x v="34"/>
    </i>
    <i>
      <x v="35"/>
    </i>
    <i>
      <x v="37"/>
    </i>
    <i>
      <x v="38"/>
    </i>
    <i>
      <x v="39"/>
    </i>
    <i t="grand">
      <x/>
    </i>
  </rowItems>
  <colFields count="1">
    <field x="0"/>
  </colFields>
  <colItems count="25">
    <i>
      <x/>
    </i>
    <i>
      <x v="1"/>
    </i>
    <i>
      <x v="2"/>
    </i>
    <i>
      <x v="3"/>
    </i>
    <i>
      <x v="4"/>
    </i>
    <i>
      <x v="5"/>
    </i>
    <i>
      <x v="6"/>
    </i>
    <i>
      <x v="7"/>
    </i>
    <i>
      <x v="8"/>
    </i>
    <i>
      <x v="9"/>
    </i>
    <i>
      <x v="10"/>
    </i>
    <i>
      <x v="11"/>
    </i>
    <i>
      <x v="12"/>
    </i>
    <i>
      <x v="13"/>
    </i>
    <i>
      <x v="14"/>
    </i>
    <i>
      <x v="15"/>
    </i>
    <i>
      <x v="16"/>
    </i>
    <i>
      <x v="17"/>
    </i>
    <i>
      <x v="18"/>
    </i>
    <i>
      <x v="19"/>
    </i>
    <i>
      <x v="20"/>
    </i>
    <i>
      <x v="21"/>
    </i>
    <i>
      <x v="22"/>
    </i>
    <i>
      <x v="23"/>
    </i>
    <i t="grand">
      <x/>
    </i>
  </colItems>
  <dataFields count="1">
    <dataField name="Promedio de %SAT. OD" fld="12" subtotal="average" baseField="3" baseItem="13"/>
  </dataFields>
  <formats count="90">
    <format dxfId="1932">
      <pivotArea type="all" dataOnly="0" outline="0" fieldPosition="0"/>
    </format>
    <format dxfId="1931">
      <pivotArea outline="0" collapsedLevelsAreSubtotals="1" fieldPosition="0"/>
    </format>
    <format dxfId="1930">
      <pivotArea type="origin" dataOnly="0" labelOnly="1" outline="0" fieldPosition="0"/>
    </format>
    <format dxfId="1929">
      <pivotArea field="0" type="button" dataOnly="0" labelOnly="1" outline="0" axis="axisCol" fieldPosition="0"/>
    </format>
    <format dxfId="1928">
      <pivotArea type="topRight" dataOnly="0" labelOnly="1" outline="0" fieldPosition="0"/>
    </format>
    <format dxfId="1927">
      <pivotArea field="3" type="button" dataOnly="0" labelOnly="1" outline="0" axis="axisRow" fieldPosition="0"/>
    </format>
    <format dxfId="1926">
      <pivotArea dataOnly="0" labelOnly="1" fieldPosition="0">
        <references count="1">
          <reference field="3" count="9">
            <x v="0"/>
            <x v="1"/>
            <x v="2"/>
            <x v="3"/>
            <x v="4"/>
            <x v="5"/>
            <x v="6"/>
            <x v="7"/>
            <x v="8"/>
          </reference>
        </references>
      </pivotArea>
    </format>
    <format dxfId="1925">
      <pivotArea dataOnly="0" labelOnly="1" grandRow="1" outline="0" fieldPosition="0"/>
    </format>
    <format dxfId="1924">
      <pivotArea dataOnly="0" labelOnly="1" fieldPosition="0">
        <references count="1">
          <reference field="0" count="18">
            <x v="0"/>
            <x v="1"/>
            <x v="2"/>
            <x v="3"/>
            <x v="4"/>
            <x v="9"/>
            <x v="10"/>
            <x v="11"/>
            <x v="12"/>
            <x v="13"/>
            <x v="15"/>
            <x v="16"/>
            <x v="17"/>
            <x v="18"/>
            <x v="20"/>
            <x v="21"/>
            <x v="22"/>
            <x v="23"/>
          </reference>
        </references>
      </pivotArea>
    </format>
    <format dxfId="1923">
      <pivotArea dataOnly="0" labelOnly="1" grandCol="1" outline="0" fieldPosition="0"/>
    </format>
    <format dxfId="1922">
      <pivotArea type="all" dataOnly="0" outline="0" fieldPosition="0"/>
    </format>
    <format dxfId="1921">
      <pivotArea outline="0" collapsedLevelsAreSubtotals="1" fieldPosition="0"/>
    </format>
    <format dxfId="1920">
      <pivotArea type="origin" dataOnly="0" labelOnly="1" outline="0" fieldPosition="0"/>
    </format>
    <format dxfId="1919">
      <pivotArea field="0" type="button" dataOnly="0" labelOnly="1" outline="0" axis="axisCol" fieldPosition="0"/>
    </format>
    <format dxfId="1918">
      <pivotArea type="topRight" dataOnly="0" labelOnly="1" outline="0" fieldPosition="0"/>
    </format>
    <format dxfId="1917">
      <pivotArea field="3" type="button" dataOnly="0" labelOnly="1" outline="0" axis="axisRow" fieldPosition="0"/>
    </format>
    <format dxfId="1916">
      <pivotArea dataOnly="0" labelOnly="1" fieldPosition="0">
        <references count="1">
          <reference field="3" count="11">
            <x v="21"/>
            <x v="22"/>
            <x v="23"/>
            <x v="24"/>
            <x v="25"/>
            <x v="26"/>
            <x v="27"/>
            <x v="28"/>
            <x v="30"/>
            <x v="31"/>
            <x v="32"/>
          </reference>
        </references>
      </pivotArea>
    </format>
    <format dxfId="1915">
      <pivotArea dataOnly="0" labelOnly="1" grandRow="1" outline="0" fieldPosition="0"/>
    </format>
    <format dxfId="1914">
      <pivotArea dataOnly="0" labelOnly="1" fieldPosition="0">
        <references count="1">
          <reference field="0" count="13">
            <x v="2"/>
            <x v="4"/>
            <x v="6"/>
            <x v="7"/>
            <x v="8"/>
            <x v="10"/>
            <x v="12"/>
            <x v="14"/>
            <x v="16"/>
            <x v="18"/>
            <x v="20"/>
            <x v="21"/>
            <x v="22"/>
          </reference>
        </references>
      </pivotArea>
    </format>
    <format dxfId="1913">
      <pivotArea dataOnly="0" labelOnly="1" grandCol="1" outline="0" fieldPosition="0"/>
    </format>
    <format dxfId="1912">
      <pivotArea type="all" dataOnly="0" outline="0" fieldPosition="0"/>
    </format>
    <format dxfId="1911">
      <pivotArea outline="0" collapsedLevelsAreSubtotals="1" fieldPosition="0"/>
    </format>
    <format dxfId="1910">
      <pivotArea type="origin" dataOnly="0" labelOnly="1" outline="0" fieldPosition="0"/>
    </format>
    <format dxfId="1909">
      <pivotArea field="0" type="button" dataOnly="0" labelOnly="1" outline="0" axis="axisCol" fieldPosition="0"/>
    </format>
    <format dxfId="1908">
      <pivotArea type="topRight" dataOnly="0" labelOnly="1" outline="0" fieldPosition="0"/>
    </format>
    <format dxfId="1907">
      <pivotArea field="3" type="button" dataOnly="0" labelOnly="1" outline="0" axis="axisRow" fieldPosition="0"/>
    </format>
    <format dxfId="1906">
      <pivotArea dataOnly="0" labelOnly="1" fieldPosition="0">
        <references count="1">
          <reference field="3" count="11">
            <x v="21"/>
            <x v="22"/>
            <x v="23"/>
            <x v="24"/>
            <x v="25"/>
            <x v="26"/>
            <x v="27"/>
            <x v="28"/>
            <x v="30"/>
            <x v="31"/>
            <x v="32"/>
          </reference>
        </references>
      </pivotArea>
    </format>
    <format dxfId="1905">
      <pivotArea dataOnly="0" labelOnly="1" grandRow="1" outline="0" fieldPosition="0"/>
    </format>
    <format dxfId="1904">
      <pivotArea dataOnly="0" labelOnly="1" fieldPosition="0">
        <references count="1">
          <reference field="0" count="13">
            <x v="2"/>
            <x v="4"/>
            <x v="6"/>
            <x v="7"/>
            <x v="8"/>
            <x v="10"/>
            <x v="12"/>
            <x v="14"/>
            <x v="16"/>
            <x v="18"/>
            <x v="20"/>
            <x v="21"/>
            <x v="22"/>
          </reference>
        </references>
      </pivotArea>
    </format>
    <format dxfId="1903">
      <pivotArea dataOnly="0" labelOnly="1" grandCol="1" outline="0" fieldPosition="0"/>
    </format>
    <format dxfId="1902">
      <pivotArea type="all" dataOnly="0" outline="0" fieldPosition="0"/>
    </format>
    <format dxfId="1901">
      <pivotArea outline="0" collapsedLevelsAreSubtotals="1" fieldPosition="0"/>
    </format>
    <format dxfId="1900">
      <pivotArea type="origin" dataOnly="0" labelOnly="1" outline="0" fieldPosition="0"/>
    </format>
    <format dxfId="1899">
      <pivotArea field="0" type="button" dataOnly="0" labelOnly="1" outline="0" axis="axisCol" fieldPosition="0"/>
    </format>
    <format dxfId="1898">
      <pivotArea type="topRight" dataOnly="0" labelOnly="1" outline="0" fieldPosition="0"/>
    </format>
    <format dxfId="1897">
      <pivotArea field="3" type="button" dataOnly="0" labelOnly="1" outline="0" axis="axisRow" fieldPosition="0"/>
    </format>
    <format dxfId="1896">
      <pivotArea dataOnly="0" labelOnly="1" fieldPosition="0">
        <references count="1">
          <reference field="3" count="11">
            <x v="21"/>
            <x v="22"/>
            <x v="23"/>
            <x v="24"/>
            <x v="25"/>
            <x v="26"/>
            <x v="27"/>
            <x v="28"/>
            <x v="30"/>
            <x v="31"/>
            <x v="32"/>
          </reference>
        </references>
      </pivotArea>
    </format>
    <format dxfId="1895">
      <pivotArea dataOnly="0" labelOnly="1" grandRow="1" outline="0" fieldPosition="0"/>
    </format>
    <format dxfId="1894">
      <pivotArea dataOnly="0" labelOnly="1" fieldPosition="0">
        <references count="1">
          <reference field="0" count="13">
            <x v="2"/>
            <x v="4"/>
            <x v="6"/>
            <x v="7"/>
            <x v="8"/>
            <x v="10"/>
            <x v="12"/>
            <x v="14"/>
            <x v="16"/>
            <x v="18"/>
            <x v="20"/>
            <x v="21"/>
            <x v="22"/>
          </reference>
        </references>
      </pivotArea>
    </format>
    <format dxfId="1893">
      <pivotArea dataOnly="0" labelOnly="1" grandCol="1" outline="0" fieldPosition="0"/>
    </format>
    <format dxfId="1892">
      <pivotArea type="all" dataOnly="0" outline="0" fieldPosition="0"/>
    </format>
    <format dxfId="1891">
      <pivotArea outline="0" collapsedLevelsAreSubtotals="1" fieldPosition="0"/>
    </format>
    <format dxfId="1890">
      <pivotArea type="origin" dataOnly="0" labelOnly="1" outline="0" fieldPosition="0"/>
    </format>
    <format dxfId="1889">
      <pivotArea field="0" type="button" dataOnly="0" labelOnly="1" outline="0" axis="axisCol" fieldPosition="0"/>
    </format>
    <format dxfId="1888">
      <pivotArea type="topRight" dataOnly="0" labelOnly="1" outline="0" fieldPosition="0"/>
    </format>
    <format dxfId="1887">
      <pivotArea field="3" type="button" dataOnly="0" labelOnly="1" outline="0" axis="axisRow" fieldPosition="0"/>
    </format>
    <format dxfId="1886">
      <pivotArea dataOnly="0" labelOnly="1" fieldPosition="0">
        <references count="1">
          <reference field="3" count="11">
            <x v="21"/>
            <x v="22"/>
            <x v="23"/>
            <x v="24"/>
            <x v="25"/>
            <x v="26"/>
            <x v="27"/>
            <x v="28"/>
            <x v="30"/>
            <x v="31"/>
            <x v="32"/>
          </reference>
        </references>
      </pivotArea>
    </format>
    <format dxfId="1885">
      <pivotArea dataOnly="0" labelOnly="1" grandRow="1" outline="0" fieldPosition="0"/>
    </format>
    <format dxfId="1884">
      <pivotArea dataOnly="0" labelOnly="1" fieldPosition="0">
        <references count="1">
          <reference field="0" count="13">
            <x v="2"/>
            <x v="4"/>
            <x v="6"/>
            <x v="7"/>
            <x v="8"/>
            <x v="10"/>
            <x v="12"/>
            <x v="14"/>
            <x v="16"/>
            <x v="18"/>
            <x v="20"/>
            <x v="21"/>
            <x v="22"/>
          </reference>
        </references>
      </pivotArea>
    </format>
    <format dxfId="1883">
      <pivotArea dataOnly="0" labelOnly="1" grandCol="1" outline="0" fieldPosition="0"/>
    </format>
    <format dxfId="1882">
      <pivotArea type="all" dataOnly="0" outline="0" fieldPosition="0"/>
    </format>
    <format dxfId="1881">
      <pivotArea outline="0" collapsedLevelsAreSubtotals="1" fieldPosition="0"/>
    </format>
    <format dxfId="1880">
      <pivotArea type="origin" dataOnly="0" labelOnly="1" outline="0" fieldPosition="0"/>
    </format>
    <format dxfId="1879">
      <pivotArea field="0" type="button" dataOnly="0" labelOnly="1" outline="0" axis="axisCol" fieldPosition="0"/>
    </format>
    <format dxfId="1878">
      <pivotArea type="topRight" dataOnly="0" labelOnly="1" outline="0" fieldPosition="0"/>
    </format>
    <format dxfId="1877">
      <pivotArea field="3" type="button" dataOnly="0" labelOnly="1" outline="0" axis="axisRow" fieldPosition="0"/>
    </format>
    <format dxfId="1876">
      <pivotArea dataOnly="0" labelOnly="1" fieldPosition="0">
        <references count="1">
          <reference field="3" count="0"/>
        </references>
      </pivotArea>
    </format>
    <format dxfId="1875">
      <pivotArea dataOnly="0" labelOnly="1" grandRow="1" outline="0" fieldPosition="0"/>
    </format>
    <format dxfId="1874">
      <pivotArea dataOnly="0" labelOnly="1" fieldPosition="0">
        <references count="1">
          <reference field="0" count="0"/>
        </references>
      </pivotArea>
    </format>
    <format dxfId="1873">
      <pivotArea dataOnly="0" labelOnly="1" grandCol="1" outline="0" fieldPosition="0"/>
    </format>
    <format dxfId="1872">
      <pivotArea type="all" dataOnly="0" outline="0" fieldPosition="0"/>
    </format>
    <format dxfId="1871">
      <pivotArea outline="0" collapsedLevelsAreSubtotals="1" fieldPosition="0"/>
    </format>
    <format dxfId="1870">
      <pivotArea type="origin" dataOnly="0" labelOnly="1" outline="0" fieldPosition="0"/>
    </format>
    <format dxfId="1869">
      <pivotArea field="0" type="button" dataOnly="0" labelOnly="1" outline="0" axis="axisCol" fieldPosition="0"/>
    </format>
    <format dxfId="1868">
      <pivotArea type="topRight" dataOnly="0" labelOnly="1" outline="0" fieldPosition="0"/>
    </format>
    <format dxfId="1867">
      <pivotArea field="3" type="button" dataOnly="0" labelOnly="1" outline="0" axis="axisRow" fieldPosition="0"/>
    </format>
    <format dxfId="1866">
      <pivotArea dataOnly="0" labelOnly="1" fieldPosition="0">
        <references count="1">
          <reference field="3" count="0"/>
        </references>
      </pivotArea>
    </format>
    <format dxfId="1865">
      <pivotArea dataOnly="0" labelOnly="1" grandRow="1" outline="0" fieldPosition="0"/>
    </format>
    <format dxfId="1864">
      <pivotArea dataOnly="0" labelOnly="1" fieldPosition="0">
        <references count="1">
          <reference field="0" count="0"/>
        </references>
      </pivotArea>
    </format>
    <format dxfId="1863">
      <pivotArea dataOnly="0" labelOnly="1" grandCol="1" outline="0" fieldPosition="0"/>
    </format>
    <format dxfId="1862">
      <pivotArea type="all" dataOnly="0" outline="0" fieldPosition="0"/>
    </format>
    <format dxfId="1861">
      <pivotArea outline="0" collapsedLevelsAreSubtotals="1" fieldPosition="0"/>
    </format>
    <format dxfId="1860">
      <pivotArea type="origin" dataOnly="0" labelOnly="1" outline="0" fieldPosition="0"/>
    </format>
    <format dxfId="1859">
      <pivotArea field="0" type="button" dataOnly="0" labelOnly="1" outline="0" axis="axisCol" fieldPosition="0"/>
    </format>
    <format dxfId="1858">
      <pivotArea type="topRight" dataOnly="0" labelOnly="1" outline="0" fieldPosition="0"/>
    </format>
    <format dxfId="1857">
      <pivotArea field="3" type="button" dataOnly="0" labelOnly="1" outline="0" axis="axisRow" fieldPosition="0"/>
    </format>
    <format dxfId="1856">
      <pivotArea dataOnly="0" labelOnly="1" fieldPosition="0">
        <references count="1">
          <reference field="3" count="0"/>
        </references>
      </pivotArea>
    </format>
    <format dxfId="1855">
      <pivotArea dataOnly="0" labelOnly="1" grandRow="1" outline="0" fieldPosition="0"/>
    </format>
    <format dxfId="1854">
      <pivotArea dataOnly="0" labelOnly="1" fieldPosition="0">
        <references count="1">
          <reference field="0" count="24">
            <x v="0"/>
            <x v="1"/>
            <x v="2"/>
            <x v="3"/>
            <x v="4"/>
            <x v="5"/>
            <x v="6"/>
            <x v="7"/>
            <x v="8"/>
            <x v="9"/>
            <x v="10"/>
            <x v="11"/>
            <x v="12"/>
            <x v="13"/>
            <x v="14"/>
            <x v="15"/>
            <x v="16"/>
            <x v="17"/>
            <x v="18"/>
            <x v="19"/>
            <x v="20"/>
            <x v="21"/>
            <x v="22"/>
            <x v="23"/>
          </reference>
        </references>
      </pivotArea>
    </format>
    <format dxfId="1853">
      <pivotArea dataOnly="0" labelOnly="1" grandCol="1" outline="0" fieldPosition="0"/>
    </format>
    <format dxfId="1852">
      <pivotArea type="all" dataOnly="0" outline="0" fieldPosition="0"/>
    </format>
    <format dxfId="1851">
      <pivotArea outline="0" collapsedLevelsAreSubtotals="1" fieldPosition="0"/>
    </format>
    <format dxfId="1850">
      <pivotArea type="origin" dataOnly="0" labelOnly="1" outline="0" fieldPosition="0"/>
    </format>
    <format dxfId="1849">
      <pivotArea field="0" type="button" dataOnly="0" labelOnly="1" outline="0" axis="axisCol" fieldPosition="0"/>
    </format>
    <format dxfId="1848">
      <pivotArea type="topRight" dataOnly="0" labelOnly="1" outline="0" fieldPosition="0"/>
    </format>
    <format dxfId="1847">
      <pivotArea field="3" type="button" dataOnly="0" labelOnly="1" outline="0" axis="axisRow" fieldPosition="0"/>
    </format>
    <format dxfId="1846">
      <pivotArea dataOnly="0" labelOnly="1" fieldPosition="0">
        <references count="1">
          <reference field="3" count="0"/>
        </references>
      </pivotArea>
    </format>
    <format dxfId="1845">
      <pivotArea dataOnly="0" labelOnly="1" grandRow="1" outline="0" fieldPosition="0"/>
    </format>
    <format dxfId="1844">
      <pivotArea dataOnly="0" labelOnly="1" fieldPosition="0">
        <references count="1">
          <reference field="0" count="24">
            <x v="0"/>
            <x v="1"/>
            <x v="2"/>
            <x v="3"/>
            <x v="4"/>
            <x v="5"/>
            <x v="6"/>
            <x v="7"/>
            <x v="8"/>
            <x v="9"/>
            <x v="10"/>
            <x v="11"/>
            <x v="12"/>
            <x v="13"/>
            <x v="14"/>
            <x v="15"/>
            <x v="16"/>
            <x v="17"/>
            <x v="18"/>
            <x v="19"/>
            <x v="20"/>
            <x v="21"/>
            <x v="22"/>
            <x v="23"/>
          </reference>
        </references>
      </pivotArea>
    </format>
    <format dxfId="1843">
      <pivotArea dataOnly="0" labelOnly="1" grandCol="1" outline="0" fieldPosition="0"/>
    </format>
  </formats>
  <chartFormats count="73">
    <chartFormat chart="15" format="72" series="1">
      <pivotArea type="data" outline="0" fieldPosition="0">
        <references count="1">
          <reference field="0" count="1" selected="0">
            <x v="0"/>
          </reference>
        </references>
      </pivotArea>
    </chartFormat>
    <chartFormat chart="15" format="73" series="1">
      <pivotArea type="data" outline="0" fieldPosition="0">
        <references count="1">
          <reference field="0" count="1" selected="0">
            <x v="1"/>
          </reference>
        </references>
      </pivotArea>
    </chartFormat>
    <chartFormat chart="15" format="74" series="1">
      <pivotArea type="data" outline="0" fieldPosition="0">
        <references count="1">
          <reference field="0" count="1" selected="0">
            <x v="2"/>
          </reference>
        </references>
      </pivotArea>
    </chartFormat>
    <chartFormat chart="15" format="75" series="1">
      <pivotArea type="data" outline="0" fieldPosition="0">
        <references count="1">
          <reference field="0" count="1" selected="0">
            <x v="3"/>
          </reference>
        </references>
      </pivotArea>
    </chartFormat>
    <chartFormat chart="15" format="76" series="1">
      <pivotArea type="data" outline="0" fieldPosition="0">
        <references count="1">
          <reference field="0" count="1" selected="0">
            <x v="4"/>
          </reference>
        </references>
      </pivotArea>
    </chartFormat>
    <chartFormat chart="15" format="77" series="1">
      <pivotArea type="data" outline="0" fieldPosition="0">
        <references count="1">
          <reference field="0" count="1" selected="0">
            <x v="5"/>
          </reference>
        </references>
      </pivotArea>
    </chartFormat>
    <chartFormat chart="15" format="78" series="1">
      <pivotArea type="data" outline="0" fieldPosition="0">
        <references count="1">
          <reference field="0" count="1" selected="0">
            <x v="6"/>
          </reference>
        </references>
      </pivotArea>
    </chartFormat>
    <chartFormat chart="15" format="79" series="1">
      <pivotArea type="data" outline="0" fieldPosition="0">
        <references count="1">
          <reference field="0" count="1" selected="0">
            <x v="7"/>
          </reference>
        </references>
      </pivotArea>
    </chartFormat>
    <chartFormat chart="15" format="80" series="1">
      <pivotArea type="data" outline="0" fieldPosition="0">
        <references count="1">
          <reference field="0" count="1" selected="0">
            <x v="8"/>
          </reference>
        </references>
      </pivotArea>
    </chartFormat>
    <chartFormat chart="15" format="81" series="1">
      <pivotArea type="data" outline="0" fieldPosition="0">
        <references count="1">
          <reference field="0" count="1" selected="0">
            <x v="9"/>
          </reference>
        </references>
      </pivotArea>
    </chartFormat>
    <chartFormat chart="15" format="82" series="1">
      <pivotArea type="data" outline="0" fieldPosition="0">
        <references count="1">
          <reference field="0" count="1" selected="0">
            <x v="10"/>
          </reference>
        </references>
      </pivotArea>
    </chartFormat>
    <chartFormat chart="15" format="83" series="1">
      <pivotArea type="data" outline="0" fieldPosition="0">
        <references count="1">
          <reference field="0" count="1" selected="0">
            <x v="11"/>
          </reference>
        </references>
      </pivotArea>
    </chartFormat>
    <chartFormat chart="15" format="84" series="1">
      <pivotArea type="data" outline="0" fieldPosition="0">
        <references count="1">
          <reference field="0" count="1" selected="0">
            <x v="12"/>
          </reference>
        </references>
      </pivotArea>
    </chartFormat>
    <chartFormat chart="15" format="85" series="1">
      <pivotArea type="data" outline="0" fieldPosition="0">
        <references count="1">
          <reference field="0" count="1" selected="0">
            <x v="13"/>
          </reference>
        </references>
      </pivotArea>
    </chartFormat>
    <chartFormat chart="15" format="86" series="1">
      <pivotArea type="data" outline="0" fieldPosition="0">
        <references count="1">
          <reference field="0" count="1" selected="0">
            <x v="14"/>
          </reference>
        </references>
      </pivotArea>
    </chartFormat>
    <chartFormat chart="15" format="87" series="1">
      <pivotArea type="data" outline="0" fieldPosition="0">
        <references count="1">
          <reference field="0" count="1" selected="0">
            <x v="15"/>
          </reference>
        </references>
      </pivotArea>
    </chartFormat>
    <chartFormat chart="15" format="88" series="1">
      <pivotArea type="data" outline="0" fieldPosition="0">
        <references count="1">
          <reference field="0" count="1" selected="0">
            <x v="16"/>
          </reference>
        </references>
      </pivotArea>
    </chartFormat>
    <chartFormat chart="15" format="89" series="1">
      <pivotArea type="data" outline="0" fieldPosition="0">
        <references count="1">
          <reference field="0" count="1" selected="0">
            <x v="17"/>
          </reference>
        </references>
      </pivotArea>
    </chartFormat>
    <chartFormat chart="15" format="90" series="1">
      <pivotArea type="data" outline="0" fieldPosition="0">
        <references count="1">
          <reference field="0" count="1" selected="0">
            <x v="18"/>
          </reference>
        </references>
      </pivotArea>
    </chartFormat>
    <chartFormat chart="15" format="91" series="1">
      <pivotArea type="data" outline="0" fieldPosition="0">
        <references count="1">
          <reference field="0" count="1" selected="0">
            <x v="19"/>
          </reference>
        </references>
      </pivotArea>
    </chartFormat>
    <chartFormat chart="15" format="92" series="1">
      <pivotArea type="data" outline="0" fieldPosition="0">
        <references count="1">
          <reference field="0" count="1" selected="0">
            <x v="20"/>
          </reference>
        </references>
      </pivotArea>
    </chartFormat>
    <chartFormat chart="15" format="93" series="1">
      <pivotArea type="data" outline="0" fieldPosition="0">
        <references count="1">
          <reference field="0" count="1" selected="0">
            <x v="21"/>
          </reference>
        </references>
      </pivotArea>
    </chartFormat>
    <chartFormat chart="15" format="94" series="1">
      <pivotArea type="data" outline="0" fieldPosition="0">
        <references count="1">
          <reference field="0" count="1" selected="0">
            <x v="22"/>
          </reference>
        </references>
      </pivotArea>
    </chartFormat>
    <chartFormat chart="15" format="95" series="1">
      <pivotArea type="data" outline="0" fieldPosition="0">
        <references count="1">
          <reference field="0" count="1" selected="0">
            <x v="23"/>
          </reference>
        </references>
      </pivotArea>
    </chartFormat>
    <chartFormat chart="17" format="168" series="1">
      <pivotArea type="data" outline="0" fieldPosition="0">
        <references count="1">
          <reference field="0" count="1" selected="0">
            <x v="0"/>
          </reference>
        </references>
      </pivotArea>
    </chartFormat>
    <chartFormat chart="17" format="169" series="1">
      <pivotArea type="data" outline="0" fieldPosition="0">
        <references count="1">
          <reference field="0" count="1" selected="0">
            <x v="1"/>
          </reference>
        </references>
      </pivotArea>
    </chartFormat>
    <chartFormat chart="17" format="170" series="1">
      <pivotArea type="data" outline="0" fieldPosition="0">
        <references count="1">
          <reference field="0" count="1" selected="0">
            <x v="2"/>
          </reference>
        </references>
      </pivotArea>
    </chartFormat>
    <chartFormat chart="17" format="171" series="1">
      <pivotArea type="data" outline="0" fieldPosition="0">
        <references count="1">
          <reference field="0" count="1" selected="0">
            <x v="3"/>
          </reference>
        </references>
      </pivotArea>
    </chartFormat>
    <chartFormat chart="17" format="172" series="1">
      <pivotArea type="data" outline="0" fieldPosition="0">
        <references count="1">
          <reference field="0" count="1" selected="0">
            <x v="4"/>
          </reference>
        </references>
      </pivotArea>
    </chartFormat>
    <chartFormat chart="17" format="173" series="1">
      <pivotArea type="data" outline="0" fieldPosition="0">
        <references count="1">
          <reference field="0" count="1" selected="0">
            <x v="5"/>
          </reference>
        </references>
      </pivotArea>
    </chartFormat>
    <chartFormat chart="17" format="174" series="1">
      <pivotArea type="data" outline="0" fieldPosition="0">
        <references count="1">
          <reference field="0" count="1" selected="0">
            <x v="6"/>
          </reference>
        </references>
      </pivotArea>
    </chartFormat>
    <chartFormat chart="17" format="175" series="1">
      <pivotArea type="data" outline="0" fieldPosition="0">
        <references count="1">
          <reference field="0" count="1" selected="0">
            <x v="7"/>
          </reference>
        </references>
      </pivotArea>
    </chartFormat>
    <chartFormat chart="17" format="176" series="1">
      <pivotArea type="data" outline="0" fieldPosition="0">
        <references count="1">
          <reference field="0" count="1" selected="0">
            <x v="8"/>
          </reference>
        </references>
      </pivotArea>
    </chartFormat>
    <chartFormat chart="17" format="177" series="1">
      <pivotArea type="data" outline="0" fieldPosition="0">
        <references count="1">
          <reference field="0" count="1" selected="0">
            <x v="9"/>
          </reference>
        </references>
      </pivotArea>
    </chartFormat>
    <chartFormat chart="17" format="178" series="1">
      <pivotArea type="data" outline="0" fieldPosition="0">
        <references count="1">
          <reference field="0" count="1" selected="0">
            <x v="10"/>
          </reference>
        </references>
      </pivotArea>
    </chartFormat>
    <chartFormat chart="17" format="179" series="1">
      <pivotArea type="data" outline="0" fieldPosition="0">
        <references count="1">
          <reference field="0" count="1" selected="0">
            <x v="11"/>
          </reference>
        </references>
      </pivotArea>
    </chartFormat>
    <chartFormat chart="17" format="180" series="1">
      <pivotArea type="data" outline="0" fieldPosition="0">
        <references count="1">
          <reference field="0" count="1" selected="0">
            <x v="12"/>
          </reference>
        </references>
      </pivotArea>
    </chartFormat>
    <chartFormat chart="17" format="181" series="1">
      <pivotArea type="data" outline="0" fieldPosition="0">
        <references count="1">
          <reference field="0" count="1" selected="0">
            <x v="13"/>
          </reference>
        </references>
      </pivotArea>
    </chartFormat>
    <chartFormat chart="17" format="182" series="1">
      <pivotArea type="data" outline="0" fieldPosition="0">
        <references count="1">
          <reference field="0" count="1" selected="0">
            <x v="14"/>
          </reference>
        </references>
      </pivotArea>
    </chartFormat>
    <chartFormat chart="17" format="183" series="1">
      <pivotArea type="data" outline="0" fieldPosition="0">
        <references count="1">
          <reference field="0" count="1" selected="0">
            <x v="15"/>
          </reference>
        </references>
      </pivotArea>
    </chartFormat>
    <chartFormat chart="17" format="184" series="1">
      <pivotArea type="data" outline="0" fieldPosition="0">
        <references count="1">
          <reference field="0" count="1" selected="0">
            <x v="16"/>
          </reference>
        </references>
      </pivotArea>
    </chartFormat>
    <chartFormat chart="17" format="185" series="1">
      <pivotArea type="data" outline="0" fieldPosition="0">
        <references count="1">
          <reference field="0" count="1" selected="0">
            <x v="17"/>
          </reference>
        </references>
      </pivotArea>
    </chartFormat>
    <chartFormat chart="17" format="186" series="1">
      <pivotArea type="data" outline="0" fieldPosition="0">
        <references count="1">
          <reference field="0" count="1" selected="0">
            <x v="18"/>
          </reference>
        </references>
      </pivotArea>
    </chartFormat>
    <chartFormat chart="17" format="187" series="1">
      <pivotArea type="data" outline="0" fieldPosition="0">
        <references count="1">
          <reference field="0" count="1" selected="0">
            <x v="19"/>
          </reference>
        </references>
      </pivotArea>
    </chartFormat>
    <chartFormat chart="17" format="188" series="1">
      <pivotArea type="data" outline="0" fieldPosition="0">
        <references count="1">
          <reference field="0" count="1" selected="0">
            <x v="20"/>
          </reference>
        </references>
      </pivotArea>
    </chartFormat>
    <chartFormat chart="17" format="189" series="1">
      <pivotArea type="data" outline="0" fieldPosition="0">
        <references count="1">
          <reference field="0" count="1" selected="0">
            <x v="21"/>
          </reference>
        </references>
      </pivotArea>
    </chartFormat>
    <chartFormat chart="17" format="190" series="1">
      <pivotArea type="data" outline="0" fieldPosition="0">
        <references count="1">
          <reference field="0" count="1" selected="0">
            <x v="22"/>
          </reference>
        </references>
      </pivotArea>
    </chartFormat>
    <chartFormat chart="17" format="191" series="1">
      <pivotArea type="data" outline="0" fieldPosition="0">
        <references count="1">
          <reference field="0" count="1" selected="0">
            <x v="23"/>
          </reference>
        </references>
      </pivotArea>
    </chartFormat>
    <chartFormat chart="17" format="192" series="1">
      <pivotArea type="data" outline="0" fieldPosition="0">
        <references count="2">
          <reference field="4294967294" count="1" selected="0">
            <x v="0"/>
          </reference>
          <reference field="0" count="1" selected="0">
            <x v="0"/>
          </reference>
        </references>
      </pivotArea>
    </chartFormat>
    <chartFormat chart="17" format="193" series="1">
      <pivotArea type="data" outline="0" fieldPosition="0">
        <references count="2">
          <reference field="4294967294" count="1" selected="0">
            <x v="0"/>
          </reference>
          <reference field="0" count="1" selected="0">
            <x v="1"/>
          </reference>
        </references>
      </pivotArea>
    </chartFormat>
    <chartFormat chart="17" format="194" series="1">
      <pivotArea type="data" outline="0" fieldPosition="0">
        <references count="2">
          <reference field="4294967294" count="1" selected="0">
            <x v="0"/>
          </reference>
          <reference field="0" count="1" selected="0">
            <x v="2"/>
          </reference>
        </references>
      </pivotArea>
    </chartFormat>
    <chartFormat chart="17" format="195" series="1">
      <pivotArea type="data" outline="0" fieldPosition="0">
        <references count="2">
          <reference field="4294967294" count="1" selected="0">
            <x v="0"/>
          </reference>
          <reference field="0" count="1" selected="0">
            <x v="3"/>
          </reference>
        </references>
      </pivotArea>
    </chartFormat>
    <chartFormat chart="17" format="196" series="1">
      <pivotArea type="data" outline="0" fieldPosition="0">
        <references count="2">
          <reference field="4294967294" count="1" selected="0">
            <x v="0"/>
          </reference>
          <reference field="0" count="1" selected="0">
            <x v="4"/>
          </reference>
        </references>
      </pivotArea>
    </chartFormat>
    <chartFormat chart="17" format="197" series="1">
      <pivotArea type="data" outline="0" fieldPosition="0">
        <references count="2">
          <reference field="4294967294" count="1" selected="0">
            <x v="0"/>
          </reference>
          <reference field="0" count="1" selected="0">
            <x v="5"/>
          </reference>
        </references>
      </pivotArea>
    </chartFormat>
    <chartFormat chart="17" format="198" series="1">
      <pivotArea type="data" outline="0" fieldPosition="0">
        <references count="2">
          <reference field="4294967294" count="1" selected="0">
            <x v="0"/>
          </reference>
          <reference field="0" count="1" selected="0">
            <x v="6"/>
          </reference>
        </references>
      </pivotArea>
    </chartFormat>
    <chartFormat chart="17" format="199" series="1">
      <pivotArea type="data" outline="0" fieldPosition="0">
        <references count="2">
          <reference field="4294967294" count="1" selected="0">
            <x v="0"/>
          </reference>
          <reference field="0" count="1" selected="0">
            <x v="7"/>
          </reference>
        </references>
      </pivotArea>
    </chartFormat>
    <chartFormat chart="17" format="200" series="1">
      <pivotArea type="data" outline="0" fieldPosition="0">
        <references count="2">
          <reference field="4294967294" count="1" selected="0">
            <x v="0"/>
          </reference>
          <reference field="0" count="1" selected="0">
            <x v="8"/>
          </reference>
        </references>
      </pivotArea>
    </chartFormat>
    <chartFormat chart="17" format="201" series="1">
      <pivotArea type="data" outline="0" fieldPosition="0">
        <references count="2">
          <reference field="4294967294" count="1" selected="0">
            <x v="0"/>
          </reference>
          <reference field="0" count="1" selected="0">
            <x v="9"/>
          </reference>
        </references>
      </pivotArea>
    </chartFormat>
    <chartFormat chart="17" format="202" series="1">
      <pivotArea type="data" outline="0" fieldPosition="0">
        <references count="2">
          <reference field="4294967294" count="1" selected="0">
            <x v="0"/>
          </reference>
          <reference field="0" count="1" selected="0">
            <x v="10"/>
          </reference>
        </references>
      </pivotArea>
    </chartFormat>
    <chartFormat chart="17" format="203" series="1">
      <pivotArea type="data" outline="0" fieldPosition="0">
        <references count="2">
          <reference field="4294967294" count="1" selected="0">
            <x v="0"/>
          </reference>
          <reference field="0" count="1" selected="0">
            <x v="11"/>
          </reference>
        </references>
      </pivotArea>
    </chartFormat>
    <chartFormat chart="17" format="204" series="1">
      <pivotArea type="data" outline="0" fieldPosition="0">
        <references count="2">
          <reference field="4294967294" count="1" selected="0">
            <x v="0"/>
          </reference>
          <reference field="0" count="1" selected="0">
            <x v="12"/>
          </reference>
        </references>
      </pivotArea>
    </chartFormat>
    <chartFormat chart="17" format="205" series="1">
      <pivotArea type="data" outline="0" fieldPosition="0">
        <references count="2">
          <reference field="4294967294" count="1" selected="0">
            <x v="0"/>
          </reference>
          <reference field="0" count="1" selected="0">
            <x v="13"/>
          </reference>
        </references>
      </pivotArea>
    </chartFormat>
    <chartFormat chart="17" format="206" series="1">
      <pivotArea type="data" outline="0" fieldPosition="0">
        <references count="2">
          <reference field="4294967294" count="1" selected="0">
            <x v="0"/>
          </reference>
          <reference field="0" count="1" selected="0">
            <x v="14"/>
          </reference>
        </references>
      </pivotArea>
    </chartFormat>
    <chartFormat chart="17" format="207" series="1">
      <pivotArea type="data" outline="0" fieldPosition="0">
        <references count="2">
          <reference field="4294967294" count="1" selected="0">
            <x v="0"/>
          </reference>
          <reference field="0" count="1" selected="0">
            <x v="15"/>
          </reference>
        </references>
      </pivotArea>
    </chartFormat>
    <chartFormat chart="17" format="208" series="1">
      <pivotArea type="data" outline="0" fieldPosition="0">
        <references count="2">
          <reference field="4294967294" count="1" selected="0">
            <x v="0"/>
          </reference>
          <reference field="0" count="1" selected="0">
            <x v="16"/>
          </reference>
        </references>
      </pivotArea>
    </chartFormat>
    <chartFormat chart="17" format="209" series="1">
      <pivotArea type="data" outline="0" fieldPosition="0">
        <references count="2">
          <reference field="4294967294" count="1" selected="0">
            <x v="0"/>
          </reference>
          <reference field="0" count="1" selected="0">
            <x v="17"/>
          </reference>
        </references>
      </pivotArea>
    </chartFormat>
    <chartFormat chart="17" format="210" series="1">
      <pivotArea type="data" outline="0" fieldPosition="0">
        <references count="2">
          <reference field="4294967294" count="1" selected="0">
            <x v="0"/>
          </reference>
          <reference field="0" count="1" selected="0">
            <x v="18"/>
          </reference>
        </references>
      </pivotArea>
    </chartFormat>
    <chartFormat chart="17" format="211" series="1">
      <pivotArea type="data" outline="0" fieldPosition="0">
        <references count="2">
          <reference field="4294967294" count="1" selected="0">
            <x v="0"/>
          </reference>
          <reference field="0" count="1" selected="0">
            <x v="19"/>
          </reference>
        </references>
      </pivotArea>
    </chartFormat>
    <chartFormat chart="17" format="212" series="1">
      <pivotArea type="data" outline="0" fieldPosition="0">
        <references count="2">
          <reference field="4294967294" count="1" selected="0">
            <x v="0"/>
          </reference>
          <reference field="0" count="1" selected="0">
            <x v="20"/>
          </reference>
        </references>
      </pivotArea>
    </chartFormat>
    <chartFormat chart="17" format="213" series="1">
      <pivotArea type="data" outline="0" fieldPosition="0">
        <references count="2">
          <reference field="4294967294" count="1" selected="0">
            <x v="0"/>
          </reference>
          <reference field="0" count="1" selected="0">
            <x v="21"/>
          </reference>
        </references>
      </pivotArea>
    </chartFormat>
    <chartFormat chart="17" format="214" series="1">
      <pivotArea type="data" outline="0" fieldPosition="0">
        <references count="2">
          <reference field="4294967294" count="1" selected="0">
            <x v="0"/>
          </reference>
          <reference field="0" count="1" selected="0">
            <x v="22"/>
          </reference>
        </references>
      </pivotArea>
    </chartFormat>
    <chartFormat chart="17" format="215" series="1">
      <pivotArea type="data" outline="0" fieldPosition="0">
        <references count="2">
          <reference field="4294967294" count="1" selected="0">
            <x v="0"/>
          </reference>
          <reference field="0" count="1" selected="0">
            <x v="23"/>
          </reference>
        </references>
      </pivotArea>
    </chartFormat>
    <chartFormat chart="17" format="216" series="1">
      <pivotArea type="data" outline="0" fieldPosition="0">
        <references count="2">
          <reference field="4294967294" count="1" selected="0">
            <x v="0"/>
          </reference>
          <reference field="0" count="1" selected="0">
            <x v="24"/>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1.xml><?xml version="1.0" encoding="utf-8"?>
<pivotTableDefinition xmlns="http://schemas.openxmlformats.org/spreadsheetml/2006/main" xmlns:mc="http://schemas.openxmlformats.org/markup-compatibility/2006" xmlns:xr="http://schemas.microsoft.com/office/spreadsheetml/2014/revision" mc:Ignorable="xr" xr:uid="{00000000-0007-0000-0800-000000000000}" name="TablaDinámica1" cacheId="0"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chartFormat="13">
  <location ref="A5:T16" firstHeaderRow="1" firstDataRow="2" firstDataCol="1" rowPageCount="1" colPageCount="1"/>
  <pivotFields count="34">
    <pivotField axis="axisCol" showAll="0">
      <items count="26">
        <item x="16"/>
        <item x="0"/>
        <item x="1"/>
        <item x="2"/>
        <item x="3"/>
        <item x="20"/>
        <item x="18"/>
        <item x="22"/>
        <item x="21"/>
        <item x="6"/>
        <item x="7"/>
        <item x="8"/>
        <item x="9"/>
        <item x="17"/>
        <item x="23"/>
        <item x="10"/>
        <item x="11"/>
        <item x="12"/>
        <item x="13"/>
        <item x="19"/>
        <item x="4"/>
        <item x="5"/>
        <item x="14"/>
        <item x="15"/>
        <item x="24"/>
        <item t="default"/>
      </items>
    </pivotField>
    <pivotField showAll="0"/>
    <pivotField showAll="0"/>
    <pivotField axis="axisRow" showAll="0">
      <items count="41">
        <item x="12"/>
        <item x="24"/>
        <item x="0"/>
        <item x="1"/>
        <item x="2"/>
        <item x="3"/>
        <item x="4"/>
        <item x="16"/>
        <item x="28"/>
        <item x="5"/>
        <item x="20"/>
        <item x="37"/>
        <item x="9"/>
        <item x="21"/>
        <item x="10"/>
        <item x="22"/>
        <item x="15"/>
        <item x="27"/>
        <item x="14"/>
        <item x="26"/>
        <item x="11"/>
        <item x="23"/>
        <item x="13"/>
        <item x="25"/>
        <item x="19"/>
        <item x="31"/>
        <item x="6"/>
        <item x="18"/>
        <item x="30"/>
        <item x="17"/>
        <item x="29"/>
        <item x="38"/>
        <item x="7"/>
        <item x="8"/>
        <item x="33"/>
        <item m="1" x="39"/>
        <item x="34"/>
        <item x="35"/>
        <item x="32"/>
        <item x="36"/>
        <item t="default"/>
      </items>
    </pivotField>
    <pivotField axis="axisPage" multipleItemSelectionAllowed="1" showAll="0">
      <items count="7">
        <item h="1" x="4"/>
        <item x="0"/>
        <item h="1" x="1"/>
        <item h="1" x="2"/>
        <item h="1" x="5"/>
        <item h="1" x="3"/>
        <item t="default"/>
      </items>
    </pivotField>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3"/>
  </rowFields>
  <rowItems count="10">
    <i>
      <x v="2"/>
    </i>
    <i>
      <x v="3"/>
    </i>
    <i>
      <x v="4"/>
    </i>
    <i>
      <x v="5"/>
    </i>
    <i>
      <x v="6"/>
    </i>
    <i>
      <x v="9"/>
    </i>
    <i>
      <x v="26"/>
    </i>
    <i>
      <x v="32"/>
    </i>
    <i>
      <x v="33"/>
    </i>
    <i t="grand">
      <x/>
    </i>
  </rowItems>
  <colFields count="1">
    <field x="0"/>
  </colFields>
  <colItems count="19">
    <i>
      <x/>
    </i>
    <i>
      <x v="1"/>
    </i>
    <i>
      <x v="2"/>
    </i>
    <i>
      <x v="3"/>
    </i>
    <i>
      <x v="4"/>
    </i>
    <i>
      <x v="9"/>
    </i>
    <i>
      <x v="10"/>
    </i>
    <i>
      <x v="11"/>
    </i>
    <i>
      <x v="12"/>
    </i>
    <i>
      <x v="13"/>
    </i>
    <i>
      <x v="15"/>
    </i>
    <i>
      <x v="16"/>
    </i>
    <i>
      <x v="17"/>
    </i>
    <i>
      <x v="18"/>
    </i>
    <i>
      <x v="20"/>
    </i>
    <i>
      <x v="21"/>
    </i>
    <i>
      <x v="22"/>
    </i>
    <i>
      <x v="23"/>
    </i>
    <i t="grand">
      <x/>
    </i>
  </colItems>
  <pageFields count="1">
    <pageField fld="4" hier="-1"/>
  </pageFields>
  <dataFields count="1">
    <dataField name="Promedio de TURBIDEZ" fld="15" subtotal="average" baseField="0" baseItem="715585472"/>
  </dataFields>
  <formats count="10">
    <format dxfId="1482">
      <pivotArea type="all" dataOnly="0" outline="0" fieldPosition="0"/>
    </format>
    <format dxfId="1481">
      <pivotArea outline="0" collapsedLevelsAreSubtotals="1" fieldPosition="0"/>
    </format>
    <format dxfId="1480">
      <pivotArea type="origin" dataOnly="0" labelOnly="1" outline="0" fieldPosition="0"/>
    </format>
    <format dxfId="1479">
      <pivotArea field="0" type="button" dataOnly="0" labelOnly="1" outline="0" axis="axisCol" fieldPosition="0"/>
    </format>
    <format dxfId="1478">
      <pivotArea type="topRight" dataOnly="0" labelOnly="1" outline="0" fieldPosition="0"/>
    </format>
    <format dxfId="1477">
      <pivotArea field="3" type="button" dataOnly="0" labelOnly="1" outline="0" axis="axisRow" fieldPosition="0"/>
    </format>
    <format dxfId="1476">
      <pivotArea dataOnly="0" labelOnly="1" fieldPosition="0">
        <references count="1">
          <reference field="3" count="9">
            <x v="2"/>
            <x v="3"/>
            <x v="4"/>
            <x v="5"/>
            <x v="6"/>
            <x v="9"/>
            <x v="26"/>
            <x v="32"/>
            <x v="33"/>
          </reference>
        </references>
      </pivotArea>
    </format>
    <format dxfId="1475">
      <pivotArea dataOnly="0" labelOnly="1" grandRow="1" outline="0" fieldPosition="0"/>
    </format>
    <format dxfId="1474">
      <pivotArea dataOnly="0" labelOnly="1" fieldPosition="0">
        <references count="1">
          <reference field="0" count="18">
            <x v="0"/>
            <x v="1"/>
            <x v="2"/>
            <x v="3"/>
            <x v="4"/>
            <x v="9"/>
            <x v="10"/>
            <x v="11"/>
            <x v="12"/>
            <x v="13"/>
            <x v="15"/>
            <x v="16"/>
            <x v="17"/>
            <x v="18"/>
            <x v="20"/>
            <x v="21"/>
            <x v="22"/>
            <x v="23"/>
          </reference>
        </references>
      </pivotArea>
    </format>
    <format dxfId="1473">
      <pivotArea dataOnly="0" labelOnly="1" grandCol="1" outline="0" fieldPosition="0"/>
    </format>
  </formats>
  <chartFormats count="54">
    <chartFormat chart="10" format="72" series="1">
      <pivotArea type="data" outline="0" fieldPosition="0">
        <references count="1">
          <reference field="0" count="1" selected="0">
            <x v="0"/>
          </reference>
        </references>
      </pivotArea>
    </chartFormat>
    <chartFormat chart="10" format="73" series="1">
      <pivotArea type="data" outline="0" fieldPosition="0">
        <references count="1">
          <reference field="0" count="1" selected="0">
            <x v="1"/>
          </reference>
        </references>
      </pivotArea>
    </chartFormat>
    <chartFormat chart="10" format="74" series="1">
      <pivotArea type="data" outline="0" fieldPosition="0">
        <references count="1">
          <reference field="0" count="1" selected="0">
            <x v="2"/>
          </reference>
        </references>
      </pivotArea>
    </chartFormat>
    <chartFormat chart="10" format="75" series="1">
      <pivotArea type="data" outline="0" fieldPosition="0">
        <references count="1">
          <reference field="0" count="1" selected="0">
            <x v="3"/>
          </reference>
        </references>
      </pivotArea>
    </chartFormat>
    <chartFormat chart="10" format="76" series="1">
      <pivotArea type="data" outline="0" fieldPosition="0">
        <references count="1">
          <reference field="0" count="1" selected="0">
            <x v="4"/>
          </reference>
        </references>
      </pivotArea>
    </chartFormat>
    <chartFormat chart="10" format="77" series="1">
      <pivotArea type="data" outline="0" fieldPosition="0">
        <references count="1">
          <reference field="0" count="1" selected="0">
            <x v="9"/>
          </reference>
        </references>
      </pivotArea>
    </chartFormat>
    <chartFormat chart="10" format="78" series="1">
      <pivotArea type="data" outline="0" fieldPosition="0">
        <references count="1">
          <reference field="0" count="1" selected="0">
            <x v="10"/>
          </reference>
        </references>
      </pivotArea>
    </chartFormat>
    <chartFormat chart="10" format="79" series="1">
      <pivotArea type="data" outline="0" fieldPosition="0">
        <references count="1">
          <reference field="0" count="1" selected="0">
            <x v="11"/>
          </reference>
        </references>
      </pivotArea>
    </chartFormat>
    <chartFormat chart="10" format="80" series="1">
      <pivotArea type="data" outline="0" fieldPosition="0">
        <references count="1">
          <reference field="0" count="1" selected="0">
            <x v="12"/>
          </reference>
        </references>
      </pivotArea>
    </chartFormat>
    <chartFormat chart="10" format="81" series="1">
      <pivotArea type="data" outline="0" fieldPosition="0">
        <references count="1">
          <reference field="0" count="1" selected="0">
            <x v="13"/>
          </reference>
        </references>
      </pivotArea>
    </chartFormat>
    <chartFormat chart="10" format="82" series="1">
      <pivotArea type="data" outline="0" fieldPosition="0">
        <references count="1">
          <reference field="0" count="1" selected="0">
            <x v="15"/>
          </reference>
        </references>
      </pivotArea>
    </chartFormat>
    <chartFormat chart="10" format="83" series="1">
      <pivotArea type="data" outline="0" fieldPosition="0">
        <references count="1">
          <reference field="0" count="1" selected="0">
            <x v="16"/>
          </reference>
        </references>
      </pivotArea>
    </chartFormat>
    <chartFormat chart="10" format="84" series="1">
      <pivotArea type="data" outline="0" fieldPosition="0">
        <references count="1">
          <reference field="0" count="1" selected="0">
            <x v="17"/>
          </reference>
        </references>
      </pivotArea>
    </chartFormat>
    <chartFormat chart="10" format="85" series="1">
      <pivotArea type="data" outline="0" fieldPosition="0">
        <references count="1">
          <reference field="0" count="1" selected="0">
            <x v="18"/>
          </reference>
        </references>
      </pivotArea>
    </chartFormat>
    <chartFormat chart="10" format="86" series="1">
      <pivotArea type="data" outline="0" fieldPosition="0">
        <references count="1">
          <reference field="0" count="1" selected="0">
            <x v="20"/>
          </reference>
        </references>
      </pivotArea>
    </chartFormat>
    <chartFormat chart="10" format="87" series="1">
      <pivotArea type="data" outline="0" fieldPosition="0">
        <references count="1">
          <reference field="0" count="1" selected="0">
            <x v="21"/>
          </reference>
        </references>
      </pivotArea>
    </chartFormat>
    <chartFormat chart="10" format="88" series="1">
      <pivotArea type="data" outline="0" fieldPosition="0">
        <references count="1">
          <reference field="0" count="1" selected="0">
            <x v="22"/>
          </reference>
        </references>
      </pivotArea>
    </chartFormat>
    <chartFormat chart="10" format="89" series="1">
      <pivotArea type="data" outline="0" fieldPosition="0">
        <references count="1">
          <reference field="0" count="1" selected="0">
            <x v="23"/>
          </reference>
        </references>
      </pivotArea>
    </chartFormat>
    <chartFormat chart="12" format="162" series="1">
      <pivotArea type="data" outline="0" fieldPosition="0">
        <references count="1">
          <reference field="0" count="1" selected="0">
            <x v="0"/>
          </reference>
        </references>
      </pivotArea>
    </chartFormat>
    <chartFormat chart="12" format="163" series="1">
      <pivotArea type="data" outline="0" fieldPosition="0">
        <references count="1">
          <reference field="0" count="1" selected="0">
            <x v="1"/>
          </reference>
        </references>
      </pivotArea>
    </chartFormat>
    <chartFormat chart="12" format="164" series="1">
      <pivotArea type="data" outline="0" fieldPosition="0">
        <references count="1">
          <reference field="0" count="1" selected="0">
            <x v="2"/>
          </reference>
        </references>
      </pivotArea>
    </chartFormat>
    <chartFormat chart="12" format="165" series="1">
      <pivotArea type="data" outline="0" fieldPosition="0">
        <references count="1">
          <reference field="0" count="1" selected="0">
            <x v="3"/>
          </reference>
        </references>
      </pivotArea>
    </chartFormat>
    <chartFormat chart="12" format="166" series="1">
      <pivotArea type="data" outline="0" fieldPosition="0">
        <references count="1">
          <reference field="0" count="1" selected="0">
            <x v="4"/>
          </reference>
        </references>
      </pivotArea>
    </chartFormat>
    <chartFormat chart="12" format="167" series="1">
      <pivotArea type="data" outline="0" fieldPosition="0">
        <references count="1">
          <reference field="0" count="1" selected="0">
            <x v="9"/>
          </reference>
        </references>
      </pivotArea>
    </chartFormat>
    <chartFormat chart="12" format="168" series="1">
      <pivotArea type="data" outline="0" fieldPosition="0">
        <references count="1">
          <reference field="0" count="1" selected="0">
            <x v="10"/>
          </reference>
        </references>
      </pivotArea>
    </chartFormat>
    <chartFormat chart="12" format="169" series="1">
      <pivotArea type="data" outline="0" fieldPosition="0">
        <references count="1">
          <reference field="0" count="1" selected="0">
            <x v="11"/>
          </reference>
        </references>
      </pivotArea>
    </chartFormat>
    <chartFormat chart="12" format="170" series="1">
      <pivotArea type="data" outline="0" fieldPosition="0">
        <references count="1">
          <reference field="0" count="1" selected="0">
            <x v="12"/>
          </reference>
        </references>
      </pivotArea>
    </chartFormat>
    <chartFormat chart="12" format="171" series="1">
      <pivotArea type="data" outline="0" fieldPosition="0">
        <references count="1">
          <reference field="0" count="1" selected="0">
            <x v="13"/>
          </reference>
        </references>
      </pivotArea>
    </chartFormat>
    <chartFormat chart="12" format="172" series="1">
      <pivotArea type="data" outline="0" fieldPosition="0">
        <references count="1">
          <reference field="0" count="1" selected="0">
            <x v="15"/>
          </reference>
        </references>
      </pivotArea>
    </chartFormat>
    <chartFormat chart="12" format="173" series="1">
      <pivotArea type="data" outline="0" fieldPosition="0">
        <references count="1">
          <reference field="0" count="1" selected="0">
            <x v="16"/>
          </reference>
        </references>
      </pivotArea>
    </chartFormat>
    <chartFormat chart="12" format="174" series="1">
      <pivotArea type="data" outline="0" fieldPosition="0">
        <references count="1">
          <reference field="0" count="1" selected="0">
            <x v="17"/>
          </reference>
        </references>
      </pivotArea>
    </chartFormat>
    <chartFormat chart="12" format="175" series="1">
      <pivotArea type="data" outline="0" fieldPosition="0">
        <references count="1">
          <reference field="0" count="1" selected="0">
            <x v="18"/>
          </reference>
        </references>
      </pivotArea>
    </chartFormat>
    <chartFormat chart="12" format="176" series="1">
      <pivotArea type="data" outline="0" fieldPosition="0">
        <references count="1">
          <reference field="0" count="1" selected="0">
            <x v="20"/>
          </reference>
        </references>
      </pivotArea>
    </chartFormat>
    <chartFormat chart="12" format="177" series="1">
      <pivotArea type="data" outline="0" fieldPosition="0">
        <references count="1">
          <reference field="0" count="1" selected="0">
            <x v="21"/>
          </reference>
        </references>
      </pivotArea>
    </chartFormat>
    <chartFormat chart="12" format="178" series="1">
      <pivotArea type="data" outline="0" fieldPosition="0">
        <references count="1">
          <reference field="0" count="1" selected="0">
            <x v="22"/>
          </reference>
        </references>
      </pivotArea>
    </chartFormat>
    <chartFormat chart="12" format="179" series="1">
      <pivotArea type="data" outline="0" fieldPosition="0">
        <references count="1">
          <reference field="0" count="1" selected="0">
            <x v="23"/>
          </reference>
        </references>
      </pivotArea>
    </chartFormat>
    <chartFormat chart="12" format="180" series="1">
      <pivotArea type="data" outline="0" fieldPosition="0">
        <references count="2">
          <reference field="4294967294" count="1" selected="0">
            <x v="0"/>
          </reference>
          <reference field="0" count="1" selected="0">
            <x v="0"/>
          </reference>
        </references>
      </pivotArea>
    </chartFormat>
    <chartFormat chart="12" format="181" series="1">
      <pivotArea type="data" outline="0" fieldPosition="0">
        <references count="2">
          <reference field="4294967294" count="1" selected="0">
            <x v="0"/>
          </reference>
          <reference field="0" count="1" selected="0">
            <x v="1"/>
          </reference>
        </references>
      </pivotArea>
    </chartFormat>
    <chartFormat chart="12" format="182" series="1">
      <pivotArea type="data" outline="0" fieldPosition="0">
        <references count="2">
          <reference field="4294967294" count="1" selected="0">
            <x v="0"/>
          </reference>
          <reference field="0" count="1" selected="0">
            <x v="2"/>
          </reference>
        </references>
      </pivotArea>
    </chartFormat>
    <chartFormat chart="12" format="183" series="1">
      <pivotArea type="data" outline="0" fieldPosition="0">
        <references count="2">
          <reference field="4294967294" count="1" selected="0">
            <x v="0"/>
          </reference>
          <reference field="0" count="1" selected="0">
            <x v="3"/>
          </reference>
        </references>
      </pivotArea>
    </chartFormat>
    <chartFormat chart="12" format="184" series="1">
      <pivotArea type="data" outline="0" fieldPosition="0">
        <references count="2">
          <reference field="4294967294" count="1" selected="0">
            <x v="0"/>
          </reference>
          <reference field="0" count="1" selected="0">
            <x v="4"/>
          </reference>
        </references>
      </pivotArea>
    </chartFormat>
    <chartFormat chart="12" format="185" series="1">
      <pivotArea type="data" outline="0" fieldPosition="0">
        <references count="2">
          <reference field="4294967294" count="1" selected="0">
            <x v="0"/>
          </reference>
          <reference field="0" count="1" selected="0">
            <x v="9"/>
          </reference>
        </references>
      </pivotArea>
    </chartFormat>
    <chartFormat chart="12" format="186" series="1">
      <pivotArea type="data" outline="0" fieldPosition="0">
        <references count="2">
          <reference field="4294967294" count="1" selected="0">
            <x v="0"/>
          </reference>
          <reference field="0" count="1" selected="0">
            <x v="10"/>
          </reference>
        </references>
      </pivotArea>
    </chartFormat>
    <chartFormat chart="12" format="187" series="1">
      <pivotArea type="data" outline="0" fieldPosition="0">
        <references count="2">
          <reference field="4294967294" count="1" selected="0">
            <x v="0"/>
          </reference>
          <reference field="0" count="1" selected="0">
            <x v="11"/>
          </reference>
        </references>
      </pivotArea>
    </chartFormat>
    <chartFormat chart="12" format="188" series="1">
      <pivotArea type="data" outline="0" fieldPosition="0">
        <references count="2">
          <reference field="4294967294" count="1" selected="0">
            <x v="0"/>
          </reference>
          <reference field="0" count="1" selected="0">
            <x v="12"/>
          </reference>
        </references>
      </pivotArea>
    </chartFormat>
    <chartFormat chart="12" format="189" series="1">
      <pivotArea type="data" outline="0" fieldPosition="0">
        <references count="2">
          <reference field="4294967294" count="1" selected="0">
            <x v="0"/>
          </reference>
          <reference field="0" count="1" selected="0">
            <x v="13"/>
          </reference>
        </references>
      </pivotArea>
    </chartFormat>
    <chartFormat chart="12" format="190" series="1">
      <pivotArea type="data" outline="0" fieldPosition="0">
        <references count="2">
          <reference field="4294967294" count="1" selected="0">
            <x v="0"/>
          </reference>
          <reference field="0" count="1" selected="0">
            <x v="15"/>
          </reference>
        </references>
      </pivotArea>
    </chartFormat>
    <chartFormat chart="12" format="191" series="1">
      <pivotArea type="data" outline="0" fieldPosition="0">
        <references count="2">
          <reference field="4294967294" count="1" selected="0">
            <x v="0"/>
          </reference>
          <reference field="0" count="1" selected="0">
            <x v="16"/>
          </reference>
        </references>
      </pivotArea>
    </chartFormat>
    <chartFormat chart="12" format="192" series="1">
      <pivotArea type="data" outline="0" fieldPosition="0">
        <references count="2">
          <reference field="4294967294" count="1" selected="0">
            <x v="0"/>
          </reference>
          <reference field="0" count="1" selected="0">
            <x v="17"/>
          </reference>
        </references>
      </pivotArea>
    </chartFormat>
    <chartFormat chart="12" format="193" series="1">
      <pivotArea type="data" outline="0" fieldPosition="0">
        <references count="2">
          <reference field="4294967294" count="1" selected="0">
            <x v="0"/>
          </reference>
          <reference field="0" count="1" selected="0">
            <x v="18"/>
          </reference>
        </references>
      </pivotArea>
    </chartFormat>
    <chartFormat chart="12" format="194" series="1">
      <pivotArea type="data" outline="0" fieldPosition="0">
        <references count="2">
          <reference field="4294967294" count="1" selected="0">
            <x v="0"/>
          </reference>
          <reference field="0" count="1" selected="0">
            <x v="20"/>
          </reference>
        </references>
      </pivotArea>
    </chartFormat>
    <chartFormat chart="12" format="195" series="1">
      <pivotArea type="data" outline="0" fieldPosition="0">
        <references count="2">
          <reference field="4294967294" count="1" selected="0">
            <x v="0"/>
          </reference>
          <reference field="0" count="1" selected="0">
            <x v="21"/>
          </reference>
        </references>
      </pivotArea>
    </chartFormat>
    <chartFormat chart="12" format="196" series="1">
      <pivotArea type="data" outline="0" fieldPosition="0">
        <references count="2">
          <reference field="4294967294" count="1" selected="0">
            <x v="0"/>
          </reference>
          <reference field="0" count="1" selected="0">
            <x v="22"/>
          </reference>
        </references>
      </pivotArea>
    </chartFormat>
    <chartFormat chart="12" format="197" series="1">
      <pivotArea type="data" outline="0" fieldPosition="0">
        <references count="2">
          <reference field="4294967294" count="1" selected="0">
            <x v="0"/>
          </reference>
          <reference field="0" count="1" selected="0">
            <x v="23"/>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2.xml><?xml version="1.0" encoding="utf-8"?>
<pivotTableDefinition xmlns="http://schemas.openxmlformats.org/spreadsheetml/2006/main" xmlns:mc="http://schemas.openxmlformats.org/markup-compatibility/2006" xmlns:xr="http://schemas.microsoft.com/office/spreadsheetml/2014/revision" mc:Ignorable="xr" xr:uid="{00000000-0007-0000-0800-000001000000}" name="TablaDinámica5" cacheId="0"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chartFormat="14">
  <location ref="A52:V66" firstHeaderRow="1" firstDataRow="2" firstDataCol="1" rowPageCount="1" colPageCount="1"/>
  <pivotFields count="34">
    <pivotField axis="axisCol" showAll="0">
      <items count="26">
        <item x="16"/>
        <item x="0"/>
        <item x="1"/>
        <item x="2"/>
        <item x="3"/>
        <item x="20"/>
        <item x="18"/>
        <item x="22"/>
        <item x="21"/>
        <item x="6"/>
        <item x="7"/>
        <item x="8"/>
        <item x="9"/>
        <item x="17"/>
        <item x="23"/>
        <item x="10"/>
        <item x="11"/>
        <item x="12"/>
        <item x="13"/>
        <item x="19"/>
        <item x="4"/>
        <item x="5"/>
        <item x="14"/>
        <item x="15"/>
        <item x="24"/>
        <item t="default"/>
      </items>
    </pivotField>
    <pivotField showAll="0"/>
    <pivotField showAll="0"/>
    <pivotField axis="axisRow" showAll="0">
      <items count="41">
        <item x="9"/>
        <item x="10"/>
        <item x="11"/>
        <item x="12"/>
        <item x="13"/>
        <item x="14"/>
        <item x="15"/>
        <item x="16"/>
        <item x="17"/>
        <item x="18"/>
        <item x="19"/>
        <item x="20"/>
        <item x="24"/>
        <item x="0"/>
        <item x="1"/>
        <item x="2"/>
        <item x="3"/>
        <item x="4"/>
        <item x="28"/>
        <item x="5"/>
        <item x="37"/>
        <item x="21"/>
        <item x="22"/>
        <item x="27"/>
        <item x="26"/>
        <item x="23"/>
        <item x="25"/>
        <item x="31"/>
        <item x="6"/>
        <item x="30"/>
        <item x="29"/>
        <item x="38"/>
        <item x="7"/>
        <item x="8"/>
        <item x="33"/>
        <item m="1" x="39"/>
        <item x="34"/>
        <item x="35"/>
        <item x="32"/>
        <item x="36"/>
        <item t="default"/>
      </items>
    </pivotField>
    <pivotField axis="axisPage" multipleItemSelectionAllowed="1" showAll="0">
      <items count="7">
        <item h="1" x="4"/>
        <item h="1" x="0"/>
        <item x="1"/>
        <item h="1" x="2"/>
        <item h="1" x="5"/>
        <item h="1" x="3"/>
        <item t="default"/>
      </items>
    </pivotField>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3"/>
  </rowFields>
  <rowItems count="13">
    <i>
      <x/>
    </i>
    <i>
      <x v="1"/>
    </i>
    <i>
      <x v="2"/>
    </i>
    <i>
      <x v="3"/>
    </i>
    <i>
      <x v="4"/>
    </i>
    <i>
      <x v="5"/>
    </i>
    <i>
      <x v="6"/>
    </i>
    <i>
      <x v="7"/>
    </i>
    <i>
      <x v="8"/>
    </i>
    <i>
      <x v="9"/>
    </i>
    <i>
      <x v="10"/>
    </i>
    <i>
      <x v="11"/>
    </i>
    <i t="grand">
      <x/>
    </i>
  </rowItems>
  <colFields count="1">
    <field x="0"/>
  </colFields>
  <colItems count="21">
    <i>
      <x/>
    </i>
    <i>
      <x v="1"/>
    </i>
    <i>
      <x v="2"/>
    </i>
    <i>
      <x v="3"/>
    </i>
    <i>
      <x v="4"/>
    </i>
    <i>
      <x v="5"/>
    </i>
    <i>
      <x v="6"/>
    </i>
    <i>
      <x v="9"/>
    </i>
    <i>
      <x v="10"/>
    </i>
    <i>
      <x v="11"/>
    </i>
    <i>
      <x v="12"/>
    </i>
    <i>
      <x v="15"/>
    </i>
    <i>
      <x v="16"/>
    </i>
    <i>
      <x v="17"/>
    </i>
    <i>
      <x v="18"/>
    </i>
    <i>
      <x v="19"/>
    </i>
    <i>
      <x v="20"/>
    </i>
    <i>
      <x v="21"/>
    </i>
    <i>
      <x v="22"/>
    </i>
    <i>
      <x v="23"/>
    </i>
    <i t="grand">
      <x/>
    </i>
  </colItems>
  <pageFields count="1">
    <pageField fld="4" hier="-1"/>
  </pageFields>
  <dataFields count="1">
    <dataField name="Promedio de TURBIDEZ" fld="15" subtotal="average" baseField="3" baseItem="3"/>
  </dataFields>
  <formats count="30">
    <format dxfId="1512">
      <pivotArea type="all" dataOnly="0" outline="0" fieldPosition="0"/>
    </format>
    <format dxfId="1511">
      <pivotArea outline="0" collapsedLevelsAreSubtotals="1" fieldPosition="0"/>
    </format>
    <format dxfId="1510">
      <pivotArea type="origin" dataOnly="0" labelOnly="1" outline="0" fieldPosition="0"/>
    </format>
    <format dxfId="1509">
      <pivotArea field="0" type="button" dataOnly="0" labelOnly="1" outline="0" axis="axisCol" fieldPosition="0"/>
    </format>
    <format dxfId="1508">
      <pivotArea type="topRight" dataOnly="0" labelOnly="1" outline="0" fieldPosition="0"/>
    </format>
    <format dxfId="1507">
      <pivotArea field="3" type="button" dataOnly="0" labelOnly="1" outline="0" axis="axisRow" fieldPosition="0"/>
    </format>
    <format dxfId="1506">
      <pivotArea dataOnly="0" labelOnly="1" fieldPosition="0">
        <references count="1">
          <reference field="3" count="9">
            <x v="13"/>
            <x v="14"/>
            <x v="15"/>
            <x v="16"/>
            <x v="17"/>
            <x v="19"/>
            <x v="28"/>
            <x v="32"/>
            <x v="33"/>
          </reference>
        </references>
      </pivotArea>
    </format>
    <format dxfId="1505">
      <pivotArea dataOnly="0" labelOnly="1" grandRow="1" outline="0" fieldPosition="0"/>
    </format>
    <format dxfId="1504">
      <pivotArea dataOnly="0" labelOnly="1" fieldPosition="0">
        <references count="1">
          <reference field="0" count="18">
            <x v="0"/>
            <x v="1"/>
            <x v="2"/>
            <x v="3"/>
            <x v="4"/>
            <x v="9"/>
            <x v="10"/>
            <x v="11"/>
            <x v="12"/>
            <x v="13"/>
            <x v="15"/>
            <x v="16"/>
            <x v="17"/>
            <x v="18"/>
            <x v="20"/>
            <x v="21"/>
            <x v="22"/>
            <x v="23"/>
          </reference>
        </references>
      </pivotArea>
    </format>
    <format dxfId="1503">
      <pivotArea dataOnly="0" labelOnly="1" grandCol="1" outline="0" fieldPosition="0"/>
    </format>
    <format dxfId="1502">
      <pivotArea type="all" dataOnly="0" outline="0" fieldPosition="0"/>
    </format>
    <format dxfId="1501">
      <pivotArea outline="0" collapsedLevelsAreSubtotals="1" fieldPosition="0"/>
    </format>
    <format dxfId="1500">
      <pivotArea type="origin" dataOnly="0" labelOnly="1" outline="0" fieldPosition="0"/>
    </format>
    <format dxfId="1499">
      <pivotArea field="0" type="button" dataOnly="0" labelOnly="1" outline="0" axis="axisCol" fieldPosition="0"/>
    </format>
    <format dxfId="1498">
      <pivotArea type="topRight" dataOnly="0" labelOnly="1" outline="0" fieldPosition="0"/>
    </format>
    <format dxfId="1497">
      <pivotArea field="3" type="button" dataOnly="0" labelOnly="1" outline="0" axis="axisRow" fieldPosition="0"/>
    </format>
    <format dxfId="1496">
      <pivotArea dataOnly="0" labelOnly="1" fieldPosition="0">
        <references count="1">
          <reference field="3" count="12">
            <x v="0"/>
            <x v="1"/>
            <x v="2"/>
            <x v="3"/>
            <x v="4"/>
            <x v="5"/>
            <x v="6"/>
            <x v="7"/>
            <x v="8"/>
            <x v="9"/>
            <x v="10"/>
            <x v="11"/>
          </reference>
        </references>
      </pivotArea>
    </format>
    <format dxfId="1495">
      <pivotArea dataOnly="0" labelOnly="1" grandRow="1" outline="0" fieldPosition="0"/>
    </format>
    <format dxfId="1494">
      <pivotArea dataOnly="0" labelOnly="1" fieldPosition="0">
        <references count="1">
          <reference field="0" count="20">
            <x v="0"/>
            <x v="1"/>
            <x v="2"/>
            <x v="3"/>
            <x v="4"/>
            <x v="5"/>
            <x v="6"/>
            <x v="9"/>
            <x v="10"/>
            <x v="11"/>
            <x v="12"/>
            <x v="15"/>
            <x v="16"/>
            <x v="17"/>
            <x v="18"/>
            <x v="19"/>
            <x v="20"/>
            <x v="21"/>
            <x v="22"/>
            <x v="23"/>
          </reference>
        </references>
      </pivotArea>
    </format>
    <format dxfId="1493">
      <pivotArea dataOnly="0" labelOnly="1" grandCol="1" outline="0" fieldPosition="0"/>
    </format>
    <format dxfId="1492">
      <pivotArea type="all" dataOnly="0" outline="0" fieldPosition="0"/>
    </format>
    <format dxfId="1491">
      <pivotArea outline="0" collapsedLevelsAreSubtotals="1" fieldPosition="0"/>
    </format>
    <format dxfId="1490">
      <pivotArea type="origin" dataOnly="0" labelOnly="1" outline="0" fieldPosition="0"/>
    </format>
    <format dxfId="1489">
      <pivotArea field="0" type="button" dataOnly="0" labelOnly="1" outline="0" axis="axisCol" fieldPosition="0"/>
    </format>
    <format dxfId="1488">
      <pivotArea type="topRight" dataOnly="0" labelOnly="1" outline="0" fieldPosition="0"/>
    </format>
    <format dxfId="1487">
      <pivotArea field="3" type="button" dataOnly="0" labelOnly="1" outline="0" axis="axisRow" fieldPosition="0"/>
    </format>
    <format dxfId="1486">
      <pivotArea dataOnly="0" labelOnly="1" fieldPosition="0">
        <references count="1">
          <reference field="3" count="12">
            <x v="0"/>
            <x v="1"/>
            <x v="2"/>
            <x v="3"/>
            <x v="4"/>
            <x v="5"/>
            <x v="6"/>
            <x v="7"/>
            <x v="8"/>
            <x v="9"/>
            <x v="10"/>
            <x v="11"/>
          </reference>
        </references>
      </pivotArea>
    </format>
    <format dxfId="1485">
      <pivotArea dataOnly="0" labelOnly="1" grandRow="1" outline="0" fieldPosition="0"/>
    </format>
    <format dxfId="1484">
      <pivotArea dataOnly="0" labelOnly="1" fieldPosition="0">
        <references count="1">
          <reference field="0" count="20">
            <x v="0"/>
            <x v="1"/>
            <x v="2"/>
            <x v="3"/>
            <x v="4"/>
            <x v="5"/>
            <x v="6"/>
            <x v="9"/>
            <x v="10"/>
            <x v="11"/>
            <x v="12"/>
            <x v="15"/>
            <x v="16"/>
            <x v="17"/>
            <x v="18"/>
            <x v="19"/>
            <x v="20"/>
            <x v="21"/>
            <x v="22"/>
            <x v="23"/>
          </reference>
        </references>
      </pivotArea>
    </format>
    <format dxfId="1483">
      <pivotArea dataOnly="0" labelOnly="1" grandCol="1" outline="0" fieldPosition="0"/>
    </format>
  </formats>
  <chartFormats count="60">
    <chartFormat chart="11" format="60" series="1">
      <pivotArea type="data" outline="0" fieldPosition="0">
        <references count="1">
          <reference field="0" count="1" selected="0">
            <x v="0"/>
          </reference>
        </references>
      </pivotArea>
    </chartFormat>
    <chartFormat chart="11" format="61" series="1">
      <pivotArea type="data" outline="0" fieldPosition="0">
        <references count="1">
          <reference field="0" count="1" selected="0">
            <x v="1"/>
          </reference>
        </references>
      </pivotArea>
    </chartFormat>
    <chartFormat chart="11" format="62" series="1">
      <pivotArea type="data" outline="0" fieldPosition="0">
        <references count="1">
          <reference field="0" count="1" selected="0">
            <x v="2"/>
          </reference>
        </references>
      </pivotArea>
    </chartFormat>
    <chartFormat chart="11" format="63" series="1">
      <pivotArea type="data" outline="0" fieldPosition="0">
        <references count="1">
          <reference field="0" count="1" selected="0">
            <x v="3"/>
          </reference>
        </references>
      </pivotArea>
    </chartFormat>
    <chartFormat chart="11" format="64" series="1">
      <pivotArea type="data" outline="0" fieldPosition="0">
        <references count="1">
          <reference field="0" count="1" selected="0">
            <x v="4"/>
          </reference>
        </references>
      </pivotArea>
    </chartFormat>
    <chartFormat chart="11" format="65" series="1">
      <pivotArea type="data" outline="0" fieldPosition="0">
        <references count="1">
          <reference field="0" count="1" selected="0">
            <x v="5"/>
          </reference>
        </references>
      </pivotArea>
    </chartFormat>
    <chartFormat chart="11" format="66" series="1">
      <pivotArea type="data" outline="0" fieldPosition="0">
        <references count="1">
          <reference field="0" count="1" selected="0">
            <x v="6"/>
          </reference>
        </references>
      </pivotArea>
    </chartFormat>
    <chartFormat chart="11" format="67" series="1">
      <pivotArea type="data" outline="0" fieldPosition="0">
        <references count="1">
          <reference field="0" count="1" selected="0">
            <x v="9"/>
          </reference>
        </references>
      </pivotArea>
    </chartFormat>
    <chartFormat chart="11" format="68" series="1">
      <pivotArea type="data" outline="0" fieldPosition="0">
        <references count="1">
          <reference field="0" count="1" selected="0">
            <x v="10"/>
          </reference>
        </references>
      </pivotArea>
    </chartFormat>
    <chartFormat chart="11" format="69" series="1">
      <pivotArea type="data" outline="0" fieldPosition="0">
        <references count="1">
          <reference field="0" count="1" selected="0">
            <x v="11"/>
          </reference>
        </references>
      </pivotArea>
    </chartFormat>
    <chartFormat chart="11" format="70" series="1">
      <pivotArea type="data" outline="0" fieldPosition="0">
        <references count="1">
          <reference field="0" count="1" selected="0">
            <x v="12"/>
          </reference>
        </references>
      </pivotArea>
    </chartFormat>
    <chartFormat chart="11" format="71" series="1">
      <pivotArea type="data" outline="0" fieldPosition="0">
        <references count="1">
          <reference field="0" count="1" selected="0">
            <x v="15"/>
          </reference>
        </references>
      </pivotArea>
    </chartFormat>
    <chartFormat chart="11" format="72" series="1">
      <pivotArea type="data" outline="0" fieldPosition="0">
        <references count="1">
          <reference field="0" count="1" selected="0">
            <x v="16"/>
          </reference>
        </references>
      </pivotArea>
    </chartFormat>
    <chartFormat chart="11" format="73" series="1">
      <pivotArea type="data" outline="0" fieldPosition="0">
        <references count="1">
          <reference field="0" count="1" selected="0">
            <x v="17"/>
          </reference>
        </references>
      </pivotArea>
    </chartFormat>
    <chartFormat chart="11" format="74" series="1">
      <pivotArea type="data" outline="0" fieldPosition="0">
        <references count="1">
          <reference field="0" count="1" selected="0">
            <x v="18"/>
          </reference>
        </references>
      </pivotArea>
    </chartFormat>
    <chartFormat chart="11" format="75" series="1">
      <pivotArea type="data" outline="0" fieldPosition="0">
        <references count="1">
          <reference field="0" count="1" selected="0">
            <x v="19"/>
          </reference>
        </references>
      </pivotArea>
    </chartFormat>
    <chartFormat chart="11" format="76" series="1">
      <pivotArea type="data" outline="0" fieldPosition="0">
        <references count="1">
          <reference field="0" count="1" selected="0">
            <x v="20"/>
          </reference>
        </references>
      </pivotArea>
    </chartFormat>
    <chartFormat chart="11" format="77" series="1">
      <pivotArea type="data" outline="0" fieldPosition="0">
        <references count="1">
          <reference field="0" count="1" selected="0">
            <x v="21"/>
          </reference>
        </references>
      </pivotArea>
    </chartFormat>
    <chartFormat chart="11" format="78" series="1">
      <pivotArea type="data" outline="0" fieldPosition="0">
        <references count="1">
          <reference field="0" count="1" selected="0">
            <x v="22"/>
          </reference>
        </references>
      </pivotArea>
    </chartFormat>
    <chartFormat chart="11" format="79" series="1">
      <pivotArea type="data" outline="0" fieldPosition="0">
        <references count="1">
          <reference field="0" count="1" selected="0">
            <x v="23"/>
          </reference>
        </references>
      </pivotArea>
    </chartFormat>
    <chartFormat chart="13" format="160" series="1">
      <pivotArea type="data" outline="0" fieldPosition="0">
        <references count="1">
          <reference field="0" count="1" selected="0">
            <x v="0"/>
          </reference>
        </references>
      </pivotArea>
    </chartFormat>
    <chartFormat chart="13" format="161" series="1">
      <pivotArea type="data" outline="0" fieldPosition="0">
        <references count="1">
          <reference field="0" count="1" selected="0">
            <x v="1"/>
          </reference>
        </references>
      </pivotArea>
    </chartFormat>
    <chartFormat chart="13" format="162" series="1">
      <pivotArea type="data" outline="0" fieldPosition="0">
        <references count="1">
          <reference field="0" count="1" selected="0">
            <x v="2"/>
          </reference>
        </references>
      </pivotArea>
    </chartFormat>
    <chartFormat chart="13" format="163" series="1">
      <pivotArea type="data" outline="0" fieldPosition="0">
        <references count="1">
          <reference field="0" count="1" selected="0">
            <x v="3"/>
          </reference>
        </references>
      </pivotArea>
    </chartFormat>
    <chartFormat chart="13" format="164" series="1">
      <pivotArea type="data" outline="0" fieldPosition="0">
        <references count="1">
          <reference field="0" count="1" selected="0">
            <x v="4"/>
          </reference>
        </references>
      </pivotArea>
    </chartFormat>
    <chartFormat chart="13" format="165" series="1">
      <pivotArea type="data" outline="0" fieldPosition="0">
        <references count="1">
          <reference field="0" count="1" selected="0">
            <x v="5"/>
          </reference>
        </references>
      </pivotArea>
    </chartFormat>
    <chartFormat chart="13" format="166" series="1">
      <pivotArea type="data" outline="0" fieldPosition="0">
        <references count="1">
          <reference field="0" count="1" selected="0">
            <x v="6"/>
          </reference>
        </references>
      </pivotArea>
    </chartFormat>
    <chartFormat chart="13" format="167" series="1">
      <pivotArea type="data" outline="0" fieldPosition="0">
        <references count="1">
          <reference field="0" count="1" selected="0">
            <x v="9"/>
          </reference>
        </references>
      </pivotArea>
    </chartFormat>
    <chartFormat chart="13" format="168" series="1">
      <pivotArea type="data" outline="0" fieldPosition="0">
        <references count="1">
          <reference field="0" count="1" selected="0">
            <x v="10"/>
          </reference>
        </references>
      </pivotArea>
    </chartFormat>
    <chartFormat chart="13" format="169" series="1">
      <pivotArea type="data" outline="0" fieldPosition="0">
        <references count="1">
          <reference field="0" count="1" selected="0">
            <x v="11"/>
          </reference>
        </references>
      </pivotArea>
    </chartFormat>
    <chartFormat chart="13" format="170" series="1">
      <pivotArea type="data" outline="0" fieldPosition="0">
        <references count="1">
          <reference field="0" count="1" selected="0">
            <x v="12"/>
          </reference>
        </references>
      </pivotArea>
    </chartFormat>
    <chartFormat chart="13" format="171" series="1">
      <pivotArea type="data" outline="0" fieldPosition="0">
        <references count="1">
          <reference field="0" count="1" selected="0">
            <x v="15"/>
          </reference>
        </references>
      </pivotArea>
    </chartFormat>
    <chartFormat chart="13" format="172" series="1">
      <pivotArea type="data" outline="0" fieldPosition="0">
        <references count="1">
          <reference field="0" count="1" selected="0">
            <x v="16"/>
          </reference>
        </references>
      </pivotArea>
    </chartFormat>
    <chartFormat chart="13" format="173" series="1">
      <pivotArea type="data" outline="0" fieldPosition="0">
        <references count="1">
          <reference field="0" count="1" selected="0">
            <x v="17"/>
          </reference>
        </references>
      </pivotArea>
    </chartFormat>
    <chartFormat chart="13" format="174" series="1">
      <pivotArea type="data" outline="0" fieldPosition="0">
        <references count="1">
          <reference field="0" count="1" selected="0">
            <x v="18"/>
          </reference>
        </references>
      </pivotArea>
    </chartFormat>
    <chartFormat chart="13" format="175" series="1">
      <pivotArea type="data" outline="0" fieldPosition="0">
        <references count="1">
          <reference field="0" count="1" selected="0">
            <x v="19"/>
          </reference>
        </references>
      </pivotArea>
    </chartFormat>
    <chartFormat chart="13" format="176" series="1">
      <pivotArea type="data" outline="0" fieldPosition="0">
        <references count="1">
          <reference field="0" count="1" selected="0">
            <x v="20"/>
          </reference>
        </references>
      </pivotArea>
    </chartFormat>
    <chartFormat chart="13" format="177" series="1">
      <pivotArea type="data" outline="0" fieldPosition="0">
        <references count="1">
          <reference field="0" count="1" selected="0">
            <x v="21"/>
          </reference>
        </references>
      </pivotArea>
    </chartFormat>
    <chartFormat chart="13" format="178" series="1">
      <pivotArea type="data" outline="0" fieldPosition="0">
        <references count="1">
          <reference field="0" count="1" selected="0">
            <x v="22"/>
          </reference>
        </references>
      </pivotArea>
    </chartFormat>
    <chartFormat chart="13" format="179" series="1">
      <pivotArea type="data" outline="0" fieldPosition="0">
        <references count="1">
          <reference field="0" count="1" selected="0">
            <x v="23"/>
          </reference>
        </references>
      </pivotArea>
    </chartFormat>
    <chartFormat chart="13" format="180" series="1">
      <pivotArea type="data" outline="0" fieldPosition="0">
        <references count="2">
          <reference field="4294967294" count="1" selected="0">
            <x v="0"/>
          </reference>
          <reference field="0" count="1" selected="0">
            <x v="0"/>
          </reference>
        </references>
      </pivotArea>
    </chartFormat>
    <chartFormat chart="13" format="181" series="1">
      <pivotArea type="data" outline="0" fieldPosition="0">
        <references count="2">
          <reference field="4294967294" count="1" selected="0">
            <x v="0"/>
          </reference>
          <reference field="0" count="1" selected="0">
            <x v="1"/>
          </reference>
        </references>
      </pivotArea>
    </chartFormat>
    <chartFormat chart="13" format="182" series="1">
      <pivotArea type="data" outline="0" fieldPosition="0">
        <references count="2">
          <reference field="4294967294" count="1" selected="0">
            <x v="0"/>
          </reference>
          <reference field="0" count="1" selected="0">
            <x v="2"/>
          </reference>
        </references>
      </pivotArea>
    </chartFormat>
    <chartFormat chart="13" format="183" series="1">
      <pivotArea type="data" outline="0" fieldPosition="0">
        <references count="2">
          <reference field="4294967294" count="1" selected="0">
            <x v="0"/>
          </reference>
          <reference field="0" count="1" selected="0">
            <x v="3"/>
          </reference>
        </references>
      </pivotArea>
    </chartFormat>
    <chartFormat chart="13" format="184" series="1">
      <pivotArea type="data" outline="0" fieldPosition="0">
        <references count="2">
          <reference field="4294967294" count="1" selected="0">
            <x v="0"/>
          </reference>
          <reference field="0" count="1" selected="0">
            <x v="4"/>
          </reference>
        </references>
      </pivotArea>
    </chartFormat>
    <chartFormat chart="13" format="185" series="1">
      <pivotArea type="data" outline="0" fieldPosition="0">
        <references count="2">
          <reference field="4294967294" count="1" selected="0">
            <x v="0"/>
          </reference>
          <reference field="0" count="1" selected="0">
            <x v="5"/>
          </reference>
        </references>
      </pivotArea>
    </chartFormat>
    <chartFormat chart="13" format="186" series="1">
      <pivotArea type="data" outline="0" fieldPosition="0">
        <references count="2">
          <reference field="4294967294" count="1" selected="0">
            <x v="0"/>
          </reference>
          <reference field="0" count="1" selected="0">
            <x v="6"/>
          </reference>
        </references>
      </pivotArea>
    </chartFormat>
    <chartFormat chart="13" format="187" series="1">
      <pivotArea type="data" outline="0" fieldPosition="0">
        <references count="2">
          <reference field="4294967294" count="1" selected="0">
            <x v="0"/>
          </reference>
          <reference field="0" count="1" selected="0">
            <x v="9"/>
          </reference>
        </references>
      </pivotArea>
    </chartFormat>
    <chartFormat chart="13" format="188" series="1">
      <pivotArea type="data" outline="0" fieldPosition="0">
        <references count="2">
          <reference field="4294967294" count="1" selected="0">
            <x v="0"/>
          </reference>
          <reference field="0" count="1" selected="0">
            <x v="10"/>
          </reference>
        </references>
      </pivotArea>
    </chartFormat>
    <chartFormat chart="13" format="189" series="1">
      <pivotArea type="data" outline="0" fieldPosition="0">
        <references count="2">
          <reference field="4294967294" count="1" selected="0">
            <x v="0"/>
          </reference>
          <reference field="0" count="1" selected="0">
            <x v="11"/>
          </reference>
        </references>
      </pivotArea>
    </chartFormat>
    <chartFormat chart="13" format="190" series="1">
      <pivotArea type="data" outline="0" fieldPosition="0">
        <references count="2">
          <reference field="4294967294" count="1" selected="0">
            <x v="0"/>
          </reference>
          <reference field="0" count="1" selected="0">
            <x v="12"/>
          </reference>
        </references>
      </pivotArea>
    </chartFormat>
    <chartFormat chart="13" format="191" series="1">
      <pivotArea type="data" outline="0" fieldPosition="0">
        <references count="2">
          <reference field="4294967294" count="1" selected="0">
            <x v="0"/>
          </reference>
          <reference field="0" count="1" selected="0">
            <x v="15"/>
          </reference>
        </references>
      </pivotArea>
    </chartFormat>
    <chartFormat chart="13" format="192" series="1">
      <pivotArea type="data" outline="0" fieldPosition="0">
        <references count="2">
          <reference field="4294967294" count="1" selected="0">
            <x v="0"/>
          </reference>
          <reference field="0" count="1" selected="0">
            <x v="16"/>
          </reference>
        </references>
      </pivotArea>
    </chartFormat>
    <chartFormat chart="13" format="193" series="1">
      <pivotArea type="data" outline="0" fieldPosition="0">
        <references count="2">
          <reference field="4294967294" count="1" selected="0">
            <x v="0"/>
          </reference>
          <reference field="0" count="1" selected="0">
            <x v="17"/>
          </reference>
        </references>
      </pivotArea>
    </chartFormat>
    <chartFormat chart="13" format="194" series="1">
      <pivotArea type="data" outline="0" fieldPosition="0">
        <references count="2">
          <reference field="4294967294" count="1" selected="0">
            <x v="0"/>
          </reference>
          <reference field="0" count="1" selected="0">
            <x v="18"/>
          </reference>
        </references>
      </pivotArea>
    </chartFormat>
    <chartFormat chart="13" format="195" series="1">
      <pivotArea type="data" outline="0" fieldPosition="0">
        <references count="2">
          <reference field="4294967294" count="1" selected="0">
            <x v="0"/>
          </reference>
          <reference field="0" count="1" selected="0">
            <x v="19"/>
          </reference>
        </references>
      </pivotArea>
    </chartFormat>
    <chartFormat chart="13" format="196" series="1">
      <pivotArea type="data" outline="0" fieldPosition="0">
        <references count="2">
          <reference field="4294967294" count="1" selected="0">
            <x v="0"/>
          </reference>
          <reference field="0" count="1" selected="0">
            <x v="20"/>
          </reference>
        </references>
      </pivotArea>
    </chartFormat>
    <chartFormat chart="13" format="197" series="1">
      <pivotArea type="data" outline="0" fieldPosition="0">
        <references count="2">
          <reference field="4294967294" count="1" selected="0">
            <x v="0"/>
          </reference>
          <reference field="0" count="1" selected="0">
            <x v="21"/>
          </reference>
        </references>
      </pivotArea>
    </chartFormat>
    <chartFormat chart="13" format="198" series="1">
      <pivotArea type="data" outline="0" fieldPosition="0">
        <references count="2">
          <reference field="4294967294" count="1" selected="0">
            <x v="0"/>
          </reference>
          <reference field="0" count="1" selected="0">
            <x v="22"/>
          </reference>
        </references>
      </pivotArea>
    </chartFormat>
    <chartFormat chart="13" format="199" series="1">
      <pivotArea type="data" outline="0" fieldPosition="0">
        <references count="2">
          <reference field="4294967294" count="1" selected="0">
            <x v="0"/>
          </reference>
          <reference field="0" count="1" selected="0">
            <x v="23"/>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3.xml><?xml version="1.0" encoding="utf-8"?>
<pivotTableDefinition xmlns="http://schemas.openxmlformats.org/spreadsheetml/2006/main" xmlns:mc="http://schemas.openxmlformats.org/markup-compatibility/2006" xmlns:xr="http://schemas.microsoft.com/office/spreadsheetml/2014/revision" mc:Ignorable="xr" xr:uid="{00000000-0007-0000-0800-000002000000}" name="TablaDinámica7" cacheId="0"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chartFormat="19">
  <location ref="A100:O114" firstHeaderRow="1" firstDataRow="2" firstDataCol="1" rowPageCount="1" colPageCount="1"/>
  <pivotFields count="34">
    <pivotField axis="axisCol" showAll="0">
      <items count="26">
        <item x="16"/>
        <item x="0"/>
        <item x="1"/>
        <item x="2"/>
        <item x="3"/>
        <item x="20"/>
        <item x="18"/>
        <item x="22"/>
        <item x="21"/>
        <item x="6"/>
        <item x="7"/>
        <item x="8"/>
        <item x="9"/>
        <item x="17"/>
        <item x="23"/>
        <item x="10"/>
        <item x="11"/>
        <item x="12"/>
        <item x="13"/>
        <item x="19"/>
        <item x="4"/>
        <item x="5"/>
        <item x="14"/>
        <item x="15"/>
        <item x="24"/>
        <item t="default"/>
      </items>
    </pivotField>
    <pivotField showAll="0"/>
    <pivotField showAll="0"/>
    <pivotField axis="axisRow" showAll="0">
      <items count="41">
        <item x="9"/>
        <item x="10"/>
        <item x="11"/>
        <item x="12"/>
        <item x="13"/>
        <item x="14"/>
        <item x="15"/>
        <item x="16"/>
        <item x="17"/>
        <item x="18"/>
        <item x="19"/>
        <item x="20"/>
        <item x="21"/>
        <item x="22"/>
        <item x="23"/>
        <item x="24"/>
        <item x="0"/>
        <item x="1"/>
        <item x="2"/>
        <item x="3"/>
        <item x="4"/>
        <item x="25"/>
        <item x="26"/>
        <item x="27"/>
        <item x="28"/>
        <item x="5"/>
        <item x="37"/>
        <item x="29"/>
        <item x="30"/>
        <item x="31"/>
        <item x="6"/>
        <item x="38"/>
        <item x="7"/>
        <item x="8"/>
        <item x="33"/>
        <item m="1" x="39"/>
        <item x="34"/>
        <item x="35"/>
        <item x="32"/>
        <item x="36"/>
        <item t="default"/>
      </items>
    </pivotField>
    <pivotField axis="axisPage" multipleItemSelectionAllowed="1" showAll="0">
      <items count="7">
        <item h="1" x="4"/>
        <item h="1" x="0"/>
        <item h="1" x="1"/>
        <item x="2"/>
        <item h="1" x="5"/>
        <item h="1" x="3"/>
        <item t="default"/>
      </items>
    </pivotField>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3"/>
  </rowFields>
  <rowItems count="13">
    <i>
      <x v="12"/>
    </i>
    <i>
      <x v="13"/>
    </i>
    <i>
      <x v="14"/>
    </i>
    <i>
      <x v="15"/>
    </i>
    <i>
      <x v="21"/>
    </i>
    <i>
      <x v="22"/>
    </i>
    <i>
      <x v="23"/>
    </i>
    <i>
      <x v="24"/>
    </i>
    <i>
      <x v="27"/>
    </i>
    <i>
      <x v="28"/>
    </i>
    <i>
      <x v="29"/>
    </i>
    <i>
      <x v="38"/>
    </i>
    <i t="grand">
      <x/>
    </i>
  </rowItems>
  <colFields count="1">
    <field x="0"/>
  </colFields>
  <colItems count="14">
    <i>
      <x v="2"/>
    </i>
    <i>
      <x v="4"/>
    </i>
    <i>
      <x v="6"/>
    </i>
    <i>
      <x v="7"/>
    </i>
    <i>
      <x v="8"/>
    </i>
    <i>
      <x v="10"/>
    </i>
    <i>
      <x v="12"/>
    </i>
    <i>
      <x v="14"/>
    </i>
    <i>
      <x v="16"/>
    </i>
    <i>
      <x v="18"/>
    </i>
    <i>
      <x v="20"/>
    </i>
    <i>
      <x v="21"/>
    </i>
    <i>
      <x v="22"/>
    </i>
    <i t="grand">
      <x/>
    </i>
  </colItems>
  <pageFields count="1">
    <pageField fld="4" hier="-1"/>
  </pageFields>
  <dataFields count="1">
    <dataField name="Promedio de TURBIDEZ" fld="15" subtotal="average" baseField="3" baseItem="21"/>
  </dataFields>
  <formats count="50">
    <format dxfId="1562">
      <pivotArea type="all" dataOnly="0" outline="0" fieldPosition="0"/>
    </format>
    <format dxfId="1561">
      <pivotArea outline="0" collapsedLevelsAreSubtotals="1" fieldPosition="0"/>
    </format>
    <format dxfId="1560">
      <pivotArea type="origin" dataOnly="0" labelOnly="1" outline="0" fieldPosition="0"/>
    </format>
    <format dxfId="1559">
      <pivotArea field="0" type="button" dataOnly="0" labelOnly="1" outline="0" axis="axisCol" fieldPosition="0"/>
    </format>
    <format dxfId="1558">
      <pivotArea type="topRight" dataOnly="0" labelOnly="1" outline="0" fieldPosition="0"/>
    </format>
    <format dxfId="1557">
      <pivotArea field="3" type="button" dataOnly="0" labelOnly="1" outline="0" axis="axisRow" fieldPosition="0"/>
    </format>
    <format dxfId="1556">
      <pivotArea dataOnly="0" labelOnly="1" fieldPosition="0">
        <references count="1">
          <reference field="3" count="9">
            <x v="16"/>
            <x v="17"/>
            <x v="18"/>
            <x v="19"/>
            <x v="20"/>
            <x v="25"/>
            <x v="30"/>
            <x v="32"/>
            <x v="33"/>
          </reference>
        </references>
      </pivotArea>
    </format>
    <format dxfId="1555">
      <pivotArea dataOnly="0" labelOnly="1" grandRow="1" outline="0" fieldPosition="0"/>
    </format>
    <format dxfId="1554">
      <pivotArea dataOnly="0" labelOnly="1" fieldPosition="0">
        <references count="1">
          <reference field="0" count="18">
            <x v="0"/>
            <x v="1"/>
            <x v="2"/>
            <x v="3"/>
            <x v="4"/>
            <x v="9"/>
            <x v="10"/>
            <x v="11"/>
            <x v="12"/>
            <x v="13"/>
            <x v="15"/>
            <x v="16"/>
            <x v="17"/>
            <x v="18"/>
            <x v="20"/>
            <x v="21"/>
            <x v="22"/>
            <x v="23"/>
          </reference>
        </references>
      </pivotArea>
    </format>
    <format dxfId="1553">
      <pivotArea dataOnly="0" labelOnly="1" grandCol="1" outline="0" fieldPosition="0"/>
    </format>
    <format dxfId="1552">
      <pivotArea type="all" dataOnly="0" outline="0" fieldPosition="0"/>
    </format>
    <format dxfId="1551">
      <pivotArea outline="0" collapsedLevelsAreSubtotals="1" fieldPosition="0"/>
    </format>
    <format dxfId="1550">
      <pivotArea type="origin" dataOnly="0" labelOnly="1" outline="0" fieldPosition="0"/>
    </format>
    <format dxfId="1549">
      <pivotArea field="0" type="button" dataOnly="0" labelOnly="1" outline="0" axis="axisCol" fieldPosition="0"/>
    </format>
    <format dxfId="1548">
      <pivotArea type="topRight" dataOnly="0" labelOnly="1" outline="0" fieldPosition="0"/>
    </format>
    <format dxfId="1547">
      <pivotArea field="3" type="button" dataOnly="0" labelOnly="1" outline="0" axis="axisRow" fieldPosition="0"/>
    </format>
    <format dxfId="1546">
      <pivotArea dataOnly="0" labelOnly="1" fieldPosition="0">
        <references count="1">
          <reference field="3" count="11">
            <x v="12"/>
            <x v="13"/>
            <x v="14"/>
            <x v="15"/>
            <x v="21"/>
            <x v="22"/>
            <x v="23"/>
            <x v="24"/>
            <x v="27"/>
            <x v="28"/>
            <x v="29"/>
          </reference>
        </references>
      </pivotArea>
    </format>
    <format dxfId="1545">
      <pivotArea dataOnly="0" labelOnly="1" grandRow="1" outline="0" fieldPosition="0"/>
    </format>
    <format dxfId="1544">
      <pivotArea dataOnly="0" labelOnly="1" fieldPosition="0">
        <references count="1">
          <reference field="0" count="13">
            <x v="2"/>
            <x v="4"/>
            <x v="6"/>
            <x v="7"/>
            <x v="8"/>
            <x v="10"/>
            <x v="12"/>
            <x v="14"/>
            <x v="16"/>
            <x v="18"/>
            <x v="20"/>
            <x v="21"/>
            <x v="22"/>
          </reference>
        </references>
      </pivotArea>
    </format>
    <format dxfId="1543">
      <pivotArea dataOnly="0" labelOnly="1" grandCol="1" outline="0" fieldPosition="0"/>
    </format>
    <format dxfId="1542">
      <pivotArea type="all" dataOnly="0" outline="0" fieldPosition="0"/>
    </format>
    <format dxfId="1541">
      <pivotArea outline="0" collapsedLevelsAreSubtotals="1" fieldPosition="0"/>
    </format>
    <format dxfId="1540">
      <pivotArea type="origin" dataOnly="0" labelOnly="1" outline="0" fieldPosition="0"/>
    </format>
    <format dxfId="1539">
      <pivotArea field="0" type="button" dataOnly="0" labelOnly="1" outline="0" axis="axisCol" fieldPosition="0"/>
    </format>
    <format dxfId="1538">
      <pivotArea type="topRight" dataOnly="0" labelOnly="1" outline="0" fieldPosition="0"/>
    </format>
    <format dxfId="1537">
      <pivotArea field="3" type="button" dataOnly="0" labelOnly="1" outline="0" axis="axisRow" fieldPosition="0"/>
    </format>
    <format dxfId="1536">
      <pivotArea dataOnly="0" labelOnly="1" fieldPosition="0">
        <references count="1">
          <reference field="3" count="11">
            <x v="12"/>
            <x v="13"/>
            <x v="14"/>
            <x v="15"/>
            <x v="21"/>
            <x v="22"/>
            <x v="23"/>
            <x v="24"/>
            <x v="27"/>
            <x v="28"/>
            <x v="29"/>
          </reference>
        </references>
      </pivotArea>
    </format>
    <format dxfId="1535">
      <pivotArea dataOnly="0" labelOnly="1" grandRow="1" outline="0" fieldPosition="0"/>
    </format>
    <format dxfId="1534">
      <pivotArea dataOnly="0" labelOnly="1" fieldPosition="0">
        <references count="1">
          <reference field="0" count="13">
            <x v="2"/>
            <x v="4"/>
            <x v="6"/>
            <x v="7"/>
            <x v="8"/>
            <x v="10"/>
            <x v="12"/>
            <x v="14"/>
            <x v="16"/>
            <x v="18"/>
            <x v="20"/>
            <x v="21"/>
            <x v="22"/>
          </reference>
        </references>
      </pivotArea>
    </format>
    <format dxfId="1533">
      <pivotArea dataOnly="0" labelOnly="1" grandCol="1" outline="0" fieldPosition="0"/>
    </format>
    <format dxfId="1532">
      <pivotArea type="all" dataOnly="0" outline="0" fieldPosition="0"/>
    </format>
    <format dxfId="1531">
      <pivotArea outline="0" collapsedLevelsAreSubtotals="1" fieldPosition="0"/>
    </format>
    <format dxfId="1530">
      <pivotArea type="origin" dataOnly="0" labelOnly="1" outline="0" fieldPosition="0"/>
    </format>
    <format dxfId="1529">
      <pivotArea field="0" type="button" dataOnly="0" labelOnly="1" outline="0" axis="axisCol" fieldPosition="0"/>
    </format>
    <format dxfId="1528">
      <pivotArea type="topRight" dataOnly="0" labelOnly="1" outline="0" fieldPosition="0"/>
    </format>
    <format dxfId="1527">
      <pivotArea field="3" type="button" dataOnly="0" labelOnly="1" outline="0" axis="axisRow" fieldPosition="0"/>
    </format>
    <format dxfId="1526">
      <pivotArea dataOnly="0" labelOnly="1" fieldPosition="0">
        <references count="1">
          <reference field="3" count="11">
            <x v="12"/>
            <x v="13"/>
            <x v="14"/>
            <x v="15"/>
            <x v="21"/>
            <x v="22"/>
            <x v="23"/>
            <x v="24"/>
            <x v="27"/>
            <x v="28"/>
            <x v="29"/>
          </reference>
        </references>
      </pivotArea>
    </format>
    <format dxfId="1525">
      <pivotArea dataOnly="0" labelOnly="1" grandRow="1" outline="0" fieldPosition="0"/>
    </format>
    <format dxfId="1524">
      <pivotArea dataOnly="0" labelOnly="1" fieldPosition="0">
        <references count="1">
          <reference field="0" count="13">
            <x v="2"/>
            <x v="4"/>
            <x v="6"/>
            <x v="7"/>
            <x v="8"/>
            <x v="10"/>
            <x v="12"/>
            <x v="14"/>
            <x v="16"/>
            <x v="18"/>
            <x v="20"/>
            <x v="21"/>
            <x v="22"/>
          </reference>
        </references>
      </pivotArea>
    </format>
    <format dxfId="1523">
      <pivotArea dataOnly="0" labelOnly="1" grandCol="1" outline="0" fieldPosition="0"/>
    </format>
    <format dxfId="1522">
      <pivotArea type="all" dataOnly="0" outline="0" fieldPosition="0"/>
    </format>
    <format dxfId="1521">
      <pivotArea outline="0" collapsedLevelsAreSubtotals="1" fieldPosition="0"/>
    </format>
    <format dxfId="1520">
      <pivotArea type="origin" dataOnly="0" labelOnly="1" outline="0" fieldPosition="0"/>
    </format>
    <format dxfId="1519">
      <pivotArea field="0" type="button" dataOnly="0" labelOnly="1" outline="0" axis="axisCol" fieldPosition="0"/>
    </format>
    <format dxfId="1518">
      <pivotArea type="topRight" dataOnly="0" labelOnly="1" outline="0" fieldPosition="0"/>
    </format>
    <format dxfId="1517">
      <pivotArea field="3" type="button" dataOnly="0" labelOnly="1" outline="0" axis="axisRow" fieldPosition="0"/>
    </format>
    <format dxfId="1516">
      <pivotArea dataOnly="0" labelOnly="1" fieldPosition="0">
        <references count="1">
          <reference field="3" count="11">
            <x v="12"/>
            <x v="13"/>
            <x v="14"/>
            <x v="15"/>
            <x v="21"/>
            <x v="22"/>
            <x v="23"/>
            <x v="24"/>
            <x v="27"/>
            <x v="28"/>
            <x v="29"/>
          </reference>
        </references>
      </pivotArea>
    </format>
    <format dxfId="1515">
      <pivotArea dataOnly="0" labelOnly="1" grandRow="1" outline="0" fieldPosition="0"/>
    </format>
    <format dxfId="1514">
      <pivotArea dataOnly="0" labelOnly="1" fieldPosition="0">
        <references count="1">
          <reference field="0" count="13">
            <x v="2"/>
            <x v="4"/>
            <x v="6"/>
            <x v="7"/>
            <x v="8"/>
            <x v="10"/>
            <x v="12"/>
            <x v="14"/>
            <x v="16"/>
            <x v="18"/>
            <x v="20"/>
            <x v="21"/>
            <x v="22"/>
          </reference>
        </references>
      </pivotArea>
    </format>
    <format dxfId="1513">
      <pivotArea dataOnly="0" labelOnly="1" grandCol="1" outline="0" fieldPosition="0"/>
    </format>
  </formats>
  <chartFormats count="39">
    <chartFormat chart="14" format="39" series="1">
      <pivotArea type="data" outline="0" fieldPosition="0">
        <references count="1">
          <reference field="0" count="1" selected="0">
            <x v="2"/>
          </reference>
        </references>
      </pivotArea>
    </chartFormat>
    <chartFormat chart="14" format="40" series="1">
      <pivotArea type="data" outline="0" fieldPosition="0">
        <references count="1">
          <reference field="0" count="1" selected="0">
            <x v="4"/>
          </reference>
        </references>
      </pivotArea>
    </chartFormat>
    <chartFormat chart="14" format="41" series="1">
      <pivotArea type="data" outline="0" fieldPosition="0">
        <references count="1">
          <reference field="0" count="1" selected="0">
            <x v="6"/>
          </reference>
        </references>
      </pivotArea>
    </chartFormat>
    <chartFormat chart="14" format="42" series="1">
      <pivotArea type="data" outline="0" fieldPosition="0">
        <references count="1">
          <reference field="0" count="1" selected="0">
            <x v="7"/>
          </reference>
        </references>
      </pivotArea>
    </chartFormat>
    <chartFormat chart="14" format="43" series="1">
      <pivotArea type="data" outline="0" fieldPosition="0">
        <references count="1">
          <reference field="0" count="1" selected="0">
            <x v="8"/>
          </reference>
        </references>
      </pivotArea>
    </chartFormat>
    <chartFormat chart="14" format="44" series="1">
      <pivotArea type="data" outline="0" fieldPosition="0">
        <references count="1">
          <reference field="0" count="1" selected="0">
            <x v="10"/>
          </reference>
        </references>
      </pivotArea>
    </chartFormat>
    <chartFormat chart="14" format="45" series="1">
      <pivotArea type="data" outline="0" fieldPosition="0">
        <references count="1">
          <reference field="0" count="1" selected="0">
            <x v="12"/>
          </reference>
        </references>
      </pivotArea>
    </chartFormat>
    <chartFormat chart="14" format="46" series="1">
      <pivotArea type="data" outline="0" fieldPosition="0">
        <references count="1">
          <reference field="0" count="1" selected="0">
            <x v="14"/>
          </reference>
        </references>
      </pivotArea>
    </chartFormat>
    <chartFormat chart="14" format="47" series="1">
      <pivotArea type="data" outline="0" fieldPosition="0">
        <references count="1">
          <reference field="0" count="1" selected="0">
            <x v="16"/>
          </reference>
        </references>
      </pivotArea>
    </chartFormat>
    <chartFormat chart="14" format="48" series="1">
      <pivotArea type="data" outline="0" fieldPosition="0">
        <references count="1">
          <reference field="0" count="1" selected="0">
            <x v="18"/>
          </reference>
        </references>
      </pivotArea>
    </chartFormat>
    <chartFormat chart="14" format="49" series="1">
      <pivotArea type="data" outline="0" fieldPosition="0">
        <references count="1">
          <reference field="0" count="1" selected="0">
            <x v="20"/>
          </reference>
        </references>
      </pivotArea>
    </chartFormat>
    <chartFormat chart="14" format="50" series="1">
      <pivotArea type="data" outline="0" fieldPosition="0">
        <references count="1">
          <reference field="0" count="1" selected="0">
            <x v="21"/>
          </reference>
        </references>
      </pivotArea>
    </chartFormat>
    <chartFormat chart="14" format="51" series="1">
      <pivotArea type="data" outline="0" fieldPosition="0">
        <references count="1">
          <reference field="0" count="1" selected="0">
            <x v="22"/>
          </reference>
        </references>
      </pivotArea>
    </chartFormat>
    <chartFormat chart="16" format="104" series="1">
      <pivotArea type="data" outline="0" fieldPosition="0">
        <references count="1">
          <reference field="0" count="1" selected="0">
            <x v="2"/>
          </reference>
        </references>
      </pivotArea>
    </chartFormat>
    <chartFormat chart="16" format="105" series="1">
      <pivotArea type="data" outline="0" fieldPosition="0">
        <references count="1">
          <reference field="0" count="1" selected="0">
            <x v="4"/>
          </reference>
        </references>
      </pivotArea>
    </chartFormat>
    <chartFormat chart="16" format="106" series="1">
      <pivotArea type="data" outline="0" fieldPosition="0">
        <references count="1">
          <reference field="0" count="1" selected="0">
            <x v="6"/>
          </reference>
        </references>
      </pivotArea>
    </chartFormat>
    <chartFormat chart="16" format="107" series="1">
      <pivotArea type="data" outline="0" fieldPosition="0">
        <references count="1">
          <reference field="0" count="1" selected="0">
            <x v="7"/>
          </reference>
        </references>
      </pivotArea>
    </chartFormat>
    <chartFormat chart="16" format="108" series="1">
      <pivotArea type="data" outline="0" fieldPosition="0">
        <references count="1">
          <reference field="0" count="1" selected="0">
            <x v="8"/>
          </reference>
        </references>
      </pivotArea>
    </chartFormat>
    <chartFormat chart="16" format="109" series="1">
      <pivotArea type="data" outline="0" fieldPosition="0">
        <references count="1">
          <reference field="0" count="1" selected="0">
            <x v="10"/>
          </reference>
        </references>
      </pivotArea>
    </chartFormat>
    <chartFormat chart="16" format="110" series="1">
      <pivotArea type="data" outline="0" fieldPosition="0">
        <references count="1">
          <reference field="0" count="1" selected="0">
            <x v="12"/>
          </reference>
        </references>
      </pivotArea>
    </chartFormat>
    <chartFormat chart="16" format="111" series="1">
      <pivotArea type="data" outline="0" fieldPosition="0">
        <references count="1">
          <reference field="0" count="1" selected="0">
            <x v="14"/>
          </reference>
        </references>
      </pivotArea>
    </chartFormat>
    <chartFormat chart="16" format="112" series="1">
      <pivotArea type="data" outline="0" fieldPosition="0">
        <references count="1">
          <reference field="0" count="1" selected="0">
            <x v="16"/>
          </reference>
        </references>
      </pivotArea>
    </chartFormat>
    <chartFormat chart="16" format="113" series="1">
      <pivotArea type="data" outline="0" fieldPosition="0">
        <references count="1">
          <reference field="0" count="1" selected="0">
            <x v="18"/>
          </reference>
        </references>
      </pivotArea>
    </chartFormat>
    <chartFormat chart="16" format="114" series="1">
      <pivotArea type="data" outline="0" fieldPosition="0">
        <references count="1">
          <reference field="0" count="1" selected="0">
            <x v="20"/>
          </reference>
        </references>
      </pivotArea>
    </chartFormat>
    <chartFormat chart="16" format="115" series="1">
      <pivotArea type="data" outline="0" fieldPosition="0">
        <references count="1">
          <reference field="0" count="1" selected="0">
            <x v="21"/>
          </reference>
        </references>
      </pivotArea>
    </chartFormat>
    <chartFormat chart="16" format="116" series="1">
      <pivotArea type="data" outline="0" fieldPosition="0">
        <references count="1">
          <reference field="0" count="1" selected="0">
            <x v="22"/>
          </reference>
        </references>
      </pivotArea>
    </chartFormat>
    <chartFormat chart="16" format="117" series="1">
      <pivotArea type="data" outline="0" fieldPosition="0">
        <references count="2">
          <reference field="4294967294" count="1" selected="0">
            <x v="0"/>
          </reference>
          <reference field="0" count="1" selected="0">
            <x v="2"/>
          </reference>
        </references>
      </pivotArea>
    </chartFormat>
    <chartFormat chart="16" format="118" series="1">
      <pivotArea type="data" outline="0" fieldPosition="0">
        <references count="2">
          <reference field="4294967294" count="1" selected="0">
            <x v="0"/>
          </reference>
          <reference field="0" count="1" selected="0">
            <x v="4"/>
          </reference>
        </references>
      </pivotArea>
    </chartFormat>
    <chartFormat chart="16" format="119" series="1">
      <pivotArea type="data" outline="0" fieldPosition="0">
        <references count="2">
          <reference field="4294967294" count="1" selected="0">
            <x v="0"/>
          </reference>
          <reference field="0" count="1" selected="0">
            <x v="6"/>
          </reference>
        </references>
      </pivotArea>
    </chartFormat>
    <chartFormat chart="16" format="120" series="1">
      <pivotArea type="data" outline="0" fieldPosition="0">
        <references count="2">
          <reference field="4294967294" count="1" selected="0">
            <x v="0"/>
          </reference>
          <reference field="0" count="1" selected="0">
            <x v="7"/>
          </reference>
        </references>
      </pivotArea>
    </chartFormat>
    <chartFormat chart="16" format="121" series="1">
      <pivotArea type="data" outline="0" fieldPosition="0">
        <references count="2">
          <reference field="4294967294" count="1" selected="0">
            <x v="0"/>
          </reference>
          <reference field="0" count="1" selected="0">
            <x v="8"/>
          </reference>
        </references>
      </pivotArea>
    </chartFormat>
    <chartFormat chart="16" format="122" series="1">
      <pivotArea type="data" outline="0" fieldPosition="0">
        <references count="2">
          <reference field="4294967294" count="1" selected="0">
            <x v="0"/>
          </reference>
          <reference field="0" count="1" selected="0">
            <x v="10"/>
          </reference>
        </references>
      </pivotArea>
    </chartFormat>
    <chartFormat chart="16" format="123" series="1">
      <pivotArea type="data" outline="0" fieldPosition="0">
        <references count="2">
          <reference field="4294967294" count="1" selected="0">
            <x v="0"/>
          </reference>
          <reference field="0" count="1" selected="0">
            <x v="12"/>
          </reference>
        </references>
      </pivotArea>
    </chartFormat>
    <chartFormat chart="16" format="124" series="1">
      <pivotArea type="data" outline="0" fieldPosition="0">
        <references count="2">
          <reference field="4294967294" count="1" selected="0">
            <x v="0"/>
          </reference>
          <reference field="0" count="1" selected="0">
            <x v="14"/>
          </reference>
        </references>
      </pivotArea>
    </chartFormat>
    <chartFormat chart="16" format="125" series="1">
      <pivotArea type="data" outline="0" fieldPosition="0">
        <references count="2">
          <reference field="4294967294" count="1" selected="0">
            <x v="0"/>
          </reference>
          <reference field="0" count="1" selected="0">
            <x v="16"/>
          </reference>
        </references>
      </pivotArea>
    </chartFormat>
    <chartFormat chart="16" format="126" series="1">
      <pivotArea type="data" outline="0" fieldPosition="0">
        <references count="2">
          <reference field="4294967294" count="1" selected="0">
            <x v="0"/>
          </reference>
          <reference field="0" count="1" selected="0">
            <x v="18"/>
          </reference>
        </references>
      </pivotArea>
    </chartFormat>
    <chartFormat chart="16" format="127" series="1">
      <pivotArea type="data" outline="0" fieldPosition="0">
        <references count="2">
          <reference field="4294967294" count="1" selected="0">
            <x v="0"/>
          </reference>
          <reference field="0" count="1" selected="0">
            <x v="20"/>
          </reference>
        </references>
      </pivotArea>
    </chartFormat>
    <chartFormat chart="16" format="128" series="1">
      <pivotArea type="data" outline="0" fieldPosition="0">
        <references count="2">
          <reference field="4294967294" count="1" selected="0">
            <x v="0"/>
          </reference>
          <reference field="0" count="1" selected="0">
            <x v="21"/>
          </reference>
        </references>
      </pivotArea>
    </chartFormat>
    <chartFormat chart="16" format="129" series="1">
      <pivotArea type="data" outline="0" fieldPosition="0">
        <references count="2">
          <reference field="4294967294" count="1" selected="0">
            <x v="0"/>
          </reference>
          <reference field="0" count="1" selected="0">
            <x v="2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4.xml><?xml version="1.0" encoding="utf-8"?>
<pivotTableDefinition xmlns="http://schemas.openxmlformats.org/spreadsheetml/2006/main" xmlns:mc="http://schemas.openxmlformats.org/markup-compatibility/2006" xmlns:xr="http://schemas.microsoft.com/office/spreadsheetml/2014/revision" mc:Ignorable="xr" xr:uid="{00000000-0007-0000-0800-000003000000}" name="TablaDinámica8" cacheId="0"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chartFormat="18">
  <location ref="A191:Z230" firstHeaderRow="1" firstDataRow="2" firstDataCol="1"/>
  <pivotFields count="34">
    <pivotField axis="axisCol" showAll="0">
      <items count="26">
        <item x="16"/>
        <item x="0"/>
        <item x="1"/>
        <item x="2"/>
        <item x="3"/>
        <item x="20"/>
        <item x="18"/>
        <item x="22"/>
        <item x="21"/>
        <item x="6"/>
        <item x="7"/>
        <item x="8"/>
        <item x="9"/>
        <item x="17"/>
        <item x="23"/>
        <item x="10"/>
        <item x="11"/>
        <item x="12"/>
        <item x="13"/>
        <item x="19"/>
        <item x="4"/>
        <item x="5"/>
        <item x="14"/>
        <item x="15"/>
        <item x="24"/>
        <item t="default"/>
      </items>
    </pivotField>
    <pivotField showAll="0"/>
    <pivotField showAll="0"/>
    <pivotField axis="axisRow" showAll="0">
      <items count="41">
        <item x="0"/>
        <item x="1"/>
        <item x="2"/>
        <item x="3"/>
        <item x="4"/>
        <item x="5"/>
        <item x="6"/>
        <item x="7"/>
        <item x="8"/>
        <item x="9"/>
        <item x="10"/>
        <item x="11"/>
        <item x="12"/>
        <item x="13"/>
        <item x="14"/>
        <item x="15"/>
        <item x="16"/>
        <item x="17"/>
        <item x="18"/>
        <item x="19"/>
        <item x="20"/>
        <item x="21"/>
        <item x="22"/>
        <item x="23"/>
        <item x="24"/>
        <item x="25"/>
        <item x="26"/>
        <item x="27"/>
        <item x="28"/>
        <item h="1" x="37"/>
        <item x="29"/>
        <item x="30"/>
        <item x="31"/>
        <item h="1" x="38"/>
        <item x="32"/>
        <item x="33"/>
        <item m="1" x="39"/>
        <item x="34"/>
        <item x="35"/>
        <item x="36"/>
        <item t="default"/>
      </items>
    </pivotField>
    <pivotField multipleItemSelectionAllowed="1"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3"/>
  </rowFields>
  <rowItems count="38">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30"/>
    </i>
    <i>
      <x v="31"/>
    </i>
    <i>
      <x v="32"/>
    </i>
    <i>
      <x v="34"/>
    </i>
    <i>
      <x v="35"/>
    </i>
    <i>
      <x v="37"/>
    </i>
    <i>
      <x v="38"/>
    </i>
    <i>
      <x v="39"/>
    </i>
    <i t="grand">
      <x/>
    </i>
  </rowItems>
  <colFields count="1">
    <field x="0"/>
  </colFields>
  <colItems count="25">
    <i>
      <x/>
    </i>
    <i>
      <x v="1"/>
    </i>
    <i>
      <x v="2"/>
    </i>
    <i>
      <x v="3"/>
    </i>
    <i>
      <x v="4"/>
    </i>
    <i>
      <x v="5"/>
    </i>
    <i>
      <x v="6"/>
    </i>
    <i>
      <x v="7"/>
    </i>
    <i>
      <x v="8"/>
    </i>
    <i>
      <x v="9"/>
    </i>
    <i>
      <x v="10"/>
    </i>
    <i>
      <x v="11"/>
    </i>
    <i>
      <x v="12"/>
    </i>
    <i>
      <x v="13"/>
    </i>
    <i>
      <x v="14"/>
    </i>
    <i>
      <x v="15"/>
    </i>
    <i>
      <x v="16"/>
    </i>
    <i>
      <x v="17"/>
    </i>
    <i>
      <x v="18"/>
    </i>
    <i>
      <x v="19"/>
    </i>
    <i>
      <x v="20"/>
    </i>
    <i>
      <x v="21"/>
    </i>
    <i>
      <x v="22"/>
    </i>
    <i>
      <x v="23"/>
    </i>
    <i t="grand">
      <x/>
    </i>
  </colItems>
  <dataFields count="1">
    <dataField name="Promedio de TURBIDEZ" fld="15" subtotal="average" baseField="3" baseItem="15"/>
  </dataFields>
  <formats count="90">
    <format dxfId="1652">
      <pivotArea type="all" dataOnly="0" outline="0" fieldPosition="0"/>
    </format>
    <format dxfId="1651">
      <pivotArea outline="0" collapsedLevelsAreSubtotals="1" fieldPosition="0"/>
    </format>
    <format dxfId="1650">
      <pivotArea type="origin" dataOnly="0" labelOnly="1" outline="0" fieldPosition="0"/>
    </format>
    <format dxfId="1649">
      <pivotArea field="0" type="button" dataOnly="0" labelOnly="1" outline="0" axis="axisCol" fieldPosition="0"/>
    </format>
    <format dxfId="1648">
      <pivotArea type="topRight" dataOnly="0" labelOnly="1" outline="0" fieldPosition="0"/>
    </format>
    <format dxfId="1647">
      <pivotArea field="3" type="button" dataOnly="0" labelOnly="1" outline="0" axis="axisRow" fieldPosition="0"/>
    </format>
    <format dxfId="1646">
      <pivotArea dataOnly="0" labelOnly="1" fieldPosition="0">
        <references count="1">
          <reference field="3" count="9">
            <x v="0"/>
            <x v="1"/>
            <x v="2"/>
            <x v="3"/>
            <x v="4"/>
            <x v="5"/>
            <x v="6"/>
            <x v="7"/>
            <x v="8"/>
          </reference>
        </references>
      </pivotArea>
    </format>
    <format dxfId="1645">
      <pivotArea dataOnly="0" labelOnly="1" grandRow="1" outline="0" fieldPosition="0"/>
    </format>
    <format dxfId="1644">
      <pivotArea dataOnly="0" labelOnly="1" fieldPosition="0">
        <references count="1">
          <reference field="0" count="18">
            <x v="0"/>
            <x v="1"/>
            <x v="2"/>
            <x v="3"/>
            <x v="4"/>
            <x v="9"/>
            <x v="10"/>
            <x v="11"/>
            <x v="12"/>
            <x v="13"/>
            <x v="15"/>
            <x v="16"/>
            <x v="17"/>
            <x v="18"/>
            <x v="20"/>
            <x v="21"/>
            <x v="22"/>
            <x v="23"/>
          </reference>
        </references>
      </pivotArea>
    </format>
    <format dxfId="1643">
      <pivotArea dataOnly="0" labelOnly="1" grandCol="1" outline="0" fieldPosition="0"/>
    </format>
    <format dxfId="1642">
      <pivotArea type="all" dataOnly="0" outline="0" fieldPosition="0"/>
    </format>
    <format dxfId="1641">
      <pivotArea outline="0" collapsedLevelsAreSubtotals="1" fieldPosition="0"/>
    </format>
    <format dxfId="1640">
      <pivotArea type="origin" dataOnly="0" labelOnly="1" outline="0" fieldPosition="0"/>
    </format>
    <format dxfId="1639">
      <pivotArea field="0" type="button" dataOnly="0" labelOnly="1" outline="0" axis="axisCol" fieldPosition="0"/>
    </format>
    <format dxfId="1638">
      <pivotArea type="topRight" dataOnly="0" labelOnly="1" outline="0" fieldPosition="0"/>
    </format>
    <format dxfId="1637">
      <pivotArea field="3" type="button" dataOnly="0" labelOnly="1" outline="0" axis="axisRow" fieldPosition="0"/>
    </format>
    <format dxfId="1636">
      <pivotArea dataOnly="0" labelOnly="1" fieldPosition="0">
        <references count="1">
          <reference field="3" count="11">
            <x v="21"/>
            <x v="22"/>
            <x v="23"/>
            <x v="24"/>
            <x v="25"/>
            <x v="26"/>
            <x v="27"/>
            <x v="28"/>
            <x v="30"/>
            <x v="31"/>
            <x v="32"/>
          </reference>
        </references>
      </pivotArea>
    </format>
    <format dxfId="1635">
      <pivotArea dataOnly="0" labelOnly="1" grandRow="1" outline="0" fieldPosition="0"/>
    </format>
    <format dxfId="1634">
      <pivotArea dataOnly="0" labelOnly="1" fieldPosition="0">
        <references count="1">
          <reference field="0" count="13">
            <x v="2"/>
            <x v="4"/>
            <x v="6"/>
            <x v="7"/>
            <x v="8"/>
            <x v="10"/>
            <x v="12"/>
            <x v="14"/>
            <x v="16"/>
            <x v="18"/>
            <x v="20"/>
            <x v="21"/>
            <x v="22"/>
          </reference>
        </references>
      </pivotArea>
    </format>
    <format dxfId="1633">
      <pivotArea dataOnly="0" labelOnly="1" grandCol="1" outline="0" fieldPosition="0"/>
    </format>
    <format dxfId="1632">
      <pivotArea type="all" dataOnly="0" outline="0" fieldPosition="0"/>
    </format>
    <format dxfId="1631">
      <pivotArea outline="0" collapsedLevelsAreSubtotals="1" fieldPosition="0"/>
    </format>
    <format dxfId="1630">
      <pivotArea type="origin" dataOnly="0" labelOnly="1" outline="0" fieldPosition="0"/>
    </format>
    <format dxfId="1629">
      <pivotArea field="0" type="button" dataOnly="0" labelOnly="1" outline="0" axis="axisCol" fieldPosition="0"/>
    </format>
    <format dxfId="1628">
      <pivotArea type="topRight" dataOnly="0" labelOnly="1" outline="0" fieldPosition="0"/>
    </format>
    <format dxfId="1627">
      <pivotArea field="3" type="button" dataOnly="0" labelOnly="1" outline="0" axis="axisRow" fieldPosition="0"/>
    </format>
    <format dxfId="1626">
      <pivotArea dataOnly="0" labelOnly="1" fieldPosition="0">
        <references count="1">
          <reference field="3" count="11">
            <x v="21"/>
            <x v="22"/>
            <x v="23"/>
            <x v="24"/>
            <x v="25"/>
            <x v="26"/>
            <x v="27"/>
            <x v="28"/>
            <x v="30"/>
            <x v="31"/>
            <x v="32"/>
          </reference>
        </references>
      </pivotArea>
    </format>
    <format dxfId="1625">
      <pivotArea dataOnly="0" labelOnly="1" grandRow="1" outline="0" fieldPosition="0"/>
    </format>
    <format dxfId="1624">
      <pivotArea dataOnly="0" labelOnly="1" fieldPosition="0">
        <references count="1">
          <reference field="0" count="13">
            <x v="2"/>
            <x v="4"/>
            <x v="6"/>
            <x v="7"/>
            <x v="8"/>
            <x v="10"/>
            <x v="12"/>
            <x v="14"/>
            <x v="16"/>
            <x v="18"/>
            <x v="20"/>
            <x v="21"/>
            <x v="22"/>
          </reference>
        </references>
      </pivotArea>
    </format>
    <format dxfId="1623">
      <pivotArea dataOnly="0" labelOnly="1" grandCol="1" outline="0" fieldPosition="0"/>
    </format>
    <format dxfId="1622">
      <pivotArea type="all" dataOnly="0" outline="0" fieldPosition="0"/>
    </format>
    <format dxfId="1621">
      <pivotArea outline="0" collapsedLevelsAreSubtotals="1" fieldPosition="0"/>
    </format>
    <format dxfId="1620">
      <pivotArea type="origin" dataOnly="0" labelOnly="1" outline="0" fieldPosition="0"/>
    </format>
    <format dxfId="1619">
      <pivotArea field="0" type="button" dataOnly="0" labelOnly="1" outline="0" axis="axisCol" fieldPosition="0"/>
    </format>
    <format dxfId="1618">
      <pivotArea type="topRight" dataOnly="0" labelOnly="1" outline="0" fieldPosition="0"/>
    </format>
    <format dxfId="1617">
      <pivotArea field="3" type="button" dataOnly="0" labelOnly="1" outline="0" axis="axisRow" fieldPosition="0"/>
    </format>
    <format dxfId="1616">
      <pivotArea dataOnly="0" labelOnly="1" fieldPosition="0">
        <references count="1">
          <reference field="3" count="11">
            <x v="21"/>
            <x v="22"/>
            <x v="23"/>
            <x v="24"/>
            <x v="25"/>
            <x v="26"/>
            <x v="27"/>
            <x v="28"/>
            <x v="30"/>
            <x v="31"/>
            <x v="32"/>
          </reference>
        </references>
      </pivotArea>
    </format>
    <format dxfId="1615">
      <pivotArea dataOnly="0" labelOnly="1" grandRow="1" outline="0" fieldPosition="0"/>
    </format>
    <format dxfId="1614">
      <pivotArea dataOnly="0" labelOnly="1" fieldPosition="0">
        <references count="1">
          <reference field="0" count="13">
            <x v="2"/>
            <x v="4"/>
            <x v="6"/>
            <x v="7"/>
            <x v="8"/>
            <x v="10"/>
            <x v="12"/>
            <x v="14"/>
            <x v="16"/>
            <x v="18"/>
            <x v="20"/>
            <x v="21"/>
            <x v="22"/>
          </reference>
        </references>
      </pivotArea>
    </format>
    <format dxfId="1613">
      <pivotArea dataOnly="0" labelOnly="1" grandCol="1" outline="0" fieldPosition="0"/>
    </format>
    <format dxfId="1612">
      <pivotArea type="all" dataOnly="0" outline="0" fieldPosition="0"/>
    </format>
    <format dxfId="1611">
      <pivotArea outline="0" collapsedLevelsAreSubtotals="1" fieldPosition="0"/>
    </format>
    <format dxfId="1610">
      <pivotArea type="origin" dataOnly="0" labelOnly="1" outline="0" fieldPosition="0"/>
    </format>
    <format dxfId="1609">
      <pivotArea field="0" type="button" dataOnly="0" labelOnly="1" outline="0" axis="axisCol" fieldPosition="0"/>
    </format>
    <format dxfId="1608">
      <pivotArea type="topRight" dataOnly="0" labelOnly="1" outline="0" fieldPosition="0"/>
    </format>
    <format dxfId="1607">
      <pivotArea field="3" type="button" dataOnly="0" labelOnly="1" outline="0" axis="axisRow" fieldPosition="0"/>
    </format>
    <format dxfId="1606">
      <pivotArea dataOnly="0" labelOnly="1" fieldPosition="0">
        <references count="1">
          <reference field="3" count="11">
            <x v="21"/>
            <x v="22"/>
            <x v="23"/>
            <x v="24"/>
            <x v="25"/>
            <x v="26"/>
            <x v="27"/>
            <x v="28"/>
            <x v="30"/>
            <x v="31"/>
            <x v="32"/>
          </reference>
        </references>
      </pivotArea>
    </format>
    <format dxfId="1605">
      <pivotArea dataOnly="0" labelOnly="1" grandRow="1" outline="0" fieldPosition="0"/>
    </format>
    <format dxfId="1604">
      <pivotArea dataOnly="0" labelOnly="1" fieldPosition="0">
        <references count="1">
          <reference field="0" count="13">
            <x v="2"/>
            <x v="4"/>
            <x v="6"/>
            <x v="7"/>
            <x v="8"/>
            <x v="10"/>
            <x v="12"/>
            <x v="14"/>
            <x v="16"/>
            <x v="18"/>
            <x v="20"/>
            <x v="21"/>
            <x v="22"/>
          </reference>
        </references>
      </pivotArea>
    </format>
    <format dxfId="1603">
      <pivotArea dataOnly="0" labelOnly="1" grandCol="1" outline="0" fieldPosition="0"/>
    </format>
    <format dxfId="1602">
      <pivotArea type="all" dataOnly="0" outline="0" fieldPosition="0"/>
    </format>
    <format dxfId="1601">
      <pivotArea outline="0" collapsedLevelsAreSubtotals="1" fieldPosition="0"/>
    </format>
    <format dxfId="1600">
      <pivotArea type="origin" dataOnly="0" labelOnly="1" outline="0" fieldPosition="0"/>
    </format>
    <format dxfId="1599">
      <pivotArea field="0" type="button" dataOnly="0" labelOnly="1" outline="0" axis="axisCol" fieldPosition="0"/>
    </format>
    <format dxfId="1598">
      <pivotArea type="topRight" dataOnly="0" labelOnly="1" outline="0" fieldPosition="0"/>
    </format>
    <format dxfId="1597">
      <pivotArea field="3" type="button" dataOnly="0" labelOnly="1" outline="0" axis="axisRow" fieldPosition="0"/>
    </format>
    <format dxfId="1596">
      <pivotArea dataOnly="0" labelOnly="1" fieldPosition="0">
        <references count="1">
          <reference field="3" count="0"/>
        </references>
      </pivotArea>
    </format>
    <format dxfId="1595">
      <pivotArea dataOnly="0" labelOnly="1" grandRow="1" outline="0" fieldPosition="0"/>
    </format>
    <format dxfId="1594">
      <pivotArea dataOnly="0" labelOnly="1" fieldPosition="0">
        <references count="1">
          <reference field="0" count="0"/>
        </references>
      </pivotArea>
    </format>
    <format dxfId="1593">
      <pivotArea dataOnly="0" labelOnly="1" grandCol="1" outline="0" fieldPosition="0"/>
    </format>
    <format dxfId="1592">
      <pivotArea type="all" dataOnly="0" outline="0" fieldPosition="0"/>
    </format>
    <format dxfId="1591">
      <pivotArea outline="0" collapsedLevelsAreSubtotals="1" fieldPosition="0"/>
    </format>
    <format dxfId="1590">
      <pivotArea type="origin" dataOnly="0" labelOnly="1" outline="0" fieldPosition="0"/>
    </format>
    <format dxfId="1589">
      <pivotArea field="0" type="button" dataOnly="0" labelOnly="1" outline="0" axis="axisCol" fieldPosition="0"/>
    </format>
    <format dxfId="1588">
      <pivotArea type="topRight" dataOnly="0" labelOnly="1" outline="0" fieldPosition="0"/>
    </format>
    <format dxfId="1587">
      <pivotArea field="3" type="button" dataOnly="0" labelOnly="1" outline="0" axis="axisRow" fieldPosition="0"/>
    </format>
    <format dxfId="1586">
      <pivotArea dataOnly="0" labelOnly="1" fieldPosition="0">
        <references count="1">
          <reference field="3" count="0"/>
        </references>
      </pivotArea>
    </format>
    <format dxfId="1585">
      <pivotArea dataOnly="0" labelOnly="1" grandRow="1" outline="0" fieldPosition="0"/>
    </format>
    <format dxfId="1584">
      <pivotArea dataOnly="0" labelOnly="1" fieldPosition="0">
        <references count="1">
          <reference field="0" count="0"/>
        </references>
      </pivotArea>
    </format>
    <format dxfId="1583">
      <pivotArea dataOnly="0" labelOnly="1" grandCol="1" outline="0" fieldPosition="0"/>
    </format>
    <format dxfId="1582">
      <pivotArea type="all" dataOnly="0" outline="0" fieldPosition="0"/>
    </format>
    <format dxfId="1581">
      <pivotArea outline="0" collapsedLevelsAreSubtotals="1" fieldPosition="0"/>
    </format>
    <format dxfId="1580">
      <pivotArea type="origin" dataOnly="0" labelOnly="1" outline="0" fieldPosition="0"/>
    </format>
    <format dxfId="1579">
      <pivotArea field="0" type="button" dataOnly="0" labelOnly="1" outline="0" axis="axisCol" fieldPosition="0"/>
    </format>
    <format dxfId="1578">
      <pivotArea type="topRight" dataOnly="0" labelOnly="1" outline="0" fieldPosition="0"/>
    </format>
    <format dxfId="1577">
      <pivotArea field="3" type="button" dataOnly="0" labelOnly="1" outline="0" axis="axisRow" fieldPosition="0"/>
    </format>
    <format dxfId="1576">
      <pivotArea dataOnly="0" labelOnly="1" fieldPosition="0">
        <references count="1">
          <reference field="3" count="0"/>
        </references>
      </pivotArea>
    </format>
    <format dxfId="1575">
      <pivotArea dataOnly="0" labelOnly="1" grandRow="1" outline="0" fieldPosition="0"/>
    </format>
    <format dxfId="1574">
      <pivotArea dataOnly="0" labelOnly="1" fieldPosition="0">
        <references count="1">
          <reference field="0" count="24">
            <x v="0"/>
            <x v="1"/>
            <x v="2"/>
            <x v="3"/>
            <x v="4"/>
            <x v="5"/>
            <x v="6"/>
            <x v="7"/>
            <x v="8"/>
            <x v="9"/>
            <x v="10"/>
            <x v="11"/>
            <x v="12"/>
            <x v="13"/>
            <x v="14"/>
            <x v="15"/>
            <x v="16"/>
            <x v="17"/>
            <x v="18"/>
            <x v="19"/>
            <x v="20"/>
            <x v="21"/>
            <x v="22"/>
            <x v="23"/>
          </reference>
        </references>
      </pivotArea>
    </format>
    <format dxfId="1573">
      <pivotArea dataOnly="0" labelOnly="1" grandCol="1" outline="0" fieldPosition="0"/>
    </format>
    <format dxfId="1572">
      <pivotArea type="all" dataOnly="0" outline="0" fieldPosition="0"/>
    </format>
    <format dxfId="1571">
      <pivotArea outline="0" collapsedLevelsAreSubtotals="1" fieldPosition="0"/>
    </format>
    <format dxfId="1570">
      <pivotArea type="origin" dataOnly="0" labelOnly="1" outline="0" fieldPosition="0"/>
    </format>
    <format dxfId="1569">
      <pivotArea field="0" type="button" dataOnly="0" labelOnly="1" outline="0" axis="axisCol" fieldPosition="0"/>
    </format>
    <format dxfId="1568">
      <pivotArea type="topRight" dataOnly="0" labelOnly="1" outline="0" fieldPosition="0"/>
    </format>
    <format dxfId="1567">
      <pivotArea field="3" type="button" dataOnly="0" labelOnly="1" outline="0" axis="axisRow" fieldPosition="0"/>
    </format>
    <format dxfId="1566">
      <pivotArea dataOnly="0" labelOnly="1" fieldPosition="0">
        <references count="1">
          <reference field="3" count="0"/>
        </references>
      </pivotArea>
    </format>
    <format dxfId="1565">
      <pivotArea dataOnly="0" labelOnly="1" grandRow="1" outline="0" fieldPosition="0"/>
    </format>
    <format dxfId="1564">
      <pivotArea dataOnly="0" labelOnly="1" fieldPosition="0">
        <references count="1">
          <reference field="0" count="24">
            <x v="0"/>
            <x v="1"/>
            <x v="2"/>
            <x v="3"/>
            <x v="4"/>
            <x v="5"/>
            <x v="6"/>
            <x v="7"/>
            <x v="8"/>
            <x v="9"/>
            <x v="10"/>
            <x v="11"/>
            <x v="12"/>
            <x v="13"/>
            <x v="14"/>
            <x v="15"/>
            <x v="16"/>
            <x v="17"/>
            <x v="18"/>
            <x v="19"/>
            <x v="20"/>
            <x v="21"/>
            <x v="22"/>
            <x v="23"/>
          </reference>
        </references>
      </pivotArea>
    </format>
    <format dxfId="1563">
      <pivotArea dataOnly="0" labelOnly="1" grandCol="1" outline="0" fieldPosition="0"/>
    </format>
  </formats>
  <chartFormats count="72">
    <chartFormat chart="15" format="72" series="1">
      <pivotArea type="data" outline="0" fieldPosition="0">
        <references count="1">
          <reference field="0" count="1" selected="0">
            <x v="0"/>
          </reference>
        </references>
      </pivotArea>
    </chartFormat>
    <chartFormat chart="15" format="73" series="1">
      <pivotArea type="data" outline="0" fieldPosition="0">
        <references count="1">
          <reference field="0" count="1" selected="0">
            <x v="1"/>
          </reference>
        </references>
      </pivotArea>
    </chartFormat>
    <chartFormat chart="15" format="74" series="1">
      <pivotArea type="data" outline="0" fieldPosition="0">
        <references count="1">
          <reference field="0" count="1" selected="0">
            <x v="2"/>
          </reference>
        </references>
      </pivotArea>
    </chartFormat>
    <chartFormat chart="15" format="75" series="1">
      <pivotArea type="data" outline="0" fieldPosition="0">
        <references count="1">
          <reference field="0" count="1" selected="0">
            <x v="3"/>
          </reference>
        </references>
      </pivotArea>
    </chartFormat>
    <chartFormat chart="15" format="76" series="1">
      <pivotArea type="data" outline="0" fieldPosition="0">
        <references count="1">
          <reference field="0" count="1" selected="0">
            <x v="4"/>
          </reference>
        </references>
      </pivotArea>
    </chartFormat>
    <chartFormat chart="15" format="77" series="1">
      <pivotArea type="data" outline="0" fieldPosition="0">
        <references count="1">
          <reference field="0" count="1" selected="0">
            <x v="5"/>
          </reference>
        </references>
      </pivotArea>
    </chartFormat>
    <chartFormat chart="15" format="78" series="1">
      <pivotArea type="data" outline="0" fieldPosition="0">
        <references count="1">
          <reference field="0" count="1" selected="0">
            <x v="6"/>
          </reference>
        </references>
      </pivotArea>
    </chartFormat>
    <chartFormat chart="15" format="79" series="1">
      <pivotArea type="data" outline="0" fieldPosition="0">
        <references count="1">
          <reference field="0" count="1" selected="0">
            <x v="7"/>
          </reference>
        </references>
      </pivotArea>
    </chartFormat>
    <chartFormat chart="15" format="80" series="1">
      <pivotArea type="data" outline="0" fieldPosition="0">
        <references count="1">
          <reference field="0" count="1" selected="0">
            <x v="8"/>
          </reference>
        </references>
      </pivotArea>
    </chartFormat>
    <chartFormat chart="15" format="81" series="1">
      <pivotArea type="data" outline="0" fieldPosition="0">
        <references count="1">
          <reference field="0" count="1" selected="0">
            <x v="9"/>
          </reference>
        </references>
      </pivotArea>
    </chartFormat>
    <chartFormat chart="15" format="82" series="1">
      <pivotArea type="data" outline="0" fieldPosition="0">
        <references count="1">
          <reference field="0" count="1" selected="0">
            <x v="10"/>
          </reference>
        </references>
      </pivotArea>
    </chartFormat>
    <chartFormat chart="15" format="83" series="1">
      <pivotArea type="data" outline="0" fieldPosition="0">
        <references count="1">
          <reference field="0" count="1" selected="0">
            <x v="11"/>
          </reference>
        </references>
      </pivotArea>
    </chartFormat>
    <chartFormat chart="15" format="84" series="1">
      <pivotArea type="data" outline="0" fieldPosition="0">
        <references count="1">
          <reference field="0" count="1" selected="0">
            <x v="12"/>
          </reference>
        </references>
      </pivotArea>
    </chartFormat>
    <chartFormat chart="15" format="85" series="1">
      <pivotArea type="data" outline="0" fieldPosition="0">
        <references count="1">
          <reference field="0" count="1" selected="0">
            <x v="13"/>
          </reference>
        </references>
      </pivotArea>
    </chartFormat>
    <chartFormat chart="15" format="86" series="1">
      <pivotArea type="data" outline="0" fieldPosition="0">
        <references count="1">
          <reference field="0" count="1" selected="0">
            <x v="14"/>
          </reference>
        </references>
      </pivotArea>
    </chartFormat>
    <chartFormat chart="15" format="87" series="1">
      <pivotArea type="data" outline="0" fieldPosition="0">
        <references count="1">
          <reference field="0" count="1" selected="0">
            <x v="15"/>
          </reference>
        </references>
      </pivotArea>
    </chartFormat>
    <chartFormat chart="15" format="88" series="1">
      <pivotArea type="data" outline="0" fieldPosition="0">
        <references count="1">
          <reference field="0" count="1" selected="0">
            <x v="16"/>
          </reference>
        </references>
      </pivotArea>
    </chartFormat>
    <chartFormat chart="15" format="89" series="1">
      <pivotArea type="data" outline="0" fieldPosition="0">
        <references count="1">
          <reference field="0" count="1" selected="0">
            <x v="17"/>
          </reference>
        </references>
      </pivotArea>
    </chartFormat>
    <chartFormat chart="15" format="90" series="1">
      <pivotArea type="data" outline="0" fieldPosition="0">
        <references count="1">
          <reference field="0" count="1" selected="0">
            <x v="18"/>
          </reference>
        </references>
      </pivotArea>
    </chartFormat>
    <chartFormat chart="15" format="91" series="1">
      <pivotArea type="data" outline="0" fieldPosition="0">
        <references count="1">
          <reference field="0" count="1" selected="0">
            <x v="19"/>
          </reference>
        </references>
      </pivotArea>
    </chartFormat>
    <chartFormat chart="15" format="92" series="1">
      <pivotArea type="data" outline="0" fieldPosition="0">
        <references count="1">
          <reference field="0" count="1" selected="0">
            <x v="20"/>
          </reference>
        </references>
      </pivotArea>
    </chartFormat>
    <chartFormat chart="15" format="93" series="1">
      <pivotArea type="data" outline="0" fieldPosition="0">
        <references count="1">
          <reference field="0" count="1" selected="0">
            <x v="21"/>
          </reference>
        </references>
      </pivotArea>
    </chartFormat>
    <chartFormat chart="15" format="94" series="1">
      <pivotArea type="data" outline="0" fieldPosition="0">
        <references count="1">
          <reference field="0" count="1" selected="0">
            <x v="22"/>
          </reference>
        </references>
      </pivotArea>
    </chartFormat>
    <chartFormat chart="15" format="95" series="1">
      <pivotArea type="data" outline="0" fieldPosition="0">
        <references count="1">
          <reference field="0" count="1" selected="0">
            <x v="23"/>
          </reference>
        </references>
      </pivotArea>
    </chartFormat>
    <chartFormat chart="17" format="168" series="1">
      <pivotArea type="data" outline="0" fieldPosition="0">
        <references count="1">
          <reference field="0" count="1" selected="0">
            <x v="0"/>
          </reference>
        </references>
      </pivotArea>
    </chartFormat>
    <chartFormat chart="17" format="169" series="1">
      <pivotArea type="data" outline="0" fieldPosition="0">
        <references count="1">
          <reference field="0" count="1" selected="0">
            <x v="1"/>
          </reference>
        </references>
      </pivotArea>
    </chartFormat>
    <chartFormat chart="17" format="170" series="1">
      <pivotArea type="data" outline="0" fieldPosition="0">
        <references count="1">
          <reference field="0" count="1" selected="0">
            <x v="2"/>
          </reference>
        </references>
      </pivotArea>
    </chartFormat>
    <chartFormat chart="17" format="171" series="1">
      <pivotArea type="data" outline="0" fieldPosition="0">
        <references count="1">
          <reference field="0" count="1" selected="0">
            <x v="3"/>
          </reference>
        </references>
      </pivotArea>
    </chartFormat>
    <chartFormat chart="17" format="172" series="1">
      <pivotArea type="data" outline="0" fieldPosition="0">
        <references count="1">
          <reference field="0" count="1" selected="0">
            <x v="4"/>
          </reference>
        </references>
      </pivotArea>
    </chartFormat>
    <chartFormat chart="17" format="173" series="1">
      <pivotArea type="data" outline="0" fieldPosition="0">
        <references count="1">
          <reference field="0" count="1" selected="0">
            <x v="5"/>
          </reference>
        </references>
      </pivotArea>
    </chartFormat>
    <chartFormat chart="17" format="174" series="1">
      <pivotArea type="data" outline="0" fieldPosition="0">
        <references count="1">
          <reference field="0" count="1" selected="0">
            <x v="6"/>
          </reference>
        </references>
      </pivotArea>
    </chartFormat>
    <chartFormat chart="17" format="175" series="1">
      <pivotArea type="data" outline="0" fieldPosition="0">
        <references count="1">
          <reference field="0" count="1" selected="0">
            <x v="7"/>
          </reference>
        </references>
      </pivotArea>
    </chartFormat>
    <chartFormat chart="17" format="176" series="1">
      <pivotArea type="data" outline="0" fieldPosition="0">
        <references count="1">
          <reference field="0" count="1" selected="0">
            <x v="8"/>
          </reference>
        </references>
      </pivotArea>
    </chartFormat>
    <chartFormat chart="17" format="177" series="1">
      <pivotArea type="data" outline="0" fieldPosition="0">
        <references count="1">
          <reference field="0" count="1" selected="0">
            <x v="9"/>
          </reference>
        </references>
      </pivotArea>
    </chartFormat>
    <chartFormat chart="17" format="178" series="1">
      <pivotArea type="data" outline="0" fieldPosition="0">
        <references count="1">
          <reference field="0" count="1" selected="0">
            <x v="10"/>
          </reference>
        </references>
      </pivotArea>
    </chartFormat>
    <chartFormat chart="17" format="179" series="1">
      <pivotArea type="data" outline="0" fieldPosition="0">
        <references count="1">
          <reference field="0" count="1" selected="0">
            <x v="11"/>
          </reference>
        </references>
      </pivotArea>
    </chartFormat>
    <chartFormat chart="17" format="180" series="1">
      <pivotArea type="data" outline="0" fieldPosition="0">
        <references count="1">
          <reference field="0" count="1" selected="0">
            <x v="12"/>
          </reference>
        </references>
      </pivotArea>
    </chartFormat>
    <chartFormat chart="17" format="181" series="1">
      <pivotArea type="data" outline="0" fieldPosition="0">
        <references count="1">
          <reference field="0" count="1" selected="0">
            <x v="13"/>
          </reference>
        </references>
      </pivotArea>
    </chartFormat>
    <chartFormat chart="17" format="182" series="1">
      <pivotArea type="data" outline="0" fieldPosition="0">
        <references count="1">
          <reference field="0" count="1" selected="0">
            <x v="14"/>
          </reference>
        </references>
      </pivotArea>
    </chartFormat>
    <chartFormat chart="17" format="183" series="1">
      <pivotArea type="data" outline="0" fieldPosition="0">
        <references count="1">
          <reference field="0" count="1" selected="0">
            <x v="15"/>
          </reference>
        </references>
      </pivotArea>
    </chartFormat>
    <chartFormat chart="17" format="184" series="1">
      <pivotArea type="data" outline="0" fieldPosition="0">
        <references count="1">
          <reference field="0" count="1" selected="0">
            <x v="16"/>
          </reference>
        </references>
      </pivotArea>
    </chartFormat>
    <chartFormat chart="17" format="185" series="1">
      <pivotArea type="data" outline="0" fieldPosition="0">
        <references count="1">
          <reference field="0" count="1" selected="0">
            <x v="17"/>
          </reference>
        </references>
      </pivotArea>
    </chartFormat>
    <chartFormat chart="17" format="186" series="1">
      <pivotArea type="data" outline="0" fieldPosition="0">
        <references count="1">
          <reference field="0" count="1" selected="0">
            <x v="18"/>
          </reference>
        </references>
      </pivotArea>
    </chartFormat>
    <chartFormat chart="17" format="187" series="1">
      <pivotArea type="data" outline="0" fieldPosition="0">
        <references count="1">
          <reference field="0" count="1" selected="0">
            <x v="19"/>
          </reference>
        </references>
      </pivotArea>
    </chartFormat>
    <chartFormat chart="17" format="188" series="1">
      <pivotArea type="data" outline="0" fieldPosition="0">
        <references count="1">
          <reference field="0" count="1" selected="0">
            <x v="20"/>
          </reference>
        </references>
      </pivotArea>
    </chartFormat>
    <chartFormat chart="17" format="189" series="1">
      <pivotArea type="data" outline="0" fieldPosition="0">
        <references count="1">
          <reference field="0" count="1" selected="0">
            <x v="21"/>
          </reference>
        </references>
      </pivotArea>
    </chartFormat>
    <chartFormat chart="17" format="190" series="1">
      <pivotArea type="data" outline="0" fieldPosition="0">
        <references count="1">
          <reference field="0" count="1" selected="0">
            <x v="22"/>
          </reference>
        </references>
      </pivotArea>
    </chartFormat>
    <chartFormat chart="17" format="191" series="1">
      <pivotArea type="data" outline="0" fieldPosition="0">
        <references count="1">
          <reference field="0" count="1" selected="0">
            <x v="23"/>
          </reference>
        </references>
      </pivotArea>
    </chartFormat>
    <chartFormat chart="17" format="192" series="1">
      <pivotArea type="data" outline="0" fieldPosition="0">
        <references count="2">
          <reference field="4294967294" count="1" selected="0">
            <x v="0"/>
          </reference>
          <reference field="0" count="1" selected="0">
            <x v="0"/>
          </reference>
        </references>
      </pivotArea>
    </chartFormat>
    <chartFormat chart="17" format="193" series="1">
      <pivotArea type="data" outline="0" fieldPosition="0">
        <references count="2">
          <reference field="4294967294" count="1" selected="0">
            <x v="0"/>
          </reference>
          <reference field="0" count="1" selected="0">
            <x v="1"/>
          </reference>
        </references>
      </pivotArea>
    </chartFormat>
    <chartFormat chart="17" format="194" series="1">
      <pivotArea type="data" outline="0" fieldPosition="0">
        <references count="2">
          <reference field="4294967294" count="1" selected="0">
            <x v="0"/>
          </reference>
          <reference field="0" count="1" selected="0">
            <x v="2"/>
          </reference>
        </references>
      </pivotArea>
    </chartFormat>
    <chartFormat chart="17" format="195" series="1">
      <pivotArea type="data" outline="0" fieldPosition="0">
        <references count="2">
          <reference field="4294967294" count="1" selected="0">
            <x v="0"/>
          </reference>
          <reference field="0" count="1" selected="0">
            <x v="3"/>
          </reference>
        </references>
      </pivotArea>
    </chartFormat>
    <chartFormat chart="17" format="196" series="1">
      <pivotArea type="data" outline="0" fieldPosition="0">
        <references count="2">
          <reference field="4294967294" count="1" selected="0">
            <x v="0"/>
          </reference>
          <reference field="0" count="1" selected="0">
            <x v="4"/>
          </reference>
        </references>
      </pivotArea>
    </chartFormat>
    <chartFormat chart="17" format="197" series="1">
      <pivotArea type="data" outline="0" fieldPosition="0">
        <references count="2">
          <reference field="4294967294" count="1" selected="0">
            <x v="0"/>
          </reference>
          <reference field="0" count="1" selected="0">
            <x v="5"/>
          </reference>
        </references>
      </pivotArea>
    </chartFormat>
    <chartFormat chart="17" format="198" series="1">
      <pivotArea type="data" outline="0" fieldPosition="0">
        <references count="2">
          <reference field="4294967294" count="1" selected="0">
            <x v="0"/>
          </reference>
          <reference field="0" count="1" selected="0">
            <x v="6"/>
          </reference>
        </references>
      </pivotArea>
    </chartFormat>
    <chartFormat chart="17" format="199" series="1">
      <pivotArea type="data" outline="0" fieldPosition="0">
        <references count="2">
          <reference field="4294967294" count="1" selected="0">
            <x v="0"/>
          </reference>
          <reference field="0" count="1" selected="0">
            <x v="7"/>
          </reference>
        </references>
      </pivotArea>
    </chartFormat>
    <chartFormat chart="17" format="200" series="1">
      <pivotArea type="data" outline="0" fieldPosition="0">
        <references count="2">
          <reference field="4294967294" count="1" selected="0">
            <x v="0"/>
          </reference>
          <reference field="0" count="1" selected="0">
            <x v="8"/>
          </reference>
        </references>
      </pivotArea>
    </chartFormat>
    <chartFormat chart="17" format="201" series="1">
      <pivotArea type="data" outline="0" fieldPosition="0">
        <references count="2">
          <reference field="4294967294" count="1" selected="0">
            <x v="0"/>
          </reference>
          <reference field="0" count="1" selected="0">
            <x v="9"/>
          </reference>
        </references>
      </pivotArea>
    </chartFormat>
    <chartFormat chart="17" format="202" series="1">
      <pivotArea type="data" outline="0" fieldPosition="0">
        <references count="2">
          <reference field="4294967294" count="1" selected="0">
            <x v="0"/>
          </reference>
          <reference field="0" count="1" selected="0">
            <x v="10"/>
          </reference>
        </references>
      </pivotArea>
    </chartFormat>
    <chartFormat chart="17" format="203" series="1">
      <pivotArea type="data" outline="0" fieldPosition="0">
        <references count="2">
          <reference field="4294967294" count="1" selected="0">
            <x v="0"/>
          </reference>
          <reference field="0" count="1" selected="0">
            <x v="11"/>
          </reference>
        </references>
      </pivotArea>
    </chartFormat>
    <chartFormat chart="17" format="204" series="1">
      <pivotArea type="data" outline="0" fieldPosition="0">
        <references count="2">
          <reference field="4294967294" count="1" selected="0">
            <x v="0"/>
          </reference>
          <reference field="0" count="1" selected="0">
            <x v="12"/>
          </reference>
        </references>
      </pivotArea>
    </chartFormat>
    <chartFormat chart="17" format="205" series="1">
      <pivotArea type="data" outline="0" fieldPosition="0">
        <references count="2">
          <reference field="4294967294" count="1" selected="0">
            <x v="0"/>
          </reference>
          <reference field="0" count="1" selected="0">
            <x v="13"/>
          </reference>
        </references>
      </pivotArea>
    </chartFormat>
    <chartFormat chart="17" format="206" series="1">
      <pivotArea type="data" outline="0" fieldPosition="0">
        <references count="2">
          <reference field="4294967294" count="1" selected="0">
            <x v="0"/>
          </reference>
          <reference field="0" count="1" selected="0">
            <x v="14"/>
          </reference>
        </references>
      </pivotArea>
    </chartFormat>
    <chartFormat chart="17" format="207" series="1">
      <pivotArea type="data" outline="0" fieldPosition="0">
        <references count="2">
          <reference field="4294967294" count="1" selected="0">
            <x v="0"/>
          </reference>
          <reference field="0" count="1" selected="0">
            <x v="15"/>
          </reference>
        </references>
      </pivotArea>
    </chartFormat>
    <chartFormat chart="17" format="208" series="1">
      <pivotArea type="data" outline="0" fieldPosition="0">
        <references count="2">
          <reference field="4294967294" count="1" selected="0">
            <x v="0"/>
          </reference>
          <reference field="0" count="1" selected="0">
            <x v="16"/>
          </reference>
        </references>
      </pivotArea>
    </chartFormat>
    <chartFormat chart="17" format="209" series="1">
      <pivotArea type="data" outline="0" fieldPosition="0">
        <references count="2">
          <reference field="4294967294" count="1" selected="0">
            <x v="0"/>
          </reference>
          <reference field="0" count="1" selected="0">
            <x v="17"/>
          </reference>
        </references>
      </pivotArea>
    </chartFormat>
    <chartFormat chart="17" format="210" series="1">
      <pivotArea type="data" outline="0" fieldPosition="0">
        <references count="2">
          <reference field="4294967294" count="1" selected="0">
            <x v="0"/>
          </reference>
          <reference field="0" count="1" selected="0">
            <x v="18"/>
          </reference>
        </references>
      </pivotArea>
    </chartFormat>
    <chartFormat chart="17" format="211" series="1">
      <pivotArea type="data" outline="0" fieldPosition="0">
        <references count="2">
          <reference field="4294967294" count="1" selected="0">
            <x v="0"/>
          </reference>
          <reference field="0" count="1" selected="0">
            <x v="19"/>
          </reference>
        </references>
      </pivotArea>
    </chartFormat>
    <chartFormat chart="17" format="212" series="1">
      <pivotArea type="data" outline="0" fieldPosition="0">
        <references count="2">
          <reference field="4294967294" count="1" selected="0">
            <x v="0"/>
          </reference>
          <reference field="0" count="1" selected="0">
            <x v="20"/>
          </reference>
        </references>
      </pivotArea>
    </chartFormat>
    <chartFormat chart="17" format="213" series="1">
      <pivotArea type="data" outline="0" fieldPosition="0">
        <references count="2">
          <reference field="4294967294" count="1" selected="0">
            <x v="0"/>
          </reference>
          <reference field="0" count="1" selected="0">
            <x v="21"/>
          </reference>
        </references>
      </pivotArea>
    </chartFormat>
    <chartFormat chart="17" format="214" series="1">
      <pivotArea type="data" outline="0" fieldPosition="0">
        <references count="2">
          <reference field="4294967294" count="1" selected="0">
            <x v="0"/>
          </reference>
          <reference field="0" count="1" selected="0">
            <x v="22"/>
          </reference>
        </references>
      </pivotArea>
    </chartFormat>
    <chartFormat chart="17" format="215" series="1">
      <pivotArea type="data" outline="0" fieldPosition="0">
        <references count="2">
          <reference field="4294967294" count="1" selected="0">
            <x v="0"/>
          </reference>
          <reference field="0" count="1" selected="0">
            <x v="23"/>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5.xml><?xml version="1.0" encoding="utf-8"?>
<pivotTableDefinition xmlns="http://schemas.openxmlformats.org/spreadsheetml/2006/main" xmlns:mc="http://schemas.openxmlformats.org/markup-compatibility/2006" xmlns:xr="http://schemas.microsoft.com/office/spreadsheetml/2014/revision" mc:Ignorable="xr" xr:uid="{9EBB38C6-C5CD-4DE8-8D76-051591FF1BEB}" name="TablaDinámica10" cacheId="0"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chartFormat="20">
  <location ref="A145:M151" firstHeaderRow="1" firstDataRow="2" firstDataCol="1" rowPageCount="1" colPageCount="1"/>
  <pivotFields count="34">
    <pivotField axis="axisCol" showAll="0">
      <items count="26">
        <item x="16"/>
        <item x="0"/>
        <item x="1"/>
        <item x="2"/>
        <item x="3"/>
        <item x="20"/>
        <item x="18"/>
        <item x="22"/>
        <item x="21"/>
        <item x="6"/>
        <item x="7"/>
        <item x="8"/>
        <item x="9"/>
        <item x="17"/>
        <item x="23"/>
        <item x="10"/>
        <item x="11"/>
        <item x="12"/>
        <item x="13"/>
        <item x="19"/>
        <item x="4"/>
        <item x="5"/>
        <item x="14"/>
        <item x="15"/>
        <item x="24"/>
        <item t="default"/>
      </items>
    </pivotField>
    <pivotField showAll="0"/>
    <pivotField showAll="0"/>
    <pivotField axis="axisRow" showAll="0">
      <items count="41">
        <item x="9"/>
        <item x="10"/>
        <item x="11"/>
        <item x="12"/>
        <item x="13"/>
        <item x="14"/>
        <item x="15"/>
        <item x="16"/>
        <item x="17"/>
        <item x="18"/>
        <item x="19"/>
        <item x="20"/>
        <item x="21"/>
        <item x="22"/>
        <item x="23"/>
        <item x="24"/>
        <item x="0"/>
        <item x="1"/>
        <item x="2"/>
        <item x="3"/>
        <item x="4"/>
        <item x="25"/>
        <item x="26"/>
        <item x="27"/>
        <item x="28"/>
        <item x="5"/>
        <item x="37"/>
        <item x="29"/>
        <item x="30"/>
        <item x="31"/>
        <item x="6"/>
        <item x="38"/>
        <item x="7"/>
        <item x="8"/>
        <item x="33"/>
        <item m="1" x="39"/>
        <item x="34"/>
        <item x="35"/>
        <item x="32"/>
        <item x="36"/>
        <item t="default"/>
      </items>
    </pivotField>
    <pivotField axis="axisPage" multipleItemSelectionAllowed="1" showAll="0">
      <items count="7">
        <item h="1" x="4"/>
        <item h="1" x="0"/>
        <item h="1" x="1"/>
        <item h="1" x="2"/>
        <item h="1" x="5"/>
        <item x="3"/>
        <item t="default"/>
      </items>
    </pivotField>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3"/>
  </rowFields>
  <rowItems count="5">
    <i>
      <x v="34"/>
    </i>
    <i>
      <x v="36"/>
    </i>
    <i>
      <x v="37"/>
    </i>
    <i>
      <x v="39"/>
    </i>
    <i t="grand">
      <x/>
    </i>
  </rowItems>
  <colFields count="1">
    <field x="0"/>
  </colFields>
  <colItems count="12">
    <i>
      <x v="2"/>
    </i>
    <i>
      <x v="4"/>
    </i>
    <i>
      <x v="8"/>
    </i>
    <i>
      <x v="10"/>
    </i>
    <i>
      <x v="12"/>
    </i>
    <i>
      <x v="14"/>
    </i>
    <i>
      <x v="16"/>
    </i>
    <i>
      <x v="18"/>
    </i>
    <i>
      <x v="20"/>
    </i>
    <i>
      <x v="21"/>
    </i>
    <i>
      <x v="22"/>
    </i>
    <i t="grand">
      <x/>
    </i>
  </colItems>
  <pageFields count="1">
    <pageField fld="4" hier="-1"/>
  </pageFields>
  <dataFields count="1">
    <dataField name="Promedio de TURBIDEZ" fld="15" subtotal="average" baseField="3" baseItem="21"/>
  </dataFields>
  <formats count="50">
    <format dxfId="1702">
      <pivotArea type="all" dataOnly="0" outline="0" fieldPosition="0"/>
    </format>
    <format dxfId="1701">
      <pivotArea outline="0" collapsedLevelsAreSubtotals="1" fieldPosition="0"/>
    </format>
    <format dxfId="1700">
      <pivotArea type="origin" dataOnly="0" labelOnly="1" outline="0" fieldPosition="0"/>
    </format>
    <format dxfId="1699">
      <pivotArea field="0" type="button" dataOnly="0" labelOnly="1" outline="0" axis="axisCol" fieldPosition="0"/>
    </format>
    <format dxfId="1698">
      <pivotArea type="topRight" dataOnly="0" labelOnly="1" outline="0" fieldPosition="0"/>
    </format>
    <format dxfId="1697">
      <pivotArea field="3" type="button" dataOnly="0" labelOnly="1" outline="0" axis="axisRow" fieldPosition="0"/>
    </format>
    <format dxfId="1696">
      <pivotArea dataOnly="0" labelOnly="1" fieldPosition="0">
        <references count="1">
          <reference field="3" count="9">
            <x v="16"/>
            <x v="17"/>
            <x v="18"/>
            <x v="19"/>
            <x v="20"/>
            <x v="25"/>
            <x v="30"/>
            <x v="32"/>
            <x v="33"/>
          </reference>
        </references>
      </pivotArea>
    </format>
    <format dxfId="1695">
      <pivotArea dataOnly="0" labelOnly="1" grandRow="1" outline="0" fieldPosition="0"/>
    </format>
    <format dxfId="1694">
      <pivotArea dataOnly="0" labelOnly="1" fieldPosition="0">
        <references count="1">
          <reference field="0" count="18">
            <x v="0"/>
            <x v="1"/>
            <x v="2"/>
            <x v="3"/>
            <x v="4"/>
            <x v="9"/>
            <x v="10"/>
            <x v="11"/>
            <x v="12"/>
            <x v="13"/>
            <x v="15"/>
            <x v="16"/>
            <x v="17"/>
            <x v="18"/>
            <x v="20"/>
            <x v="21"/>
            <x v="22"/>
            <x v="23"/>
          </reference>
        </references>
      </pivotArea>
    </format>
    <format dxfId="1693">
      <pivotArea dataOnly="0" labelOnly="1" grandCol="1" outline="0" fieldPosition="0"/>
    </format>
    <format dxfId="1692">
      <pivotArea type="all" dataOnly="0" outline="0" fieldPosition="0"/>
    </format>
    <format dxfId="1691">
      <pivotArea outline="0" collapsedLevelsAreSubtotals="1" fieldPosition="0"/>
    </format>
    <format dxfId="1690">
      <pivotArea type="origin" dataOnly="0" labelOnly="1" outline="0" fieldPosition="0"/>
    </format>
    <format dxfId="1689">
      <pivotArea field="0" type="button" dataOnly="0" labelOnly="1" outline="0" axis="axisCol" fieldPosition="0"/>
    </format>
    <format dxfId="1688">
      <pivotArea type="topRight" dataOnly="0" labelOnly="1" outline="0" fieldPosition="0"/>
    </format>
    <format dxfId="1687">
      <pivotArea field="3" type="button" dataOnly="0" labelOnly="1" outline="0" axis="axisRow" fieldPosition="0"/>
    </format>
    <format dxfId="1686">
      <pivotArea dataOnly="0" labelOnly="1" fieldPosition="0">
        <references count="1">
          <reference field="3" count="11">
            <x v="12"/>
            <x v="13"/>
            <x v="14"/>
            <x v="15"/>
            <x v="21"/>
            <x v="22"/>
            <x v="23"/>
            <x v="24"/>
            <x v="27"/>
            <x v="28"/>
            <x v="29"/>
          </reference>
        </references>
      </pivotArea>
    </format>
    <format dxfId="1685">
      <pivotArea dataOnly="0" labelOnly="1" grandRow="1" outline="0" fieldPosition="0"/>
    </format>
    <format dxfId="1684">
      <pivotArea dataOnly="0" labelOnly="1" fieldPosition="0">
        <references count="1">
          <reference field="0" count="13">
            <x v="2"/>
            <x v="4"/>
            <x v="6"/>
            <x v="7"/>
            <x v="8"/>
            <x v="10"/>
            <x v="12"/>
            <x v="14"/>
            <x v="16"/>
            <x v="18"/>
            <x v="20"/>
            <x v="21"/>
            <x v="22"/>
          </reference>
        </references>
      </pivotArea>
    </format>
    <format dxfId="1683">
      <pivotArea dataOnly="0" labelOnly="1" grandCol="1" outline="0" fieldPosition="0"/>
    </format>
    <format dxfId="1682">
      <pivotArea type="all" dataOnly="0" outline="0" fieldPosition="0"/>
    </format>
    <format dxfId="1681">
      <pivotArea outline="0" collapsedLevelsAreSubtotals="1" fieldPosition="0"/>
    </format>
    <format dxfId="1680">
      <pivotArea type="origin" dataOnly="0" labelOnly="1" outline="0" fieldPosition="0"/>
    </format>
    <format dxfId="1679">
      <pivotArea field="0" type="button" dataOnly="0" labelOnly="1" outline="0" axis="axisCol" fieldPosition="0"/>
    </format>
    <format dxfId="1678">
      <pivotArea type="topRight" dataOnly="0" labelOnly="1" outline="0" fieldPosition="0"/>
    </format>
    <format dxfId="1677">
      <pivotArea field="3" type="button" dataOnly="0" labelOnly="1" outline="0" axis="axisRow" fieldPosition="0"/>
    </format>
    <format dxfId="1676">
      <pivotArea dataOnly="0" labelOnly="1" fieldPosition="0">
        <references count="1">
          <reference field="3" count="11">
            <x v="12"/>
            <x v="13"/>
            <x v="14"/>
            <x v="15"/>
            <x v="21"/>
            <x v="22"/>
            <x v="23"/>
            <x v="24"/>
            <x v="27"/>
            <x v="28"/>
            <x v="29"/>
          </reference>
        </references>
      </pivotArea>
    </format>
    <format dxfId="1675">
      <pivotArea dataOnly="0" labelOnly="1" grandRow="1" outline="0" fieldPosition="0"/>
    </format>
    <format dxfId="1674">
      <pivotArea dataOnly="0" labelOnly="1" fieldPosition="0">
        <references count="1">
          <reference field="0" count="13">
            <x v="2"/>
            <x v="4"/>
            <x v="6"/>
            <x v="7"/>
            <x v="8"/>
            <x v="10"/>
            <x v="12"/>
            <x v="14"/>
            <x v="16"/>
            <x v="18"/>
            <x v="20"/>
            <x v="21"/>
            <x v="22"/>
          </reference>
        </references>
      </pivotArea>
    </format>
    <format dxfId="1673">
      <pivotArea dataOnly="0" labelOnly="1" grandCol="1" outline="0" fieldPosition="0"/>
    </format>
    <format dxfId="1672">
      <pivotArea type="all" dataOnly="0" outline="0" fieldPosition="0"/>
    </format>
    <format dxfId="1671">
      <pivotArea outline="0" collapsedLevelsAreSubtotals="1" fieldPosition="0"/>
    </format>
    <format dxfId="1670">
      <pivotArea type="origin" dataOnly="0" labelOnly="1" outline="0" fieldPosition="0"/>
    </format>
    <format dxfId="1669">
      <pivotArea field="0" type="button" dataOnly="0" labelOnly="1" outline="0" axis="axisCol" fieldPosition="0"/>
    </format>
    <format dxfId="1668">
      <pivotArea type="topRight" dataOnly="0" labelOnly="1" outline="0" fieldPosition="0"/>
    </format>
    <format dxfId="1667">
      <pivotArea field="3" type="button" dataOnly="0" labelOnly="1" outline="0" axis="axisRow" fieldPosition="0"/>
    </format>
    <format dxfId="1666">
      <pivotArea dataOnly="0" labelOnly="1" fieldPosition="0">
        <references count="1">
          <reference field="3" count="11">
            <x v="12"/>
            <x v="13"/>
            <x v="14"/>
            <x v="15"/>
            <x v="21"/>
            <x v="22"/>
            <x v="23"/>
            <x v="24"/>
            <x v="27"/>
            <x v="28"/>
            <x v="29"/>
          </reference>
        </references>
      </pivotArea>
    </format>
    <format dxfId="1665">
      <pivotArea dataOnly="0" labelOnly="1" grandRow="1" outline="0" fieldPosition="0"/>
    </format>
    <format dxfId="1664">
      <pivotArea dataOnly="0" labelOnly="1" fieldPosition="0">
        <references count="1">
          <reference field="0" count="13">
            <x v="2"/>
            <x v="4"/>
            <x v="6"/>
            <x v="7"/>
            <x v="8"/>
            <x v="10"/>
            <x v="12"/>
            <x v="14"/>
            <x v="16"/>
            <x v="18"/>
            <x v="20"/>
            <x v="21"/>
            <x v="22"/>
          </reference>
        </references>
      </pivotArea>
    </format>
    <format dxfId="1663">
      <pivotArea dataOnly="0" labelOnly="1" grandCol="1" outline="0" fieldPosition="0"/>
    </format>
    <format dxfId="1662">
      <pivotArea type="all" dataOnly="0" outline="0" fieldPosition="0"/>
    </format>
    <format dxfId="1661">
      <pivotArea outline="0" collapsedLevelsAreSubtotals="1" fieldPosition="0"/>
    </format>
    <format dxfId="1660">
      <pivotArea type="origin" dataOnly="0" labelOnly="1" outline="0" fieldPosition="0"/>
    </format>
    <format dxfId="1659">
      <pivotArea field="0" type="button" dataOnly="0" labelOnly="1" outline="0" axis="axisCol" fieldPosition="0"/>
    </format>
    <format dxfId="1658">
      <pivotArea type="topRight" dataOnly="0" labelOnly="1" outline="0" fieldPosition="0"/>
    </format>
    <format dxfId="1657">
      <pivotArea field="3" type="button" dataOnly="0" labelOnly="1" outline="0" axis="axisRow" fieldPosition="0"/>
    </format>
    <format dxfId="1656">
      <pivotArea dataOnly="0" labelOnly="1" fieldPosition="0">
        <references count="1">
          <reference field="3" count="11">
            <x v="12"/>
            <x v="13"/>
            <x v="14"/>
            <x v="15"/>
            <x v="21"/>
            <x v="22"/>
            <x v="23"/>
            <x v="24"/>
            <x v="27"/>
            <x v="28"/>
            <x v="29"/>
          </reference>
        </references>
      </pivotArea>
    </format>
    <format dxfId="1655">
      <pivotArea dataOnly="0" labelOnly="1" grandRow="1" outline="0" fieldPosition="0"/>
    </format>
    <format dxfId="1654">
      <pivotArea dataOnly="0" labelOnly="1" fieldPosition="0">
        <references count="1">
          <reference field="0" count="13">
            <x v="2"/>
            <x v="4"/>
            <x v="6"/>
            <x v="7"/>
            <x v="8"/>
            <x v="10"/>
            <x v="12"/>
            <x v="14"/>
            <x v="16"/>
            <x v="18"/>
            <x v="20"/>
            <x v="21"/>
            <x v="22"/>
          </reference>
        </references>
      </pivotArea>
    </format>
    <format dxfId="1653">
      <pivotArea dataOnly="0" labelOnly="1" grandCol="1" outline="0" fieldPosition="0"/>
    </format>
  </formats>
  <chartFormats count="63">
    <chartFormat chart="14" format="39" series="1">
      <pivotArea type="data" outline="0" fieldPosition="0">
        <references count="1">
          <reference field="0" count="1" selected="0">
            <x v="2"/>
          </reference>
        </references>
      </pivotArea>
    </chartFormat>
    <chartFormat chart="14" format="40" series="1">
      <pivotArea type="data" outline="0" fieldPosition="0">
        <references count="1">
          <reference field="0" count="1" selected="0">
            <x v="4"/>
          </reference>
        </references>
      </pivotArea>
    </chartFormat>
    <chartFormat chart="14" format="41" series="1">
      <pivotArea type="data" outline="0" fieldPosition="0">
        <references count="1">
          <reference field="0" count="1" selected="0">
            <x v="6"/>
          </reference>
        </references>
      </pivotArea>
    </chartFormat>
    <chartFormat chart="14" format="42" series="1">
      <pivotArea type="data" outline="0" fieldPosition="0">
        <references count="1">
          <reference field="0" count="1" selected="0">
            <x v="7"/>
          </reference>
        </references>
      </pivotArea>
    </chartFormat>
    <chartFormat chart="14" format="43" series="1">
      <pivotArea type="data" outline="0" fieldPosition="0">
        <references count="1">
          <reference field="0" count="1" selected="0">
            <x v="8"/>
          </reference>
        </references>
      </pivotArea>
    </chartFormat>
    <chartFormat chart="14" format="44" series="1">
      <pivotArea type="data" outline="0" fieldPosition="0">
        <references count="1">
          <reference field="0" count="1" selected="0">
            <x v="10"/>
          </reference>
        </references>
      </pivotArea>
    </chartFormat>
    <chartFormat chart="14" format="45" series="1">
      <pivotArea type="data" outline="0" fieldPosition="0">
        <references count="1">
          <reference field="0" count="1" selected="0">
            <x v="12"/>
          </reference>
        </references>
      </pivotArea>
    </chartFormat>
    <chartFormat chart="14" format="46" series="1">
      <pivotArea type="data" outline="0" fieldPosition="0">
        <references count="1">
          <reference field="0" count="1" selected="0">
            <x v="14"/>
          </reference>
        </references>
      </pivotArea>
    </chartFormat>
    <chartFormat chart="14" format="47" series="1">
      <pivotArea type="data" outline="0" fieldPosition="0">
        <references count="1">
          <reference field="0" count="1" selected="0">
            <x v="16"/>
          </reference>
        </references>
      </pivotArea>
    </chartFormat>
    <chartFormat chart="14" format="48" series="1">
      <pivotArea type="data" outline="0" fieldPosition="0">
        <references count="1">
          <reference field="0" count="1" selected="0">
            <x v="18"/>
          </reference>
        </references>
      </pivotArea>
    </chartFormat>
    <chartFormat chart="14" format="49" series="1">
      <pivotArea type="data" outline="0" fieldPosition="0">
        <references count="1">
          <reference field="0" count="1" selected="0">
            <x v="20"/>
          </reference>
        </references>
      </pivotArea>
    </chartFormat>
    <chartFormat chart="14" format="50" series="1">
      <pivotArea type="data" outline="0" fieldPosition="0">
        <references count="1">
          <reference field="0" count="1" selected="0">
            <x v="21"/>
          </reference>
        </references>
      </pivotArea>
    </chartFormat>
    <chartFormat chart="14" format="51" series="1">
      <pivotArea type="data" outline="0" fieldPosition="0">
        <references count="1">
          <reference field="0" count="1" selected="0">
            <x v="22"/>
          </reference>
        </references>
      </pivotArea>
    </chartFormat>
    <chartFormat chart="16" format="104" series="1">
      <pivotArea type="data" outline="0" fieldPosition="0">
        <references count="1">
          <reference field="0" count="1" selected="0">
            <x v="2"/>
          </reference>
        </references>
      </pivotArea>
    </chartFormat>
    <chartFormat chart="16" format="105" series="1">
      <pivotArea type="data" outline="0" fieldPosition="0">
        <references count="1">
          <reference field="0" count="1" selected="0">
            <x v="4"/>
          </reference>
        </references>
      </pivotArea>
    </chartFormat>
    <chartFormat chart="16" format="106" series="1">
      <pivotArea type="data" outline="0" fieldPosition="0">
        <references count="1">
          <reference field="0" count="1" selected="0">
            <x v="6"/>
          </reference>
        </references>
      </pivotArea>
    </chartFormat>
    <chartFormat chart="16" format="107" series="1">
      <pivotArea type="data" outline="0" fieldPosition="0">
        <references count="1">
          <reference field="0" count="1" selected="0">
            <x v="7"/>
          </reference>
        </references>
      </pivotArea>
    </chartFormat>
    <chartFormat chart="16" format="108" series="1">
      <pivotArea type="data" outline="0" fieldPosition="0">
        <references count="1">
          <reference field="0" count="1" selected="0">
            <x v="8"/>
          </reference>
        </references>
      </pivotArea>
    </chartFormat>
    <chartFormat chart="16" format="109" series="1">
      <pivotArea type="data" outline="0" fieldPosition="0">
        <references count="1">
          <reference field="0" count="1" selected="0">
            <x v="10"/>
          </reference>
        </references>
      </pivotArea>
    </chartFormat>
    <chartFormat chart="16" format="110" series="1">
      <pivotArea type="data" outline="0" fieldPosition="0">
        <references count="1">
          <reference field="0" count="1" selected="0">
            <x v="12"/>
          </reference>
        </references>
      </pivotArea>
    </chartFormat>
    <chartFormat chart="16" format="111" series="1">
      <pivotArea type="data" outline="0" fieldPosition="0">
        <references count="1">
          <reference field="0" count="1" selected="0">
            <x v="14"/>
          </reference>
        </references>
      </pivotArea>
    </chartFormat>
    <chartFormat chart="16" format="112" series="1">
      <pivotArea type="data" outline="0" fieldPosition="0">
        <references count="1">
          <reference field="0" count="1" selected="0">
            <x v="16"/>
          </reference>
        </references>
      </pivotArea>
    </chartFormat>
    <chartFormat chart="16" format="113" series="1">
      <pivotArea type="data" outline="0" fieldPosition="0">
        <references count="1">
          <reference field="0" count="1" selected="0">
            <x v="18"/>
          </reference>
        </references>
      </pivotArea>
    </chartFormat>
    <chartFormat chart="16" format="114" series="1">
      <pivotArea type="data" outline="0" fieldPosition="0">
        <references count="1">
          <reference field="0" count="1" selected="0">
            <x v="20"/>
          </reference>
        </references>
      </pivotArea>
    </chartFormat>
    <chartFormat chart="16" format="115" series="1">
      <pivotArea type="data" outline="0" fieldPosition="0">
        <references count="1">
          <reference field="0" count="1" selected="0">
            <x v="21"/>
          </reference>
        </references>
      </pivotArea>
    </chartFormat>
    <chartFormat chart="16" format="116" series="1">
      <pivotArea type="data" outline="0" fieldPosition="0">
        <references count="1">
          <reference field="0" count="1" selected="0">
            <x v="22"/>
          </reference>
        </references>
      </pivotArea>
    </chartFormat>
    <chartFormat chart="16" format="117" series="1">
      <pivotArea type="data" outline="0" fieldPosition="0">
        <references count="2">
          <reference field="4294967294" count="1" selected="0">
            <x v="0"/>
          </reference>
          <reference field="0" count="1" selected="0">
            <x v="2"/>
          </reference>
        </references>
      </pivotArea>
    </chartFormat>
    <chartFormat chart="16" format="118" series="1">
      <pivotArea type="data" outline="0" fieldPosition="0">
        <references count="2">
          <reference field="4294967294" count="1" selected="0">
            <x v="0"/>
          </reference>
          <reference field="0" count="1" selected="0">
            <x v="4"/>
          </reference>
        </references>
      </pivotArea>
    </chartFormat>
    <chartFormat chart="16" format="119" series="1">
      <pivotArea type="data" outline="0" fieldPosition="0">
        <references count="2">
          <reference field="4294967294" count="1" selected="0">
            <x v="0"/>
          </reference>
          <reference field="0" count="1" selected="0">
            <x v="6"/>
          </reference>
        </references>
      </pivotArea>
    </chartFormat>
    <chartFormat chart="16" format="120" series="1">
      <pivotArea type="data" outline="0" fieldPosition="0">
        <references count="2">
          <reference field="4294967294" count="1" selected="0">
            <x v="0"/>
          </reference>
          <reference field="0" count="1" selected="0">
            <x v="7"/>
          </reference>
        </references>
      </pivotArea>
    </chartFormat>
    <chartFormat chart="16" format="121" series="1">
      <pivotArea type="data" outline="0" fieldPosition="0">
        <references count="2">
          <reference field="4294967294" count="1" selected="0">
            <x v="0"/>
          </reference>
          <reference field="0" count="1" selected="0">
            <x v="8"/>
          </reference>
        </references>
      </pivotArea>
    </chartFormat>
    <chartFormat chart="16" format="122" series="1">
      <pivotArea type="data" outline="0" fieldPosition="0">
        <references count="2">
          <reference field="4294967294" count="1" selected="0">
            <x v="0"/>
          </reference>
          <reference field="0" count="1" selected="0">
            <x v="10"/>
          </reference>
        </references>
      </pivotArea>
    </chartFormat>
    <chartFormat chart="16" format="123" series="1">
      <pivotArea type="data" outline="0" fieldPosition="0">
        <references count="2">
          <reference field="4294967294" count="1" selected="0">
            <x v="0"/>
          </reference>
          <reference field="0" count="1" selected="0">
            <x v="12"/>
          </reference>
        </references>
      </pivotArea>
    </chartFormat>
    <chartFormat chart="16" format="124" series="1">
      <pivotArea type="data" outline="0" fieldPosition="0">
        <references count="2">
          <reference field="4294967294" count="1" selected="0">
            <x v="0"/>
          </reference>
          <reference field="0" count="1" selected="0">
            <x v="14"/>
          </reference>
        </references>
      </pivotArea>
    </chartFormat>
    <chartFormat chart="16" format="125" series="1">
      <pivotArea type="data" outline="0" fieldPosition="0">
        <references count="2">
          <reference field="4294967294" count="1" selected="0">
            <x v="0"/>
          </reference>
          <reference field="0" count="1" selected="0">
            <x v="16"/>
          </reference>
        </references>
      </pivotArea>
    </chartFormat>
    <chartFormat chart="16" format="126" series="1">
      <pivotArea type="data" outline="0" fieldPosition="0">
        <references count="2">
          <reference field="4294967294" count="1" selected="0">
            <x v="0"/>
          </reference>
          <reference field="0" count="1" selected="0">
            <x v="18"/>
          </reference>
        </references>
      </pivotArea>
    </chartFormat>
    <chartFormat chart="16" format="127" series="1">
      <pivotArea type="data" outline="0" fieldPosition="0">
        <references count="2">
          <reference field="4294967294" count="1" selected="0">
            <x v="0"/>
          </reference>
          <reference field="0" count="1" selected="0">
            <x v="20"/>
          </reference>
        </references>
      </pivotArea>
    </chartFormat>
    <chartFormat chart="16" format="128" series="1">
      <pivotArea type="data" outline="0" fieldPosition="0">
        <references count="2">
          <reference field="4294967294" count="1" selected="0">
            <x v="0"/>
          </reference>
          <reference field="0" count="1" selected="0">
            <x v="21"/>
          </reference>
        </references>
      </pivotArea>
    </chartFormat>
    <chartFormat chart="16" format="129" series="1">
      <pivotArea type="data" outline="0" fieldPosition="0">
        <references count="2">
          <reference field="4294967294" count="1" selected="0">
            <x v="0"/>
          </reference>
          <reference field="0" count="1" selected="0">
            <x v="22"/>
          </reference>
        </references>
      </pivotArea>
    </chartFormat>
    <chartFormat chart="18" format="143" series="1">
      <pivotArea type="data" outline="0" fieldPosition="0">
        <references count="2">
          <reference field="4294967294" count="1" selected="0">
            <x v="0"/>
          </reference>
          <reference field="0" count="1" selected="0">
            <x v="2"/>
          </reference>
        </references>
      </pivotArea>
    </chartFormat>
    <chartFormat chart="18" format="144" series="1">
      <pivotArea type="data" outline="0" fieldPosition="0">
        <references count="2">
          <reference field="4294967294" count="1" selected="0">
            <x v="0"/>
          </reference>
          <reference field="0" count="1" selected="0">
            <x v="4"/>
          </reference>
        </references>
      </pivotArea>
    </chartFormat>
    <chartFormat chart="18" format="145" series="1">
      <pivotArea type="data" outline="0" fieldPosition="0">
        <references count="2">
          <reference field="4294967294" count="1" selected="0">
            <x v="0"/>
          </reference>
          <reference field="0" count="1" selected="0">
            <x v="6"/>
          </reference>
        </references>
      </pivotArea>
    </chartFormat>
    <chartFormat chart="18" format="146" series="1">
      <pivotArea type="data" outline="0" fieldPosition="0">
        <references count="2">
          <reference field="4294967294" count="1" selected="0">
            <x v="0"/>
          </reference>
          <reference field="0" count="1" selected="0">
            <x v="7"/>
          </reference>
        </references>
      </pivotArea>
    </chartFormat>
    <chartFormat chart="18" format="147" series="1">
      <pivotArea type="data" outline="0" fieldPosition="0">
        <references count="2">
          <reference field="4294967294" count="1" selected="0">
            <x v="0"/>
          </reference>
          <reference field="0" count="1" selected="0">
            <x v="8"/>
          </reference>
        </references>
      </pivotArea>
    </chartFormat>
    <chartFormat chart="18" format="148" series="1">
      <pivotArea type="data" outline="0" fieldPosition="0">
        <references count="2">
          <reference field="4294967294" count="1" selected="0">
            <x v="0"/>
          </reference>
          <reference field="0" count="1" selected="0">
            <x v="10"/>
          </reference>
        </references>
      </pivotArea>
    </chartFormat>
    <chartFormat chart="18" format="149" series="1">
      <pivotArea type="data" outline="0" fieldPosition="0">
        <references count="2">
          <reference field="4294967294" count="1" selected="0">
            <x v="0"/>
          </reference>
          <reference field="0" count="1" selected="0">
            <x v="12"/>
          </reference>
        </references>
      </pivotArea>
    </chartFormat>
    <chartFormat chart="18" format="150" series="1">
      <pivotArea type="data" outline="0" fieldPosition="0">
        <references count="2">
          <reference field="4294967294" count="1" selected="0">
            <x v="0"/>
          </reference>
          <reference field="0" count="1" selected="0">
            <x v="14"/>
          </reference>
        </references>
      </pivotArea>
    </chartFormat>
    <chartFormat chart="18" format="151" series="1">
      <pivotArea type="data" outline="0" fieldPosition="0">
        <references count="2">
          <reference field="4294967294" count="1" selected="0">
            <x v="0"/>
          </reference>
          <reference field="0" count="1" selected="0">
            <x v="16"/>
          </reference>
        </references>
      </pivotArea>
    </chartFormat>
    <chartFormat chart="18" format="152" series="1">
      <pivotArea type="data" outline="0" fieldPosition="0">
        <references count="2">
          <reference field="4294967294" count="1" selected="0">
            <x v="0"/>
          </reference>
          <reference field="0" count="1" selected="0">
            <x v="18"/>
          </reference>
        </references>
      </pivotArea>
    </chartFormat>
    <chartFormat chart="18" format="153" series="1">
      <pivotArea type="data" outline="0" fieldPosition="0">
        <references count="2">
          <reference field="4294967294" count="1" selected="0">
            <x v="0"/>
          </reference>
          <reference field="0" count="1" selected="0">
            <x v="20"/>
          </reference>
        </references>
      </pivotArea>
    </chartFormat>
    <chartFormat chart="18" format="154" series="1">
      <pivotArea type="data" outline="0" fieldPosition="0">
        <references count="2">
          <reference field="4294967294" count="1" selected="0">
            <x v="0"/>
          </reference>
          <reference field="0" count="1" selected="0">
            <x v="21"/>
          </reference>
        </references>
      </pivotArea>
    </chartFormat>
    <chartFormat chart="18" format="155" series="1">
      <pivotArea type="data" outline="0" fieldPosition="0">
        <references count="2">
          <reference field="4294967294" count="1" selected="0">
            <x v="0"/>
          </reference>
          <reference field="0" count="1" selected="0">
            <x v="22"/>
          </reference>
        </references>
      </pivotArea>
    </chartFormat>
    <chartFormat chart="19" format="0" series="1">
      <pivotArea type="data" outline="0" fieldPosition="0">
        <references count="2">
          <reference field="4294967294" count="1" selected="0">
            <x v="0"/>
          </reference>
          <reference field="0" count="1" selected="0">
            <x v="2"/>
          </reference>
        </references>
      </pivotArea>
    </chartFormat>
    <chartFormat chart="19" format="1" series="1">
      <pivotArea type="data" outline="0" fieldPosition="0">
        <references count="2">
          <reference field="4294967294" count="1" selected="0">
            <x v="0"/>
          </reference>
          <reference field="0" count="1" selected="0">
            <x v="4"/>
          </reference>
        </references>
      </pivotArea>
    </chartFormat>
    <chartFormat chart="19" format="2" series="1">
      <pivotArea type="data" outline="0" fieldPosition="0">
        <references count="2">
          <reference field="4294967294" count="1" selected="0">
            <x v="0"/>
          </reference>
          <reference field="0" count="1" selected="0">
            <x v="8"/>
          </reference>
        </references>
      </pivotArea>
    </chartFormat>
    <chartFormat chart="19" format="3" series="1">
      <pivotArea type="data" outline="0" fieldPosition="0">
        <references count="2">
          <reference field="4294967294" count="1" selected="0">
            <x v="0"/>
          </reference>
          <reference field="0" count="1" selected="0">
            <x v="10"/>
          </reference>
        </references>
      </pivotArea>
    </chartFormat>
    <chartFormat chart="19" format="4" series="1">
      <pivotArea type="data" outline="0" fieldPosition="0">
        <references count="2">
          <reference field="4294967294" count="1" selected="0">
            <x v="0"/>
          </reference>
          <reference field="0" count="1" selected="0">
            <x v="12"/>
          </reference>
        </references>
      </pivotArea>
    </chartFormat>
    <chartFormat chart="19" format="5" series="1">
      <pivotArea type="data" outline="0" fieldPosition="0">
        <references count="2">
          <reference field="4294967294" count="1" selected="0">
            <x v="0"/>
          </reference>
          <reference field="0" count="1" selected="0">
            <x v="14"/>
          </reference>
        </references>
      </pivotArea>
    </chartFormat>
    <chartFormat chart="19" format="6" series="1">
      <pivotArea type="data" outline="0" fieldPosition="0">
        <references count="2">
          <reference field="4294967294" count="1" selected="0">
            <x v="0"/>
          </reference>
          <reference field="0" count="1" selected="0">
            <x v="16"/>
          </reference>
        </references>
      </pivotArea>
    </chartFormat>
    <chartFormat chart="19" format="7" series="1">
      <pivotArea type="data" outline="0" fieldPosition="0">
        <references count="2">
          <reference field="4294967294" count="1" selected="0">
            <x v="0"/>
          </reference>
          <reference field="0" count="1" selected="0">
            <x v="18"/>
          </reference>
        </references>
      </pivotArea>
    </chartFormat>
    <chartFormat chart="19" format="8" series="1">
      <pivotArea type="data" outline="0" fieldPosition="0">
        <references count="2">
          <reference field="4294967294" count="1" selected="0">
            <x v="0"/>
          </reference>
          <reference field="0" count="1" selected="0">
            <x v="20"/>
          </reference>
        </references>
      </pivotArea>
    </chartFormat>
    <chartFormat chart="19" format="9" series="1">
      <pivotArea type="data" outline="0" fieldPosition="0">
        <references count="2">
          <reference field="4294967294" count="1" selected="0">
            <x v="0"/>
          </reference>
          <reference field="0" count="1" selected="0">
            <x v="21"/>
          </reference>
        </references>
      </pivotArea>
    </chartFormat>
    <chartFormat chart="19" format="10" series="1">
      <pivotArea type="data" outline="0" fieldPosition="0">
        <references count="2">
          <reference field="4294967294" count="1" selected="0">
            <x v="0"/>
          </reference>
          <reference field="0" count="1" selected="0">
            <x v="2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6.xml><?xml version="1.0" encoding="utf-8"?>
<pivotTableDefinition xmlns="http://schemas.openxmlformats.org/spreadsheetml/2006/main" xmlns:mc="http://schemas.openxmlformats.org/markup-compatibility/2006" xmlns:xr="http://schemas.microsoft.com/office/spreadsheetml/2014/revision" mc:Ignorable="xr" xr:uid="{00000000-0007-0000-0900-000002000000}" name="TablaDinámica7" cacheId="0"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chartFormat="20">
  <location ref="A100:O114" firstHeaderRow="1" firstDataRow="2" firstDataCol="1" rowPageCount="1" colPageCount="1"/>
  <pivotFields count="34">
    <pivotField axis="axisCol" showAll="0">
      <items count="26">
        <item x="16"/>
        <item x="0"/>
        <item x="1"/>
        <item x="2"/>
        <item x="3"/>
        <item x="20"/>
        <item x="18"/>
        <item x="22"/>
        <item x="21"/>
        <item x="6"/>
        <item x="7"/>
        <item x="8"/>
        <item x="9"/>
        <item x="17"/>
        <item x="23"/>
        <item x="10"/>
        <item x="11"/>
        <item x="12"/>
        <item x="13"/>
        <item x="19"/>
        <item x="4"/>
        <item x="5"/>
        <item x="14"/>
        <item x="15"/>
        <item x="24"/>
        <item t="default"/>
      </items>
    </pivotField>
    <pivotField showAll="0"/>
    <pivotField showAll="0"/>
    <pivotField axis="axisRow" showAll="0">
      <items count="41">
        <item x="9"/>
        <item x="10"/>
        <item x="11"/>
        <item x="12"/>
        <item x="13"/>
        <item x="14"/>
        <item x="15"/>
        <item x="16"/>
        <item x="17"/>
        <item x="18"/>
        <item x="19"/>
        <item x="20"/>
        <item x="21"/>
        <item x="22"/>
        <item x="23"/>
        <item x="24"/>
        <item x="0"/>
        <item x="1"/>
        <item x="2"/>
        <item x="3"/>
        <item x="4"/>
        <item x="25"/>
        <item x="26"/>
        <item x="27"/>
        <item x="28"/>
        <item x="5"/>
        <item x="37"/>
        <item x="29"/>
        <item x="30"/>
        <item x="31"/>
        <item x="6"/>
        <item x="38"/>
        <item x="7"/>
        <item x="8"/>
        <item x="33"/>
        <item m="1" x="39"/>
        <item x="34"/>
        <item x="35"/>
        <item x="32"/>
        <item x="36"/>
        <item t="default"/>
      </items>
    </pivotField>
    <pivotField axis="axisPage" multipleItemSelectionAllowed="1" showAll="0">
      <items count="7">
        <item h="1" x="4"/>
        <item h="1" x="0"/>
        <item h="1" x="1"/>
        <item x="2"/>
        <item h="1" x="5"/>
        <item h="1" x="3"/>
        <item t="default"/>
      </items>
    </pivotField>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3"/>
  </rowFields>
  <rowItems count="13">
    <i>
      <x v="12"/>
    </i>
    <i>
      <x v="13"/>
    </i>
    <i>
      <x v="14"/>
    </i>
    <i>
      <x v="15"/>
    </i>
    <i>
      <x v="21"/>
    </i>
    <i>
      <x v="22"/>
    </i>
    <i>
      <x v="23"/>
    </i>
    <i>
      <x v="24"/>
    </i>
    <i>
      <x v="27"/>
    </i>
    <i>
      <x v="28"/>
    </i>
    <i>
      <x v="29"/>
    </i>
    <i>
      <x v="38"/>
    </i>
    <i t="grand">
      <x/>
    </i>
  </rowItems>
  <colFields count="1">
    <field x="0"/>
  </colFields>
  <colItems count="14">
    <i>
      <x v="2"/>
    </i>
    <i>
      <x v="4"/>
    </i>
    <i>
      <x v="6"/>
    </i>
    <i>
      <x v="7"/>
    </i>
    <i>
      <x v="8"/>
    </i>
    <i>
      <x v="10"/>
    </i>
    <i>
      <x v="12"/>
    </i>
    <i>
      <x v="14"/>
    </i>
    <i>
      <x v="16"/>
    </i>
    <i>
      <x v="18"/>
    </i>
    <i>
      <x v="20"/>
    </i>
    <i>
      <x v="21"/>
    </i>
    <i>
      <x v="22"/>
    </i>
    <i t="grand">
      <x/>
    </i>
  </colItems>
  <pageFields count="1">
    <pageField fld="4" hier="-1"/>
  </pageFields>
  <dataFields count="1">
    <dataField name="Promedio de Alcalinidad" fld="16" subtotal="average" baseField="3" baseItem="22"/>
  </dataFields>
  <formats count="50">
    <format dxfId="1292">
      <pivotArea type="all" dataOnly="0" outline="0" fieldPosition="0"/>
    </format>
    <format dxfId="1291">
      <pivotArea outline="0" collapsedLevelsAreSubtotals="1" fieldPosition="0"/>
    </format>
    <format dxfId="1290">
      <pivotArea type="origin" dataOnly="0" labelOnly="1" outline="0" fieldPosition="0"/>
    </format>
    <format dxfId="1289">
      <pivotArea field="0" type="button" dataOnly="0" labelOnly="1" outline="0" axis="axisCol" fieldPosition="0"/>
    </format>
    <format dxfId="1288">
      <pivotArea type="topRight" dataOnly="0" labelOnly="1" outline="0" fieldPosition="0"/>
    </format>
    <format dxfId="1287">
      <pivotArea field="3" type="button" dataOnly="0" labelOnly="1" outline="0" axis="axisRow" fieldPosition="0"/>
    </format>
    <format dxfId="1286">
      <pivotArea dataOnly="0" labelOnly="1" fieldPosition="0">
        <references count="1">
          <reference field="3" count="9">
            <x v="16"/>
            <x v="17"/>
            <x v="18"/>
            <x v="19"/>
            <x v="20"/>
            <x v="25"/>
            <x v="30"/>
            <x v="32"/>
            <x v="33"/>
          </reference>
        </references>
      </pivotArea>
    </format>
    <format dxfId="1285">
      <pivotArea dataOnly="0" labelOnly="1" grandRow="1" outline="0" fieldPosition="0"/>
    </format>
    <format dxfId="1284">
      <pivotArea dataOnly="0" labelOnly="1" fieldPosition="0">
        <references count="1">
          <reference field="0" count="18">
            <x v="0"/>
            <x v="1"/>
            <x v="2"/>
            <x v="3"/>
            <x v="4"/>
            <x v="9"/>
            <x v="10"/>
            <x v="11"/>
            <x v="12"/>
            <x v="13"/>
            <x v="15"/>
            <x v="16"/>
            <x v="17"/>
            <x v="18"/>
            <x v="20"/>
            <x v="21"/>
            <x v="22"/>
            <x v="23"/>
          </reference>
        </references>
      </pivotArea>
    </format>
    <format dxfId="1283">
      <pivotArea dataOnly="0" labelOnly="1" grandCol="1" outline="0" fieldPosition="0"/>
    </format>
    <format dxfId="1282">
      <pivotArea type="all" dataOnly="0" outline="0" fieldPosition="0"/>
    </format>
    <format dxfId="1281">
      <pivotArea outline="0" collapsedLevelsAreSubtotals="1" fieldPosition="0"/>
    </format>
    <format dxfId="1280">
      <pivotArea type="origin" dataOnly="0" labelOnly="1" outline="0" fieldPosition="0"/>
    </format>
    <format dxfId="1279">
      <pivotArea field="0" type="button" dataOnly="0" labelOnly="1" outline="0" axis="axisCol" fieldPosition="0"/>
    </format>
    <format dxfId="1278">
      <pivotArea type="topRight" dataOnly="0" labelOnly="1" outline="0" fieldPosition="0"/>
    </format>
    <format dxfId="1277">
      <pivotArea field="3" type="button" dataOnly="0" labelOnly="1" outline="0" axis="axisRow" fieldPosition="0"/>
    </format>
    <format dxfId="1276">
      <pivotArea dataOnly="0" labelOnly="1" fieldPosition="0">
        <references count="1">
          <reference field="3" count="11">
            <x v="12"/>
            <x v="13"/>
            <x v="14"/>
            <x v="15"/>
            <x v="21"/>
            <x v="22"/>
            <x v="23"/>
            <x v="24"/>
            <x v="27"/>
            <x v="28"/>
            <x v="29"/>
          </reference>
        </references>
      </pivotArea>
    </format>
    <format dxfId="1275">
      <pivotArea dataOnly="0" labelOnly="1" grandRow="1" outline="0" fieldPosition="0"/>
    </format>
    <format dxfId="1274">
      <pivotArea dataOnly="0" labelOnly="1" fieldPosition="0">
        <references count="1">
          <reference field="0" count="13">
            <x v="2"/>
            <x v="4"/>
            <x v="6"/>
            <x v="7"/>
            <x v="8"/>
            <x v="10"/>
            <x v="12"/>
            <x v="14"/>
            <x v="16"/>
            <x v="18"/>
            <x v="20"/>
            <x v="21"/>
            <x v="22"/>
          </reference>
        </references>
      </pivotArea>
    </format>
    <format dxfId="1273">
      <pivotArea dataOnly="0" labelOnly="1" grandCol="1" outline="0" fieldPosition="0"/>
    </format>
    <format dxfId="1272">
      <pivotArea type="all" dataOnly="0" outline="0" fieldPosition="0"/>
    </format>
    <format dxfId="1271">
      <pivotArea outline="0" collapsedLevelsAreSubtotals="1" fieldPosition="0"/>
    </format>
    <format dxfId="1270">
      <pivotArea type="origin" dataOnly="0" labelOnly="1" outline="0" fieldPosition="0"/>
    </format>
    <format dxfId="1269">
      <pivotArea field="0" type="button" dataOnly="0" labelOnly="1" outline="0" axis="axisCol" fieldPosition="0"/>
    </format>
    <format dxfId="1268">
      <pivotArea type="topRight" dataOnly="0" labelOnly="1" outline="0" fieldPosition="0"/>
    </format>
    <format dxfId="1267">
      <pivotArea field="3" type="button" dataOnly="0" labelOnly="1" outline="0" axis="axisRow" fieldPosition="0"/>
    </format>
    <format dxfId="1266">
      <pivotArea dataOnly="0" labelOnly="1" fieldPosition="0">
        <references count="1">
          <reference field="3" count="11">
            <x v="12"/>
            <x v="13"/>
            <x v="14"/>
            <x v="15"/>
            <x v="21"/>
            <x v="22"/>
            <x v="23"/>
            <x v="24"/>
            <x v="27"/>
            <x v="28"/>
            <x v="29"/>
          </reference>
        </references>
      </pivotArea>
    </format>
    <format dxfId="1265">
      <pivotArea dataOnly="0" labelOnly="1" grandRow="1" outline="0" fieldPosition="0"/>
    </format>
    <format dxfId="1264">
      <pivotArea dataOnly="0" labelOnly="1" fieldPosition="0">
        <references count="1">
          <reference field="0" count="13">
            <x v="2"/>
            <x v="4"/>
            <x v="6"/>
            <x v="7"/>
            <x v="8"/>
            <x v="10"/>
            <x v="12"/>
            <x v="14"/>
            <x v="16"/>
            <x v="18"/>
            <x v="20"/>
            <x v="21"/>
            <x v="22"/>
          </reference>
        </references>
      </pivotArea>
    </format>
    <format dxfId="1263">
      <pivotArea dataOnly="0" labelOnly="1" grandCol="1" outline="0" fieldPosition="0"/>
    </format>
    <format dxfId="1262">
      <pivotArea type="all" dataOnly="0" outline="0" fieldPosition="0"/>
    </format>
    <format dxfId="1261">
      <pivotArea outline="0" collapsedLevelsAreSubtotals="1" fieldPosition="0"/>
    </format>
    <format dxfId="1260">
      <pivotArea type="origin" dataOnly="0" labelOnly="1" outline="0" fieldPosition="0"/>
    </format>
    <format dxfId="1259">
      <pivotArea field="0" type="button" dataOnly="0" labelOnly="1" outline="0" axis="axisCol" fieldPosition="0"/>
    </format>
    <format dxfId="1258">
      <pivotArea type="topRight" dataOnly="0" labelOnly="1" outline="0" fieldPosition="0"/>
    </format>
    <format dxfId="1257">
      <pivotArea field="3" type="button" dataOnly="0" labelOnly="1" outline="0" axis="axisRow" fieldPosition="0"/>
    </format>
    <format dxfId="1256">
      <pivotArea dataOnly="0" labelOnly="1" fieldPosition="0">
        <references count="1">
          <reference field="3" count="11">
            <x v="12"/>
            <x v="13"/>
            <x v="14"/>
            <x v="15"/>
            <x v="21"/>
            <x v="22"/>
            <x v="23"/>
            <x v="24"/>
            <x v="27"/>
            <x v="28"/>
            <x v="29"/>
          </reference>
        </references>
      </pivotArea>
    </format>
    <format dxfId="1255">
      <pivotArea dataOnly="0" labelOnly="1" grandRow="1" outline="0" fieldPosition="0"/>
    </format>
    <format dxfId="1254">
      <pivotArea dataOnly="0" labelOnly="1" fieldPosition="0">
        <references count="1">
          <reference field="0" count="13">
            <x v="2"/>
            <x v="4"/>
            <x v="6"/>
            <x v="7"/>
            <x v="8"/>
            <x v="10"/>
            <x v="12"/>
            <x v="14"/>
            <x v="16"/>
            <x v="18"/>
            <x v="20"/>
            <x v="21"/>
            <x v="22"/>
          </reference>
        </references>
      </pivotArea>
    </format>
    <format dxfId="1253">
      <pivotArea dataOnly="0" labelOnly="1" grandCol="1" outline="0" fieldPosition="0"/>
    </format>
    <format dxfId="1252">
      <pivotArea type="all" dataOnly="0" outline="0" fieldPosition="0"/>
    </format>
    <format dxfId="1251">
      <pivotArea outline="0" collapsedLevelsAreSubtotals="1" fieldPosition="0"/>
    </format>
    <format dxfId="1250">
      <pivotArea type="origin" dataOnly="0" labelOnly="1" outline="0" fieldPosition="0"/>
    </format>
    <format dxfId="1249">
      <pivotArea field="0" type="button" dataOnly="0" labelOnly="1" outline="0" axis="axisCol" fieldPosition="0"/>
    </format>
    <format dxfId="1248">
      <pivotArea type="topRight" dataOnly="0" labelOnly="1" outline="0" fieldPosition="0"/>
    </format>
    <format dxfId="1247">
      <pivotArea field="3" type="button" dataOnly="0" labelOnly="1" outline="0" axis="axisRow" fieldPosition="0"/>
    </format>
    <format dxfId="1246">
      <pivotArea dataOnly="0" labelOnly="1" fieldPosition="0">
        <references count="1">
          <reference field="3" count="11">
            <x v="12"/>
            <x v="13"/>
            <x v="14"/>
            <x v="15"/>
            <x v="21"/>
            <x v="22"/>
            <x v="23"/>
            <x v="24"/>
            <x v="27"/>
            <x v="28"/>
            <x v="29"/>
          </reference>
        </references>
      </pivotArea>
    </format>
    <format dxfId="1245">
      <pivotArea dataOnly="0" labelOnly="1" grandRow="1" outline="0" fieldPosition="0"/>
    </format>
    <format dxfId="1244">
      <pivotArea dataOnly="0" labelOnly="1" fieldPosition="0">
        <references count="1">
          <reference field="0" count="13">
            <x v="2"/>
            <x v="4"/>
            <x v="6"/>
            <x v="7"/>
            <x v="8"/>
            <x v="10"/>
            <x v="12"/>
            <x v="14"/>
            <x v="16"/>
            <x v="18"/>
            <x v="20"/>
            <x v="21"/>
            <x v="22"/>
          </reference>
        </references>
      </pivotArea>
    </format>
    <format dxfId="1243">
      <pivotArea dataOnly="0" labelOnly="1" grandCol="1" outline="0" fieldPosition="0"/>
    </format>
  </formats>
  <chartFormats count="52">
    <chartFormat chart="14" format="39" series="1">
      <pivotArea type="data" outline="0" fieldPosition="0">
        <references count="1">
          <reference field="0" count="1" selected="0">
            <x v="2"/>
          </reference>
        </references>
      </pivotArea>
    </chartFormat>
    <chartFormat chart="14" format="40" series="1">
      <pivotArea type="data" outline="0" fieldPosition="0">
        <references count="1">
          <reference field="0" count="1" selected="0">
            <x v="4"/>
          </reference>
        </references>
      </pivotArea>
    </chartFormat>
    <chartFormat chart="14" format="41" series="1">
      <pivotArea type="data" outline="0" fieldPosition="0">
        <references count="1">
          <reference field="0" count="1" selected="0">
            <x v="6"/>
          </reference>
        </references>
      </pivotArea>
    </chartFormat>
    <chartFormat chart="14" format="42" series="1">
      <pivotArea type="data" outline="0" fieldPosition="0">
        <references count="1">
          <reference field="0" count="1" selected="0">
            <x v="7"/>
          </reference>
        </references>
      </pivotArea>
    </chartFormat>
    <chartFormat chart="14" format="43" series="1">
      <pivotArea type="data" outline="0" fieldPosition="0">
        <references count="1">
          <reference field="0" count="1" selected="0">
            <x v="8"/>
          </reference>
        </references>
      </pivotArea>
    </chartFormat>
    <chartFormat chart="14" format="44" series="1">
      <pivotArea type="data" outline="0" fieldPosition="0">
        <references count="1">
          <reference field="0" count="1" selected="0">
            <x v="10"/>
          </reference>
        </references>
      </pivotArea>
    </chartFormat>
    <chartFormat chart="14" format="45" series="1">
      <pivotArea type="data" outline="0" fieldPosition="0">
        <references count="1">
          <reference field="0" count="1" selected="0">
            <x v="12"/>
          </reference>
        </references>
      </pivotArea>
    </chartFormat>
    <chartFormat chart="14" format="46" series="1">
      <pivotArea type="data" outline="0" fieldPosition="0">
        <references count="1">
          <reference field="0" count="1" selected="0">
            <x v="14"/>
          </reference>
        </references>
      </pivotArea>
    </chartFormat>
    <chartFormat chart="14" format="47" series="1">
      <pivotArea type="data" outline="0" fieldPosition="0">
        <references count="1">
          <reference field="0" count="1" selected="0">
            <x v="16"/>
          </reference>
        </references>
      </pivotArea>
    </chartFormat>
    <chartFormat chart="14" format="48" series="1">
      <pivotArea type="data" outline="0" fieldPosition="0">
        <references count="1">
          <reference field="0" count="1" selected="0">
            <x v="18"/>
          </reference>
        </references>
      </pivotArea>
    </chartFormat>
    <chartFormat chart="14" format="49" series="1">
      <pivotArea type="data" outline="0" fieldPosition="0">
        <references count="1">
          <reference field="0" count="1" selected="0">
            <x v="20"/>
          </reference>
        </references>
      </pivotArea>
    </chartFormat>
    <chartFormat chart="14" format="50" series="1">
      <pivotArea type="data" outline="0" fieldPosition="0">
        <references count="1">
          <reference field="0" count="1" selected="0">
            <x v="21"/>
          </reference>
        </references>
      </pivotArea>
    </chartFormat>
    <chartFormat chart="14" format="51" series="1">
      <pivotArea type="data" outline="0" fieldPosition="0">
        <references count="1">
          <reference field="0" count="1" selected="0">
            <x v="22"/>
          </reference>
        </references>
      </pivotArea>
    </chartFormat>
    <chartFormat chart="16" format="104" series="1">
      <pivotArea type="data" outline="0" fieldPosition="0">
        <references count="1">
          <reference field="0" count="1" selected="0">
            <x v="2"/>
          </reference>
        </references>
      </pivotArea>
    </chartFormat>
    <chartFormat chart="16" format="105" series="1">
      <pivotArea type="data" outline="0" fieldPosition="0">
        <references count="1">
          <reference field="0" count="1" selected="0">
            <x v="4"/>
          </reference>
        </references>
      </pivotArea>
    </chartFormat>
    <chartFormat chart="16" format="106" series="1">
      <pivotArea type="data" outline="0" fieldPosition="0">
        <references count="1">
          <reference field="0" count="1" selected="0">
            <x v="6"/>
          </reference>
        </references>
      </pivotArea>
    </chartFormat>
    <chartFormat chart="16" format="107" series="1">
      <pivotArea type="data" outline="0" fieldPosition="0">
        <references count="1">
          <reference field="0" count="1" selected="0">
            <x v="7"/>
          </reference>
        </references>
      </pivotArea>
    </chartFormat>
    <chartFormat chart="16" format="108" series="1">
      <pivotArea type="data" outline="0" fieldPosition="0">
        <references count="1">
          <reference field="0" count="1" selected="0">
            <x v="8"/>
          </reference>
        </references>
      </pivotArea>
    </chartFormat>
    <chartFormat chart="16" format="109" series="1">
      <pivotArea type="data" outline="0" fieldPosition="0">
        <references count="1">
          <reference field="0" count="1" selected="0">
            <x v="10"/>
          </reference>
        </references>
      </pivotArea>
    </chartFormat>
    <chartFormat chart="16" format="110" series="1">
      <pivotArea type="data" outline="0" fieldPosition="0">
        <references count="1">
          <reference field="0" count="1" selected="0">
            <x v="12"/>
          </reference>
        </references>
      </pivotArea>
    </chartFormat>
    <chartFormat chart="16" format="111" series="1">
      <pivotArea type="data" outline="0" fieldPosition="0">
        <references count="1">
          <reference field="0" count="1" selected="0">
            <x v="14"/>
          </reference>
        </references>
      </pivotArea>
    </chartFormat>
    <chartFormat chart="16" format="112" series="1">
      <pivotArea type="data" outline="0" fieldPosition="0">
        <references count="1">
          <reference field="0" count="1" selected="0">
            <x v="16"/>
          </reference>
        </references>
      </pivotArea>
    </chartFormat>
    <chartFormat chart="16" format="113" series="1">
      <pivotArea type="data" outline="0" fieldPosition="0">
        <references count="1">
          <reference field="0" count="1" selected="0">
            <x v="18"/>
          </reference>
        </references>
      </pivotArea>
    </chartFormat>
    <chartFormat chart="16" format="114" series="1">
      <pivotArea type="data" outline="0" fieldPosition="0">
        <references count="1">
          <reference field="0" count="1" selected="0">
            <x v="20"/>
          </reference>
        </references>
      </pivotArea>
    </chartFormat>
    <chartFormat chart="16" format="115" series="1">
      <pivotArea type="data" outline="0" fieldPosition="0">
        <references count="1">
          <reference field="0" count="1" selected="0">
            <x v="21"/>
          </reference>
        </references>
      </pivotArea>
    </chartFormat>
    <chartFormat chart="16" format="116" series="1">
      <pivotArea type="data" outline="0" fieldPosition="0">
        <references count="1">
          <reference field="0" count="1" selected="0">
            <x v="22"/>
          </reference>
        </references>
      </pivotArea>
    </chartFormat>
    <chartFormat chart="17" format="130" series="1">
      <pivotArea type="data" outline="0" fieldPosition="0">
        <references count="1">
          <reference field="0" count="1" selected="0">
            <x v="2"/>
          </reference>
        </references>
      </pivotArea>
    </chartFormat>
    <chartFormat chart="17" format="131" series="1">
      <pivotArea type="data" outline="0" fieldPosition="0">
        <references count="1">
          <reference field="0" count="1" selected="0">
            <x v="4"/>
          </reference>
        </references>
      </pivotArea>
    </chartFormat>
    <chartFormat chart="17" format="132" series="1">
      <pivotArea type="data" outline="0" fieldPosition="0">
        <references count="1">
          <reference field="0" count="1" selected="0">
            <x v="6"/>
          </reference>
        </references>
      </pivotArea>
    </chartFormat>
    <chartFormat chart="17" format="133" series="1">
      <pivotArea type="data" outline="0" fieldPosition="0">
        <references count="1">
          <reference field="0" count="1" selected="0">
            <x v="7"/>
          </reference>
        </references>
      </pivotArea>
    </chartFormat>
    <chartFormat chart="17" format="134" series="1">
      <pivotArea type="data" outline="0" fieldPosition="0">
        <references count="1">
          <reference field="0" count="1" selected="0">
            <x v="8"/>
          </reference>
        </references>
      </pivotArea>
    </chartFormat>
    <chartFormat chart="17" format="135" series="1">
      <pivotArea type="data" outline="0" fieldPosition="0">
        <references count="1">
          <reference field="0" count="1" selected="0">
            <x v="10"/>
          </reference>
        </references>
      </pivotArea>
    </chartFormat>
    <chartFormat chart="17" format="136" series="1">
      <pivotArea type="data" outline="0" fieldPosition="0">
        <references count="1">
          <reference field="0" count="1" selected="0">
            <x v="12"/>
          </reference>
        </references>
      </pivotArea>
    </chartFormat>
    <chartFormat chart="17" format="137" series="1">
      <pivotArea type="data" outline="0" fieldPosition="0">
        <references count="1">
          <reference field="0" count="1" selected="0">
            <x v="14"/>
          </reference>
        </references>
      </pivotArea>
    </chartFormat>
    <chartFormat chart="17" format="138" series="1">
      <pivotArea type="data" outline="0" fieldPosition="0">
        <references count="1">
          <reference field="0" count="1" selected="0">
            <x v="16"/>
          </reference>
        </references>
      </pivotArea>
    </chartFormat>
    <chartFormat chart="17" format="139" series="1">
      <pivotArea type="data" outline="0" fieldPosition="0">
        <references count="1">
          <reference field="0" count="1" selected="0">
            <x v="18"/>
          </reference>
        </references>
      </pivotArea>
    </chartFormat>
    <chartFormat chart="17" format="140" series="1">
      <pivotArea type="data" outline="0" fieldPosition="0">
        <references count="1">
          <reference field="0" count="1" selected="0">
            <x v="20"/>
          </reference>
        </references>
      </pivotArea>
    </chartFormat>
    <chartFormat chart="17" format="141" series="1">
      <pivotArea type="data" outline="0" fieldPosition="0">
        <references count="1">
          <reference field="0" count="1" selected="0">
            <x v="21"/>
          </reference>
        </references>
      </pivotArea>
    </chartFormat>
    <chartFormat chart="17" format="142" series="1">
      <pivotArea type="data" outline="0" fieldPosition="0">
        <references count="1">
          <reference field="0" count="1" selected="0">
            <x v="22"/>
          </reference>
        </references>
      </pivotArea>
    </chartFormat>
    <chartFormat chart="17" format="143" series="1">
      <pivotArea type="data" outline="0" fieldPosition="0">
        <references count="2">
          <reference field="4294967294" count="1" selected="0">
            <x v="0"/>
          </reference>
          <reference field="0" count="1" selected="0">
            <x v="2"/>
          </reference>
        </references>
      </pivotArea>
    </chartFormat>
    <chartFormat chart="17" format="144" series="1">
      <pivotArea type="data" outline="0" fieldPosition="0">
        <references count="2">
          <reference field="4294967294" count="1" selected="0">
            <x v="0"/>
          </reference>
          <reference field="0" count="1" selected="0">
            <x v="4"/>
          </reference>
        </references>
      </pivotArea>
    </chartFormat>
    <chartFormat chart="17" format="145" series="1">
      <pivotArea type="data" outline="0" fieldPosition="0">
        <references count="2">
          <reference field="4294967294" count="1" selected="0">
            <x v="0"/>
          </reference>
          <reference field="0" count="1" selected="0">
            <x v="6"/>
          </reference>
        </references>
      </pivotArea>
    </chartFormat>
    <chartFormat chart="17" format="146" series="1">
      <pivotArea type="data" outline="0" fieldPosition="0">
        <references count="2">
          <reference field="4294967294" count="1" selected="0">
            <x v="0"/>
          </reference>
          <reference field="0" count="1" selected="0">
            <x v="7"/>
          </reference>
        </references>
      </pivotArea>
    </chartFormat>
    <chartFormat chart="17" format="147" series="1">
      <pivotArea type="data" outline="0" fieldPosition="0">
        <references count="2">
          <reference field="4294967294" count="1" selected="0">
            <x v="0"/>
          </reference>
          <reference field="0" count="1" selected="0">
            <x v="8"/>
          </reference>
        </references>
      </pivotArea>
    </chartFormat>
    <chartFormat chart="17" format="148" series="1">
      <pivotArea type="data" outline="0" fieldPosition="0">
        <references count="2">
          <reference field="4294967294" count="1" selected="0">
            <x v="0"/>
          </reference>
          <reference field="0" count="1" selected="0">
            <x v="10"/>
          </reference>
        </references>
      </pivotArea>
    </chartFormat>
    <chartFormat chart="17" format="149" series="1">
      <pivotArea type="data" outline="0" fieldPosition="0">
        <references count="2">
          <reference field="4294967294" count="1" selected="0">
            <x v="0"/>
          </reference>
          <reference field="0" count="1" selected="0">
            <x v="12"/>
          </reference>
        </references>
      </pivotArea>
    </chartFormat>
    <chartFormat chart="17" format="150" series="1">
      <pivotArea type="data" outline="0" fieldPosition="0">
        <references count="2">
          <reference field="4294967294" count="1" selected="0">
            <x v="0"/>
          </reference>
          <reference field="0" count="1" selected="0">
            <x v="14"/>
          </reference>
        </references>
      </pivotArea>
    </chartFormat>
    <chartFormat chart="17" format="151" series="1">
      <pivotArea type="data" outline="0" fieldPosition="0">
        <references count="2">
          <reference field="4294967294" count="1" selected="0">
            <x v="0"/>
          </reference>
          <reference field="0" count="1" selected="0">
            <x v="16"/>
          </reference>
        </references>
      </pivotArea>
    </chartFormat>
    <chartFormat chart="17" format="152" series="1">
      <pivotArea type="data" outline="0" fieldPosition="0">
        <references count="2">
          <reference field="4294967294" count="1" selected="0">
            <x v="0"/>
          </reference>
          <reference field="0" count="1" selected="0">
            <x v="18"/>
          </reference>
        </references>
      </pivotArea>
    </chartFormat>
    <chartFormat chart="17" format="153" series="1">
      <pivotArea type="data" outline="0" fieldPosition="0">
        <references count="2">
          <reference field="4294967294" count="1" selected="0">
            <x v="0"/>
          </reference>
          <reference field="0" count="1" selected="0">
            <x v="20"/>
          </reference>
        </references>
      </pivotArea>
    </chartFormat>
    <chartFormat chart="17" format="154" series="1">
      <pivotArea type="data" outline="0" fieldPosition="0">
        <references count="2">
          <reference field="4294967294" count="1" selected="0">
            <x v="0"/>
          </reference>
          <reference field="0" count="1" selected="0">
            <x v="21"/>
          </reference>
        </references>
      </pivotArea>
    </chartFormat>
    <chartFormat chart="17" format="155" series="1">
      <pivotArea type="data" outline="0" fieldPosition="0">
        <references count="2">
          <reference field="4294967294" count="1" selected="0">
            <x v="0"/>
          </reference>
          <reference field="0" count="1" selected="0">
            <x v="2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7.xml><?xml version="1.0" encoding="utf-8"?>
<pivotTableDefinition xmlns="http://schemas.openxmlformats.org/spreadsheetml/2006/main" xmlns:mc="http://schemas.openxmlformats.org/markup-compatibility/2006" xmlns:xr="http://schemas.microsoft.com/office/spreadsheetml/2014/revision" mc:Ignorable="xr" xr:uid="{00000000-0007-0000-0900-000001000000}" name="TablaDinámica5" cacheId="0"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chartFormat="15">
  <location ref="A52:V66" firstHeaderRow="1" firstDataRow="2" firstDataCol="1" rowPageCount="1" colPageCount="1"/>
  <pivotFields count="34">
    <pivotField axis="axisCol" showAll="0">
      <items count="26">
        <item x="16"/>
        <item x="0"/>
        <item x="1"/>
        <item x="2"/>
        <item x="3"/>
        <item x="20"/>
        <item x="18"/>
        <item x="22"/>
        <item x="21"/>
        <item x="6"/>
        <item x="7"/>
        <item x="8"/>
        <item x="9"/>
        <item x="17"/>
        <item x="23"/>
        <item x="10"/>
        <item x="11"/>
        <item x="12"/>
        <item x="13"/>
        <item x="19"/>
        <item x="4"/>
        <item x="5"/>
        <item x="14"/>
        <item x="15"/>
        <item x="24"/>
        <item t="default"/>
      </items>
    </pivotField>
    <pivotField showAll="0"/>
    <pivotField showAll="0"/>
    <pivotField axis="axisRow" showAll="0">
      <items count="41">
        <item x="9"/>
        <item x="10"/>
        <item x="11"/>
        <item x="12"/>
        <item x="13"/>
        <item x="14"/>
        <item x="15"/>
        <item x="16"/>
        <item x="17"/>
        <item x="18"/>
        <item x="19"/>
        <item x="20"/>
        <item x="24"/>
        <item x="0"/>
        <item x="1"/>
        <item x="2"/>
        <item x="3"/>
        <item x="4"/>
        <item x="28"/>
        <item x="5"/>
        <item x="37"/>
        <item x="21"/>
        <item x="22"/>
        <item x="27"/>
        <item x="26"/>
        <item x="23"/>
        <item x="25"/>
        <item x="31"/>
        <item x="6"/>
        <item x="30"/>
        <item x="29"/>
        <item x="38"/>
        <item x="7"/>
        <item x="8"/>
        <item x="33"/>
        <item m="1" x="39"/>
        <item x="34"/>
        <item x="35"/>
        <item x="32"/>
        <item x="36"/>
        <item t="default"/>
      </items>
    </pivotField>
    <pivotField axis="axisPage" multipleItemSelectionAllowed="1" showAll="0">
      <items count="7">
        <item h="1" x="4"/>
        <item h="1" x="0"/>
        <item x="1"/>
        <item h="1" x="2"/>
        <item h="1" x="5"/>
        <item h="1" x="3"/>
        <item t="default"/>
      </items>
    </pivotField>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3"/>
  </rowFields>
  <rowItems count="13">
    <i>
      <x/>
    </i>
    <i>
      <x v="1"/>
    </i>
    <i>
      <x v="2"/>
    </i>
    <i>
      <x v="3"/>
    </i>
    <i>
      <x v="4"/>
    </i>
    <i>
      <x v="5"/>
    </i>
    <i>
      <x v="6"/>
    </i>
    <i>
      <x v="7"/>
    </i>
    <i>
      <x v="8"/>
    </i>
    <i>
      <x v="9"/>
    </i>
    <i>
      <x v="10"/>
    </i>
    <i>
      <x v="11"/>
    </i>
    <i t="grand">
      <x/>
    </i>
  </rowItems>
  <colFields count="1">
    <field x="0"/>
  </colFields>
  <colItems count="21">
    <i>
      <x/>
    </i>
    <i>
      <x v="1"/>
    </i>
    <i>
      <x v="2"/>
    </i>
    <i>
      <x v="3"/>
    </i>
    <i>
      <x v="4"/>
    </i>
    <i>
      <x v="5"/>
    </i>
    <i>
      <x v="6"/>
    </i>
    <i>
      <x v="9"/>
    </i>
    <i>
      <x v="10"/>
    </i>
    <i>
      <x v="11"/>
    </i>
    <i>
      <x v="12"/>
    </i>
    <i>
      <x v="15"/>
    </i>
    <i>
      <x v="16"/>
    </i>
    <i>
      <x v="17"/>
    </i>
    <i>
      <x v="18"/>
    </i>
    <i>
      <x v="19"/>
    </i>
    <i>
      <x v="20"/>
    </i>
    <i>
      <x v="21"/>
    </i>
    <i>
      <x v="22"/>
    </i>
    <i>
      <x v="23"/>
    </i>
    <i t="grand">
      <x/>
    </i>
  </colItems>
  <pageFields count="1">
    <pageField fld="4" hier="-1"/>
  </pageFields>
  <dataFields count="1">
    <dataField name="Promedio de Alcalinidad" fld="16" subtotal="average" baseField="3" baseItem="7"/>
  </dataFields>
  <formats count="30">
    <format dxfId="1322">
      <pivotArea type="all" dataOnly="0" outline="0" fieldPosition="0"/>
    </format>
    <format dxfId="1321">
      <pivotArea outline="0" collapsedLevelsAreSubtotals="1" fieldPosition="0"/>
    </format>
    <format dxfId="1320">
      <pivotArea type="origin" dataOnly="0" labelOnly="1" outline="0" fieldPosition="0"/>
    </format>
    <format dxfId="1319">
      <pivotArea field="0" type="button" dataOnly="0" labelOnly="1" outline="0" axis="axisCol" fieldPosition="0"/>
    </format>
    <format dxfId="1318">
      <pivotArea type="topRight" dataOnly="0" labelOnly="1" outline="0" fieldPosition="0"/>
    </format>
    <format dxfId="1317">
      <pivotArea field="3" type="button" dataOnly="0" labelOnly="1" outline="0" axis="axisRow" fieldPosition="0"/>
    </format>
    <format dxfId="1316">
      <pivotArea dataOnly="0" labelOnly="1" fieldPosition="0">
        <references count="1">
          <reference field="3" count="9">
            <x v="13"/>
            <x v="14"/>
            <x v="15"/>
            <x v="16"/>
            <x v="17"/>
            <x v="19"/>
            <x v="28"/>
            <x v="32"/>
            <x v="33"/>
          </reference>
        </references>
      </pivotArea>
    </format>
    <format dxfId="1315">
      <pivotArea dataOnly="0" labelOnly="1" grandRow="1" outline="0" fieldPosition="0"/>
    </format>
    <format dxfId="1314">
      <pivotArea dataOnly="0" labelOnly="1" fieldPosition="0">
        <references count="1">
          <reference field="0" count="18">
            <x v="0"/>
            <x v="1"/>
            <x v="2"/>
            <x v="3"/>
            <x v="4"/>
            <x v="9"/>
            <x v="10"/>
            <x v="11"/>
            <x v="12"/>
            <x v="13"/>
            <x v="15"/>
            <x v="16"/>
            <x v="17"/>
            <x v="18"/>
            <x v="20"/>
            <x v="21"/>
            <x v="22"/>
            <x v="23"/>
          </reference>
        </references>
      </pivotArea>
    </format>
    <format dxfId="1313">
      <pivotArea dataOnly="0" labelOnly="1" grandCol="1" outline="0" fieldPosition="0"/>
    </format>
    <format dxfId="1312">
      <pivotArea type="all" dataOnly="0" outline="0" fieldPosition="0"/>
    </format>
    <format dxfId="1311">
      <pivotArea outline="0" collapsedLevelsAreSubtotals="1" fieldPosition="0"/>
    </format>
    <format dxfId="1310">
      <pivotArea type="origin" dataOnly="0" labelOnly="1" outline="0" fieldPosition="0"/>
    </format>
    <format dxfId="1309">
      <pivotArea field="0" type="button" dataOnly="0" labelOnly="1" outline="0" axis="axisCol" fieldPosition="0"/>
    </format>
    <format dxfId="1308">
      <pivotArea type="topRight" dataOnly="0" labelOnly="1" outline="0" fieldPosition="0"/>
    </format>
    <format dxfId="1307">
      <pivotArea field="3" type="button" dataOnly="0" labelOnly="1" outline="0" axis="axisRow" fieldPosition="0"/>
    </format>
    <format dxfId="1306">
      <pivotArea dataOnly="0" labelOnly="1" fieldPosition="0">
        <references count="1">
          <reference field="3" count="12">
            <x v="0"/>
            <x v="1"/>
            <x v="2"/>
            <x v="3"/>
            <x v="4"/>
            <x v="5"/>
            <x v="6"/>
            <x v="7"/>
            <x v="8"/>
            <x v="9"/>
            <x v="10"/>
            <x v="11"/>
          </reference>
        </references>
      </pivotArea>
    </format>
    <format dxfId="1305">
      <pivotArea dataOnly="0" labelOnly="1" grandRow="1" outline="0" fieldPosition="0"/>
    </format>
    <format dxfId="1304">
      <pivotArea dataOnly="0" labelOnly="1" fieldPosition="0">
        <references count="1">
          <reference field="0" count="20">
            <x v="0"/>
            <x v="1"/>
            <x v="2"/>
            <x v="3"/>
            <x v="4"/>
            <x v="5"/>
            <x v="6"/>
            <x v="9"/>
            <x v="10"/>
            <x v="11"/>
            <x v="12"/>
            <x v="15"/>
            <x v="16"/>
            <x v="17"/>
            <x v="18"/>
            <x v="19"/>
            <x v="20"/>
            <x v="21"/>
            <x v="22"/>
            <x v="23"/>
          </reference>
        </references>
      </pivotArea>
    </format>
    <format dxfId="1303">
      <pivotArea dataOnly="0" labelOnly="1" grandCol="1" outline="0" fieldPosition="0"/>
    </format>
    <format dxfId="1302">
      <pivotArea type="all" dataOnly="0" outline="0" fieldPosition="0"/>
    </format>
    <format dxfId="1301">
      <pivotArea outline="0" collapsedLevelsAreSubtotals="1" fieldPosition="0"/>
    </format>
    <format dxfId="1300">
      <pivotArea type="origin" dataOnly="0" labelOnly="1" outline="0" fieldPosition="0"/>
    </format>
    <format dxfId="1299">
      <pivotArea field="0" type="button" dataOnly="0" labelOnly="1" outline="0" axis="axisCol" fieldPosition="0"/>
    </format>
    <format dxfId="1298">
      <pivotArea type="topRight" dataOnly="0" labelOnly="1" outline="0" fieldPosition="0"/>
    </format>
    <format dxfId="1297">
      <pivotArea field="3" type="button" dataOnly="0" labelOnly="1" outline="0" axis="axisRow" fieldPosition="0"/>
    </format>
    <format dxfId="1296">
      <pivotArea dataOnly="0" labelOnly="1" fieldPosition="0">
        <references count="1">
          <reference field="3" count="12">
            <x v="0"/>
            <x v="1"/>
            <x v="2"/>
            <x v="3"/>
            <x v="4"/>
            <x v="5"/>
            <x v="6"/>
            <x v="7"/>
            <x v="8"/>
            <x v="9"/>
            <x v="10"/>
            <x v="11"/>
          </reference>
        </references>
      </pivotArea>
    </format>
    <format dxfId="1295">
      <pivotArea dataOnly="0" labelOnly="1" grandRow="1" outline="0" fieldPosition="0"/>
    </format>
    <format dxfId="1294">
      <pivotArea dataOnly="0" labelOnly="1" fieldPosition="0">
        <references count="1">
          <reference field="0" count="20">
            <x v="0"/>
            <x v="1"/>
            <x v="2"/>
            <x v="3"/>
            <x v="4"/>
            <x v="5"/>
            <x v="6"/>
            <x v="9"/>
            <x v="10"/>
            <x v="11"/>
            <x v="12"/>
            <x v="15"/>
            <x v="16"/>
            <x v="17"/>
            <x v="18"/>
            <x v="19"/>
            <x v="20"/>
            <x v="21"/>
            <x v="22"/>
            <x v="23"/>
          </reference>
        </references>
      </pivotArea>
    </format>
    <format dxfId="1293">
      <pivotArea dataOnly="0" labelOnly="1" grandCol="1" outline="0" fieldPosition="0"/>
    </format>
  </formats>
  <chartFormats count="80">
    <chartFormat chart="11" format="60" series="1">
      <pivotArea type="data" outline="0" fieldPosition="0">
        <references count="1">
          <reference field="0" count="1" selected="0">
            <x v="0"/>
          </reference>
        </references>
      </pivotArea>
    </chartFormat>
    <chartFormat chart="11" format="61" series="1">
      <pivotArea type="data" outline="0" fieldPosition="0">
        <references count="1">
          <reference field="0" count="1" selected="0">
            <x v="1"/>
          </reference>
        </references>
      </pivotArea>
    </chartFormat>
    <chartFormat chart="11" format="62" series="1">
      <pivotArea type="data" outline="0" fieldPosition="0">
        <references count="1">
          <reference field="0" count="1" selected="0">
            <x v="2"/>
          </reference>
        </references>
      </pivotArea>
    </chartFormat>
    <chartFormat chart="11" format="63" series="1">
      <pivotArea type="data" outline="0" fieldPosition="0">
        <references count="1">
          <reference field="0" count="1" selected="0">
            <x v="3"/>
          </reference>
        </references>
      </pivotArea>
    </chartFormat>
    <chartFormat chart="11" format="64" series="1">
      <pivotArea type="data" outline="0" fieldPosition="0">
        <references count="1">
          <reference field="0" count="1" selected="0">
            <x v="4"/>
          </reference>
        </references>
      </pivotArea>
    </chartFormat>
    <chartFormat chart="11" format="65" series="1">
      <pivotArea type="data" outline="0" fieldPosition="0">
        <references count="1">
          <reference field="0" count="1" selected="0">
            <x v="5"/>
          </reference>
        </references>
      </pivotArea>
    </chartFormat>
    <chartFormat chart="11" format="66" series="1">
      <pivotArea type="data" outline="0" fieldPosition="0">
        <references count="1">
          <reference field="0" count="1" selected="0">
            <x v="6"/>
          </reference>
        </references>
      </pivotArea>
    </chartFormat>
    <chartFormat chart="11" format="67" series="1">
      <pivotArea type="data" outline="0" fieldPosition="0">
        <references count="1">
          <reference field="0" count="1" selected="0">
            <x v="9"/>
          </reference>
        </references>
      </pivotArea>
    </chartFormat>
    <chartFormat chart="11" format="68" series="1">
      <pivotArea type="data" outline="0" fieldPosition="0">
        <references count="1">
          <reference field="0" count="1" selected="0">
            <x v="10"/>
          </reference>
        </references>
      </pivotArea>
    </chartFormat>
    <chartFormat chart="11" format="69" series="1">
      <pivotArea type="data" outline="0" fieldPosition="0">
        <references count="1">
          <reference field="0" count="1" selected="0">
            <x v="11"/>
          </reference>
        </references>
      </pivotArea>
    </chartFormat>
    <chartFormat chart="11" format="70" series="1">
      <pivotArea type="data" outline="0" fieldPosition="0">
        <references count="1">
          <reference field="0" count="1" selected="0">
            <x v="12"/>
          </reference>
        </references>
      </pivotArea>
    </chartFormat>
    <chartFormat chart="11" format="71" series="1">
      <pivotArea type="data" outline="0" fieldPosition="0">
        <references count="1">
          <reference field="0" count="1" selected="0">
            <x v="15"/>
          </reference>
        </references>
      </pivotArea>
    </chartFormat>
    <chartFormat chart="11" format="72" series="1">
      <pivotArea type="data" outline="0" fieldPosition="0">
        <references count="1">
          <reference field="0" count="1" selected="0">
            <x v="16"/>
          </reference>
        </references>
      </pivotArea>
    </chartFormat>
    <chartFormat chart="11" format="73" series="1">
      <pivotArea type="data" outline="0" fieldPosition="0">
        <references count="1">
          <reference field="0" count="1" selected="0">
            <x v="17"/>
          </reference>
        </references>
      </pivotArea>
    </chartFormat>
    <chartFormat chart="11" format="74" series="1">
      <pivotArea type="data" outline="0" fieldPosition="0">
        <references count="1">
          <reference field="0" count="1" selected="0">
            <x v="18"/>
          </reference>
        </references>
      </pivotArea>
    </chartFormat>
    <chartFormat chart="11" format="75" series="1">
      <pivotArea type="data" outline="0" fieldPosition="0">
        <references count="1">
          <reference field="0" count="1" selected="0">
            <x v="19"/>
          </reference>
        </references>
      </pivotArea>
    </chartFormat>
    <chartFormat chart="11" format="76" series="1">
      <pivotArea type="data" outline="0" fieldPosition="0">
        <references count="1">
          <reference field="0" count="1" selected="0">
            <x v="20"/>
          </reference>
        </references>
      </pivotArea>
    </chartFormat>
    <chartFormat chart="11" format="77" series="1">
      <pivotArea type="data" outline="0" fieldPosition="0">
        <references count="1">
          <reference field="0" count="1" selected="0">
            <x v="21"/>
          </reference>
        </references>
      </pivotArea>
    </chartFormat>
    <chartFormat chart="11" format="78" series="1">
      <pivotArea type="data" outline="0" fieldPosition="0">
        <references count="1">
          <reference field="0" count="1" selected="0">
            <x v="22"/>
          </reference>
        </references>
      </pivotArea>
    </chartFormat>
    <chartFormat chart="11" format="79" series="1">
      <pivotArea type="data" outline="0" fieldPosition="0">
        <references count="1">
          <reference field="0" count="1" selected="0">
            <x v="23"/>
          </reference>
        </references>
      </pivotArea>
    </chartFormat>
    <chartFormat chart="13" format="160" series="1">
      <pivotArea type="data" outline="0" fieldPosition="0">
        <references count="1">
          <reference field="0" count="1" selected="0">
            <x v="0"/>
          </reference>
        </references>
      </pivotArea>
    </chartFormat>
    <chartFormat chart="13" format="161" series="1">
      <pivotArea type="data" outline="0" fieldPosition="0">
        <references count="1">
          <reference field="0" count="1" selected="0">
            <x v="1"/>
          </reference>
        </references>
      </pivotArea>
    </chartFormat>
    <chartFormat chart="13" format="162" series="1">
      <pivotArea type="data" outline="0" fieldPosition="0">
        <references count="1">
          <reference field="0" count="1" selected="0">
            <x v="2"/>
          </reference>
        </references>
      </pivotArea>
    </chartFormat>
    <chartFormat chart="13" format="163" series="1">
      <pivotArea type="data" outline="0" fieldPosition="0">
        <references count="1">
          <reference field="0" count="1" selected="0">
            <x v="3"/>
          </reference>
        </references>
      </pivotArea>
    </chartFormat>
    <chartFormat chart="13" format="164" series="1">
      <pivotArea type="data" outline="0" fieldPosition="0">
        <references count="1">
          <reference field="0" count="1" selected="0">
            <x v="4"/>
          </reference>
        </references>
      </pivotArea>
    </chartFormat>
    <chartFormat chart="13" format="165" series="1">
      <pivotArea type="data" outline="0" fieldPosition="0">
        <references count="1">
          <reference field="0" count="1" selected="0">
            <x v="5"/>
          </reference>
        </references>
      </pivotArea>
    </chartFormat>
    <chartFormat chart="13" format="166" series="1">
      <pivotArea type="data" outline="0" fieldPosition="0">
        <references count="1">
          <reference field="0" count="1" selected="0">
            <x v="6"/>
          </reference>
        </references>
      </pivotArea>
    </chartFormat>
    <chartFormat chart="13" format="167" series="1">
      <pivotArea type="data" outline="0" fieldPosition="0">
        <references count="1">
          <reference field="0" count="1" selected="0">
            <x v="9"/>
          </reference>
        </references>
      </pivotArea>
    </chartFormat>
    <chartFormat chart="13" format="168" series="1">
      <pivotArea type="data" outline="0" fieldPosition="0">
        <references count="1">
          <reference field="0" count="1" selected="0">
            <x v="10"/>
          </reference>
        </references>
      </pivotArea>
    </chartFormat>
    <chartFormat chart="13" format="169" series="1">
      <pivotArea type="data" outline="0" fieldPosition="0">
        <references count="1">
          <reference field="0" count="1" selected="0">
            <x v="11"/>
          </reference>
        </references>
      </pivotArea>
    </chartFormat>
    <chartFormat chart="13" format="170" series="1">
      <pivotArea type="data" outline="0" fieldPosition="0">
        <references count="1">
          <reference field="0" count="1" selected="0">
            <x v="12"/>
          </reference>
        </references>
      </pivotArea>
    </chartFormat>
    <chartFormat chart="13" format="171" series="1">
      <pivotArea type="data" outline="0" fieldPosition="0">
        <references count="1">
          <reference field="0" count="1" selected="0">
            <x v="15"/>
          </reference>
        </references>
      </pivotArea>
    </chartFormat>
    <chartFormat chart="13" format="172" series="1">
      <pivotArea type="data" outline="0" fieldPosition="0">
        <references count="1">
          <reference field="0" count="1" selected="0">
            <x v="16"/>
          </reference>
        </references>
      </pivotArea>
    </chartFormat>
    <chartFormat chart="13" format="173" series="1">
      <pivotArea type="data" outline="0" fieldPosition="0">
        <references count="1">
          <reference field="0" count="1" selected="0">
            <x v="17"/>
          </reference>
        </references>
      </pivotArea>
    </chartFormat>
    <chartFormat chart="13" format="174" series="1">
      <pivotArea type="data" outline="0" fieldPosition="0">
        <references count="1">
          <reference field="0" count="1" selected="0">
            <x v="18"/>
          </reference>
        </references>
      </pivotArea>
    </chartFormat>
    <chartFormat chart="13" format="175" series="1">
      <pivotArea type="data" outline="0" fieldPosition="0">
        <references count="1">
          <reference field="0" count="1" selected="0">
            <x v="19"/>
          </reference>
        </references>
      </pivotArea>
    </chartFormat>
    <chartFormat chart="13" format="176" series="1">
      <pivotArea type="data" outline="0" fieldPosition="0">
        <references count="1">
          <reference field="0" count="1" selected="0">
            <x v="20"/>
          </reference>
        </references>
      </pivotArea>
    </chartFormat>
    <chartFormat chart="13" format="177" series="1">
      <pivotArea type="data" outline="0" fieldPosition="0">
        <references count="1">
          <reference field="0" count="1" selected="0">
            <x v="21"/>
          </reference>
        </references>
      </pivotArea>
    </chartFormat>
    <chartFormat chart="13" format="178" series="1">
      <pivotArea type="data" outline="0" fieldPosition="0">
        <references count="1">
          <reference field="0" count="1" selected="0">
            <x v="22"/>
          </reference>
        </references>
      </pivotArea>
    </chartFormat>
    <chartFormat chart="13" format="179" series="1">
      <pivotArea type="data" outline="0" fieldPosition="0">
        <references count="1">
          <reference field="0" count="1" selected="0">
            <x v="23"/>
          </reference>
        </references>
      </pivotArea>
    </chartFormat>
    <chartFormat chart="14" format="200" series="1">
      <pivotArea type="data" outline="0" fieldPosition="0">
        <references count="1">
          <reference field="0" count="1" selected="0">
            <x v="0"/>
          </reference>
        </references>
      </pivotArea>
    </chartFormat>
    <chartFormat chart="14" format="201" series="1">
      <pivotArea type="data" outline="0" fieldPosition="0">
        <references count="1">
          <reference field="0" count="1" selected="0">
            <x v="1"/>
          </reference>
        </references>
      </pivotArea>
    </chartFormat>
    <chartFormat chart="14" format="202" series="1">
      <pivotArea type="data" outline="0" fieldPosition="0">
        <references count="1">
          <reference field="0" count="1" selected="0">
            <x v="2"/>
          </reference>
        </references>
      </pivotArea>
    </chartFormat>
    <chartFormat chart="14" format="203" series="1">
      <pivotArea type="data" outline="0" fieldPosition="0">
        <references count="1">
          <reference field="0" count="1" selected="0">
            <x v="3"/>
          </reference>
        </references>
      </pivotArea>
    </chartFormat>
    <chartFormat chart="14" format="204" series="1">
      <pivotArea type="data" outline="0" fieldPosition="0">
        <references count="1">
          <reference field="0" count="1" selected="0">
            <x v="4"/>
          </reference>
        </references>
      </pivotArea>
    </chartFormat>
    <chartFormat chart="14" format="205" series="1">
      <pivotArea type="data" outline="0" fieldPosition="0">
        <references count="1">
          <reference field="0" count="1" selected="0">
            <x v="5"/>
          </reference>
        </references>
      </pivotArea>
    </chartFormat>
    <chartFormat chart="14" format="206" series="1">
      <pivotArea type="data" outline="0" fieldPosition="0">
        <references count="1">
          <reference field="0" count="1" selected="0">
            <x v="6"/>
          </reference>
        </references>
      </pivotArea>
    </chartFormat>
    <chartFormat chart="14" format="207" series="1">
      <pivotArea type="data" outline="0" fieldPosition="0">
        <references count="1">
          <reference field="0" count="1" selected="0">
            <x v="9"/>
          </reference>
        </references>
      </pivotArea>
    </chartFormat>
    <chartFormat chart="14" format="208" series="1">
      <pivotArea type="data" outline="0" fieldPosition="0">
        <references count="1">
          <reference field="0" count="1" selected="0">
            <x v="10"/>
          </reference>
        </references>
      </pivotArea>
    </chartFormat>
    <chartFormat chart="14" format="209" series="1">
      <pivotArea type="data" outline="0" fieldPosition="0">
        <references count="1">
          <reference field="0" count="1" selected="0">
            <x v="11"/>
          </reference>
        </references>
      </pivotArea>
    </chartFormat>
    <chartFormat chart="14" format="210" series="1">
      <pivotArea type="data" outline="0" fieldPosition="0">
        <references count="1">
          <reference field="0" count="1" selected="0">
            <x v="12"/>
          </reference>
        </references>
      </pivotArea>
    </chartFormat>
    <chartFormat chart="14" format="211" series="1">
      <pivotArea type="data" outline="0" fieldPosition="0">
        <references count="1">
          <reference field="0" count="1" selected="0">
            <x v="15"/>
          </reference>
        </references>
      </pivotArea>
    </chartFormat>
    <chartFormat chart="14" format="212" series="1">
      <pivotArea type="data" outline="0" fieldPosition="0">
        <references count="1">
          <reference field="0" count="1" selected="0">
            <x v="16"/>
          </reference>
        </references>
      </pivotArea>
    </chartFormat>
    <chartFormat chart="14" format="213" series="1">
      <pivotArea type="data" outline="0" fieldPosition="0">
        <references count="1">
          <reference field="0" count="1" selected="0">
            <x v="17"/>
          </reference>
        </references>
      </pivotArea>
    </chartFormat>
    <chartFormat chart="14" format="214" series="1">
      <pivotArea type="data" outline="0" fieldPosition="0">
        <references count="1">
          <reference field="0" count="1" selected="0">
            <x v="18"/>
          </reference>
        </references>
      </pivotArea>
    </chartFormat>
    <chartFormat chart="14" format="215" series="1">
      <pivotArea type="data" outline="0" fieldPosition="0">
        <references count="1">
          <reference field="0" count="1" selected="0">
            <x v="19"/>
          </reference>
        </references>
      </pivotArea>
    </chartFormat>
    <chartFormat chart="14" format="216" series="1">
      <pivotArea type="data" outline="0" fieldPosition="0">
        <references count="1">
          <reference field="0" count="1" selected="0">
            <x v="20"/>
          </reference>
        </references>
      </pivotArea>
    </chartFormat>
    <chartFormat chart="14" format="217" series="1">
      <pivotArea type="data" outline="0" fieldPosition="0">
        <references count="1">
          <reference field="0" count="1" selected="0">
            <x v="21"/>
          </reference>
        </references>
      </pivotArea>
    </chartFormat>
    <chartFormat chart="14" format="218" series="1">
      <pivotArea type="data" outline="0" fieldPosition="0">
        <references count="1">
          <reference field="0" count="1" selected="0">
            <x v="22"/>
          </reference>
        </references>
      </pivotArea>
    </chartFormat>
    <chartFormat chart="14" format="219" series="1">
      <pivotArea type="data" outline="0" fieldPosition="0">
        <references count="1">
          <reference field="0" count="1" selected="0">
            <x v="23"/>
          </reference>
        </references>
      </pivotArea>
    </chartFormat>
    <chartFormat chart="14" format="220" series="1">
      <pivotArea type="data" outline="0" fieldPosition="0">
        <references count="2">
          <reference field="4294967294" count="1" selected="0">
            <x v="0"/>
          </reference>
          <reference field="0" count="1" selected="0">
            <x v="0"/>
          </reference>
        </references>
      </pivotArea>
    </chartFormat>
    <chartFormat chart="14" format="221" series="1">
      <pivotArea type="data" outline="0" fieldPosition="0">
        <references count="2">
          <reference field="4294967294" count="1" selected="0">
            <x v="0"/>
          </reference>
          <reference field="0" count="1" selected="0">
            <x v="1"/>
          </reference>
        </references>
      </pivotArea>
    </chartFormat>
    <chartFormat chart="14" format="222" series="1">
      <pivotArea type="data" outline="0" fieldPosition="0">
        <references count="2">
          <reference field="4294967294" count="1" selected="0">
            <x v="0"/>
          </reference>
          <reference field="0" count="1" selected="0">
            <x v="2"/>
          </reference>
        </references>
      </pivotArea>
    </chartFormat>
    <chartFormat chart="14" format="223" series="1">
      <pivotArea type="data" outline="0" fieldPosition="0">
        <references count="2">
          <reference field="4294967294" count="1" selected="0">
            <x v="0"/>
          </reference>
          <reference field="0" count="1" selected="0">
            <x v="3"/>
          </reference>
        </references>
      </pivotArea>
    </chartFormat>
    <chartFormat chart="14" format="224" series="1">
      <pivotArea type="data" outline="0" fieldPosition="0">
        <references count="2">
          <reference field="4294967294" count="1" selected="0">
            <x v="0"/>
          </reference>
          <reference field="0" count="1" selected="0">
            <x v="4"/>
          </reference>
        </references>
      </pivotArea>
    </chartFormat>
    <chartFormat chart="14" format="225" series="1">
      <pivotArea type="data" outline="0" fieldPosition="0">
        <references count="2">
          <reference field="4294967294" count="1" selected="0">
            <x v="0"/>
          </reference>
          <reference field="0" count="1" selected="0">
            <x v="5"/>
          </reference>
        </references>
      </pivotArea>
    </chartFormat>
    <chartFormat chart="14" format="226" series="1">
      <pivotArea type="data" outline="0" fieldPosition="0">
        <references count="2">
          <reference field="4294967294" count="1" selected="0">
            <x v="0"/>
          </reference>
          <reference field="0" count="1" selected="0">
            <x v="6"/>
          </reference>
        </references>
      </pivotArea>
    </chartFormat>
    <chartFormat chart="14" format="227" series="1">
      <pivotArea type="data" outline="0" fieldPosition="0">
        <references count="2">
          <reference field="4294967294" count="1" selected="0">
            <x v="0"/>
          </reference>
          <reference field="0" count="1" selected="0">
            <x v="9"/>
          </reference>
        </references>
      </pivotArea>
    </chartFormat>
    <chartFormat chart="14" format="228" series="1">
      <pivotArea type="data" outline="0" fieldPosition="0">
        <references count="2">
          <reference field="4294967294" count="1" selected="0">
            <x v="0"/>
          </reference>
          <reference field="0" count="1" selected="0">
            <x v="10"/>
          </reference>
        </references>
      </pivotArea>
    </chartFormat>
    <chartFormat chart="14" format="229" series="1">
      <pivotArea type="data" outline="0" fieldPosition="0">
        <references count="2">
          <reference field="4294967294" count="1" selected="0">
            <x v="0"/>
          </reference>
          <reference field="0" count="1" selected="0">
            <x v="11"/>
          </reference>
        </references>
      </pivotArea>
    </chartFormat>
    <chartFormat chart="14" format="230" series="1">
      <pivotArea type="data" outline="0" fieldPosition="0">
        <references count="2">
          <reference field="4294967294" count="1" selected="0">
            <x v="0"/>
          </reference>
          <reference field="0" count="1" selected="0">
            <x v="12"/>
          </reference>
        </references>
      </pivotArea>
    </chartFormat>
    <chartFormat chart="14" format="231" series="1">
      <pivotArea type="data" outline="0" fieldPosition="0">
        <references count="2">
          <reference field="4294967294" count="1" selected="0">
            <x v="0"/>
          </reference>
          <reference field="0" count="1" selected="0">
            <x v="15"/>
          </reference>
        </references>
      </pivotArea>
    </chartFormat>
    <chartFormat chart="14" format="232" series="1">
      <pivotArea type="data" outline="0" fieldPosition="0">
        <references count="2">
          <reference field="4294967294" count="1" selected="0">
            <x v="0"/>
          </reference>
          <reference field="0" count="1" selected="0">
            <x v="16"/>
          </reference>
        </references>
      </pivotArea>
    </chartFormat>
    <chartFormat chart="14" format="233" series="1">
      <pivotArea type="data" outline="0" fieldPosition="0">
        <references count="2">
          <reference field="4294967294" count="1" selected="0">
            <x v="0"/>
          </reference>
          <reference field="0" count="1" selected="0">
            <x v="17"/>
          </reference>
        </references>
      </pivotArea>
    </chartFormat>
    <chartFormat chart="14" format="234" series="1">
      <pivotArea type="data" outline="0" fieldPosition="0">
        <references count="2">
          <reference field="4294967294" count="1" selected="0">
            <x v="0"/>
          </reference>
          <reference field="0" count="1" selected="0">
            <x v="18"/>
          </reference>
        </references>
      </pivotArea>
    </chartFormat>
    <chartFormat chart="14" format="235" series="1">
      <pivotArea type="data" outline="0" fieldPosition="0">
        <references count="2">
          <reference field="4294967294" count="1" selected="0">
            <x v="0"/>
          </reference>
          <reference field="0" count="1" selected="0">
            <x v="19"/>
          </reference>
        </references>
      </pivotArea>
    </chartFormat>
    <chartFormat chart="14" format="236" series="1">
      <pivotArea type="data" outline="0" fieldPosition="0">
        <references count="2">
          <reference field="4294967294" count="1" selected="0">
            <x v="0"/>
          </reference>
          <reference field="0" count="1" selected="0">
            <x v="20"/>
          </reference>
        </references>
      </pivotArea>
    </chartFormat>
    <chartFormat chart="14" format="237" series="1">
      <pivotArea type="data" outline="0" fieldPosition="0">
        <references count="2">
          <reference field="4294967294" count="1" selected="0">
            <x v="0"/>
          </reference>
          <reference field="0" count="1" selected="0">
            <x v="21"/>
          </reference>
        </references>
      </pivotArea>
    </chartFormat>
    <chartFormat chart="14" format="238" series="1">
      <pivotArea type="data" outline="0" fieldPosition="0">
        <references count="2">
          <reference field="4294967294" count="1" selected="0">
            <x v="0"/>
          </reference>
          <reference field="0" count="1" selected="0">
            <x v="22"/>
          </reference>
        </references>
      </pivotArea>
    </chartFormat>
    <chartFormat chart="14" format="239" series="1">
      <pivotArea type="data" outline="0" fieldPosition="0">
        <references count="2">
          <reference field="4294967294" count="1" selected="0">
            <x v="0"/>
          </reference>
          <reference field="0" count="1" selected="0">
            <x v="23"/>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8.xml><?xml version="1.0" encoding="utf-8"?>
<pivotTableDefinition xmlns="http://schemas.openxmlformats.org/spreadsheetml/2006/main" xmlns:mc="http://schemas.openxmlformats.org/markup-compatibility/2006" xmlns:xr="http://schemas.microsoft.com/office/spreadsheetml/2014/revision" mc:Ignorable="xr" xr:uid="{00000000-0007-0000-0900-000000000000}" name="TablaDinámica1" cacheId="0"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chartFormat="14">
  <location ref="A5:T16" firstHeaderRow="1" firstDataRow="2" firstDataCol="1" rowPageCount="1" colPageCount="1"/>
  <pivotFields count="34">
    <pivotField axis="axisCol" showAll="0">
      <items count="26">
        <item x="16"/>
        <item x="0"/>
        <item x="1"/>
        <item x="2"/>
        <item x="3"/>
        <item x="20"/>
        <item x="18"/>
        <item x="22"/>
        <item x="21"/>
        <item x="6"/>
        <item x="7"/>
        <item x="8"/>
        <item x="9"/>
        <item x="17"/>
        <item x="23"/>
        <item x="10"/>
        <item x="11"/>
        <item x="12"/>
        <item x="13"/>
        <item x="19"/>
        <item x="4"/>
        <item x="5"/>
        <item x="14"/>
        <item x="15"/>
        <item x="24"/>
        <item t="default"/>
      </items>
    </pivotField>
    <pivotField showAll="0"/>
    <pivotField showAll="0"/>
    <pivotField axis="axisRow" showAll="0">
      <items count="41">
        <item x="12"/>
        <item x="24"/>
        <item x="0"/>
        <item x="1"/>
        <item x="2"/>
        <item x="3"/>
        <item x="4"/>
        <item x="16"/>
        <item x="28"/>
        <item x="5"/>
        <item x="20"/>
        <item x="37"/>
        <item x="9"/>
        <item x="21"/>
        <item x="10"/>
        <item x="22"/>
        <item x="15"/>
        <item x="27"/>
        <item x="14"/>
        <item x="26"/>
        <item x="11"/>
        <item x="23"/>
        <item x="13"/>
        <item x="25"/>
        <item x="19"/>
        <item x="31"/>
        <item x="6"/>
        <item x="18"/>
        <item x="30"/>
        <item x="17"/>
        <item x="29"/>
        <item x="38"/>
        <item x="7"/>
        <item x="8"/>
        <item x="33"/>
        <item m="1" x="39"/>
        <item x="34"/>
        <item x="35"/>
        <item x="32"/>
        <item x="36"/>
        <item t="default"/>
      </items>
    </pivotField>
    <pivotField axis="axisPage" multipleItemSelectionAllowed="1" showAll="0">
      <items count="7">
        <item h="1" x="4"/>
        <item x="0"/>
        <item h="1" x="1"/>
        <item h="1" x="2"/>
        <item h="1" x="5"/>
        <item h="1" x="3"/>
        <item t="default"/>
      </items>
    </pivotField>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3"/>
  </rowFields>
  <rowItems count="10">
    <i>
      <x v="2"/>
    </i>
    <i>
      <x v="3"/>
    </i>
    <i>
      <x v="4"/>
    </i>
    <i>
      <x v="5"/>
    </i>
    <i>
      <x v="6"/>
    </i>
    <i>
      <x v="9"/>
    </i>
    <i>
      <x v="26"/>
    </i>
    <i>
      <x v="32"/>
    </i>
    <i>
      <x v="33"/>
    </i>
    <i t="grand">
      <x/>
    </i>
  </rowItems>
  <colFields count="1">
    <field x="0"/>
  </colFields>
  <colItems count="19">
    <i>
      <x/>
    </i>
    <i>
      <x v="1"/>
    </i>
    <i>
      <x v="2"/>
    </i>
    <i>
      <x v="3"/>
    </i>
    <i>
      <x v="4"/>
    </i>
    <i>
      <x v="9"/>
    </i>
    <i>
      <x v="10"/>
    </i>
    <i>
      <x v="11"/>
    </i>
    <i>
      <x v="12"/>
    </i>
    <i>
      <x v="13"/>
    </i>
    <i>
      <x v="15"/>
    </i>
    <i>
      <x v="16"/>
    </i>
    <i>
      <x v="17"/>
    </i>
    <i>
      <x v="18"/>
    </i>
    <i>
      <x v="20"/>
    </i>
    <i>
      <x v="21"/>
    </i>
    <i>
      <x v="22"/>
    </i>
    <i>
      <x v="23"/>
    </i>
    <i t="grand">
      <x/>
    </i>
  </colItems>
  <pageFields count="1">
    <pageField fld="4" hier="-1"/>
  </pageFields>
  <dataFields count="1">
    <dataField name="Promedio de Alcalinidad" fld="16" subtotal="average" baseField="3" baseItem="9"/>
  </dataFields>
  <formats count="10">
    <format dxfId="1332">
      <pivotArea type="all" dataOnly="0" outline="0" fieldPosition="0"/>
    </format>
    <format dxfId="1331">
      <pivotArea outline="0" collapsedLevelsAreSubtotals="1" fieldPosition="0"/>
    </format>
    <format dxfId="1330">
      <pivotArea type="origin" dataOnly="0" labelOnly="1" outline="0" fieldPosition="0"/>
    </format>
    <format dxfId="1329">
      <pivotArea field="0" type="button" dataOnly="0" labelOnly="1" outline="0" axis="axisCol" fieldPosition="0"/>
    </format>
    <format dxfId="1328">
      <pivotArea type="topRight" dataOnly="0" labelOnly="1" outline="0" fieldPosition="0"/>
    </format>
    <format dxfId="1327">
      <pivotArea field="3" type="button" dataOnly="0" labelOnly="1" outline="0" axis="axisRow" fieldPosition="0"/>
    </format>
    <format dxfId="1326">
      <pivotArea dataOnly="0" labelOnly="1" fieldPosition="0">
        <references count="1">
          <reference field="3" count="9">
            <x v="2"/>
            <x v="3"/>
            <x v="4"/>
            <x v="5"/>
            <x v="6"/>
            <x v="9"/>
            <x v="26"/>
            <x v="32"/>
            <x v="33"/>
          </reference>
        </references>
      </pivotArea>
    </format>
    <format dxfId="1325">
      <pivotArea dataOnly="0" labelOnly="1" grandRow="1" outline="0" fieldPosition="0"/>
    </format>
    <format dxfId="1324">
      <pivotArea dataOnly="0" labelOnly="1" fieldPosition="0">
        <references count="1">
          <reference field="0" count="18">
            <x v="0"/>
            <x v="1"/>
            <x v="2"/>
            <x v="3"/>
            <x v="4"/>
            <x v="9"/>
            <x v="10"/>
            <x v="11"/>
            <x v="12"/>
            <x v="13"/>
            <x v="15"/>
            <x v="16"/>
            <x v="17"/>
            <x v="18"/>
            <x v="20"/>
            <x v="21"/>
            <x v="22"/>
            <x v="23"/>
          </reference>
        </references>
      </pivotArea>
    </format>
    <format dxfId="1323">
      <pivotArea dataOnly="0" labelOnly="1" grandCol="1" outline="0" fieldPosition="0"/>
    </format>
  </formats>
  <chartFormats count="72">
    <chartFormat chart="10" format="72" series="1">
      <pivotArea type="data" outline="0" fieldPosition="0">
        <references count="1">
          <reference field="0" count="1" selected="0">
            <x v="0"/>
          </reference>
        </references>
      </pivotArea>
    </chartFormat>
    <chartFormat chart="10" format="73" series="1">
      <pivotArea type="data" outline="0" fieldPosition="0">
        <references count="1">
          <reference field="0" count="1" selected="0">
            <x v="1"/>
          </reference>
        </references>
      </pivotArea>
    </chartFormat>
    <chartFormat chart="10" format="74" series="1">
      <pivotArea type="data" outline="0" fieldPosition="0">
        <references count="1">
          <reference field="0" count="1" selected="0">
            <x v="2"/>
          </reference>
        </references>
      </pivotArea>
    </chartFormat>
    <chartFormat chart="10" format="75" series="1">
      <pivotArea type="data" outline="0" fieldPosition="0">
        <references count="1">
          <reference field="0" count="1" selected="0">
            <x v="3"/>
          </reference>
        </references>
      </pivotArea>
    </chartFormat>
    <chartFormat chart="10" format="76" series="1">
      <pivotArea type="data" outline="0" fieldPosition="0">
        <references count="1">
          <reference field="0" count="1" selected="0">
            <x v="4"/>
          </reference>
        </references>
      </pivotArea>
    </chartFormat>
    <chartFormat chart="10" format="77" series="1">
      <pivotArea type="data" outline="0" fieldPosition="0">
        <references count="1">
          <reference field="0" count="1" selected="0">
            <x v="9"/>
          </reference>
        </references>
      </pivotArea>
    </chartFormat>
    <chartFormat chart="10" format="78" series="1">
      <pivotArea type="data" outline="0" fieldPosition="0">
        <references count="1">
          <reference field="0" count="1" selected="0">
            <x v="10"/>
          </reference>
        </references>
      </pivotArea>
    </chartFormat>
    <chartFormat chart="10" format="79" series="1">
      <pivotArea type="data" outline="0" fieldPosition="0">
        <references count="1">
          <reference field="0" count="1" selected="0">
            <x v="11"/>
          </reference>
        </references>
      </pivotArea>
    </chartFormat>
    <chartFormat chart="10" format="80" series="1">
      <pivotArea type="data" outline="0" fieldPosition="0">
        <references count="1">
          <reference field="0" count="1" selected="0">
            <x v="12"/>
          </reference>
        </references>
      </pivotArea>
    </chartFormat>
    <chartFormat chart="10" format="81" series="1">
      <pivotArea type="data" outline="0" fieldPosition="0">
        <references count="1">
          <reference field="0" count="1" selected="0">
            <x v="13"/>
          </reference>
        </references>
      </pivotArea>
    </chartFormat>
    <chartFormat chart="10" format="82" series="1">
      <pivotArea type="data" outline="0" fieldPosition="0">
        <references count="1">
          <reference field="0" count="1" selected="0">
            <x v="15"/>
          </reference>
        </references>
      </pivotArea>
    </chartFormat>
    <chartFormat chart="10" format="83" series="1">
      <pivotArea type="data" outline="0" fieldPosition="0">
        <references count="1">
          <reference field="0" count="1" selected="0">
            <x v="16"/>
          </reference>
        </references>
      </pivotArea>
    </chartFormat>
    <chartFormat chart="10" format="84" series="1">
      <pivotArea type="data" outline="0" fieldPosition="0">
        <references count="1">
          <reference field="0" count="1" selected="0">
            <x v="17"/>
          </reference>
        </references>
      </pivotArea>
    </chartFormat>
    <chartFormat chart="10" format="85" series="1">
      <pivotArea type="data" outline="0" fieldPosition="0">
        <references count="1">
          <reference field="0" count="1" selected="0">
            <x v="18"/>
          </reference>
        </references>
      </pivotArea>
    </chartFormat>
    <chartFormat chart="10" format="86" series="1">
      <pivotArea type="data" outline="0" fieldPosition="0">
        <references count="1">
          <reference field="0" count="1" selected="0">
            <x v="20"/>
          </reference>
        </references>
      </pivotArea>
    </chartFormat>
    <chartFormat chart="10" format="87" series="1">
      <pivotArea type="data" outline="0" fieldPosition="0">
        <references count="1">
          <reference field="0" count="1" selected="0">
            <x v="21"/>
          </reference>
        </references>
      </pivotArea>
    </chartFormat>
    <chartFormat chart="10" format="88" series="1">
      <pivotArea type="data" outline="0" fieldPosition="0">
        <references count="1">
          <reference field="0" count="1" selected="0">
            <x v="22"/>
          </reference>
        </references>
      </pivotArea>
    </chartFormat>
    <chartFormat chart="10" format="89" series="1">
      <pivotArea type="data" outline="0" fieldPosition="0">
        <references count="1">
          <reference field="0" count="1" selected="0">
            <x v="23"/>
          </reference>
        </references>
      </pivotArea>
    </chartFormat>
    <chartFormat chart="12" format="162" series="1">
      <pivotArea type="data" outline="0" fieldPosition="0">
        <references count="1">
          <reference field="0" count="1" selected="0">
            <x v="0"/>
          </reference>
        </references>
      </pivotArea>
    </chartFormat>
    <chartFormat chart="12" format="163" series="1">
      <pivotArea type="data" outline="0" fieldPosition="0">
        <references count="1">
          <reference field="0" count="1" selected="0">
            <x v="1"/>
          </reference>
        </references>
      </pivotArea>
    </chartFormat>
    <chartFormat chart="12" format="164" series="1">
      <pivotArea type="data" outline="0" fieldPosition="0">
        <references count="1">
          <reference field="0" count="1" selected="0">
            <x v="2"/>
          </reference>
        </references>
      </pivotArea>
    </chartFormat>
    <chartFormat chart="12" format="165" series="1">
      <pivotArea type="data" outline="0" fieldPosition="0">
        <references count="1">
          <reference field="0" count="1" selected="0">
            <x v="3"/>
          </reference>
        </references>
      </pivotArea>
    </chartFormat>
    <chartFormat chart="12" format="166" series="1">
      <pivotArea type="data" outline="0" fieldPosition="0">
        <references count="1">
          <reference field="0" count="1" selected="0">
            <x v="4"/>
          </reference>
        </references>
      </pivotArea>
    </chartFormat>
    <chartFormat chart="12" format="167" series="1">
      <pivotArea type="data" outline="0" fieldPosition="0">
        <references count="1">
          <reference field="0" count="1" selected="0">
            <x v="9"/>
          </reference>
        </references>
      </pivotArea>
    </chartFormat>
    <chartFormat chart="12" format="168" series="1">
      <pivotArea type="data" outline="0" fieldPosition="0">
        <references count="1">
          <reference field="0" count="1" selected="0">
            <x v="10"/>
          </reference>
        </references>
      </pivotArea>
    </chartFormat>
    <chartFormat chart="12" format="169" series="1">
      <pivotArea type="data" outline="0" fieldPosition="0">
        <references count="1">
          <reference field="0" count="1" selected="0">
            <x v="11"/>
          </reference>
        </references>
      </pivotArea>
    </chartFormat>
    <chartFormat chart="12" format="170" series="1">
      <pivotArea type="data" outline="0" fieldPosition="0">
        <references count="1">
          <reference field="0" count="1" selected="0">
            <x v="12"/>
          </reference>
        </references>
      </pivotArea>
    </chartFormat>
    <chartFormat chart="12" format="171" series="1">
      <pivotArea type="data" outline="0" fieldPosition="0">
        <references count="1">
          <reference field="0" count="1" selected="0">
            <x v="13"/>
          </reference>
        </references>
      </pivotArea>
    </chartFormat>
    <chartFormat chart="12" format="172" series="1">
      <pivotArea type="data" outline="0" fieldPosition="0">
        <references count="1">
          <reference field="0" count="1" selected="0">
            <x v="15"/>
          </reference>
        </references>
      </pivotArea>
    </chartFormat>
    <chartFormat chart="12" format="173" series="1">
      <pivotArea type="data" outline="0" fieldPosition="0">
        <references count="1">
          <reference field="0" count="1" selected="0">
            <x v="16"/>
          </reference>
        </references>
      </pivotArea>
    </chartFormat>
    <chartFormat chart="12" format="174" series="1">
      <pivotArea type="data" outline="0" fieldPosition="0">
        <references count="1">
          <reference field="0" count="1" selected="0">
            <x v="17"/>
          </reference>
        </references>
      </pivotArea>
    </chartFormat>
    <chartFormat chart="12" format="175" series="1">
      <pivotArea type="data" outline="0" fieldPosition="0">
        <references count="1">
          <reference field="0" count="1" selected="0">
            <x v="18"/>
          </reference>
        </references>
      </pivotArea>
    </chartFormat>
    <chartFormat chart="12" format="176" series="1">
      <pivotArea type="data" outline="0" fieldPosition="0">
        <references count="1">
          <reference field="0" count="1" selected="0">
            <x v="20"/>
          </reference>
        </references>
      </pivotArea>
    </chartFormat>
    <chartFormat chart="12" format="177" series="1">
      <pivotArea type="data" outline="0" fieldPosition="0">
        <references count="1">
          <reference field="0" count="1" selected="0">
            <x v="21"/>
          </reference>
        </references>
      </pivotArea>
    </chartFormat>
    <chartFormat chart="12" format="178" series="1">
      <pivotArea type="data" outline="0" fieldPosition="0">
        <references count="1">
          <reference field="0" count="1" selected="0">
            <x v="22"/>
          </reference>
        </references>
      </pivotArea>
    </chartFormat>
    <chartFormat chart="12" format="179" series="1">
      <pivotArea type="data" outline="0" fieldPosition="0">
        <references count="1">
          <reference field="0" count="1" selected="0">
            <x v="23"/>
          </reference>
        </references>
      </pivotArea>
    </chartFormat>
    <chartFormat chart="13" format="198" series="1">
      <pivotArea type="data" outline="0" fieldPosition="0">
        <references count="1">
          <reference field="0" count="1" selected="0">
            <x v="0"/>
          </reference>
        </references>
      </pivotArea>
    </chartFormat>
    <chartFormat chart="13" format="199" series="1">
      <pivotArea type="data" outline="0" fieldPosition="0">
        <references count="1">
          <reference field="0" count="1" selected="0">
            <x v="1"/>
          </reference>
        </references>
      </pivotArea>
    </chartFormat>
    <chartFormat chart="13" format="200" series="1">
      <pivotArea type="data" outline="0" fieldPosition="0">
        <references count="1">
          <reference field="0" count="1" selected="0">
            <x v="2"/>
          </reference>
        </references>
      </pivotArea>
    </chartFormat>
    <chartFormat chart="13" format="201" series="1">
      <pivotArea type="data" outline="0" fieldPosition="0">
        <references count="1">
          <reference field="0" count="1" selected="0">
            <x v="3"/>
          </reference>
        </references>
      </pivotArea>
    </chartFormat>
    <chartFormat chart="13" format="202" series="1">
      <pivotArea type="data" outline="0" fieldPosition="0">
        <references count="1">
          <reference field="0" count="1" selected="0">
            <x v="4"/>
          </reference>
        </references>
      </pivotArea>
    </chartFormat>
    <chartFormat chart="13" format="203" series="1">
      <pivotArea type="data" outline="0" fieldPosition="0">
        <references count="1">
          <reference field="0" count="1" selected="0">
            <x v="9"/>
          </reference>
        </references>
      </pivotArea>
    </chartFormat>
    <chartFormat chart="13" format="204" series="1">
      <pivotArea type="data" outline="0" fieldPosition="0">
        <references count="1">
          <reference field="0" count="1" selected="0">
            <x v="10"/>
          </reference>
        </references>
      </pivotArea>
    </chartFormat>
    <chartFormat chart="13" format="205" series="1">
      <pivotArea type="data" outline="0" fieldPosition="0">
        <references count="1">
          <reference field="0" count="1" selected="0">
            <x v="11"/>
          </reference>
        </references>
      </pivotArea>
    </chartFormat>
    <chartFormat chart="13" format="206" series="1">
      <pivotArea type="data" outline="0" fieldPosition="0">
        <references count="1">
          <reference field="0" count="1" selected="0">
            <x v="12"/>
          </reference>
        </references>
      </pivotArea>
    </chartFormat>
    <chartFormat chart="13" format="207" series="1">
      <pivotArea type="data" outline="0" fieldPosition="0">
        <references count="1">
          <reference field="0" count="1" selected="0">
            <x v="13"/>
          </reference>
        </references>
      </pivotArea>
    </chartFormat>
    <chartFormat chart="13" format="208" series="1">
      <pivotArea type="data" outline="0" fieldPosition="0">
        <references count="1">
          <reference field="0" count="1" selected="0">
            <x v="15"/>
          </reference>
        </references>
      </pivotArea>
    </chartFormat>
    <chartFormat chart="13" format="209" series="1">
      <pivotArea type="data" outline="0" fieldPosition="0">
        <references count="1">
          <reference field="0" count="1" selected="0">
            <x v="16"/>
          </reference>
        </references>
      </pivotArea>
    </chartFormat>
    <chartFormat chart="13" format="210" series="1">
      <pivotArea type="data" outline="0" fieldPosition="0">
        <references count="1">
          <reference field="0" count="1" selected="0">
            <x v="17"/>
          </reference>
        </references>
      </pivotArea>
    </chartFormat>
    <chartFormat chart="13" format="211" series="1">
      <pivotArea type="data" outline="0" fieldPosition="0">
        <references count="1">
          <reference field="0" count="1" selected="0">
            <x v="18"/>
          </reference>
        </references>
      </pivotArea>
    </chartFormat>
    <chartFormat chart="13" format="212" series="1">
      <pivotArea type="data" outline="0" fieldPosition="0">
        <references count="1">
          <reference field="0" count="1" selected="0">
            <x v="20"/>
          </reference>
        </references>
      </pivotArea>
    </chartFormat>
    <chartFormat chart="13" format="213" series="1">
      <pivotArea type="data" outline="0" fieldPosition="0">
        <references count="1">
          <reference field="0" count="1" selected="0">
            <x v="21"/>
          </reference>
        </references>
      </pivotArea>
    </chartFormat>
    <chartFormat chart="13" format="214" series="1">
      <pivotArea type="data" outline="0" fieldPosition="0">
        <references count="1">
          <reference field="0" count="1" selected="0">
            <x v="22"/>
          </reference>
        </references>
      </pivotArea>
    </chartFormat>
    <chartFormat chart="13" format="215" series="1">
      <pivotArea type="data" outline="0" fieldPosition="0">
        <references count="1">
          <reference field="0" count="1" selected="0">
            <x v="23"/>
          </reference>
        </references>
      </pivotArea>
    </chartFormat>
    <chartFormat chart="13" format="216" series="1">
      <pivotArea type="data" outline="0" fieldPosition="0">
        <references count="2">
          <reference field="4294967294" count="1" selected="0">
            <x v="0"/>
          </reference>
          <reference field="0" count="1" selected="0">
            <x v="0"/>
          </reference>
        </references>
      </pivotArea>
    </chartFormat>
    <chartFormat chart="13" format="217" series="1">
      <pivotArea type="data" outline="0" fieldPosition="0">
        <references count="2">
          <reference field="4294967294" count="1" selected="0">
            <x v="0"/>
          </reference>
          <reference field="0" count="1" selected="0">
            <x v="1"/>
          </reference>
        </references>
      </pivotArea>
    </chartFormat>
    <chartFormat chart="13" format="218" series="1">
      <pivotArea type="data" outline="0" fieldPosition="0">
        <references count="2">
          <reference field="4294967294" count="1" selected="0">
            <x v="0"/>
          </reference>
          <reference field="0" count="1" selected="0">
            <x v="2"/>
          </reference>
        </references>
      </pivotArea>
    </chartFormat>
    <chartFormat chart="13" format="219" series="1">
      <pivotArea type="data" outline="0" fieldPosition="0">
        <references count="2">
          <reference field="4294967294" count="1" selected="0">
            <x v="0"/>
          </reference>
          <reference field="0" count="1" selected="0">
            <x v="3"/>
          </reference>
        </references>
      </pivotArea>
    </chartFormat>
    <chartFormat chart="13" format="220" series="1">
      <pivotArea type="data" outline="0" fieldPosition="0">
        <references count="2">
          <reference field="4294967294" count="1" selected="0">
            <x v="0"/>
          </reference>
          <reference field="0" count="1" selected="0">
            <x v="4"/>
          </reference>
        </references>
      </pivotArea>
    </chartFormat>
    <chartFormat chart="13" format="221" series="1">
      <pivotArea type="data" outline="0" fieldPosition="0">
        <references count="2">
          <reference field="4294967294" count="1" selected="0">
            <x v="0"/>
          </reference>
          <reference field="0" count="1" selected="0">
            <x v="9"/>
          </reference>
        </references>
      </pivotArea>
    </chartFormat>
    <chartFormat chart="13" format="222" series="1">
      <pivotArea type="data" outline="0" fieldPosition="0">
        <references count="2">
          <reference field="4294967294" count="1" selected="0">
            <x v="0"/>
          </reference>
          <reference field="0" count="1" selected="0">
            <x v="10"/>
          </reference>
        </references>
      </pivotArea>
    </chartFormat>
    <chartFormat chart="13" format="223" series="1">
      <pivotArea type="data" outline="0" fieldPosition="0">
        <references count="2">
          <reference field="4294967294" count="1" selected="0">
            <x v="0"/>
          </reference>
          <reference field="0" count="1" selected="0">
            <x v="11"/>
          </reference>
        </references>
      </pivotArea>
    </chartFormat>
    <chartFormat chart="13" format="224" series="1">
      <pivotArea type="data" outline="0" fieldPosition="0">
        <references count="2">
          <reference field="4294967294" count="1" selected="0">
            <x v="0"/>
          </reference>
          <reference field="0" count="1" selected="0">
            <x v="12"/>
          </reference>
        </references>
      </pivotArea>
    </chartFormat>
    <chartFormat chart="13" format="225" series="1">
      <pivotArea type="data" outline="0" fieldPosition="0">
        <references count="2">
          <reference field="4294967294" count="1" selected="0">
            <x v="0"/>
          </reference>
          <reference field="0" count="1" selected="0">
            <x v="13"/>
          </reference>
        </references>
      </pivotArea>
    </chartFormat>
    <chartFormat chart="13" format="226" series="1">
      <pivotArea type="data" outline="0" fieldPosition="0">
        <references count="2">
          <reference field="4294967294" count="1" selected="0">
            <x v="0"/>
          </reference>
          <reference field="0" count="1" selected="0">
            <x v="15"/>
          </reference>
        </references>
      </pivotArea>
    </chartFormat>
    <chartFormat chart="13" format="227" series="1">
      <pivotArea type="data" outline="0" fieldPosition="0">
        <references count="2">
          <reference field="4294967294" count="1" selected="0">
            <x v="0"/>
          </reference>
          <reference field="0" count="1" selected="0">
            <x v="16"/>
          </reference>
        </references>
      </pivotArea>
    </chartFormat>
    <chartFormat chart="13" format="228" series="1">
      <pivotArea type="data" outline="0" fieldPosition="0">
        <references count="2">
          <reference field="4294967294" count="1" selected="0">
            <x v="0"/>
          </reference>
          <reference field="0" count="1" selected="0">
            <x v="17"/>
          </reference>
        </references>
      </pivotArea>
    </chartFormat>
    <chartFormat chart="13" format="229" series="1">
      <pivotArea type="data" outline="0" fieldPosition="0">
        <references count="2">
          <reference field="4294967294" count="1" selected="0">
            <x v="0"/>
          </reference>
          <reference field="0" count="1" selected="0">
            <x v="18"/>
          </reference>
        </references>
      </pivotArea>
    </chartFormat>
    <chartFormat chart="13" format="230" series="1">
      <pivotArea type="data" outline="0" fieldPosition="0">
        <references count="2">
          <reference field="4294967294" count="1" selected="0">
            <x v="0"/>
          </reference>
          <reference field="0" count="1" selected="0">
            <x v="20"/>
          </reference>
        </references>
      </pivotArea>
    </chartFormat>
    <chartFormat chart="13" format="231" series="1">
      <pivotArea type="data" outline="0" fieldPosition="0">
        <references count="2">
          <reference field="4294967294" count="1" selected="0">
            <x v="0"/>
          </reference>
          <reference field="0" count="1" selected="0">
            <x v="21"/>
          </reference>
        </references>
      </pivotArea>
    </chartFormat>
    <chartFormat chart="13" format="232" series="1">
      <pivotArea type="data" outline="0" fieldPosition="0">
        <references count="2">
          <reference field="4294967294" count="1" selected="0">
            <x v="0"/>
          </reference>
          <reference field="0" count="1" selected="0">
            <x v="22"/>
          </reference>
        </references>
      </pivotArea>
    </chartFormat>
    <chartFormat chart="13" format="233" series="1">
      <pivotArea type="data" outline="0" fieldPosition="0">
        <references count="2">
          <reference field="4294967294" count="1" selected="0">
            <x v="0"/>
          </reference>
          <reference field="0" count="1" selected="0">
            <x v="23"/>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9.xml><?xml version="1.0" encoding="utf-8"?>
<pivotTableDefinition xmlns="http://schemas.openxmlformats.org/spreadsheetml/2006/main" xmlns:mc="http://schemas.openxmlformats.org/markup-compatibility/2006" xmlns:xr="http://schemas.microsoft.com/office/spreadsheetml/2014/revision" mc:Ignorable="xr" xr:uid="{66D2A1AD-E1BF-4302-B808-B206F73DCA30}" name="TablaDinámica11" cacheId="0"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chartFormat="22">
  <location ref="A145:M151" firstHeaderRow="1" firstDataRow="2" firstDataCol="1" rowPageCount="1" colPageCount="1"/>
  <pivotFields count="34">
    <pivotField axis="axisCol" showAll="0">
      <items count="26">
        <item x="16"/>
        <item x="0"/>
        <item x="1"/>
        <item x="2"/>
        <item x="3"/>
        <item x="20"/>
        <item x="18"/>
        <item x="22"/>
        <item x="21"/>
        <item x="6"/>
        <item x="7"/>
        <item x="8"/>
        <item x="9"/>
        <item x="17"/>
        <item x="23"/>
        <item x="10"/>
        <item x="11"/>
        <item x="12"/>
        <item x="13"/>
        <item x="19"/>
        <item x="4"/>
        <item x="5"/>
        <item x="14"/>
        <item x="15"/>
        <item x="24"/>
        <item t="default"/>
      </items>
    </pivotField>
    <pivotField showAll="0"/>
    <pivotField showAll="0"/>
    <pivotField axis="axisRow" showAll="0">
      <items count="41">
        <item x="9"/>
        <item x="10"/>
        <item x="11"/>
        <item x="12"/>
        <item x="13"/>
        <item x="14"/>
        <item x="15"/>
        <item x="16"/>
        <item x="17"/>
        <item x="18"/>
        <item x="19"/>
        <item x="20"/>
        <item x="21"/>
        <item x="22"/>
        <item x="23"/>
        <item x="24"/>
        <item x="0"/>
        <item x="1"/>
        <item x="2"/>
        <item x="3"/>
        <item x="4"/>
        <item x="25"/>
        <item x="26"/>
        <item x="27"/>
        <item x="28"/>
        <item x="5"/>
        <item x="37"/>
        <item x="29"/>
        <item x="30"/>
        <item x="31"/>
        <item x="6"/>
        <item x="38"/>
        <item x="7"/>
        <item x="8"/>
        <item x="33"/>
        <item m="1" x="39"/>
        <item x="34"/>
        <item x="35"/>
        <item x="32"/>
        <item x="36"/>
        <item t="default"/>
      </items>
    </pivotField>
    <pivotField axis="axisPage" multipleItemSelectionAllowed="1" showAll="0">
      <items count="7">
        <item h="1" x="4"/>
        <item h="1" x="0"/>
        <item h="1" x="1"/>
        <item h="1" x="2"/>
        <item h="1" x="5"/>
        <item x="3"/>
        <item t="default"/>
      </items>
    </pivotField>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3"/>
  </rowFields>
  <rowItems count="5">
    <i>
      <x v="34"/>
    </i>
    <i>
      <x v="36"/>
    </i>
    <i>
      <x v="37"/>
    </i>
    <i>
      <x v="39"/>
    </i>
    <i t="grand">
      <x/>
    </i>
  </rowItems>
  <colFields count="1">
    <field x="0"/>
  </colFields>
  <colItems count="12">
    <i>
      <x v="2"/>
    </i>
    <i>
      <x v="4"/>
    </i>
    <i>
      <x v="8"/>
    </i>
    <i>
      <x v="10"/>
    </i>
    <i>
      <x v="12"/>
    </i>
    <i>
      <x v="14"/>
    </i>
    <i>
      <x v="16"/>
    </i>
    <i>
      <x v="18"/>
    </i>
    <i>
      <x v="20"/>
    </i>
    <i>
      <x v="21"/>
    </i>
    <i>
      <x v="22"/>
    </i>
    <i t="grand">
      <x/>
    </i>
  </colItems>
  <pageFields count="1">
    <pageField fld="4" hier="-1"/>
  </pageFields>
  <dataFields count="1">
    <dataField name="Promedio de Alcalinidad" fld="16" subtotal="average" baseField="3" baseItem="22"/>
  </dataFields>
  <formats count="50">
    <format dxfId="1382">
      <pivotArea type="all" dataOnly="0" outline="0" fieldPosition="0"/>
    </format>
    <format dxfId="1381">
      <pivotArea outline="0" collapsedLevelsAreSubtotals="1" fieldPosition="0"/>
    </format>
    <format dxfId="1380">
      <pivotArea type="origin" dataOnly="0" labelOnly="1" outline="0" fieldPosition="0"/>
    </format>
    <format dxfId="1379">
      <pivotArea field="0" type="button" dataOnly="0" labelOnly="1" outline="0" axis="axisCol" fieldPosition="0"/>
    </format>
    <format dxfId="1378">
      <pivotArea type="topRight" dataOnly="0" labelOnly="1" outline="0" fieldPosition="0"/>
    </format>
    <format dxfId="1377">
      <pivotArea field="3" type="button" dataOnly="0" labelOnly="1" outline="0" axis="axisRow" fieldPosition="0"/>
    </format>
    <format dxfId="1376">
      <pivotArea dataOnly="0" labelOnly="1" fieldPosition="0">
        <references count="1">
          <reference field="3" count="9">
            <x v="16"/>
            <x v="17"/>
            <x v="18"/>
            <x v="19"/>
            <x v="20"/>
            <x v="25"/>
            <x v="30"/>
            <x v="32"/>
            <x v="33"/>
          </reference>
        </references>
      </pivotArea>
    </format>
    <format dxfId="1375">
      <pivotArea dataOnly="0" labelOnly="1" grandRow="1" outline="0" fieldPosition="0"/>
    </format>
    <format dxfId="1374">
      <pivotArea dataOnly="0" labelOnly="1" fieldPosition="0">
        <references count="1">
          <reference field="0" count="18">
            <x v="0"/>
            <x v="1"/>
            <x v="2"/>
            <x v="3"/>
            <x v="4"/>
            <x v="9"/>
            <x v="10"/>
            <x v="11"/>
            <x v="12"/>
            <x v="13"/>
            <x v="15"/>
            <x v="16"/>
            <x v="17"/>
            <x v="18"/>
            <x v="20"/>
            <x v="21"/>
            <x v="22"/>
            <x v="23"/>
          </reference>
        </references>
      </pivotArea>
    </format>
    <format dxfId="1373">
      <pivotArea dataOnly="0" labelOnly="1" grandCol="1" outline="0" fieldPosition="0"/>
    </format>
    <format dxfId="1372">
      <pivotArea type="all" dataOnly="0" outline="0" fieldPosition="0"/>
    </format>
    <format dxfId="1371">
      <pivotArea outline="0" collapsedLevelsAreSubtotals="1" fieldPosition="0"/>
    </format>
    <format dxfId="1370">
      <pivotArea type="origin" dataOnly="0" labelOnly="1" outline="0" fieldPosition="0"/>
    </format>
    <format dxfId="1369">
      <pivotArea field="0" type="button" dataOnly="0" labelOnly="1" outline="0" axis="axisCol" fieldPosition="0"/>
    </format>
    <format dxfId="1368">
      <pivotArea type="topRight" dataOnly="0" labelOnly="1" outline="0" fieldPosition="0"/>
    </format>
    <format dxfId="1367">
      <pivotArea field="3" type="button" dataOnly="0" labelOnly="1" outline="0" axis="axisRow" fieldPosition="0"/>
    </format>
    <format dxfId="1366">
      <pivotArea dataOnly="0" labelOnly="1" fieldPosition="0">
        <references count="1">
          <reference field="3" count="11">
            <x v="12"/>
            <x v="13"/>
            <x v="14"/>
            <x v="15"/>
            <x v="21"/>
            <x v="22"/>
            <x v="23"/>
            <x v="24"/>
            <x v="27"/>
            <x v="28"/>
            <x v="29"/>
          </reference>
        </references>
      </pivotArea>
    </format>
    <format dxfId="1365">
      <pivotArea dataOnly="0" labelOnly="1" grandRow="1" outline="0" fieldPosition="0"/>
    </format>
    <format dxfId="1364">
      <pivotArea dataOnly="0" labelOnly="1" fieldPosition="0">
        <references count="1">
          <reference field="0" count="13">
            <x v="2"/>
            <x v="4"/>
            <x v="6"/>
            <x v="7"/>
            <x v="8"/>
            <x v="10"/>
            <x v="12"/>
            <x v="14"/>
            <x v="16"/>
            <x v="18"/>
            <x v="20"/>
            <x v="21"/>
            <x v="22"/>
          </reference>
        </references>
      </pivotArea>
    </format>
    <format dxfId="1363">
      <pivotArea dataOnly="0" labelOnly="1" grandCol="1" outline="0" fieldPosition="0"/>
    </format>
    <format dxfId="1362">
      <pivotArea type="all" dataOnly="0" outline="0" fieldPosition="0"/>
    </format>
    <format dxfId="1361">
      <pivotArea outline="0" collapsedLevelsAreSubtotals="1" fieldPosition="0"/>
    </format>
    <format dxfId="1360">
      <pivotArea type="origin" dataOnly="0" labelOnly="1" outline="0" fieldPosition="0"/>
    </format>
    <format dxfId="1359">
      <pivotArea field="0" type="button" dataOnly="0" labelOnly="1" outline="0" axis="axisCol" fieldPosition="0"/>
    </format>
    <format dxfId="1358">
      <pivotArea type="topRight" dataOnly="0" labelOnly="1" outline="0" fieldPosition="0"/>
    </format>
    <format dxfId="1357">
      <pivotArea field="3" type="button" dataOnly="0" labelOnly="1" outline="0" axis="axisRow" fieldPosition="0"/>
    </format>
    <format dxfId="1356">
      <pivotArea dataOnly="0" labelOnly="1" fieldPosition="0">
        <references count="1">
          <reference field="3" count="11">
            <x v="12"/>
            <x v="13"/>
            <x v="14"/>
            <x v="15"/>
            <x v="21"/>
            <x v="22"/>
            <x v="23"/>
            <x v="24"/>
            <x v="27"/>
            <x v="28"/>
            <x v="29"/>
          </reference>
        </references>
      </pivotArea>
    </format>
    <format dxfId="1355">
      <pivotArea dataOnly="0" labelOnly="1" grandRow="1" outline="0" fieldPosition="0"/>
    </format>
    <format dxfId="1354">
      <pivotArea dataOnly="0" labelOnly="1" fieldPosition="0">
        <references count="1">
          <reference field="0" count="13">
            <x v="2"/>
            <x v="4"/>
            <x v="6"/>
            <x v="7"/>
            <x v="8"/>
            <x v="10"/>
            <x v="12"/>
            <x v="14"/>
            <x v="16"/>
            <x v="18"/>
            <x v="20"/>
            <x v="21"/>
            <x v="22"/>
          </reference>
        </references>
      </pivotArea>
    </format>
    <format dxfId="1353">
      <pivotArea dataOnly="0" labelOnly="1" grandCol="1" outline="0" fieldPosition="0"/>
    </format>
    <format dxfId="1352">
      <pivotArea type="all" dataOnly="0" outline="0" fieldPosition="0"/>
    </format>
    <format dxfId="1351">
      <pivotArea outline="0" collapsedLevelsAreSubtotals="1" fieldPosition="0"/>
    </format>
    <format dxfId="1350">
      <pivotArea type="origin" dataOnly="0" labelOnly="1" outline="0" fieldPosition="0"/>
    </format>
    <format dxfId="1349">
      <pivotArea field="0" type="button" dataOnly="0" labelOnly="1" outline="0" axis="axisCol" fieldPosition="0"/>
    </format>
    <format dxfId="1348">
      <pivotArea type="topRight" dataOnly="0" labelOnly="1" outline="0" fieldPosition="0"/>
    </format>
    <format dxfId="1347">
      <pivotArea field="3" type="button" dataOnly="0" labelOnly="1" outline="0" axis="axisRow" fieldPosition="0"/>
    </format>
    <format dxfId="1346">
      <pivotArea dataOnly="0" labelOnly="1" fieldPosition="0">
        <references count="1">
          <reference field="3" count="11">
            <x v="12"/>
            <x v="13"/>
            <x v="14"/>
            <x v="15"/>
            <x v="21"/>
            <x v="22"/>
            <x v="23"/>
            <x v="24"/>
            <x v="27"/>
            <x v="28"/>
            <x v="29"/>
          </reference>
        </references>
      </pivotArea>
    </format>
    <format dxfId="1345">
      <pivotArea dataOnly="0" labelOnly="1" grandRow="1" outline="0" fieldPosition="0"/>
    </format>
    <format dxfId="1344">
      <pivotArea dataOnly="0" labelOnly="1" fieldPosition="0">
        <references count="1">
          <reference field="0" count="13">
            <x v="2"/>
            <x v="4"/>
            <x v="6"/>
            <x v="7"/>
            <x v="8"/>
            <x v="10"/>
            <x v="12"/>
            <x v="14"/>
            <x v="16"/>
            <x v="18"/>
            <x v="20"/>
            <x v="21"/>
            <x v="22"/>
          </reference>
        </references>
      </pivotArea>
    </format>
    <format dxfId="1343">
      <pivotArea dataOnly="0" labelOnly="1" grandCol="1" outline="0" fieldPosition="0"/>
    </format>
    <format dxfId="1342">
      <pivotArea type="all" dataOnly="0" outline="0" fieldPosition="0"/>
    </format>
    <format dxfId="1341">
      <pivotArea outline="0" collapsedLevelsAreSubtotals="1" fieldPosition="0"/>
    </format>
    <format dxfId="1340">
      <pivotArea type="origin" dataOnly="0" labelOnly="1" outline="0" fieldPosition="0"/>
    </format>
    <format dxfId="1339">
      <pivotArea field="0" type="button" dataOnly="0" labelOnly="1" outline="0" axis="axisCol" fieldPosition="0"/>
    </format>
    <format dxfId="1338">
      <pivotArea type="topRight" dataOnly="0" labelOnly="1" outline="0" fieldPosition="0"/>
    </format>
    <format dxfId="1337">
      <pivotArea field="3" type="button" dataOnly="0" labelOnly="1" outline="0" axis="axisRow" fieldPosition="0"/>
    </format>
    <format dxfId="1336">
      <pivotArea dataOnly="0" labelOnly="1" fieldPosition="0">
        <references count="1">
          <reference field="3" count="11">
            <x v="12"/>
            <x v="13"/>
            <x v="14"/>
            <x v="15"/>
            <x v="21"/>
            <x v="22"/>
            <x v="23"/>
            <x v="24"/>
            <x v="27"/>
            <x v="28"/>
            <x v="29"/>
          </reference>
        </references>
      </pivotArea>
    </format>
    <format dxfId="1335">
      <pivotArea dataOnly="0" labelOnly="1" grandRow="1" outline="0" fieldPosition="0"/>
    </format>
    <format dxfId="1334">
      <pivotArea dataOnly="0" labelOnly="1" fieldPosition="0">
        <references count="1">
          <reference field="0" count="13">
            <x v="2"/>
            <x v="4"/>
            <x v="6"/>
            <x v="7"/>
            <x v="8"/>
            <x v="10"/>
            <x v="12"/>
            <x v="14"/>
            <x v="16"/>
            <x v="18"/>
            <x v="20"/>
            <x v="21"/>
            <x v="22"/>
          </reference>
        </references>
      </pivotArea>
    </format>
    <format dxfId="1333">
      <pivotArea dataOnly="0" labelOnly="1" grandCol="1" outline="0" fieldPosition="0"/>
    </format>
  </formats>
  <chartFormats count="76">
    <chartFormat chart="14" format="39" series="1">
      <pivotArea type="data" outline="0" fieldPosition="0">
        <references count="1">
          <reference field="0" count="1" selected="0">
            <x v="2"/>
          </reference>
        </references>
      </pivotArea>
    </chartFormat>
    <chartFormat chart="14" format="40" series="1">
      <pivotArea type="data" outline="0" fieldPosition="0">
        <references count="1">
          <reference field="0" count="1" selected="0">
            <x v="4"/>
          </reference>
        </references>
      </pivotArea>
    </chartFormat>
    <chartFormat chart="14" format="41" series="1">
      <pivotArea type="data" outline="0" fieldPosition="0">
        <references count="1">
          <reference field="0" count="1" selected="0">
            <x v="6"/>
          </reference>
        </references>
      </pivotArea>
    </chartFormat>
    <chartFormat chart="14" format="42" series="1">
      <pivotArea type="data" outline="0" fieldPosition="0">
        <references count="1">
          <reference field="0" count="1" selected="0">
            <x v="7"/>
          </reference>
        </references>
      </pivotArea>
    </chartFormat>
    <chartFormat chart="14" format="43" series="1">
      <pivotArea type="data" outline="0" fieldPosition="0">
        <references count="1">
          <reference field="0" count="1" selected="0">
            <x v="8"/>
          </reference>
        </references>
      </pivotArea>
    </chartFormat>
    <chartFormat chart="14" format="44" series="1">
      <pivotArea type="data" outline="0" fieldPosition="0">
        <references count="1">
          <reference field="0" count="1" selected="0">
            <x v="10"/>
          </reference>
        </references>
      </pivotArea>
    </chartFormat>
    <chartFormat chart="14" format="45" series="1">
      <pivotArea type="data" outline="0" fieldPosition="0">
        <references count="1">
          <reference field="0" count="1" selected="0">
            <x v="12"/>
          </reference>
        </references>
      </pivotArea>
    </chartFormat>
    <chartFormat chart="14" format="46" series="1">
      <pivotArea type="data" outline="0" fieldPosition="0">
        <references count="1">
          <reference field="0" count="1" selected="0">
            <x v="14"/>
          </reference>
        </references>
      </pivotArea>
    </chartFormat>
    <chartFormat chart="14" format="47" series="1">
      <pivotArea type="data" outline="0" fieldPosition="0">
        <references count="1">
          <reference field="0" count="1" selected="0">
            <x v="16"/>
          </reference>
        </references>
      </pivotArea>
    </chartFormat>
    <chartFormat chart="14" format="48" series="1">
      <pivotArea type="data" outline="0" fieldPosition="0">
        <references count="1">
          <reference field="0" count="1" selected="0">
            <x v="18"/>
          </reference>
        </references>
      </pivotArea>
    </chartFormat>
    <chartFormat chart="14" format="49" series="1">
      <pivotArea type="data" outline="0" fieldPosition="0">
        <references count="1">
          <reference field="0" count="1" selected="0">
            <x v="20"/>
          </reference>
        </references>
      </pivotArea>
    </chartFormat>
    <chartFormat chart="14" format="50" series="1">
      <pivotArea type="data" outline="0" fieldPosition="0">
        <references count="1">
          <reference field="0" count="1" selected="0">
            <x v="21"/>
          </reference>
        </references>
      </pivotArea>
    </chartFormat>
    <chartFormat chart="14" format="51" series="1">
      <pivotArea type="data" outline="0" fieldPosition="0">
        <references count="1">
          <reference field="0" count="1" selected="0">
            <x v="22"/>
          </reference>
        </references>
      </pivotArea>
    </chartFormat>
    <chartFormat chart="16" format="104" series="1">
      <pivotArea type="data" outline="0" fieldPosition="0">
        <references count="1">
          <reference field="0" count="1" selected="0">
            <x v="2"/>
          </reference>
        </references>
      </pivotArea>
    </chartFormat>
    <chartFormat chart="16" format="105" series="1">
      <pivotArea type="data" outline="0" fieldPosition="0">
        <references count="1">
          <reference field="0" count="1" selected="0">
            <x v="4"/>
          </reference>
        </references>
      </pivotArea>
    </chartFormat>
    <chartFormat chart="16" format="106" series="1">
      <pivotArea type="data" outline="0" fieldPosition="0">
        <references count="1">
          <reference field="0" count="1" selected="0">
            <x v="6"/>
          </reference>
        </references>
      </pivotArea>
    </chartFormat>
    <chartFormat chart="16" format="107" series="1">
      <pivotArea type="data" outline="0" fieldPosition="0">
        <references count="1">
          <reference field="0" count="1" selected="0">
            <x v="7"/>
          </reference>
        </references>
      </pivotArea>
    </chartFormat>
    <chartFormat chart="16" format="108" series="1">
      <pivotArea type="data" outline="0" fieldPosition="0">
        <references count="1">
          <reference field="0" count="1" selected="0">
            <x v="8"/>
          </reference>
        </references>
      </pivotArea>
    </chartFormat>
    <chartFormat chart="16" format="109" series="1">
      <pivotArea type="data" outline="0" fieldPosition="0">
        <references count="1">
          <reference field="0" count="1" selected="0">
            <x v="10"/>
          </reference>
        </references>
      </pivotArea>
    </chartFormat>
    <chartFormat chart="16" format="110" series="1">
      <pivotArea type="data" outline="0" fieldPosition="0">
        <references count="1">
          <reference field="0" count="1" selected="0">
            <x v="12"/>
          </reference>
        </references>
      </pivotArea>
    </chartFormat>
    <chartFormat chart="16" format="111" series="1">
      <pivotArea type="data" outline="0" fieldPosition="0">
        <references count="1">
          <reference field="0" count="1" selected="0">
            <x v="14"/>
          </reference>
        </references>
      </pivotArea>
    </chartFormat>
    <chartFormat chart="16" format="112" series="1">
      <pivotArea type="data" outline="0" fieldPosition="0">
        <references count="1">
          <reference field="0" count="1" selected="0">
            <x v="16"/>
          </reference>
        </references>
      </pivotArea>
    </chartFormat>
    <chartFormat chart="16" format="113" series="1">
      <pivotArea type="data" outline="0" fieldPosition="0">
        <references count="1">
          <reference field="0" count="1" selected="0">
            <x v="18"/>
          </reference>
        </references>
      </pivotArea>
    </chartFormat>
    <chartFormat chart="16" format="114" series="1">
      <pivotArea type="data" outline="0" fieldPosition="0">
        <references count="1">
          <reference field="0" count="1" selected="0">
            <x v="20"/>
          </reference>
        </references>
      </pivotArea>
    </chartFormat>
    <chartFormat chart="16" format="115" series="1">
      <pivotArea type="data" outline="0" fieldPosition="0">
        <references count="1">
          <reference field="0" count="1" selected="0">
            <x v="21"/>
          </reference>
        </references>
      </pivotArea>
    </chartFormat>
    <chartFormat chart="16" format="116" series="1">
      <pivotArea type="data" outline="0" fieldPosition="0">
        <references count="1">
          <reference field="0" count="1" selected="0">
            <x v="22"/>
          </reference>
        </references>
      </pivotArea>
    </chartFormat>
    <chartFormat chart="17" format="130" series="1">
      <pivotArea type="data" outline="0" fieldPosition="0">
        <references count="1">
          <reference field="0" count="1" selected="0">
            <x v="2"/>
          </reference>
        </references>
      </pivotArea>
    </chartFormat>
    <chartFormat chart="17" format="131" series="1">
      <pivotArea type="data" outline="0" fieldPosition="0">
        <references count="1">
          <reference field="0" count="1" selected="0">
            <x v="4"/>
          </reference>
        </references>
      </pivotArea>
    </chartFormat>
    <chartFormat chart="17" format="132" series="1">
      <pivotArea type="data" outline="0" fieldPosition="0">
        <references count="1">
          <reference field="0" count="1" selected="0">
            <x v="6"/>
          </reference>
        </references>
      </pivotArea>
    </chartFormat>
    <chartFormat chart="17" format="133" series="1">
      <pivotArea type="data" outline="0" fieldPosition="0">
        <references count="1">
          <reference field="0" count="1" selected="0">
            <x v="7"/>
          </reference>
        </references>
      </pivotArea>
    </chartFormat>
    <chartFormat chart="17" format="134" series="1">
      <pivotArea type="data" outline="0" fieldPosition="0">
        <references count="1">
          <reference field="0" count="1" selected="0">
            <x v="8"/>
          </reference>
        </references>
      </pivotArea>
    </chartFormat>
    <chartFormat chart="17" format="135" series="1">
      <pivotArea type="data" outline="0" fieldPosition="0">
        <references count="1">
          <reference field="0" count="1" selected="0">
            <x v="10"/>
          </reference>
        </references>
      </pivotArea>
    </chartFormat>
    <chartFormat chart="17" format="136" series="1">
      <pivotArea type="data" outline="0" fieldPosition="0">
        <references count="1">
          <reference field="0" count="1" selected="0">
            <x v="12"/>
          </reference>
        </references>
      </pivotArea>
    </chartFormat>
    <chartFormat chart="17" format="137" series="1">
      <pivotArea type="data" outline="0" fieldPosition="0">
        <references count="1">
          <reference field="0" count="1" selected="0">
            <x v="14"/>
          </reference>
        </references>
      </pivotArea>
    </chartFormat>
    <chartFormat chart="17" format="138" series="1">
      <pivotArea type="data" outline="0" fieldPosition="0">
        <references count="1">
          <reference field="0" count="1" selected="0">
            <x v="16"/>
          </reference>
        </references>
      </pivotArea>
    </chartFormat>
    <chartFormat chart="17" format="139" series="1">
      <pivotArea type="data" outline="0" fieldPosition="0">
        <references count="1">
          <reference field="0" count="1" selected="0">
            <x v="18"/>
          </reference>
        </references>
      </pivotArea>
    </chartFormat>
    <chartFormat chart="17" format="140" series="1">
      <pivotArea type="data" outline="0" fieldPosition="0">
        <references count="1">
          <reference field="0" count="1" selected="0">
            <x v="20"/>
          </reference>
        </references>
      </pivotArea>
    </chartFormat>
    <chartFormat chart="17" format="141" series="1">
      <pivotArea type="data" outline="0" fieldPosition="0">
        <references count="1">
          <reference field="0" count="1" selected="0">
            <x v="21"/>
          </reference>
        </references>
      </pivotArea>
    </chartFormat>
    <chartFormat chart="17" format="142" series="1">
      <pivotArea type="data" outline="0" fieldPosition="0">
        <references count="1">
          <reference field="0" count="1" selected="0">
            <x v="22"/>
          </reference>
        </references>
      </pivotArea>
    </chartFormat>
    <chartFormat chart="17" format="143" series="1">
      <pivotArea type="data" outline="0" fieldPosition="0">
        <references count="2">
          <reference field="4294967294" count="1" selected="0">
            <x v="0"/>
          </reference>
          <reference field="0" count="1" selected="0">
            <x v="2"/>
          </reference>
        </references>
      </pivotArea>
    </chartFormat>
    <chartFormat chart="17" format="144" series="1">
      <pivotArea type="data" outline="0" fieldPosition="0">
        <references count="2">
          <reference field="4294967294" count="1" selected="0">
            <x v="0"/>
          </reference>
          <reference field="0" count="1" selected="0">
            <x v="4"/>
          </reference>
        </references>
      </pivotArea>
    </chartFormat>
    <chartFormat chart="17" format="145" series="1">
      <pivotArea type="data" outline="0" fieldPosition="0">
        <references count="2">
          <reference field="4294967294" count="1" selected="0">
            <x v="0"/>
          </reference>
          <reference field="0" count="1" selected="0">
            <x v="6"/>
          </reference>
        </references>
      </pivotArea>
    </chartFormat>
    <chartFormat chart="17" format="146" series="1">
      <pivotArea type="data" outline="0" fieldPosition="0">
        <references count="2">
          <reference field="4294967294" count="1" selected="0">
            <x v="0"/>
          </reference>
          <reference field="0" count="1" selected="0">
            <x v="7"/>
          </reference>
        </references>
      </pivotArea>
    </chartFormat>
    <chartFormat chart="17" format="147" series="1">
      <pivotArea type="data" outline="0" fieldPosition="0">
        <references count="2">
          <reference field="4294967294" count="1" selected="0">
            <x v="0"/>
          </reference>
          <reference field="0" count="1" selected="0">
            <x v="8"/>
          </reference>
        </references>
      </pivotArea>
    </chartFormat>
    <chartFormat chart="17" format="148" series="1">
      <pivotArea type="data" outline="0" fieldPosition="0">
        <references count="2">
          <reference field="4294967294" count="1" selected="0">
            <x v="0"/>
          </reference>
          <reference field="0" count="1" selected="0">
            <x v="10"/>
          </reference>
        </references>
      </pivotArea>
    </chartFormat>
    <chartFormat chart="17" format="149" series="1">
      <pivotArea type="data" outline="0" fieldPosition="0">
        <references count="2">
          <reference field="4294967294" count="1" selected="0">
            <x v="0"/>
          </reference>
          <reference field="0" count="1" selected="0">
            <x v="12"/>
          </reference>
        </references>
      </pivotArea>
    </chartFormat>
    <chartFormat chart="17" format="150" series="1">
      <pivotArea type="data" outline="0" fieldPosition="0">
        <references count="2">
          <reference field="4294967294" count="1" selected="0">
            <x v="0"/>
          </reference>
          <reference field="0" count="1" selected="0">
            <x v="14"/>
          </reference>
        </references>
      </pivotArea>
    </chartFormat>
    <chartFormat chart="17" format="151" series="1">
      <pivotArea type="data" outline="0" fieldPosition="0">
        <references count="2">
          <reference field="4294967294" count="1" selected="0">
            <x v="0"/>
          </reference>
          <reference field="0" count="1" selected="0">
            <x v="16"/>
          </reference>
        </references>
      </pivotArea>
    </chartFormat>
    <chartFormat chart="17" format="152" series="1">
      <pivotArea type="data" outline="0" fieldPosition="0">
        <references count="2">
          <reference field="4294967294" count="1" selected="0">
            <x v="0"/>
          </reference>
          <reference field="0" count="1" selected="0">
            <x v="18"/>
          </reference>
        </references>
      </pivotArea>
    </chartFormat>
    <chartFormat chart="17" format="153" series="1">
      <pivotArea type="data" outline="0" fieldPosition="0">
        <references count="2">
          <reference field="4294967294" count="1" selected="0">
            <x v="0"/>
          </reference>
          <reference field="0" count="1" selected="0">
            <x v="20"/>
          </reference>
        </references>
      </pivotArea>
    </chartFormat>
    <chartFormat chart="17" format="154" series="1">
      <pivotArea type="data" outline="0" fieldPosition="0">
        <references count="2">
          <reference field="4294967294" count="1" selected="0">
            <x v="0"/>
          </reference>
          <reference field="0" count="1" selected="0">
            <x v="21"/>
          </reference>
        </references>
      </pivotArea>
    </chartFormat>
    <chartFormat chart="17" format="155" series="1">
      <pivotArea type="data" outline="0" fieldPosition="0">
        <references count="2">
          <reference field="4294967294" count="1" selected="0">
            <x v="0"/>
          </reference>
          <reference field="0" count="1" selected="0">
            <x v="22"/>
          </reference>
        </references>
      </pivotArea>
    </chartFormat>
    <chartFormat chart="19" format="169" series="1">
      <pivotArea type="data" outline="0" fieldPosition="0">
        <references count="2">
          <reference field="4294967294" count="1" selected="0">
            <x v="0"/>
          </reference>
          <reference field="0" count="1" selected="0">
            <x v="2"/>
          </reference>
        </references>
      </pivotArea>
    </chartFormat>
    <chartFormat chart="19" format="170" series="1">
      <pivotArea type="data" outline="0" fieldPosition="0">
        <references count="2">
          <reference field="4294967294" count="1" selected="0">
            <x v="0"/>
          </reference>
          <reference field="0" count="1" selected="0">
            <x v="4"/>
          </reference>
        </references>
      </pivotArea>
    </chartFormat>
    <chartFormat chart="19" format="171" series="1">
      <pivotArea type="data" outline="0" fieldPosition="0">
        <references count="2">
          <reference field="4294967294" count="1" selected="0">
            <x v="0"/>
          </reference>
          <reference field="0" count="1" selected="0">
            <x v="6"/>
          </reference>
        </references>
      </pivotArea>
    </chartFormat>
    <chartFormat chart="19" format="172" series="1">
      <pivotArea type="data" outline="0" fieldPosition="0">
        <references count="2">
          <reference field="4294967294" count="1" selected="0">
            <x v="0"/>
          </reference>
          <reference field="0" count="1" selected="0">
            <x v="7"/>
          </reference>
        </references>
      </pivotArea>
    </chartFormat>
    <chartFormat chart="19" format="173" series="1">
      <pivotArea type="data" outline="0" fieldPosition="0">
        <references count="2">
          <reference field="4294967294" count="1" selected="0">
            <x v="0"/>
          </reference>
          <reference field="0" count="1" selected="0">
            <x v="8"/>
          </reference>
        </references>
      </pivotArea>
    </chartFormat>
    <chartFormat chart="19" format="174" series="1">
      <pivotArea type="data" outline="0" fieldPosition="0">
        <references count="2">
          <reference field="4294967294" count="1" selected="0">
            <x v="0"/>
          </reference>
          <reference field="0" count="1" selected="0">
            <x v="10"/>
          </reference>
        </references>
      </pivotArea>
    </chartFormat>
    <chartFormat chart="19" format="175" series="1">
      <pivotArea type="data" outline="0" fieldPosition="0">
        <references count="2">
          <reference field="4294967294" count="1" selected="0">
            <x v="0"/>
          </reference>
          <reference field="0" count="1" selected="0">
            <x v="12"/>
          </reference>
        </references>
      </pivotArea>
    </chartFormat>
    <chartFormat chart="19" format="176" series="1">
      <pivotArea type="data" outline="0" fieldPosition="0">
        <references count="2">
          <reference field="4294967294" count="1" selected="0">
            <x v="0"/>
          </reference>
          <reference field="0" count="1" selected="0">
            <x v="14"/>
          </reference>
        </references>
      </pivotArea>
    </chartFormat>
    <chartFormat chart="19" format="177" series="1">
      <pivotArea type="data" outline="0" fieldPosition="0">
        <references count="2">
          <reference field="4294967294" count="1" selected="0">
            <x v="0"/>
          </reference>
          <reference field="0" count="1" selected="0">
            <x v="16"/>
          </reference>
        </references>
      </pivotArea>
    </chartFormat>
    <chartFormat chart="19" format="178" series="1">
      <pivotArea type="data" outline="0" fieldPosition="0">
        <references count="2">
          <reference field="4294967294" count="1" selected="0">
            <x v="0"/>
          </reference>
          <reference field="0" count="1" selected="0">
            <x v="18"/>
          </reference>
        </references>
      </pivotArea>
    </chartFormat>
    <chartFormat chart="19" format="179" series="1">
      <pivotArea type="data" outline="0" fieldPosition="0">
        <references count="2">
          <reference field="4294967294" count="1" selected="0">
            <x v="0"/>
          </reference>
          <reference field="0" count="1" selected="0">
            <x v="20"/>
          </reference>
        </references>
      </pivotArea>
    </chartFormat>
    <chartFormat chart="19" format="180" series="1">
      <pivotArea type="data" outline="0" fieldPosition="0">
        <references count="2">
          <reference field="4294967294" count="1" selected="0">
            <x v="0"/>
          </reference>
          <reference field="0" count="1" selected="0">
            <x v="21"/>
          </reference>
        </references>
      </pivotArea>
    </chartFormat>
    <chartFormat chart="19" format="181" series="1">
      <pivotArea type="data" outline="0" fieldPosition="0">
        <references count="2">
          <reference field="4294967294" count="1" selected="0">
            <x v="0"/>
          </reference>
          <reference field="0" count="1" selected="0">
            <x v="22"/>
          </reference>
        </references>
      </pivotArea>
    </chartFormat>
    <chartFormat chart="20" format="0" series="1">
      <pivotArea type="data" outline="0" fieldPosition="0">
        <references count="2">
          <reference field="4294967294" count="1" selected="0">
            <x v="0"/>
          </reference>
          <reference field="0" count="1" selected="0">
            <x v="2"/>
          </reference>
        </references>
      </pivotArea>
    </chartFormat>
    <chartFormat chart="20" format="1" series="1">
      <pivotArea type="data" outline="0" fieldPosition="0">
        <references count="2">
          <reference field="4294967294" count="1" selected="0">
            <x v="0"/>
          </reference>
          <reference field="0" count="1" selected="0">
            <x v="4"/>
          </reference>
        </references>
      </pivotArea>
    </chartFormat>
    <chartFormat chart="20" format="2" series="1">
      <pivotArea type="data" outline="0" fieldPosition="0">
        <references count="2">
          <reference field="4294967294" count="1" selected="0">
            <x v="0"/>
          </reference>
          <reference field="0" count="1" selected="0">
            <x v="8"/>
          </reference>
        </references>
      </pivotArea>
    </chartFormat>
    <chartFormat chart="20" format="3" series="1">
      <pivotArea type="data" outline="0" fieldPosition="0">
        <references count="2">
          <reference field="4294967294" count="1" selected="0">
            <x v="0"/>
          </reference>
          <reference field="0" count="1" selected="0">
            <x v="10"/>
          </reference>
        </references>
      </pivotArea>
    </chartFormat>
    <chartFormat chart="20" format="4" series="1">
      <pivotArea type="data" outline="0" fieldPosition="0">
        <references count="2">
          <reference field="4294967294" count="1" selected="0">
            <x v="0"/>
          </reference>
          <reference field="0" count="1" selected="0">
            <x v="12"/>
          </reference>
        </references>
      </pivotArea>
    </chartFormat>
    <chartFormat chart="20" format="5" series="1">
      <pivotArea type="data" outline="0" fieldPosition="0">
        <references count="2">
          <reference field="4294967294" count="1" selected="0">
            <x v="0"/>
          </reference>
          <reference field="0" count="1" selected="0">
            <x v="14"/>
          </reference>
        </references>
      </pivotArea>
    </chartFormat>
    <chartFormat chart="20" format="6" series="1">
      <pivotArea type="data" outline="0" fieldPosition="0">
        <references count="2">
          <reference field="4294967294" count="1" selected="0">
            <x v="0"/>
          </reference>
          <reference field="0" count="1" selected="0">
            <x v="16"/>
          </reference>
        </references>
      </pivotArea>
    </chartFormat>
    <chartFormat chart="20" format="7" series="1">
      <pivotArea type="data" outline="0" fieldPosition="0">
        <references count="2">
          <reference field="4294967294" count="1" selected="0">
            <x v="0"/>
          </reference>
          <reference field="0" count="1" selected="0">
            <x v="18"/>
          </reference>
        </references>
      </pivotArea>
    </chartFormat>
    <chartFormat chart="20" format="8" series="1">
      <pivotArea type="data" outline="0" fieldPosition="0">
        <references count="2">
          <reference field="4294967294" count="1" selected="0">
            <x v="0"/>
          </reference>
          <reference field="0" count="1" selected="0">
            <x v="20"/>
          </reference>
        </references>
      </pivotArea>
    </chartFormat>
    <chartFormat chart="20" format="9" series="1">
      <pivotArea type="data" outline="0" fieldPosition="0">
        <references count="2">
          <reference field="4294967294" count="1" selected="0">
            <x v="0"/>
          </reference>
          <reference field="0" count="1" selected="0">
            <x v="21"/>
          </reference>
        </references>
      </pivotArea>
    </chartFormat>
    <chartFormat chart="20" format="10" series="1">
      <pivotArea type="data" outline="0" fieldPosition="0">
        <references count="2">
          <reference field="4294967294" count="1" selected="0">
            <x v="0"/>
          </reference>
          <reference field="0" count="1" selected="0">
            <x v="2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A4DA42AB-E696-4CE4-8DEE-F7C4247B599D}" name="TablaDinámica2" cacheId="0"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chartFormat="17">
  <location ref="A145:M151" firstHeaderRow="1" firstDataRow="2" firstDataCol="1" rowPageCount="1" colPageCount="1"/>
  <pivotFields count="34">
    <pivotField axis="axisCol" showAll="0">
      <items count="26">
        <item x="16"/>
        <item x="0"/>
        <item x="1"/>
        <item x="2"/>
        <item x="3"/>
        <item x="20"/>
        <item x="18"/>
        <item x="22"/>
        <item x="21"/>
        <item x="6"/>
        <item x="7"/>
        <item x="8"/>
        <item x="9"/>
        <item x="17"/>
        <item x="23"/>
        <item x="10"/>
        <item x="11"/>
        <item x="12"/>
        <item x="13"/>
        <item x="19"/>
        <item x="4"/>
        <item x="5"/>
        <item x="14"/>
        <item x="15"/>
        <item x="24"/>
        <item t="default"/>
      </items>
    </pivotField>
    <pivotField showAll="0"/>
    <pivotField showAll="0"/>
    <pivotField axis="axisRow" showAll="0">
      <items count="41">
        <item x="9"/>
        <item x="10"/>
        <item x="11"/>
        <item x="12"/>
        <item x="13"/>
        <item x="14"/>
        <item x="15"/>
        <item x="16"/>
        <item x="17"/>
        <item x="18"/>
        <item x="19"/>
        <item x="20"/>
        <item x="21"/>
        <item x="22"/>
        <item x="23"/>
        <item x="24"/>
        <item x="0"/>
        <item x="1"/>
        <item x="2"/>
        <item x="3"/>
        <item x="4"/>
        <item x="25"/>
        <item x="26"/>
        <item x="27"/>
        <item x="28"/>
        <item x="5"/>
        <item x="37"/>
        <item x="29"/>
        <item x="30"/>
        <item x="31"/>
        <item x="6"/>
        <item x="38"/>
        <item x="7"/>
        <item x="8"/>
        <item x="33"/>
        <item m="1" x="39"/>
        <item x="34"/>
        <item x="35"/>
        <item x="32"/>
        <item x="36"/>
        <item t="default"/>
      </items>
    </pivotField>
    <pivotField axis="axisPage" multipleItemSelectionAllowed="1" showAll="0">
      <items count="7">
        <item h="1" x="4"/>
        <item h="1" x="0"/>
        <item h="1" x="1"/>
        <item h="1" x="2"/>
        <item h="1" x="5"/>
        <item x="3"/>
        <item t="default"/>
      </items>
    </pivotField>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3"/>
  </rowFields>
  <rowItems count="5">
    <i>
      <x v="34"/>
    </i>
    <i>
      <x v="36"/>
    </i>
    <i>
      <x v="37"/>
    </i>
    <i>
      <x v="39"/>
    </i>
    <i t="grand">
      <x/>
    </i>
  </rowItems>
  <colFields count="1">
    <field x="0"/>
  </colFields>
  <colItems count="12">
    <i>
      <x v="2"/>
    </i>
    <i>
      <x v="4"/>
    </i>
    <i>
      <x v="8"/>
    </i>
    <i>
      <x v="10"/>
    </i>
    <i>
      <x v="12"/>
    </i>
    <i>
      <x v="14"/>
    </i>
    <i>
      <x v="16"/>
    </i>
    <i>
      <x v="18"/>
    </i>
    <i>
      <x v="20"/>
    </i>
    <i>
      <x v="21"/>
    </i>
    <i>
      <x v="22"/>
    </i>
    <i t="grand">
      <x/>
    </i>
  </colItems>
  <pageFields count="1">
    <pageField fld="4" hier="-1"/>
  </pageFields>
  <dataFields count="1">
    <dataField name="Promedio de Temp Agua" fld="7" subtotal="average" baseField="0" baseItem="710711968"/>
  </dataFields>
  <formats count="50">
    <format dxfId="2482">
      <pivotArea type="all" dataOnly="0" outline="0" fieldPosition="0"/>
    </format>
    <format dxfId="2481">
      <pivotArea outline="0" collapsedLevelsAreSubtotals="1" fieldPosition="0"/>
    </format>
    <format dxfId="2480">
      <pivotArea type="origin" dataOnly="0" labelOnly="1" outline="0" fieldPosition="0"/>
    </format>
    <format dxfId="2479">
      <pivotArea field="0" type="button" dataOnly="0" labelOnly="1" outline="0" axis="axisCol" fieldPosition="0"/>
    </format>
    <format dxfId="2478">
      <pivotArea type="topRight" dataOnly="0" labelOnly="1" outline="0" fieldPosition="0"/>
    </format>
    <format dxfId="2477">
      <pivotArea field="3" type="button" dataOnly="0" labelOnly="1" outline="0" axis="axisRow" fieldPosition="0"/>
    </format>
    <format dxfId="2476">
      <pivotArea dataOnly="0" labelOnly="1" fieldPosition="0">
        <references count="1">
          <reference field="3" count="9">
            <x v="16"/>
            <x v="17"/>
            <x v="18"/>
            <x v="19"/>
            <x v="20"/>
            <x v="25"/>
            <x v="30"/>
            <x v="32"/>
            <x v="33"/>
          </reference>
        </references>
      </pivotArea>
    </format>
    <format dxfId="2475">
      <pivotArea dataOnly="0" labelOnly="1" grandRow="1" outline="0" fieldPosition="0"/>
    </format>
    <format dxfId="2474">
      <pivotArea dataOnly="0" labelOnly="1" fieldPosition="0">
        <references count="1">
          <reference field="0" count="18">
            <x v="0"/>
            <x v="1"/>
            <x v="2"/>
            <x v="3"/>
            <x v="4"/>
            <x v="9"/>
            <x v="10"/>
            <x v="11"/>
            <x v="12"/>
            <x v="13"/>
            <x v="15"/>
            <x v="16"/>
            <x v="17"/>
            <x v="18"/>
            <x v="20"/>
            <x v="21"/>
            <x v="22"/>
            <x v="23"/>
          </reference>
        </references>
      </pivotArea>
    </format>
    <format dxfId="2473">
      <pivotArea dataOnly="0" labelOnly="1" grandCol="1" outline="0" fieldPosition="0"/>
    </format>
    <format dxfId="2472">
      <pivotArea type="all" dataOnly="0" outline="0" fieldPosition="0"/>
    </format>
    <format dxfId="2471">
      <pivotArea outline="0" collapsedLevelsAreSubtotals="1" fieldPosition="0"/>
    </format>
    <format dxfId="2470">
      <pivotArea type="origin" dataOnly="0" labelOnly="1" outline="0" fieldPosition="0"/>
    </format>
    <format dxfId="2469">
      <pivotArea field="0" type="button" dataOnly="0" labelOnly="1" outline="0" axis="axisCol" fieldPosition="0"/>
    </format>
    <format dxfId="2468">
      <pivotArea type="topRight" dataOnly="0" labelOnly="1" outline="0" fieldPosition="0"/>
    </format>
    <format dxfId="2467">
      <pivotArea field="3" type="button" dataOnly="0" labelOnly="1" outline="0" axis="axisRow" fieldPosition="0"/>
    </format>
    <format dxfId="2466">
      <pivotArea dataOnly="0" labelOnly="1" fieldPosition="0">
        <references count="1">
          <reference field="3" count="11">
            <x v="12"/>
            <x v="13"/>
            <x v="14"/>
            <x v="15"/>
            <x v="21"/>
            <x v="22"/>
            <x v="23"/>
            <x v="24"/>
            <x v="27"/>
            <x v="28"/>
            <x v="29"/>
          </reference>
        </references>
      </pivotArea>
    </format>
    <format dxfId="2465">
      <pivotArea dataOnly="0" labelOnly="1" grandRow="1" outline="0" fieldPosition="0"/>
    </format>
    <format dxfId="2464">
      <pivotArea dataOnly="0" labelOnly="1" fieldPosition="0">
        <references count="1">
          <reference field="0" count="13">
            <x v="2"/>
            <x v="4"/>
            <x v="6"/>
            <x v="7"/>
            <x v="8"/>
            <x v="10"/>
            <x v="12"/>
            <x v="14"/>
            <x v="16"/>
            <x v="18"/>
            <x v="20"/>
            <x v="21"/>
            <x v="22"/>
          </reference>
        </references>
      </pivotArea>
    </format>
    <format dxfId="2463">
      <pivotArea dataOnly="0" labelOnly="1" grandCol="1" outline="0" fieldPosition="0"/>
    </format>
    <format dxfId="2462">
      <pivotArea type="all" dataOnly="0" outline="0" fieldPosition="0"/>
    </format>
    <format dxfId="2461">
      <pivotArea outline="0" collapsedLevelsAreSubtotals="1" fieldPosition="0"/>
    </format>
    <format dxfId="2460">
      <pivotArea type="origin" dataOnly="0" labelOnly="1" outline="0" fieldPosition="0"/>
    </format>
    <format dxfId="2459">
      <pivotArea field="0" type="button" dataOnly="0" labelOnly="1" outline="0" axis="axisCol" fieldPosition="0"/>
    </format>
    <format dxfId="2458">
      <pivotArea type="topRight" dataOnly="0" labelOnly="1" outline="0" fieldPosition="0"/>
    </format>
    <format dxfId="2457">
      <pivotArea field="3" type="button" dataOnly="0" labelOnly="1" outline="0" axis="axisRow" fieldPosition="0"/>
    </format>
    <format dxfId="2456">
      <pivotArea dataOnly="0" labelOnly="1" fieldPosition="0">
        <references count="1">
          <reference field="3" count="11">
            <x v="12"/>
            <x v="13"/>
            <x v="14"/>
            <x v="15"/>
            <x v="21"/>
            <x v="22"/>
            <x v="23"/>
            <x v="24"/>
            <x v="27"/>
            <x v="28"/>
            <x v="29"/>
          </reference>
        </references>
      </pivotArea>
    </format>
    <format dxfId="2455">
      <pivotArea dataOnly="0" labelOnly="1" grandRow="1" outline="0" fieldPosition="0"/>
    </format>
    <format dxfId="2454">
      <pivotArea dataOnly="0" labelOnly="1" fieldPosition="0">
        <references count="1">
          <reference field="0" count="13">
            <x v="2"/>
            <x v="4"/>
            <x v="6"/>
            <x v="7"/>
            <x v="8"/>
            <x v="10"/>
            <x v="12"/>
            <x v="14"/>
            <x v="16"/>
            <x v="18"/>
            <x v="20"/>
            <x v="21"/>
            <x v="22"/>
          </reference>
        </references>
      </pivotArea>
    </format>
    <format dxfId="2453">
      <pivotArea dataOnly="0" labelOnly="1" grandCol="1" outline="0" fieldPosition="0"/>
    </format>
    <format dxfId="2452">
      <pivotArea type="all" dataOnly="0" outline="0" fieldPosition="0"/>
    </format>
    <format dxfId="2451">
      <pivotArea outline="0" collapsedLevelsAreSubtotals="1" fieldPosition="0"/>
    </format>
    <format dxfId="2450">
      <pivotArea type="origin" dataOnly="0" labelOnly="1" outline="0" fieldPosition="0"/>
    </format>
    <format dxfId="2449">
      <pivotArea field="0" type="button" dataOnly="0" labelOnly="1" outline="0" axis="axisCol" fieldPosition="0"/>
    </format>
    <format dxfId="2448">
      <pivotArea type="topRight" dataOnly="0" labelOnly="1" outline="0" fieldPosition="0"/>
    </format>
    <format dxfId="2447">
      <pivotArea field="3" type="button" dataOnly="0" labelOnly="1" outline="0" axis="axisRow" fieldPosition="0"/>
    </format>
    <format dxfId="2446">
      <pivotArea dataOnly="0" labelOnly="1" fieldPosition="0">
        <references count="1">
          <reference field="3" count="11">
            <x v="12"/>
            <x v="13"/>
            <x v="14"/>
            <x v="15"/>
            <x v="21"/>
            <x v="22"/>
            <x v="23"/>
            <x v="24"/>
            <x v="27"/>
            <x v="28"/>
            <x v="29"/>
          </reference>
        </references>
      </pivotArea>
    </format>
    <format dxfId="2445">
      <pivotArea dataOnly="0" labelOnly="1" grandRow="1" outline="0" fieldPosition="0"/>
    </format>
    <format dxfId="2444">
      <pivotArea dataOnly="0" labelOnly="1" fieldPosition="0">
        <references count="1">
          <reference field="0" count="13">
            <x v="2"/>
            <x v="4"/>
            <x v="6"/>
            <x v="7"/>
            <x v="8"/>
            <x v="10"/>
            <x v="12"/>
            <x v="14"/>
            <x v="16"/>
            <x v="18"/>
            <x v="20"/>
            <x v="21"/>
            <x v="22"/>
          </reference>
        </references>
      </pivotArea>
    </format>
    <format dxfId="2443">
      <pivotArea dataOnly="0" labelOnly="1" grandCol="1" outline="0" fieldPosition="0"/>
    </format>
    <format dxfId="2442">
      <pivotArea type="all" dataOnly="0" outline="0" fieldPosition="0"/>
    </format>
    <format dxfId="2441">
      <pivotArea outline="0" collapsedLevelsAreSubtotals="1" fieldPosition="0"/>
    </format>
    <format dxfId="2440">
      <pivotArea type="origin" dataOnly="0" labelOnly="1" outline="0" fieldPosition="0"/>
    </format>
    <format dxfId="2439">
      <pivotArea field="0" type="button" dataOnly="0" labelOnly="1" outline="0" axis="axisCol" fieldPosition="0"/>
    </format>
    <format dxfId="2438">
      <pivotArea type="topRight" dataOnly="0" labelOnly="1" outline="0" fieldPosition="0"/>
    </format>
    <format dxfId="2437">
      <pivotArea field="3" type="button" dataOnly="0" labelOnly="1" outline="0" axis="axisRow" fieldPosition="0"/>
    </format>
    <format dxfId="2436">
      <pivotArea dataOnly="0" labelOnly="1" fieldPosition="0">
        <references count="1">
          <reference field="3" count="11">
            <x v="12"/>
            <x v="13"/>
            <x v="14"/>
            <x v="15"/>
            <x v="21"/>
            <x v="22"/>
            <x v="23"/>
            <x v="24"/>
            <x v="27"/>
            <x v="28"/>
            <x v="29"/>
          </reference>
        </references>
      </pivotArea>
    </format>
    <format dxfId="2435">
      <pivotArea dataOnly="0" labelOnly="1" grandRow="1" outline="0" fieldPosition="0"/>
    </format>
    <format dxfId="2434">
      <pivotArea dataOnly="0" labelOnly="1" fieldPosition="0">
        <references count="1">
          <reference field="0" count="13">
            <x v="2"/>
            <x v="4"/>
            <x v="6"/>
            <x v="7"/>
            <x v="8"/>
            <x v="10"/>
            <x v="12"/>
            <x v="14"/>
            <x v="16"/>
            <x v="18"/>
            <x v="20"/>
            <x v="21"/>
            <x v="22"/>
          </reference>
        </references>
      </pivotArea>
    </format>
    <format dxfId="2433">
      <pivotArea dataOnly="0" labelOnly="1" grandCol="1" outline="0" fieldPosition="0"/>
    </format>
  </formats>
  <chartFormats count="129">
    <chartFormat chart="1" format="18" series="1">
      <pivotArea type="data" outline="0" fieldPosition="0">
        <references count="2">
          <reference field="4294967294" count="1" selected="0">
            <x v="0"/>
          </reference>
          <reference field="0" count="1" selected="0">
            <x v="0"/>
          </reference>
        </references>
      </pivotArea>
    </chartFormat>
    <chartFormat chart="1" format="19" series="1">
      <pivotArea type="data" outline="0" fieldPosition="0">
        <references count="2">
          <reference field="4294967294" count="1" selected="0">
            <x v="0"/>
          </reference>
          <reference field="0" count="1" selected="0">
            <x v="1"/>
          </reference>
        </references>
      </pivotArea>
    </chartFormat>
    <chartFormat chart="1" format="20" series="1">
      <pivotArea type="data" outline="0" fieldPosition="0">
        <references count="2">
          <reference field="4294967294" count="1" selected="0">
            <x v="0"/>
          </reference>
          <reference field="0" count="1" selected="0">
            <x v="2"/>
          </reference>
        </references>
      </pivotArea>
    </chartFormat>
    <chartFormat chart="1" format="21" series="1">
      <pivotArea type="data" outline="0" fieldPosition="0">
        <references count="2">
          <reference field="4294967294" count="1" selected="0">
            <x v="0"/>
          </reference>
          <reference field="0" count="1" selected="0">
            <x v="3"/>
          </reference>
        </references>
      </pivotArea>
    </chartFormat>
    <chartFormat chart="1" format="22" series="1">
      <pivotArea type="data" outline="0" fieldPosition="0">
        <references count="2">
          <reference field="4294967294" count="1" selected="0">
            <x v="0"/>
          </reference>
          <reference field="0" count="1" selected="0">
            <x v="4"/>
          </reference>
        </references>
      </pivotArea>
    </chartFormat>
    <chartFormat chart="1" format="23" series="1">
      <pivotArea type="data" outline="0" fieldPosition="0">
        <references count="2">
          <reference field="4294967294" count="1" selected="0">
            <x v="0"/>
          </reference>
          <reference field="0" count="1" selected="0">
            <x v="9"/>
          </reference>
        </references>
      </pivotArea>
    </chartFormat>
    <chartFormat chart="1" format="24" series="1">
      <pivotArea type="data" outline="0" fieldPosition="0">
        <references count="2">
          <reference field="4294967294" count="1" selected="0">
            <x v="0"/>
          </reference>
          <reference field="0" count="1" selected="0">
            <x v="10"/>
          </reference>
        </references>
      </pivotArea>
    </chartFormat>
    <chartFormat chart="1" format="25" series="1">
      <pivotArea type="data" outline="0" fieldPosition="0">
        <references count="2">
          <reference field="4294967294" count="1" selected="0">
            <x v="0"/>
          </reference>
          <reference field="0" count="1" selected="0">
            <x v="11"/>
          </reference>
        </references>
      </pivotArea>
    </chartFormat>
    <chartFormat chart="1" format="26" series="1">
      <pivotArea type="data" outline="0" fieldPosition="0">
        <references count="2">
          <reference field="4294967294" count="1" selected="0">
            <x v="0"/>
          </reference>
          <reference field="0" count="1" selected="0">
            <x v="12"/>
          </reference>
        </references>
      </pivotArea>
    </chartFormat>
    <chartFormat chart="1" format="27" series="1">
      <pivotArea type="data" outline="0" fieldPosition="0">
        <references count="2">
          <reference field="4294967294" count="1" selected="0">
            <x v="0"/>
          </reference>
          <reference field="0" count="1" selected="0">
            <x v="13"/>
          </reference>
        </references>
      </pivotArea>
    </chartFormat>
    <chartFormat chart="1" format="28" series="1">
      <pivotArea type="data" outline="0" fieldPosition="0">
        <references count="2">
          <reference field="4294967294" count="1" selected="0">
            <x v="0"/>
          </reference>
          <reference field="0" count="1" selected="0">
            <x v="15"/>
          </reference>
        </references>
      </pivotArea>
    </chartFormat>
    <chartFormat chart="1" format="29" series="1">
      <pivotArea type="data" outline="0" fieldPosition="0">
        <references count="2">
          <reference field="4294967294" count="1" selected="0">
            <x v="0"/>
          </reference>
          <reference field="0" count="1" selected="0">
            <x v="16"/>
          </reference>
        </references>
      </pivotArea>
    </chartFormat>
    <chartFormat chart="1" format="30" series="1">
      <pivotArea type="data" outline="0" fieldPosition="0">
        <references count="2">
          <reference field="4294967294" count="1" selected="0">
            <x v="0"/>
          </reference>
          <reference field="0" count="1" selected="0">
            <x v="17"/>
          </reference>
        </references>
      </pivotArea>
    </chartFormat>
    <chartFormat chart="1" format="31" series="1">
      <pivotArea type="data" outline="0" fieldPosition="0">
        <references count="2">
          <reference field="4294967294" count="1" selected="0">
            <x v="0"/>
          </reference>
          <reference field="0" count="1" selected="0">
            <x v="18"/>
          </reference>
        </references>
      </pivotArea>
    </chartFormat>
    <chartFormat chart="1" format="32" series="1">
      <pivotArea type="data" outline="0" fieldPosition="0">
        <references count="2">
          <reference field="4294967294" count="1" selected="0">
            <x v="0"/>
          </reference>
          <reference field="0" count="1" selected="0">
            <x v="20"/>
          </reference>
        </references>
      </pivotArea>
    </chartFormat>
    <chartFormat chart="1" format="33" series="1">
      <pivotArea type="data" outline="0" fieldPosition="0">
        <references count="2">
          <reference field="4294967294" count="1" selected="0">
            <x v="0"/>
          </reference>
          <reference field="0" count="1" selected="0">
            <x v="21"/>
          </reference>
        </references>
      </pivotArea>
    </chartFormat>
    <chartFormat chart="1" format="34" series="1">
      <pivotArea type="data" outline="0" fieldPosition="0">
        <references count="2">
          <reference field="4294967294" count="1" selected="0">
            <x v="0"/>
          </reference>
          <reference field="0" count="1" selected="0">
            <x v="22"/>
          </reference>
        </references>
      </pivotArea>
    </chartFormat>
    <chartFormat chart="1" format="35" series="1">
      <pivotArea type="data" outline="0" fieldPosition="0">
        <references count="2">
          <reference field="4294967294" count="1" selected="0">
            <x v="0"/>
          </reference>
          <reference field="0" count="1" selected="0">
            <x v="23"/>
          </reference>
        </references>
      </pivotArea>
    </chartFormat>
    <chartFormat chart="4" format="18" series="1">
      <pivotArea type="data" outline="0" fieldPosition="0">
        <references count="2">
          <reference field="4294967294" count="1" selected="0">
            <x v="0"/>
          </reference>
          <reference field="0" count="1" selected="0">
            <x v="0"/>
          </reference>
        </references>
      </pivotArea>
    </chartFormat>
    <chartFormat chart="4" format="19" series="1">
      <pivotArea type="data" outline="0" fieldPosition="0">
        <references count="2">
          <reference field="4294967294" count="1" selected="0">
            <x v="0"/>
          </reference>
          <reference field="0" count="1" selected="0">
            <x v="1"/>
          </reference>
        </references>
      </pivotArea>
    </chartFormat>
    <chartFormat chart="4" format="20" series="1">
      <pivotArea type="data" outline="0" fieldPosition="0">
        <references count="2">
          <reference field="4294967294" count="1" selected="0">
            <x v="0"/>
          </reference>
          <reference field="0" count="1" selected="0">
            <x v="2"/>
          </reference>
        </references>
      </pivotArea>
    </chartFormat>
    <chartFormat chart="4" format="21" series="1">
      <pivotArea type="data" outline="0" fieldPosition="0">
        <references count="2">
          <reference field="4294967294" count="1" selected="0">
            <x v="0"/>
          </reference>
          <reference field="0" count="1" selected="0">
            <x v="3"/>
          </reference>
        </references>
      </pivotArea>
    </chartFormat>
    <chartFormat chart="4" format="22" series="1">
      <pivotArea type="data" outline="0" fieldPosition="0">
        <references count="2">
          <reference field="4294967294" count="1" selected="0">
            <x v="0"/>
          </reference>
          <reference field="0" count="1" selected="0">
            <x v="4"/>
          </reference>
        </references>
      </pivotArea>
    </chartFormat>
    <chartFormat chart="4" format="23" series="1">
      <pivotArea type="data" outline="0" fieldPosition="0">
        <references count="2">
          <reference field="4294967294" count="1" selected="0">
            <x v="0"/>
          </reference>
          <reference field="0" count="1" selected="0">
            <x v="9"/>
          </reference>
        </references>
      </pivotArea>
    </chartFormat>
    <chartFormat chart="4" format="24" series="1">
      <pivotArea type="data" outline="0" fieldPosition="0">
        <references count="2">
          <reference field="4294967294" count="1" selected="0">
            <x v="0"/>
          </reference>
          <reference field="0" count="1" selected="0">
            <x v="10"/>
          </reference>
        </references>
      </pivotArea>
    </chartFormat>
    <chartFormat chart="4" format="25" series="1">
      <pivotArea type="data" outline="0" fieldPosition="0">
        <references count="2">
          <reference field="4294967294" count="1" selected="0">
            <x v="0"/>
          </reference>
          <reference field="0" count="1" selected="0">
            <x v="11"/>
          </reference>
        </references>
      </pivotArea>
    </chartFormat>
    <chartFormat chart="4" format="26" series="1">
      <pivotArea type="data" outline="0" fieldPosition="0">
        <references count="2">
          <reference field="4294967294" count="1" selected="0">
            <x v="0"/>
          </reference>
          <reference field="0" count="1" selected="0">
            <x v="12"/>
          </reference>
        </references>
      </pivotArea>
    </chartFormat>
    <chartFormat chart="4" format="27" series="1">
      <pivotArea type="data" outline="0" fieldPosition="0">
        <references count="2">
          <reference field="4294967294" count="1" selected="0">
            <x v="0"/>
          </reference>
          <reference field="0" count="1" selected="0">
            <x v="13"/>
          </reference>
        </references>
      </pivotArea>
    </chartFormat>
    <chartFormat chart="4" format="28" series="1">
      <pivotArea type="data" outline="0" fieldPosition="0">
        <references count="2">
          <reference field="4294967294" count="1" selected="0">
            <x v="0"/>
          </reference>
          <reference field="0" count="1" selected="0">
            <x v="15"/>
          </reference>
        </references>
      </pivotArea>
    </chartFormat>
    <chartFormat chart="4" format="29" series="1">
      <pivotArea type="data" outline="0" fieldPosition="0">
        <references count="2">
          <reference field="4294967294" count="1" selected="0">
            <x v="0"/>
          </reference>
          <reference field="0" count="1" selected="0">
            <x v="16"/>
          </reference>
        </references>
      </pivotArea>
    </chartFormat>
    <chartFormat chart="4" format="30" series="1">
      <pivotArea type="data" outline="0" fieldPosition="0">
        <references count="2">
          <reference field="4294967294" count="1" selected="0">
            <x v="0"/>
          </reference>
          <reference field="0" count="1" selected="0">
            <x v="17"/>
          </reference>
        </references>
      </pivotArea>
    </chartFormat>
    <chartFormat chart="4" format="31" series="1">
      <pivotArea type="data" outline="0" fieldPosition="0">
        <references count="2">
          <reference field="4294967294" count="1" selected="0">
            <x v="0"/>
          </reference>
          <reference field="0" count="1" selected="0">
            <x v="18"/>
          </reference>
        </references>
      </pivotArea>
    </chartFormat>
    <chartFormat chart="4" format="32" series="1">
      <pivotArea type="data" outline="0" fieldPosition="0">
        <references count="2">
          <reference field="4294967294" count="1" selected="0">
            <x v="0"/>
          </reference>
          <reference field="0" count="1" selected="0">
            <x v="20"/>
          </reference>
        </references>
      </pivotArea>
    </chartFormat>
    <chartFormat chart="4" format="33" series="1">
      <pivotArea type="data" outline="0" fieldPosition="0">
        <references count="2">
          <reference field="4294967294" count="1" selected="0">
            <x v="0"/>
          </reference>
          <reference field="0" count="1" selected="0">
            <x v="21"/>
          </reference>
        </references>
      </pivotArea>
    </chartFormat>
    <chartFormat chart="4" format="34" series="1">
      <pivotArea type="data" outline="0" fieldPosition="0">
        <references count="2">
          <reference field="4294967294" count="1" selected="0">
            <x v="0"/>
          </reference>
          <reference field="0" count="1" selected="0">
            <x v="22"/>
          </reference>
        </references>
      </pivotArea>
    </chartFormat>
    <chartFormat chart="4" format="35" series="1">
      <pivotArea type="data" outline="0" fieldPosition="0">
        <references count="2">
          <reference field="4294967294" count="1" selected="0">
            <x v="0"/>
          </reference>
          <reference field="0" count="1" selected="0">
            <x v="23"/>
          </reference>
        </references>
      </pivotArea>
    </chartFormat>
    <chartFormat chart="0" format="36" series="1">
      <pivotArea type="data" outline="0" fieldPosition="0">
        <references count="2">
          <reference field="4294967294" count="1" selected="0">
            <x v="0"/>
          </reference>
          <reference field="0" count="1" selected="0">
            <x v="0"/>
          </reference>
        </references>
      </pivotArea>
    </chartFormat>
    <chartFormat chart="0" format="37" series="1">
      <pivotArea type="data" outline="0" fieldPosition="0">
        <references count="2">
          <reference field="4294967294" count="1" selected="0">
            <x v="0"/>
          </reference>
          <reference field="0" count="1" selected="0">
            <x v="1"/>
          </reference>
        </references>
      </pivotArea>
    </chartFormat>
    <chartFormat chart="0" format="38" series="1">
      <pivotArea type="data" outline="0" fieldPosition="0">
        <references count="2">
          <reference field="4294967294" count="1" selected="0">
            <x v="0"/>
          </reference>
          <reference field="0" count="1" selected="0">
            <x v="2"/>
          </reference>
        </references>
      </pivotArea>
    </chartFormat>
    <chartFormat chart="0" format="39" series="1">
      <pivotArea type="data" outline="0" fieldPosition="0">
        <references count="2">
          <reference field="4294967294" count="1" selected="0">
            <x v="0"/>
          </reference>
          <reference field="0" count="1" selected="0">
            <x v="3"/>
          </reference>
        </references>
      </pivotArea>
    </chartFormat>
    <chartFormat chart="0" format="40" series="1">
      <pivotArea type="data" outline="0" fieldPosition="0">
        <references count="2">
          <reference field="4294967294" count="1" selected="0">
            <x v="0"/>
          </reference>
          <reference field="0" count="1" selected="0">
            <x v="4"/>
          </reference>
        </references>
      </pivotArea>
    </chartFormat>
    <chartFormat chart="0" format="41" series="1">
      <pivotArea type="data" outline="0" fieldPosition="0">
        <references count="2">
          <reference field="4294967294" count="1" selected="0">
            <x v="0"/>
          </reference>
          <reference field="0" count="1" selected="0">
            <x v="9"/>
          </reference>
        </references>
      </pivotArea>
    </chartFormat>
    <chartFormat chart="0" format="42" series="1">
      <pivotArea type="data" outline="0" fieldPosition="0">
        <references count="2">
          <reference field="4294967294" count="1" selected="0">
            <x v="0"/>
          </reference>
          <reference field="0" count="1" selected="0">
            <x v="10"/>
          </reference>
        </references>
      </pivotArea>
    </chartFormat>
    <chartFormat chart="0" format="43" series="1">
      <pivotArea type="data" outline="0" fieldPosition="0">
        <references count="2">
          <reference field="4294967294" count="1" selected="0">
            <x v="0"/>
          </reference>
          <reference field="0" count="1" selected="0">
            <x v="11"/>
          </reference>
        </references>
      </pivotArea>
    </chartFormat>
    <chartFormat chart="0" format="44" series="1">
      <pivotArea type="data" outline="0" fieldPosition="0">
        <references count="2">
          <reference field="4294967294" count="1" selected="0">
            <x v="0"/>
          </reference>
          <reference field="0" count="1" selected="0">
            <x v="12"/>
          </reference>
        </references>
      </pivotArea>
    </chartFormat>
    <chartFormat chart="0" format="45" series="1">
      <pivotArea type="data" outline="0" fieldPosition="0">
        <references count="2">
          <reference field="4294967294" count="1" selected="0">
            <x v="0"/>
          </reference>
          <reference field="0" count="1" selected="0">
            <x v="13"/>
          </reference>
        </references>
      </pivotArea>
    </chartFormat>
    <chartFormat chart="0" format="46" series="1">
      <pivotArea type="data" outline="0" fieldPosition="0">
        <references count="2">
          <reference field="4294967294" count="1" selected="0">
            <x v="0"/>
          </reference>
          <reference field="0" count="1" selected="0">
            <x v="15"/>
          </reference>
        </references>
      </pivotArea>
    </chartFormat>
    <chartFormat chart="0" format="47" series="1">
      <pivotArea type="data" outline="0" fieldPosition="0">
        <references count="2">
          <reference field="4294967294" count="1" selected="0">
            <x v="0"/>
          </reference>
          <reference field="0" count="1" selected="0">
            <x v="16"/>
          </reference>
        </references>
      </pivotArea>
    </chartFormat>
    <chartFormat chart="0" format="48" series="1">
      <pivotArea type="data" outline="0" fieldPosition="0">
        <references count="2">
          <reference field="4294967294" count="1" selected="0">
            <x v="0"/>
          </reference>
          <reference field="0" count="1" selected="0">
            <x v="17"/>
          </reference>
        </references>
      </pivotArea>
    </chartFormat>
    <chartFormat chart="0" format="49" series="1">
      <pivotArea type="data" outline="0" fieldPosition="0">
        <references count="2">
          <reference field="4294967294" count="1" selected="0">
            <x v="0"/>
          </reference>
          <reference field="0" count="1" selected="0">
            <x v="18"/>
          </reference>
        </references>
      </pivotArea>
    </chartFormat>
    <chartFormat chart="0" format="50" series="1">
      <pivotArea type="data" outline="0" fieldPosition="0">
        <references count="2">
          <reference field="4294967294" count="1" selected="0">
            <x v="0"/>
          </reference>
          <reference field="0" count="1" selected="0">
            <x v="20"/>
          </reference>
        </references>
      </pivotArea>
    </chartFormat>
    <chartFormat chart="0" format="51" series="1">
      <pivotArea type="data" outline="0" fieldPosition="0">
        <references count="2">
          <reference field="4294967294" count="1" selected="0">
            <x v="0"/>
          </reference>
          <reference field="0" count="1" selected="0">
            <x v="21"/>
          </reference>
        </references>
      </pivotArea>
    </chartFormat>
    <chartFormat chart="0" format="52" series="1">
      <pivotArea type="data" outline="0" fieldPosition="0">
        <references count="2">
          <reference field="4294967294" count="1" selected="0">
            <x v="0"/>
          </reference>
          <reference field="0" count="1" selected="0">
            <x v="22"/>
          </reference>
        </references>
      </pivotArea>
    </chartFormat>
    <chartFormat chart="0" format="53" series="1">
      <pivotArea type="data" outline="0" fieldPosition="0">
        <references count="2">
          <reference field="4294967294" count="1" selected="0">
            <x v="0"/>
          </reference>
          <reference field="0" count="1" selected="0">
            <x v="23"/>
          </reference>
        </references>
      </pivotArea>
    </chartFormat>
    <chartFormat chart="7" format="72" series="1">
      <pivotArea type="data" outline="0" fieldPosition="0">
        <references count="2">
          <reference field="4294967294" count="1" selected="0">
            <x v="0"/>
          </reference>
          <reference field="0" count="1" selected="0">
            <x v="0"/>
          </reference>
        </references>
      </pivotArea>
    </chartFormat>
    <chartFormat chart="7" format="73" series="1">
      <pivotArea type="data" outline="0" fieldPosition="0">
        <references count="2">
          <reference field="4294967294" count="1" selected="0">
            <x v="0"/>
          </reference>
          <reference field="0" count="1" selected="0">
            <x v="1"/>
          </reference>
        </references>
      </pivotArea>
    </chartFormat>
    <chartFormat chart="7" format="74" series="1">
      <pivotArea type="data" outline="0" fieldPosition="0">
        <references count="2">
          <reference field="4294967294" count="1" selected="0">
            <x v="0"/>
          </reference>
          <reference field="0" count="1" selected="0">
            <x v="2"/>
          </reference>
        </references>
      </pivotArea>
    </chartFormat>
    <chartFormat chart="7" format="75" series="1">
      <pivotArea type="data" outline="0" fieldPosition="0">
        <references count="2">
          <reference field="4294967294" count="1" selected="0">
            <x v="0"/>
          </reference>
          <reference field="0" count="1" selected="0">
            <x v="3"/>
          </reference>
        </references>
      </pivotArea>
    </chartFormat>
    <chartFormat chart="7" format="76" series="1">
      <pivotArea type="data" outline="0" fieldPosition="0">
        <references count="2">
          <reference field="4294967294" count="1" selected="0">
            <x v="0"/>
          </reference>
          <reference field="0" count="1" selected="0">
            <x v="4"/>
          </reference>
        </references>
      </pivotArea>
    </chartFormat>
    <chartFormat chart="7" format="77" series="1">
      <pivotArea type="data" outline="0" fieldPosition="0">
        <references count="2">
          <reference field="4294967294" count="1" selected="0">
            <x v="0"/>
          </reference>
          <reference field="0" count="1" selected="0">
            <x v="9"/>
          </reference>
        </references>
      </pivotArea>
    </chartFormat>
    <chartFormat chart="7" format="78" series="1">
      <pivotArea type="data" outline="0" fieldPosition="0">
        <references count="2">
          <reference field="4294967294" count="1" selected="0">
            <x v="0"/>
          </reference>
          <reference field="0" count="1" selected="0">
            <x v="10"/>
          </reference>
        </references>
      </pivotArea>
    </chartFormat>
    <chartFormat chart="7" format="79" series="1">
      <pivotArea type="data" outline="0" fieldPosition="0">
        <references count="2">
          <reference field="4294967294" count="1" selected="0">
            <x v="0"/>
          </reference>
          <reference field="0" count="1" selected="0">
            <x v="11"/>
          </reference>
        </references>
      </pivotArea>
    </chartFormat>
    <chartFormat chart="7" format="80" series="1">
      <pivotArea type="data" outline="0" fieldPosition="0">
        <references count="2">
          <reference field="4294967294" count="1" selected="0">
            <x v="0"/>
          </reference>
          <reference field="0" count="1" selected="0">
            <x v="12"/>
          </reference>
        </references>
      </pivotArea>
    </chartFormat>
    <chartFormat chart="7" format="81" series="1">
      <pivotArea type="data" outline="0" fieldPosition="0">
        <references count="2">
          <reference field="4294967294" count="1" selected="0">
            <x v="0"/>
          </reference>
          <reference field="0" count="1" selected="0">
            <x v="13"/>
          </reference>
        </references>
      </pivotArea>
    </chartFormat>
    <chartFormat chart="7" format="82" series="1">
      <pivotArea type="data" outline="0" fieldPosition="0">
        <references count="2">
          <reference field="4294967294" count="1" selected="0">
            <x v="0"/>
          </reference>
          <reference field="0" count="1" selected="0">
            <x v="15"/>
          </reference>
        </references>
      </pivotArea>
    </chartFormat>
    <chartFormat chart="7" format="83" series="1">
      <pivotArea type="data" outline="0" fieldPosition="0">
        <references count="2">
          <reference field="4294967294" count="1" selected="0">
            <x v="0"/>
          </reference>
          <reference field="0" count="1" selected="0">
            <x v="16"/>
          </reference>
        </references>
      </pivotArea>
    </chartFormat>
    <chartFormat chart="7" format="84" series="1">
      <pivotArea type="data" outline="0" fieldPosition="0">
        <references count="2">
          <reference field="4294967294" count="1" selected="0">
            <x v="0"/>
          </reference>
          <reference field="0" count="1" selected="0">
            <x v="17"/>
          </reference>
        </references>
      </pivotArea>
    </chartFormat>
    <chartFormat chart="7" format="85" series="1">
      <pivotArea type="data" outline="0" fieldPosition="0">
        <references count="2">
          <reference field="4294967294" count="1" selected="0">
            <x v="0"/>
          </reference>
          <reference field="0" count="1" selected="0">
            <x v="18"/>
          </reference>
        </references>
      </pivotArea>
    </chartFormat>
    <chartFormat chart="7" format="86" series="1">
      <pivotArea type="data" outline="0" fieldPosition="0">
        <references count="2">
          <reference field="4294967294" count="1" selected="0">
            <x v="0"/>
          </reference>
          <reference field="0" count="1" selected="0">
            <x v="20"/>
          </reference>
        </references>
      </pivotArea>
    </chartFormat>
    <chartFormat chart="7" format="87" series="1">
      <pivotArea type="data" outline="0" fieldPosition="0">
        <references count="2">
          <reference field="4294967294" count="1" selected="0">
            <x v="0"/>
          </reference>
          <reference field="0" count="1" selected="0">
            <x v="21"/>
          </reference>
        </references>
      </pivotArea>
    </chartFormat>
    <chartFormat chart="7" format="88" series="1">
      <pivotArea type="data" outline="0" fieldPosition="0">
        <references count="2">
          <reference field="4294967294" count="1" selected="0">
            <x v="0"/>
          </reference>
          <reference field="0" count="1" selected="0">
            <x v="22"/>
          </reference>
        </references>
      </pivotArea>
    </chartFormat>
    <chartFormat chart="7" format="89" series="1">
      <pivotArea type="data" outline="0" fieldPosition="0">
        <references count="2">
          <reference field="4294967294" count="1" selected="0">
            <x v="0"/>
          </reference>
          <reference field="0" count="1" selected="0">
            <x v="23"/>
          </reference>
        </references>
      </pivotArea>
    </chartFormat>
    <chartFormat chart="10" format="40" series="1">
      <pivotArea type="data" outline="0" fieldPosition="0">
        <references count="2">
          <reference field="4294967294" count="1" selected="0">
            <x v="0"/>
          </reference>
          <reference field="0" count="1" selected="0">
            <x v="0"/>
          </reference>
        </references>
      </pivotArea>
    </chartFormat>
    <chartFormat chart="10" format="41" series="1">
      <pivotArea type="data" outline="0" fieldPosition="0">
        <references count="2">
          <reference field="4294967294" count="1" selected="0">
            <x v="0"/>
          </reference>
          <reference field="0" count="1" selected="0">
            <x v="1"/>
          </reference>
        </references>
      </pivotArea>
    </chartFormat>
    <chartFormat chart="10" format="42" series="1">
      <pivotArea type="data" outline="0" fieldPosition="0">
        <references count="2">
          <reference field="4294967294" count="1" selected="0">
            <x v="0"/>
          </reference>
          <reference field="0" count="1" selected="0">
            <x v="2"/>
          </reference>
        </references>
      </pivotArea>
    </chartFormat>
    <chartFormat chart="10" format="43" series="1">
      <pivotArea type="data" outline="0" fieldPosition="0">
        <references count="2">
          <reference field="4294967294" count="1" selected="0">
            <x v="0"/>
          </reference>
          <reference field="0" count="1" selected="0">
            <x v="3"/>
          </reference>
        </references>
      </pivotArea>
    </chartFormat>
    <chartFormat chart="10" format="44" series="1">
      <pivotArea type="data" outline="0" fieldPosition="0">
        <references count="2">
          <reference field="4294967294" count="1" selected="0">
            <x v="0"/>
          </reference>
          <reference field="0" count="1" selected="0">
            <x v="4"/>
          </reference>
        </references>
      </pivotArea>
    </chartFormat>
    <chartFormat chart="10" format="45" series="1">
      <pivotArea type="data" outline="0" fieldPosition="0">
        <references count="2">
          <reference field="4294967294" count="1" selected="0">
            <x v="0"/>
          </reference>
          <reference field="0" count="1" selected="0">
            <x v="5"/>
          </reference>
        </references>
      </pivotArea>
    </chartFormat>
    <chartFormat chart="10" format="46" series="1">
      <pivotArea type="data" outline="0" fieldPosition="0">
        <references count="2">
          <reference field="4294967294" count="1" selected="0">
            <x v="0"/>
          </reference>
          <reference field="0" count="1" selected="0">
            <x v="6"/>
          </reference>
        </references>
      </pivotArea>
    </chartFormat>
    <chartFormat chart="10" format="47" series="1">
      <pivotArea type="data" outline="0" fieldPosition="0">
        <references count="2">
          <reference field="4294967294" count="1" selected="0">
            <x v="0"/>
          </reference>
          <reference field="0" count="1" selected="0">
            <x v="9"/>
          </reference>
        </references>
      </pivotArea>
    </chartFormat>
    <chartFormat chart="10" format="48" series="1">
      <pivotArea type="data" outline="0" fieldPosition="0">
        <references count="2">
          <reference field="4294967294" count="1" selected="0">
            <x v="0"/>
          </reference>
          <reference field="0" count="1" selected="0">
            <x v="10"/>
          </reference>
        </references>
      </pivotArea>
    </chartFormat>
    <chartFormat chart="10" format="49" series="1">
      <pivotArea type="data" outline="0" fieldPosition="0">
        <references count="2">
          <reference field="4294967294" count="1" selected="0">
            <x v="0"/>
          </reference>
          <reference field="0" count="1" selected="0">
            <x v="11"/>
          </reference>
        </references>
      </pivotArea>
    </chartFormat>
    <chartFormat chart="10" format="50" series="1">
      <pivotArea type="data" outline="0" fieldPosition="0">
        <references count="2">
          <reference field="4294967294" count="1" selected="0">
            <x v="0"/>
          </reference>
          <reference field="0" count="1" selected="0">
            <x v="12"/>
          </reference>
        </references>
      </pivotArea>
    </chartFormat>
    <chartFormat chart="10" format="51" series="1">
      <pivotArea type="data" outline="0" fieldPosition="0">
        <references count="2">
          <reference field="4294967294" count="1" selected="0">
            <x v="0"/>
          </reference>
          <reference field="0" count="1" selected="0">
            <x v="15"/>
          </reference>
        </references>
      </pivotArea>
    </chartFormat>
    <chartFormat chart="10" format="52" series="1">
      <pivotArea type="data" outline="0" fieldPosition="0">
        <references count="2">
          <reference field="4294967294" count="1" selected="0">
            <x v="0"/>
          </reference>
          <reference field="0" count="1" selected="0">
            <x v="16"/>
          </reference>
        </references>
      </pivotArea>
    </chartFormat>
    <chartFormat chart="10" format="53" series="1">
      <pivotArea type="data" outline="0" fieldPosition="0">
        <references count="2">
          <reference field="4294967294" count="1" selected="0">
            <x v="0"/>
          </reference>
          <reference field="0" count="1" selected="0">
            <x v="17"/>
          </reference>
        </references>
      </pivotArea>
    </chartFormat>
    <chartFormat chart="10" format="54" series="1">
      <pivotArea type="data" outline="0" fieldPosition="0">
        <references count="2">
          <reference field="4294967294" count="1" selected="0">
            <x v="0"/>
          </reference>
          <reference field="0" count="1" selected="0">
            <x v="18"/>
          </reference>
        </references>
      </pivotArea>
    </chartFormat>
    <chartFormat chart="10" format="55" series="1">
      <pivotArea type="data" outline="0" fieldPosition="0">
        <references count="2">
          <reference field="4294967294" count="1" selected="0">
            <x v="0"/>
          </reference>
          <reference field="0" count="1" selected="0">
            <x v="19"/>
          </reference>
        </references>
      </pivotArea>
    </chartFormat>
    <chartFormat chart="10" format="56" series="1">
      <pivotArea type="data" outline="0" fieldPosition="0">
        <references count="2">
          <reference field="4294967294" count="1" selected="0">
            <x v="0"/>
          </reference>
          <reference field="0" count="1" selected="0">
            <x v="20"/>
          </reference>
        </references>
      </pivotArea>
    </chartFormat>
    <chartFormat chart="10" format="57" series="1">
      <pivotArea type="data" outline="0" fieldPosition="0">
        <references count="2">
          <reference field="4294967294" count="1" selected="0">
            <x v="0"/>
          </reference>
          <reference field="0" count="1" selected="0">
            <x v="21"/>
          </reference>
        </references>
      </pivotArea>
    </chartFormat>
    <chartFormat chart="10" format="58" series="1">
      <pivotArea type="data" outline="0" fieldPosition="0">
        <references count="2">
          <reference field="4294967294" count="1" selected="0">
            <x v="0"/>
          </reference>
          <reference field="0" count="1" selected="0">
            <x v="22"/>
          </reference>
        </references>
      </pivotArea>
    </chartFormat>
    <chartFormat chart="10" format="59" series="1">
      <pivotArea type="data" outline="0" fieldPosition="0">
        <references count="2">
          <reference field="4294967294" count="1" selected="0">
            <x v="0"/>
          </reference>
          <reference field="0" count="1" selected="0">
            <x v="23"/>
          </reference>
        </references>
      </pivotArea>
    </chartFormat>
    <chartFormat chart="11" format="13" series="1">
      <pivotArea type="data" outline="0" fieldPosition="0">
        <references count="2">
          <reference field="4294967294" count="1" selected="0">
            <x v="0"/>
          </reference>
          <reference field="0" count="1" selected="0">
            <x v="2"/>
          </reference>
        </references>
      </pivotArea>
    </chartFormat>
    <chartFormat chart="11" format="14" series="1">
      <pivotArea type="data" outline="0" fieldPosition="0">
        <references count="2">
          <reference field="4294967294" count="1" selected="0">
            <x v="0"/>
          </reference>
          <reference field="0" count="1" selected="0">
            <x v="4"/>
          </reference>
        </references>
      </pivotArea>
    </chartFormat>
    <chartFormat chart="11" format="15" series="1">
      <pivotArea type="data" outline="0" fieldPosition="0">
        <references count="2">
          <reference field="4294967294" count="1" selected="0">
            <x v="0"/>
          </reference>
          <reference field="0" count="1" selected="0">
            <x v="6"/>
          </reference>
        </references>
      </pivotArea>
    </chartFormat>
    <chartFormat chart="11" format="16" series="1">
      <pivotArea type="data" outline="0" fieldPosition="0">
        <references count="2">
          <reference field="4294967294" count="1" selected="0">
            <x v="0"/>
          </reference>
          <reference field="0" count="1" selected="0">
            <x v="7"/>
          </reference>
        </references>
      </pivotArea>
    </chartFormat>
    <chartFormat chart="11" format="17" series="1">
      <pivotArea type="data" outline="0" fieldPosition="0">
        <references count="2">
          <reference field="4294967294" count="1" selected="0">
            <x v="0"/>
          </reference>
          <reference field="0" count="1" selected="0">
            <x v="8"/>
          </reference>
        </references>
      </pivotArea>
    </chartFormat>
    <chartFormat chart="11" format="18" series="1">
      <pivotArea type="data" outline="0" fieldPosition="0">
        <references count="2">
          <reference field="4294967294" count="1" selected="0">
            <x v="0"/>
          </reference>
          <reference field="0" count="1" selected="0">
            <x v="10"/>
          </reference>
        </references>
      </pivotArea>
    </chartFormat>
    <chartFormat chart="11" format="19" series="1">
      <pivotArea type="data" outline="0" fieldPosition="0">
        <references count="2">
          <reference field="4294967294" count="1" selected="0">
            <x v="0"/>
          </reference>
          <reference field="0" count="1" selected="0">
            <x v="12"/>
          </reference>
        </references>
      </pivotArea>
    </chartFormat>
    <chartFormat chart="11" format="20" series="1">
      <pivotArea type="data" outline="0" fieldPosition="0">
        <references count="2">
          <reference field="4294967294" count="1" selected="0">
            <x v="0"/>
          </reference>
          <reference field="0" count="1" selected="0">
            <x v="14"/>
          </reference>
        </references>
      </pivotArea>
    </chartFormat>
    <chartFormat chart="11" format="21" series="1">
      <pivotArea type="data" outline="0" fieldPosition="0">
        <references count="2">
          <reference field="4294967294" count="1" selected="0">
            <x v="0"/>
          </reference>
          <reference field="0" count="1" selected="0">
            <x v="16"/>
          </reference>
        </references>
      </pivotArea>
    </chartFormat>
    <chartFormat chart="11" format="22" series="1">
      <pivotArea type="data" outline="0" fieldPosition="0">
        <references count="2">
          <reference field="4294967294" count="1" selected="0">
            <x v="0"/>
          </reference>
          <reference field="0" count="1" selected="0">
            <x v="18"/>
          </reference>
        </references>
      </pivotArea>
    </chartFormat>
    <chartFormat chart="11" format="23" series="1">
      <pivotArea type="data" outline="0" fieldPosition="0">
        <references count="2">
          <reference field="4294967294" count="1" selected="0">
            <x v="0"/>
          </reference>
          <reference field="0" count="1" selected="0">
            <x v="20"/>
          </reference>
        </references>
      </pivotArea>
    </chartFormat>
    <chartFormat chart="11" format="24" series="1">
      <pivotArea type="data" outline="0" fieldPosition="0">
        <references count="2">
          <reference field="4294967294" count="1" selected="0">
            <x v="0"/>
          </reference>
          <reference field="0" count="1" selected="0">
            <x v="21"/>
          </reference>
        </references>
      </pivotArea>
    </chartFormat>
    <chartFormat chart="11" format="25" series="1">
      <pivotArea type="data" outline="0" fieldPosition="0">
        <references count="2">
          <reference field="4294967294" count="1" selected="0">
            <x v="0"/>
          </reference>
          <reference field="0" count="1" selected="0">
            <x v="22"/>
          </reference>
        </references>
      </pivotArea>
    </chartFormat>
    <chartFormat chart="15" format="39" series="1">
      <pivotArea type="data" outline="0" fieldPosition="0">
        <references count="2">
          <reference field="4294967294" count="1" selected="0">
            <x v="0"/>
          </reference>
          <reference field="0" count="1" selected="0">
            <x v="2"/>
          </reference>
        </references>
      </pivotArea>
    </chartFormat>
    <chartFormat chart="15" format="40" series="1">
      <pivotArea type="data" outline="0" fieldPosition="0">
        <references count="2">
          <reference field="4294967294" count="1" selected="0">
            <x v="0"/>
          </reference>
          <reference field="0" count="1" selected="0">
            <x v="4"/>
          </reference>
        </references>
      </pivotArea>
    </chartFormat>
    <chartFormat chart="15" format="41" series="1">
      <pivotArea type="data" outline="0" fieldPosition="0">
        <references count="2">
          <reference field="4294967294" count="1" selected="0">
            <x v="0"/>
          </reference>
          <reference field="0" count="1" selected="0">
            <x v="6"/>
          </reference>
        </references>
      </pivotArea>
    </chartFormat>
    <chartFormat chart="15" format="42" series="1">
      <pivotArea type="data" outline="0" fieldPosition="0">
        <references count="2">
          <reference field="4294967294" count="1" selected="0">
            <x v="0"/>
          </reference>
          <reference field="0" count="1" selected="0">
            <x v="7"/>
          </reference>
        </references>
      </pivotArea>
    </chartFormat>
    <chartFormat chart="15" format="43" series="1">
      <pivotArea type="data" outline="0" fieldPosition="0">
        <references count="2">
          <reference field="4294967294" count="1" selected="0">
            <x v="0"/>
          </reference>
          <reference field="0" count="1" selected="0">
            <x v="8"/>
          </reference>
        </references>
      </pivotArea>
    </chartFormat>
    <chartFormat chart="15" format="44" series="1">
      <pivotArea type="data" outline="0" fieldPosition="0">
        <references count="2">
          <reference field="4294967294" count="1" selected="0">
            <x v="0"/>
          </reference>
          <reference field="0" count="1" selected="0">
            <x v="10"/>
          </reference>
        </references>
      </pivotArea>
    </chartFormat>
    <chartFormat chart="15" format="45" series="1">
      <pivotArea type="data" outline="0" fieldPosition="0">
        <references count="2">
          <reference field="4294967294" count="1" selected="0">
            <x v="0"/>
          </reference>
          <reference field="0" count="1" selected="0">
            <x v="12"/>
          </reference>
        </references>
      </pivotArea>
    </chartFormat>
    <chartFormat chart="15" format="46" series="1">
      <pivotArea type="data" outline="0" fieldPosition="0">
        <references count="2">
          <reference field="4294967294" count="1" selected="0">
            <x v="0"/>
          </reference>
          <reference field="0" count="1" selected="0">
            <x v="14"/>
          </reference>
        </references>
      </pivotArea>
    </chartFormat>
    <chartFormat chart="15" format="47" series="1">
      <pivotArea type="data" outline="0" fieldPosition="0">
        <references count="2">
          <reference field="4294967294" count="1" selected="0">
            <x v="0"/>
          </reference>
          <reference field="0" count="1" selected="0">
            <x v="16"/>
          </reference>
        </references>
      </pivotArea>
    </chartFormat>
    <chartFormat chart="15" format="48" series="1">
      <pivotArea type="data" outline="0" fieldPosition="0">
        <references count="2">
          <reference field="4294967294" count="1" selected="0">
            <x v="0"/>
          </reference>
          <reference field="0" count="1" selected="0">
            <x v="18"/>
          </reference>
        </references>
      </pivotArea>
    </chartFormat>
    <chartFormat chart="15" format="49" series="1">
      <pivotArea type="data" outline="0" fieldPosition="0">
        <references count="2">
          <reference field="4294967294" count="1" selected="0">
            <x v="0"/>
          </reference>
          <reference field="0" count="1" selected="0">
            <x v="20"/>
          </reference>
        </references>
      </pivotArea>
    </chartFormat>
    <chartFormat chart="15" format="50" series="1">
      <pivotArea type="data" outline="0" fieldPosition="0">
        <references count="2">
          <reference field="4294967294" count="1" selected="0">
            <x v="0"/>
          </reference>
          <reference field="0" count="1" selected="0">
            <x v="21"/>
          </reference>
        </references>
      </pivotArea>
    </chartFormat>
    <chartFormat chart="15" format="51" series="1">
      <pivotArea type="data" outline="0" fieldPosition="0">
        <references count="2">
          <reference field="4294967294" count="1" selected="0">
            <x v="0"/>
          </reference>
          <reference field="0" count="1" selected="0">
            <x v="22"/>
          </reference>
        </references>
      </pivotArea>
    </chartFormat>
    <chartFormat chart="16" format="0" series="1">
      <pivotArea type="data" outline="0" fieldPosition="0">
        <references count="2">
          <reference field="4294967294" count="1" selected="0">
            <x v="0"/>
          </reference>
          <reference field="0" count="1" selected="0">
            <x v="2"/>
          </reference>
        </references>
      </pivotArea>
    </chartFormat>
    <chartFormat chart="16" format="1" series="1">
      <pivotArea type="data" outline="0" fieldPosition="0">
        <references count="2">
          <reference field="4294967294" count="1" selected="0">
            <x v="0"/>
          </reference>
          <reference field="0" count="1" selected="0">
            <x v="4"/>
          </reference>
        </references>
      </pivotArea>
    </chartFormat>
    <chartFormat chart="16" format="2" series="1">
      <pivotArea type="data" outline="0" fieldPosition="0">
        <references count="2">
          <reference field="4294967294" count="1" selected="0">
            <x v="0"/>
          </reference>
          <reference field="0" count="1" selected="0">
            <x v="8"/>
          </reference>
        </references>
      </pivotArea>
    </chartFormat>
    <chartFormat chart="16" format="3" series="1">
      <pivotArea type="data" outline="0" fieldPosition="0">
        <references count="2">
          <reference field="4294967294" count="1" selected="0">
            <x v="0"/>
          </reference>
          <reference field="0" count="1" selected="0">
            <x v="10"/>
          </reference>
        </references>
      </pivotArea>
    </chartFormat>
    <chartFormat chart="16" format="4" series="1">
      <pivotArea type="data" outline="0" fieldPosition="0">
        <references count="2">
          <reference field="4294967294" count="1" selected="0">
            <x v="0"/>
          </reference>
          <reference field="0" count="1" selected="0">
            <x v="12"/>
          </reference>
        </references>
      </pivotArea>
    </chartFormat>
    <chartFormat chart="16" format="5" series="1">
      <pivotArea type="data" outline="0" fieldPosition="0">
        <references count="2">
          <reference field="4294967294" count="1" selected="0">
            <x v="0"/>
          </reference>
          <reference field="0" count="1" selected="0">
            <x v="14"/>
          </reference>
        </references>
      </pivotArea>
    </chartFormat>
    <chartFormat chart="16" format="6" series="1">
      <pivotArea type="data" outline="0" fieldPosition="0">
        <references count="2">
          <reference field="4294967294" count="1" selected="0">
            <x v="0"/>
          </reference>
          <reference field="0" count="1" selected="0">
            <x v="16"/>
          </reference>
        </references>
      </pivotArea>
    </chartFormat>
    <chartFormat chart="16" format="7" series="1">
      <pivotArea type="data" outline="0" fieldPosition="0">
        <references count="2">
          <reference field="4294967294" count="1" selected="0">
            <x v="0"/>
          </reference>
          <reference field="0" count="1" selected="0">
            <x v="18"/>
          </reference>
        </references>
      </pivotArea>
    </chartFormat>
    <chartFormat chart="16" format="8" series="1">
      <pivotArea type="data" outline="0" fieldPosition="0">
        <references count="2">
          <reference field="4294967294" count="1" selected="0">
            <x v="0"/>
          </reference>
          <reference field="0" count="1" selected="0">
            <x v="20"/>
          </reference>
        </references>
      </pivotArea>
    </chartFormat>
    <chartFormat chart="16" format="9" series="1">
      <pivotArea type="data" outline="0" fieldPosition="0">
        <references count="2">
          <reference field="4294967294" count="1" selected="0">
            <x v="0"/>
          </reference>
          <reference field="0" count="1" selected="0">
            <x v="21"/>
          </reference>
        </references>
      </pivotArea>
    </chartFormat>
    <chartFormat chart="16" format="10" series="1">
      <pivotArea type="data" outline="0" fieldPosition="0">
        <references count="2">
          <reference field="4294967294" count="1" selected="0">
            <x v="0"/>
          </reference>
          <reference field="0" count="1" selected="0">
            <x v="2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0.xml><?xml version="1.0" encoding="utf-8"?>
<pivotTableDefinition xmlns="http://schemas.openxmlformats.org/spreadsheetml/2006/main" xmlns:mc="http://schemas.openxmlformats.org/markup-compatibility/2006" xmlns:xr="http://schemas.microsoft.com/office/spreadsheetml/2014/revision" mc:Ignorable="xr" xr:uid="{00000000-0007-0000-0900-000003000000}" name="TablaDinámica8" cacheId="0"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chartFormat="19">
  <location ref="A191:Z230" firstHeaderRow="1" firstDataRow="2" firstDataCol="1"/>
  <pivotFields count="34">
    <pivotField axis="axisCol" showAll="0">
      <items count="26">
        <item x="16"/>
        <item x="0"/>
        <item x="1"/>
        <item x="2"/>
        <item x="3"/>
        <item x="20"/>
        <item x="18"/>
        <item x="22"/>
        <item x="21"/>
        <item x="6"/>
        <item x="7"/>
        <item x="8"/>
        <item x="9"/>
        <item x="17"/>
        <item x="23"/>
        <item x="10"/>
        <item x="11"/>
        <item x="12"/>
        <item x="13"/>
        <item x="19"/>
        <item x="4"/>
        <item x="5"/>
        <item x="14"/>
        <item x="15"/>
        <item x="24"/>
        <item t="default"/>
      </items>
    </pivotField>
    <pivotField showAll="0"/>
    <pivotField showAll="0"/>
    <pivotField axis="axisRow" showAll="0">
      <items count="41">
        <item x="0"/>
        <item x="1"/>
        <item x="2"/>
        <item x="3"/>
        <item x="4"/>
        <item x="5"/>
        <item x="6"/>
        <item x="7"/>
        <item x="8"/>
        <item x="9"/>
        <item x="10"/>
        <item x="11"/>
        <item x="12"/>
        <item x="13"/>
        <item x="14"/>
        <item x="15"/>
        <item x="16"/>
        <item x="17"/>
        <item x="18"/>
        <item x="19"/>
        <item x="20"/>
        <item x="21"/>
        <item x="22"/>
        <item x="23"/>
        <item x="24"/>
        <item x="25"/>
        <item x="26"/>
        <item x="27"/>
        <item x="28"/>
        <item h="1" x="37"/>
        <item x="29"/>
        <item x="30"/>
        <item x="31"/>
        <item h="1" x="38"/>
        <item x="32"/>
        <item x="33"/>
        <item m="1" x="39"/>
        <item x="34"/>
        <item x="35"/>
        <item x="36"/>
        <item t="default"/>
      </items>
    </pivotField>
    <pivotField multipleItemSelectionAllowed="1"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3"/>
  </rowFields>
  <rowItems count="38">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30"/>
    </i>
    <i>
      <x v="31"/>
    </i>
    <i>
      <x v="32"/>
    </i>
    <i>
      <x v="34"/>
    </i>
    <i>
      <x v="35"/>
    </i>
    <i>
      <x v="37"/>
    </i>
    <i>
      <x v="38"/>
    </i>
    <i>
      <x v="39"/>
    </i>
    <i t="grand">
      <x/>
    </i>
  </rowItems>
  <colFields count="1">
    <field x="0"/>
  </colFields>
  <colItems count="25">
    <i>
      <x/>
    </i>
    <i>
      <x v="1"/>
    </i>
    <i>
      <x v="2"/>
    </i>
    <i>
      <x v="3"/>
    </i>
    <i>
      <x v="4"/>
    </i>
    <i>
      <x v="5"/>
    </i>
    <i>
      <x v="6"/>
    </i>
    <i>
      <x v="7"/>
    </i>
    <i>
      <x v="8"/>
    </i>
    <i>
      <x v="9"/>
    </i>
    <i>
      <x v="10"/>
    </i>
    <i>
      <x v="11"/>
    </i>
    <i>
      <x v="12"/>
    </i>
    <i>
      <x v="13"/>
    </i>
    <i>
      <x v="14"/>
    </i>
    <i>
      <x v="15"/>
    </i>
    <i>
      <x v="16"/>
    </i>
    <i>
      <x v="17"/>
    </i>
    <i>
      <x v="18"/>
    </i>
    <i>
      <x v="19"/>
    </i>
    <i>
      <x v="20"/>
    </i>
    <i>
      <x v="21"/>
    </i>
    <i>
      <x v="22"/>
    </i>
    <i>
      <x v="23"/>
    </i>
    <i t="grand">
      <x/>
    </i>
  </colItems>
  <dataFields count="1">
    <dataField name="Promedio de Alcalinidad" fld="16" subtotal="average" baseField="3" baseItem="15"/>
  </dataFields>
  <formats count="90">
    <format dxfId="1472">
      <pivotArea type="all" dataOnly="0" outline="0" fieldPosition="0"/>
    </format>
    <format dxfId="1471">
      <pivotArea outline="0" collapsedLevelsAreSubtotals="1" fieldPosition="0"/>
    </format>
    <format dxfId="1470">
      <pivotArea type="origin" dataOnly="0" labelOnly="1" outline="0" fieldPosition="0"/>
    </format>
    <format dxfId="1469">
      <pivotArea field="0" type="button" dataOnly="0" labelOnly="1" outline="0" axis="axisCol" fieldPosition="0"/>
    </format>
    <format dxfId="1468">
      <pivotArea type="topRight" dataOnly="0" labelOnly="1" outline="0" fieldPosition="0"/>
    </format>
    <format dxfId="1467">
      <pivotArea field="3" type="button" dataOnly="0" labelOnly="1" outline="0" axis="axisRow" fieldPosition="0"/>
    </format>
    <format dxfId="1466">
      <pivotArea dataOnly="0" labelOnly="1" fieldPosition="0">
        <references count="1">
          <reference field="3" count="9">
            <x v="0"/>
            <x v="1"/>
            <x v="2"/>
            <x v="3"/>
            <x v="4"/>
            <x v="5"/>
            <x v="6"/>
            <x v="7"/>
            <x v="8"/>
          </reference>
        </references>
      </pivotArea>
    </format>
    <format dxfId="1465">
      <pivotArea dataOnly="0" labelOnly="1" grandRow="1" outline="0" fieldPosition="0"/>
    </format>
    <format dxfId="1464">
      <pivotArea dataOnly="0" labelOnly="1" fieldPosition="0">
        <references count="1">
          <reference field="0" count="18">
            <x v="0"/>
            <x v="1"/>
            <x v="2"/>
            <x v="3"/>
            <x v="4"/>
            <x v="9"/>
            <x v="10"/>
            <x v="11"/>
            <x v="12"/>
            <x v="13"/>
            <x v="15"/>
            <x v="16"/>
            <x v="17"/>
            <x v="18"/>
            <x v="20"/>
            <x v="21"/>
            <x v="22"/>
            <x v="23"/>
          </reference>
        </references>
      </pivotArea>
    </format>
    <format dxfId="1463">
      <pivotArea dataOnly="0" labelOnly="1" grandCol="1" outline="0" fieldPosition="0"/>
    </format>
    <format dxfId="1462">
      <pivotArea type="all" dataOnly="0" outline="0" fieldPosition="0"/>
    </format>
    <format dxfId="1461">
      <pivotArea outline="0" collapsedLevelsAreSubtotals="1" fieldPosition="0"/>
    </format>
    <format dxfId="1460">
      <pivotArea type="origin" dataOnly="0" labelOnly="1" outline="0" fieldPosition="0"/>
    </format>
    <format dxfId="1459">
      <pivotArea field="0" type="button" dataOnly="0" labelOnly="1" outline="0" axis="axisCol" fieldPosition="0"/>
    </format>
    <format dxfId="1458">
      <pivotArea type="topRight" dataOnly="0" labelOnly="1" outline="0" fieldPosition="0"/>
    </format>
    <format dxfId="1457">
      <pivotArea field="3" type="button" dataOnly="0" labelOnly="1" outline="0" axis="axisRow" fieldPosition="0"/>
    </format>
    <format dxfId="1456">
      <pivotArea dataOnly="0" labelOnly="1" fieldPosition="0">
        <references count="1">
          <reference field="3" count="11">
            <x v="21"/>
            <x v="22"/>
            <x v="23"/>
            <x v="24"/>
            <x v="25"/>
            <x v="26"/>
            <x v="27"/>
            <x v="28"/>
            <x v="30"/>
            <x v="31"/>
            <x v="32"/>
          </reference>
        </references>
      </pivotArea>
    </format>
    <format dxfId="1455">
      <pivotArea dataOnly="0" labelOnly="1" grandRow="1" outline="0" fieldPosition="0"/>
    </format>
    <format dxfId="1454">
      <pivotArea dataOnly="0" labelOnly="1" fieldPosition="0">
        <references count="1">
          <reference field="0" count="13">
            <x v="2"/>
            <x v="4"/>
            <x v="6"/>
            <x v="7"/>
            <x v="8"/>
            <x v="10"/>
            <x v="12"/>
            <x v="14"/>
            <x v="16"/>
            <x v="18"/>
            <x v="20"/>
            <x v="21"/>
            <x v="22"/>
          </reference>
        </references>
      </pivotArea>
    </format>
    <format dxfId="1453">
      <pivotArea dataOnly="0" labelOnly="1" grandCol="1" outline="0" fieldPosition="0"/>
    </format>
    <format dxfId="1452">
      <pivotArea type="all" dataOnly="0" outline="0" fieldPosition="0"/>
    </format>
    <format dxfId="1451">
      <pivotArea outline="0" collapsedLevelsAreSubtotals="1" fieldPosition="0"/>
    </format>
    <format dxfId="1450">
      <pivotArea type="origin" dataOnly="0" labelOnly="1" outline="0" fieldPosition="0"/>
    </format>
    <format dxfId="1449">
      <pivotArea field="0" type="button" dataOnly="0" labelOnly="1" outline="0" axis="axisCol" fieldPosition="0"/>
    </format>
    <format dxfId="1448">
      <pivotArea type="topRight" dataOnly="0" labelOnly="1" outline="0" fieldPosition="0"/>
    </format>
    <format dxfId="1447">
      <pivotArea field="3" type="button" dataOnly="0" labelOnly="1" outline="0" axis="axisRow" fieldPosition="0"/>
    </format>
    <format dxfId="1446">
      <pivotArea dataOnly="0" labelOnly="1" fieldPosition="0">
        <references count="1">
          <reference field="3" count="11">
            <x v="21"/>
            <x v="22"/>
            <x v="23"/>
            <x v="24"/>
            <x v="25"/>
            <x v="26"/>
            <x v="27"/>
            <x v="28"/>
            <x v="30"/>
            <x v="31"/>
            <x v="32"/>
          </reference>
        </references>
      </pivotArea>
    </format>
    <format dxfId="1445">
      <pivotArea dataOnly="0" labelOnly="1" grandRow="1" outline="0" fieldPosition="0"/>
    </format>
    <format dxfId="1444">
      <pivotArea dataOnly="0" labelOnly="1" fieldPosition="0">
        <references count="1">
          <reference field="0" count="13">
            <x v="2"/>
            <x v="4"/>
            <x v="6"/>
            <x v="7"/>
            <x v="8"/>
            <x v="10"/>
            <x v="12"/>
            <x v="14"/>
            <x v="16"/>
            <x v="18"/>
            <x v="20"/>
            <x v="21"/>
            <x v="22"/>
          </reference>
        </references>
      </pivotArea>
    </format>
    <format dxfId="1443">
      <pivotArea dataOnly="0" labelOnly="1" grandCol="1" outline="0" fieldPosition="0"/>
    </format>
    <format dxfId="1442">
      <pivotArea type="all" dataOnly="0" outline="0" fieldPosition="0"/>
    </format>
    <format dxfId="1441">
      <pivotArea outline="0" collapsedLevelsAreSubtotals="1" fieldPosition="0"/>
    </format>
    <format dxfId="1440">
      <pivotArea type="origin" dataOnly="0" labelOnly="1" outline="0" fieldPosition="0"/>
    </format>
    <format dxfId="1439">
      <pivotArea field="0" type="button" dataOnly="0" labelOnly="1" outline="0" axis="axisCol" fieldPosition="0"/>
    </format>
    <format dxfId="1438">
      <pivotArea type="topRight" dataOnly="0" labelOnly="1" outline="0" fieldPosition="0"/>
    </format>
    <format dxfId="1437">
      <pivotArea field="3" type="button" dataOnly="0" labelOnly="1" outline="0" axis="axisRow" fieldPosition="0"/>
    </format>
    <format dxfId="1436">
      <pivotArea dataOnly="0" labelOnly="1" fieldPosition="0">
        <references count="1">
          <reference field="3" count="11">
            <x v="21"/>
            <x v="22"/>
            <x v="23"/>
            <x v="24"/>
            <x v="25"/>
            <x v="26"/>
            <x v="27"/>
            <x v="28"/>
            <x v="30"/>
            <x v="31"/>
            <x v="32"/>
          </reference>
        </references>
      </pivotArea>
    </format>
    <format dxfId="1435">
      <pivotArea dataOnly="0" labelOnly="1" grandRow="1" outline="0" fieldPosition="0"/>
    </format>
    <format dxfId="1434">
      <pivotArea dataOnly="0" labelOnly="1" fieldPosition="0">
        <references count="1">
          <reference field="0" count="13">
            <x v="2"/>
            <x v="4"/>
            <x v="6"/>
            <x v="7"/>
            <x v="8"/>
            <x v="10"/>
            <x v="12"/>
            <x v="14"/>
            <x v="16"/>
            <x v="18"/>
            <x v="20"/>
            <x v="21"/>
            <x v="22"/>
          </reference>
        </references>
      </pivotArea>
    </format>
    <format dxfId="1433">
      <pivotArea dataOnly="0" labelOnly="1" grandCol="1" outline="0" fieldPosition="0"/>
    </format>
    <format dxfId="1432">
      <pivotArea type="all" dataOnly="0" outline="0" fieldPosition="0"/>
    </format>
    <format dxfId="1431">
      <pivotArea outline="0" collapsedLevelsAreSubtotals="1" fieldPosition="0"/>
    </format>
    <format dxfId="1430">
      <pivotArea type="origin" dataOnly="0" labelOnly="1" outline="0" fieldPosition="0"/>
    </format>
    <format dxfId="1429">
      <pivotArea field="0" type="button" dataOnly="0" labelOnly="1" outline="0" axis="axisCol" fieldPosition="0"/>
    </format>
    <format dxfId="1428">
      <pivotArea type="topRight" dataOnly="0" labelOnly="1" outline="0" fieldPosition="0"/>
    </format>
    <format dxfId="1427">
      <pivotArea field="3" type="button" dataOnly="0" labelOnly="1" outline="0" axis="axisRow" fieldPosition="0"/>
    </format>
    <format dxfId="1426">
      <pivotArea dataOnly="0" labelOnly="1" fieldPosition="0">
        <references count="1">
          <reference field="3" count="11">
            <x v="21"/>
            <x v="22"/>
            <x v="23"/>
            <x v="24"/>
            <x v="25"/>
            <x v="26"/>
            <x v="27"/>
            <x v="28"/>
            <x v="30"/>
            <x v="31"/>
            <x v="32"/>
          </reference>
        </references>
      </pivotArea>
    </format>
    <format dxfId="1425">
      <pivotArea dataOnly="0" labelOnly="1" grandRow="1" outline="0" fieldPosition="0"/>
    </format>
    <format dxfId="1424">
      <pivotArea dataOnly="0" labelOnly="1" fieldPosition="0">
        <references count="1">
          <reference field="0" count="13">
            <x v="2"/>
            <x v="4"/>
            <x v="6"/>
            <x v="7"/>
            <x v="8"/>
            <x v="10"/>
            <x v="12"/>
            <x v="14"/>
            <x v="16"/>
            <x v="18"/>
            <x v="20"/>
            <x v="21"/>
            <x v="22"/>
          </reference>
        </references>
      </pivotArea>
    </format>
    <format dxfId="1423">
      <pivotArea dataOnly="0" labelOnly="1" grandCol="1" outline="0" fieldPosition="0"/>
    </format>
    <format dxfId="1422">
      <pivotArea type="all" dataOnly="0" outline="0" fieldPosition="0"/>
    </format>
    <format dxfId="1421">
      <pivotArea outline="0" collapsedLevelsAreSubtotals="1" fieldPosition="0"/>
    </format>
    <format dxfId="1420">
      <pivotArea type="origin" dataOnly="0" labelOnly="1" outline="0" fieldPosition="0"/>
    </format>
    <format dxfId="1419">
      <pivotArea field="0" type="button" dataOnly="0" labelOnly="1" outline="0" axis="axisCol" fieldPosition="0"/>
    </format>
    <format dxfId="1418">
      <pivotArea type="topRight" dataOnly="0" labelOnly="1" outline="0" fieldPosition="0"/>
    </format>
    <format dxfId="1417">
      <pivotArea field="3" type="button" dataOnly="0" labelOnly="1" outline="0" axis="axisRow" fieldPosition="0"/>
    </format>
    <format dxfId="1416">
      <pivotArea dataOnly="0" labelOnly="1" fieldPosition="0">
        <references count="1">
          <reference field="3" count="0"/>
        </references>
      </pivotArea>
    </format>
    <format dxfId="1415">
      <pivotArea dataOnly="0" labelOnly="1" grandRow="1" outline="0" fieldPosition="0"/>
    </format>
    <format dxfId="1414">
      <pivotArea dataOnly="0" labelOnly="1" fieldPosition="0">
        <references count="1">
          <reference field="0" count="0"/>
        </references>
      </pivotArea>
    </format>
    <format dxfId="1413">
      <pivotArea dataOnly="0" labelOnly="1" grandCol="1" outline="0" fieldPosition="0"/>
    </format>
    <format dxfId="1412">
      <pivotArea type="all" dataOnly="0" outline="0" fieldPosition="0"/>
    </format>
    <format dxfId="1411">
      <pivotArea outline="0" collapsedLevelsAreSubtotals="1" fieldPosition="0"/>
    </format>
    <format dxfId="1410">
      <pivotArea type="origin" dataOnly="0" labelOnly="1" outline="0" fieldPosition="0"/>
    </format>
    <format dxfId="1409">
      <pivotArea field="0" type="button" dataOnly="0" labelOnly="1" outline="0" axis="axisCol" fieldPosition="0"/>
    </format>
    <format dxfId="1408">
      <pivotArea type="topRight" dataOnly="0" labelOnly="1" outline="0" fieldPosition="0"/>
    </format>
    <format dxfId="1407">
      <pivotArea field="3" type="button" dataOnly="0" labelOnly="1" outline="0" axis="axisRow" fieldPosition="0"/>
    </format>
    <format dxfId="1406">
      <pivotArea dataOnly="0" labelOnly="1" fieldPosition="0">
        <references count="1">
          <reference field="3" count="0"/>
        </references>
      </pivotArea>
    </format>
    <format dxfId="1405">
      <pivotArea dataOnly="0" labelOnly="1" grandRow="1" outline="0" fieldPosition="0"/>
    </format>
    <format dxfId="1404">
      <pivotArea dataOnly="0" labelOnly="1" fieldPosition="0">
        <references count="1">
          <reference field="0" count="0"/>
        </references>
      </pivotArea>
    </format>
    <format dxfId="1403">
      <pivotArea dataOnly="0" labelOnly="1" grandCol="1" outline="0" fieldPosition="0"/>
    </format>
    <format dxfId="1402">
      <pivotArea type="all" dataOnly="0" outline="0" fieldPosition="0"/>
    </format>
    <format dxfId="1401">
      <pivotArea outline="0" collapsedLevelsAreSubtotals="1" fieldPosition="0"/>
    </format>
    <format dxfId="1400">
      <pivotArea type="origin" dataOnly="0" labelOnly="1" outline="0" fieldPosition="0"/>
    </format>
    <format dxfId="1399">
      <pivotArea field="0" type="button" dataOnly="0" labelOnly="1" outline="0" axis="axisCol" fieldPosition="0"/>
    </format>
    <format dxfId="1398">
      <pivotArea type="topRight" dataOnly="0" labelOnly="1" outline="0" fieldPosition="0"/>
    </format>
    <format dxfId="1397">
      <pivotArea field="3" type="button" dataOnly="0" labelOnly="1" outline="0" axis="axisRow" fieldPosition="0"/>
    </format>
    <format dxfId="1396">
      <pivotArea dataOnly="0" labelOnly="1" fieldPosition="0">
        <references count="1">
          <reference field="3" count="0"/>
        </references>
      </pivotArea>
    </format>
    <format dxfId="1395">
      <pivotArea dataOnly="0" labelOnly="1" grandRow="1" outline="0" fieldPosition="0"/>
    </format>
    <format dxfId="1394">
      <pivotArea dataOnly="0" labelOnly="1" fieldPosition="0">
        <references count="1">
          <reference field="0" count="24">
            <x v="0"/>
            <x v="1"/>
            <x v="2"/>
            <x v="3"/>
            <x v="4"/>
            <x v="5"/>
            <x v="6"/>
            <x v="7"/>
            <x v="8"/>
            <x v="9"/>
            <x v="10"/>
            <x v="11"/>
            <x v="12"/>
            <x v="13"/>
            <x v="14"/>
            <x v="15"/>
            <x v="16"/>
            <x v="17"/>
            <x v="18"/>
            <x v="19"/>
            <x v="20"/>
            <x v="21"/>
            <x v="22"/>
            <x v="23"/>
          </reference>
        </references>
      </pivotArea>
    </format>
    <format dxfId="1393">
      <pivotArea dataOnly="0" labelOnly="1" grandCol="1" outline="0" fieldPosition="0"/>
    </format>
    <format dxfId="1392">
      <pivotArea type="all" dataOnly="0" outline="0" fieldPosition="0"/>
    </format>
    <format dxfId="1391">
      <pivotArea outline="0" collapsedLevelsAreSubtotals="1" fieldPosition="0"/>
    </format>
    <format dxfId="1390">
      <pivotArea type="origin" dataOnly="0" labelOnly="1" outline="0" fieldPosition="0"/>
    </format>
    <format dxfId="1389">
      <pivotArea field="0" type="button" dataOnly="0" labelOnly="1" outline="0" axis="axisCol" fieldPosition="0"/>
    </format>
    <format dxfId="1388">
      <pivotArea type="topRight" dataOnly="0" labelOnly="1" outline="0" fieldPosition="0"/>
    </format>
    <format dxfId="1387">
      <pivotArea field="3" type="button" dataOnly="0" labelOnly="1" outline="0" axis="axisRow" fieldPosition="0"/>
    </format>
    <format dxfId="1386">
      <pivotArea dataOnly="0" labelOnly="1" fieldPosition="0">
        <references count="1">
          <reference field="3" count="0"/>
        </references>
      </pivotArea>
    </format>
    <format dxfId="1385">
      <pivotArea dataOnly="0" labelOnly="1" grandRow="1" outline="0" fieldPosition="0"/>
    </format>
    <format dxfId="1384">
      <pivotArea dataOnly="0" labelOnly="1" fieldPosition="0">
        <references count="1">
          <reference field="0" count="24">
            <x v="0"/>
            <x v="1"/>
            <x v="2"/>
            <x v="3"/>
            <x v="4"/>
            <x v="5"/>
            <x v="6"/>
            <x v="7"/>
            <x v="8"/>
            <x v="9"/>
            <x v="10"/>
            <x v="11"/>
            <x v="12"/>
            <x v="13"/>
            <x v="14"/>
            <x v="15"/>
            <x v="16"/>
            <x v="17"/>
            <x v="18"/>
            <x v="19"/>
            <x v="20"/>
            <x v="21"/>
            <x v="22"/>
            <x v="23"/>
          </reference>
        </references>
      </pivotArea>
    </format>
    <format dxfId="1383">
      <pivotArea dataOnly="0" labelOnly="1" grandCol="1" outline="0" fieldPosition="0"/>
    </format>
  </formats>
  <chartFormats count="96">
    <chartFormat chart="15" format="72" series="1">
      <pivotArea type="data" outline="0" fieldPosition="0">
        <references count="1">
          <reference field="0" count="1" selected="0">
            <x v="0"/>
          </reference>
        </references>
      </pivotArea>
    </chartFormat>
    <chartFormat chart="15" format="73" series="1">
      <pivotArea type="data" outline="0" fieldPosition="0">
        <references count="1">
          <reference field="0" count="1" selected="0">
            <x v="1"/>
          </reference>
        </references>
      </pivotArea>
    </chartFormat>
    <chartFormat chart="15" format="74" series="1">
      <pivotArea type="data" outline="0" fieldPosition="0">
        <references count="1">
          <reference field="0" count="1" selected="0">
            <x v="2"/>
          </reference>
        </references>
      </pivotArea>
    </chartFormat>
    <chartFormat chart="15" format="75" series="1">
      <pivotArea type="data" outline="0" fieldPosition="0">
        <references count="1">
          <reference field="0" count="1" selected="0">
            <x v="3"/>
          </reference>
        </references>
      </pivotArea>
    </chartFormat>
    <chartFormat chart="15" format="76" series="1">
      <pivotArea type="data" outline="0" fieldPosition="0">
        <references count="1">
          <reference field="0" count="1" selected="0">
            <x v="4"/>
          </reference>
        </references>
      </pivotArea>
    </chartFormat>
    <chartFormat chart="15" format="77" series="1">
      <pivotArea type="data" outline="0" fieldPosition="0">
        <references count="1">
          <reference field="0" count="1" selected="0">
            <x v="5"/>
          </reference>
        </references>
      </pivotArea>
    </chartFormat>
    <chartFormat chart="15" format="78" series="1">
      <pivotArea type="data" outline="0" fieldPosition="0">
        <references count="1">
          <reference field="0" count="1" selected="0">
            <x v="6"/>
          </reference>
        </references>
      </pivotArea>
    </chartFormat>
    <chartFormat chart="15" format="79" series="1">
      <pivotArea type="data" outline="0" fieldPosition="0">
        <references count="1">
          <reference field="0" count="1" selected="0">
            <x v="7"/>
          </reference>
        </references>
      </pivotArea>
    </chartFormat>
    <chartFormat chart="15" format="80" series="1">
      <pivotArea type="data" outline="0" fieldPosition="0">
        <references count="1">
          <reference field="0" count="1" selected="0">
            <x v="8"/>
          </reference>
        </references>
      </pivotArea>
    </chartFormat>
    <chartFormat chart="15" format="81" series="1">
      <pivotArea type="data" outline="0" fieldPosition="0">
        <references count="1">
          <reference field="0" count="1" selected="0">
            <x v="9"/>
          </reference>
        </references>
      </pivotArea>
    </chartFormat>
    <chartFormat chart="15" format="82" series="1">
      <pivotArea type="data" outline="0" fieldPosition="0">
        <references count="1">
          <reference field="0" count="1" selected="0">
            <x v="10"/>
          </reference>
        </references>
      </pivotArea>
    </chartFormat>
    <chartFormat chart="15" format="83" series="1">
      <pivotArea type="data" outline="0" fieldPosition="0">
        <references count="1">
          <reference field="0" count="1" selected="0">
            <x v="11"/>
          </reference>
        </references>
      </pivotArea>
    </chartFormat>
    <chartFormat chart="15" format="84" series="1">
      <pivotArea type="data" outline="0" fieldPosition="0">
        <references count="1">
          <reference field="0" count="1" selected="0">
            <x v="12"/>
          </reference>
        </references>
      </pivotArea>
    </chartFormat>
    <chartFormat chart="15" format="85" series="1">
      <pivotArea type="data" outline="0" fieldPosition="0">
        <references count="1">
          <reference field="0" count="1" selected="0">
            <x v="13"/>
          </reference>
        </references>
      </pivotArea>
    </chartFormat>
    <chartFormat chart="15" format="86" series="1">
      <pivotArea type="data" outline="0" fieldPosition="0">
        <references count="1">
          <reference field="0" count="1" selected="0">
            <x v="14"/>
          </reference>
        </references>
      </pivotArea>
    </chartFormat>
    <chartFormat chart="15" format="87" series="1">
      <pivotArea type="data" outline="0" fieldPosition="0">
        <references count="1">
          <reference field="0" count="1" selected="0">
            <x v="15"/>
          </reference>
        </references>
      </pivotArea>
    </chartFormat>
    <chartFormat chart="15" format="88" series="1">
      <pivotArea type="data" outline="0" fieldPosition="0">
        <references count="1">
          <reference field="0" count="1" selected="0">
            <x v="16"/>
          </reference>
        </references>
      </pivotArea>
    </chartFormat>
    <chartFormat chart="15" format="89" series="1">
      <pivotArea type="data" outline="0" fieldPosition="0">
        <references count="1">
          <reference field="0" count="1" selected="0">
            <x v="17"/>
          </reference>
        </references>
      </pivotArea>
    </chartFormat>
    <chartFormat chart="15" format="90" series="1">
      <pivotArea type="data" outline="0" fieldPosition="0">
        <references count="1">
          <reference field="0" count="1" selected="0">
            <x v="18"/>
          </reference>
        </references>
      </pivotArea>
    </chartFormat>
    <chartFormat chart="15" format="91" series="1">
      <pivotArea type="data" outline="0" fieldPosition="0">
        <references count="1">
          <reference field="0" count="1" selected="0">
            <x v="19"/>
          </reference>
        </references>
      </pivotArea>
    </chartFormat>
    <chartFormat chart="15" format="92" series="1">
      <pivotArea type="data" outline="0" fieldPosition="0">
        <references count="1">
          <reference field="0" count="1" selected="0">
            <x v="20"/>
          </reference>
        </references>
      </pivotArea>
    </chartFormat>
    <chartFormat chart="15" format="93" series="1">
      <pivotArea type="data" outline="0" fieldPosition="0">
        <references count="1">
          <reference field="0" count="1" selected="0">
            <x v="21"/>
          </reference>
        </references>
      </pivotArea>
    </chartFormat>
    <chartFormat chart="15" format="94" series="1">
      <pivotArea type="data" outline="0" fieldPosition="0">
        <references count="1">
          <reference field="0" count="1" selected="0">
            <x v="22"/>
          </reference>
        </references>
      </pivotArea>
    </chartFormat>
    <chartFormat chart="15" format="95" series="1">
      <pivotArea type="data" outline="0" fieldPosition="0">
        <references count="1">
          <reference field="0" count="1" selected="0">
            <x v="23"/>
          </reference>
        </references>
      </pivotArea>
    </chartFormat>
    <chartFormat chart="17" format="168" series="1">
      <pivotArea type="data" outline="0" fieldPosition="0">
        <references count="1">
          <reference field="0" count="1" selected="0">
            <x v="0"/>
          </reference>
        </references>
      </pivotArea>
    </chartFormat>
    <chartFormat chart="17" format="169" series="1">
      <pivotArea type="data" outline="0" fieldPosition="0">
        <references count="1">
          <reference field="0" count="1" selected="0">
            <x v="1"/>
          </reference>
        </references>
      </pivotArea>
    </chartFormat>
    <chartFormat chart="17" format="170" series="1">
      <pivotArea type="data" outline="0" fieldPosition="0">
        <references count="1">
          <reference field="0" count="1" selected="0">
            <x v="2"/>
          </reference>
        </references>
      </pivotArea>
    </chartFormat>
    <chartFormat chart="17" format="171" series="1">
      <pivotArea type="data" outline="0" fieldPosition="0">
        <references count="1">
          <reference field="0" count="1" selected="0">
            <x v="3"/>
          </reference>
        </references>
      </pivotArea>
    </chartFormat>
    <chartFormat chart="17" format="172" series="1">
      <pivotArea type="data" outline="0" fieldPosition="0">
        <references count="1">
          <reference field="0" count="1" selected="0">
            <x v="4"/>
          </reference>
        </references>
      </pivotArea>
    </chartFormat>
    <chartFormat chart="17" format="173" series="1">
      <pivotArea type="data" outline="0" fieldPosition="0">
        <references count="1">
          <reference field="0" count="1" selected="0">
            <x v="5"/>
          </reference>
        </references>
      </pivotArea>
    </chartFormat>
    <chartFormat chart="17" format="174" series="1">
      <pivotArea type="data" outline="0" fieldPosition="0">
        <references count="1">
          <reference field="0" count="1" selected="0">
            <x v="6"/>
          </reference>
        </references>
      </pivotArea>
    </chartFormat>
    <chartFormat chart="17" format="175" series="1">
      <pivotArea type="data" outline="0" fieldPosition="0">
        <references count="1">
          <reference field="0" count="1" selected="0">
            <x v="7"/>
          </reference>
        </references>
      </pivotArea>
    </chartFormat>
    <chartFormat chart="17" format="176" series="1">
      <pivotArea type="data" outline="0" fieldPosition="0">
        <references count="1">
          <reference field="0" count="1" selected="0">
            <x v="8"/>
          </reference>
        </references>
      </pivotArea>
    </chartFormat>
    <chartFormat chart="17" format="177" series="1">
      <pivotArea type="data" outline="0" fieldPosition="0">
        <references count="1">
          <reference field="0" count="1" selected="0">
            <x v="9"/>
          </reference>
        </references>
      </pivotArea>
    </chartFormat>
    <chartFormat chart="17" format="178" series="1">
      <pivotArea type="data" outline="0" fieldPosition="0">
        <references count="1">
          <reference field="0" count="1" selected="0">
            <x v="10"/>
          </reference>
        </references>
      </pivotArea>
    </chartFormat>
    <chartFormat chart="17" format="179" series="1">
      <pivotArea type="data" outline="0" fieldPosition="0">
        <references count="1">
          <reference field="0" count="1" selected="0">
            <x v="11"/>
          </reference>
        </references>
      </pivotArea>
    </chartFormat>
    <chartFormat chart="17" format="180" series="1">
      <pivotArea type="data" outline="0" fieldPosition="0">
        <references count="1">
          <reference field="0" count="1" selected="0">
            <x v="12"/>
          </reference>
        </references>
      </pivotArea>
    </chartFormat>
    <chartFormat chart="17" format="181" series="1">
      <pivotArea type="data" outline="0" fieldPosition="0">
        <references count="1">
          <reference field="0" count="1" selected="0">
            <x v="13"/>
          </reference>
        </references>
      </pivotArea>
    </chartFormat>
    <chartFormat chart="17" format="182" series="1">
      <pivotArea type="data" outline="0" fieldPosition="0">
        <references count="1">
          <reference field="0" count="1" selected="0">
            <x v="14"/>
          </reference>
        </references>
      </pivotArea>
    </chartFormat>
    <chartFormat chart="17" format="183" series="1">
      <pivotArea type="data" outline="0" fieldPosition="0">
        <references count="1">
          <reference field="0" count="1" selected="0">
            <x v="15"/>
          </reference>
        </references>
      </pivotArea>
    </chartFormat>
    <chartFormat chart="17" format="184" series="1">
      <pivotArea type="data" outline="0" fieldPosition="0">
        <references count="1">
          <reference field="0" count="1" selected="0">
            <x v="16"/>
          </reference>
        </references>
      </pivotArea>
    </chartFormat>
    <chartFormat chart="17" format="185" series="1">
      <pivotArea type="data" outline="0" fieldPosition="0">
        <references count="1">
          <reference field="0" count="1" selected="0">
            <x v="17"/>
          </reference>
        </references>
      </pivotArea>
    </chartFormat>
    <chartFormat chart="17" format="186" series="1">
      <pivotArea type="data" outline="0" fieldPosition="0">
        <references count="1">
          <reference field="0" count="1" selected="0">
            <x v="18"/>
          </reference>
        </references>
      </pivotArea>
    </chartFormat>
    <chartFormat chart="17" format="187" series="1">
      <pivotArea type="data" outline="0" fieldPosition="0">
        <references count="1">
          <reference field="0" count="1" selected="0">
            <x v="19"/>
          </reference>
        </references>
      </pivotArea>
    </chartFormat>
    <chartFormat chart="17" format="188" series="1">
      <pivotArea type="data" outline="0" fieldPosition="0">
        <references count="1">
          <reference field="0" count="1" selected="0">
            <x v="20"/>
          </reference>
        </references>
      </pivotArea>
    </chartFormat>
    <chartFormat chart="17" format="189" series="1">
      <pivotArea type="data" outline="0" fieldPosition="0">
        <references count="1">
          <reference field="0" count="1" selected="0">
            <x v="21"/>
          </reference>
        </references>
      </pivotArea>
    </chartFormat>
    <chartFormat chart="17" format="190" series="1">
      <pivotArea type="data" outline="0" fieldPosition="0">
        <references count="1">
          <reference field="0" count="1" selected="0">
            <x v="22"/>
          </reference>
        </references>
      </pivotArea>
    </chartFormat>
    <chartFormat chart="17" format="191" series="1">
      <pivotArea type="data" outline="0" fieldPosition="0">
        <references count="1">
          <reference field="0" count="1" selected="0">
            <x v="23"/>
          </reference>
        </references>
      </pivotArea>
    </chartFormat>
    <chartFormat chart="18" format="216" series="1">
      <pivotArea type="data" outline="0" fieldPosition="0">
        <references count="1">
          <reference field="0" count="1" selected="0">
            <x v="0"/>
          </reference>
        </references>
      </pivotArea>
    </chartFormat>
    <chartFormat chart="18" format="217" series="1">
      <pivotArea type="data" outline="0" fieldPosition="0">
        <references count="1">
          <reference field="0" count="1" selected="0">
            <x v="1"/>
          </reference>
        </references>
      </pivotArea>
    </chartFormat>
    <chartFormat chart="18" format="218" series="1">
      <pivotArea type="data" outline="0" fieldPosition="0">
        <references count="1">
          <reference field="0" count="1" selected="0">
            <x v="2"/>
          </reference>
        </references>
      </pivotArea>
    </chartFormat>
    <chartFormat chart="18" format="219" series="1">
      <pivotArea type="data" outline="0" fieldPosition="0">
        <references count="1">
          <reference field="0" count="1" selected="0">
            <x v="3"/>
          </reference>
        </references>
      </pivotArea>
    </chartFormat>
    <chartFormat chart="18" format="220" series="1">
      <pivotArea type="data" outline="0" fieldPosition="0">
        <references count="1">
          <reference field="0" count="1" selected="0">
            <x v="4"/>
          </reference>
        </references>
      </pivotArea>
    </chartFormat>
    <chartFormat chart="18" format="221" series="1">
      <pivotArea type="data" outline="0" fieldPosition="0">
        <references count="1">
          <reference field="0" count="1" selected="0">
            <x v="5"/>
          </reference>
        </references>
      </pivotArea>
    </chartFormat>
    <chartFormat chart="18" format="222" series="1">
      <pivotArea type="data" outline="0" fieldPosition="0">
        <references count="1">
          <reference field="0" count="1" selected="0">
            <x v="6"/>
          </reference>
        </references>
      </pivotArea>
    </chartFormat>
    <chartFormat chart="18" format="223" series="1">
      <pivotArea type="data" outline="0" fieldPosition="0">
        <references count="1">
          <reference field="0" count="1" selected="0">
            <x v="7"/>
          </reference>
        </references>
      </pivotArea>
    </chartFormat>
    <chartFormat chart="18" format="224" series="1">
      <pivotArea type="data" outline="0" fieldPosition="0">
        <references count="1">
          <reference field="0" count="1" selected="0">
            <x v="8"/>
          </reference>
        </references>
      </pivotArea>
    </chartFormat>
    <chartFormat chart="18" format="225" series="1">
      <pivotArea type="data" outline="0" fieldPosition="0">
        <references count="1">
          <reference field="0" count="1" selected="0">
            <x v="9"/>
          </reference>
        </references>
      </pivotArea>
    </chartFormat>
    <chartFormat chart="18" format="226" series="1">
      <pivotArea type="data" outline="0" fieldPosition="0">
        <references count="1">
          <reference field="0" count="1" selected="0">
            <x v="10"/>
          </reference>
        </references>
      </pivotArea>
    </chartFormat>
    <chartFormat chart="18" format="227" series="1">
      <pivotArea type="data" outline="0" fieldPosition="0">
        <references count="1">
          <reference field="0" count="1" selected="0">
            <x v="11"/>
          </reference>
        </references>
      </pivotArea>
    </chartFormat>
    <chartFormat chart="18" format="228" series="1">
      <pivotArea type="data" outline="0" fieldPosition="0">
        <references count="1">
          <reference field="0" count="1" selected="0">
            <x v="12"/>
          </reference>
        </references>
      </pivotArea>
    </chartFormat>
    <chartFormat chart="18" format="229" series="1">
      <pivotArea type="data" outline="0" fieldPosition="0">
        <references count="1">
          <reference field="0" count="1" selected="0">
            <x v="13"/>
          </reference>
        </references>
      </pivotArea>
    </chartFormat>
    <chartFormat chart="18" format="230" series="1">
      <pivotArea type="data" outline="0" fieldPosition="0">
        <references count="1">
          <reference field="0" count="1" selected="0">
            <x v="14"/>
          </reference>
        </references>
      </pivotArea>
    </chartFormat>
    <chartFormat chart="18" format="231" series="1">
      <pivotArea type="data" outline="0" fieldPosition="0">
        <references count="1">
          <reference field="0" count="1" selected="0">
            <x v="15"/>
          </reference>
        </references>
      </pivotArea>
    </chartFormat>
    <chartFormat chart="18" format="232" series="1">
      <pivotArea type="data" outline="0" fieldPosition="0">
        <references count="1">
          <reference field="0" count="1" selected="0">
            <x v="16"/>
          </reference>
        </references>
      </pivotArea>
    </chartFormat>
    <chartFormat chart="18" format="233" series="1">
      <pivotArea type="data" outline="0" fieldPosition="0">
        <references count="1">
          <reference field="0" count="1" selected="0">
            <x v="17"/>
          </reference>
        </references>
      </pivotArea>
    </chartFormat>
    <chartFormat chart="18" format="234" series="1">
      <pivotArea type="data" outline="0" fieldPosition="0">
        <references count="1">
          <reference field="0" count="1" selected="0">
            <x v="18"/>
          </reference>
        </references>
      </pivotArea>
    </chartFormat>
    <chartFormat chart="18" format="235" series="1">
      <pivotArea type="data" outline="0" fieldPosition="0">
        <references count="1">
          <reference field="0" count="1" selected="0">
            <x v="19"/>
          </reference>
        </references>
      </pivotArea>
    </chartFormat>
    <chartFormat chart="18" format="236" series="1">
      <pivotArea type="data" outline="0" fieldPosition="0">
        <references count="1">
          <reference field="0" count="1" selected="0">
            <x v="20"/>
          </reference>
        </references>
      </pivotArea>
    </chartFormat>
    <chartFormat chart="18" format="237" series="1">
      <pivotArea type="data" outline="0" fieldPosition="0">
        <references count="1">
          <reference field="0" count="1" selected="0">
            <x v="21"/>
          </reference>
        </references>
      </pivotArea>
    </chartFormat>
    <chartFormat chart="18" format="238" series="1">
      <pivotArea type="data" outline="0" fieldPosition="0">
        <references count="1">
          <reference field="0" count="1" selected="0">
            <x v="22"/>
          </reference>
        </references>
      </pivotArea>
    </chartFormat>
    <chartFormat chart="18" format="239" series="1">
      <pivotArea type="data" outline="0" fieldPosition="0">
        <references count="1">
          <reference field="0" count="1" selected="0">
            <x v="23"/>
          </reference>
        </references>
      </pivotArea>
    </chartFormat>
    <chartFormat chart="18" format="240" series="1">
      <pivotArea type="data" outline="0" fieldPosition="0">
        <references count="2">
          <reference field="4294967294" count="1" selected="0">
            <x v="0"/>
          </reference>
          <reference field="0" count="1" selected="0">
            <x v="0"/>
          </reference>
        </references>
      </pivotArea>
    </chartFormat>
    <chartFormat chart="18" format="241" series="1">
      <pivotArea type="data" outline="0" fieldPosition="0">
        <references count="2">
          <reference field="4294967294" count="1" selected="0">
            <x v="0"/>
          </reference>
          <reference field="0" count="1" selected="0">
            <x v="1"/>
          </reference>
        </references>
      </pivotArea>
    </chartFormat>
    <chartFormat chart="18" format="242" series="1">
      <pivotArea type="data" outline="0" fieldPosition="0">
        <references count="2">
          <reference field="4294967294" count="1" selected="0">
            <x v="0"/>
          </reference>
          <reference field="0" count="1" selected="0">
            <x v="2"/>
          </reference>
        </references>
      </pivotArea>
    </chartFormat>
    <chartFormat chart="18" format="243" series="1">
      <pivotArea type="data" outline="0" fieldPosition="0">
        <references count="2">
          <reference field="4294967294" count="1" selected="0">
            <x v="0"/>
          </reference>
          <reference field="0" count="1" selected="0">
            <x v="3"/>
          </reference>
        </references>
      </pivotArea>
    </chartFormat>
    <chartFormat chart="18" format="244" series="1">
      <pivotArea type="data" outline="0" fieldPosition="0">
        <references count="2">
          <reference field="4294967294" count="1" selected="0">
            <x v="0"/>
          </reference>
          <reference field="0" count="1" selected="0">
            <x v="4"/>
          </reference>
        </references>
      </pivotArea>
    </chartFormat>
    <chartFormat chart="18" format="245" series="1">
      <pivotArea type="data" outline="0" fieldPosition="0">
        <references count="2">
          <reference field="4294967294" count="1" selected="0">
            <x v="0"/>
          </reference>
          <reference field="0" count="1" selected="0">
            <x v="5"/>
          </reference>
        </references>
      </pivotArea>
    </chartFormat>
    <chartFormat chart="18" format="246" series="1">
      <pivotArea type="data" outline="0" fieldPosition="0">
        <references count="2">
          <reference field="4294967294" count="1" selected="0">
            <x v="0"/>
          </reference>
          <reference field="0" count="1" selected="0">
            <x v="6"/>
          </reference>
        </references>
      </pivotArea>
    </chartFormat>
    <chartFormat chart="18" format="247" series="1">
      <pivotArea type="data" outline="0" fieldPosition="0">
        <references count="2">
          <reference field="4294967294" count="1" selected="0">
            <x v="0"/>
          </reference>
          <reference field="0" count="1" selected="0">
            <x v="7"/>
          </reference>
        </references>
      </pivotArea>
    </chartFormat>
    <chartFormat chart="18" format="248" series="1">
      <pivotArea type="data" outline="0" fieldPosition="0">
        <references count="2">
          <reference field="4294967294" count="1" selected="0">
            <x v="0"/>
          </reference>
          <reference field="0" count="1" selected="0">
            <x v="8"/>
          </reference>
        </references>
      </pivotArea>
    </chartFormat>
    <chartFormat chart="18" format="249" series="1">
      <pivotArea type="data" outline="0" fieldPosition="0">
        <references count="2">
          <reference field="4294967294" count="1" selected="0">
            <x v="0"/>
          </reference>
          <reference field="0" count="1" selected="0">
            <x v="9"/>
          </reference>
        </references>
      </pivotArea>
    </chartFormat>
    <chartFormat chart="18" format="250" series="1">
      <pivotArea type="data" outline="0" fieldPosition="0">
        <references count="2">
          <reference field="4294967294" count="1" selected="0">
            <x v="0"/>
          </reference>
          <reference field="0" count="1" selected="0">
            <x v="10"/>
          </reference>
        </references>
      </pivotArea>
    </chartFormat>
    <chartFormat chart="18" format="251" series="1">
      <pivotArea type="data" outline="0" fieldPosition="0">
        <references count="2">
          <reference field="4294967294" count="1" selected="0">
            <x v="0"/>
          </reference>
          <reference field="0" count="1" selected="0">
            <x v="11"/>
          </reference>
        </references>
      </pivotArea>
    </chartFormat>
    <chartFormat chart="18" format="252" series="1">
      <pivotArea type="data" outline="0" fieldPosition="0">
        <references count="2">
          <reference field="4294967294" count="1" selected="0">
            <x v="0"/>
          </reference>
          <reference field="0" count="1" selected="0">
            <x v="12"/>
          </reference>
        </references>
      </pivotArea>
    </chartFormat>
    <chartFormat chart="18" format="253" series="1">
      <pivotArea type="data" outline="0" fieldPosition="0">
        <references count="2">
          <reference field="4294967294" count="1" selected="0">
            <x v="0"/>
          </reference>
          <reference field="0" count="1" selected="0">
            <x v="13"/>
          </reference>
        </references>
      </pivotArea>
    </chartFormat>
    <chartFormat chart="18" format="254" series="1">
      <pivotArea type="data" outline="0" fieldPosition="0">
        <references count="2">
          <reference field="4294967294" count="1" selected="0">
            <x v="0"/>
          </reference>
          <reference field="0" count="1" selected="0">
            <x v="14"/>
          </reference>
        </references>
      </pivotArea>
    </chartFormat>
    <chartFormat chart="18" format="255" series="1">
      <pivotArea type="data" outline="0" fieldPosition="0">
        <references count="2">
          <reference field="4294967294" count="1" selected="0">
            <x v="0"/>
          </reference>
          <reference field="0" count="1" selected="0">
            <x v="15"/>
          </reference>
        </references>
      </pivotArea>
    </chartFormat>
    <chartFormat chart="18" format="256" series="1">
      <pivotArea type="data" outline="0" fieldPosition="0">
        <references count="2">
          <reference field="4294967294" count="1" selected="0">
            <x v="0"/>
          </reference>
          <reference field="0" count="1" selected="0">
            <x v="16"/>
          </reference>
        </references>
      </pivotArea>
    </chartFormat>
    <chartFormat chart="18" format="257" series="1">
      <pivotArea type="data" outline="0" fieldPosition="0">
        <references count="2">
          <reference field="4294967294" count="1" selected="0">
            <x v="0"/>
          </reference>
          <reference field="0" count="1" selected="0">
            <x v="17"/>
          </reference>
        </references>
      </pivotArea>
    </chartFormat>
    <chartFormat chart="18" format="258" series="1">
      <pivotArea type="data" outline="0" fieldPosition="0">
        <references count="2">
          <reference field="4294967294" count="1" selected="0">
            <x v="0"/>
          </reference>
          <reference field="0" count="1" selected="0">
            <x v="18"/>
          </reference>
        </references>
      </pivotArea>
    </chartFormat>
    <chartFormat chart="18" format="259" series="1">
      <pivotArea type="data" outline="0" fieldPosition="0">
        <references count="2">
          <reference field="4294967294" count="1" selected="0">
            <x v="0"/>
          </reference>
          <reference field="0" count="1" selected="0">
            <x v="19"/>
          </reference>
        </references>
      </pivotArea>
    </chartFormat>
    <chartFormat chart="18" format="260" series="1">
      <pivotArea type="data" outline="0" fieldPosition="0">
        <references count="2">
          <reference field="4294967294" count="1" selected="0">
            <x v="0"/>
          </reference>
          <reference field="0" count="1" selected="0">
            <x v="20"/>
          </reference>
        </references>
      </pivotArea>
    </chartFormat>
    <chartFormat chart="18" format="261" series="1">
      <pivotArea type="data" outline="0" fieldPosition="0">
        <references count="2">
          <reference field="4294967294" count="1" selected="0">
            <x v="0"/>
          </reference>
          <reference field="0" count="1" selected="0">
            <x v="21"/>
          </reference>
        </references>
      </pivotArea>
    </chartFormat>
    <chartFormat chart="18" format="262" series="1">
      <pivotArea type="data" outline="0" fieldPosition="0">
        <references count="2">
          <reference field="4294967294" count="1" selected="0">
            <x v="0"/>
          </reference>
          <reference field="0" count="1" selected="0">
            <x v="22"/>
          </reference>
        </references>
      </pivotArea>
    </chartFormat>
    <chartFormat chart="18" format="263" series="1">
      <pivotArea type="data" outline="0" fieldPosition="0">
        <references count="2">
          <reference field="4294967294" count="1" selected="0">
            <x v="0"/>
          </reference>
          <reference field="0" count="1" selected="0">
            <x v="23"/>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1.xml><?xml version="1.0" encoding="utf-8"?>
<pivotTableDefinition xmlns="http://schemas.openxmlformats.org/spreadsheetml/2006/main" xmlns:mc="http://schemas.openxmlformats.org/markup-compatibility/2006" xmlns:xr="http://schemas.microsoft.com/office/spreadsheetml/2014/revision" mc:Ignorable="xr" xr:uid="{00000000-0007-0000-0A00-000002000000}" name="TablaDinámica7" cacheId="0"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chartFormat="21">
  <location ref="A100:O114" firstHeaderRow="1" firstDataRow="2" firstDataCol="1" rowPageCount="1" colPageCount="1"/>
  <pivotFields count="34">
    <pivotField axis="axisCol" showAll="0">
      <items count="26">
        <item x="16"/>
        <item x="0"/>
        <item x="1"/>
        <item x="2"/>
        <item x="3"/>
        <item x="20"/>
        <item x="18"/>
        <item x="22"/>
        <item x="21"/>
        <item x="6"/>
        <item x="7"/>
        <item x="8"/>
        <item x="9"/>
        <item x="17"/>
        <item x="23"/>
        <item x="10"/>
        <item x="11"/>
        <item x="12"/>
        <item x="13"/>
        <item x="19"/>
        <item x="4"/>
        <item x="5"/>
        <item x="14"/>
        <item x="15"/>
        <item x="24"/>
        <item t="default"/>
      </items>
    </pivotField>
    <pivotField showAll="0"/>
    <pivotField showAll="0"/>
    <pivotField axis="axisRow" showAll="0">
      <items count="41">
        <item x="9"/>
        <item x="10"/>
        <item x="11"/>
        <item x="12"/>
        <item x="13"/>
        <item x="14"/>
        <item x="15"/>
        <item x="16"/>
        <item x="17"/>
        <item x="18"/>
        <item x="19"/>
        <item x="20"/>
        <item x="21"/>
        <item x="22"/>
        <item x="23"/>
        <item x="24"/>
        <item x="0"/>
        <item x="1"/>
        <item x="2"/>
        <item x="3"/>
        <item x="4"/>
        <item x="25"/>
        <item x="26"/>
        <item x="27"/>
        <item x="28"/>
        <item x="5"/>
        <item x="37"/>
        <item x="29"/>
        <item x="30"/>
        <item x="31"/>
        <item x="6"/>
        <item x="38"/>
        <item x="7"/>
        <item x="8"/>
        <item x="33"/>
        <item m="1" x="39"/>
        <item x="34"/>
        <item x="35"/>
        <item x="32"/>
        <item x="36"/>
        <item t="default"/>
      </items>
    </pivotField>
    <pivotField axis="axisPage" multipleItemSelectionAllowed="1" showAll="0">
      <items count="7">
        <item h="1" x="4"/>
        <item h="1" x="0"/>
        <item h="1" x="1"/>
        <item x="2"/>
        <item h="1" x="5"/>
        <item h="1"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3"/>
  </rowFields>
  <rowItems count="13">
    <i>
      <x v="12"/>
    </i>
    <i>
      <x v="13"/>
    </i>
    <i>
      <x v="14"/>
    </i>
    <i>
      <x v="15"/>
    </i>
    <i>
      <x v="21"/>
    </i>
    <i>
      <x v="22"/>
    </i>
    <i>
      <x v="23"/>
    </i>
    <i>
      <x v="24"/>
    </i>
    <i>
      <x v="27"/>
    </i>
    <i>
      <x v="28"/>
    </i>
    <i>
      <x v="29"/>
    </i>
    <i>
      <x v="38"/>
    </i>
    <i t="grand">
      <x/>
    </i>
  </rowItems>
  <colFields count="1">
    <field x="0"/>
  </colFields>
  <colItems count="14">
    <i>
      <x v="2"/>
    </i>
    <i>
      <x v="4"/>
    </i>
    <i>
      <x v="6"/>
    </i>
    <i>
      <x v="7"/>
    </i>
    <i>
      <x v="8"/>
    </i>
    <i>
      <x v="10"/>
    </i>
    <i>
      <x v="12"/>
    </i>
    <i>
      <x v="14"/>
    </i>
    <i>
      <x v="16"/>
    </i>
    <i>
      <x v="18"/>
    </i>
    <i>
      <x v="20"/>
    </i>
    <i>
      <x v="21"/>
    </i>
    <i>
      <x v="22"/>
    </i>
    <i t="grand">
      <x/>
    </i>
  </colItems>
  <pageFields count="1">
    <pageField fld="4" hier="-1"/>
  </pageFields>
  <dataFields count="1">
    <dataField name="Promedio de Dureza" fld="17" subtotal="average" baseField="3" baseItem="24"/>
  </dataFields>
  <formats count="50">
    <format dxfId="1062">
      <pivotArea type="all" dataOnly="0" outline="0" fieldPosition="0"/>
    </format>
    <format dxfId="1061">
      <pivotArea outline="0" collapsedLevelsAreSubtotals="1" fieldPosition="0"/>
    </format>
    <format dxfId="1060">
      <pivotArea type="origin" dataOnly="0" labelOnly="1" outline="0" fieldPosition="0"/>
    </format>
    <format dxfId="1059">
      <pivotArea field="0" type="button" dataOnly="0" labelOnly="1" outline="0" axis="axisCol" fieldPosition="0"/>
    </format>
    <format dxfId="1058">
      <pivotArea type="topRight" dataOnly="0" labelOnly="1" outline="0" fieldPosition="0"/>
    </format>
    <format dxfId="1057">
      <pivotArea field="3" type="button" dataOnly="0" labelOnly="1" outline="0" axis="axisRow" fieldPosition="0"/>
    </format>
    <format dxfId="1056">
      <pivotArea dataOnly="0" labelOnly="1" fieldPosition="0">
        <references count="1">
          <reference field="3" count="9">
            <x v="16"/>
            <x v="17"/>
            <x v="18"/>
            <x v="19"/>
            <x v="20"/>
            <x v="25"/>
            <x v="30"/>
            <x v="32"/>
            <x v="33"/>
          </reference>
        </references>
      </pivotArea>
    </format>
    <format dxfId="1055">
      <pivotArea dataOnly="0" labelOnly="1" grandRow="1" outline="0" fieldPosition="0"/>
    </format>
    <format dxfId="1054">
      <pivotArea dataOnly="0" labelOnly="1" fieldPosition="0">
        <references count="1">
          <reference field="0" count="18">
            <x v="0"/>
            <x v="1"/>
            <x v="2"/>
            <x v="3"/>
            <x v="4"/>
            <x v="9"/>
            <x v="10"/>
            <x v="11"/>
            <x v="12"/>
            <x v="13"/>
            <x v="15"/>
            <x v="16"/>
            <x v="17"/>
            <x v="18"/>
            <x v="20"/>
            <x v="21"/>
            <x v="22"/>
            <x v="23"/>
          </reference>
        </references>
      </pivotArea>
    </format>
    <format dxfId="1053">
      <pivotArea dataOnly="0" labelOnly="1" grandCol="1" outline="0" fieldPosition="0"/>
    </format>
    <format dxfId="1052">
      <pivotArea type="all" dataOnly="0" outline="0" fieldPosition="0"/>
    </format>
    <format dxfId="1051">
      <pivotArea outline="0" collapsedLevelsAreSubtotals="1" fieldPosition="0"/>
    </format>
    <format dxfId="1050">
      <pivotArea type="origin" dataOnly="0" labelOnly="1" outline="0" fieldPosition="0"/>
    </format>
    <format dxfId="1049">
      <pivotArea field="0" type="button" dataOnly="0" labelOnly="1" outline="0" axis="axisCol" fieldPosition="0"/>
    </format>
    <format dxfId="1048">
      <pivotArea type="topRight" dataOnly="0" labelOnly="1" outline="0" fieldPosition="0"/>
    </format>
    <format dxfId="1047">
      <pivotArea field="3" type="button" dataOnly="0" labelOnly="1" outline="0" axis="axisRow" fieldPosition="0"/>
    </format>
    <format dxfId="1046">
      <pivotArea dataOnly="0" labelOnly="1" fieldPosition="0">
        <references count="1">
          <reference field="3" count="11">
            <x v="12"/>
            <x v="13"/>
            <x v="14"/>
            <x v="15"/>
            <x v="21"/>
            <x v="22"/>
            <x v="23"/>
            <x v="24"/>
            <x v="27"/>
            <x v="28"/>
            <x v="29"/>
          </reference>
        </references>
      </pivotArea>
    </format>
    <format dxfId="1045">
      <pivotArea dataOnly="0" labelOnly="1" grandRow="1" outline="0" fieldPosition="0"/>
    </format>
    <format dxfId="1044">
      <pivotArea dataOnly="0" labelOnly="1" fieldPosition="0">
        <references count="1">
          <reference field="0" count="13">
            <x v="2"/>
            <x v="4"/>
            <x v="6"/>
            <x v="7"/>
            <x v="8"/>
            <x v="10"/>
            <x v="12"/>
            <x v="14"/>
            <x v="16"/>
            <x v="18"/>
            <x v="20"/>
            <x v="21"/>
            <x v="22"/>
          </reference>
        </references>
      </pivotArea>
    </format>
    <format dxfId="1043">
      <pivotArea dataOnly="0" labelOnly="1" grandCol="1" outline="0" fieldPosition="0"/>
    </format>
    <format dxfId="1042">
      <pivotArea type="all" dataOnly="0" outline="0" fieldPosition="0"/>
    </format>
    <format dxfId="1041">
      <pivotArea outline="0" collapsedLevelsAreSubtotals="1" fieldPosition="0"/>
    </format>
    <format dxfId="1040">
      <pivotArea type="origin" dataOnly="0" labelOnly="1" outline="0" fieldPosition="0"/>
    </format>
    <format dxfId="1039">
      <pivotArea field="0" type="button" dataOnly="0" labelOnly="1" outline="0" axis="axisCol" fieldPosition="0"/>
    </format>
    <format dxfId="1038">
      <pivotArea type="topRight" dataOnly="0" labelOnly="1" outline="0" fieldPosition="0"/>
    </format>
    <format dxfId="1037">
      <pivotArea field="3" type="button" dataOnly="0" labelOnly="1" outline="0" axis="axisRow" fieldPosition="0"/>
    </format>
    <format dxfId="1036">
      <pivotArea dataOnly="0" labelOnly="1" fieldPosition="0">
        <references count="1">
          <reference field="3" count="11">
            <x v="12"/>
            <x v="13"/>
            <x v="14"/>
            <x v="15"/>
            <x v="21"/>
            <x v="22"/>
            <x v="23"/>
            <x v="24"/>
            <x v="27"/>
            <x v="28"/>
            <x v="29"/>
          </reference>
        </references>
      </pivotArea>
    </format>
    <format dxfId="1035">
      <pivotArea dataOnly="0" labelOnly="1" grandRow="1" outline="0" fieldPosition="0"/>
    </format>
    <format dxfId="1034">
      <pivotArea dataOnly="0" labelOnly="1" fieldPosition="0">
        <references count="1">
          <reference field="0" count="13">
            <x v="2"/>
            <x v="4"/>
            <x v="6"/>
            <x v="7"/>
            <x v="8"/>
            <x v="10"/>
            <x v="12"/>
            <x v="14"/>
            <x v="16"/>
            <x v="18"/>
            <x v="20"/>
            <x v="21"/>
            <x v="22"/>
          </reference>
        </references>
      </pivotArea>
    </format>
    <format dxfId="1033">
      <pivotArea dataOnly="0" labelOnly="1" grandCol="1" outline="0" fieldPosition="0"/>
    </format>
    <format dxfId="1032">
      <pivotArea type="all" dataOnly="0" outline="0" fieldPosition="0"/>
    </format>
    <format dxfId="1031">
      <pivotArea outline="0" collapsedLevelsAreSubtotals="1" fieldPosition="0"/>
    </format>
    <format dxfId="1030">
      <pivotArea type="origin" dataOnly="0" labelOnly="1" outline="0" fieldPosition="0"/>
    </format>
    <format dxfId="1029">
      <pivotArea field="0" type="button" dataOnly="0" labelOnly="1" outline="0" axis="axisCol" fieldPosition="0"/>
    </format>
    <format dxfId="1028">
      <pivotArea type="topRight" dataOnly="0" labelOnly="1" outline="0" fieldPosition="0"/>
    </format>
    <format dxfId="1027">
      <pivotArea field="3" type="button" dataOnly="0" labelOnly="1" outline="0" axis="axisRow" fieldPosition="0"/>
    </format>
    <format dxfId="1026">
      <pivotArea dataOnly="0" labelOnly="1" fieldPosition="0">
        <references count="1">
          <reference field="3" count="11">
            <x v="12"/>
            <x v="13"/>
            <x v="14"/>
            <x v="15"/>
            <x v="21"/>
            <x v="22"/>
            <x v="23"/>
            <x v="24"/>
            <x v="27"/>
            <x v="28"/>
            <x v="29"/>
          </reference>
        </references>
      </pivotArea>
    </format>
    <format dxfId="1025">
      <pivotArea dataOnly="0" labelOnly="1" grandRow="1" outline="0" fieldPosition="0"/>
    </format>
    <format dxfId="1024">
      <pivotArea dataOnly="0" labelOnly="1" fieldPosition="0">
        <references count="1">
          <reference field="0" count="13">
            <x v="2"/>
            <x v="4"/>
            <x v="6"/>
            <x v="7"/>
            <x v="8"/>
            <x v="10"/>
            <x v="12"/>
            <x v="14"/>
            <x v="16"/>
            <x v="18"/>
            <x v="20"/>
            <x v="21"/>
            <x v="22"/>
          </reference>
        </references>
      </pivotArea>
    </format>
    <format dxfId="1023">
      <pivotArea dataOnly="0" labelOnly="1" grandCol="1" outline="0" fieldPosition="0"/>
    </format>
    <format dxfId="1022">
      <pivotArea type="all" dataOnly="0" outline="0" fieldPosition="0"/>
    </format>
    <format dxfId="1021">
      <pivotArea outline="0" collapsedLevelsAreSubtotals="1" fieldPosition="0"/>
    </format>
    <format dxfId="1020">
      <pivotArea type="origin" dataOnly="0" labelOnly="1" outline="0" fieldPosition="0"/>
    </format>
    <format dxfId="1019">
      <pivotArea field="0" type="button" dataOnly="0" labelOnly="1" outline="0" axis="axisCol" fieldPosition="0"/>
    </format>
    <format dxfId="1018">
      <pivotArea type="topRight" dataOnly="0" labelOnly="1" outline="0" fieldPosition="0"/>
    </format>
    <format dxfId="1017">
      <pivotArea field="3" type="button" dataOnly="0" labelOnly="1" outline="0" axis="axisRow" fieldPosition="0"/>
    </format>
    <format dxfId="1016">
      <pivotArea dataOnly="0" labelOnly="1" fieldPosition="0">
        <references count="1">
          <reference field="3" count="11">
            <x v="12"/>
            <x v="13"/>
            <x v="14"/>
            <x v="15"/>
            <x v="21"/>
            <x v="22"/>
            <x v="23"/>
            <x v="24"/>
            <x v="27"/>
            <x v="28"/>
            <x v="29"/>
          </reference>
        </references>
      </pivotArea>
    </format>
    <format dxfId="1015">
      <pivotArea dataOnly="0" labelOnly="1" grandRow="1" outline="0" fieldPosition="0"/>
    </format>
    <format dxfId="1014">
      <pivotArea dataOnly="0" labelOnly="1" fieldPosition="0">
        <references count="1">
          <reference field="0" count="13">
            <x v="2"/>
            <x v="4"/>
            <x v="6"/>
            <x v="7"/>
            <x v="8"/>
            <x v="10"/>
            <x v="12"/>
            <x v="14"/>
            <x v="16"/>
            <x v="18"/>
            <x v="20"/>
            <x v="21"/>
            <x v="22"/>
          </reference>
        </references>
      </pivotArea>
    </format>
    <format dxfId="1013">
      <pivotArea dataOnly="0" labelOnly="1" grandCol="1" outline="0" fieldPosition="0"/>
    </format>
  </formats>
  <chartFormats count="65">
    <chartFormat chart="14" format="39" series="1">
      <pivotArea type="data" outline="0" fieldPosition="0">
        <references count="1">
          <reference field="0" count="1" selected="0">
            <x v="2"/>
          </reference>
        </references>
      </pivotArea>
    </chartFormat>
    <chartFormat chart="14" format="40" series="1">
      <pivotArea type="data" outline="0" fieldPosition="0">
        <references count="1">
          <reference field="0" count="1" selected="0">
            <x v="4"/>
          </reference>
        </references>
      </pivotArea>
    </chartFormat>
    <chartFormat chart="14" format="41" series="1">
      <pivotArea type="data" outline="0" fieldPosition="0">
        <references count="1">
          <reference field="0" count="1" selected="0">
            <x v="6"/>
          </reference>
        </references>
      </pivotArea>
    </chartFormat>
    <chartFormat chart="14" format="42" series="1">
      <pivotArea type="data" outline="0" fieldPosition="0">
        <references count="1">
          <reference field="0" count="1" selected="0">
            <x v="7"/>
          </reference>
        </references>
      </pivotArea>
    </chartFormat>
    <chartFormat chart="14" format="43" series="1">
      <pivotArea type="data" outline="0" fieldPosition="0">
        <references count="1">
          <reference field="0" count="1" selected="0">
            <x v="8"/>
          </reference>
        </references>
      </pivotArea>
    </chartFormat>
    <chartFormat chart="14" format="44" series="1">
      <pivotArea type="data" outline="0" fieldPosition="0">
        <references count="1">
          <reference field="0" count="1" selected="0">
            <x v="10"/>
          </reference>
        </references>
      </pivotArea>
    </chartFormat>
    <chartFormat chart="14" format="45" series="1">
      <pivotArea type="data" outline="0" fieldPosition="0">
        <references count="1">
          <reference field="0" count="1" selected="0">
            <x v="12"/>
          </reference>
        </references>
      </pivotArea>
    </chartFormat>
    <chartFormat chart="14" format="46" series="1">
      <pivotArea type="data" outline="0" fieldPosition="0">
        <references count="1">
          <reference field="0" count="1" selected="0">
            <x v="14"/>
          </reference>
        </references>
      </pivotArea>
    </chartFormat>
    <chartFormat chart="14" format="47" series="1">
      <pivotArea type="data" outline="0" fieldPosition="0">
        <references count="1">
          <reference field="0" count="1" selected="0">
            <x v="16"/>
          </reference>
        </references>
      </pivotArea>
    </chartFormat>
    <chartFormat chart="14" format="48" series="1">
      <pivotArea type="data" outline="0" fieldPosition="0">
        <references count="1">
          <reference field="0" count="1" selected="0">
            <x v="18"/>
          </reference>
        </references>
      </pivotArea>
    </chartFormat>
    <chartFormat chart="14" format="49" series="1">
      <pivotArea type="data" outline="0" fieldPosition="0">
        <references count="1">
          <reference field="0" count="1" selected="0">
            <x v="20"/>
          </reference>
        </references>
      </pivotArea>
    </chartFormat>
    <chartFormat chart="14" format="50" series="1">
      <pivotArea type="data" outline="0" fieldPosition="0">
        <references count="1">
          <reference field="0" count="1" selected="0">
            <x v="21"/>
          </reference>
        </references>
      </pivotArea>
    </chartFormat>
    <chartFormat chart="14" format="51" series="1">
      <pivotArea type="data" outline="0" fieldPosition="0">
        <references count="1">
          <reference field="0" count="1" selected="0">
            <x v="22"/>
          </reference>
        </references>
      </pivotArea>
    </chartFormat>
    <chartFormat chart="16" format="104" series="1">
      <pivotArea type="data" outline="0" fieldPosition="0">
        <references count="1">
          <reference field="0" count="1" selected="0">
            <x v="2"/>
          </reference>
        </references>
      </pivotArea>
    </chartFormat>
    <chartFormat chart="16" format="105" series="1">
      <pivotArea type="data" outline="0" fieldPosition="0">
        <references count="1">
          <reference field="0" count="1" selected="0">
            <x v="4"/>
          </reference>
        </references>
      </pivotArea>
    </chartFormat>
    <chartFormat chart="16" format="106" series="1">
      <pivotArea type="data" outline="0" fieldPosition="0">
        <references count="1">
          <reference field="0" count="1" selected="0">
            <x v="6"/>
          </reference>
        </references>
      </pivotArea>
    </chartFormat>
    <chartFormat chart="16" format="107" series="1">
      <pivotArea type="data" outline="0" fieldPosition="0">
        <references count="1">
          <reference field="0" count="1" selected="0">
            <x v="7"/>
          </reference>
        </references>
      </pivotArea>
    </chartFormat>
    <chartFormat chart="16" format="108" series="1">
      <pivotArea type="data" outline="0" fieldPosition="0">
        <references count="1">
          <reference field="0" count="1" selected="0">
            <x v="8"/>
          </reference>
        </references>
      </pivotArea>
    </chartFormat>
    <chartFormat chart="16" format="109" series="1">
      <pivotArea type="data" outline="0" fieldPosition="0">
        <references count="1">
          <reference field="0" count="1" selected="0">
            <x v="10"/>
          </reference>
        </references>
      </pivotArea>
    </chartFormat>
    <chartFormat chart="16" format="110" series="1">
      <pivotArea type="data" outline="0" fieldPosition="0">
        <references count="1">
          <reference field="0" count="1" selected="0">
            <x v="12"/>
          </reference>
        </references>
      </pivotArea>
    </chartFormat>
    <chartFormat chart="16" format="111" series="1">
      <pivotArea type="data" outline="0" fieldPosition="0">
        <references count="1">
          <reference field="0" count="1" selected="0">
            <x v="14"/>
          </reference>
        </references>
      </pivotArea>
    </chartFormat>
    <chartFormat chart="16" format="112" series="1">
      <pivotArea type="data" outline="0" fieldPosition="0">
        <references count="1">
          <reference field="0" count="1" selected="0">
            <x v="16"/>
          </reference>
        </references>
      </pivotArea>
    </chartFormat>
    <chartFormat chart="16" format="113" series="1">
      <pivotArea type="data" outline="0" fieldPosition="0">
        <references count="1">
          <reference field="0" count="1" selected="0">
            <x v="18"/>
          </reference>
        </references>
      </pivotArea>
    </chartFormat>
    <chartFormat chart="16" format="114" series="1">
      <pivotArea type="data" outline="0" fieldPosition="0">
        <references count="1">
          <reference field="0" count="1" selected="0">
            <x v="20"/>
          </reference>
        </references>
      </pivotArea>
    </chartFormat>
    <chartFormat chart="16" format="115" series="1">
      <pivotArea type="data" outline="0" fieldPosition="0">
        <references count="1">
          <reference field="0" count="1" selected="0">
            <x v="21"/>
          </reference>
        </references>
      </pivotArea>
    </chartFormat>
    <chartFormat chart="16" format="116" series="1">
      <pivotArea type="data" outline="0" fieldPosition="0">
        <references count="1">
          <reference field="0" count="1" selected="0">
            <x v="22"/>
          </reference>
        </references>
      </pivotArea>
    </chartFormat>
    <chartFormat chart="17" format="130" series="1">
      <pivotArea type="data" outline="0" fieldPosition="0">
        <references count="1">
          <reference field="0" count="1" selected="0">
            <x v="2"/>
          </reference>
        </references>
      </pivotArea>
    </chartFormat>
    <chartFormat chart="17" format="131" series="1">
      <pivotArea type="data" outline="0" fieldPosition="0">
        <references count="1">
          <reference field="0" count="1" selected="0">
            <x v="4"/>
          </reference>
        </references>
      </pivotArea>
    </chartFormat>
    <chartFormat chart="17" format="132" series="1">
      <pivotArea type="data" outline="0" fieldPosition="0">
        <references count="1">
          <reference field="0" count="1" selected="0">
            <x v="6"/>
          </reference>
        </references>
      </pivotArea>
    </chartFormat>
    <chartFormat chart="17" format="133" series="1">
      <pivotArea type="data" outline="0" fieldPosition="0">
        <references count="1">
          <reference field="0" count="1" selected="0">
            <x v="7"/>
          </reference>
        </references>
      </pivotArea>
    </chartFormat>
    <chartFormat chart="17" format="134" series="1">
      <pivotArea type="data" outline="0" fieldPosition="0">
        <references count="1">
          <reference field="0" count="1" selected="0">
            <x v="8"/>
          </reference>
        </references>
      </pivotArea>
    </chartFormat>
    <chartFormat chart="17" format="135" series="1">
      <pivotArea type="data" outline="0" fieldPosition="0">
        <references count="1">
          <reference field="0" count="1" selected="0">
            <x v="10"/>
          </reference>
        </references>
      </pivotArea>
    </chartFormat>
    <chartFormat chart="17" format="136" series="1">
      <pivotArea type="data" outline="0" fieldPosition="0">
        <references count="1">
          <reference field="0" count="1" selected="0">
            <x v="12"/>
          </reference>
        </references>
      </pivotArea>
    </chartFormat>
    <chartFormat chart="17" format="137" series="1">
      <pivotArea type="data" outline="0" fieldPosition="0">
        <references count="1">
          <reference field="0" count="1" selected="0">
            <x v="14"/>
          </reference>
        </references>
      </pivotArea>
    </chartFormat>
    <chartFormat chart="17" format="138" series="1">
      <pivotArea type="data" outline="0" fieldPosition="0">
        <references count="1">
          <reference field="0" count="1" selected="0">
            <x v="16"/>
          </reference>
        </references>
      </pivotArea>
    </chartFormat>
    <chartFormat chart="17" format="139" series="1">
      <pivotArea type="data" outline="0" fieldPosition="0">
        <references count="1">
          <reference field="0" count="1" selected="0">
            <x v="18"/>
          </reference>
        </references>
      </pivotArea>
    </chartFormat>
    <chartFormat chart="17" format="140" series="1">
      <pivotArea type="data" outline="0" fieldPosition="0">
        <references count="1">
          <reference field="0" count="1" selected="0">
            <x v="20"/>
          </reference>
        </references>
      </pivotArea>
    </chartFormat>
    <chartFormat chart="17" format="141" series="1">
      <pivotArea type="data" outline="0" fieldPosition="0">
        <references count="1">
          <reference field="0" count="1" selected="0">
            <x v="21"/>
          </reference>
        </references>
      </pivotArea>
    </chartFormat>
    <chartFormat chart="17" format="142" series="1">
      <pivotArea type="data" outline="0" fieldPosition="0">
        <references count="1">
          <reference field="0" count="1" selected="0">
            <x v="22"/>
          </reference>
        </references>
      </pivotArea>
    </chartFormat>
    <chartFormat chart="18" format="156" series="1">
      <pivotArea type="data" outline="0" fieldPosition="0">
        <references count="1">
          <reference field="0" count="1" selected="0">
            <x v="2"/>
          </reference>
        </references>
      </pivotArea>
    </chartFormat>
    <chartFormat chart="18" format="157" series="1">
      <pivotArea type="data" outline="0" fieldPosition="0">
        <references count="1">
          <reference field="0" count="1" selected="0">
            <x v="4"/>
          </reference>
        </references>
      </pivotArea>
    </chartFormat>
    <chartFormat chart="18" format="158" series="1">
      <pivotArea type="data" outline="0" fieldPosition="0">
        <references count="1">
          <reference field="0" count="1" selected="0">
            <x v="6"/>
          </reference>
        </references>
      </pivotArea>
    </chartFormat>
    <chartFormat chart="18" format="159" series="1">
      <pivotArea type="data" outline="0" fieldPosition="0">
        <references count="1">
          <reference field="0" count="1" selected="0">
            <x v="7"/>
          </reference>
        </references>
      </pivotArea>
    </chartFormat>
    <chartFormat chart="18" format="160" series="1">
      <pivotArea type="data" outline="0" fieldPosition="0">
        <references count="1">
          <reference field="0" count="1" selected="0">
            <x v="8"/>
          </reference>
        </references>
      </pivotArea>
    </chartFormat>
    <chartFormat chart="18" format="161" series="1">
      <pivotArea type="data" outline="0" fieldPosition="0">
        <references count="1">
          <reference field="0" count="1" selected="0">
            <x v="10"/>
          </reference>
        </references>
      </pivotArea>
    </chartFormat>
    <chartFormat chart="18" format="162" series="1">
      <pivotArea type="data" outline="0" fieldPosition="0">
        <references count="1">
          <reference field="0" count="1" selected="0">
            <x v="12"/>
          </reference>
        </references>
      </pivotArea>
    </chartFormat>
    <chartFormat chart="18" format="163" series="1">
      <pivotArea type="data" outline="0" fieldPosition="0">
        <references count="1">
          <reference field="0" count="1" selected="0">
            <x v="14"/>
          </reference>
        </references>
      </pivotArea>
    </chartFormat>
    <chartFormat chart="18" format="164" series="1">
      <pivotArea type="data" outline="0" fieldPosition="0">
        <references count="1">
          <reference field="0" count="1" selected="0">
            <x v="16"/>
          </reference>
        </references>
      </pivotArea>
    </chartFormat>
    <chartFormat chart="18" format="165" series="1">
      <pivotArea type="data" outline="0" fieldPosition="0">
        <references count="1">
          <reference field="0" count="1" selected="0">
            <x v="18"/>
          </reference>
        </references>
      </pivotArea>
    </chartFormat>
    <chartFormat chart="18" format="166" series="1">
      <pivotArea type="data" outline="0" fieldPosition="0">
        <references count="1">
          <reference field="0" count="1" selected="0">
            <x v="20"/>
          </reference>
        </references>
      </pivotArea>
    </chartFormat>
    <chartFormat chart="18" format="167" series="1">
      <pivotArea type="data" outline="0" fieldPosition="0">
        <references count="1">
          <reference field="0" count="1" selected="0">
            <x v="21"/>
          </reference>
        </references>
      </pivotArea>
    </chartFormat>
    <chartFormat chart="18" format="168" series="1">
      <pivotArea type="data" outline="0" fieldPosition="0">
        <references count="1">
          <reference field="0" count="1" selected="0">
            <x v="22"/>
          </reference>
        </references>
      </pivotArea>
    </chartFormat>
    <chartFormat chart="18" format="169" series="1">
      <pivotArea type="data" outline="0" fieldPosition="0">
        <references count="2">
          <reference field="4294967294" count="1" selected="0">
            <x v="0"/>
          </reference>
          <reference field="0" count="1" selected="0">
            <x v="2"/>
          </reference>
        </references>
      </pivotArea>
    </chartFormat>
    <chartFormat chart="18" format="170" series="1">
      <pivotArea type="data" outline="0" fieldPosition="0">
        <references count="2">
          <reference field="4294967294" count="1" selected="0">
            <x v="0"/>
          </reference>
          <reference field="0" count="1" selected="0">
            <x v="4"/>
          </reference>
        </references>
      </pivotArea>
    </chartFormat>
    <chartFormat chart="18" format="171" series="1">
      <pivotArea type="data" outline="0" fieldPosition="0">
        <references count="2">
          <reference field="4294967294" count="1" selected="0">
            <x v="0"/>
          </reference>
          <reference field="0" count="1" selected="0">
            <x v="6"/>
          </reference>
        </references>
      </pivotArea>
    </chartFormat>
    <chartFormat chart="18" format="172" series="1">
      <pivotArea type="data" outline="0" fieldPosition="0">
        <references count="2">
          <reference field="4294967294" count="1" selected="0">
            <x v="0"/>
          </reference>
          <reference field="0" count="1" selected="0">
            <x v="7"/>
          </reference>
        </references>
      </pivotArea>
    </chartFormat>
    <chartFormat chart="18" format="173" series="1">
      <pivotArea type="data" outline="0" fieldPosition="0">
        <references count="2">
          <reference field="4294967294" count="1" selected="0">
            <x v="0"/>
          </reference>
          <reference field="0" count="1" selected="0">
            <x v="8"/>
          </reference>
        </references>
      </pivotArea>
    </chartFormat>
    <chartFormat chart="18" format="174" series="1">
      <pivotArea type="data" outline="0" fieldPosition="0">
        <references count="2">
          <reference field="4294967294" count="1" selected="0">
            <x v="0"/>
          </reference>
          <reference field="0" count="1" selected="0">
            <x v="10"/>
          </reference>
        </references>
      </pivotArea>
    </chartFormat>
    <chartFormat chart="18" format="175" series="1">
      <pivotArea type="data" outline="0" fieldPosition="0">
        <references count="2">
          <reference field="4294967294" count="1" selected="0">
            <x v="0"/>
          </reference>
          <reference field="0" count="1" selected="0">
            <x v="12"/>
          </reference>
        </references>
      </pivotArea>
    </chartFormat>
    <chartFormat chart="18" format="176" series="1">
      <pivotArea type="data" outline="0" fieldPosition="0">
        <references count="2">
          <reference field="4294967294" count="1" selected="0">
            <x v="0"/>
          </reference>
          <reference field="0" count="1" selected="0">
            <x v="14"/>
          </reference>
        </references>
      </pivotArea>
    </chartFormat>
    <chartFormat chart="18" format="177" series="1">
      <pivotArea type="data" outline="0" fieldPosition="0">
        <references count="2">
          <reference field="4294967294" count="1" selected="0">
            <x v="0"/>
          </reference>
          <reference field="0" count="1" selected="0">
            <x v="16"/>
          </reference>
        </references>
      </pivotArea>
    </chartFormat>
    <chartFormat chart="18" format="178" series="1">
      <pivotArea type="data" outline="0" fieldPosition="0">
        <references count="2">
          <reference field="4294967294" count="1" selected="0">
            <x v="0"/>
          </reference>
          <reference field="0" count="1" selected="0">
            <x v="18"/>
          </reference>
        </references>
      </pivotArea>
    </chartFormat>
    <chartFormat chart="18" format="179" series="1">
      <pivotArea type="data" outline="0" fieldPosition="0">
        <references count="2">
          <reference field="4294967294" count="1" selected="0">
            <x v="0"/>
          </reference>
          <reference field="0" count="1" selected="0">
            <x v="20"/>
          </reference>
        </references>
      </pivotArea>
    </chartFormat>
    <chartFormat chart="18" format="180" series="1">
      <pivotArea type="data" outline="0" fieldPosition="0">
        <references count="2">
          <reference field="4294967294" count="1" selected="0">
            <x v="0"/>
          </reference>
          <reference field="0" count="1" selected="0">
            <x v="21"/>
          </reference>
        </references>
      </pivotArea>
    </chartFormat>
    <chartFormat chart="18" format="181" series="1">
      <pivotArea type="data" outline="0" fieldPosition="0">
        <references count="2">
          <reference field="4294967294" count="1" selected="0">
            <x v="0"/>
          </reference>
          <reference field="0" count="1" selected="0">
            <x v="2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2.xml><?xml version="1.0" encoding="utf-8"?>
<pivotTableDefinition xmlns="http://schemas.openxmlformats.org/spreadsheetml/2006/main" xmlns:mc="http://schemas.openxmlformats.org/markup-compatibility/2006" xmlns:xr="http://schemas.microsoft.com/office/spreadsheetml/2014/revision" mc:Ignorable="xr" xr:uid="{00000000-0007-0000-0A00-000003000000}" name="TablaDinámica8" cacheId="0"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chartFormat="20">
  <location ref="A191:Z230" firstHeaderRow="1" firstDataRow="2" firstDataCol="1"/>
  <pivotFields count="34">
    <pivotField axis="axisCol" showAll="0">
      <items count="26">
        <item x="16"/>
        <item x="0"/>
        <item x="1"/>
        <item x="2"/>
        <item x="3"/>
        <item x="20"/>
        <item x="18"/>
        <item x="22"/>
        <item x="21"/>
        <item x="6"/>
        <item x="7"/>
        <item x="8"/>
        <item x="9"/>
        <item x="17"/>
        <item x="23"/>
        <item x="10"/>
        <item x="11"/>
        <item x="12"/>
        <item x="13"/>
        <item x="19"/>
        <item x="4"/>
        <item x="5"/>
        <item x="14"/>
        <item x="15"/>
        <item x="24"/>
        <item t="default"/>
      </items>
    </pivotField>
    <pivotField showAll="0"/>
    <pivotField showAll="0"/>
    <pivotField axis="axisRow" showAll="0">
      <items count="41">
        <item x="0"/>
        <item x="1"/>
        <item x="2"/>
        <item x="3"/>
        <item x="4"/>
        <item x="5"/>
        <item x="6"/>
        <item x="7"/>
        <item x="8"/>
        <item x="9"/>
        <item x="10"/>
        <item x="11"/>
        <item x="12"/>
        <item x="13"/>
        <item x="14"/>
        <item x="15"/>
        <item x="16"/>
        <item x="17"/>
        <item x="18"/>
        <item x="19"/>
        <item x="20"/>
        <item x="21"/>
        <item x="22"/>
        <item x="23"/>
        <item x="24"/>
        <item x="25"/>
        <item x="26"/>
        <item x="27"/>
        <item x="28"/>
        <item h="1" x="37"/>
        <item x="29"/>
        <item x="30"/>
        <item x="31"/>
        <item h="1" x="38"/>
        <item x="32"/>
        <item x="33"/>
        <item m="1" x="39"/>
        <item x="34"/>
        <item x="35"/>
        <item x="36"/>
        <item t="default"/>
      </items>
    </pivotField>
    <pivotField multipleItemSelectionAllowed="1"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3"/>
  </rowFields>
  <rowItems count="38">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30"/>
    </i>
    <i>
      <x v="31"/>
    </i>
    <i>
      <x v="32"/>
    </i>
    <i>
      <x v="34"/>
    </i>
    <i>
      <x v="35"/>
    </i>
    <i>
      <x v="37"/>
    </i>
    <i>
      <x v="38"/>
    </i>
    <i>
      <x v="39"/>
    </i>
    <i t="grand">
      <x/>
    </i>
  </rowItems>
  <colFields count="1">
    <field x="0"/>
  </colFields>
  <colItems count="25">
    <i>
      <x/>
    </i>
    <i>
      <x v="1"/>
    </i>
    <i>
      <x v="2"/>
    </i>
    <i>
      <x v="3"/>
    </i>
    <i>
      <x v="4"/>
    </i>
    <i>
      <x v="5"/>
    </i>
    <i>
      <x v="6"/>
    </i>
    <i>
      <x v="7"/>
    </i>
    <i>
      <x v="8"/>
    </i>
    <i>
      <x v="9"/>
    </i>
    <i>
      <x v="10"/>
    </i>
    <i>
      <x v="11"/>
    </i>
    <i>
      <x v="12"/>
    </i>
    <i>
      <x v="13"/>
    </i>
    <i>
      <x v="14"/>
    </i>
    <i>
      <x v="15"/>
    </i>
    <i>
      <x v="16"/>
    </i>
    <i>
      <x v="17"/>
    </i>
    <i>
      <x v="18"/>
    </i>
    <i>
      <x v="19"/>
    </i>
    <i>
      <x v="20"/>
    </i>
    <i>
      <x v="21"/>
    </i>
    <i>
      <x v="22"/>
    </i>
    <i>
      <x v="23"/>
    </i>
    <i t="grand">
      <x/>
    </i>
  </colItems>
  <dataFields count="1">
    <dataField name="Promedio de Dureza" fld="17" subtotal="average" baseField="3" baseItem="4"/>
  </dataFields>
  <formats count="90">
    <format dxfId="1152">
      <pivotArea type="all" dataOnly="0" outline="0" fieldPosition="0"/>
    </format>
    <format dxfId="1151">
      <pivotArea outline="0" collapsedLevelsAreSubtotals="1" fieldPosition="0"/>
    </format>
    <format dxfId="1150">
      <pivotArea type="origin" dataOnly="0" labelOnly="1" outline="0" fieldPosition="0"/>
    </format>
    <format dxfId="1149">
      <pivotArea field="0" type="button" dataOnly="0" labelOnly="1" outline="0" axis="axisCol" fieldPosition="0"/>
    </format>
    <format dxfId="1148">
      <pivotArea type="topRight" dataOnly="0" labelOnly="1" outline="0" fieldPosition="0"/>
    </format>
    <format dxfId="1147">
      <pivotArea field="3" type="button" dataOnly="0" labelOnly="1" outline="0" axis="axisRow" fieldPosition="0"/>
    </format>
    <format dxfId="1146">
      <pivotArea dataOnly="0" labelOnly="1" fieldPosition="0">
        <references count="1">
          <reference field="3" count="9">
            <x v="0"/>
            <x v="1"/>
            <x v="2"/>
            <x v="3"/>
            <x v="4"/>
            <x v="5"/>
            <x v="6"/>
            <x v="7"/>
            <x v="8"/>
          </reference>
        </references>
      </pivotArea>
    </format>
    <format dxfId="1145">
      <pivotArea dataOnly="0" labelOnly="1" grandRow="1" outline="0" fieldPosition="0"/>
    </format>
    <format dxfId="1144">
      <pivotArea dataOnly="0" labelOnly="1" fieldPosition="0">
        <references count="1">
          <reference field="0" count="18">
            <x v="0"/>
            <x v="1"/>
            <x v="2"/>
            <x v="3"/>
            <x v="4"/>
            <x v="9"/>
            <x v="10"/>
            <x v="11"/>
            <x v="12"/>
            <x v="13"/>
            <x v="15"/>
            <x v="16"/>
            <x v="17"/>
            <x v="18"/>
            <x v="20"/>
            <x v="21"/>
            <x v="22"/>
            <x v="23"/>
          </reference>
        </references>
      </pivotArea>
    </format>
    <format dxfId="1143">
      <pivotArea dataOnly="0" labelOnly="1" grandCol="1" outline="0" fieldPosition="0"/>
    </format>
    <format dxfId="1142">
      <pivotArea type="all" dataOnly="0" outline="0" fieldPosition="0"/>
    </format>
    <format dxfId="1141">
      <pivotArea outline="0" collapsedLevelsAreSubtotals="1" fieldPosition="0"/>
    </format>
    <format dxfId="1140">
      <pivotArea type="origin" dataOnly="0" labelOnly="1" outline="0" fieldPosition="0"/>
    </format>
    <format dxfId="1139">
      <pivotArea field="0" type="button" dataOnly="0" labelOnly="1" outline="0" axis="axisCol" fieldPosition="0"/>
    </format>
    <format dxfId="1138">
      <pivotArea type="topRight" dataOnly="0" labelOnly="1" outline="0" fieldPosition="0"/>
    </format>
    <format dxfId="1137">
      <pivotArea field="3" type="button" dataOnly="0" labelOnly="1" outline="0" axis="axisRow" fieldPosition="0"/>
    </format>
    <format dxfId="1136">
      <pivotArea dataOnly="0" labelOnly="1" fieldPosition="0">
        <references count="1">
          <reference field="3" count="11">
            <x v="21"/>
            <x v="22"/>
            <x v="23"/>
            <x v="24"/>
            <x v="25"/>
            <x v="26"/>
            <x v="27"/>
            <x v="28"/>
            <x v="30"/>
            <x v="31"/>
            <x v="32"/>
          </reference>
        </references>
      </pivotArea>
    </format>
    <format dxfId="1135">
      <pivotArea dataOnly="0" labelOnly="1" grandRow="1" outline="0" fieldPosition="0"/>
    </format>
    <format dxfId="1134">
      <pivotArea dataOnly="0" labelOnly="1" fieldPosition="0">
        <references count="1">
          <reference field="0" count="13">
            <x v="2"/>
            <x v="4"/>
            <x v="6"/>
            <x v="7"/>
            <x v="8"/>
            <x v="10"/>
            <x v="12"/>
            <x v="14"/>
            <x v="16"/>
            <x v="18"/>
            <x v="20"/>
            <x v="21"/>
            <x v="22"/>
          </reference>
        </references>
      </pivotArea>
    </format>
    <format dxfId="1133">
      <pivotArea dataOnly="0" labelOnly="1" grandCol="1" outline="0" fieldPosition="0"/>
    </format>
    <format dxfId="1132">
      <pivotArea type="all" dataOnly="0" outline="0" fieldPosition="0"/>
    </format>
    <format dxfId="1131">
      <pivotArea outline="0" collapsedLevelsAreSubtotals="1" fieldPosition="0"/>
    </format>
    <format dxfId="1130">
      <pivotArea type="origin" dataOnly="0" labelOnly="1" outline="0" fieldPosition="0"/>
    </format>
    <format dxfId="1129">
      <pivotArea field="0" type="button" dataOnly="0" labelOnly="1" outline="0" axis="axisCol" fieldPosition="0"/>
    </format>
    <format dxfId="1128">
      <pivotArea type="topRight" dataOnly="0" labelOnly="1" outline="0" fieldPosition="0"/>
    </format>
    <format dxfId="1127">
      <pivotArea field="3" type="button" dataOnly="0" labelOnly="1" outline="0" axis="axisRow" fieldPosition="0"/>
    </format>
    <format dxfId="1126">
      <pivotArea dataOnly="0" labelOnly="1" fieldPosition="0">
        <references count="1">
          <reference field="3" count="11">
            <x v="21"/>
            <x v="22"/>
            <x v="23"/>
            <x v="24"/>
            <x v="25"/>
            <x v="26"/>
            <x v="27"/>
            <x v="28"/>
            <x v="30"/>
            <x v="31"/>
            <x v="32"/>
          </reference>
        </references>
      </pivotArea>
    </format>
    <format dxfId="1125">
      <pivotArea dataOnly="0" labelOnly="1" grandRow="1" outline="0" fieldPosition="0"/>
    </format>
    <format dxfId="1124">
      <pivotArea dataOnly="0" labelOnly="1" fieldPosition="0">
        <references count="1">
          <reference field="0" count="13">
            <x v="2"/>
            <x v="4"/>
            <x v="6"/>
            <x v="7"/>
            <x v="8"/>
            <x v="10"/>
            <x v="12"/>
            <x v="14"/>
            <x v="16"/>
            <x v="18"/>
            <x v="20"/>
            <x v="21"/>
            <x v="22"/>
          </reference>
        </references>
      </pivotArea>
    </format>
    <format dxfId="1123">
      <pivotArea dataOnly="0" labelOnly="1" grandCol="1" outline="0" fieldPosition="0"/>
    </format>
    <format dxfId="1122">
      <pivotArea type="all" dataOnly="0" outline="0" fieldPosition="0"/>
    </format>
    <format dxfId="1121">
      <pivotArea outline="0" collapsedLevelsAreSubtotals="1" fieldPosition="0"/>
    </format>
    <format dxfId="1120">
      <pivotArea type="origin" dataOnly="0" labelOnly="1" outline="0" fieldPosition="0"/>
    </format>
    <format dxfId="1119">
      <pivotArea field="0" type="button" dataOnly="0" labelOnly="1" outline="0" axis="axisCol" fieldPosition="0"/>
    </format>
    <format dxfId="1118">
      <pivotArea type="topRight" dataOnly="0" labelOnly="1" outline="0" fieldPosition="0"/>
    </format>
    <format dxfId="1117">
      <pivotArea field="3" type="button" dataOnly="0" labelOnly="1" outline="0" axis="axisRow" fieldPosition="0"/>
    </format>
    <format dxfId="1116">
      <pivotArea dataOnly="0" labelOnly="1" fieldPosition="0">
        <references count="1">
          <reference field="3" count="11">
            <x v="21"/>
            <x v="22"/>
            <x v="23"/>
            <x v="24"/>
            <x v="25"/>
            <x v="26"/>
            <x v="27"/>
            <x v="28"/>
            <x v="30"/>
            <x v="31"/>
            <x v="32"/>
          </reference>
        </references>
      </pivotArea>
    </format>
    <format dxfId="1115">
      <pivotArea dataOnly="0" labelOnly="1" grandRow="1" outline="0" fieldPosition="0"/>
    </format>
    <format dxfId="1114">
      <pivotArea dataOnly="0" labelOnly="1" fieldPosition="0">
        <references count="1">
          <reference field="0" count="13">
            <x v="2"/>
            <x v="4"/>
            <x v="6"/>
            <x v="7"/>
            <x v="8"/>
            <x v="10"/>
            <x v="12"/>
            <x v="14"/>
            <x v="16"/>
            <x v="18"/>
            <x v="20"/>
            <x v="21"/>
            <x v="22"/>
          </reference>
        </references>
      </pivotArea>
    </format>
    <format dxfId="1113">
      <pivotArea dataOnly="0" labelOnly="1" grandCol="1" outline="0" fieldPosition="0"/>
    </format>
    <format dxfId="1112">
      <pivotArea type="all" dataOnly="0" outline="0" fieldPosition="0"/>
    </format>
    <format dxfId="1111">
      <pivotArea outline="0" collapsedLevelsAreSubtotals="1" fieldPosition="0"/>
    </format>
    <format dxfId="1110">
      <pivotArea type="origin" dataOnly="0" labelOnly="1" outline="0" fieldPosition="0"/>
    </format>
    <format dxfId="1109">
      <pivotArea field="0" type="button" dataOnly="0" labelOnly="1" outline="0" axis="axisCol" fieldPosition="0"/>
    </format>
    <format dxfId="1108">
      <pivotArea type="topRight" dataOnly="0" labelOnly="1" outline="0" fieldPosition="0"/>
    </format>
    <format dxfId="1107">
      <pivotArea field="3" type="button" dataOnly="0" labelOnly="1" outline="0" axis="axisRow" fieldPosition="0"/>
    </format>
    <format dxfId="1106">
      <pivotArea dataOnly="0" labelOnly="1" fieldPosition="0">
        <references count="1">
          <reference field="3" count="11">
            <x v="21"/>
            <x v="22"/>
            <x v="23"/>
            <x v="24"/>
            <x v="25"/>
            <x v="26"/>
            <x v="27"/>
            <x v="28"/>
            <x v="30"/>
            <x v="31"/>
            <x v="32"/>
          </reference>
        </references>
      </pivotArea>
    </format>
    <format dxfId="1105">
      <pivotArea dataOnly="0" labelOnly="1" grandRow="1" outline="0" fieldPosition="0"/>
    </format>
    <format dxfId="1104">
      <pivotArea dataOnly="0" labelOnly="1" fieldPosition="0">
        <references count="1">
          <reference field="0" count="13">
            <x v="2"/>
            <x v="4"/>
            <x v="6"/>
            <x v="7"/>
            <x v="8"/>
            <x v="10"/>
            <x v="12"/>
            <x v="14"/>
            <x v="16"/>
            <x v="18"/>
            <x v="20"/>
            <x v="21"/>
            <x v="22"/>
          </reference>
        </references>
      </pivotArea>
    </format>
    <format dxfId="1103">
      <pivotArea dataOnly="0" labelOnly="1" grandCol="1" outline="0" fieldPosition="0"/>
    </format>
    <format dxfId="1102">
      <pivotArea type="all" dataOnly="0" outline="0" fieldPosition="0"/>
    </format>
    <format dxfId="1101">
      <pivotArea outline="0" collapsedLevelsAreSubtotals="1" fieldPosition="0"/>
    </format>
    <format dxfId="1100">
      <pivotArea type="origin" dataOnly="0" labelOnly="1" outline="0" fieldPosition="0"/>
    </format>
    <format dxfId="1099">
      <pivotArea field="0" type="button" dataOnly="0" labelOnly="1" outline="0" axis="axisCol" fieldPosition="0"/>
    </format>
    <format dxfId="1098">
      <pivotArea type="topRight" dataOnly="0" labelOnly="1" outline="0" fieldPosition="0"/>
    </format>
    <format dxfId="1097">
      <pivotArea field="3" type="button" dataOnly="0" labelOnly="1" outline="0" axis="axisRow" fieldPosition="0"/>
    </format>
    <format dxfId="1096">
      <pivotArea dataOnly="0" labelOnly="1" fieldPosition="0">
        <references count="1">
          <reference field="3" count="0"/>
        </references>
      </pivotArea>
    </format>
    <format dxfId="1095">
      <pivotArea dataOnly="0" labelOnly="1" grandRow="1" outline="0" fieldPosition="0"/>
    </format>
    <format dxfId="1094">
      <pivotArea dataOnly="0" labelOnly="1" fieldPosition="0">
        <references count="1">
          <reference field="0" count="0"/>
        </references>
      </pivotArea>
    </format>
    <format dxfId="1093">
      <pivotArea dataOnly="0" labelOnly="1" grandCol="1" outline="0" fieldPosition="0"/>
    </format>
    <format dxfId="1092">
      <pivotArea type="all" dataOnly="0" outline="0" fieldPosition="0"/>
    </format>
    <format dxfId="1091">
      <pivotArea outline="0" collapsedLevelsAreSubtotals="1" fieldPosition="0"/>
    </format>
    <format dxfId="1090">
      <pivotArea type="origin" dataOnly="0" labelOnly="1" outline="0" fieldPosition="0"/>
    </format>
    <format dxfId="1089">
      <pivotArea field="0" type="button" dataOnly="0" labelOnly="1" outline="0" axis="axisCol" fieldPosition="0"/>
    </format>
    <format dxfId="1088">
      <pivotArea type="topRight" dataOnly="0" labelOnly="1" outline="0" fieldPosition="0"/>
    </format>
    <format dxfId="1087">
      <pivotArea field="3" type="button" dataOnly="0" labelOnly="1" outline="0" axis="axisRow" fieldPosition="0"/>
    </format>
    <format dxfId="1086">
      <pivotArea dataOnly="0" labelOnly="1" fieldPosition="0">
        <references count="1">
          <reference field="3" count="0"/>
        </references>
      </pivotArea>
    </format>
    <format dxfId="1085">
      <pivotArea dataOnly="0" labelOnly="1" grandRow="1" outline="0" fieldPosition="0"/>
    </format>
    <format dxfId="1084">
      <pivotArea dataOnly="0" labelOnly="1" fieldPosition="0">
        <references count="1">
          <reference field="0" count="0"/>
        </references>
      </pivotArea>
    </format>
    <format dxfId="1083">
      <pivotArea dataOnly="0" labelOnly="1" grandCol="1" outline="0" fieldPosition="0"/>
    </format>
    <format dxfId="1082">
      <pivotArea type="all" dataOnly="0" outline="0" fieldPosition="0"/>
    </format>
    <format dxfId="1081">
      <pivotArea outline="0" collapsedLevelsAreSubtotals="1" fieldPosition="0"/>
    </format>
    <format dxfId="1080">
      <pivotArea type="origin" dataOnly="0" labelOnly="1" outline="0" fieldPosition="0"/>
    </format>
    <format dxfId="1079">
      <pivotArea field="0" type="button" dataOnly="0" labelOnly="1" outline="0" axis="axisCol" fieldPosition="0"/>
    </format>
    <format dxfId="1078">
      <pivotArea type="topRight" dataOnly="0" labelOnly="1" outline="0" fieldPosition="0"/>
    </format>
    <format dxfId="1077">
      <pivotArea field="3" type="button" dataOnly="0" labelOnly="1" outline="0" axis="axisRow" fieldPosition="0"/>
    </format>
    <format dxfId="1076">
      <pivotArea dataOnly="0" labelOnly="1" fieldPosition="0">
        <references count="1">
          <reference field="3" count="0"/>
        </references>
      </pivotArea>
    </format>
    <format dxfId="1075">
      <pivotArea dataOnly="0" labelOnly="1" grandRow="1" outline="0" fieldPosition="0"/>
    </format>
    <format dxfId="1074">
      <pivotArea dataOnly="0" labelOnly="1" fieldPosition="0">
        <references count="1">
          <reference field="0" count="24">
            <x v="0"/>
            <x v="1"/>
            <x v="2"/>
            <x v="3"/>
            <x v="4"/>
            <x v="5"/>
            <x v="6"/>
            <x v="7"/>
            <x v="8"/>
            <x v="9"/>
            <x v="10"/>
            <x v="11"/>
            <x v="12"/>
            <x v="13"/>
            <x v="14"/>
            <x v="15"/>
            <x v="16"/>
            <x v="17"/>
            <x v="18"/>
            <x v="19"/>
            <x v="20"/>
            <x v="21"/>
            <x v="22"/>
            <x v="23"/>
          </reference>
        </references>
      </pivotArea>
    </format>
    <format dxfId="1073">
      <pivotArea dataOnly="0" labelOnly="1" grandCol="1" outline="0" fieldPosition="0"/>
    </format>
    <format dxfId="1072">
      <pivotArea type="all" dataOnly="0" outline="0" fieldPosition="0"/>
    </format>
    <format dxfId="1071">
      <pivotArea outline="0" collapsedLevelsAreSubtotals="1" fieldPosition="0"/>
    </format>
    <format dxfId="1070">
      <pivotArea type="origin" dataOnly="0" labelOnly="1" outline="0" fieldPosition="0"/>
    </format>
    <format dxfId="1069">
      <pivotArea field="0" type="button" dataOnly="0" labelOnly="1" outline="0" axis="axisCol" fieldPosition="0"/>
    </format>
    <format dxfId="1068">
      <pivotArea type="topRight" dataOnly="0" labelOnly="1" outline="0" fieldPosition="0"/>
    </format>
    <format dxfId="1067">
      <pivotArea field="3" type="button" dataOnly="0" labelOnly="1" outline="0" axis="axisRow" fieldPosition="0"/>
    </format>
    <format dxfId="1066">
      <pivotArea dataOnly="0" labelOnly="1" fieldPosition="0">
        <references count="1">
          <reference field="3" count="0"/>
        </references>
      </pivotArea>
    </format>
    <format dxfId="1065">
      <pivotArea dataOnly="0" labelOnly="1" grandRow="1" outline="0" fieldPosition="0"/>
    </format>
    <format dxfId="1064">
      <pivotArea dataOnly="0" labelOnly="1" fieldPosition="0">
        <references count="1">
          <reference field="0" count="24">
            <x v="0"/>
            <x v="1"/>
            <x v="2"/>
            <x v="3"/>
            <x v="4"/>
            <x v="5"/>
            <x v="6"/>
            <x v="7"/>
            <x v="8"/>
            <x v="9"/>
            <x v="10"/>
            <x v="11"/>
            <x v="12"/>
            <x v="13"/>
            <x v="14"/>
            <x v="15"/>
            <x v="16"/>
            <x v="17"/>
            <x v="18"/>
            <x v="19"/>
            <x v="20"/>
            <x v="21"/>
            <x v="22"/>
            <x v="23"/>
          </reference>
        </references>
      </pivotArea>
    </format>
    <format dxfId="1063">
      <pivotArea dataOnly="0" labelOnly="1" grandCol="1" outline="0" fieldPosition="0"/>
    </format>
  </formats>
  <chartFormats count="120">
    <chartFormat chart="15" format="72" series="1">
      <pivotArea type="data" outline="0" fieldPosition="0">
        <references count="1">
          <reference field="0" count="1" selected="0">
            <x v="0"/>
          </reference>
        </references>
      </pivotArea>
    </chartFormat>
    <chartFormat chart="15" format="73" series="1">
      <pivotArea type="data" outline="0" fieldPosition="0">
        <references count="1">
          <reference field="0" count="1" selected="0">
            <x v="1"/>
          </reference>
        </references>
      </pivotArea>
    </chartFormat>
    <chartFormat chart="15" format="74" series="1">
      <pivotArea type="data" outline="0" fieldPosition="0">
        <references count="1">
          <reference field="0" count="1" selected="0">
            <x v="2"/>
          </reference>
        </references>
      </pivotArea>
    </chartFormat>
    <chartFormat chart="15" format="75" series="1">
      <pivotArea type="data" outline="0" fieldPosition="0">
        <references count="1">
          <reference field="0" count="1" selected="0">
            <x v="3"/>
          </reference>
        </references>
      </pivotArea>
    </chartFormat>
    <chartFormat chart="15" format="76" series="1">
      <pivotArea type="data" outline="0" fieldPosition="0">
        <references count="1">
          <reference field="0" count="1" selected="0">
            <x v="4"/>
          </reference>
        </references>
      </pivotArea>
    </chartFormat>
    <chartFormat chart="15" format="77" series="1">
      <pivotArea type="data" outline="0" fieldPosition="0">
        <references count="1">
          <reference field="0" count="1" selected="0">
            <x v="5"/>
          </reference>
        </references>
      </pivotArea>
    </chartFormat>
    <chartFormat chart="15" format="78" series="1">
      <pivotArea type="data" outline="0" fieldPosition="0">
        <references count="1">
          <reference field="0" count="1" selected="0">
            <x v="6"/>
          </reference>
        </references>
      </pivotArea>
    </chartFormat>
    <chartFormat chart="15" format="79" series="1">
      <pivotArea type="data" outline="0" fieldPosition="0">
        <references count="1">
          <reference field="0" count="1" selected="0">
            <x v="7"/>
          </reference>
        </references>
      </pivotArea>
    </chartFormat>
    <chartFormat chart="15" format="80" series="1">
      <pivotArea type="data" outline="0" fieldPosition="0">
        <references count="1">
          <reference field="0" count="1" selected="0">
            <x v="8"/>
          </reference>
        </references>
      </pivotArea>
    </chartFormat>
    <chartFormat chart="15" format="81" series="1">
      <pivotArea type="data" outline="0" fieldPosition="0">
        <references count="1">
          <reference field="0" count="1" selected="0">
            <x v="9"/>
          </reference>
        </references>
      </pivotArea>
    </chartFormat>
    <chartFormat chart="15" format="82" series="1">
      <pivotArea type="data" outline="0" fieldPosition="0">
        <references count="1">
          <reference field="0" count="1" selected="0">
            <x v="10"/>
          </reference>
        </references>
      </pivotArea>
    </chartFormat>
    <chartFormat chart="15" format="83" series="1">
      <pivotArea type="data" outline="0" fieldPosition="0">
        <references count="1">
          <reference field="0" count="1" selected="0">
            <x v="11"/>
          </reference>
        </references>
      </pivotArea>
    </chartFormat>
    <chartFormat chart="15" format="84" series="1">
      <pivotArea type="data" outline="0" fieldPosition="0">
        <references count="1">
          <reference field="0" count="1" selected="0">
            <x v="12"/>
          </reference>
        </references>
      </pivotArea>
    </chartFormat>
    <chartFormat chart="15" format="85" series="1">
      <pivotArea type="data" outline="0" fieldPosition="0">
        <references count="1">
          <reference field="0" count="1" selected="0">
            <x v="13"/>
          </reference>
        </references>
      </pivotArea>
    </chartFormat>
    <chartFormat chart="15" format="86" series="1">
      <pivotArea type="data" outline="0" fieldPosition="0">
        <references count="1">
          <reference field="0" count="1" selected="0">
            <x v="14"/>
          </reference>
        </references>
      </pivotArea>
    </chartFormat>
    <chartFormat chart="15" format="87" series="1">
      <pivotArea type="data" outline="0" fieldPosition="0">
        <references count="1">
          <reference field="0" count="1" selected="0">
            <x v="15"/>
          </reference>
        </references>
      </pivotArea>
    </chartFormat>
    <chartFormat chart="15" format="88" series="1">
      <pivotArea type="data" outline="0" fieldPosition="0">
        <references count="1">
          <reference field="0" count="1" selected="0">
            <x v="16"/>
          </reference>
        </references>
      </pivotArea>
    </chartFormat>
    <chartFormat chart="15" format="89" series="1">
      <pivotArea type="data" outline="0" fieldPosition="0">
        <references count="1">
          <reference field="0" count="1" selected="0">
            <x v="17"/>
          </reference>
        </references>
      </pivotArea>
    </chartFormat>
    <chartFormat chart="15" format="90" series="1">
      <pivotArea type="data" outline="0" fieldPosition="0">
        <references count="1">
          <reference field="0" count="1" selected="0">
            <x v="18"/>
          </reference>
        </references>
      </pivotArea>
    </chartFormat>
    <chartFormat chart="15" format="91" series="1">
      <pivotArea type="data" outline="0" fieldPosition="0">
        <references count="1">
          <reference field="0" count="1" selected="0">
            <x v="19"/>
          </reference>
        </references>
      </pivotArea>
    </chartFormat>
    <chartFormat chart="15" format="92" series="1">
      <pivotArea type="data" outline="0" fieldPosition="0">
        <references count="1">
          <reference field="0" count="1" selected="0">
            <x v="20"/>
          </reference>
        </references>
      </pivotArea>
    </chartFormat>
    <chartFormat chart="15" format="93" series="1">
      <pivotArea type="data" outline="0" fieldPosition="0">
        <references count="1">
          <reference field="0" count="1" selected="0">
            <x v="21"/>
          </reference>
        </references>
      </pivotArea>
    </chartFormat>
    <chartFormat chart="15" format="94" series="1">
      <pivotArea type="data" outline="0" fieldPosition="0">
        <references count="1">
          <reference field="0" count="1" selected="0">
            <x v="22"/>
          </reference>
        </references>
      </pivotArea>
    </chartFormat>
    <chartFormat chart="15" format="95" series="1">
      <pivotArea type="data" outline="0" fieldPosition="0">
        <references count="1">
          <reference field="0" count="1" selected="0">
            <x v="23"/>
          </reference>
        </references>
      </pivotArea>
    </chartFormat>
    <chartFormat chart="17" format="168" series="1">
      <pivotArea type="data" outline="0" fieldPosition="0">
        <references count="1">
          <reference field="0" count="1" selected="0">
            <x v="0"/>
          </reference>
        </references>
      </pivotArea>
    </chartFormat>
    <chartFormat chart="17" format="169" series="1">
      <pivotArea type="data" outline="0" fieldPosition="0">
        <references count="1">
          <reference field="0" count="1" selected="0">
            <x v="1"/>
          </reference>
        </references>
      </pivotArea>
    </chartFormat>
    <chartFormat chart="17" format="170" series="1">
      <pivotArea type="data" outline="0" fieldPosition="0">
        <references count="1">
          <reference field="0" count="1" selected="0">
            <x v="2"/>
          </reference>
        </references>
      </pivotArea>
    </chartFormat>
    <chartFormat chart="17" format="171" series="1">
      <pivotArea type="data" outline="0" fieldPosition="0">
        <references count="1">
          <reference field="0" count="1" selected="0">
            <x v="3"/>
          </reference>
        </references>
      </pivotArea>
    </chartFormat>
    <chartFormat chart="17" format="172" series="1">
      <pivotArea type="data" outline="0" fieldPosition="0">
        <references count="1">
          <reference field="0" count="1" selected="0">
            <x v="4"/>
          </reference>
        </references>
      </pivotArea>
    </chartFormat>
    <chartFormat chart="17" format="173" series="1">
      <pivotArea type="data" outline="0" fieldPosition="0">
        <references count="1">
          <reference field="0" count="1" selected="0">
            <x v="5"/>
          </reference>
        </references>
      </pivotArea>
    </chartFormat>
    <chartFormat chart="17" format="174" series="1">
      <pivotArea type="data" outline="0" fieldPosition="0">
        <references count="1">
          <reference field="0" count="1" selected="0">
            <x v="6"/>
          </reference>
        </references>
      </pivotArea>
    </chartFormat>
    <chartFormat chart="17" format="175" series="1">
      <pivotArea type="data" outline="0" fieldPosition="0">
        <references count="1">
          <reference field="0" count="1" selected="0">
            <x v="7"/>
          </reference>
        </references>
      </pivotArea>
    </chartFormat>
    <chartFormat chart="17" format="176" series="1">
      <pivotArea type="data" outline="0" fieldPosition="0">
        <references count="1">
          <reference field="0" count="1" selected="0">
            <x v="8"/>
          </reference>
        </references>
      </pivotArea>
    </chartFormat>
    <chartFormat chart="17" format="177" series="1">
      <pivotArea type="data" outline="0" fieldPosition="0">
        <references count="1">
          <reference field="0" count="1" selected="0">
            <x v="9"/>
          </reference>
        </references>
      </pivotArea>
    </chartFormat>
    <chartFormat chart="17" format="178" series="1">
      <pivotArea type="data" outline="0" fieldPosition="0">
        <references count="1">
          <reference field="0" count="1" selected="0">
            <x v="10"/>
          </reference>
        </references>
      </pivotArea>
    </chartFormat>
    <chartFormat chart="17" format="179" series="1">
      <pivotArea type="data" outline="0" fieldPosition="0">
        <references count="1">
          <reference field="0" count="1" selected="0">
            <x v="11"/>
          </reference>
        </references>
      </pivotArea>
    </chartFormat>
    <chartFormat chart="17" format="180" series="1">
      <pivotArea type="data" outline="0" fieldPosition="0">
        <references count="1">
          <reference field="0" count="1" selected="0">
            <x v="12"/>
          </reference>
        </references>
      </pivotArea>
    </chartFormat>
    <chartFormat chart="17" format="181" series="1">
      <pivotArea type="data" outline="0" fieldPosition="0">
        <references count="1">
          <reference field="0" count="1" selected="0">
            <x v="13"/>
          </reference>
        </references>
      </pivotArea>
    </chartFormat>
    <chartFormat chart="17" format="182" series="1">
      <pivotArea type="data" outline="0" fieldPosition="0">
        <references count="1">
          <reference field="0" count="1" selected="0">
            <x v="14"/>
          </reference>
        </references>
      </pivotArea>
    </chartFormat>
    <chartFormat chart="17" format="183" series="1">
      <pivotArea type="data" outline="0" fieldPosition="0">
        <references count="1">
          <reference field="0" count="1" selected="0">
            <x v="15"/>
          </reference>
        </references>
      </pivotArea>
    </chartFormat>
    <chartFormat chart="17" format="184" series="1">
      <pivotArea type="data" outline="0" fieldPosition="0">
        <references count="1">
          <reference field="0" count="1" selected="0">
            <x v="16"/>
          </reference>
        </references>
      </pivotArea>
    </chartFormat>
    <chartFormat chart="17" format="185" series="1">
      <pivotArea type="data" outline="0" fieldPosition="0">
        <references count="1">
          <reference field="0" count="1" selected="0">
            <x v="17"/>
          </reference>
        </references>
      </pivotArea>
    </chartFormat>
    <chartFormat chart="17" format="186" series="1">
      <pivotArea type="data" outline="0" fieldPosition="0">
        <references count="1">
          <reference field="0" count="1" selected="0">
            <x v="18"/>
          </reference>
        </references>
      </pivotArea>
    </chartFormat>
    <chartFormat chart="17" format="187" series="1">
      <pivotArea type="data" outline="0" fieldPosition="0">
        <references count="1">
          <reference field="0" count="1" selected="0">
            <x v="19"/>
          </reference>
        </references>
      </pivotArea>
    </chartFormat>
    <chartFormat chart="17" format="188" series="1">
      <pivotArea type="data" outline="0" fieldPosition="0">
        <references count="1">
          <reference field="0" count="1" selected="0">
            <x v="20"/>
          </reference>
        </references>
      </pivotArea>
    </chartFormat>
    <chartFormat chart="17" format="189" series="1">
      <pivotArea type="data" outline="0" fieldPosition="0">
        <references count="1">
          <reference field="0" count="1" selected="0">
            <x v="21"/>
          </reference>
        </references>
      </pivotArea>
    </chartFormat>
    <chartFormat chart="17" format="190" series="1">
      <pivotArea type="data" outline="0" fieldPosition="0">
        <references count="1">
          <reference field="0" count="1" selected="0">
            <x v="22"/>
          </reference>
        </references>
      </pivotArea>
    </chartFormat>
    <chartFormat chart="17" format="191" series="1">
      <pivotArea type="data" outline="0" fieldPosition="0">
        <references count="1">
          <reference field="0" count="1" selected="0">
            <x v="23"/>
          </reference>
        </references>
      </pivotArea>
    </chartFormat>
    <chartFormat chart="18" format="216" series="1">
      <pivotArea type="data" outline="0" fieldPosition="0">
        <references count="1">
          <reference field="0" count="1" selected="0">
            <x v="0"/>
          </reference>
        </references>
      </pivotArea>
    </chartFormat>
    <chartFormat chart="18" format="217" series="1">
      <pivotArea type="data" outline="0" fieldPosition="0">
        <references count="1">
          <reference field="0" count="1" selected="0">
            <x v="1"/>
          </reference>
        </references>
      </pivotArea>
    </chartFormat>
    <chartFormat chart="18" format="218" series="1">
      <pivotArea type="data" outline="0" fieldPosition="0">
        <references count="1">
          <reference field="0" count="1" selected="0">
            <x v="2"/>
          </reference>
        </references>
      </pivotArea>
    </chartFormat>
    <chartFormat chart="18" format="219" series="1">
      <pivotArea type="data" outline="0" fieldPosition="0">
        <references count="1">
          <reference field="0" count="1" selected="0">
            <x v="3"/>
          </reference>
        </references>
      </pivotArea>
    </chartFormat>
    <chartFormat chart="18" format="220" series="1">
      <pivotArea type="data" outline="0" fieldPosition="0">
        <references count="1">
          <reference field="0" count="1" selected="0">
            <x v="4"/>
          </reference>
        </references>
      </pivotArea>
    </chartFormat>
    <chartFormat chart="18" format="221" series="1">
      <pivotArea type="data" outline="0" fieldPosition="0">
        <references count="1">
          <reference field="0" count="1" selected="0">
            <x v="5"/>
          </reference>
        </references>
      </pivotArea>
    </chartFormat>
    <chartFormat chart="18" format="222" series="1">
      <pivotArea type="data" outline="0" fieldPosition="0">
        <references count="1">
          <reference field="0" count="1" selected="0">
            <x v="6"/>
          </reference>
        </references>
      </pivotArea>
    </chartFormat>
    <chartFormat chart="18" format="223" series="1">
      <pivotArea type="data" outline="0" fieldPosition="0">
        <references count="1">
          <reference field="0" count="1" selected="0">
            <x v="7"/>
          </reference>
        </references>
      </pivotArea>
    </chartFormat>
    <chartFormat chart="18" format="224" series="1">
      <pivotArea type="data" outline="0" fieldPosition="0">
        <references count="1">
          <reference field="0" count="1" selected="0">
            <x v="8"/>
          </reference>
        </references>
      </pivotArea>
    </chartFormat>
    <chartFormat chart="18" format="225" series="1">
      <pivotArea type="data" outline="0" fieldPosition="0">
        <references count="1">
          <reference field="0" count="1" selected="0">
            <x v="9"/>
          </reference>
        </references>
      </pivotArea>
    </chartFormat>
    <chartFormat chart="18" format="226" series="1">
      <pivotArea type="data" outline="0" fieldPosition="0">
        <references count="1">
          <reference field="0" count="1" selected="0">
            <x v="10"/>
          </reference>
        </references>
      </pivotArea>
    </chartFormat>
    <chartFormat chart="18" format="227" series="1">
      <pivotArea type="data" outline="0" fieldPosition="0">
        <references count="1">
          <reference field="0" count="1" selected="0">
            <x v="11"/>
          </reference>
        </references>
      </pivotArea>
    </chartFormat>
    <chartFormat chart="18" format="228" series="1">
      <pivotArea type="data" outline="0" fieldPosition="0">
        <references count="1">
          <reference field="0" count="1" selected="0">
            <x v="12"/>
          </reference>
        </references>
      </pivotArea>
    </chartFormat>
    <chartFormat chart="18" format="229" series="1">
      <pivotArea type="data" outline="0" fieldPosition="0">
        <references count="1">
          <reference field="0" count="1" selected="0">
            <x v="13"/>
          </reference>
        </references>
      </pivotArea>
    </chartFormat>
    <chartFormat chart="18" format="230" series="1">
      <pivotArea type="data" outline="0" fieldPosition="0">
        <references count="1">
          <reference field="0" count="1" selected="0">
            <x v="14"/>
          </reference>
        </references>
      </pivotArea>
    </chartFormat>
    <chartFormat chart="18" format="231" series="1">
      <pivotArea type="data" outline="0" fieldPosition="0">
        <references count="1">
          <reference field="0" count="1" selected="0">
            <x v="15"/>
          </reference>
        </references>
      </pivotArea>
    </chartFormat>
    <chartFormat chart="18" format="232" series="1">
      <pivotArea type="data" outline="0" fieldPosition="0">
        <references count="1">
          <reference field="0" count="1" selected="0">
            <x v="16"/>
          </reference>
        </references>
      </pivotArea>
    </chartFormat>
    <chartFormat chart="18" format="233" series="1">
      <pivotArea type="data" outline="0" fieldPosition="0">
        <references count="1">
          <reference field="0" count="1" selected="0">
            <x v="17"/>
          </reference>
        </references>
      </pivotArea>
    </chartFormat>
    <chartFormat chart="18" format="234" series="1">
      <pivotArea type="data" outline="0" fieldPosition="0">
        <references count="1">
          <reference field="0" count="1" selected="0">
            <x v="18"/>
          </reference>
        </references>
      </pivotArea>
    </chartFormat>
    <chartFormat chart="18" format="235" series="1">
      <pivotArea type="data" outline="0" fieldPosition="0">
        <references count="1">
          <reference field="0" count="1" selected="0">
            <x v="19"/>
          </reference>
        </references>
      </pivotArea>
    </chartFormat>
    <chartFormat chart="18" format="236" series="1">
      <pivotArea type="data" outline="0" fieldPosition="0">
        <references count="1">
          <reference field="0" count="1" selected="0">
            <x v="20"/>
          </reference>
        </references>
      </pivotArea>
    </chartFormat>
    <chartFormat chart="18" format="237" series="1">
      <pivotArea type="data" outline="0" fieldPosition="0">
        <references count="1">
          <reference field="0" count="1" selected="0">
            <x v="21"/>
          </reference>
        </references>
      </pivotArea>
    </chartFormat>
    <chartFormat chart="18" format="238" series="1">
      <pivotArea type="data" outline="0" fieldPosition="0">
        <references count="1">
          <reference field="0" count="1" selected="0">
            <x v="22"/>
          </reference>
        </references>
      </pivotArea>
    </chartFormat>
    <chartFormat chart="18" format="239" series="1">
      <pivotArea type="data" outline="0" fieldPosition="0">
        <references count="1">
          <reference field="0" count="1" selected="0">
            <x v="23"/>
          </reference>
        </references>
      </pivotArea>
    </chartFormat>
    <chartFormat chart="19" format="264" series="1">
      <pivotArea type="data" outline="0" fieldPosition="0">
        <references count="1">
          <reference field="0" count="1" selected="0">
            <x v="0"/>
          </reference>
        </references>
      </pivotArea>
    </chartFormat>
    <chartFormat chart="19" format="265" series="1">
      <pivotArea type="data" outline="0" fieldPosition="0">
        <references count="1">
          <reference field="0" count="1" selected="0">
            <x v="1"/>
          </reference>
        </references>
      </pivotArea>
    </chartFormat>
    <chartFormat chart="19" format="266" series="1">
      <pivotArea type="data" outline="0" fieldPosition="0">
        <references count="1">
          <reference field="0" count="1" selected="0">
            <x v="2"/>
          </reference>
        </references>
      </pivotArea>
    </chartFormat>
    <chartFormat chart="19" format="267" series="1">
      <pivotArea type="data" outline="0" fieldPosition="0">
        <references count="1">
          <reference field="0" count="1" selected="0">
            <x v="3"/>
          </reference>
        </references>
      </pivotArea>
    </chartFormat>
    <chartFormat chart="19" format="268" series="1">
      <pivotArea type="data" outline="0" fieldPosition="0">
        <references count="1">
          <reference field="0" count="1" selected="0">
            <x v="4"/>
          </reference>
        </references>
      </pivotArea>
    </chartFormat>
    <chartFormat chart="19" format="269" series="1">
      <pivotArea type="data" outline="0" fieldPosition="0">
        <references count="1">
          <reference field="0" count="1" selected="0">
            <x v="5"/>
          </reference>
        </references>
      </pivotArea>
    </chartFormat>
    <chartFormat chart="19" format="270" series="1">
      <pivotArea type="data" outline="0" fieldPosition="0">
        <references count="1">
          <reference field="0" count="1" selected="0">
            <x v="6"/>
          </reference>
        </references>
      </pivotArea>
    </chartFormat>
    <chartFormat chart="19" format="271" series="1">
      <pivotArea type="data" outline="0" fieldPosition="0">
        <references count="1">
          <reference field="0" count="1" selected="0">
            <x v="7"/>
          </reference>
        </references>
      </pivotArea>
    </chartFormat>
    <chartFormat chart="19" format="272" series="1">
      <pivotArea type="data" outline="0" fieldPosition="0">
        <references count="1">
          <reference field="0" count="1" selected="0">
            <x v="8"/>
          </reference>
        </references>
      </pivotArea>
    </chartFormat>
    <chartFormat chart="19" format="273" series="1">
      <pivotArea type="data" outline="0" fieldPosition="0">
        <references count="1">
          <reference field="0" count="1" selected="0">
            <x v="9"/>
          </reference>
        </references>
      </pivotArea>
    </chartFormat>
    <chartFormat chart="19" format="274" series="1">
      <pivotArea type="data" outline="0" fieldPosition="0">
        <references count="1">
          <reference field="0" count="1" selected="0">
            <x v="10"/>
          </reference>
        </references>
      </pivotArea>
    </chartFormat>
    <chartFormat chart="19" format="275" series="1">
      <pivotArea type="data" outline="0" fieldPosition="0">
        <references count="1">
          <reference field="0" count="1" selected="0">
            <x v="11"/>
          </reference>
        </references>
      </pivotArea>
    </chartFormat>
    <chartFormat chart="19" format="276" series="1">
      <pivotArea type="data" outline="0" fieldPosition="0">
        <references count="1">
          <reference field="0" count="1" selected="0">
            <x v="12"/>
          </reference>
        </references>
      </pivotArea>
    </chartFormat>
    <chartFormat chart="19" format="277" series="1">
      <pivotArea type="data" outline="0" fieldPosition="0">
        <references count="1">
          <reference field="0" count="1" selected="0">
            <x v="13"/>
          </reference>
        </references>
      </pivotArea>
    </chartFormat>
    <chartFormat chart="19" format="278" series="1">
      <pivotArea type="data" outline="0" fieldPosition="0">
        <references count="1">
          <reference field="0" count="1" selected="0">
            <x v="14"/>
          </reference>
        </references>
      </pivotArea>
    </chartFormat>
    <chartFormat chart="19" format="279" series="1">
      <pivotArea type="data" outline="0" fieldPosition="0">
        <references count="1">
          <reference field="0" count="1" selected="0">
            <x v="15"/>
          </reference>
        </references>
      </pivotArea>
    </chartFormat>
    <chartFormat chart="19" format="280" series="1">
      <pivotArea type="data" outline="0" fieldPosition="0">
        <references count="1">
          <reference field="0" count="1" selected="0">
            <x v="16"/>
          </reference>
        </references>
      </pivotArea>
    </chartFormat>
    <chartFormat chart="19" format="281" series="1">
      <pivotArea type="data" outline="0" fieldPosition="0">
        <references count="1">
          <reference field="0" count="1" selected="0">
            <x v="17"/>
          </reference>
        </references>
      </pivotArea>
    </chartFormat>
    <chartFormat chart="19" format="282" series="1">
      <pivotArea type="data" outline="0" fieldPosition="0">
        <references count="1">
          <reference field="0" count="1" selected="0">
            <x v="18"/>
          </reference>
        </references>
      </pivotArea>
    </chartFormat>
    <chartFormat chart="19" format="283" series="1">
      <pivotArea type="data" outline="0" fieldPosition="0">
        <references count="1">
          <reference field="0" count="1" selected="0">
            <x v="19"/>
          </reference>
        </references>
      </pivotArea>
    </chartFormat>
    <chartFormat chart="19" format="284" series="1">
      <pivotArea type="data" outline="0" fieldPosition="0">
        <references count="1">
          <reference field="0" count="1" selected="0">
            <x v="20"/>
          </reference>
        </references>
      </pivotArea>
    </chartFormat>
    <chartFormat chart="19" format="285" series="1">
      <pivotArea type="data" outline="0" fieldPosition="0">
        <references count="1">
          <reference field="0" count="1" selected="0">
            <x v="21"/>
          </reference>
        </references>
      </pivotArea>
    </chartFormat>
    <chartFormat chart="19" format="286" series="1">
      <pivotArea type="data" outline="0" fieldPosition="0">
        <references count="1">
          <reference field="0" count="1" selected="0">
            <x v="22"/>
          </reference>
        </references>
      </pivotArea>
    </chartFormat>
    <chartFormat chart="19" format="287" series="1">
      <pivotArea type="data" outline="0" fieldPosition="0">
        <references count="1">
          <reference field="0" count="1" selected="0">
            <x v="23"/>
          </reference>
        </references>
      </pivotArea>
    </chartFormat>
    <chartFormat chart="19" format="288" series="1">
      <pivotArea type="data" outline="0" fieldPosition="0">
        <references count="2">
          <reference field="4294967294" count="1" selected="0">
            <x v="0"/>
          </reference>
          <reference field="0" count="1" selected="0">
            <x v="0"/>
          </reference>
        </references>
      </pivotArea>
    </chartFormat>
    <chartFormat chart="19" format="289" series="1">
      <pivotArea type="data" outline="0" fieldPosition="0">
        <references count="2">
          <reference field="4294967294" count="1" selected="0">
            <x v="0"/>
          </reference>
          <reference field="0" count="1" selected="0">
            <x v="1"/>
          </reference>
        </references>
      </pivotArea>
    </chartFormat>
    <chartFormat chart="19" format="290" series="1">
      <pivotArea type="data" outline="0" fieldPosition="0">
        <references count="2">
          <reference field="4294967294" count="1" selected="0">
            <x v="0"/>
          </reference>
          <reference field="0" count="1" selected="0">
            <x v="2"/>
          </reference>
        </references>
      </pivotArea>
    </chartFormat>
    <chartFormat chart="19" format="291" series="1">
      <pivotArea type="data" outline="0" fieldPosition="0">
        <references count="2">
          <reference field="4294967294" count="1" selected="0">
            <x v="0"/>
          </reference>
          <reference field="0" count="1" selected="0">
            <x v="3"/>
          </reference>
        </references>
      </pivotArea>
    </chartFormat>
    <chartFormat chart="19" format="292" series="1">
      <pivotArea type="data" outline="0" fieldPosition="0">
        <references count="2">
          <reference field="4294967294" count="1" selected="0">
            <x v="0"/>
          </reference>
          <reference field="0" count="1" selected="0">
            <x v="4"/>
          </reference>
        </references>
      </pivotArea>
    </chartFormat>
    <chartFormat chart="19" format="293" series="1">
      <pivotArea type="data" outline="0" fieldPosition="0">
        <references count="2">
          <reference field="4294967294" count="1" selected="0">
            <x v="0"/>
          </reference>
          <reference field="0" count="1" selected="0">
            <x v="5"/>
          </reference>
        </references>
      </pivotArea>
    </chartFormat>
    <chartFormat chart="19" format="294" series="1">
      <pivotArea type="data" outline="0" fieldPosition="0">
        <references count="2">
          <reference field="4294967294" count="1" selected="0">
            <x v="0"/>
          </reference>
          <reference field="0" count="1" selected="0">
            <x v="6"/>
          </reference>
        </references>
      </pivotArea>
    </chartFormat>
    <chartFormat chart="19" format="295" series="1">
      <pivotArea type="data" outline="0" fieldPosition="0">
        <references count="2">
          <reference field="4294967294" count="1" selected="0">
            <x v="0"/>
          </reference>
          <reference field="0" count="1" selected="0">
            <x v="7"/>
          </reference>
        </references>
      </pivotArea>
    </chartFormat>
    <chartFormat chart="19" format="296" series="1">
      <pivotArea type="data" outline="0" fieldPosition="0">
        <references count="2">
          <reference field="4294967294" count="1" selected="0">
            <x v="0"/>
          </reference>
          <reference field="0" count="1" selected="0">
            <x v="8"/>
          </reference>
        </references>
      </pivotArea>
    </chartFormat>
    <chartFormat chart="19" format="297" series="1">
      <pivotArea type="data" outline="0" fieldPosition="0">
        <references count="2">
          <reference field="4294967294" count="1" selected="0">
            <x v="0"/>
          </reference>
          <reference field="0" count="1" selected="0">
            <x v="9"/>
          </reference>
        </references>
      </pivotArea>
    </chartFormat>
    <chartFormat chart="19" format="298" series="1">
      <pivotArea type="data" outline="0" fieldPosition="0">
        <references count="2">
          <reference field="4294967294" count="1" selected="0">
            <x v="0"/>
          </reference>
          <reference field="0" count="1" selected="0">
            <x v="10"/>
          </reference>
        </references>
      </pivotArea>
    </chartFormat>
    <chartFormat chart="19" format="299" series="1">
      <pivotArea type="data" outline="0" fieldPosition="0">
        <references count="2">
          <reference field="4294967294" count="1" selected="0">
            <x v="0"/>
          </reference>
          <reference field="0" count="1" selected="0">
            <x v="11"/>
          </reference>
        </references>
      </pivotArea>
    </chartFormat>
    <chartFormat chart="19" format="300" series="1">
      <pivotArea type="data" outline="0" fieldPosition="0">
        <references count="2">
          <reference field="4294967294" count="1" selected="0">
            <x v="0"/>
          </reference>
          <reference field="0" count="1" selected="0">
            <x v="12"/>
          </reference>
        </references>
      </pivotArea>
    </chartFormat>
    <chartFormat chart="19" format="301" series="1">
      <pivotArea type="data" outline="0" fieldPosition="0">
        <references count="2">
          <reference field="4294967294" count="1" selected="0">
            <x v="0"/>
          </reference>
          <reference field="0" count="1" selected="0">
            <x v="13"/>
          </reference>
        </references>
      </pivotArea>
    </chartFormat>
    <chartFormat chart="19" format="302" series="1">
      <pivotArea type="data" outline="0" fieldPosition="0">
        <references count="2">
          <reference field="4294967294" count="1" selected="0">
            <x v="0"/>
          </reference>
          <reference field="0" count="1" selected="0">
            <x v="14"/>
          </reference>
        </references>
      </pivotArea>
    </chartFormat>
    <chartFormat chart="19" format="303" series="1">
      <pivotArea type="data" outline="0" fieldPosition="0">
        <references count="2">
          <reference field="4294967294" count="1" selected="0">
            <x v="0"/>
          </reference>
          <reference field="0" count="1" selected="0">
            <x v="15"/>
          </reference>
        </references>
      </pivotArea>
    </chartFormat>
    <chartFormat chart="19" format="304" series="1">
      <pivotArea type="data" outline="0" fieldPosition="0">
        <references count="2">
          <reference field="4294967294" count="1" selected="0">
            <x v="0"/>
          </reference>
          <reference field="0" count="1" selected="0">
            <x v="16"/>
          </reference>
        </references>
      </pivotArea>
    </chartFormat>
    <chartFormat chart="19" format="305" series="1">
      <pivotArea type="data" outline="0" fieldPosition="0">
        <references count="2">
          <reference field="4294967294" count="1" selected="0">
            <x v="0"/>
          </reference>
          <reference field="0" count="1" selected="0">
            <x v="17"/>
          </reference>
        </references>
      </pivotArea>
    </chartFormat>
    <chartFormat chart="19" format="306" series="1">
      <pivotArea type="data" outline="0" fieldPosition="0">
        <references count="2">
          <reference field="4294967294" count="1" selected="0">
            <x v="0"/>
          </reference>
          <reference field="0" count="1" selected="0">
            <x v="18"/>
          </reference>
        </references>
      </pivotArea>
    </chartFormat>
    <chartFormat chart="19" format="307" series="1">
      <pivotArea type="data" outline="0" fieldPosition="0">
        <references count="2">
          <reference field="4294967294" count="1" selected="0">
            <x v="0"/>
          </reference>
          <reference field="0" count="1" selected="0">
            <x v="19"/>
          </reference>
        </references>
      </pivotArea>
    </chartFormat>
    <chartFormat chart="19" format="308" series="1">
      <pivotArea type="data" outline="0" fieldPosition="0">
        <references count="2">
          <reference field="4294967294" count="1" selected="0">
            <x v="0"/>
          </reference>
          <reference field="0" count="1" selected="0">
            <x v="20"/>
          </reference>
        </references>
      </pivotArea>
    </chartFormat>
    <chartFormat chart="19" format="309" series="1">
      <pivotArea type="data" outline="0" fieldPosition="0">
        <references count="2">
          <reference field="4294967294" count="1" selected="0">
            <x v="0"/>
          </reference>
          <reference field="0" count="1" selected="0">
            <x v="21"/>
          </reference>
        </references>
      </pivotArea>
    </chartFormat>
    <chartFormat chart="19" format="310" series="1">
      <pivotArea type="data" outline="0" fieldPosition="0">
        <references count="2">
          <reference field="4294967294" count="1" selected="0">
            <x v="0"/>
          </reference>
          <reference field="0" count="1" selected="0">
            <x v="22"/>
          </reference>
        </references>
      </pivotArea>
    </chartFormat>
    <chartFormat chart="19" format="311" series="1">
      <pivotArea type="data" outline="0" fieldPosition="0">
        <references count="2">
          <reference field="4294967294" count="1" selected="0">
            <x v="0"/>
          </reference>
          <reference field="0" count="1" selected="0">
            <x v="23"/>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3.xml><?xml version="1.0" encoding="utf-8"?>
<pivotTableDefinition xmlns="http://schemas.openxmlformats.org/spreadsheetml/2006/main" xmlns:mc="http://schemas.openxmlformats.org/markup-compatibility/2006" xmlns:xr="http://schemas.microsoft.com/office/spreadsheetml/2014/revision" mc:Ignorable="xr" xr:uid="{FEF136E4-C792-4A30-B3B7-63568FB65582}" name="TablaDinámica12" cacheId="0"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chartFormat="22">
  <location ref="A145:M151" firstHeaderRow="1" firstDataRow="2" firstDataCol="1" rowPageCount="1" colPageCount="1"/>
  <pivotFields count="34">
    <pivotField axis="axisCol" showAll="0">
      <items count="26">
        <item x="16"/>
        <item x="0"/>
        <item x="1"/>
        <item x="2"/>
        <item x="3"/>
        <item x="20"/>
        <item x="18"/>
        <item x="22"/>
        <item x="21"/>
        <item x="6"/>
        <item x="7"/>
        <item x="8"/>
        <item x="9"/>
        <item x="17"/>
        <item x="23"/>
        <item x="10"/>
        <item x="11"/>
        <item x="12"/>
        <item x="13"/>
        <item x="19"/>
        <item x="4"/>
        <item x="5"/>
        <item x="14"/>
        <item x="15"/>
        <item x="24"/>
        <item t="default"/>
      </items>
    </pivotField>
    <pivotField showAll="0"/>
    <pivotField showAll="0"/>
    <pivotField axis="axisRow" showAll="0">
      <items count="41">
        <item x="9"/>
        <item x="10"/>
        <item x="11"/>
        <item x="12"/>
        <item x="13"/>
        <item x="14"/>
        <item x="15"/>
        <item x="16"/>
        <item x="17"/>
        <item x="18"/>
        <item x="19"/>
        <item x="20"/>
        <item x="21"/>
        <item x="22"/>
        <item x="23"/>
        <item x="24"/>
        <item x="0"/>
        <item x="1"/>
        <item x="2"/>
        <item x="3"/>
        <item x="4"/>
        <item x="25"/>
        <item x="26"/>
        <item x="27"/>
        <item x="28"/>
        <item x="5"/>
        <item x="37"/>
        <item x="29"/>
        <item x="30"/>
        <item x="31"/>
        <item x="6"/>
        <item x="38"/>
        <item x="7"/>
        <item x="8"/>
        <item x="33"/>
        <item m="1" x="39"/>
        <item x="34"/>
        <item x="35"/>
        <item x="32"/>
        <item x="36"/>
        <item t="default"/>
      </items>
    </pivotField>
    <pivotField axis="axisPage" multipleItemSelectionAllowed="1" showAll="0">
      <items count="7">
        <item h="1" x="4"/>
        <item h="1" x="0"/>
        <item h="1" x="1"/>
        <item h="1" x="2"/>
        <item h="1" x="5"/>
        <item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3"/>
  </rowFields>
  <rowItems count="5">
    <i>
      <x v="34"/>
    </i>
    <i>
      <x v="36"/>
    </i>
    <i>
      <x v="37"/>
    </i>
    <i>
      <x v="39"/>
    </i>
    <i t="grand">
      <x/>
    </i>
  </rowItems>
  <colFields count="1">
    <field x="0"/>
  </colFields>
  <colItems count="12">
    <i>
      <x v="2"/>
    </i>
    <i>
      <x v="4"/>
    </i>
    <i>
      <x v="8"/>
    </i>
    <i>
      <x v="10"/>
    </i>
    <i>
      <x v="12"/>
    </i>
    <i>
      <x v="14"/>
    </i>
    <i>
      <x v="16"/>
    </i>
    <i>
      <x v="18"/>
    </i>
    <i>
      <x v="20"/>
    </i>
    <i>
      <x v="21"/>
    </i>
    <i>
      <x v="22"/>
    </i>
    <i t="grand">
      <x/>
    </i>
  </colItems>
  <pageFields count="1">
    <pageField fld="4" hier="-1"/>
  </pageFields>
  <dataFields count="1">
    <dataField name="Promedio de Dureza" fld="17" subtotal="average" baseField="3" baseItem="24"/>
  </dataFields>
  <formats count="50">
    <format dxfId="1202">
      <pivotArea type="all" dataOnly="0" outline="0" fieldPosition="0"/>
    </format>
    <format dxfId="1201">
      <pivotArea outline="0" collapsedLevelsAreSubtotals="1" fieldPosition="0"/>
    </format>
    <format dxfId="1200">
      <pivotArea type="origin" dataOnly="0" labelOnly="1" outline="0" fieldPosition="0"/>
    </format>
    <format dxfId="1199">
      <pivotArea field="0" type="button" dataOnly="0" labelOnly="1" outline="0" axis="axisCol" fieldPosition="0"/>
    </format>
    <format dxfId="1198">
      <pivotArea type="topRight" dataOnly="0" labelOnly="1" outline="0" fieldPosition="0"/>
    </format>
    <format dxfId="1197">
      <pivotArea field="3" type="button" dataOnly="0" labelOnly="1" outline="0" axis="axisRow" fieldPosition="0"/>
    </format>
    <format dxfId="1196">
      <pivotArea dataOnly="0" labelOnly="1" fieldPosition="0">
        <references count="1">
          <reference field="3" count="9">
            <x v="16"/>
            <x v="17"/>
            <x v="18"/>
            <x v="19"/>
            <x v="20"/>
            <x v="25"/>
            <x v="30"/>
            <x v="32"/>
            <x v="33"/>
          </reference>
        </references>
      </pivotArea>
    </format>
    <format dxfId="1195">
      <pivotArea dataOnly="0" labelOnly="1" grandRow="1" outline="0" fieldPosition="0"/>
    </format>
    <format dxfId="1194">
      <pivotArea dataOnly="0" labelOnly="1" fieldPosition="0">
        <references count="1">
          <reference field="0" count="18">
            <x v="0"/>
            <x v="1"/>
            <x v="2"/>
            <x v="3"/>
            <x v="4"/>
            <x v="9"/>
            <x v="10"/>
            <x v="11"/>
            <x v="12"/>
            <x v="13"/>
            <x v="15"/>
            <x v="16"/>
            <x v="17"/>
            <x v="18"/>
            <x v="20"/>
            <x v="21"/>
            <x v="22"/>
            <x v="23"/>
          </reference>
        </references>
      </pivotArea>
    </format>
    <format dxfId="1193">
      <pivotArea dataOnly="0" labelOnly="1" grandCol="1" outline="0" fieldPosition="0"/>
    </format>
    <format dxfId="1192">
      <pivotArea type="all" dataOnly="0" outline="0" fieldPosition="0"/>
    </format>
    <format dxfId="1191">
      <pivotArea outline="0" collapsedLevelsAreSubtotals="1" fieldPosition="0"/>
    </format>
    <format dxfId="1190">
      <pivotArea type="origin" dataOnly="0" labelOnly="1" outline="0" fieldPosition="0"/>
    </format>
    <format dxfId="1189">
      <pivotArea field="0" type="button" dataOnly="0" labelOnly="1" outline="0" axis="axisCol" fieldPosition="0"/>
    </format>
    <format dxfId="1188">
      <pivotArea type="topRight" dataOnly="0" labelOnly="1" outline="0" fieldPosition="0"/>
    </format>
    <format dxfId="1187">
      <pivotArea field="3" type="button" dataOnly="0" labelOnly="1" outline="0" axis="axisRow" fieldPosition="0"/>
    </format>
    <format dxfId="1186">
      <pivotArea dataOnly="0" labelOnly="1" fieldPosition="0">
        <references count="1">
          <reference field="3" count="11">
            <x v="12"/>
            <x v="13"/>
            <x v="14"/>
            <x v="15"/>
            <x v="21"/>
            <x v="22"/>
            <x v="23"/>
            <x v="24"/>
            <x v="27"/>
            <x v="28"/>
            <x v="29"/>
          </reference>
        </references>
      </pivotArea>
    </format>
    <format dxfId="1185">
      <pivotArea dataOnly="0" labelOnly="1" grandRow="1" outline="0" fieldPosition="0"/>
    </format>
    <format dxfId="1184">
      <pivotArea dataOnly="0" labelOnly="1" fieldPosition="0">
        <references count="1">
          <reference field="0" count="13">
            <x v="2"/>
            <x v="4"/>
            <x v="6"/>
            <x v="7"/>
            <x v="8"/>
            <x v="10"/>
            <x v="12"/>
            <x v="14"/>
            <x v="16"/>
            <x v="18"/>
            <x v="20"/>
            <x v="21"/>
            <x v="22"/>
          </reference>
        </references>
      </pivotArea>
    </format>
    <format dxfId="1183">
      <pivotArea dataOnly="0" labelOnly="1" grandCol="1" outline="0" fieldPosition="0"/>
    </format>
    <format dxfId="1182">
      <pivotArea type="all" dataOnly="0" outline="0" fieldPosition="0"/>
    </format>
    <format dxfId="1181">
      <pivotArea outline="0" collapsedLevelsAreSubtotals="1" fieldPosition="0"/>
    </format>
    <format dxfId="1180">
      <pivotArea type="origin" dataOnly="0" labelOnly="1" outline="0" fieldPosition="0"/>
    </format>
    <format dxfId="1179">
      <pivotArea field="0" type="button" dataOnly="0" labelOnly="1" outline="0" axis="axisCol" fieldPosition="0"/>
    </format>
    <format dxfId="1178">
      <pivotArea type="topRight" dataOnly="0" labelOnly="1" outline="0" fieldPosition="0"/>
    </format>
    <format dxfId="1177">
      <pivotArea field="3" type="button" dataOnly="0" labelOnly="1" outline="0" axis="axisRow" fieldPosition="0"/>
    </format>
    <format dxfId="1176">
      <pivotArea dataOnly="0" labelOnly="1" fieldPosition="0">
        <references count="1">
          <reference field="3" count="11">
            <x v="12"/>
            <x v="13"/>
            <x v="14"/>
            <x v="15"/>
            <x v="21"/>
            <x v="22"/>
            <x v="23"/>
            <x v="24"/>
            <x v="27"/>
            <x v="28"/>
            <x v="29"/>
          </reference>
        </references>
      </pivotArea>
    </format>
    <format dxfId="1175">
      <pivotArea dataOnly="0" labelOnly="1" grandRow="1" outline="0" fieldPosition="0"/>
    </format>
    <format dxfId="1174">
      <pivotArea dataOnly="0" labelOnly="1" fieldPosition="0">
        <references count="1">
          <reference field="0" count="13">
            <x v="2"/>
            <x v="4"/>
            <x v="6"/>
            <x v="7"/>
            <x v="8"/>
            <x v="10"/>
            <x v="12"/>
            <x v="14"/>
            <x v="16"/>
            <x v="18"/>
            <x v="20"/>
            <x v="21"/>
            <x v="22"/>
          </reference>
        </references>
      </pivotArea>
    </format>
    <format dxfId="1173">
      <pivotArea dataOnly="0" labelOnly="1" grandCol="1" outline="0" fieldPosition="0"/>
    </format>
    <format dxfId="1172">
      <pivotArea type="all" dataOnly="0" outline="0" fieldPosition="0"/>
    </format>
    <format dxfId="1171">
      <pivotArea outline="0" collapsedLevelsAreSubtotals="1" fieldPosition="0"/>
    </format>
    <format dxfId="1170">
      <pivotArea type="origin" dataOnly="0" labelOnly="1" outline="0" fieldPosition="0"/>
    </format>
    <format dxfId="1169">
      <pivotArea field="0" type="button" dataOnly="0" labelOnly="1" outline="0" axis="axisCol" fieldPosition="0"/>
    </format>
    <format dxfId="1168">
      <pivotArea type="topRight" dataOnly="0" labelOnly="1" outline="0" fieldPosition="0"/>
    </format>
    <format dxfId="1167">
      <pivotArea field="3" type="button" dataOnly="0" labelOnly="1" outline="0" axis="axisRow" fieldPosition="0"/>
    </format>
    <format dxfId="1166">
      <pivotArea dataOnly="0" labelOnly="1" fieldPosition="0">
        <references count="1">
          <reference field="3" count="11">
            <x v="12"/>
            <x v="13"/>
            <x v="14"/>
            <x v="15"/>
            <x v="21"/>
            <x v="22"/>
            <x v="23"/>
            <x v="24"/>
            <x v="27"/>
            <x v="28"/>
            <x v="29"/>
          </reference>
        </references>
      </pivotArea>
    </format>
    <format dxfId="1165">
      <pivotArea dataOnly="0" labelOnly="1" grandRow="1" outline="0" fieldPosition="0"/>
    </format>
    <format dxfId="1164">
      <pivotArea dataOnly="0" labelOnly="1" fieldPosition="0">
        <references count="1">
          <reference field="0" count="13">
            <x v="2"/>
            <x v="4"/>
            <x v="6"/>
            <x v="7"/>
            <x v="8"/>
            <x v="10"/>
            <x v="12"/>
            <x v="14"/>
            <x v="16"/>
            <x v="18"/>
            <x v="20"/>
            <x v="21"/>
            <x v="22"/>
          </reference>
        </references>
      </pivotArea>
    </format>
    <format dxfId="1163">
      <pivotArea dataOnly="0" labelOnly="1" grandCol="1" outline="0" fieldPosition="0"/>
    </format>
    <format dxfId="1162">
      <pivotArea type="all" dataOnly="0" outline="0" fieldPosition="0"/>
    </format>
    <format dxfId="1161">
      <pivotArea outline="0" collapsedLevelsAreSubtotals="1" fieldPosition="0"/>
    </format>
    <format dxfId="1160">
      <pivotArea type="origin" dataOnly="0" labelOnly="1" outline="0" fieldPosition="0"/>
    </format>
    <format dxfId="1159">
      <pivotArea field="0" type="button" dataOnly="0" labelOnly="1" outline="0" axis="axisCol" fieldPosition="0"/>
    </format>
    <format dxfId="1158">
      <pivotArea type="topRight" dataOnly="0" labelOnly="1" outline="0" fieldPosition="0"/>
    </format>
    <format dxfId="1157">
      <pivotArea field="3" type="button" dataOnly="0" labelOnly="1" outline="0" axis="axisRow" fieldPosition="0"/>
    </format>
    <format dxfId="1156">
      <pivotArea dataOnly="0" labelOnly="1" fieldPosition="0">
        <references count="1">
          <reference field="3" count="11">
            <x v="12"/>
            <x v="13"/>
            <x v="14"/>
            <x v="15"/>
            <x v="21"/>
            <x v="22"/>
            <x v="23"/>
            <x v="24"/>
            <x v="27"/>
            <x v="28"/>
            <x v="29"/>
          </reference>
        </references>
      </pivotArea>
    </format>
    <format dxfId="1155">
      <pivotArea dataOnly="0" labelOnly="1" grandRow="1" outline="0" fieldPosition="0"/>
    </format>
    <format dxfId="1154">
      <pivotArea dataOnly="0" labelOnly="1" fieldPosition="0">
        <references count="1">
          <reference field="0" count="13">
            <x v="2"/>
            <x v="4"/>
            <x v="6"/>
            <x v="7"/>
            <x v="8"/>
            <x v="10"/>
            <x v="12"/>
            <x v="14"/>
            <x v="16"/>
            <x v="18"/>
            <x v="20"/>
            <x v="21"/>
            <x v="22"/>
          </reference>
        </references>
      </pivotArea>
    </format>
    <format dxfId="1153">
      <pivotArea dataOnly="0" labelOnly="1" grandCol="1" outline="0" fieldPosition="0"/>
    </format>
  </formats>
  <chartFormats count="89">
    <chartFormat chart="14" format="39" series="1">
      <pivotArea type="data" outline="0" fieldPosition="0">
        <references count="1">
          <reference field="0" count="1" selected="0">
            <x v="2"/>
          </reference>
        </references>
      </pivotArea>
    </chartFormat>
    <chartFormat chart="14" format="40" series="1">
      <pivotArea type="data" outline="0" fieldPosition="0">
        <references count="1">
          <reference field="0" count="1" selected="0">
            <x v="4"/>
          </reference>
        </references>
      </pivotArea>
    </chartFormat>
    <chartFormat chart="14" format="41" series="1">
      <pivotArea type="data" outline="0" fieldPosition="0">
        <references count="1">
          <reference field="0" count="1" selected="0">
            <x v="6"/>
          </reference>
        </references>
      </pivotArea>
    </chartFormat>
    <chartFormat chart="14" format="42" series="1">
      <pivotArea type="data" outline="0" fieldPosition="0">
        <references count="1">
          <reference field="0" count="1" selected="0">
            <x v="7"/>
          </reference>
        </references>
      </pivotArea>
    </chartFormat>
    <chartFormat chart="14" format="43" series="1">
      <pivotArea type="data" outline="0" fieldPosition="0">
        <references count="1">
          <reference field="0" count="1" selected="0">
            <x v="8"/>
          </reference>
        </references>
      </pivotArea>
    </chartFormat>
    <chartFormat chart="14" format="44" series="1">
      <pivotArea type="data" outline="0" fieldPosition="0">
        <references count="1">
          <reference field="0" count="1" selected="0">
            <x v="10"/>
          </reference>
        </references>
      </pivotArea>
    </chartFormat>
    <chartFormat chart="14" format="45" series="1">
      <pivotArea type="data" outline="0" fieldPosition="0">
        <references count="1">
          <reference field="0" count="1" selected="0">
            <x v="12"/>
          </reference>
        </references>
      </pivotArea>
    </chartFormat>
    <chartFormat chart="14" format="46" series="1">
      <pivotArea type="data" outline="0" fieldPosition="0">
        <references count="1">
          <reference field="0" count="1" selected="0">
            <x v="14"/>
          </reference>
        </references>
      </pivotArea>
    </chartFormat>
    <chartFormat chart="14" format="47" series="1">
      <pivotArea type="data" outline="0" fieldPosition="0">
        <references count="1">
          <reference field="0" count="1" selected="0">
            <x v="16"/>
          </reference>
        </references>
      </pivotArea>
    </chartFormat>
    <chartFormat chart="14" format="48" series="1">
      <pivotArea type="data" outline="0" fieldPosition="0">
        <references count="1">
          <reference field="0" count="1" selected="0">
            <x v="18"/>
          </reference>
        </references>
      </pivotArea>
    </chartFormat>
    <chartFormat chart="14" format="49" series="1">
      <pivotArea type="data" outline="0" fieldPosition="0">
        <references count="1">
          <reference field="0" count="1" selected="0">
            <x v="20"/>
          </reference>
        </references>
      </pivotArea>
    </chartFormat>
    <chartFormat chart="14" format="50" series="1">
      <pivotArea type="data" outline="0" fieldPosition="0">
        <references count="1">
          <reference field="0" count="1" selected="0">
            <x v="21"/>
          </reference>
        </references>
      </pivotArea>
    </chartFormat>
    <chartFormat chart="14" format="51" series="1">
      <pivotArea type="data" outline="0" fieldPosition="0">
        <references count="1">
          <reference field="0" count="1" selected="0">
            <x v="22"/>
          </reference>
        </references>
      </pivotArea>
    </chartFormat>
    <chartFormat chart="16" format="104" series="1">
      <pivotArea type="data" outline="0" fieldPosition="0">
        <references count="1">
          <reference field="0" count="1" selected="0">
            <x v="2"/>
          </reference>
        </references>
      </pivotArea>
    </chartFormat>
    <chartFormat chart="16" format="105" series="1">
      <pivotArea type="data" outline="0" fieldPosition="0">
        <references count="1">
          <reference field="0" count="1" selected="0">
            <x v="4"/>
          </reference>
        </references>
      </pivotArea>
    </chartFormat>
    <chartFormat chart="16" format="106" series="1">
      <pivotArea type="data" outline="0" fieldPosition="0">
        <references count="1">
          <reference field="0" count="1" selected="0">
            <x v="6"/>
          </reference>
        </references>
      </pivotArea>
    </chartFormat>
    <chartFormat chart="16" format="107" series="1">
      <pivotArea type="data" outline="0" fieldPosition="0">
        <references count="1">
          <reference field="0" count="1" selected="0">
            <x v="7"/>
          </reference>
        </references>
      </pivotArea>
    </chartFormat>
    <chartFormat chart="16" format="108" series="1">
      <pivotArea type="data" outline="0" fieldPosition="0">
        <references count="1">
          <reference field="0" count="1" selected="0">
            <x v="8"/>
          </reference>
        </references>
      </pivotArea>
    </chartFormat>
    <chartFormat chart="16" format="109" series="1">
      <pivotArea type="data" outline="0" fieldPosition="0">
        <references count="1">
          <reference field="0" count="1" selected="0">
            <x v="10"/>
          </reference>
        </references>
      </pivotArea>
    </chartFormat>
    <chartFormat chart="16" format="110" series="1">
      <pivotArea type="data" outline="0" fieldPosition="0">
        <references count="1">
          <reference field="0" count="1" selected="0">
            <x v="12"/>
          </reference>
        </references>
      </pivotArea>
    </chartFormat>
    <chartFormat chart="16" format="111" series="1">
      <pivotArea type="data" outline="0" fieldPosition="0">
        <references count="1">
          <reference field="0" count="1" selected="0">
            <x v="14"/>
          </reference>
        </references>
      </pivotArea>
    </chartFormat>
    <chartFormat chart="16" format="112" series="1">
      <pivotArea type="data" outline="0" fieldPosition="0">
        <references count="1">
          <reference field="0" count="1" selected="0">
            <x v="16"/>
          </reference>
        </references>
      </pivotArea>
    </chartFormat>
    <chartFormat chart="16" format="113" series="1">
      <pivotArea type="data" outline="0" fieldPosition="0">
        <references count="1">
          <reference field="0" count="1" selected="0">
            <x v="18"/>
          </reference>
        </references>
      </pivotArea>
    </chartFormat>
    <chartFormat chart="16" format="114" series="1">
      <pivotArea type="data" outline="0" fieldPosition="0">
        <references count="1">
          <reference field="0" count="1" selected="0">
            <x v="20"/>
          </reference>
        </references>
      </pivotArea>
    </chartFormat>
    <chartFormat chart="16" format="115" series="1">
      <pivotArea type="data" outline="0" fieldPosition="0">
        <references count="1">
          <reference field="0" count="1" selected="0">
            <x v="21"/>
          </reference>
        </references>
      </pivotArea>
    </chartFormat>
    <chartFormat chart="16" format="116" series="1">
      <pivotArea type="data" outline="0" fieldPosition="0">
        <references count="1">
          <reference field="0" count="1" selected="0">
            <x v="22"/>
          </reference>
        </references>
      </pivotArea>
    </chartFormat>
    <chartFormat chart="17" format="130" series="1">
      <pivotArea type="data" outline="0" fieldPosition="0">
        <references count="1">
          <reference field="0" count="1" selected="0">
            <x v="2"/>
          </reference>
        </references>
      </pivotArea>
    </chartFormat>
    <chartFormat chart="17" format="131" series="1">
      <pivotArea type="data" outline="0" fieldPosition="0">
        <references count="1">
          <reference field="0" count="1" selected="0">
            <x v="4"/>
          </reference>
        </references>
      </pivotArea>
    </chartFormat>
    <chartFormat chart="17" format="132" series="1">
      <pivotArea type="data" outline="0" fieldPosition="0">
        <references count="1">
          <reference field="0" count="1" selected="0">
            <x v="6"/>
          </reference>
        </references>
      </pivotArea>
    </chartFormat>
    <chartFormat chart="17" format="133" series="1">
      <pivotArea type="data" outline="0" fieldPosition="0">
        <references count="1">
          <reference field="0" count="1" selected="0">
            <x v="7"/>
          </reference>
        </references>
      </pivotArea>
    </chartFormat>
    <chartFormat chart="17" format="134" series="1">
      <pivotArea type="data" outline="0" fieldPosition="0">
        <references count="1">
          <reference field="0" count="1" selected="0">
            <x v="8"/>
          </reference>
        </references>
      </pivotArea>
    </chartFormat>
    <chartFormat chart="17" format="135" series="1">
      <pivotArea type="data" outline="0" fieldPosition="0">
        <references count="1">
          <reference field="0" count="1" selected="0">
            <x v="10"/>
          </reference>
        </references>
      </pivotArea>
    </chartFormat>
    <chartFormat chart="17" format="136" series="1">
      <pivotArea type="data" outline="0" fieldPosition="0">
        <references count="1">
          <reference field="0" count="1" selected="0">
            <x v="12"/>
          </reference>
        </references>
      </pivotArea>
    </chartFormat>
    <chartFormat chart="17" format="137" series="1">
      <pivotArea type="data" outline="0" fieldPosition="0">
        <references count="1">
          <reference field="0" count="1" selected="0">
            <x v="14"/>
          </reference>
        </references>
      </pivotArea>
    </chartFormat>
    <chartFormat chart="17" format="138" series="1">
      <pivotArea type="data" outline="0" fieldPosition="0">
        <references count="1">
          <reference field="0" count="1" selected="0">
            <x v="16"/>
          </reference>
        </references>
      </pivotArea>
    </chartFormat>
    <chartFormat chart="17" format="139" series="1">
      <pivotArea type="data" outline="0" fieldPosition="0">
        <references count="1">
          <reference field="0" count="1" selected="0">
            <x v="18"/>
          </reference>
        </references>
      </pivotArea>
    </chartFormat>
    <chartFormat chart="17" format="140" series="1">
      <pivotArea type="data" outline="0" fieldPosition="0">
        <references count="1">
          <reference field="0" count="1" selected="0">
            <x v="20"/>
          </reference>
        </references>
      </pivotArea>
    </chartFormat>
    <chartFormat chart="17" format="141" series="1">
      <pivotArea type="data" outline="0" fieldPosition="0">
        <references count="1">
          <reference field="0" count="1" selected="0">
            <x v="21"/>
          </reference>
        </references>
      </pivotArea>
    </chartFormat>
    <chartFormat chart="17" format="142" series="1">
      <pivotArea type="data" outline="0" fieldPosition="0">
        <references count="1">
          <reference field="0" count="1" selected="0">
            <x v="22"/>
          </reference>
        </references>
      </pivotArea>
    </chartFormat>
    <chartFormat chart="18" format="156" series="1">
      <pivotArea type="data" outline="0" fieldPosition="0">
        <references count="1">
          <reference field="0" count="1" selected="0">
            <x v="2"/>
          </reference>
        </references>
      </pivotArea>
    </chartFormat>
    <chartFormat chart="18" format="157" series="1">
      <pivotArea type="data" outline="0" fieldPosition="0">
        <references count="1">
          <reference field="0" count="1" selected="0">
            <x v="4"/>
          </reference>
        </references>
      </pivotArea>
    </chartFormat>
    <chartFormat chart="18" format="158" series="1">
      <pivotArea type="data" outline="0" fieldPosition="0">
        <references count="1">
          <reference field="0" count="1" selected="0">
            <x v="6"/>
          </reference>
        </references>
      </pivotArea>
    </chartFormat>
    <chartFormat chart="18" format="159" series="1">
      <pivotArea type="data" outline="0" fieldPosition="0">
        <references count="1">
          <reference field="0" count="1" selected="0">
            <x v="7"/>
          </reference>
        </references>
      </pivotArea>
    </chartFormat>
    <chartFormat chart="18" format="160" series="1">
      <pivotArea type="data" outline="0" fieldPosition="0">
        <references count="1">
          <reference field="0" count="1" selected="0">
            <x v="8"/>
          </reference>
        </references>
      </pivotArea>
    </chartFormat>
    <chartFormat chart="18" format="161" series="1">
      <pivotArea type="data" outline="0" fieldPosition="0">
        <references count="1">
          <reference field="0" count="1" selected="0">
            <x v="10"/>
          </reference>
        </references>
      </pivotArea>
    </chartFormat>
    <chartFormat chart="18" format="162" series="1">
      <pivotArea type="data" outline="0" fieldPosition="0">
        <references count="1">
          <reference field="0" count="1" selected="0">
            <x v="12"/>
          </reference>
        </references>
      </pivotArea>
    </chartFormat>
    <chartFormat chart="18" format="163" series="1">
      <pivotArea type="data" outline="0" fieldPosition="0">
        <references count="1">
          <reference field="0" count="1" selected="0">
            <x v="14"/>
          </reference>
        </references>
      </pivotArea>
    </chartFormat>
    <chartFormat chart="18" format="164" series="1">
      <pivotArea type="data" outline="0" fieldPosition="0">
        <references count="1">
          <reference field="0" count="1" selected="0">
            <x v="16"/>
          </reference>
        </references>
      </pivotArea>
    </chartFormat>
    <chartFormat chart="18" format="165" series="1">
      <pivotArea type="data" outline="0" fieldPosition="0">
        <references count="1">
          <reference field="0" count="1" selected="0">
            <x v="18"/>
          </reference>
        </references>
      </pivotArea>
    </chartFormat>
    <chartFormat chart="18" format="166" series="1">
      <pivotArea type="data" outline="0" fieldPosition="0">
        <references count="1">
          <reference field="0" count="1" selected="0">
            <x v="20"/>
          </reference>
        </references>
      </pivotArea>
    </chartFormat>
    <chartFormat chart="18" format="167" series="1">
      <pivotArea type="data" outline="0" fieldPosition="0">
        <references count="1">
          <reference field="0" count="1" selected="0">
            <x v="21"/>
          </reference>
        </references>
      </pivotArea>
    </chartFormat>
    <chartFormat chart="18" format="168" series="1">
      <pivotArea type="data" outline="0" fieldPosition="0">
        <references count="1">
          <reference field="0" count="1" selected="0">
            <x v="22"/>
          </reference>
        </references>
      </pivotArea>
    </chartFormat>
    <chartFormat chart="18" format="169" series="1">
      <pivotArea type="data" outline="0" fieldPosition="0">
        <references count="2">
          <reference field="4294967294" count="1" selected="0">
            <x v="0"/>
          </reference>
          <reference field="0" count="1" selected="0">
            <x v="2"/>
          </reference>
        </references>
      </pivotArea>
    </chartFormat>
    <chartFormat chart="18" format="170" series="1">
      <pivotArea type="data" outline="0" fieldPosition="0">
        <references count="2">
          <reference field="4294967294" count="1" selected="0">
            <x v="0"/>
          </reference>
          <reference field="0" count="1" selected="0">
            <x v="4"/>
          </reference>
        </references>
      </pivotArea>
    </chartFormat>
    <chartFormat chart="18" format="171" series="1">
      <pivotArea type="data" outline="0" fieldPosition="0">
        <references count="2">
          <reference field="4294967294" count="1" selected="0">
            <x v="0"/>
          </reference>
          <reference field="0" count="1" selected="0">
            <x v="6"/>
          </reference>
        </references>
      </pivotArea>
    </chartFormat>
    <chartFormat chart="18" format="172" series="1">
      <pivotArea type="data" outline="0" fieldPosition="0">
        <references count="2">
          <reference field="4294967294" count="1" selected="0">
            <x v="0"/>
          </reference>
          <reference field="0" count="1" selected="0">
            <x v="7"/>
          </reference>
        </references>
      </pivotArea>
    </chartFormat>
    <chartFormat chart="18" format="173" series="1">
      <pivotArea type="data" outline="0" fieldPosition="0">
        <references count="2">
          <reference field="4294967294" count="1" selected="0">
            <x v="0"/>
          </reference>
          <reference field="0" count="1" selected="0">
            <x v="8"/>
          </reference>
        </references>
      </pivotArea>
    </chartFormat>
    <chartFormat chart="18" format="174" series="1">
      <pivotArea type="data" outline="0" fieldPosition="0">
        <references count="2">
          <reference field="4294967294" count="1" selected="0">
            <x v="0"/>
          </reference>
          <reference field="0" count="1" selected="0">
            <x v="10"/>
          </reference>
        </references>
      </pivotArea>
    </chartFormat>
    <chartFormat chart="18" format="175" series="1">
      <pivotArea type="data" outline="0" fieldPosition="0">
        <references count="2">
          <reference field="4294967294" count="1" selected="0">
            <x v="0"/>
          </reference>
          <reference field="0" count="1" selected="0">
            <x v="12"/>
          </reference>
        </references>
      </pivotArea>
    </chartFormat>
    <chartFormat chart="18" format="176" series="1">
      <pivotArea type="data" outline="0" fieldPosition="0">
        <references count="2">
          <reference field="4294967294" count="1" selected="0">
            <x v="0"/>
          </reference>
          <reference field="0" count="1" selected="0">
            <x v="14"/>
          </reference>
        </references>
      </pivotArea>
    </chartFormat>
    <chartFormat chart="18" format="177" series="1">
      <pivotArea type="data" outline="0" fieldPosition="0">
        <references count="2">
          <reference field="4294967294" count="1" selected="0">
            <x v="0"/>
          </reference>
          <reference field="0" count="1" selected="0">
            <x v="16"/>
          </reference>
        </references>
      </pivotArea>
    </chartFormat>
    <chartFormat chart="18" format="178" series="1">
      <pivotArea type="data" outline="0" fieldPosition="0">
        <references count="2">
          <reference field="4294967294" count="1" selected="0">
            <x v="0"/>
          </reference>
          <reference field="0" count="1" selected="0">
            <x v="18"/>
          </reference>
        </references>
      </pivotArea>
    </chartFormat>
    <chartFormat chart="18" format="179" series="1">
      <pivotArea type="data" outline="0" fieldPosition="0">
        <references count="2">
          <reference field="4294967294" count="1" selected="0">
            <x v="0"/>
          </reference>
          <reference field="0" count="1" selected="0">
            <x v="20"/>
          </reference>
        </references>
      </pivotArea>
    </chartFormat>
    <chartFormat chart="18" format="180" series="1">
      <pivotArea type="data" outline="0" fieldPosition="0">
        <references count="2">
          <reference field="4294967294" count="1" selected="0">
            <x v="0"/>
          </reference>
          <reference field="0" count="1" selected="0">
            <x v="21"/>
          </reference>
        </references>
      </pivotArea>
    </chartFormat>
    <chartFormat chart="18" format="181" series="1">
      <pivotArea type="data" outline="0" fieldPosition="0">
        <references count="2">
          <reference field="4294967294" count="1" selected="0">
            <x v="0"/>
          </reference>
          <reference field="0" count="1" selected="0">
            <x v="22"/>
          </reference>
        </references>
      </pivotArea>
    </chartFormat>
    <chartFormat chart="20" format="195" series="1">
      <pivotArea type="data" outline="0" fieldPosition="0">
        <references count="2">
          <reference field="4294967294" count="1" selected="0">
            <x v="0"/>
          </reference>
          <reference field="0" count="1" selected="0">
            <x v="2"/>
          </reference>
        </references>
      </pivotArea>
    </chartFormat>
    <chartFormat chart="20" format="196" series="1">
      <pivotArea type="data" outline="0" fieldPosition="0">
        <references count="2">
          <reference field="4294967294" count="1" selected="0">
            <x v="0"/>
          </reference>
          <reference field="0" count="1" selected="0">
            <x v="4"/>
          </reference>
        </references>
      </pivotArea>
    </chartFormat>
    <chartFormat chart="20" format="197" series="1">
      <pivotArea type="data" outline="0" fieldPosition="0">
        <references count="2">
          <reference field="4294967294" count="1" selected="0">
            <x v="0"/>
          </reference>
          <reference field="0" count="1" selected="0">
            <x v="6"/>
          </reference>
        </references>
      </pivotArea>
    </chartFormat>
    <chartFormat chart="20" format="198" series="1">
      <pivotArea type="data" outline="0" fieldPosition="0">
        <references count="2">
          <reference field="4294967294" count="1" selected="0">
            <x v="0"/>
          </reference>
          <reference field="0" count="1" selected="0">
            <x v="7"/>
          </reference>
        </references>
      </pivotArea>
    </chartFormat>
    <chartFormat chart="20" format="199" series="1">
      <pivotArea type="data" outline="0" fieldPosition="0">
        <references count="2">
          <reference field="4294967294" count="1" selected="0">
            <x v="0"/>
          </reference>
          <reference field="0" count="1" selected="0">
            <x v="8"/>
          </reference>
        </references>
      </pivotArea>
    </chartFormat>
    <chartFormat chart="20" format="200" series="1">
      <pivotArea type="data" outline="0" fieldPosition="0">
        <references count="2">
          <reference field="4294967294" count="1" selected="0">
            <x v="0"/>
          </reference>
          <reference field="0" count="1" selected="0">
            <x v="10"/>
          </reference>
        </references>
      </pivotArea>
    </chartFormat>
    <chartFormat chart="20" format="201" series="1">
      <pivotArea type="data" outline="0" fieldPosition="0">
        <references count="2">
          <reference field="4294967294" count="1" selected="0">
            <x v="0"/>
          </reference>
          <reference field="0" count="1" selected="0">
            <x v="12"/>
          </reference>
        </references>
      </pivotArea>
    </chartFormat>
    <chartFormat chart="20" format="202" series="1">
      <pivotArea type="data" outline="0" fieldPosition="0">
        <references count="2">
          <reference field="4294967294" count="1" selected="0">
            <x v="0"/>
          </reference>
          <reference field="0" count="1" selected="0">
            <x v="14"/>
          </reference>
        </references>
      </pivotArea>
    </chartFormat>
    <chartFormat chart="20" format="203" series="1">
      <pivotArea type="data" outline="0" fieldPosition="0">
        <references count="2">
          <reference field="4294967294" count="1" selected="0">
            <x v="0"/>
          </reference>
          <reference field="0" count="1" selected="0">
            <x v="16"/>
          </reference>
        </references>
      </pivotArea>
    </chartFormat>
    <chartFormat chart="20" format="204" series="1">
      <pivotArea type="data" outline="0" fieldPosition="0">
        <references count="2">
          <reference field="4294967294" count="1" selected="0">
            <x v="0"/>
          </reference>
          <reference field="0" count="1" selected="0">
            <x v="18"/>
          </reference>
        </references>
      </pivotArea>
    </chartFormat>
    <chartFormat chart="20" format="205" series="1">
      <pivotArea type="data" outline="0" fieldPosition="0">
        <references count="2">
          <reference field="4294967294" count="1" selected="0">
            <x v="0"/>
          </reference>
          <reference field="0" count="1" selected="0">
            <x v="20"/>
          </reference>
        </references>
      </pivotArea>
    </chartFormat>
    <chartFormat chart="20" format="206" series="1">
      <pivotArea type="data" outline="0" fieldPosition="0">
        <references count="2">
          <reference field="4294967294" count="1" selected="0">
            <x v="0"/>
          </reference>
          <reference field="0" count="1" selected="0">
            <x v="21"/>
          </reference>
        </references>
      </pivotArea>
    </chartFormat>
    <chartFormat chart="20" format="207" series="1">
      <pivotArea type="data" outline="0" fieldPosition="0">
        <references count="2">
          <reference field="4294967294" count="1" selected="0">
            <x v="0"/>
          </reference>
          <reference field="0" count="1" selected="0">
            <x v="22"/>
          </reference>
        </references>
      </pivotArea>
    </chartFormat>
    <chartFormat chart="21" format="0" series="1">
      <pivotArea type="data" outline="0" fieldPosition="0">
        <references count="2">
          <reference field="4294967294" count="1" selected="0">
            <x v="0"/>
          </reference>
          <reference field="0" count="1" selected="0">
            <x v="2"/>
          </reference>
        </references>
      </pivotArea>
    </chartFormat>
    <chartFormat chart="21" format="1" series="1">
      <pivotArea type="data" outline="0" fieldPosition="0">
        <references count="2">
          <reference field="4294967294" count="1" selected="0">
            <x v="0"/>
          </reference>
          <reference field="0" count="1" selected="0">
            <x v="4"/>
          </reference>
        </references>
      </pivotArea>
    </chartFormat>
    <chartFormat chart="21" format="2" series="1">
      <pivotArea type="data" outline="0" fieldPosition="0">
        <references count="2">
          <reference field="4294967294" count="1" selected="0">
            <x v="0"/>
          </reference>
          <reference field="0" count="1" selected="0">
            <x v="8"/>
          </reference>
        </references>
      </pivotArea>
    </chartFormat>
    <chartFormat chart="21" format="3" series="1">
      <pivotArea type="data" outline="0" fieldPosition="0">
        <references count="2">
          <reference field="4294967294" count="1" selected="0">
            <x v="0"/>
          </reference>
          <reference field="0" count="1" selected="0">
            <x v="10"/>
          </reference>
        </references>
      </pivotArea>
    </chartFormat>
    <chartFormat chart="21" format="4" series="1">
      <pivotArea type="data" outline="0" fieldPosition="0">
        <references count="2">
          <reference field="4294967294" count="1" selected="0">
            <x v="0"/>
          </reference>
          <reference field="0" count="1" selected="0">
            <x v="12"/>
          </reference>
        </references>
      </pivotArea>
    </chartFormat>
    <chartFormat chart="21" format="5" series="1">
      <pivotArea type="data" outline="0" fieldPosition="0">
        <references count="2">
          <reference field="4294967294" count="1" selected="0">
            <x v="0"/>
          </reference>
          <reference field="0" count="1" selected="0">
            <x v="14"/>
          </reference>
        </references>
      </pivotArea>
    </chartFormat>
    <chartFormat chart="21" format="6" series="1">
      <pivotArea type="data" outline="0" fieldPosition="0">
        <references count="2">
          <reference field="4294967294" count="1" selected="0">
            <x v="0"/>
          </reference>
          <reference field="0" count="1" selected="0">
            <x v="16"/>
          </reference>
        </references>
      </pivotArea>
    </chartFormat>
    <chartFormat chart="21" format="7" series="1">
      <pivotArea type="data" outline="0" fieldPosition="0">
        <references count="2">
          <reference field="4294967294" count="1" selected="0">
            <x v="0"/>
          </reference>
          <reference field="0" count="1" selected="0">
            <x v="18"/>
          </reference>
        </references>
      </pivotArea>
    </chartFormat>
    <chartFormat chart="21" format="8" series="1">
      <pivotArea type="data" outline="0" fieldPosition="0">
        <references count="2">
          <reference field="4294967294" count="1" selected="0">
            <x v="0"/>
          </reference>
          <reference field="0" count="1" selected="0">
            <x v="20"/>
          </reference>
        </references>
      </pivotArea>
    </chartFormat>
    <chartFormat chart="21" format="9" series="1">
      <pivotArea type="data" outline="0" fieldPosition="0">
        <references count="2">
          <reference field="4294967294" count="1" selected="0">
            <x v="0"/>
          </reference>
          <reference field="0" count="1" selected="0">
            <x v="21"/>
          </reference>
        </references>
      </pivotArea>
    </chartFormat>
    <chartFormat chart="21" format="10" series="1">
      <pivotArea type="data" outline="0" fieldPosition="0">
        <references count="2">
          <reference field="4294967294" count="1" selected="0">
            <x v="0"/>
          </reference>
          <reference field="0" count="1" selected="0">
            <x v="2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4.xml><?xml version="1.0" encoding="utf-8"?>
<pivotTableDefinition xmlns="http://schemas.openxmlformats.org/spreadsheetml/2006/main" xmlns:mc="http://schemas.openxmlformats.org/markup-compatibility/2006" xmlns:xr="http://schemas.microsoft.com/office/spreadsheetml/2014/revision" mc:Ignorable="xr" xr:uid="{00000000-0007-0000-0A00-000000000000}" name="TablaDinámica1" cacheId="0"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chartFormat="15">
  <location ref="A5:T16" firstHeaderRow="1" firstDataRow="2" firstDataCol="1" rowPageCount="1" colPageCount="1"/>
  <pivotFields count="34">
    <pivotField axis="axisCol" showAll="0">
      <items count="26">
        <item x="16"/>
        <item x="0"/>
        <item x="1"/>
        <item x="2"/>
        <item x="3"/>
        <item x="20"/>
        <item x="18"/>
        <item x="22"/>
        <item x="21"/>
        <item x="6"/>
        <item x="7"/>
        <item x="8"/>
        <item x="9"/>
        <item x="17"/>
        <item x="23"/>
        <item x="10"/>
        <item x="11"/>
        <item x="12"/>
        <item x="13"/>
        <item x="19"/>
        <item x="4"/>
        <item x="5"/>
        <item x="14"/>
        <item x="15"/>
        <item x="24"/>
        <item t="default"/>
      </items>
    </pivotField>
    <pivotField showAll="0"/>
    <pivotField showAll="0"/>
    <pivotField axis="axisRow" showAll="0">
      <items count="41">
        <item x="12"/>
        <item x="24"/>
        <item x="0"/>
        <item x="1"/>
        <item x="2"/>
        <item x="3"/>
        <item x="4"/>
        <item x="16"/>
        <item x="28"/>
        <item x="5"/>
        <item x="20"/>
        <item x="37"/>
        <item x="9"/>
        <item x="21"/>
        <item x="10"/>
        <item x="22"/>
        <item x="15"/>
        <item x="27"/>
        <item x="14"/>
        <item x="26"/>
        <item x="11"/>
        <item x="23"/>
        <item x="13"/>
        <item x="25"/>
        <item x="19"/>
        <item x="31"/>
        <item x="6"/>
        <item x="18"/>
        <item x="30"/>
        <item x="17"/>
        <item x="29"/>
        <item x="38"/>
        <item x="7"/>
        <item x="8"/>
        <item x="33"/>
        <item m="1" x="39"/>
        <item x="34"/>
        <item x="35"/>
        <item x="32"/>
        <item x="36"/>
        <item t="default"/>
      </items>
    </pivotField>
    <pivotField axis="axisPage" multipleItemSelectionAllowed="1" showAll="0">
      <items count="7">
        <item h="1" x="4"/>
        <item x="0"/>
        <item h="1" x="1"/>
        <item h="1" x="2"/>
        <item h="1" x="5"/>
        <item h="1"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3"/>
  </rowFields>
  <rowItems count="10">
    <i>
      <x v="2"/>
    </i>
    <i>
      <x v="3"/>
    </i>
    <i>
      <x v="4"/>
    </i>
    <i>
      <x v="5"/>
    </i>
    <i>
      <x v="6"/>
    </i>
    <i>
      <x v="9"/>
    </i>
    <i>
      <x v="26"/>
    </i>
    <i>
      <x v="32"/>
    </i>
    <i>
      <x v="33"/>
    </i>
    <i t="grand">
      <x/>
    </i>
  </rowItems>
  <colFields count="1">
    <field x="0"/>
  </colFields>
  <colItems count="19">
    <i>
      <x/>
    </i>
    <i>
      <x v="1"/>
    </i>
    <i>
      <x v="2"/>
    </i>
    <i>
      <x v="3"/>
    </i>
    <i>
      <x v="4"/>
    </i>
    <i>
      <x v="9"/>
    </i>
    <i>
      <x v="10"/>
    </i>
    <i>
      <x v="11"/>
    </i>
    <i>
      <x v="12"/>
    </i>
    <i>
      <x v="13"/>
    </i>
    <i>
      <x v="15"/>
    </i>
    <i>
      <x v="16"/>
    </i>
    <i>
      <x v="17"/>
    </i>
    <i>
      <x v="18"/>
    </i>
    <i>
      <x v="20"/>
    </i>
    <i>
      <x v="21"/>
    </i>
    <i>
      <x v="22"/>
    </i>
    <i>
      <x v="23"/>
    </i>
    <i t="grand">
      <x/>
    </i>
  </colItems>
  <pageFields count="1">
    <pageField fld="4" hier="-1"/>
  </pageFields>
  <dataFields count="1">
    <dataField name="Promedio de Dureza" fld="17" subtotal="average" baseField="3" baseItem="4"/>
  </dataFields>
  <formats count="10">
    <format dxfId="1212">
      <pivotArea type="all" dataOnly="0" outline="0" fieldPosition="0"/>
    </format>
    <format dxfId="1211">
      <pivotArea outline="0" collapsedLevelsAreSubtotals="1" fieldPosition="0"/>
    </format>
    <format dxfId="1210">
      <pivotArea type="origin" dataOnly="0" labelOnly="1" outline="0" fieldPosition="0"/>
    </format>
    <format dxfId="1209">
      <pivotArea field="0" type="button" dataOnly="0" labelOnly="1" outline="0" axis="axisCol" fieldPosition="0"/>
    </format>
    <format dxfId="1208">
      <pivotArea type="topRight" dataOnly="0" labelOnly="1" outline="0" fieldPosition="0"/>
    </format>
    <format dxfId="1207">
      <pivotArea field="3" type="button" dataOnly="0" labelOnly="1" outline="0" axis="axisRow" fieldPosition="0"/>
    </format>
    <format dxfId="1206">
      <pivotArea dataOnly="0" labelOnly="1" fieldPosition="0">
        <references count="1">
          <reference field="3" count="9">
            <x v="2"/>
            <x v="3"/>
            <x v="4"/>
            <x v="5"/>
            <x v="6"/>
            <x v="9"/>
            <x v="26"/>
            <x v="32"/>
            <x v="33"/>
          </reference>
        </references>
      </pivotArea>
    </format>
    <format dxfId="1205">
      <pivotArea dataOnly="0" labelOnly="1" grandRow="1" outline="0" fieldPosition="0"/>
    </format>
    <format dxfId="1204">
      <pivotArea dataOnly="0" labelOnly="1" fieldPosition="0">
        <references count="1">
          <reference field="0" count="18">
            <x v="0"/>
            <x v="1"/>
            <x v="2"/>
            <x v="3"/>
            <x v="4"/>
            <x v="9"/>
            <x v="10"/>
            <x v="11"/>
            <x v="12"/>
            <x v="13"/>
            <x v="15"/>
            <x v="16"/>
            <x v="17"/>
            <x v="18"/>
            <x v="20"/>
            <x v="21"/>
            <x v="22"/>
            <x v="23"/>
          </reference>
        </references>
      </pivotArea>
    </format>
    <format dxfId="1203">
      <pivotArea dataOnly="0" labelOnly="1" grandCol="1" outline="0" fieldPosition="0"/>
    </format>
  </formats>
  <chartFormats count="90">
    <chartFormat chart="10" format="72" series="1">
      <pivotArea type="data" outline="0" fieldPosition="0">
        <references count="1">
          <reference field="0" count="1" selected="0">
            <x v="0"/>
          </reference>
        </references>
      </pivotArea>
    </chartFormat>
    <chartFormat chart="10" format="73" series="1">
      <pivotArea type="data" outline="0" fieldPosition="0">
        <references count="1">
          <reference field="0" count="1" selected="0">
            <x v="1"/>
          </reference>
        </references>
      </pivotArea>
    </chartFormat>
    <chartFormat chart="10" format="74" series="1">
      <pivotArea type="data" outline="0" fieldPosition="0">
        <references count="1">
          <reference field="0" count="1" selected="0">
            <x v="2"/>
          </reference>
        </references>
      </pivotArea>
    </chartFormat>
    <chartFormat chart="10" format="75" series="1">
      <pivotArea type="data" outline="0" fieldPosition="0">
        <references count="1">
          <reference field="0" count="1" selected="0">
            <x v="3"/>
          </reference>
        </references>
      </pivotArea>
    </chartFormat>
    <chartFormat chart="10" format="76" series="1">
      <pivotArea type="data" outline="0" fieldPosition="0">
        <references count="1">
          <reference field="0" count="1" selected="0">
            <x v="4"/>
          </reference>
        </references>
      </pivotArea>
    </chartFormat>
    <chartFormat chart="10" format="77" series="1">
      <pivotArea type="data" outline="0" fieldPosition="0">
        <references count="1">
          <reference field="0" count="1" selected="0">
            <x v="9"/>
          </reference>
        </references>
      </pivotArea>
    </chartFormat>
    <chartFormat chart="10" format="78" series="1">
      <pivotArea type="data" outline="0" fieldPosition="0">
        <references count="1">
          <reference field="0" count="1" selected="0">
            <x v="10"/>
          </reference>
        </references>
      </pivotArea>
    </chartFormat>
    <chartFormat chart="10" format="79" series="1">
      <pivotArea type="data" outline="0" fieldPosition="0">
        <references count="1">
          <reference field="0" count="1" selected="0">
            <x v="11"/>
          </reference>
        </references>
      </pivotArea>
    </chartFormat>
    <chartFormat chart="10" format="80" series="1">
      <pivotArea type="data" outline="0" fieldPosition="0">
        <references count="1">
          <reference field="0" count="1" selected="0">
            <x v="12"/>
          </reference>
        </references>
      </pivotArea>
    </chartFormat>
    <chartFormat chart="10" format="81" series="1">
      <pivotArea type="data" outline="0" fieldPosition="0">
        <references count="1">
          <reference field="0" count="1" selected="0">
            <x v="13"/>
          </reference>
        </references>
      </pivotArea>
    </chartFormat>
    <chartFormat chart="10" format="82" series="1">
      <pivotArea type="data" outline="0" fieldPosition="0">
        <references count="1">
          <reference field="0" count="1" selected="0">
            <x v="15"/>
          </reference>
        </references>
      </pivotArea>
    </chartFormat>
    <chartFormat chart="10" format="83" series="1">
      <pivotArea type="data" outline="0" fieldPosition="0">
        <references count="1">
          <reference field="0" count="1" selected="0">
            <x v="16"/>
          </reference>
        </references>
      </pivotArea>
    </chartFormat>
    <chartFormat chart="10" format="84" series="1">
      <pivotArea type="data" outline="0" fieldPosition="0">
        <references count="1">
          <reference field="0" count="1" selected="0">
            <x v="17"/>
          </reference>
        </references>
      </pivotArea>
    </chartFormat>
    <chartFormat chart="10" format="85" series="1">
      <pivotArea type="data" outline="0" fieldPosition="0">
        <references count="1">
          <reference field="0" count="1" selected="0">
            <x v="18"/>
          </reference>
        </references>
      </pivotArea>
    </chartFormat>
    <chartFormat chart="10" format="86" series="1">
      <pivotArea type="data" outline="0" fieldPosition="0">
        <references count="1">
          <reference field="0" count="1" selected="0">
            <x v="20"/>
          </reference>
        </references>
      </pivotArea>
    </chartFormat>
    <chartFormat chart="10" format="87" series="1">
      <pivotArea type="data" outline="0" fieldPosition="0">
        <references count="1">
          <reference field="0" count="1" selected="0">
            <x v="21"/>
          </reference>
        </references>
      </pivotArea>
    </chartFormat>
    <chartFormat chart="10" format="88" series="1">
      <pivotArea type="data" outline="0" fieldPosition="0">
        <references count="1">
          <reference field="0" count="1" selected="0">
            <x v="22"/>
          </reference>
        </references>
      </pivotArea>
    </chartFormat>
    <chartFormat chart="10" format="89" series="1">
      <pivotArea type="data" outline="0" fieldPosition="0">
        <references count="1">
          <reference field="0" count="1" selected="0">
            <x v="23"/>
          </reference>
        </references>
      </pivotArea>
    </chartFormat>
    <chartFormat chart="12" format="162" series="1">
      <pivotArea type="data" outline="0" fieldPosition="0">
        <references count="1">
          <reference field="0" count="1" selected="0">
            <x v="0"/>
          </reference>
        </references>
      </pivotArea>
    </chartFormat>
    <chartFormat chart="12" format="163" series="1">
      <pivotArea type="data" outline="0" fieldPosition="0">
        <references count="1">
          <reference field="0" count="1" selected="0">
            <x v="1"/>
          </reference>
        </references>
      </pivotArea>
    </chartFormat>
    <chartFormat chart="12" format="164" series="1">
      <pivotArea type="data" outline="0" fieldPosition="0">
        <references count="1">
          <reference field="0" count="1" selected="0">
            <x v="2"/>
          </reference>
        </references>
      </pivotArea>
    </chartFormat>
    <chartFormat chart="12" format="165" series="1">
      <pivotArea type="data" outline="0" fieldPosition="0">
        <references count="1">
          <reference field="0" count="1" selected="0">
            <x v="3"/>
          </reference>
        </references>
      </pivotArea>
    </chartFormat>
    <chartFormat chart="12" format="166" series="1">
      <pivotArea type="data" outline="0" fieldPosition="0">
        <references count="1">
          <reference field="0" count="1" selected="0">
            <x v="4"/>
          </reference>
        </references>
      </pivotArea>
    </chartFormat>
    <chartFormat chart="12" format="167" series="1">
      <pivotArea type="data" outline="0" fieldPosition="0">
        <references count="1">
          <reference field="0" count="1" selected="0">
            <x v="9"/>
          </reference>
        </references>
      </pivotArea>
    </chartFormat>
    <chartFormat chart="12" format="168" series="1">
      <pivotArea type="data" outline="0" fieldPosition="0">
        <references count="1">
          <reference field="0" count="1" selected="0">
            <x v="10"/>
          </reference>
        </references>
      </pivotArea>
    </chartFormat>
    <chartFormat chart="12" format="169" series="1">
      <pivotArea type="data" outline="0" fieldPosition="0">
        <references count="1">
          <reference field="0" count="1" selected="0">
            <x v="11"/>
          </reference>
        </references>
      </pivotArea>
    </chartFormat>
    <chartFormat chart="12" format="170" series="1">
      <pivotArea type="data" outline="0" fieldPosition="0">
        <references count="1">
          <reference field="0" count="1" selected="0">
            <x v="12"/>
          </reference>
        </references>
      </pivotArea>
    </chartFormat>
    <chartFormat chart="12" format="171" series="1">
      <pivotArea type="data" outline="0" fieldPosition="0">
        <references count="1">
          <reference field="0" count="1" selected="0">
            <x v="13"/>
          </reference>
        </references>
      </pivotArea>
    </chartFormat>
    <chartFormat chart="12" format="172" series="1">
      <pivotArea type="data" outline="0" fieldPosition="0">
        <references count="1">
          <reference field="0" count="1" selected="0">
            <x v="15"/>
          </reference>
        </references>
      </pivotArea>
    </chartFormat>
    <chartFormat chart="12" format="173" series="1">
      <pivotArea type="data" outline="0" fieldPosition="0">
        <references count="1">
          <reference field="0" count="1" selected="0">
            <x v="16"/>
          </reference>
        </references>
      </pivotArea>
    </chartFormat>
    <chartFormat chart="12" format="174" series="1">
      <pivotArea type="data" outline="0" fieldPosition="0">
        <references count="1">
          <reference field="0" count="1" selected="0">
            <x v="17"/>
          </reference>
        </references>
      </pivotArea>
    </chartFormat>
    <chartFormat chart="12" format="175" series="1">
      <pivotArea type="data" outline="0" fieldPosition="0">
        <references count="1">
          <reference field="0" count="1" selected="0">
            <x v="18"/>
          </reference>
        </references>
      </pivotArea>
    </chartFormat>
    <chartFormat chart="12" format="176" series="1">
      <pivotArea type="data" outline="0" fieldPosition="0">
        <references count="1">
          <reference field="0" count="1" selected="0">
            <x v="20"/>
          </reference>
        </references>
      </pivotArea>
    </chartFormat>
    <chartFormat chart="12" format="177" series="1">
      <pivotArea type="data" outline="0" fieldPosition="0">
        <references count="1">
          <reference field="0" count="1" selected="0">
            <x v="21"/>
          </reference>
        </references>
      </pivotArea>
    </chartFormat>
    <chartFormat chart="12" format="178" series="1">
      <pivotArea type="data" outline="0" fieldPosition="0">
        <references count="1">
          <reference field="0" count="1" selected="0">
            <x v="22"/>
          </reference>
        </references>
      </pivotArea>
    </chartFormat>
    <chartFormat chart="12" format="179" series="1">
      <pivotArea type="data" outline="0" fieldPosition="0">
        <references count="1">
          <reference field="0" count="1" selected="0">
            <x v="23"/>
          </reference>
        </references>
      </pivotArea>
    </chartFormat>
    <chartFormat chart="13" format="198" series="1">
      <pivotArea type="data" outline="0" fieldPosition="0">
        <references count="1">
          <reference field="0" count="1" selected="0">
            <x v="0"/>
          </reference>
        </references>
      </pivotArea>
    </chartFormat>
    <chartFormat chart="13" format="199" series="1">
      <pivotArea type="data" outline="0" fieldPosition="0">
        <references count="1">
          <reference field="0" count="1" selected="0">
            <x v="1"/>
          </reference>
        </references>
      </pivotArea>
    </chartFormat>
    <chartFormat chart="13" format="200" series="1">
      <pivotArea type="data" outline="0" fieldPosition="0">
        <references count="1">
          <reference field="0" count="1" selected="0">
            <x v="2"/>
          </reference>
        </references>
      </pivotArea>
    </chartFormat>
    <chartFormat chart="13" format="201" series="1">
      <pivotArea type="data" outline="0" fieldPosition="0">
        <references count="1">
          <reference field="0" count="1" selected="0">
            <x v="3"/>
          </reference>
        </references>
      </pivotArea>
    </chartFormat>
    <chartFormat chart="13" format="202" series="1">
      <pivotArea type="data" outline="0" fieldPosition="0">
        <references count="1">
          <reference field="0" count="1" selected="0">
            <x v="4"/>
          </reference>
        </references>
      </pivotArea>
    </chartFormat>
    <chartFormat chart="13" format="203" series="1">
      <pivotArea type="data" outline="0" fieldPosition="0">
        <references count="1">
          <reference field="0" count="1" selected="0">
            <x v="9"/>
          </reference>
        </references>
      </pivotArea>
    </chartFormat>
    <chartFormat chart="13" format="204" series="1">
      <pivotArea type="data" outline="0" fieldPosition="0">
        <references count="1">
          <reference field="0" count="1" selected="0">
            <x v="10"/>
          </reference>
        </references>
      </pivotArea>
    </chartFormat>
    <chartFormat chart="13" format="205" series="1">
      <pivotArea type="data" outline="0" fieldPosition="0">
        <references count="1">
          <reference field="0" count="1" selected="0">
            <x v="11"/>
          </reference>
        </references>
      </pivotArea>
    </chartFormat>
    <chartFormat chart="13" format="206" series="1">
      <pivotArea type="data" outline="0" fieldPosition="0">
        <references count="1">
          <reference field="0" count="1" selected="0">
            <x v="12"/>
          </reference>
        </references>
      </pivotArea>
    </chartFormat>
    <chartFormat chart="13" format="207" series="1">
      <pivotArea type="data" outline="0" fieldPosition="0">
        <references count="1">
          <reference field="0" count="1" selected="0">
            <x v="13"/>
          </reference>
        </references>
      </pivotArea>
    </chartFormat>
    <chartFormat chart="13" format="208" series="1">
      <pivotArea type="data" outline="0" fieldPosition="0">
        <references count="1">
          <reference field="0" count="1" selected="0">
            <x v="15"/>
          </reference>
        </references>
      </pivotArea>
    </chartFormat>
    <chartFormat chart="13" format="209" series="1">
      <pivotArea type="data" outline="0" fieldPosition="0">
        <references count="1">
          <reference field="0" count="1" selected="0">
            <x v="16"/>
          </reference>
        </references>
      </pivotArea>
    </chartFormat>
    <chartFormat chart="13" format="210" series="1">
      <pivotArea type="data" outline="0" fieldPosition="0">
        <references count="1">
          <reference field="0" count="1" selected="0">
            <x v="17"/>
          </reference>
        </references>
      </pivotArea>
    </chartFormat>
    <chartFormat chart="13" format="211" series="1">
      <pivotArea type="data" outline="0" fieldPosition="0">
        <references count="1">
          <reference field="0" count="1" selected="0">
            <x v="18"/>
          </reference>
        </references>
      </pivotArea>
    </chartFormat>
    <chartFormat chart="13" format="212" series="1">
      <pivotArea type="data" outline="0" fieldPosition="0">
        <references count="1">
          <reference field="0" count="1" selected="0">
            <x v="20"/>
          </reference>
        </references>
      </pivotArea>
    </chartFormat>
    <chartFormat chart="13" format="213" series="1">
      <pivotArea type="data" outline="0" fieldPosition="0">
        <references count="1">
          <reference field="0" count="1" selected="0">
            <x v="21"/>
          </reference>
        </references>
      </pivotArea>
    </chartFormat>
    <chartFormat chart="13" format="214" series="1">
      <pivotArea type="data" outline="0" fieldPosition="0">
        <references count="1">
          <reference field="0" count="1" selected="0">
            <x v="22"/>
          </reference>
        </references>
      </pivotArea>
    </chartFormat>
    <chartFormat chart="13" format="215" series="1">
      <pivotArea type="data" outline="0" fieldPosition="0">
        <references count="1">
          <reference field="0" count="1" selected="0">
            <x v="23"/>
          </reference>
        </references>
      </pivotArea>
    </chartFormat>
    <chartFormat chart="14" format="234" series="1">
      <pivotArea type="data" outline="0" fieldPosition="0">
        <references count="1">
          <reference field="0" count="1" selected="0">
            <x v="0"/>
          </reference>
        </references>
      </pivotArea>
    </chartFormat>
    <chartFormat chart="14" format="235" series="1">
      <pivotArea type="data" outline="0" fieldPosition="0">
        <references count="1">
          <reference field="0" count="1" selected="0">
            <x v="1"/>
          </reference>
        </references>
      </pivotArea>
    </chartFormat>
    <chartFormat chart="14" format="236" series="1">
      <pivotArea type="data" outline="0" fieldPosition="0">
        <references count="1">
          <reference field="0" count="1" selected="0">
            <x v="2"/>
          </reference>
        </references>
      </pivotArea>
    </chartFormat>
    <chartFormat chart="14" format="237" series="1">
      <pivotArea type="data" outline="0" fieldPosition="0">
        <references count="1">
          <reference field="0" count="1" selected="0">
            <x v="3"/>
          </reference>
        </references>
      </pivotArea>
    </chartFormat>
    <chartFormat chart="14" format="238" series="1">
      <pivotArea type="data" outline="0" fieldPosition="0">
        <references count="1">
          <reference field="0" count="1" selected="0">
            <x v="4"/>
          </reference>
        </references>
      </pivotArea>
    </chartFormat>
    <chartFormat chart="14" format="239" series="1">
      <pivotArea type="data" outline="0" fieldPosition="0">
        <references count="1">
          <reference field="0" count="1" selected="0">
            <x v="9"/>
          </reference>
        </references>
      </pivotArea>
    </chartFormat>
    <chartFormat chart="14" format="240" series="1">
      <pivotArea type="data" outline="0" fieldPosition="0">
        <references count="1">
          <reference field="0" count="1" selected="0">
            <x v="10"/>
          </reference>
        </references>
      </pivotArea>
    </chartFormat>
    <chartFormat chart="14" format="241" series="1">
      <pivotArea type="data" outline="0" fieldPosition="0">
        <references count="1">
          <reference field="0" count="1" selected="0">
            <x v="11"/>
          </reference>
        </references>
      </pivotArea>
    </chartFormat>
    <chartFormat chart="14" format="242" series="1">
      <pivotArea type="data" outline="0" fieldPosition="0">
        <references count="1">
          <reference field="0" count="1" selected="0">
            <x v="12"/>
          </reference>
        </references>
      </pivotArea>
    </chartFormat>
    <chartFormat chart="14" format="243" series="1">
      <pivotArea type="data" outline="0" fieldPosition="0">
        <references count="1">
          <reference field="0" count="1" selected="0">
            <x v="13"/>
          </reference>
        </references>
      </pivotArea>
    </chartFormat>
    <chartFormat chart="14" format="244" series="1">
      <pivotArea type="data" outline="0" fieldPosition="0">
        <references count="1">
          <reference field="0" count="1" selected="0">
            <x v="15"/>
          </reference>
        </references>
      </pivotArea>
    </chartFormat>
    <chartFormat chart="14" format="245" series="1">
      <pivotArea type="data" outline="0" fieldPosition="0">
        <references count="1">
          <reference field="0" count="1" selected="0">
            <x v="16"/>
          </reference>
        </references>
      </pivotArea>
    </chartFormat>
    <chartFormat chart="14" format="246" series="1">
      <pivotArea type="data" outline="0" fieldPosition="0">
        <references count="1">
          <reference field="0" count="1" selected="0">
            <x v="17"/>
          </reference>
        </references>
      </pivotArea>
    </chartFormat>
    <chartFormat chart="14" format="247" series="1">
      <pivotArea type="data" outline="0" fieldPosition="0">
        <references count="1">
          <reference field="0" count="1" selected="0">
            <x v="18"/>
          </reference>
        </references>
      </pivotArea>
    </chartFormat>
    <chartFormat chart="14" format="248" series="1">
      <pivotArea type="data" outline="0" fieldPosition="0">
        <references count="1">
          <reference field="0" count="1" selected="0">
            <x v="20"/>
          </reference>
        </references>
      </pivotArea>
    </chartFormat>
    <chartFormat chart="14" format="249" series="1">
      <pivotArea type="data" outline="0" fieldPosition="0">
        <references count="1">
          <reference field="0" count="1" selected="0">
            <x v="21"/>
          </reference>
        </references>
      </pivotArea>
    </chartFormat>
    <chartFormat chart="14" format="250" series="1">
      <pivotArea type="data" outline="0" fieldPosition="0">
        <references count="1">
          <reference field="0" count="1" selected="0">
            <x v="22"/>
          </reference>
        </references>
      </pivotArea>
    </chartFormat>
    <chartFormat chart="14" format="251" series="1">
      <pivotArea type="data" outline="0" fieldPosition="0">
        <references count="1">
          <reference field="0" count="1" selected="0">
            <x v="23"/>
          </reference>
        </references>
      </pivotArea>
    </chartFormat>
    <chartFormat chart="14" format="252" series="1">
      <pivotArea type="data" outline="0" fieldPosition="0">
        <references count="2">
          <reference field="4294967294" count="1" selected="0">
            <x v="0"/>
          </reference>
          <reference field="0" count="1" selected="0">
            <x v="0"/>
          </reference>
        </references>
      </pivotArea>
    </chartFormat>
    <chartFormat chart="14" format="253" series="1">
      <pivotArea type="data" outline="0" fieldPosition="0">
        <references count="2">
          <reference field="4294967294" count="1" selected="0">
            <x v="0"/>
          </reference>
          <reference field="0" count="1" selected="0">
            <x v="1"/>
          </reference>
        </references>
      </pivotArea>
    </chartFormat>
    <chartFormat chart="14" format="254" series="1">
      <pivotArea type="data" outline="0" fieldPosition="0">
        <references count="2">
          <reference field="4294967294" count="1" selected="0">
            <x v="0"/>
          </reference>
          <reference field="0" count="1" selected="0">
            <x v="2"/>
          </reference>
        </references>
      </pivotArea>
    </chartFormat>
    <chartFormat chart="14" format="255" series="1">
      <pivotArea type="data" outline="0" fieldPosition="0">
        <references count="2">
          <reference field="4294967294" count="1" selected="0">
            <x v="0"/>
          </reference>
          <reference field="0" count="1" selected="0">
            <x v="3"/>
          </reference>
        </references>
      </pivotArea>
    </chartFormat>
    <chartFormat chart="14" format="256" series="1">
      <pivotArea type="data" outline="0" fieldPosition="0">
        <references count="2">
          <reference field="4294967294" count="1" selected="0">
            <x v="0"/>
          </reference>
          <reference field="0" count="1" selected="0">
            <x v="4"/>
          </reference>
        </references>
      </pivotArea>
    </chartFormat>
    <chartFormat chart="14" format="257" series="1">
      <pivotArea type="data" outline="0" fieldPosition="0">
        <references count="2">
          <reference field="4294967294" count="1" selected="0">
            <x v="0"/>
          </reference>
          <reference field="0" count="1" selected="0">
            <x v="9"/>
          </reference>
        </references>
      </pivotArea>
    </chartFormat>
    <chartFormat chart="14" format="258" series="1">
      <pivotArea type="data" outline="0" fieldPosition="0">
        <references count="2">
          <reference field="4294967294" count="1" selected="0">
            <x v="0"/>
          </reference>
          <reference field="0" count="1" selected="0">
            <x v="10"/>
          </reference>
        </references>
      </pivotArea>
    </chartFormat>
    <chartFormat chart="14" format="259" series="1">
      <pivotArea type="data" outline="0" fieldPosition="0">
        <references count="2">
          <reference field="4294967294" count="1" selected="0">
            <x v="0"/>
          </reference>
          <reference field="0" count="1" selected="0">
            <x v="11"/>
          </reference>
        </references>
      </pivotArea>
    </chartFormat>
    <chartFormat chart="14" format="260" series="1">
      <pivotArea type="data" outline="0" fieldPosition="0">
        <references count="2">
          <reference field="4294967294" count="1" selected="0">
            <x v="0"/>
          </reference>
          <reference field="0" count="1" selected="0">
            <x v="12"/>
          </reference>
        </references>
      </pivotArea>
    </chartFormat>
    <chartFormat chart="14" format="261" series="1">
      <pivotArea type="data" outline="0" fieldPosition="0">
        <references count="2">
          <reference field="4294967294" count="1" selected="0">
            <x v="0"/>
          </reference>
          <reference field="0" count="1" selected="0">
            <x v="13"/>
          </reference>
        </references>
      </pivotArea>
    </chartFormat>
    <chartFormat chart="14" format="262" series="1">
      <pivotArea type="data" outline="0" fieldPosition="0">
        <references count="2">
          <reference field="4294967294" count="1" selected="0">
            <x v="0"/>
          </reference>
          <reference field="0" count="1" selected="0">
            <x v="15"/>
          </reference>
        </references>
      </pivotArea>
    </chartFormat>
    <chartFormat chart="14" format="263" series="1">
      <pivotArea type="data" outline="0" fieldPosition="0">
        <references count="2">
          <reference field="4294967294" count="1" selected="0">
            <x v="0"/>
          </reference>
          <reference field="0" count="1" selected="0">
            <x v="16"/>
          </reference>
        </references>
      </pivotArea>
    </chartFormat>
    <chartFormat chart="14" format="264" series="1">
      <pivotArea type="data" outline="0" fieldPosition="0">
        <references count="2">
          <reference field="4294967294" count="1" selected="0">
            <x v="0"/>
          </reference>
          <reference field="0" count="1" selected="0">
            <x v="17"/>
          </reference>
        </references>
      </pivotArea>
    </chartFormat>
    <chartFormat chart="14" format="265" series="1">
      <pivotArea type="data" outline="0" fieldPosition="0">
        <references count="2">
          <reference field="4294967294" count="1" selected="0">
            <x v="0"/>
          </reference>
          <reference field="0" count="1" selected="0">
            <x v="18"/>
          </reference>
        </references>
      </pivotArea>
    </chartFormat>
    <chartFormat chart="14" format="266" series="1">
      <pivotArea type="data" outline="0" fieldPosition="0">
        <references count="2">
          <reference field="4294967294" count="1" selected="0">
            <x v="0"/>
          </reference>
          <reference field="0" count="1" selected="0">
            <x v="20"/>
          </reference>
        </references>
      </pivotArea>
    </chartFormat>
    <chartFormat chart="14" format="267" series="1">
      <pivotArea type="data" outline="0" fieldPosition="0">
        <references count="2">
          <reference field="4294967294" count="1" selected="0">
            <x v="0"/>
          </reference>
          <reference field="0" count="1" selected="0">
            <x v="21"/>
          </reference>
        </references>
      </pivotArea>
    </chartFormat>
    <chartFormat chart="14" format="268" series="1">
      <pivotArea type="data" outline="0" fieldPosition="0">
        <references count="2">
          <reference field="4294967294" count="1" selected="0">
            <x v="0"/>
          </reference>
          <reference field="0" count="1" selected="0">
            <x v="22"/>
          </reference>
        </references>
      </pivotArea>
    </chartFormat>
    <chartFormat chart="14" format="269" series="1">
      <pivotArea type="data" outline="0" fieldPosition="0">
        <references count="2">
          <reference field="4294967294" count="1" selected="0">
            <x v="0"/>
          </reference>
          <reference field="0" count="1" selected="0">
            <x v="23"/>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5.xml><?xml version="1.0" encoding="utf-8"?>
<pivotTableDefinition xmlns="http://schemas.openxmlformats.org/spreadsheetml/2006/main" xmlns:mc="http://schemas.openxmlformats.org/markup-compatibility/2006" xmlns:xr="http://schemas.microsoft.com/office/spreadsheetml/2014/revision" mc:Ignorable="xr" xr:uid="{00000000-0007-0000-0A00-000001000000}" name="TablaDinámica5" cacheId="0"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chartFormat="16">
  <location ref="A52:V66" firstHeaderRow="1" firstDataRow="2" firstDataCol="1" rowPageCount="1" colPageCount="1"/>
  <pivotFields count="34">
    <pivotField axis="axisCol" showAll="0">
      <items count="26">
        <item x="16"/>
        <item x="0"/>
        <item x="1"/>
        <item x="2"/>
        <item x="3"/>
        <item x="20"/>
        <item x="18"/>
        <item x="22"/>
        <item x="21"/>
        <item x="6"/>
        <item x="7"/>
        <item x="8"/>
        <item x="9"/>
        <item x="17"/>
        <item x="23"/>
        <item x="10"/>
        <item x="11"/>
        <item x="12"/>
        <item x="13"/>
        <item x="19"/>
        <item x="4"/>
        <item x="5"/>
        <item x="14"/>
        <item x="15"/>
        <item x="24"/>
        <item t="default"/>
      </items>
    </pivotField>
    <pivotField showAll="0"/>
    <pivotField showAll="0"/>
    <pivotField axis="axisRow" showAll="0">
      <items count="41">
        <item x="9"/>
        <item x="10"/>
        <item x="11"/>
        <item x="12"/>
        <item x="13"/>
        <item x="14"/>
        <item x="15"/>
        <item x="16"/>
        <item x="17"/>
        <item x="18"/>
        <item x="19"/>
        <item x="20"/>
        <item x="24"/>
        <item x="0"/>
        <item x="1"/>
        <item x="2"/>
        <item x="3"/>
        <item x="4"/>
        <item x="28"/>
        <item x="5"/>
        <item x="37"/>
        <item x="21"/>
        <item x="22"/>
        <item x="27"/>
        <item x="26"/>
        <item x="23"/>
        <item x="25"/>
        <item x="31"/>
        <item x="6"/>
        <item x="30"/>
        <item x="29"/>
        <item x="38"/>
        <item x="7"/>
        <item x="8"/>
        <item x="33"/>
        <item m="1" x="39"/>
        <item x="34"/>
        <item x="35"/>
        <item x="32"/>
        <item x="36"/>
        <item t="default"/>
      </items>
    </pivotField>
    <pivotField axis="axisPage" multipleItemSelectionAllowed="1" showAll="0">
      <items count="7">
        <item h="1" x="4"/>
        <item h="1" x="0"/>
        <item x="1"/>
        <item h="1" x="2"/>
        <item h="1" x="5"/>
        <item h="1"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3"/>
  </rowFields>
  <rowItems count="13">
    <i>
      <x/>
    </i>
    <i>
      <x v="1"/>
    </i>
    <i>
      <x v="2"/>
    </i>
    <i>
      <x v="3"/>
    </i>
    <i>
      <x v="4"/>
    </i>
    <i>
      <x v="5"/>
    </i>
    <i>
      <x v="6"/>
    </i>
    <i>
      <x v="7"/>
    </i>
    <i>
      <x v="8"/>
    </i>
    <i>
      <x v="9"/>
    </i>
    <i>
      <x v="10"/>
    </i>
    <i>
      <x v="11"/>
    </i>
    <i t="grand">
      <x/>
    </i>
  </rowItems>
  <colFields count="1">
    <field x="0"/>
  </colFields>
  <colItems count="21">
    <i>
      <x/>
    </i>
    <i>
      <x v="1"/>
    </i>
    <i>
      <x v="2"/>
    </i>
    <i>
      <x v="3"/>
    </i>
    <i>
      <x v="4"/>
    </i>
    <i>
      <x v="5"/>
    </i>
    <i>
      <x v="6"/>
    </i>
    <i>
      <x v="9"/>
    </i>
    <i>
      <x v="10"/>
    </i>
    <i>
      <x v="11"/>
    </i>
    <i>
      <x v="12"/>
    </i>
    <i>
      <x v="15"/>
    </i>
    <i>
      <x v="16"/>
    </i>
    <i>
      <x v="17"/>
    </i>
    <i>
      <x v="18"/>
    </i>
    <i>
      <x v="19"/>
    </i>
    <i>
      <x v="20"/>
    </i>
    <i>
      <x v="21"/>
    </i>
    <i>
      <x v="22"/>
    </i>
    <i>
      <x v="23"/>
    </i>
    <i t="grand">
      <x/>
    </i>
  </colItems>
  <pageFields count="1">
    <pageField fld="4" hier="-1"/>
  </pageFields>
  <dataFields count="1">
    <dataField name="Promedio de Dureza" fld="17" subtotal="average" baseField="3" baseItem="7"/>
  </dataFields>
  <formats count="30">
    <format dxfId="1242">
      <pivotArea type="all" dataOnly="0" outline="0" fieldPosition="0"/>
    </format>
    <format dxfId="1241">
      <pivotArea outline="0" collapsedLevelsAreSubtotals="1" fieldPosition="0"/>
    </format>
    <format dxfId="1240">
      <pivotArea type="origin" dataOnly="0" labelOnly="1" outline="0" fieldPosition="0"/>
    </format>
    <format dxfId="1239">
      <pivotArea field="0" type="button" dataOnly="0" labelOnly="1" outline="0" axis="axisCol" fieldPosition="0"/>
    </format>
    <format dxfId="1238">
      <pivotArea type="topRight" dataOnly="0" labelOnly="1" outline="0" fieldPosition="0"/>
    </format>
    <format dxfId="1237">
      <pivotArea field="3" type="button" dataOnly="0" labelOnly="1" outline="0" axis="axisRow" fieldPosition="0"/>
    </format>
    <format dxfId="1236">
      <pivotArea dataOnly="0" labelOnly="1" fieldPosition="0">
        <references count="1">
          <reference field="3" count="9">
            <x v="13"/>
            <x v="14"/>
            <x v="15"/>
            <x v="16"/>
            <x v="17"/>
            <x v="19"/>
            <x v="28"/>
            <x v="32"/>
            <x v="33"/>
          </reference>
        </references>
      </pivotArea>
    </format>
    <format dxfId="1235">
      <pivotArea dataOnly="0" labelOnly="1" grandRow="1" outline="0" fieldPosition="0"/>
    </format>
    <format dxfId="1234">
      <pivotArea dataOnly="0" labelOnly="1" fieldPosition="0">
        <references count="1">
          <reference field="0" count="18">
            <x v="0"/>
            <x v="1"/>
            <x v="2"/>
            <x v="3"/>
            <x v="4"/>
            <x v="9"/>
            <x v="10"/>
            <x v="11"/>
            <x v="12"/>
            <x v="13"/>
            <x v="15"/>
            <x v="16"/>
            <x v="17"/>
            <x v="18"/>
            <x v="20"/>
            <x v="21"/>
            <x v="22"/>
            <x v="23"/>
          </reference>
        </references>
      </pivotArea>
    </format>
    <format dxfId="1233">
      <pivotArea dataOnly="0" labelOnly="1" grandCol="1" outline="0" fieldPosition="0"/>
    </format>
    <format dxfId="1232">
      <pivotArea type="all" dataOnly="0" outline="0" fieldPosition="0"/>
    </format>
    <format dxfId="1231">
      <pivotArea outline="0" collapsedLevelsAreSubtotals="1" fieldPosition="0"/>
    </format>
    <format dxfId="1230">
      <pivotArea type="origin" dataOnly="0" labelOnly="1" outline="0" fieldPosition="0"/>
    </format>
    <format dxfId="1229">
      <pivotArea field="0" type="button" dataOnly="0" labelOnly="1" outline="0" axis="axisCol" fieldPosition="0"/>
    </format>
    <format dxfId="1228">
      <pivotArea type="topRight" dataOnly="0" labelOnly="1" outline="0" fieldPosition="0"/>
    </format>
    <format dxfId="1227">
      <pivotArea field="3" type="button" dataOnly="0" labelOnly="1" outline="0" axis="axisRow" fieldPosition="0"/>
    </format>
    <format dxfId="1226">
      <pivotArea dataOnly="0" labelOnly="1" fieldPosition="0">
        <references count="1">
          <reference field="3" count="12">
            <x v="0"/>
            <x v="1"/>
            <x v="2"/>
            <x v="3"/>
            <x v="4"/>
            <x v="5"/>
            <x v="6"/>
            <x v="7"/>
            <x v="8"/>
            <x v="9"/>
            <x v="10"/>
            <x v="11"/>
          </reference>
        </references>
      </pivotArea>
    </format>
    <format dxfId="1225">
      <pivotArea dataOnly="0" labelOnly="1" grandRow="1" outline="0" fieldPosition="0"/>
    </format>
    <format dxfId="1224">
      <pivotArea dataOnly="0" labelOnly="1" fieldPosition="0">
        <references count="1">
          <reference field="0" count="20">
            <x v="0"/>
            <x v="1"/>
            <x v="2"/>
            <x v="3"/>
            <x v="4"/>
            <x v="5"/>
            <x v="6"/>
            <x v="9"/>
            <x v="10"/>
            <x v="11"/>
            <x v="12"/>
            <x v="15"/>
            <x v="16"/>
            <x v="17"/>
            <x v="18"/>
            <x v="19"/>
            <x v="20"/>
            <x v="21"/>
            <x v="22"/>
            <x v="23"/>
          </reference>
        </references>
      </pivotArea>
    </format>
    <format dxfId="1223">
      <pivotArea dataOnly="0" labelOnly="1" grandCol="1" outline="0" fieldPosition="0"/>
    </format>
    <format dxfId="1222">
      <pivotArea type="all" dataOnly="0" outline="0" fieldPosition="0"/>
    </format>
    <format dxfId="1221">
      <pivotArea outline="0" collapsedLevelsAreSubtotals="1" fieldPosition="0"/>
    </format>
    <format dxfId="1220">
      <pivotArea type="origin" dataOnly="0" labelOnly="1" outline="0" fieldPosition="0"/>
    </format>
    <format dxfId="1219">
      <pivotArea field="0" type="button" dataOnly="0" labelOnly="1" outline="0" axis="axisCol" fieldPosition="0"/>
    </format>
    <format dxfId="1218">
      <pivotArea type="topRight" dataOnly="0" labelOnly="1" outline="0" fieldPosition="0"/>
    </format>
    <format dxfId="1217">
      <pivotArea field="3" type="button" dataOnly="0" labelOnly="1" outline="0" axis="axisRow" fieldPosition="0"/>
    </format>
    <format dxfId="1216">
      <pivotArea dataOnly="0" labelOnly="1" fieldPosition="0">
        <references count="1">
          <reference field="3" count="12">
            <x v="0"/>
            <x v="1"/>
            <x v="2"/>
            <x v="3"/>
            <x v="4"/>
            <x v="5"/>
            <x v="6"/>
            <x v="7"/>
            <x v="8"/>
            <x v="9"/>
            <x v="10"/>
            <x v="11"/>
          </reference>
        </references>
      </pivotArea>
    </format>
    <format dxfId="1215">
      <pivotArea dataOnly="0" labelOnly="1" grandRow="1" outline="0" fieldPosition="0"/>
    </format>
    <format dxfId="1214">
      <pivotArea dataOnly="0" labelOnly="1" fieldPosition="0">
        <references count="1">
          <reference field="0" count="20">
            <x v="0"/>
            <x v="1"/>
            <x v="2"/>
            <x v="3"/>
            <x v="4"/>
            <x v="5"/>
            <x v="6"/>
            <x v="9"/>
            <x v="10"/>
            <x v="11"/>
            <x v="12"/>
            <x v="15"/>
            <x v="16"/>
            <x v="17"/>
            <x v="18"/>
            <x v="19"/>
            <x v="20"/>
            <x v="21"/>
            <x v="22"/>
            <x v="23"/>
          </reference>
        </references>
      </pivotArea>
    </format>
    <format dxfId="1213">
      <pivotArea dataOnly="0" labelOnly="1" grandCol="1" outline="0" fieldPosition="0"/>
    </format>
  </formats>
  <chartFormats count="100">
    <chartFormat chart="11" format="60" series="1">
      <pivotArea type="data" outline="0" fieldPosition="0">
        <references count="1">
          <reference field="0" count="1" selected="0">
            <x v="0"/>
          </reference>
        </references>
      </pivotArea>
    </chartFormat>
    <chartFormat chart="11" format="61" series="1">
      <pivotArea type="data" outline="0" fieldPosition="0">
        <references count="1">
          <reference field="0" count="1" selected="0">
            <x v="1"/>
          </reference>
        </references>
      </pivotArea>
    </chartFormat>
    <chartFormat chart="11" format="62" series="1">
      <pivotArea type="data" outline="0" fieldPosition="0">
        <references count="1">
          <reference field="0" count="1" selected="0">
            <x v="2"/>
          </reference>
        </references>
      </pivotArea>
    </chartFormat>
    <chartFormat chart="11" format="63" series="1">
      <pivotArea type="data" outline="0" fieldPosition="0">
        <references count="1">
          <reference field="0" count="1" selected="0">
            <x v="3"/>
          </reference>
        </references>
      </pivotArea>
    </chartFormat>
    <chartFormat chart="11" format="64" series="1">
      <pivotArea type="data" outline="0" fieldPosition="0">
        <references count="1">
          <reference field="0" count="1" selected="0">
            <x v="4"/>
          </reference>
        </references>
      </pivotArea>
    </chartFormat>
    <chartFormat chart="11" format="65" series="1">
      <pivotArea type="data" outline="0" fieldPosition="0">
        <references count="1">
          <reference field="0" count="1" selected="0">
            <x v="5"/>
          </reference>
        </references>
      </pivotArea>
    </chartFormat>
    <chartFormat chart="11" format="66" series="1">
      <pivotArea type="data" outline="0" fieldPosition="0">
        <references count="1">
          <reference field="0" count="1" selected="0">
            <x v="6"/>
          </reference>
        </references>
      </pivotArea>
    </chartFormat>
    <chartFormat chart="11" format="67" series="1">
      <pivotArea type="data" outline="0" fieldPosition="0">
        <references count="1">
          <reference field="0" count="1" selected="0">
            <x v="9"/>
          </reference>
        </references>
      </pivotArea>
    </chartFormat>
    <chartFormat chart="11" format="68" series="1">
      <pivotArea type="data" outline="0" fieldPosition="0">
        <references count="1">
          <reference field="0" count="1" selected="0">
            <x v="10"/>
          </reference>
        </references>
      </pivotArea>
    </chartFormat>
    <chartFormat chart="11" format="69" series="1">
      <pivotArea type="data" outline="0" fieldPosition="0">
        <references count="1">
          <reference field="0" count="1" selected="0">
            <x v="11"/>
          </reference>
        </references>
      </pivotArea>
    </chartFormat>
    <chartFormat chart="11" format="70" series="1">
      <pivotArea type="data" outline="0" fieldPosition="0">
        <references count="1">
          <reference field="0" count="1" selected="0">
            <x v="12"/>
          </reference>
        </references>
      </pivotArea>
    </chartFormat>
    <chartFormat chart="11" format="71" series="1">
      <pivotArea type="data" outline="0" fieldPosition="0">
        <references count="1">
          <reference field="0" count="1" selected="0">
            <x v="15"/>
          </reference>
        </references>
      </pivotArea>
    </chartFormat>
    <chartFormat chart="11" format="72" series="1">
      <pivotArea type="data" outline="0" fieldPosition="0">
        <references count="1">
          <reference field="0" count="1" selected="0">
            <x v="16"/>
          </reference>
        </references>
      </pivotArea>
    </chartFormat>
    <chartFormat chart="11" format="73" series="1">
      <pivotArea type="data" outline="0" fieldPosition="0">
        <references count="1">
          <reference field="0" count="1" selected="0">
            <x v="17"/>
          </reference>
        </references>
      </pivotArea>
    </chartFormat>
    <chartFormat chart="11" format="74" series="1">
      <pivotArea type="data" outline="0" fieldPosition="0">
        <references count="1">
          <reference field="0" count="1" selected="0">
            <x v="18"/>
          </reference>
        </references>
      </pivotArea>
    </chartFormat>
    <chartFormat chart="11" format="75" series="1">
      <pivotArea type="data" outline="0" fieldPosition="0">
        <references count="1">
          <reference field="0" count="1" selected="0">
            <x v="19"/>
          </reference>
        </references>
      </pivotArea>
    </chartFormat>
    <chartFormat chart="11" format="76" series="1">
      <pivotArea type="data" outline="0" fieldPosition="0">
        <references count="1">
          <reference field="0" count="1" selected="0">
            <x v="20"/>
          </reference>
        </references>
      </pivotArea>
    </chartFormat>
    <chartFormat chart="11" format="77" series="1">
      <pivotArea type="data" outline="0" fieldPosition="0">
        <references count="1">
          <reference field="0" count="1" selected="0">
            <x v="21"/>
          </reference>
        </references>
      </pivotArea>
    </chartFormat>
    <chartFormat chart="11" format="78" series="1">
      <pivotArea type="data" outline="0" fieldPosition="0">
        <references count="1">
          <reference field="0" count="1" selected="0">
            <x v="22"/>
          </reference>
        </references>
      </pivotArea>
    </chartFormat>
    <chartFormat chart="11" format="79" series="1">
      <pivotArea type="data" outline="0" fieldPosition="0">
        <references count="1">
          <reference field="0" count="1" selected="0">
            <x v="23"/>
          </reference>
        </references>
      </pivotArea>
    </chartFormat>
    <chartFormat chart="13" format="160" series="1">
      <pivotArea type="data" outline="0" fieldPosition="0">
        <references count="1">
          <reference field="0" count="1" selected="0">
            <x v="0"/>
          </reference>
        </references>
      </pivotArea>
    </chartFormat>
    <chartFormat chart="13" format="161" series="1">
      <pivotArea type="data" outline="0" fieldPosition="0">
        <references count="1">
          <reference field="0" count="1" selected="0">
            <x v="1"/>
          </reference>
        </references>
      </pivotArea>
    </chartFormat>
    <chartFormat chart="13" format="162" series="1">
      <pivotArea type="data" outline="0" fieldPosition="0">
        <references count="1">
          <reference field="0" count="1" selected="0">
            <x v="2"/>
          </reference>
        </references>
      </pivotArea>
    </chartFormat>
    <chartFormat chart="13" format="163" series="1">
      <pivotArea type="data" outline="0" fieldPosition="0">
        <references count="1">
          <reference field="0" count="1" selected="0">
            <x v="3"/>
          </reference>
        </references>
      </pivotArea>
    </chartFormat>
    <chartFormat chart="13" format="164" series="1">
      <pivotArea type="data" outline="0" fieldPosition="0">
        <references count="1">
          <reference field="0" count="1" selected="0">
            <x v="4"/>
          </reference>
        </references>
      </pivotArea>
    </chartFormat>
    <chartFormat chart="13" format="165" series="1">
      <pivotArea type="data" outline="0" fieldPosition="0">
        <references count="1">
          <reference field="0" count="1" selected="0">
            <x v="5"/>
          </reference>
        </references>
      </pivotArea>
    </chartFormat>
    <chartFormat chart="13" format="166" series="1">
      <pivotArea type="data" outline="0" fieldPosition="0">
        <references count="1">
          <reference field="0" count="1" selected="0">
            <x v="6"/>
          </reference>
        </references>
      </pivotArea>
    </chartFormat>
    <chartFormat chart="13" format="167" series="1">
      <pivotArea type="data" outline="0" fieldPosition="0">
        <references count="1">
          <reference field="0" count="1" selected="0">
            <x v="9"/>
          </reference>
        </references>
      </pivotArea>
    </chartFormat>
    <chartFormat chart="13" format="168" series="1">
      <pivotArea type="data" outline="0" fieldPosition="0">
        <references count="1">
          <reference field="0" count="1" selected="0">
            <x v="10"/>
          </reference>
        </references>
      </pivotArea>
    </chartFormat>
    <chartFormat chart="13" format="169" series="1">
      <pivotArea type="data" outline="0" fieldPosition="0">
        <references count="1">
          <reference field="0" count="1" selected="0">
            <x v="11"/>
          </reference>
        </references>
      </pivotArea>
    </chartFormat>
    <chartFormat chart="13" format="170" series="1">
      <pivotArea type="data" outline="0" fieldPosition="0">
        <references count="1">
          <reference field="0" count="1" selected="0">
            <x v="12"/>
          </reference>
        </references>
      </pivotArea>
    </chartFormat>
    <chartFormat chart="13" format="171" series="1">
      <pivotArea type="data" outline="0" fieldPosition="0">
        <references count="1">
          <reference field="0" count="1" selected="0">
            <x v="15"/>
          </reference>
        </references>
      </pivotArea>
    </chartFormat>
    <chartFormat chart="13" format="172" series="1">
      <pivotArea type="data" outline="0" fieldPosition="0">
        <references count="1">
          <reference field="0" count="1" selected="0">
            <x v="16"/>
          </reference>
        </references>
      </pivotArea>
    </chartFormat>
    <chartFormat chart="13" format="173" series="1">
      <pivotArea type="data" outline="0" fieldPosition="0">
        <references count="1">
          <reference field="0" count="1" selected="0">
            <x v="17"/>
          </reference>
        </references>
      </pivotArea>
    </chartFormat>
    <chartFormat chart="13" format="174" series="1">
      <pivotArea type="data" outline="0" fieldPosition="0">
        <references count="1">
          <reference field="0" count="1" selected="0">
            <x v="18"/>
          </reference>
        </references>
      </pivotArea>
    </chartFormat>
    <chartFormat chart="13" format="175" series="1">
      <pivotArea type="data" outline="0" fieldPosition="0">
        <references count="1">
          <reference field="0" count="1" selected="0">
            <x v="19"/>
          </reference>
        </references>
      </pivotArea>
    </chartFormat>
    <chartFormat chart="13" format="176" series="1">
      <pivotArea type="data" outline="0" fieldPosition="0">
        <references count="1">
          <reference field="0" count="1" selected="0">
            <x v="20"/>
          </reference>
        </references>
      </pivotArea>
    </chartFormat>
    <chartFormat chart="13" format="177" series="1">
      <pivotArea type="data" outline="0" fieldPosition="0">
        <references count="1">
          <reference field="0" count="1" selected="0">
            <x v="21"/>
          </reference>
        </references>
      </pivotArea>
    </chartFormat>
    <chartFormat chart="13" format="178" series="1">
      <pivotArea type="data" outline="0" fieldPosition="0">
        <references count="1">
          <reference field="0" count="1" selected="0">
            <x v="22"/>
          </reference>
        </references>
      </pivotArea>
    </chartFormat>
    <chartFormat chart="13" format="179" series="1">
      <pivotArea type="data" outline="0" fieldPosition="0">
        <references count="1">
          <reference field="0" count="1" selected="0">
            <x v="23"/>
          </reference>
        </references>
      </pivotArea>
    </chartFormat>
    <chartFormat chart="14" format="200" series="1">
      <pivotArea type="data" outline="0" fieldPosition="0">
        <references count="1">
          <reference field="0" count="1" selected="0">
            <x v="0"/>
          </reference>
        </references>
      </pivotArea>
    </chartFormat>
    <chartFormat chart="14" format="201" series="1">
      <pivotArea type="data" outline="0" fieldPosition="0">
        <references count="1">
          <reference field="0" count="1" selected="0">
            <x v="1"/>
          </reference>
        </references>
      </pivotArea>
    </chartFormat>
    <chartFormat chart="14" format="202" series="1">
      <pivotArea type="data" outline="0" fieldPosition="0">
        <references count="1">
          <reference field="0" count="1" selected="0">
            <x v="2"/>
          </reference>
        </references>
      </pivotArea>
    </chartFormat>
    <chartFormat chart="14" format="203" series="1">
      <pivotArea type="data" outline="0" fieldPosition="0">
        <references count="1">
          <reference field="0" count="1" selected="0">
            <x v="3"/>
          </reference>
        </references>
      </pivotArea>
    </chartFormat>
    <chartFormat chart="14" format="204" series="1">
      <pivotArea type="data" outline="0" fieldPosition="0">
        <references count="1">
          <reference field="0" count="1" selected="0">
            <x v="4"/>
          </reference>
        </references>
      </pivotArea>
    </chartFormat>
    <chartFormat chart="14" format="205" series="1">
      <pivotArea type="data" outline="0" fieldPosition="0">
        <references count="1">
          <reference field="0" count="1" selected="0">
            <x v="5"/>
          </reference>
        </references>
      </pivotArea>
    </chartFormat>
    <chartFormat chart="14" format="206" series="1">
      <pivotArea type="data" outline="0" fieldPosition="0">
        <references count="1">
          <reference field="0" count="1" selected="0">
            <x v="6"/>
          </reference>
        </references>
      </pivotArea>
    </chartFormat>
    <chartFormat chart="14" format="207" series="1">
      <pivotArea type="data" outline="0" fieldPosition="0">
        <references count="1">
          <reference field="0" count="1" selected="0">
            <x v="9"/>
          </reference>
        </references>
      </pivotArea>
    </chartFormat>
    <chartFormat chart="14" format="208" series="1">
      <pivotArea type="data" outline="0" fieldPosition="0">
        <references count="1">
          <reference field="0" count="1" selected="0">
            <x v="10"/>
          </reference>
        </references>
      </pivotArea>
    </chartFormat>
    <chartFormat chart="14" format="209" series="1">
      <pivotArea type="data" outline="0" fieldPosition="0">
        <references count="1">
          <reference field="0" count="1" selected="0">
            <x v="11"/>
          </reference>
        </references>
      </pivotArea>
    </chartFormat>
    <chartFormat chart="14" format="210" series="1">
      <pivotArea type="data" outline="0" fieldPosition="0">
        <references count="1">
          <reference field="0" count="1" selected="0">
            <x v="12"/>
          </reference>
        </references>
      </pivotArea>
    </chartFormat>
    <chartFormat chart="14" format="211" series="1">
      <pivotArea type="data" outline="0" fieldPosition="0">
        <references count="1">
          <reference field="0" count="1" selected="0">
            <x v="15"/>
          </reference>
        </references>
      </pivotArea>
    </chartFormat>
    <chartFormat chart="14" format="212" series="1">
      <pivotArea type="data" outline="0" fieldPosition="0">
        <references count="1">
          <reference field="0" count="1" selected="0">
            <x v="16"/>
          </reference>
        </references>
      </pivotArea>
    </chartFormat>
    <chartFormat chart="14" format="213" series="1">
      <pivotArea type="data" outline="0" fieldPosition="0">
        <references count="1">
          <reference field="0" count="1" selected="0">
            <x v="17"/>
          </reference>
        </references>
      </pivotArea>
    </chartFormat>
    <chartFormat chart="14" format="214" series="1">
      <pivotArea type="data" outline="0" fieldPosition="0">
        <references count="1">
          <reference field="0" count="1" selected="0">
            <x v="18"/>
          </reference>
        </references>
      </pivotArea>
    </chartFormat>
    <chartFormat chart="14" format="215" series="1">
      <pivotArea type="data" outline="0" fieldPosition="0">
        <references count="1">
          <reference field="0" count="1" selected="0">
            <x v="19"/>
          </reference>
        </references>
      </pivotArea>
    </chartFormat>
    <chartFormat chart="14" format="216" series="1">
      <pivotArea type="data" outline="0" fieldPosition="0">
        <references count="1">
          <reference field="0" count="1" selected="0">
            <x v="20"/>
          </reference>
        </references>
      </pivotArea>
    </chartFormat>
    <chartFormat chart="14" format="217" series="1">
      <pivotArea type="data" outline="0" fieldPosition="0">
        <references count="1">
          <reference field="0" count="1" selected="0">
            <x v="21"/>
          </reference>
        </references>
      </pivotArea>
    </chartFormat>
    <chartFormat chart="14" format="218" series="1">
      <pivotArea type="data" outline="0" fieldPosition="0">
        <references count="1">
          <reference field="0" count="1" selected="0">
            <x v="22"/>
          </reference>
        </references>
      </pivotArea>
    </chartFormat>
    <chartFormat chart="14" format="219" series="1">
      <pivotArea type="data" outline="0" fieldPosition="0">
        <references count="1">
          <reference field="0" count="1" selected="0">
            <x v="23"/>
          </reference>
        </references>
      </pivotArea>
    </chartFormat>
    <chartFormat chart="15" format="240" series="1">
      <pivotArea type="data" outline="0" fieldPosition="0">
        <references count="1">
          <reference field="0" count="1" selected="0">
            <x v="0"/>
          </reference>
        </references>
      </pivotArea>
    </chartFormat>
    <chartFormat chart="15" format="241" series="1">
      <pivotArea type="data" outline="0" fieldPosition="0">
        <references count="1">
          <reference field="0" count="1" selected="0">
            <x v="1"/>
          </reference>
        </references>
      </pivotArea>
    </chartFormat>
    <chartFormat chart="15" format="242" series="1">
      <pivotArea type="data" outline="0" fieldPosition="0">
        <references count="1">
          <reference field="0" count="1" selected="0">
            <x v="2"/>
          </reference>
        </references>
      </pivotArea>
    </chartFormat>
    <chartFormat chart="15" format="243" series="1">
      <pivotArea type="data" outline="0" fieldPosition="0">
        <references count="1">
          <reference field="0" count="1" selected="0">
            <x v="3"/>
          </reference>
        </references>
      </pivotArea>
    </chartFormat>
    <chartFormat chart="15" format="244" series="1">
      <pivotArea type="data" outline="0" fieldPosition="0">
        <references count="1">
          <reference field="0" count="1" selected="0">
            <x v="4"/>
          </reference>
        </references>
      </pivotArea>
    </chartFormat>
    <chartFormat chart="15" format="245" series="1">
      <pivotArea type="data" outline="0" fieldPosition="0">
        <references count="1">
          <reference field="0" count="1" selected="0">
            <x v="5"/>
          </reference>
        </references>
      </pivotArea>
    </chartFormat>
    <chartFormat chart="15" format="246" series="1">
      <pivotArea type="data" outline="0" fieldPosition="0">
        <references count="1">
          <reference field="0" count="1" selected="0">
            <x v="6"/>
          </reference>
        </references>
      </pivotArea>
    </chartFormat>
    <chartFormat chart="15" format="247" series="1">
      <pivotArea type="data" outline="0" fieldPosition="0">
        <references count="1">
          <reference field="0" count="1" selected="0">
            <x v="9"/>
          </reference>
        </references>
      </pivotArea>
    </chartFormat>
    <chartFormat chart="15" format="248" series="1">
      <pivotArea type="data" outline="0" fieldPosition="0">
        <references count="1">
          <reference field="0" count="1" selected="0">
            <x v="10"/>
          </reference>
        </references>
      </pivotArea>
    </chartFormat>
    <chartFormat chart="15" format="249" series="1">
      <pivotArea type="data" outline="0" fieldPosition="0">
        <references count="1">
          <reference field="0" count="1" selected="0">
            <x v="11"/>
          </reference>
        </references>
      </pivotArea>
    </chartFormat>
    <chartFormat chart="15" format="250" series="1">
      <pivotArea type="data" outline="0" fieldPosition="0">
        <references count="1">
          <reference field="0" count="1" selected="0">
            <x v="12"/>
          </reference>
        </references>
      </pivotArea>
    </chartFormat>
    <chartFormat chart="15" format="251" series="1">
      <pivotArea type="data" outline="0" fieldPosition="0">
        <references count="1">
          <reference field="0" count="1" selected="0">
            <x v="15"/>
          </reference>
        </references>
      </pivotArea>
    </chartFormat>
    <chartFormat chart="15" format="252" series="1">
      <pivotArea type="data" outline="0" fieldPosition="0">
        <references count="1">
          <reference field="0" count="1" selected="0">
            <x v="16"/>
          </reference>
        </references>
      </pivotArea>
    </chartFormat>
    <chartFormat chart="15" format="253" series="1">
      <pivotArea type="data" outline="0" fieldPosition="0">
        <references count="1">
          <reference field="0" count="1" selected="0">
            <x v="17"/>
          </reference>
        </references>
      </pivotArea>
    </chartFormat>
    <chartFormat chart="15" format="254" series="1">
      <pivotArea type="data" outline="0" fieldPosition="0">
        <references count="1">
          <reference field="0" count="1" selected="0">
            <x v="18"/>
          </reference>
        </references>
      </pivotArea>
    </chartFormat>
    <chartFormat chart="15" format="255" series="1">
      <pivotArea type="data" outline="0" fieldPosition="0">
        <references count="1">
          <reference field="0" count="1" selected="0">
            <x v="19"/>
          </reference>
        </references>
      </pivotArea>
    </chartFormat>
    <chartFormat chart="15" format="256" series="1">
      <pivotArea type="data" outline="0" fieldPosition="0">
        <references count="1">
          <reference field="0" count="1" selected="0">
            <x v="20"/>
          </reference>
        </references>
      </pivotArea>
    </chartFormat>
    <chartFormat chart="15" format="257" series="1">
      <pivotArea type="data" outline="0" fieldPosition="0">
        <references count="1">
          <reference field="0" count="1" selected="0">
            <x v="21"/>
          </reference>
        </references>
      </pivotArea>
    </chartFormat>
    <chartFormat chart="15" format="258" series="1">
      <pivotArea type="data" outline="0" fieldPosition="0">
        <references count="1">
          <reference field="0" count="1" selected="0">
            <x v="22"/>
          </reference>
        </references>
      </pivotArea>
    </chartFormat>
    <chartFormat chart="15" format="259" series="1">
      <pivotArea type="data" outline="0" fieldPosition="0">
        <references count="1">
          <reference field="0" count="1" selected="0">
            <x v="23"/>
          </reference>
        </references>
      </pivotArea>
    </chartFormat>
    <chartFormat chart="15" format="260" series="1">
      <pivotArea type="data" outline="0" fieldPosition="0">
        <references count="2">
          <reference field="4294967294" count="1" selected="0">
            <x v="0"/>
          </reference>
          <reference field="0" count="1" selected="0">
            <x v="0"/>
          </reference>
        </references>
      </pivotArea>
    </chartFormat>
    <chartFormat chart="15" format="261" series="1">
      <pivotArea type="data" outline="0" fieldPosition="0">
        <references count="2">
          <reference field="4294967294" count="1" selected="0">
            <x v="0"/>
          </reference>
          <reference field="0" count="1" selected="0">
            <x v="1"/>
          </reference>
        </references>
      </pivotArea>
    </chartFormat>
    <chartFormat chart="15" format="262" series="1">
      <pivotArea type="data" outline="0" fieldPosition="0">
        <references count="2">
          <reference field="4294967294" count="1" selected="0">
            <x v="0"/>
          </reference>
          <reference field="0" count="1" selected="0">
            <x v="2"/>
          </reference>
        </references>
      </pivotArea>
    </chartFormat>
    <chartFormat chart="15" format="263" series="1">
      <pivotArea type="data" outline="0" fieldPosition="0">
        <references count="2">
          <reference field="4294967294" count="1" selected="0">
            <x v="0"/>
          </reference>
          <reference field="0" count="1" selected="0">
            <x v="3"/>
          </reference>
        </references>
      </pivotArea>
    </chartFormat>
    <chartFormat chart="15" format="264" series="1">
      <pivotArea type="data" outline="0" fieldPosition="0">
        <references count="2">
          <reference field="4294967294" count="1" selected="0">
            <x v="0"/>
          </reference>
          <reference field="0" count="1" selected="0">
            <x v="4"/>
          </reference>
        </references>
      </pivotArea>
    </chartFormat>
    <chartFormat chart="15" format="265" series="1">
      <pivotArea type="data" outline="0" fieldPosition="0">
        <references count="2">
          <reference field="4294967294" count="1" selected="0">
            <x v="0"/>
          </reference>
          <reference field="0" count="1" selected="0">
            <x v="5"/>
          </reference>
        </references>
      </pivotArea>
    </chartFormat>
    <chartFormat chart="15" format="266" series="1">
      <pivotArea type="data" outline="0" fieldPosition="0">
        <references count="2">
          <reference field="4294967294" count="1" selected="0">
            <x v="0"/>
          </reference>
          <reference field="0" count="1" selected="0">
            <x v="6"/>
          </reference>
        </references>
      </pivotArea>
    </chartFormat>
    <chartFormat chart="15" format="267" series="1">
      <pivotArea type="data" outline="0" fieldPosition="0">
        <references count="2">
          <reference field="4294967294" count="1" selected="0">
            <x v="0"/>
          </reference>
          <reference field="0" count="1" selected="0">
            <x v="9"/>
          </reference>
        </references>
      </pivotArea>
    </chartFormat>
    <chartFormat chart="15" format="268" series="1">
      <pivotArea type="data" outline="0" fieldPosition="0">
        <references count="2">
          <reference field="4294967294" count="1" selected="0">
            <x v="0"/>
          </reference>
          <reference field="0" count="1" selected="0">
            <x v="10"/>
          </reference>
        </references>
      </pivotArea>
    </chartFormat>
    <chartFormat chart="15" format="269" series="1">
      <pivotArea type="data" outline="0" fieldPosition="0">
        <references count="2">
          <reference field="4294967294" count="1" selected="0">
            <x v="0"/>
          </reference>
          <reference field="0" count="1" selected="0">
            <x v="11"/>
          </reference>
        </references>
      </pivotArea>
    </chartFormat>
    <chartFormat chart="15" format="270" series="1">
      <pivotArea type="data" outline="0" fieldPosition="0">
        <references count="2">
          <reference field="4294967294" count="1" selected="0">
            <x v="0"/>
          </reference>
          <reference field="0" count="1" selected="0">
            <x v="12"/>
          </reference>
        </references>
      </pivotArea>
    </chartFormat>
    <chartFormat chart="15" format="271" series="1">
      <pivotArea type="data" outline="0" fieldPosition="0">
        <references count="2">
          <reference field="4294967294" count="1" selected="0">
            <x v="0"/>
          </reference>
          <reference field="0" count="1" selected="0">
            <x v="15"/>
          </reference>
        </references>
      </pivotArea>
    </chartFormat>
    <chartFormat chart="15" format="272" series="1">
      <pivotArea type="data" outline="0" fieldPosition="0">
        <references count="2">
          <reference field="4294967294" count="1" selected="0">
            <x v="0"/>
          </reference>
          <reference field="0" count="1" selected="0">
            <x v="16"/>
          </reference>
        </references>
      </pivotArea>
    </chartFormat>
    <chartFormat chart="15" format="273" series="1">
      <pivotArea type="data" outline="0" fieldPosition="0">
        <references count="2">
          <reference field="4294967294" count="1" selected="0">
            <x v="0"/>
          </reference>
          <reference field="0" count="1" selected="0">
            <x v="17"/>
          </reference>
        </references>
      </pivotArea>
    </chartFormat>
    <chartFormat chart="15" format="274" series="1">
      <pivotArea type="data" outline="0" fieldPosition="0">
        <references count="2">
          <reference field="4294967294" count="1" selected="0">
            <x v="0"/>
          </reference>
          <reference field="0" count="1" selected="0">
            <x v="18"/>
          </reference>
        </references>
      </pivotArea>
    </chartFormat>
    <chartFormat chart="15" format="275" series="1">
      <pivotArea type="data" outline="0" fieldPosition="0">
        <references count="2">
          <reference field="4294967294" count="1" selected="0">
            <x v="0"/>
          </reference>
          <reference field="0" count="1" selected="0">
            <x v="19"/>
          </reference>
        </references>
      </pivotArea>
    </chartFormat>
    <chartFormat chart="15" format="276" series="1">
      <pivotArea type="data" outline="0" fieldPosition="0">
        <references count="2">
          <reference field="4294967294" count="1" selected="0">
            <x v="0"/>
          </reference>
          <reference field="0" count="1" selected="0">
            <x v="20"/>
          </reference>
        </references>
      </pivotArea>
    </chartFormat>
    <chartFormat chart="15" format="277" series="1">
      <pivotArea type="data" outline="0" fieldPosition="0">
        <references count="2">
          <reference field="4294967294" count="1" selected="0">
            <x v="0"/>
          </reference>
          <reference field="0" count="1" selected="0">
            <x v="21"/>
          </reference>
        </references>
      </pivotArea>
    </chartFormat>
    <chartFormat chart="15" format="278" series="1">
      <pivotArea type="data" outline="0" fieldPosition="0">
        <references count="2">
          <reference field="4294967294" count="1" selected="0">
            <x v="0"/>
          </reference>
          <reference field="0" count="1" selected="0">
            <x v="22"/>
          </reference>
        </references>
      </pivotArea>
    </chartFormat>
    <chartFormat chart="15" format="279" series="1">
      <pivotArea type="data" outline="0" fieldPosition="0">
        <references count="2">
          <reference field="4294967294" count="1" selected="0">
            <x v="0"/>
          </reference>
          <reference field="0" count="1" selected="0">
            <x v="23"/>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6.xml><?xml version="1.0" encoding="utf-8"?>
<pivotTableDefinition xmlns="http://schemas.openxmlformats.org/spreadsheetml/2006/main" xmlns:mc="http://schemas.openxmlformats.org/markup-compatibility/2006" xmlns:xr="http://schemas.microsoft.com/office/spreadsheetml/2014/revision" mc:Ignorable="xr" xr:uid="{00000000-0007-0000-0B00-000000000000}" name="TablaDinámica1" cacheId="0"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chartFormat="16">
  <location ref="A5:T16" firstHeaderRow="1" firstDataRow="2" firstDataCol="1" rowPageCount="1" colPageCount="1"/>
  <pivotFields count="34">
    <pivotField axis="axisCol" showAll="0">
      <items count="26">
        <item x="16"/>
        <item x="0"/>
        <item x="1"/>
        <item x="2"/>
        <item x="3"/>
        <item x="20"/>
        <item x="18"/>
        <item x="22"/>
        <item x="21"/>
        <item x="6"/>
        <item x="7"/>
        <item x="8"/>
        <item x="9"/>
        <item x="17"/>
        <item x="23"/>
        <item x="10"/>
        <item x="11"/>
        <item x="12"/>
        <item x="13"/>
        <item x="19"/>
        <item x="4"/>
        <item x="5"/>
        <item x="14"/>
        <item x="15"/>
        <item x="24"/>
        <item t="default"/>
      </items>
    </pivotField>
    <pivotField showAll="0"/>
    <pivotField showAll="0"/>
    <pivotField axis="axisRow" showAll="0">
      <items count="41">
        <item x="12"/>
        <item x="24"/>
        <item x="0"/>
        <item x="1"/>
        <item x="2"/>
        <item x="3"/>
        <item x="4"/>
        <item x="16"/>
        <item x="28"/>
        <item x="5"/>
        <item x="20"/>
        <item x="37"/>
        <item x="9"/>
        <item x="21"/>
        <item x="10"/>
        <item x="22"/>
        <item x="15"/>
        <item x="27"/>
        <item x="14"/>
        <item x="26"/>
        <item x="11"/>
        <item x="23"/>
        <item x="13"/>
        <item x="25"/>
        <item x="19"/>
        <item x="31"/>
        <item x="6"/>
        <item x="18"/>
        <item x="30"/>
        <item x="17"/>
        <item x="29"/>
        <item x="38"/>
        <item x="7"/>
        <item x="8"/>
        <item x="33"/>
        <item m="1" x="39"/>
        <item x="34"/>
        <item x="35"/>
        <item x="32"/>
        <item x="36"/>
        <item t="default"/>
      </items>
    </pivotField>
    <pivotField axis="axisPage" multipleItemSelectionAllowed="1" showAll="0">
      <items count="7">
        <item h="1" x="4"/>
        <item x="0"/>
        <item h="1" x="1"/>
        <item h="1" x="2"/>
        <item h="1" x="5"/>
        <item h="1"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3"/>
  </rowFields>
  <rowItems count="10">
    <i>
      <x v="2"/>
    </i>
    <i>
      <x v="3"/>
    </i>
    <i>
      <x v="4"/>
    </i>
    <i>
      <x v="5"/>
    </i>
    <i>
      <x v="6"/>
    </i>
    <i>
      <x v="9"/>
    </i>
    <i>
      <x v="26"/>
    </i>
    <i>
      <x v="32"/>
    </i>
    <i>
      <x v="33"/>
    </i>
    <i t="grand">
      <x/>
    </i>
  </rowItems>
  <colFields count="1">
    <field x="0"/>
  </colFields>
  <colItems count="19">
    <i>
      <x/>
    </i>
    <i>
      <x v="1"/>
    </i>
    <i>
      <x v="2"/>
    </i>
    <i>
      <x v="3"/>
    </i>
    <i>
      <x v="4"/>
    </i>
    <i>
      <x v="9"/>
    </i>
    <i>
      <x v="10"/>
    </i>
    <i>
      <x v="11"/>
    </i>
    <i>
      <x v="12"/>
    </i>
    <i>
      <x v="13"/>
    </i>
    <i>
      <x v="15"/>
    </i>
    <i>
      <x v="16"/>
    </i>
    <i>
      <x v="17"/>
    </i>
    <i>
      <x v="18"/>
    </i>
    <i>
      <x v="20"/>
    </i>
    <i>
      <x v="21"/>
    </i>
    <i>
      <x v="22"/>
    </i>
    <i>
      <x v="23"/>
    </i>
    <i t="grand">
      <x/>
    </i>
  </colItems>
  <pageFields count="1">
    <pageField fld="4" hier="-1"/>
  </pageFields>
  <dataFields count="1">
    <dataField name="Promedio de Nitratos" fld="18" subtotal="average" baseField="3" baseItem="5"/>
  </dataFields>
  <formats count="10">
    <format dxfId="792">
      <pivotArea type="all" dataOnly="0" outline="0" fieldPosition="0"/>
    </format>
    <format dxfId="791">
      <pivotArea outline="0" collapsedLevelsAreSubtotals="1" fieldPosition="0"/>
    </format>
    <format dxfId="790">
      <pivotArea type="origin" dataOnly="0" labelOnly="1" outline="0" fieldPosition="0"/>
    </format>
    <format dxfId="789">
      <pivotArea field="0" type="button" dataOnly="0" labelOnly="1" outline="0" axis="axisCol" fieldPosition="0"/>
    </format>
    <format dxfId="788">
      <pivotArea type="topRight" dataOnly="0" labelOnly="1" outline="0" fieldPosition="0"/>
    </format>
    <format dxfId="787">
      <pivotArea field="3" type="button" dataOnly="0" labelOnly="1" outline="0" axis="axisRow" fieldPosition="0"/>
    </format>
    <format dxfId="786">
      <pivotArea dataOnly="0" labelOnly="1" fieldPosition="0">
        <references count="1">
          <reference field="3" count="9">
            <x v="2"/>
            <x v="3"/>
            <x v="4"/>
            <x v="5"/>
            <x v="6"/>
            <x v="9"/>
            <x v="26"/>
            <x v="32"/>
            <x v="33"/>
          </reference>
        </references>
      </pivotArea>
    </format>
    <format dxfId="785">
      <pivotArea dataOnly="0" labelOnly="1" grandRow="1" outline="0" fieldPosition="0"/>
    </format>
    <format dxfId="784">
      <pivotArea dataOnly="0" labelOnly="1" fieldPosition="0">
        <references count="1">
          <reference field="0" count="18">
            <x v="0"/>
            <x v="1"/>
            <x v="2"/>
            <x v="3"/>
            <x v="4"/>
            <x v="9"/>
            <x v="10"/>
            <x v="11"/>
            <x v="12"/>
            <x v="13"/>
            <x v="15"/>
            <x v="16"/>
            <x v="17"/>
            <x v="18"/>
            <x v="20"/>
            <x v="21"/>
            <x v="22"/>
            <x v="23"/>
          </reference>
        </references>
      </pivotArea>
    </format>
    <format dxfId="783">
      <pivotArea dataOnly="0" labelOnly="1" grandCol="1" outline="0" fieldPosition="0"/>
    </format>
  </formats>
  <chartFormats count="108">
    <chartFormat chart="10" format="72" series="1">
      <pivotArea type="data" outline="0" fieldPosition="0">
        <references count="1">
          <reference field="0" count="1" selected="0">
            <x v="0"/>
          </reference>
        </references>
      </pivotArea>
    </chartFormat>
    <chartFormat chart="10" format="73" series="1">
      <pivotArea type="data" outline="0" fieldPosition="0">
        <references count="1">
          <reference field="0" count="1" selected="0">
            <x v="1"/>
          </reference>
        </references>
      </pivotArea>
    </chartFormat>
    <chartFormat chart="10" format="74" series="1">
      <pivotArea type="data" outline="0" fieldPosition="0">
        <references count="1">
          <reference field="0" count="1" selected="0">
            <x v="2"/>
          </reference>
        </references>
      </pivotArea>
    </chartFormat>
    <chartFormat chart="10" format="75" series="1">
      <pivotArea type="data" outline="0" fieldPosition="0">
        <references count="1">
          <reference field="0" count="1" selected="0">
            <x v="3"/>
          </reference>
        </references>
      </pivotArea>
    </chartFormat>
    <chartFormat chart="10" format="76" series="1">
      <pivotArea type="data" outline="0" fieldPosition="0">
        <references count="1">
          <reference field="0" count="1" selected="0">
            <x v="4"/>
          </reference>
        </references>
      </pivotArea>
    </chartFormat>
    <chartFormat chart="10" format="77" series="1">
      <pivotArea type="data" outline="0" fieldPosition="0">
        <references count="1">
          <reference field="0" count="1" selected="0">
            <x v="9"/>
          </reference>
        </references>
      </pivotArea>
    </chartFormat>
    <chartFormat chart="10" format="78" series="1">
      <pivotArea type="data" outline="0" fieldPosition="0">
        <references count="1">
          <reference field="0" count="1" selected="0">
            <x v="10"/>
          </reference>
        </references>
      </pivotArea>
    </chartFormat>
    <chartFormat chart="10" format="79" series="1">
      <pivotArea type="data" outline="0" fieldPosition="0">
        <references count="1">
          <reference field="0" count="1" selected="0">
            <x v="11"/>
          </reference>
        </references>
      </pivotArea>
    </chartFormat>
    <chartFormat chart="10" format="80" series="1">
      <pivotArea type="data" outline="0" fieldPosition="0">
        <references count="1">
          <reference field="0" count="1" selected="0">
            <x v="12"/>
          </reference>
        </references>
      </pivotArea>
    </chartFormat>
    <chartFormat chart="10" format="81" series="1">
      <pivotArea type="data" outline="0" fieldPosition="0">
        <references count="1">
          <reference field="0" count="1" selected="0">
            <x v="13"/>
          </reference>
        </references>
      </pivotArea>
    </chartFormat>
    <chartFormat chart="10" format="82" series="1">
      <pivotArea type="data" outline="0" fieldPosition="0">
        <references count="1">
          <reference field="0" count="1" selected="0">
            <x v="15"/>
          </reference>
        </references>
      </pivotArea>
    </chartFormat>
    <chartFormat chart="10" format="83" series="1">
      <pivotArea type="data" outline="0" fieldPosition="0">
        <references count="1">
          <reference field="0" count="1" selected="0">
            <x v="16"/>
          </reference>
        </references>
      </pivotArea>
    </chartFormat>
    <chartFormat chart="10" format="84" series="1">
      <pivotArea type="data" outline="0" fieldPosition="0">
        <references count="1">
          <reference field="0" count="1" selected="0">
            <x v="17"/>
          </reference>
        </references>
      </pivotArea>
    </chartFormat>
    <chartFormat chart="10" format="85" series="1">
      <pivotArea type="data" outline="0" fieldPosition="0">
        <references count="1">
          <reference field="0" count="1" selected="0">
            <x v="18"/>
          </reference>
        </references>
      </pivotArea>
    </chartFormat>
    <chartFormat chart="10" format="86" series="1">
      <pivotArea type="data" outline="0" fieldPosition="0">
        <references count="1">
          <reference field="0" count="1" selected="0">
            <x v="20"/>
          </reference>
        </references>
      </pivotArea>
    </chartFormat>
    <chartFormat chart="10" format="87" series="1">
      <pivotArea type="data" outline="0" fieldPosition="0">
        <references count="1">
          <reference field="0" count="1" selected="0">
            <x v="21"/>
          </reference>
        </references>
      </pivotArea>
    </chartFormat>
    <chartFormat chart="10" format="88" series="1">
      <pivotArea type="data" outline="0" fieldPosition="0">
        <references count="1">
          <reference field="0" count="1" selected="0">
            <x v="22"/>
          </reference>
        </references>
      </pivotArea>
    </chartFormat>
    <chartFormat chart="10" format="89" series="1">
      <pivotArea type="data" outline="0" fieldPosition="0">
        <references count="1">
          <reference field="0" count="1" selected="0">
            <x v="23"/>
          </reference>
        </references>
      </pivotArea>
    </chartFormat>
    <chartFormat chart="12" format="162" series="1">
      <pivotArea type="data" outline="0" fieldPosition="0">
        <references count="1">
          <reference field="0" count="1" selected="0">
            <x v="0"/>
          </reference>
        </references>
      </pivotArea>
    </chartFormat>
    <chartFormat chart="12" format="163" series="1">
      <pivotArea type="data" outline="0" fieldPosition="0">
        <references count="1">
          <reference field="0" count="1" selected="0">
            <x v="1"/>
          </reference>
        </references>
      </pivotArea>
    </chartFormat>
    <chartFormat chart="12" format="164" series="1">
      <pivotArea type="data" outline="0" fieldPosition="0">
        <references count="1">
          <reference field="0" count="1" selected="0">
            <x v="2"/>
          </reference>
        </references>
      </pivotArea>
    </chartFormat>
    <chartFormat chart="12" format="165" series="1">
      <pivotArea type="data" outline="0" fieldPosition="0">
        <references count="1">
          <reference field="0" count="1" selected="0">
            <x v="3"/>
          </reference>
        </references>
      </pivotArea>
    </chartFormat>
    <chartFormat chart="12" format="166" series="1">
      <pivotArea type="data" outline="0" fieldPosition="0">
        <references count="1">
          <reference field="0" count="1" selected="0">
            <x v="4"/>
          </reference>
        </references>
      </pivotArea>
    </chartFormat>
    <chartFormat chart="12" format="167" series="1">
      <pivotArea type="data" outline="0" fieldPosition="0">
        <references count="1">
          <reference field="0" count="1" selected="0">
            <x v="9"/>
          </reference>
        </references>
      </pivotArea>
    </chartFormat>
    <chartFormat chart="12" format="168" series="1">
      <pivotArea type="data" outline="0" fieldPosition="0">
        <references count="1">
          <reference field="0" count="1" selected="0">
            <x v="10"/>
          </reference>
        </references>
      </pivotArea>
    </chartFormat>
    <chartFormat chart="12" format="169" series="1">
      <pivotArea type="data" outline="0" fieldPosition="0">
        <references count="1">
          <reference field="0" count="1" selected="0">
            <x v="11"/>
          </reference>
        </references>
      </pivotArea>
    </chartFormat>
    <chartFormat chart="12" format="170" series="1">
      <pivotArea type="data" outline="0" fieldPosition="0">
        <references count="1">
          <reference field="0" count="1" selected="0">
            <x v="12"/>
          </reference>
        </references>
      </pivotArea>
    </chartFormat>
    <chartFormat chart="12" format="171" series="1">
      <pivotArea type="data" outline="0" fieldPosition="0">
        <references count="1">
          <reference field="0" count="1" selected="0">
            <x v="13"/>
          </reference>
        </references>
      </pivotArea>
    </chartFormat>
    <chartFormat chart="12" format="172" series="1">
      <pivotArea type="data" outline="0" fieldPosition="0">
        <references count="1">
          <reference field="0" count="1" selected="0">
            <x v="15"/>
          </reference>
        </references>
      </pivotArea>
    </chartFormat>
    <chartFormat chart="12" format="173" series="1">
      <pivotArea type="data" outline="0" fieldPosition="0">
        <references count="1">
          <reference field="0" count="1" selected="0">
            <x v="16"/>
          </reference>
        </references>
      </pivotArea>
    </chartFormat>
    <chartFormat chart="12" format="174" series="1">
      <pivotArea type="data" outline="0" fieldPosition="0">
        <references count="1">
          <reference field="0" count="1" selected="0">
            <x v="17"/>
          </reference>
        </references>
      </pivotArea>
    </chartFormat>
    <chartFormat chart="12" format="175" series="1">
      <pivotArea type="data" outline="0" fieldPosition="0">
        <references count="1">
          <reference field="0" count="1" selected="0">
            <x v="18"/>
          </reference>
        </references>
      </pivotArea>
    </chartFormat>
    <chartFormat chart="12" format="176" series="1">
      <pivotArea type="data" outline="0" fieldPosition="0">
        <references count="1">
          <reference field="0" count="1" selected="0">
            <x v="20"/>
          </reference>
        </references>
      </pivotArea>
    </chartFormat>
    <chartFormat chart="12" format="177" series="1">
      <pivotArea type="data" outline="0" fieldPosition="0">
        <references count="1">
          <reference field="0" count="1" selected="0">
            <x v="21"/>
          </reference>
        </references>
      </pivotArea>
    </chartFormat>
    <chartFormat chart="12" format="178" series="1">
      <pivotArea type="data" outline="0" fieldPosition="0">
        <references count="1">
          <reference field="0" count="1" selected="0">
            <x v="22"/>
          </reference>
        </references>
      </pivotArea>
    </chartFormat>
    <chartFormat chart="12" format="179" series="1">
      <pivotArea type="data" outline="0" fieldPosition="0">
        <references count="1">
          <reference field="0" count="1" selected="0">
            <x v="23"/>
          </reference>
        </references>
      </pivotArea>
    </chartFormat>
    <chartFormat chart="13" format="198" series="1">
      <pivotArea type="data" outline="0" fieldPosition="0">
        <references count="1">
          <reference field="0" count="1" selected="0">
            <x v="0"/>
          </reference>
        </references>
      </pivotArea>
    </chartFormat>
    <chartFormat chart="13" format="199" series="1">
      <pivotArea type="data" outline="0" fieldPosition="0">
        <references count="1">
          <reference field="0" count="1" selected="0">
            <x v="1"/>
          </reference>
        </references>
      </pivotArea>
    </chartFormat>
    <chartFormat chart="13" format="200" series="1">
      <pivotArea type="data" outline="0" fieldPosition="0">
        <references count="1">
          <reference field="0" count="1" selected="0">
            <x v="2"/>
          </reference>
        </references>
      </pivotArea>
    </chartFormat>
    <chartFormat chart="13" format="201" series="1">
      <pivotArea type="data" outline="0" fieldPosition="0">
        <references count="1">
          <reference field="0" count="1" selected="0">
            <x v="3"/>
          </reference>
        </references>
      </pivotArea>
    </chartFormat>
    <chartFormat chart="13" format="202" series="1">
      <pivotArea type="data" outline="0" fieldPosition="0">
        <references count="1">
          <reference field="0" count="1" selected="0">
            <x v="4"/>
          </reference>
        </references>
      </pivotArea>
    </chartFormat>
    <chartFormat chart="13" format="203" series="1">
      <pivotArea type="data" outline="0" fieldPosition="0">
        <references count="1">
          <reference field="0" count="1" selected="0">
            <x v="9"/>
          </reference>
        </references>
      </pivotArea>
    </chartFormat>
    <chartFormat chart="13" format="204" series="1">
      <pivotArea type="data" outline="0" fieldPosition="0">
        <references count="1">
          <reference field="0" count="1" selected="0">
            <x v="10"/>
          </reference>
        </references>
      </pivotArea>
    </chartFormat>
    <chartFormat chart="13" format="205" series="1">
      <pivotArea type="data" outline="0" fieldPosition="0">
        <references count="1">
          <reference field="0" count="1" selected="0">
            <x v="11"/>
          </reference>
        </references>
      </pivotArea>
    </chartFormat>
    <chartFormat chart="13" format="206" series="1">
      <pivotArea type="data" outline="0" fieldPosition="0">
        <references count="1">
          <reference field="0" count="1" selected="0">
            <x v="12"/>
          </reference>
        </references>
      </pivotArea>
    </chartFormat>
    <chartFormat chart="13" format="207" series="1">
      <pivotArea type="data" outline="0" fieldPosition="0">
        <references count="1">
          <reference field="0" count="1" selected="0">
            <x v="13"/>
          </reference>
        </references>
      </pivotArea>
    </chartFormat>
    <chartFormat chart="13" format="208" series="1">
      <pivotArea type="data" outline="0" fieldPosition="0">
        <references count="1">
          <reference field="0" count="1" selected="0">
            <x v="15"/>
          </reference>
        </references>
      </pivotArea>
    </chartFormat>
    <chartFormat chart="13" format="209" series="1">
      <pivotArea type="data" outline="0" fieldPosition="0">
        <references count="1">
          <reference field="0" count="1" selected="0">
            <x v="16"/>
          </reference>
        </references>
      </pivotArea>
    </chartFormat>
    <chartFormat chart="13" format="210" series="1">
      <pivotArea type="data" outline="0" fieldPosition="0">
        <references count="1">
          <reference field="0" count="1" selected="0">
            <x v="17"/>
          </reference>
        </references>
      </pivotArea>
    </chartFormat>
    <chartFormat chart="13" format="211" series="1">
      <pivotArea type="data" outline="0" fieldPosition="0">
        <references count="1">
          <reference field="0" count="1" selected="0">
            <x v="18"/>
          </reference>
        </references>
      </pivotArea>
    </chartFormat>
    <chartFormat chart="13" format="212" series="1">
      <pivotArea type="data" outline="0" fieldPosition="0">
        <references count="1">
          <reference field="0" count="1" selected="0">
            <x v="20"/>
          </reference>
        </references>
      </pivotArea>
    </chartFormat>
    <chartFormat chart="13" format="213" series="1">
      <pivotArea type="data" outline="0" fieldPosition="0">
        <references count="1">
          <reference field="0" count="1" selected="0">
            <x v="21"/>
          </reference>
        </references>
      </pivotArea>
    </chartFormat>
    <chartFormat chart="13" format="214" series="1">
      <pivotArea type="data" outline="0" fieldPosition="0">
        <references count="1">
          <reference field="0" count="1" selected="0">
            <x v="22"/>
          </reference>
        </references>
      </pivotArea>
    </chartFormat>
    <chartFormat chart="13" format="215" series="1">
      <pivotArea type="data" outline="0" fieldPosition="0">
        <references count="1">
          <reference field="0" count="1" selected="0">
            <x v="23"/>
          </reference>
        </references>
      </pivotArea>
    </chartFormat>
    <chartFormat chart="14" format="234" series="1">
      <pivotArea type="data" outline="0" fieldPosition="0">
        <references count="1">
          <reference field="0" count="1" selected="0">
            <x v="0"/>
          </reference>
        </references>
      </pivotArea>
    </chartFormat>
    <chartFormat chart="14" format="235" series="1">
      <pivotArea type="data" outline="0" fieldPosition="0">
        <references count="1">
          <reference field="0" count="1" selected="0">
            <x v="1"/>
          </reference>
        </references>
      </pivotArea>
    </chartFormat>
    <chartFormat chart="14" format="236" series="1">
      <pivotArea type="data" outline="0" fieldPosition="0">
        <references count="1">
          <reference field="0" count="1" selected="0">
            <x v="2"/>
          </reference>
        </references>
      </pivotArea>
    </chartFormat>
    <chartFormat chart="14" format="237" series="1">
      <pivotArea type="data" outline="0" fieldPosition="0">
        <references count="1">
          <reference field="0" count="1" selected="0">
            <x v="3"/>
          </reference>
        </references>
      </pivotArea>
    </chartFormat>
    <chartFormat chart="14" format="238" series="1">
      <pivotArea type="data" outline="0" fieldPosition="0">
        <references count="1">
          <reference field="0" count="1" selected="0">
            <x v="4"/>
          </reference>
        </references>
      </pivotArea>
    </chartFormat>
    <chartFormat chart="14" format="239" series="1">
      <pivotArea type="data" outline="0" fieldPosition="0">
        <references count="1">
          <reference field="0" count="1" selected="0">
            <x v="9"/>
          </reference>
        </references>
      </pivotArea>
    </chartFormat>
    <chartFormat chart="14" format="240" series="1">
      <pivotArea type="data" outline="0" fieldPosition="0">
        <references count="1">
          <reference field="0" count="1" selected="0">
            <x v="10"/>
          </reference>
        </references>
      </pivotArea>
    </chartFormat>
    <chartFormat chart="14" format="241" series="1">
      <pivotArea type="data" outline="0" fieldPosition="0">
        <references count="1">
          <reference field="0" count="1" selected="0">
            <x v="11"/>
          </reference>
        </references>
      </pivotArea>
    </chartFormat>
    <chartFormat chart="14" format="242" series="1">
      <pivotArea type="data" outline="0" fieldPosition="0">
        <references count="1">
          <reference field="0" count="1" selected="0">
            <x v="12"/>
          </reference>
        </references>
      </pivotArea>
    </chartFormat>
    <chartFormat chart="14" format="243" series="1">
      <pivotArea type="data" outline="0" fieldPosition="0">
        <references count="1">
          <reference field="0" count="1" selected="0">
            <x v="13"/>
          </reference>
        </references>
      </pivotArea>
    </chartFormat>
    <chartFormat chart="14" format="244" series="1">
      <pivotArea type="data" outline="0" fieldPosition="0">
        <references count="1">
          <reference field="0" count="1" selected="0">
            <x v="15"/>
          </reference>
        </references>
      </pivotArea>
    </chartFormat>
    <chartFormat chart="14" format="245" series="1">
      <pivotArea type="data" outline="0" fieldPosition="0">
        <references count="1">
          <reference field="0" count="1" selected="0">
            <x v="16"/>
          </reference>
        </references>
      </pivotArea>
    </chartFormat>
    <chartFormat chart="14" format="246" series="1">
      <pivotArea type="data" outline="0" fieldPosition="0">
        <references count="1">
          <reference field="0" count="1" selected="0">
            <x v="17"/>
          </reference>
        </references>
      </pivotArea>
    </chartFormat>
    <chartFormat chart="14" format="247" series="1">
      <pivotArea type="data" outline="0" fieldPosition="0">
        <references count="1">
          <reference field="0" count="1" selected="0">
            <x v="18"/>
          </reference>
        </references>
      </pivotArea>
    </chartFormat>
    <chartFormat chart="14" format="248" series="1">
      <pivotArea type="data" outline="0" fieldPosition="0">
        <references count="1">
          <reference field="0" count="1" selected="0">
            <x v="20"/>
          </reference>
        </references>
      </pivotArea>
    </chartFormat>
    <chartFormat chart="14" format="249" series="1">
      <pivotArea type="data" outline="0" fieldPosition="0">
        <references count="1">
          <reference field="0" count="1" selected="0">
            <x v="21"/>
          </reference>
        </references>
      </pivotArea>
    </chartFormat>
    <chartFormat chart="14" format="250" series="1">
      <pivotArea type="data" outline="0" fieldPosition="0">
        <references count="1">
          <reference field="0" count="1" selected="0">
            <x v="22"/>
          </reference>
        </references>
      </pivotArea>
    </chartFormat>
    <chartFormat chart="14" format="251" series="1">
      <pivotArea type="data" outline="0" fieldPosition="0">
        <references count="1">
          <reference field="0" count="1" selected="0">
            <x v="23"/>
          </reference>
        </references>
      </pivotArea>
    </chartFormat>
    <chartFormat chart="15" format="270" series="1">
      <pivotArea type="data" outline="0" fieldPosition="0">
        <references count="1">
          <reference field="0" count="1" selected="0">
            <x v="0"/>
          </reference>
        </references>
      </pivotArea>
    </chartFormat>
    <chartFormat chart="15" format="271" series="1">
      <pivotArea type="data" outline="0" fieldPosition="0">
        <references count="1">
          <reference field="0" count="1" selected="0">
            <x v="1"/>
          </reference>
        </references>
      </pivotArea>
    </chartFormat>
    <chartFormat chart="15" format="272" series="1">
      <pivotArea type="data" outline="0" fieldPosition="0">
        <references count="1">
          <reference field="0" count="1" selected="0">
            <x v="2"/>
          </reference>
        </references>
      </pivotArea>
    </chartFormat>
    <chartFormat chart="15" format="273" series="1">
      <pivotArea type="data" outline="0" fieldPosition="0">
        <references count="1">
          <reference field="0" count="1" selected="0">
            <x v="3"/>
          </reference>
        </references>
      </pivotArea>
    </chartFormat>
    <chartFormat chart="15" format="274" series="1">
      <pivotArea type="data" outline="0" fieldPosition="0">
        <references count="1">
          <reference field="0" count="1" selected="0">
            <x v="4"/>
          </reference>
        </references>
      </pivotArea>
    </chartFormat>
    <chartFormat chart="15" format="275" series="1">
      <pivotArea type="data" outline="0" fieldPosition="0">
        <references count="1">
          <reference field="0" count="1" selected="0">
            <x v="9"/>
          </reference>
        </references>
      </pivotArea>
    </chartFormat>
    <chartFormat chart="15" format="276" series="1">
      <pivotArea type="data" outline="0" fieldPosition="0">
        <references count="1">
          <reference field="0" count="1" selected="0">
            <x v="10"/>
          </reference>
        </references>
      </pivotArea>
    </chartFormat>
    <chartFormat chart="15" format="277" series="1">
      <pivotArea type="data" outline="0" fieldPosition="0">
        <references count="1">
          <reference field="0" count="1" selected="0">
            <x v="11"/>
          </reference>
        </references>
      </pivotArea>
    </chartFormat>
    <chartFormat chart="15" format="278" series="1">
      <pivotArea type="data" outline="0" fieldPosition="0">
        <references count="1">
          <reference field="0" count="1" selected="0">
            <x v="12"/>
          </reference>
        </references>
      </pivotArea>
    </chartFormat>
    <chartFormat chart="15" format="279" series="1">
      <pivotArea type="data" outline="0" fieldPosition="0">
        <references count="1">
          <reference field="0" count="1" selected="0">
            <x v="13"/>
          </reference>
        </references>
      </pivotArea>
    </chartFormat>
    <chartFormat chart="15" format="280" series="1">
      <pivotArea type="data" outline="0" fieldPosition="0">
        <references count="1">
          <reference field="0" count="1" selected="0">
            <x v="15"/>
          </reference>
        </references>
      </pivotArea>
    </chartFormat>
    <chartFormat chart="15" format="281" series="1">
      <pivotArea type="data" outline="0" fieldPosition="0">
        <references count="1">
          <reference field="0" count="1" selected="0">
            <x v="16"/>
          </reference>
        </references>
      </pivotArea>
    </chartFormat>
    <chartFormat chart="15" format="282" series="1">
      <pivotArea type="data" outline="0" fieldPosition="0">
        <references count="1">
          <reference field="0" count="1" selected="0">
            <x v="17"/>
          </reference>
        </references>
      </pivotArea>
    </chartFormat>
    <chartFormat chart="15" format="283" series="1">
      <pivotArea type="data" outline="0" fieldPosition="0">
        <references count="1">
          <reference field="0" count="1" selected="0">
            <x v="18"/>
          </reference>
        </references>
      </pivotArea>
    </chartFormat>
    <chartFormat chart="15" format="284" series="1">
      <pivotArea type="data" outline="0" fieldPosition="0">
        <references count="1">
          <reference field="0" count="1" selected="0">
            <x v="20"/>
          </reference>
        </references>
      </pivotArea>
    </chartFormat>
    <chartFormat chart="15" format="285" series="1">
      <pivotArea type="data" outline="0" fieldPosition="0">
        <references count="1">
          <reference field="0" count="1" selected="0">
            <x v="21"/>
          </reference>
        </references>
      </pivotArea>
    </chartFormat>
    <chartFormat chart="15" format="286" series="1">
      <pivotArea type="data" outline="0" fieldPosition="0">
        <references count="1">
          <reference field="0" count="1" selected="0">
            <x v="22"/>
          </reference>
        </references>
      </pivotArea>
    </chartFormat>
    <chartFormat chart="15" format="287" series="1">
      <pivotArea type="data" outline="0" fieldPosition="0">
        <references count="1">
          <reference field="0" count="1" selected="0">
            <x v="23"/>
          </reference>
        </references>
      </pivotArea>
    </chartFormat>
    <chartFormat chart="15" format="288" series="1">
      <pivotArea type="data" outline="0" fieldPosition="0">
        <references count="2">
          <reference field="4294967294" count="1" selected="0">
            <x v="0"/>
          </reference>
          <reference field="0" count="1" selected="0">
            <x v="0"/>
          </reference>
        </references>
      </pivotArea>
    </chartFormat>
    <chartFormat chart="15" format="289" series="1">
      <pivotArea type="data" outline="0" fieldPosition="0">
        <references count="2">
          <reference field="4294967294" count="1" selected="0">
            <x v="0"/>
          </reference>
          <reference field="0" count="1" selected="0">
            <x v="1"/>
          </reference>
        </references>
      </pivotArea>
    </chartFormat>
    <chartFormat chart="15" format="290" series="1">
      <pivotArea type="data" outline="0" fieldPosition="0">
        <references count="2">
          <reference field="4294967294" count="1" selected="0">
            <x v="0"/>
          </reference>
          <reference field="0" count="1" selected="0">
            <x v="2"/>
          </reference>
        </references>
      </pivotArea>
    </chartFormat>
    <chartFormat chart="15" format="291" series="1">
      <pivotArea type="data" outline="0" fieldPosition="0">
        <references count="2">
          <reference field="4294967294" count="1" selected="0">
            <x v="0"/>
          </reference>
          <reference field="0" count="1" selected="0">
            <x v="3"/>
          </reference>
        </references>
      </pivotArea>
    </chartFormat>
    <chartFormat chart="15" format="292" series="1">
      <pivotArea type="data" outline="0" fieldPosition="0">
        <references count="2">
          <reference field="4294967294" count="1" selected="0">
            <x v="0"/>
          </reference>
          <reference field="0" count="1" selected="0">
            <x v="4"/>
          </reference>
        </references>
      </pivotArea>
    </chartFormat>
    <chartFormat chart="15" format="293" series="1">
      <pivotArea type="data" outline="0" fieldPosition="0">
        <references count="2">
          <reference field="4294967294" count="1" selected="0">
            <x v="0"/>
          </reference>
          <reference field="0" count="1" selected="0">
            <x v="9"/>
          </reference>
        </references>
      </pivotArea>
    </chartFormat>
    <chartFormat chart="15" format="294" series="1">
      <pivotArea type="data" outline="0" fieldPosition="0">
        <references count="2">
          <reference field="4294967294" count="1" selected="0">
            <x v="0"/>
          </reference>
          <reference field="0" count="1" selected="0">
            <x v="10"/>
          </reference>
        </references>
      </pivotArea>
    </chartFormat>
    <chartFormat chart="15" format="295" series="1">
      <pivotArea type="data" outline="0" fieldPosition="0">
        <references count="2">
          <reference field="4294967294" count="1" selected="0">
            <x v="0"/>
          </reference>
          <reference field="0" count="1" selected="0">
            <x v="11"/>
          </reference>
        </references>
      </pivotArea>
    </chartFormat>
    <chartFormat chart="15" format="296" series="1">
      <pivotArea type="data" outline="0" fieldPosition="0">
        <references count="2">
          <reference field="4294967294" count="1" selected="0">
            <x v="0"/>
          </reference>
          <reference field="0" count="1" selected="0">
            <x v="12"/>
          </reference>
        </references>
      </pivotArea>
    </chartFormat>
    <chartFormat chart="15" format="297" series="1">
      <pivotArea type="data" outline="0" fieldPosition="0">
        <references count="2">
          <reference field="4294967294" count="1" selected="0">
            <x v="0"/>
          </reference>
          <reference field="0" count="1" selected="0">
            <x v="13"/>
          </reference>
        </references>
      </pivotArea>
    </chartFormat>
    <chartFormat chart="15" format="298" series="1">
      <pivotArea type="data" outline="0" fieldPosition="0">
        <references count="2">
          <reference field="4294967294" count="1" selected="0">
            <x v="0"/>
          </reference>
          <reference field="0" count="1" selected="0">
            <x v="15"/>
          </reference>
        </references>
      </pivotArea>
    </chartFormat>
    <chartFormat chart="15" format="299" series="1">
      <pivotArea type="data" outline="0" fieldPosition="0">
        <references count="2">
          <reference field="4294967294" count="1" selected="0">
            <x v="0"/>
          </reference>
          <reference field="0" count="1" selected="0">
            <x v="16"/>
          </reference>
        </references>
      </pivotArea>
    </chartFormat>
    <chartFormat chart="15" format="300" series="1">
      <pivotArea type="data" outline="0" fieldPosition="0">
        <references count="2">
          <reference field="4294967294" count="1" selected="0">
            <x v="0"/>
          </reference>
          <reference field="0" count="1" selected="0">
            <x v="17"/>
          </reference>
        </references>
      </pivotArea>
    </chartFormat>
    <chartFormat chart="15" format="301" series="1">
      <pivotArea type="data" outline="0" fieldPosition="0">
        <references count="2">
          <reference field="4294967294" count="1" selected="0">
            <x v="0"/>
          </reference>
          <reference field="0" count="1" selected="0">
            <x v="18"/>
          </reference>
        </references>
      </pivotArea>
    </chartFormat>
    <chartFormat chart="15" format="302" series="1">
      <pivotArea type="data" outline="0" fieldPosition="0">
        <references count="2">
          <reference field="4294967294" count="1" selected="0">
            <x v="0"/>
          </reference>
          <reference field="0" count="1" selected="0">
            <x v="20"/>
          </reference>
        </references>
      </pivotArea>
    </chartFormat>
    <chartFormat chart="15" format="303" series="1">
      <pivotArea type="data" outline="0" fieldPosition="0">
        <references count="2">
          <reference field="4294967294" count="1" selected="0">
            <x v="0"/>
          </reference>
          <reference field="0" count="1" selected="0">
            <x v="21"/>
          </reference>
        </references>
      </pivotArea>
    </chartFormat>
    <chartFormat chart="15" format="304" series="1">
      <pivotArea type="data" outline="0" fieldPosition="0">
        <references count="2">
          <reference field="4294967294" count="1" selected="0">
            <x v="0"/>
          </reference>
          <reference field="0" count="1" selected="0">
            <x v="22"/>
          </reference>
        </references>
      </pivotArea>
    </chartFormat>
    <chartFormat chart="15" format="305" series="1">
      <pivotArea type="data" outline="0" fieldPosition="0">
        <references count="2">
          <reference field="4294967294" count="1" selected="0">
            <x v="0"/>
          </reference>
          <reference field="0" count="1" selected="0">
            <x v="23"/>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7.xml><?xml version="1.0" encoding="utf-8"?>
<pivotTableDefinition xmlns="http://schemas.openxmlformats.org/spreadsheetml/2006/main" xmlns:mc="http://schemas.openxmlformats.org/markup-compatibility/2006" xmlns:xr="http://schemas.microsoft.com/office/spreadsheetml/2014/revision" mc:Ignorable="xr" xr:uid="{EDBB08DC-EC54-4B6F-A431-6C105FB7ADE7}" name="TablaDinámica13" cacheId="0"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chartFormat="23">
  <location ref="A145:M151" firstHeaderRow="1" firstDataRow="2" firstDataCol="1" rowPageCount="1" colPageCount="1"/>
  <pivotFields count="34">
    <pivotField axis="axisCol" showAll="0">
      <items count="26">
        <item x="16"/>
        <item x="0"/>
        <item x="1"/>
        <item x="2"/>
        <item x="3"/>
        <item x="20"/>
        <item x="18"/>
        <item x="22"/>
        <item x="21"/>
        <item x="6"/>
        <item x="7"/>
        <item x="8"/>
        <item x="9"/>
        <item x="17"/>
        <item x="23"/>
        <item x="10"/>
        <item x="11"/>
        <item x="12"/>
        <item x="13"/>
        <item x="19"/>
        <item x="4"/>
        <item x="5"/>
        <item x="14"/>
        <item x="15"/>
        <item x="24"/>
        <item t="default"/>
      </items>
    </pivotField>
    <pivotField showAll="0"/>
    <pivotField showAll="0"/>
    <pivotField axis="axisRow" showAll="0">
      <items count="41">
        <item x="9"/>
        <item x="10"/>
        <item x="11"/>
        <item x="12"/>
        <item x="13"/>
        <item x="14"/>
        <item x="15"/>
        <item x="16"/>
        <item x="17"/>
        <item x="18"/>
        <item x="19"/>
        <item x="20"/>
        <item x="21"/>
        <item x="22"/>
        <item x="23"/>
        <item x="24"/>
        <item x="0"/>
        <item x="1"/>
        <item x="2"/>
        <item x="3"/>
        <item x="4"/>
        <item x="25"/>
        <item x="26"/>
        <item x="27"/>
        <item x="28"/>
        <item x="5"/>
        <item x="37"/>
        <item x="29"/>
        <item x="30"/>
        <item x="31"/>
        <item x="6"/>
        <item x="38"/>
        <item x="7"/>
        <item x="8"/>
        <item x="33"/>
        <item m="1" x="39"/>
        <item x="34"/>
        <item x="35"/>
        <item x="32"/>
        <item x="36"/>
        <item t="default"/>
      </items>
    </pivotField>
    <pivotField axis="axisPage" multipleItemSelectionAllowed="1" showAll="0">
      <items count="7">
        <item h="1" x="4"/>
        <item h="1" x="0"/>
        <item h="1" x="1"/>
        <item h="1" x="2"/>
        <item h="1" x="5"/>
        <item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3"/>
  </rowFields>
  <rowItems count="5">
    <i>
      <x v="34"/>
    </i>
    <i>
      <x v="36"/>
    </i>
    <i>
      <x v="37"/>
    </i>
    <i>
      <x v="39"/>
    </i>
    <i t="grand">
      <x/>
    </i>
  </rowItems>
  <colFields count="1">
    <field x="0"/>
  </colFields>
  <colItems count="12">
    <i>
      <x v="2"/>
    </i>
    <i>
      <x v="4"/>
    </i>
    <i>
      <x v="8"/>
    </i>
    <i>
      <x v="10"/>
    </i>
    <i>
      <x v="12"/>
    </i>
    <i>
      <x v="14"/>
    </i>
    <i>
      <x v="16"/>
    </i>
    <i>
      <x v="18"/>
    </i>
    <i>
      <x v="20"/>
    </i>
    <i>
      <x v="21"/>
    </i>
    <i>
      <x v="22"/>
    </i>
    <i t="grand">
      <x/>
    </i>
  </colItems>
  <pageFields count="1">
    <pageField fld="4" hier="-1"/>
  </pageFields>
  <dataFields count="1">
    <dataField name="Promedio de Nitratos" fld="18" subtotal="average" baseField="3" baseItem="22"/>
  </dataFields>
  <formats count="50">
    <format dxfId="842">
      <pivotArea type="all" dataOnly="0" outline="0" fieldPosition="0"/>
    </format>
    <format dxfId="841">
      <pivotArea outline="0" collapsedLevelsAreSubtotals="1" fieldPosition="0"/>
    </format>
    <format dxfId="840">
      <pivotArea type="origin" dataOnly="0" labelOnly="1" outline="0" fieldPosition="0"/>
    </format>
    <format dxfId="839">
      <pivotArea field="0" type="button" dataOnly="0" labelOnly="1" outline="0" axis="axisCol" fieldPosition="0"/>
    </format>
    <format dxfId="838">
      <pivotArea type="topRight" dataOnly="0" labelOnly="1" outline="0" fieldPosition="0"/>
    </format>
    <format dxfId="837">
      <pivotArea field="3" type="button" dataOnly="0" labelOnly="1" outline="0" axis="axisRow" fieldPosition="0"/>
    </format>
    <format dxfId="836">
      <pivotArea dataOnly="0" labelOnly="1" fieldPosition="0">
        <references count="1">
          <reference field="3" count="9">
            <x v="16"/>
            <x v="17"/>
            <x v="18"/>
            <x v="19"/>
            <x v="20"/>
            <x v="25"/>
            <x v="30"/>
            <x v="32"/>
            <x v="33"/>
          </reference>
        </references>
      </pivotArea>
    </format>
    <format dxfId="835">
      <pivotArea dataOnly="0" labelOnly="1" grandRow="1" outline="0" fieldPosition="0"/>
    </format>
    <format dxfId="834">
      <pivotArea dataOnly="0" labelOnly="1" fieldPosition="0">
        <references count="1">
          <reference field="0" count="18">
            <x v="0"/>
            <x v="1"/>
            <x v="2"/>
            <x v="3"/>
            <x v="4"/>
            <x v="9"/>
            <x v="10"/>
            <x v="11"/>
            <x v="12"/>
            <x v="13"/>
            <x v="15"/>
            <x v="16"/>
            <x v="17"/>
            <x v="18"/>
            <x v="20"/>
            <x v="21"/>
            <x v="22"/>
            <x v="23"/>
          </reference>
        </references>
      </pivotArea>
    </format>
    <format dxfId="833">
      <pivotArea dataOnly="0" labelOnly="1" grandCol="1" outline="0" fieldPosition="0"/>
    </format>
    <format dxfId="832">
      <pivotArea type="all" dataOnly="0" outline="0" fieldPosition="0"/>
    </format>
    <format dxfId="831">
      <pivotArea outline="0" collapsedLevelsAreSubtotals="1" fieldPosition="0"/>
    </format>
    <format dxfId="830">
      <pivotArea type="origin" dataOnly="0" labelOnly="1" outline="0" fieldPosition="0"/>
    </format>
    <format dxfId="829">
      <pivotArea field="0" type="button" dataOnly="0" labelOnly="1" outline="0" axis="axisCol" fieldPosition="0"/>
    </format>
    <format dxfId="828">
      <pivotArea type="topRight" dataOnly="0" labelOnly="1" outline="0" fieldPosition="0"/>
    </format>
    <format dxfId="827">
      <pivotArea field="3" type="button" dataOnly="0" labelOnly="1" outline="0" axis="axisRow" fieldPosition="0"/>
    </format>
    <format dxfId="826">
      <pivotArea dataOnly="0" labelOnly="1" fieldPosition="0">
        <references count="1">
          <reference field="3" count="11">
            <x v="12"/>
            <x v="13"/>
            <x v="14"/>
            <x v="15"/>
            <x v="21"/>
            <x v="22"/>
            <x v="23"/>
            <x v="24"/>
            <x v="27"/>
            <x v="28"/>
            <x v="29"/>
          </reference>
        </references>
      </pivotArea>
    </format>
    <format dxfId="825">
      <pivotArea dataOnly="0" labelOnly="1" grandRow="1" outline="0" fieldPosition="0"/>
    </format>
    <format dxfId="824">
      <pivotArea dataOnly="0" labelOnly="1" fieldPosition="0">
        <references count="1">
          <reference field="0" count="13">
            <x v="2"/>
            <x v="4"/>
            <x v="6"/>
            <x v="7"/>
            <x v="8"/>
            <x v="10"/>
            <x v="12"/>
            <x v="14"/>
            <x v="16"/>
            <x v="18"/>
            <x v="20"/>
            <x v="21"/>
            <x v="22"/>
          </reference>
        </references>
      </pivotArea>
    </format>
    <format dxfId="823">
      <pivotArea dataOnly="0" labelOnly="1" grandCol="1" outline="0" fieldPosition="0"/>
    </format>
    <format dxfId="822">
      <pivotArea type="all" dataOnly="0" outline="0" fieldPosition="0"/>
    </format>
    <format dxfId="821">
      <pivotArea outline="0" collapsedLevelsAreSubtotals="1" fieldPosition="0"/>
    </format>
    <format dxfId="820">
      <pivotArea type="origin" dataOnly="0" labelOnly="1" outline="0" fieldPosition="0"/>
    </format>
    <format dxfId="819">
      <pivotArea field="0" type="button" dataOnly="0" labelOnly="1" outline="0" axis="axisCol" fieldPosition="0"/>
    </format>
    <format dxfId="818">
      <pivotArea type="topRight" dataOnly="0" labelOnly="1" outline="0" fieldPosition="0"/>
    </format>
    <format dxfId="817">
      <pivotArea field="3" type="button" dataOnly="0" labelOnly="1" outline="0" axis="axisRow" fieldPosition="0"/>
    </format>
    <format dxfId="816">
      <pivotArea dataOnly="0" labelOnly="1" fieldPosition="0">
        <references count="1">
          <reference field="3" count="11">
            <x v="12"/>
            <x v="13"/>
            <x v="14"/>
            <x v="15"/>
            <x v="21"/>
            <x v="22"/>
            <x v="23"/>
            <x v="24"/>
            <x v="27"/>
            <x v="28"/>
            <x v="29"/>
          </reference>
        </references>
      </pivotArea>
    </format>
    <format dxfId="815">
      <pivotArea dataOnly="0" labelOnly="1" grandRow="1" outline="0" fieldPosition="0"/>
    </format>
    <format dxfId="814">
      <pivotArea dataOnly="0" labelOnly="1" fieldPosition="0">
        <references count="1">
          <reference field="0" count="13">
            <x v="2"/>
            <x v="4"/>
            <x v="6"/>
            <x v="7"/>
            <x v="8"/>
            <x v="10"/>
            <x v="12"/>
            <x v="14"/>
            <x v="16"/>
            <x v="18"/>
            <x v="20"/>
            <x v="21"/>
            <x v="22"/>
          </reference>
        </references>
      </pivotArea>
    </format>
    <format dxfId="813">
      <pivotArea dataOnly="0" labelOnly="1" grandCol="1" outline="0" fieldPosition="0"/>
    </format>
    <format dxfId="812">
      <pivotArea type="all" dataOnly="0" outline="0" fieldPosition="0"/>
    </format>
    <format dxfId="811">
      <pivotArea outline="0" collapsedLevelsAreSubtotals="1" fieldPosition="0"/>
    </format>
    <format dxfId="810">
      <pivotArea type="origin" dataOnly="0" labelOnly="1" outline="0" fieldPosition="0"/>
    </format>
    <format dxfId="809">
      <pivotArea field="0" type="button" dataOnly="0" labelOnly="1" outline="0" axis="axisCol" fieldPosition="0"/>
    </format>
    <format dxfId="808">
      <pivotArea type="topRight" dataOnly="0" labelOnly="1" outline="0" fieldPosition="0"/>
    </format>
    <format dxfId="807">
      <pivotArea field="3" type="button" dataOnly="0" labelOnly="1" outline="0" axis="axisRow" fieldPosition="0"/>
    </format>
    <format dxfId="806">
      <pivotArea dataOnly="0" labelOnly="1" fieldPosition="0">
        <references count="1">
          <reference field="3" count="11">
            <x v="12"/>
            <x v="13"/>
            <x v="14"/>
            <x v="15"/>
            <x v="21"/>
            <x v="22"/>
            <x v="23"/>
            <x v="24"/>
            <x v="27"/>
            <x v="28"/>
            <x v="29"/>
          </reference>
        </references>
      </pivotArea>
    </format>
    <format dxfId="805">
      <pivotArea dataOnly="0" labelOnly="1" grandRow="1" outline="0" fieldPosition="0"/>
    </format>
    <format dxfId="804">
      <pivotArea dataOnly="0" labelOnly="1" fieldPosition="0">
        <references count="1">
          <reference field="0" count="13">
            <x v="2"/>
            <x v="4"/>
            <x v="6"/>
            <x v="7"/>
            <x v="8"/>
            <x v="10"/>
            <x v="12"/>
            <x v="14"/>
            <x v="16"/>
            <x v="18"/>
            <x v="20"/>
            <x v="21"/>
            <x v="22"/>
          </reference>
        </references>
      </pivotArea>
    </format>
    <format dxfId="803">
      <pivotArea dataOnly="0" labelOnly="1" grandCol="1" outline="0" fieldPosition="0"/>
    </format>
    <format dxfId="802">
      <pivotArea type="all" dataOnly="0" outline="0" fieldPosition="0"/>
    </format>
    <format dxfId="801">
      <pivotArea outline="0" collapsedLevelsAreSubtotals="1" fieldPosition="0"/>
    </format>
    <format dxfId="800">
      <pivotArea type="origin" dataOnly="0" labelOnly="1" outline="0" fieldPosition="0"/>
    </format>
    <format dxfId="799">
      <pivotArea field="0" type="button" dataOnly="0" labelOnly="1" outline="0" axis="axisCol" fieldPosition="0"/>
    </format>
    <format dxfId="798">
      <pivotArea type="topRight" dataOnly="0" labelOnly="1" outline="0" fieldPosition="0"/>
    </format>
    <format dxfId="797">
      <pivotArea field="3" type="button" dataOnly="0" labelOnly="1" outline="0" axis="axisRow" fieldPosition="0"/>
    </format>
    <format dxfId="796">
      <pivotArea dataOnly="0" labelOnly="1" fieldPosition="0">
        <references count="1">
          <reference field="3" count="11">
            <x v="12"/>
            <x v="13"/>
            <x v="14"/>
            <x v="15"/>
            <x v="21"/>
            <x v="22"/>
            <x v="23"/>
            <x v="24"/>
            <x v="27"/>
            <x v="28"/>
            <x v="29"/>
          </reference>
        </references>
      </pivotArea>
    </format>
    <format dxfId="795">
      <pivotArea dataOnly="0" labelOnly="1" grandRow="1" outline="0" fieldPosition="0"/>
    </format>
    <format dxfId="794">
      <pivotArea dataOnly="0" labelOnly="1" fieldPosition="0">
        <references count="1">
          <reference field="0" count="13">
            <x v="2"/>
            <x v="4"/>
            <x v="6"/>
            <x v="7"/>
            <x v="8"/>
            <x v="10"/>
            <x v="12"/>
            <x v="14"/>
            <x v="16"/>
            <x v="18"/>
            <x v="20"/>
            <x v="21"/>
            <x v="22"/>
          </reference>
        </references>
      </pivotArea>
    </format>
    <format dxfId="793">
      <pivotArea dataOnly="0" labelOnly="1" grandCol="1" outline="0" fieldPosition="0"/>
    </format>
  </formats>
  <chartFormats count="102">
    <chartFormat chart="14" format="39" series="1">
      <pivotArea type="data" outline="0" fieldPosition="0">
        <references count="1">
          <reference field="0" count="1" selected="0">
            <x v="2"/>
          </reference>
        </references>
      </pivotArea>
    </chartFormat>
    <chartFormat chart="14" format="40" series="1">
      <pivotArea type="data" outline="0" fieldPosition="0">
        <references count="1">
          <reference field="0" count="1" selected="0">
            <x v="4"/>
          </reference>
        </references>
      </pivotArea>
    </chartFormat>
    <chartFormat chart="14" format="41" series="1">
      <pivotArea type="data" outline="0" fieldPosition="0">
        <references count="1">
          <reference field="0" count="1" selected="0">
            <x v="6"/>
          </reference>
        </references>
      </pivotArea>
    </chartFormat>
    <chartFormat chart="14" format="42" series="1">
      <pivotArea type="data" outline="0" fieldPosition="0">
        <references count="1">
          <reference field="0" count="1" selected="0">
            <x v="7"/>
          </reference>
        </references>
      </pivotArea>
    </chartFormat>
    <chartFormat chart="14" format="43" series="1">
      <pivotArea type="data" outline="0" fieldPosition="0">
        <references count="1">
          <reference field="0" count="1" selected="0">
            <x v="8"/>
          </reference>
        </references>
      </pivotArea>
    </chartFormat>
    <chartFormat chart="14" format="44" series="1">
      <pivotArea type="data" outline="0" fieldPosition="0">
        <references count="1">
          <reference field="0" count="1" selected="0">
            <x v="10"/>
          </reference>
        </references>
      </pivotArea>
    </chartFormat>
    <chartFormat chart="14" format="45" series="1">
      <pivotArea type="data" outline="0" fieldPosition="0">
        <references count="1">
          <reference field="0" count="1" selected="0">
            <x v="12"/>
          </reference>
        </references>
      </pivotArea>
    </chartFormat>
    <chartFormat chart="14" format="46" series="1">
      <pivotArea type="data" outline="0" fieldPosition="0">
        <references count="1">
          <reference field="0" count="1" selected="0">
            <x v="14"/>
          </reference>
        </references>
      </pivotArea>
    </chartFormat>
    <chartFormat chart="14" format="47" series="1">
      <pivotArea type="data" outline="0" fieldPosition="0">
        <references count="1">
          <reference field="0" count="1" selected="0">
            <x v="16"/>
          </reference>
        </references>
      </pivotArea>
    </chartFormat>
    <chartFormat chart="14" format="48" series="1">
      <pivotArea type="data" outline="0" fieldPosition="0">
        <references count="1">
          <reference field="0" count="1" selected="0">
            <x v="18"/>
          </reference>
        </references>
      </pivotArea>
    </chartFormat>
    <chartFormat chart="14" format="49" series="1">
      <pivotArea type="data" outline="0" fieldPosition="0">
        <references count="1">
          <reference field="0" count="1" selected="0">
            <x v="20"/>
          </reference>
        </references>
      </pivotArea>
    </chartFormat>
    <chartFormat chart="14" format="50" series="1">
      <pivotArea type="data" outline="0" fieldPosition="0">
        <references count="1">
          <reference field="0" count="1" selected="0">
            <x v="21"/>
          </reference>
        </references>
      </pivotArea>
    </chartFormat>
    <chartFormat chart="14" format="51" series="1">
      <pivotArea type="data" outline="0" fieldPosition="0">
        <references count="1">
          <reference field="0" count="1" selected="0">
            <x v="22"/>
          </reference>
        </references>
      </pivotArea>
    </chartFormat>
    <chartFormat chart="16" format="104" series="1">
      <pivotArea type="data" outline="0" fieldPosition="0">
        <references count="1">
          <reference field="0" count="1" selected="0">
            <x v="2"/>
          </reference>
        </references>
      </pivotArea>
    </chartFormat>
    <chartFormat chart="16" format="105" series="1">
      <pivotArea type="data" outline="0" fieldPosition="0">
        <references count="1">
          <reference field="0" count="1" selected="0">
            <x v="4"/>
          </reference>
        </references>
      </pivotArea>
    </chartFormat>
    <chartFormat chart="16" format="106" series="1">
      <pivotArea type="data" outline="0" fieldPosition="0">
        <references count="1">
          <reference field="0" count="1" selected="0">
            <x v="6"/>
          </reference>
        </references>
      </pivotArea>
    </chartFormat>
    <chartFormat chart="16" format="107" series="1">
      <pivotArea type="data" outline="0" fieldPosition="0">
        <references count="1">
          <reference field="0" count="1" selected="0">
            <x v="7"/>
          </reference>
        </references>
      </pivotArea>
    </chartFormat>
    <chartFormat chart="16" format="108" series="1">
      <pivotArea type="data" outline="0" fieldPosition="0">
        <references count="1">
          <reference field="0" count="1" selected="0">
            <x v="8"/>
          </reference>
        </references>
      </pivotArea>
    </chartFormat>
    <chartFormat chart="16" format="109" series="1">
      <pivotArea type="data" outline="0" fieldPosition="0">
        <references count="1">
          <reference field="0" count="1" selected="0">
            <x v="10"/>
          </reference>
        </references>
      </pivotArea>
    </chartFormat>
    <chartFormat chart="16" format="110" series="1">
      <pivotArea type="data" outline="0" fieldPosition="0">
        <references count="1">
          <reference field="0" count="1" selected="0">
            <x v="12"/>
          </reference>
        </references>
      </pivotArea>
    </chartFormat>
    <chartFormat chart="16" format="111" series="1">
      <pivotArea type="data" outline="0" fieldPosition="0">
        <references count="1">
          <reference field="0" count="1" selected="0">
            <x v="14"/>
          </reference>
        </references>
      </pivotArea>
    </chartFormat>
    <chartFormat chart="16" format="112" series="1">
      <pivotArea type="data" outline="0" fieldPosition="0">
        <references count="1">
          <reference field="0" count="1" selected="0">
            <x v="16"/>
          </reference>
        </references>
      </pivotArea>
    </chartFormat>
    <chartFormat chart="16" format="113" series="1">
      <pivotArea type="data" outline="0" fieldPosition="0">
        <references count="1">
          <reference field="0" count="1" selected="0">
            <x v="18"/>
          </reference>
        </references>
      </pivotArea>
    </chartFormat>
    <chartFormat chart="16" format="114" series="1">
      <pivotArea type="data" outline="0" fieldPosition="0">
        <references count="1">
          <reference field="0" count="1" selected="0">
            <x v="20"/>
          </reference>
        </references>
      </pivotArea>
    </chartFormat>
    <chartFormat chart="16" format="115" series="1">
      <pivotArea type="data" outline="0" fieldPosition="0">
        <references count="1">
          <reference field="0" count="1" selected="0">
            <x v="21"/>
          </reference>
        </references>
      </pivotArea>
    </chartFormat>
    <chartFormat chart="16" format="116" series="1">
      <pivotArea type="data" outline="0" fieldPosition="0">
        <references count="1">
          <reference field="0" count="1" selected="0">
            <x v="22"/>
          </reference>
        </references>
      </pivotArea>
    </chartFormat>
    <chartFormat chart="17" format="130" series="1">
      <pivotArea type="data" outline="0" fieldPosition="0">
        <references count="1">
          <reference field="0" count="1" selected="0">
            <x v="2"/>
          </reference>
        </references>
      </pivotArea>
    </chartFormat>
    <chartFormat chart="17" format="131" series="1">
      <pivotArea type="data" outline="0" fieldPosition="0">
        <references count="1">
          <reference field="0" count="1" selected="0">
            <x v="4"/>
          </reference>
        </references>
      </pivotArea>
    </chartFormat>
    <chartFormat chart="17" format="132" series="1">
      <pivotArea type="data" outline="0" fieldPosition="0">
        <references count="1">
          <reference field="0" count="1" selected="0">
            <x v="6"/>
          </reference>
        </references>
      </pivotArea>
    </chartFormat>
    <chartFormat chart="17" format="133" series="1">
      <pivotArea type="data" outline="0" fieldPosition="0">
        <references count="1">
          <reference field="0" count="1" selected="0">
            <x v="7"/>
          </reference>
        </references>
      </pivotArea>
    </chartFormat>
    <chartFormat chart="17" format="134" series="1">
      <pivotArea type="data" outline="0" fieldPosition="0">
        <references count="1">
          <reference field="0" count="1" selected="0">
            <x v="8"/>
          </reference>
        </references>
      </pivotArea>
    </chartFormat>
    <chartFormat chart="17" format="135" series="1">
      <pivotArea type="data" outline="0" fieldPosition="0">
        <references count="1">
          <reference field="0" count="1" selected="0">
            <x v="10"/>
          </reference>
        </references>
      </pivotArea>
    </chartFormat>
    <chartFormat chart="17" format="136" series="1">
      <pivotArea type="data" outline="0" fieldPosition="0">
        <references count="1">
          <reference field="0" count="1" selected="0">
            <x v="12"/>
          </reference>
        </references>
      </pivotArea>
    </chartFormat>
    <chartFormat chart="17" format="137" series="1">
      <pivotArea type="data" outline="0" fieldPosition="0">
        <references count="1">
          <reference field="0" count="1" selected="0">
            <x v="14"/>
          </reference>
        </references>
      </pivotArea>
    </chartFormat>
    <chartFormat chart="17" format="138" series="1">
      <pivotArea type="data" outline="0" fieldPosition="0">
        <references count="1">
          <reference field="0" count="1" selected="0">
            <x v="16"/>
          </reference>
        </references>
      </pivotArea>
    </chartFormat>
    <chartFormat chart="17" format="139" series="1">
      <pivotArea type="data" outline="0" fieldPosition="0">
        <references count="1">
          <reference field="0" count="1" selected="0">
            <x v="18"/>
          </reference>
        </references>
      </pivotArea>
    </chartFormat>
    <chartFormat chart="17" format="140" series="1">
      <pivotArea type="data" outline="0" fieldPosition="0">
        <references count="1">
          <reference field="0" count="1" selected="0">
            <x v="20"/>
          </reference>
        </references>
      </pivotArea>
    </chartFormat>
    <chartFormat chart="17" format="141" series="1">
      <pivotArea type="data" outline="0" fieldPosition="0">
        <references count="1">
          <reference field="0" count="1" selected="0">
            <x v="21"/>
          </reference>
        </references>
      </pivotArea>
    </chartFormat>
    <chartFormat chart="17" format="142" series="1">
      <pivotArea type="data" outline="0" fieldPosition="0">
        <references count="1">
          <reference field="0" count="1" selected="0">
            <x v="22"/>
          </reference>
        </references>
      </pivotArea>
    </chartFormat>
    <chartFormat chart="18" format="156" series="1">
      <pivotArea type="data" outline="0" fieldPosition="0">
        <references count="1">
          <reference field="0" count="1" selected="0">
            <x v="2"/>
          </reference>
        </references>
      </pivotArea>
    </chartFormat>
    <chartFormat chart="18" format="157" series="1">
      <pivotArea type="data" outline="0" fieldPosition="0">
        <references count="1">
          <reference field="0" count="1" selected="0">
            <x v="4"/>
          </reference>
        </references>
      </pivotArea>
    </chartFormat>
    <chartFormat chart="18" format="158" series="1">
      <pivotArea type="data" outline="0" fieldPosition="0">
        <references count="1">
          <reference field="0" count="1" selected="0">
            <x v="6"/>
          </reference>
        </references>
      </pivotArea>
    </chartFormat>
    <chartFormat chart="18" format="159" series="1">
      <pivotArea type="data" outline="0" fieldPosition="0">
        <references count="1">
          <reference field="0" count="1" selected="0">
            <x v="7"/>
          </reference>
        </references>
      </pivotArea>
    </chartFormat>
    <chartFormat chart="18" format="160" series="1">
      <pivotArea type="data" outline="0" fieldPosition="0">
        <references count="1">
          <reference field="0" count="1" selected="0">
            <x v="8"/>
          </reference>
        </references>
      </pivotArea>
    </chartFormat>
    <chartFormat chart="18" format="161" series="1">
      <pivotArea type="data" outline="0" fieldPosition="0">
        <references count="1">
          <reference field="0" count="1" selected="0">
            <x v="10"/>
          </reference>
        </references>
      </pivotArea>
    </chartFormat>
    <chartFormat chart="18" format="162" series="1">
      <pivotArea type="data" outline="0" fieldPosition="0">
        <references count="1">
          <reference field="0" count="1" selected="0">
            <x v="12"/>
          </reference>
        </references>
      </pivotArea>
    </chartFormat>
    <chartFormat chart="18" format="163" series="1">
      <pivotArea type="data" outline="0" fieldPosition="0">
        <references count="1">
          <reference field="0" count="1" selected="0">
            <x v="14"/>
          </reference>
        </references>
      </pivotArea>
    </chartFormat>
    <chartFormat chart="18" format="164" series="1">
      <pivotArea type="data" outline="0" fieldPosition="0">
        <references count="1">
          <reference field="0" count="1" selected="0">
            <x v="16"/>
          </reference>
        </references>
      </pivotArea>
    </chartFormat>
    <chartFormat chart="18" format="165" series="1">
      <pivotArea type="data" outline="0" fieldPosition="0">
        <references count="1">
          <reference field="0" count="1" selected="0">
            <x v="18"/>
          </reference>
        </references>
      </pivotArea>
    </chartFormat>
    <chartFormat chart="18" format="166" series="1">
      <pivotArea type="data" outline="0" fieldPosition="0">
        <references count="1">
          <reference field="0" count="1" selected="0">
            <x v="20"/>
          </reference>
        </references>
      </pivotArea>
    </chartFormat>
    <chartFormat chart="18" format="167" series="1">
      <pivotArea type="data" outline="0" fieldPosition="0">
        <references count="1">
          <reference field="0" count="1" selected="0">
            <x v="21"/>
          </reference>
        </references>
      </pivotArea>
    </chartFormat>
    <chartFormat chart="18" format="168" series="1">
      <pivotArea type="data" outline="0" fieldPosition="0">
        <references count="1">
          <reference field="0" count="1" selected="0">
            <x v="22"/>
          </reference>
        </references>
      </pivotArea>
    </chartFormat>
    <chartFormat chart="19" format="182" series="1">
      <pivotArea type="data" outline="0" fieldPosition="0">
        <references count="1">
          <reference field="0" count="1" selected="0">
            <x v="2"/>
          </reference>
        </references>
      </pivotArea>
    </chartFormat>
    <chartFormat chart="19" format="183" series="1">
      <pivotArea type="data" outline="0" fieldPosition="0">
        <references count="1">
          <reference field="0" count="1" selected="0">
            <x v="4"/>
          </reference>
        </references>
      </pivotArea>
    </chartFormat>
    <chartFormat chart="19" format="184" series="1">
      <pivotArea type="data" outline="0" fieldPosition="0">
        <references count="1">
          <reference field="0" count="1" selected="0">
            <x v="6"/>
          </reference>
        </references>
      </pivotArea>
    </chartFormat>
    <chartFormat chart="19" format="185" series="1">
      <pivotArea type="data" outline="0" fieldPosition="0">
        <references count="1">
          <reference field="0" count="1" selected="0">
            <x v="7"/>
          </reference>
        </references>
      </pivotArea>
    </chartFormat>
    <chartFormat chart="19" format="186" series="1">
      <pivotArea type="data" outline="0" fieldPosition="0">
        <references count="1">
          <reference field="0" count="1" selected="0">
            <x v="8"/>
          </reference>
        </references>
      </pivotArea>
    </chartFormat>
    <chartFormat chart="19" format="187" series="1">
      <pivotArea type="data" outline="0" fieldPosition="0">
        <references count="1">
          <reference field="0" count="1" selected="0">
            <x v="10"/>
          </reference>
        </references>
      </pivotArea>
    </chartFormat>
    <chartFormat chart="19" format="188" series="1">
      <pivotArea type="data" outline="0" fieldPosition="0">
        <references count="1">
          <reference field="0" count="1" selected="0">
            <x v="12"/>
          </reference>
        </references>
      </pivotArea>
    </chartFormat>
    <chartFormat chart="19" format="189" series="1">
      <pivotArea type="data" outline="0" fieldPosition="0">
        <references count="1">
          <reference field="0" count="1" selected="0">
            <x v="14"/>
          </reference>
        </references>
      </pivotArea>
    </chartFormat>
    <chartFormat chart="19" format="190" series="1">
      <pivotArea type="data" outline="0" fieldPosition="0">
        <references count="1">
          <reference field="0" count="1" selected="0">
            <x v="16"/>
          </reference>
        </references>
      </pivotArea>
    </chartFormat>
    <chartFormat chart="19" format="191" series="1">
      <pivotArea type="data" outline="0" fieldPosition="0">
        <references count="1">
          <reference field="0" count="1" selected="0">
            <x v="18"/>
          </reference>
        </references>
      </pivotArea>
    </chartFormat>
    <chartFormat chart="19" format="192" series="1">
      <pivotArea type="data" outline="0" fieldPosition="0">
        <references count="1">
          <reference field="0" count="1" selected="0">
            <x v="20"/>
          </reference>
        </references>
      </pivotArea>
    </chartFormat>
    <chartFormat chart="19" format="193" series="1">
      <pivotArea type="data" outline="0" fieldPosition="0">
        <references count="1">
          <reference field="0" count="1" selected="0">
            <x v="21"/>
          </reference>
        </references>
      </pivotArea>
    </chartFormat>
    <chartFormat chart="19" format="194" series="1">
      <pivotArea type="data" outline="0" fieldPosition="0">
        <references count="1">
          <reference field="0" count="1" selected="0">
            <x v="22"/>
          </reference>
        </references>
      </pivotArea>
    </chartFormat>
    <chartFormat chart="19" format="195" series="1">
      <pivotArea type="data" outline="0" fieldPosition="0">
        <references count="2">
          <reference field="4294967294" count="1" selected="0">
            <x v="0"/>
          </reference>
          <reference field="0" count="1" selected="0">
            <x v="2"/>
          </reference>
        </references>
      </pivotArea>
    </chartFormat>
    <chartFormat chart="19" format="196" series="1">
      <pivotArea type="data" outline="0" fieldPosition="0">
        <references count="2">
          <reference field="4294967294" count="1" selected="0">
            <x v="0"/>
          </reference>
          <reference field="0" count="1" selected="0">
            <x v="4"/>
          </reference>
        </references>
      </pivotArea>
    </chartFormat>
    <chartFormat chart="19" format="197" series="1">
      <pivotArea type="data" outline="0" fieldPosition="0">
        <references count="2">
          <reference field="4294967294" count="1" selected="0">
            <x v="0"/>
          </reference>
          <reference field="0" count="1" selected="0">
            <x v="6"/>
          </reference>
        </references>
      </pivotArea>
    </chartFormat>
    <chartFormat chart="19" format="198" series="1">
      <pivotArea type="data" outline="0" fieldPosition="0">
        <references count="2">
          <reference field="4294967294" count="1" selected="0">
            <x v="0"/>
          </reference>
          <reference field="0" count="1" selected="0">
            <x v="7"/>
          </reference>
        </references>
      </pivotArea>
    </chartFormat>
    <chartFormat chart="19" format="199" series="1">
      <pivotArea type="data" outline="0" fieldPosition="0">
        <references count="2">
          <reference field="4294967294" count="1" selected="0">
            <x v="0"/>
          </reference>
          <reference field="0" count="1" selected="0">
            <x v="8"/>
          </reference>
        </references>
      </pivotArea>
    </chartFormat>
    <chartFormat chart="19" format="200" series="1">
      <pivotArea type="data" outline="0" fieldPosition="0">
        <references count="2">
          <reference field="4294967294" count="1" selected="0">
            <x v="0"/>
          </reference>
          <reference field="0" count="1" selected="0">
            <x v="10"/>
          </reference>
        </references>
      </pivotArea>
    </chartFormat>
    <chartFormat chart="19" format="201" series="1">
      <pivotArea type="data" outline="0" fieldPosition="0">
        <references count="2">
          <reference field="4294967294" count="1" selected="0">
            <x v="0"/>
          </reference>
          <reference field="0" count="1" selected="0">
            <x v="12"/>
          </reference>
        </references>
      </pivotArea>
    </chartFormat>
    <chartFormat chart="19" format="202" series="1">
      <pivotArea type="data" outline="0" fieldPosition="0">
        <references count="2">
          <reference field="4294967294" count="1" selected="0">
            <x v="0"/>
          </reference>
          <reference field="0" count="1" selected="0">
            <x v="14"/>
          </reference>
        </references>
      </pivotArea>
    </chartFormat>
    <chartFormat chart="19" format="203" series="1">
      <pivotArea type="data" outline="0" fieldPosition="0">
        <references count="2">
          <reference field="4294967294" count="1" selected="0">
            <x v="0"/>
          </reference>
          <reference field="0" count="1" selected="0">
            <x v="16"/>
          </reference>
        </references>
      </pivotArea>
    </chartFormat>
    <chartFormat chart="19" format="204" series="1">
      <pivotArea type="data" outline="0" fieldPosition="0">
        <references count="2">
          <reference field="4294967294" count="1" selected="0">
            <x v="0"/>
          </reference>
          <reference field="0" count="1" selected="0">
            <x v="18"/>
          </reference>
        </references>
      </pivotArea>
    </chartFormat>
    <chartFormat chart="19" format="205" series="1">
      <pivotArea type="data" outline="0" fieldPosition="0">
        <references count="2">
          <reference field="4294967294" count="1" selected="0">
            <x v="0"/>
          </reference>
          <reference field="0" count="1" selected="0">
            <x v="20"/>
          </reference>
        </references>
      </pivotArea>
    </chartFormat>
    <chartFormat chart="19" format="206" series="1">
      <pivotArea type="data" outline="0" fieldPosition="0">
        <references count="2">
          <reference field="4294967294" count="1" selected="0">
            <x v="0"/>
          </reference>
          <reference field="0" count="1" selected="0">
            <x v="21"/>
          </reference>
        </references>
      </pivotArea>
    </chartFormat>
    <chartFormat chart="19" format="207" series="1">
      <pivotArea type="data" outline="0" fieldPosition="0">
        <references count="2">
          <reference field="4294967294" count="1" selected="0">
            <x v="0"/>
          </reference>
          <reference field="0" count="1" selected="0">
            <x v="22"/>
          </reference>
        </references>
      </pivotArea>
    </chartFormat>
    <chartFormat chart="21" format="221" series="1">
      <pivotArea type="data" outline="0" fieldPosition="0">
        <references count="2">
          <reference field="4294967294" count="1" selected="0">
            <x v="0"/>
          </reference>
          <reference field="0" count="1" selected="0">
            <x v="2"/>
          </reference>
        </references>
      </pivotArea>
    </chartFormat>
    <chartFormat chart="21" format="222" series="1">
      <pivotArea type="data" outline="0" fieldPosition="0">
        <references count="2">
          <reference field="4294967294" count="1" selected="0">
            <x v="0"/>
          </reference>
          <reference field="0" count="1" selected="0">
            <x v="4"/>
          </reference>
        </references>
      </pivotArea>
    </chartFormat>
    <chartFormat chart="21" format="223" series="1">
      <pivotArea type="data" outline="0" fieldPosition="0">
        <references count="2">
          <reference field="4294967294" count="1" selected="0">
            <x v="0"/>
          </reference>
          <reference field="0" count="1" selected="0">
            <x v="6"/>
          </reference>
        </references>
      </pivotArea>
    </chartFormat>
    <chartFormat chart="21" format="224" series="1">
      <pivotArea type="data" outline="0" fieldPosition="0">
        <references count="2">
          <reference field="4294967294" count="1" selected="0">
            <x v="0"/>
          </reference>
          <reference field="0" count="1" selected="0">
            <x v="7"/>
          </reference>
        </references>
      </pivotArea>
    </chartFormat>
    <chartFormat chart="21" format="225" series="1">
      <pivotArea type="data" outline="0" fieldPosition="0">
        <references count="2">
          <reference field="4294967294" count="1" selected="0">
            <x v="0"/>
          </reference>
          <reference field="0" count="1" selected="0">
            <x v="8"/>
          </reference>
        </references>
      </pivotArea>
    </chartFormat>
    <chartFormat chart="21" format="226" series="1">
      <pivotArea type="data" outline="0" fieldPosition="0">
        <references count="2">
          <reference field="4294967294" count="1" selected="0">
            <x v="0"/>
          </reference>
          <reference field="0" count="1" selected="0">
            <x v="10"/>
          </reference>
        </references>
      </pivotArea>
    </chartFormat>
    <chartFormat chart="21" format="227" series="1">
      <pivotArea type="data" outline="0" fieldPosition="0">
        <references count="2">
          <reference field="4294967294" count="1" selected="0">
            <x v="0"/>
          </reference>
          <reference field="0" count="1" selected="0">
            <x v="12"/>
          </reference>
        </references>
      </pivotArea>
    </chartFormat>
    <chartFormat chart="21" format="228" series="1">
      <pivotArea type="data" outline="0" fieldPosition="0">
        <references count="2">
          <reference field="4294967294" count="1" selected="0">
            <x v="0"/>
          </reference>
          <reference field="0" count="1" selected="0">
            <x v="14"/>
          </reference>
        </references>
      </pivotArea>
    </chartFormat>
    <chartFormat chart="21" format="229" series="1">
      <pivotArea type="data" outline="0" fieldPosition="0">
        <references count="2">
          <reference field="4294967294" count="1" selected="0">
            <x v="0"/>
          </reference>
          <reference field="0" count="1" selected="0">
            <x v="16"/>
          </reference>
        </references>
      </pivotArea>
    </chartFormat>
    <chartFormat chart="21" format="230" series="1">
      <pivotArea type="data" outline="0" fieldPosition="0">
        <references count="2">
          <reference field="4294967294" count="1" selected="0">
            <x v="0"/>
          </reference>
          <reference field="0" count="1" selected="0">
            <x v="18"/>
          </reference>
        </references>
      </pivotArea>
    </chartFormat>
    <chartFormat chart="21" format="231" series="1">
      <pivotArea type="data" outline="0" fieldPosition="0">
        <references count="2">
          <reference field="4294967294" count="1" selected="0">
            <x v="0"/>
          </reference>
          <reference field="0" count="1" selected="0">
            <x v="20"/>
          </reference>
        </references>
      </pivotArea>
    </chartFormat>
    <chartFormat chart="21" format="232" series="1">
      <pivotArea type="data" outline="0" fieldPosition="0">
        <references count="2">
          <reference field="4294967294" count="1" selected="0">
            <x v="0"/>
          </reference>
          <reference field="0" count="1" selected="0">
            <x v="21"/>
          </reference>
        </references>
      </pivotArea>
    </chartFormat>
    <chartFormat chart="21" format="233" series="1">
      <pivotArea type="data" outline="0" fieldPosition="0">
        <references count="2">
          <reference field="4294967294" count="1" selected="0">
            <x v="0"/>
          </reference>
          <reference field="0" count="1" selected="0">
            <x v="22"/>
          </reference>
        </references>
      </pivotArea>
    </chartFormat>
    <chartFormat chart="22" format="0" series="1">
      <pivotArea type="data" outline="0" fieldPosition="0">
        <references count="2">
          <reference field="4294967294" count="1" selected="0">
            <x v="0"/>
          </reference>
          <reference field="0" count="1" selected="0">
            <x v="2"/>
          </reference>
        </references>
      </pivotArea>
    </chartFormat>
    <chartFormat chart="22" format="1" series="1">
      <pivotArea type="data" outline="0" fieldPosition="0">
        <references count="2">
          <reference field="4294967294" count="1" selected="0">
            <x v="0"/>
          </reference>
          <reference field="0" count="1" selected="0">
            <x v="4"/>
          </reference>
        </references>
      </pivotArea>
    </chartFormat>
    <chartFormat chart="22" format="2" series="1">
      <pivotArea type="data" outline="0" fieldPosition="0">
        <references count="2">
          <reference field="4294967294" count="1" selected="0">
            <x v="0"/>
          </reference>
          <reference field="0" count="1" selected="0">
            <x v="8"/>
          </reference>
        </references>
      </pivotArea>
    </chartFormat>
    <chartFormat chart="22" format="3" series="1">
      <pivotArea type="data" outline="0" fieldPosition="0">
        <references count="2">
          <reference field="4294967294" count="1" selected="0">
            <x v="0"/>
          </reference>
          <reference field="0" count="1" selected="0">
            <x v="10"/>
          </reference>
        </references>
      </pivotArea>
    </chartFormat>
    <chartFormat chart="22" format="4" series="1">
      <pivotArea type="data" outline="0" fieldPosition="0">
        <references count="2">
          <reference field="4294967294" count="1" selected="0">
            <x v="0"/>
          </reference>
          <reference field="0" count="1" selected="0">
            <x v="12"/>
          </reference>
        </references>
      </pivotArea>
    </chartFormat>
    <chartFormat chart="22" format="5" series="1">
      <pivotArea type="data" outline="0" fieldPosition="0">
        <references count="2">
          <reference field="4294967294" count="1" selected="0">
            <x v="0"/>
          </reference>
          <reference field="0" count="1" selected="0">
            <x v="14"/>
          </reference>
        </references>
      </pivotArea>
    </chartFormat>
    <chartFormat chart="22" format="6" series="1">
      <pivotArea type="data" outline="0" fieldPosition="0">
        <references count="2">
          <reference field="4294967294" count="1" selected="0">
            <x v="0"/>
          </reference>
          <reference field="0" count="1" selected="0">
            <x v="16"/>
          </reference>
        </references>
      </pivotArea>
    </chartFormat>
    <chartFormat chart="22" format="7" series="1">
      <pivotArea type="data" outline="0" fieldPosition="0">
        <references count="2">
          <reference field="4294967294" count="1" selected="0">
            <x v="0"/>
          </reference>
          <reference field="0" count="1" selected="0">
            <x v="18"/>
          </reference>
        </references>
      </pivotArea>
    </chartFormat>
    <chartFormat chart="22" format="8" series="1">
      <pivotArea type="data" outline="0" fieldPosition="0">
        <references count="2">
          <reference field="4294967294" count="1" selected="0">
            <x v="0"/>
          </reference>
          <reference field="0" count="1" selected="0">
            <x v="20"/>
          </reference>
        </references>
      </pivotArea>
    </chartFormat>
    <chartFormat chart="22" format="9" series="1">
      <pivotArea type="data" outline="0" fieldPosition="0">
        <references count="2">
          <reference field="4294967294" count="1" selected="0">
            <x v="0"/>
          </reference>
          <reference field="0" count="1" selected="0">
            <x v="21"/>
          </reference>
        </references>
      </pivotArea>
    </chartFormat>
    <chartFormat chart="22" format="10" series="1">
      <pivotArea type="data" outline="0" fieldPosition="0">
        <references count="2">
          <reference field="4294967294" count="1" selected="0">
            <x v="0"/>
          </reference>
          <reference field="0" count="1" selected="0">
            <x v="2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8.xml><?xml version="1.0" encoding="utf-8"?>
<pivotTableDefinition xmlns="http://schemas.openxmlformats.org/spreadsheetml/2006/main" xmlns:mc="http://schemas.openxmlformats.org/markup-compatibility/2006" xmlns:xr="http://schemas.microsoft.com/office/spreadsheetml/2014/revision" mc:Ignorable="xr" xr:uid="{00000000-0007-0000-0B00-000003000000}" name="TablaDinámica8" cacheId="0"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chartFormat="21">
  <location ref="A191:Z230" firstHeaderRow="1" firstDataRow="2" firstDataCol="1"/>
  <pivotFields count="34">
    <pivotField axis="axisCol" showAll="0">
      <items count="26">
        <item x="16"/>
        <item x="0"/>
        <item x="1"/>
        <item x="2"/>
        <item x="3"/>
        <item x="20"/>
        <item x="18"/>
        <item x="22"/>
        <item x="21"/>
        <item x="6"/>
        <item x="7"/>
        <item x="8"/>
        <item x="9"/>
        <item x="17"/>
        <item x="23"/>
        <item x="10"/>
        <item x="11"/>
        <item x="12"/>
        <item x="13"/>
        <item x="19"/>
        <item x="4"/>
        <item x="5"/>
        <item x="14"/>
        <item x="15"/>
        <item x="24"/>
        <item t="default"/>
      </items>
    </pivotField>
    <pivotField showAll="0"/>
    <pivotField showAll="0"/>
    <pivotField axis="axisRow" showAll="0">
      <items count="41">
        <item x="0"/>
        <item x="1"/>
        <item x="2"/>
        <item x="3"/>
        <item x="4"/>
        <item x="5"/>
        <item x="6"/>
        <item x="7"/>
        <item x="8"/>
        <item x="9"/>
        <item x="10"/>
        <item x="11"/>
        <item x="12"/>
        <item x="13"/>
        <item x="14"/>
        <item x="15"/>
        <item x="16"/>
        <item x="17"/>
        <item x="18"/>
        <item x="19"/>
        <item x="20"/>
        <item x="21"/>
        <item x="22"/>
        <item x="23"/>
        <item x="24"/>
        <item x="25"/>
        <item x="26"/>
        <item x="27"/>
        <item x="28"/>
        <item h="1" x="37"/>
        <item x="29"/>
        <item x="30"/>
        <item x="31"/>
        <item h="1" x="38"/>
        <item x="32"/>
        <item x="33"/>
        <item m="1" x="39"/>
        <item x="34"/>
        <item x="35"/>
        <item x="36"/>
        <item t="default"/>
      </items>
    </pivotField>
    <pivotField multipleItemSelectionAllowe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3"/>
  </rowFields>
  <rowItems count="38">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30"/>
    </i>
    <i>
      <x v="31"/>
    </i>
    <i>
      <x v="32"/>
    </i>
    <i>
      <x v="34"/>
    </i>
    <i>
      <x v="35"/>
    </i>
    <i>
      <x v="37"/>
    </i>
    <i>
      <x v="38"/>
    </i>
    <i>
      <x v="39"/>
    </i>
    <i t="grand">
      <x/>
    </i>
  </rowItems>
  <colFields count="1">
    <field x="0"/>
  </colFields>
  <colItems count="25">
    <i>
      <x/>
    </i>
    <i>
      <x v="1"/>
    </i>
    <i>
      <x v="2"/>
    </i>
    <i>
      <x v="3"/>
    </i>
    <i>
      <x v="4"/>
    </i>
    <i>
      <x v="5"/>
    </i>
    <i>
      <x v="6"/>
    </i>
    <i>
      <x v="7"/>
    </i>
    <i>
      <x v="8"/>
    </i>
    <i>
      <x v="9"/>
    </i>
    <i>
      <x v="10"/>
    </i>
    <i>
      <x v="11"/>
    </i>
    <i>
      <x v="12"/>
    </i>
    <i>
      <x v="13"/>
    </i>
    <i>
      <x v="14"/>
    </i>
    <i>
      <x v="15"/>
    </i>
    <i>
      <x v="16"/>
    </i>
    <i>
      <x v="17"/>
    </i>
    <i>
      <x v="18"/>
    </i>
    <i>
      <x v="19"/>
    </i>
    <i>
      <x v="20"/>
    </i>
    <i>
      <x v="21"/>
    </i>
    <i>
      <x v="22"/>
    </i>
    <i>
      <x v="23"/>
    </i>
    <i t="grand">
      <x/>
    </i>
  </colItems>
  <dataFields count="1">
    <dataField name="Promedio de Nitratos" fld="18" subtotal="average" baseField="3" baseItem="4"/>
  </dataFields>
  <formats count="90">
    <format dxfId="932">
      <pivotArea type="all" dataOnly="0" outline="0" fieldPosition="0"/>
    </format>
    <format dxfId="931">
      <pivotArea outline="0" collapsedLevelsAreSubtotals="1" fieldPosition="0"/>
    </format>
    <format dxfId="930">
      <pivotArea type="origin" dataOnly="0" labelOnly="1" outline="0" fieldPosition="0"/>
    </format>
    <format dxfId="929">
      <pivotArea field="0" type="button" dataOnly="0" labelOnly="1" outline="0" axis="axisCol" fieldPosition="0"/>
    </format>
    <format dxfId="928">
      <pivotArea type="topRight" dataOnly="0" labelOnly="1" outline="0" fieldPosition="0"/>
    </format>
    <format dxfId="927">
      <pivotArea field="3" type="button" dataOnly="0" labelOnly="1" outline="0" axis="axisRow" fieldPosition="0"/>
    </format>
    <format dxfId="926">
      <pivotArea dataOnly="0" labelOnly="1" fieldPosition="0">
        <references count="1">
          <reference field="3" count="9">
            <x v="0"/>
            <x v="1"/>
            <x v="2"/>
            <x v="3"/>
            <x v="4"/>
            <x v="5"/>
            <x v="6"/>
            <x v="7"/>
            <x v="8"/>
          </reference>
        </references>
      </pivotArea>
    </format>
    <format dxfId="925">
      <pivotArea dataOnly="0" labelOnly="1" grandRow="1" outline="0" fieldPosition="0"/>
    </format>
    <format dxfId="924">
      <pivotArea dataOnly="0" labelOnly="1" fieldPosition="0">
        <references count="1">
          <reference field="0" count="18">
            <x v="0"/>
            <x v="1"/>
            <x v="2"/>
            <x v="3"/>
            <x v="4"/>
            <x v="9"/>
            <x v="10"/>
            <x v="11"/>
            <x v="12"/>
            <x v="13"/>
            <x v="15"/>
            <x v="16"/>
            <x v="17"/>
            <x v="18"/>
            <x v="20"/>
            <x v="21"/>
            <x v="22"/>
            <x v="23"/>
          </reference>
        </references>
      </pivotArea>
    </format>
    <format dxfId="923">
      <pivotArea dataOnly="0" labelOnly="1" grandCol="1" outline="0" fieldPosition="0"/>
    </format>
    <format dxfId="922">
      <pivotArea type="all" dataOnly="0" outline="0" fieldPosition="0"/>
    </format>
    <format dxfId="921">
      <pivotArea outline="0" collapsedLevelsAreSubtotals="1" fieldPosition="0"/>
    </format>
    <format dxfId="920">
      <pivotArea type="origin" dataOnly="0" labelOnly="1" outline="0" fieldPosition="0"/>
    </format>
    <format dxfId="919">
      <pivotArea field="0" type="button" dataOnly="0" labelOnly="1" outline="0" axis="axisCol" fieldPosition="0"/>
    </format>
    <format dxfId="918">
      <pivotArea type="topRight" dataOnly="0" labelOnly="1" outline="0" fieldPosition="0"/>
    </format>
    <format dxfId="917">
      <pivotArea field="3" type="button" dataOnly="0" labelOnly="1" outline="0" axis="axisRow" fieldPosition="0"/>
    </format>
    <format dxfId="916">
      <pivotArea dataOnly="0" labelOnly="1" fieldPosition="0">
        <references count="1">
          <reference field="3" count="11">
            <x v="21"/>
            <x v="22"/>
            <x v="23"/>
            <x v="24"/>
            <x v="25"/>
            <x v="26"/>
            <x v="27"/>
            <x v="28"/>
            <x v="30"/>
            <x v="31"/>
            <x v="32"/>
          </reference>
        </references>
      </pivotArea>
    </format>
    <format dxfId="915">
      <pivotArea dataOnly="0" labelOnly="1" grandRow="1" outline="0" fieldPosition="0"/>
    </format>
    <format dxfId="914">
      <pivotArea dataOnly="0" labelOnly="1" fieldPosition="0">
        <references count="1">
          <reference field="0" count="13">
            <x v="2"/>
            <x v="4"/>
            <x v="6"/>
            <x v="7"/>
            <x v="8"/>
            <x v="10"/>
            <x v="12"/>
            <x v="14"/>
            <x v="16"/>
            <x v="18"/>
            <x v="20"/>
            <x v="21"/>
            <x v="22"/>
          </reference>
        </references>
      </pivotArea>
    </format>
    <format dxfId="913">
      <pivotArea dataOnly="0" labelOnly="1" grandCol="1" outline="0" fieldPosition="0"/>
    </format>
    <format dxfId="912">
      <pivotArea type="all" dataOnly="0" outline="0" fieldPosition="0"/>
    </format>
    <format dxfId="911">
      <pivotArea outline="0" collapsedLevelsAreSubtotals="1" fieldPosition="0"/>
    </format>
    <format dxfId="910">
      <pivotArea type="origin" dataOnly="0" labelOnly="1" outline="0" fieldPosition="0"/>
    </format>
    <format dxfId="909">
      <pivotArea field="0" type="button" dataOnly="0" labelOnly="1" outline="0" axis="axisCol" fieldPosition="0"/>
    </format>
    <format dxfId="908">
      <pivotArea type="topRight" dataOnly="0" labelOnly="1" outline="0" fieldPosition="0"/>
    </format>
    <format dxfId="907">
      <pivotArea field="3" type="button" dataOnly="0" labelOnly="1" outline="0" axis="axisRow" fieldPosition="0"/>
    </format>
    <format dxfId="906">
      <pivotArea dataOnly="0" labelOnly="1" fieldPosition="0">
        <references count="1">
          <reference field="3" count="11">
            <x v="21"/>
            <x v="22"/>
            <x v="23"/>
            <x v="24"/>
            <x v="25"/>
            <x v="26"/>
            <x v="27"/>
            <x v="28"/>
            <x v="30"/>
            <x v="31"/>
            <x v="32"/>
          </reference>
        </references>
      </pivotArea>
    </format>
    <format dxfId="905">
      <pivotArea dataOnly="0" labelOnly="1" grandRow="1" outline="0" fieldPosition="0"/>
    </format>
    <format dxfId="904">
      <pivotArea dataOnly="0" labelOnly="1" fieldPosition="0">
        <references count="1">
          <reference field="0" count="13">
            <x v="2"/>
            <x v="4"/>
            <x v="6"/>
            <x v="7"/>
            <x v="8"/>
            <x v="10"/>
            <x v="12"/>
            <x v="14"/>
            <x v="16"/>
            <x v="18"/>
            <x v="20"/>
            <x v="21"/>
            <x v="22"/>
          </reference>
        </references>
      </pivotArea>
    </format>
    <format dxfId="903">
      <pivotArea dataOnly="0" labelOnly="1" grandCol="1" outline="0" fieldPosition="0"/>
    </format>
    <format dxfId="902">
      <pivotArea type="all" dataOnly="0" outline="0" fieldPosition="0"/>
    </format>
    <format dxfId="901">
      <pivotArea outline="0" collapsedLevelsAreSubtotals="1" fieldPosition="0"/>
    </format>
    <format dxfId="900">
      <pivotArea type="origin" dataOnly="0" labelOnly="1" outline="0" fieldPosition="0"/>
    </format>
    <format dxfId="899">
      <pivotArea field="0" type="button" dataOnly="0" labelOnly="1" outline="0" axis="axisCol" fieldPosition="0"/>
    </format>
    <format dxfId="898">
      <pivotArea type="topRight" dataOnly="0" labelOnly="1" outline="0" fieldPosition="0"/>
    </format>
    <format dxfId="897">
      <pivotArea field="3" type="button" dataOnly="0" labelOnly="1" outline="0" axis="axisRow" fieldPosition="0"/>
    </format>
    <format dxfId="896">
      <pivotArea dataOnly="0" labelOnly="1" fieldPosition="0">
        <references count="1">
          <reference field="3" count="11">
            <x v="21"/>
            <x v="22"/>
            <x v="23"/>
            <x v="24"/>
            <x v="25"/>
            <x v="26"/>
            <x v="27"/>
            <x v="28"/>
            <x v="30"/>
            <x v="31"/>
            <x v="32"/>
          </reference>
        </references>
      </pivotArea>
    </format>
    <format dxfId="895">
      <pivotArea dataOnly="0" labelOnly="1" grandRow="1" outline="0" fieldPosition="0"/>
    </format>
    <format dxfId="894">
      <pivotArea dataOnly="0" labelOnly="1" fieldPosition="0">
        <references count="1">
          <reference field="0" count="13">
            <x v="2"/>
            <x v="4"/>
            <x v="6"/>
            <x v="7"/>
            <x v="8"/>
            <x v="10"/>
            <x v="12"/>
            <x v="14"/>
            <x v="16"/>
            <x v="18"/>
            <x v="20"/>
            <x v="21"/>
            <x v="22"/>
          </reference>
        </references>
      </pivotArea>
    </format>
    <format dxfId="893">
      <pivotArea dataOnly="0" labelOnly="1" grandCol="1" outline="0" fieldPosition="0"/>
    </format>
    <format dxfId="892">
      <pivotArea type="all" dataOnly="0" outline="0" fieldPosition="0"/>
    </format>
    <format dxfId="891">
      <pivotArea outline="0" collapsedLevelsAreSubtotals="1" fieldPosition="0"/>
    </format>
    <format dxfId="890">
      <pivotArea type="origin" dataOnly="0" labelOnly="1" outline="0" fieldPosition="0"/>
    </format>
    <format dxfId="889">
      <pivotArea field="0" type="button" dataOnly="0" labelOnly="1" outline="0" axis="axisCol" fieldPosition="0"/>
    </format>
    <format dxfId="888">
      <pivotArea type="topRight" dataOnly="0" labelOnly="1" outline="0" fieldPosition="0"/>
    </format>
    <format dxfId="887">
      <pivotArea field="3" type="button" dataOnly="0" labelOnly="1" outline="0" axis="axisRow" fieldPosition="0"/>
    </format>
    <format dxfId="886">
      <pivotArea dataOnly="0" labelOnly="1" fieldPosition="0">
        <references count="1">
          <reference field="3" count="11">
            <x v="21"/>
            <x v="22"/>
            <x v="23"/>
            <x v="24"/>
            <x v="25"/>
            <x v="26"/>
            <x v="27"/>
            <x v="28"/>
            <x v="30"/>
            <x v="31"/>
            <x v="32"/>
          </reference>
        </references>
      </pivotArea>
    </format>
    <format dxfId="885">
      <pivotArea dataOnly="0" labelOnly="1" grandRow="1" outline="0" fieldPosition="0"/>
    </format>
    <format dxfId="884">
      <pivotArea dataOnly="0" labelOnly="1" fieldPosition="0">
        <references count="1">
          <reference field="0" count="13">
            <x v="2"/>
            <x v="4"/>
            <x v="6"/>
            <x v="7"/>
            <x v="8"/>
            <x v="10"/>
            <x v="12"/>
            <x v="14"/>
            <x v="16"/>
            <x v="18"/>
            <x v="20"/>
            <x v="21"/>
            <x v="22"/>
          </reference>
        </references>
      </pivotArea>
    </format>
    <format dxfId="883">
      <pivotArea dataOnly="0" labelOnly="1" grandCol="1" outline="0" fieldPosition="0"/>
    </format>
    <format dxfId="882">
      <pivotArea type="all" dataOnly="0" outline="0" fieldPosition="0"/>
    </format>
    <format dxfId="881">
      <pivotArea outline="0" collapsedLevelsAreSubtotals="1" fieldPosition="0"/>
    </format>
    <format dxfId="880">
      <pivotArea type="origin" dataOnly="0" labelOnly="1" outline="0" fieldPosition="0"/>
    </format>
    <format dxfId="879">
      <pivotArea field="0" type="button" dataOnly="0" labelOnly="1" outline="0" axis="axisCol" fieldPosition="0"/>
    </format>
    <format dxfId="878">
      <pivotArea type="topRight" dataOnly="0" labelOnly="1" outline="0" fieldPosition="0"/>
    </format>
    <format dxfId="877">
      <pivotArea field="3" type="button" dataOnly="0" labelOnly="1" outline="0" axis="axisRow" fieldPosition="0"/>
    </format>
    <format dxfId="876">
      <pivotArea dataOnly="0" labelOnly="1" fieldPosition="0">
        <references count="1">
          <reference field="3" count="0"/>
        </references>
      </pivotArea>
    </format>
    <format dxfId="875">
      <pivotArea dataOnly="0" labelOnly="1" grandRow="1" outline="0" fieldPosition="0"/>
    </format>
    <format dxfId="874">
      <pivotArea dataOnly="0" labelOnly="1" fieldPosition="0">
        <references count="1">
          <reference field="0" count="0"/>
        </references>
      </pivotArea>
    </format>
    <format dxfId="873">
      <pivotArea dataOnly="0" labelOnly="1" grandCol="1" outline="0" fieldPosition="0"/>
    </format>
    <format dxfId="872">
      <pivotArea type="all" dataOnly="0" outline="0" fieldPosition="0"/>
    </format>
    <format dxfId="871">
      <pivotArea outline="0" collapsedLevelsAreSubtotals="1" fieldPosition="0"/>
    </format>
    <format dxfId="870">
      <pivotArea type="origin" dataOnly="0" labelOnly="1" outline="0" fieldPosition="0"/>
    </format>
    <format dxfId="869">
      <pivotArea field="0" type="button" dataOnly="0" labelOnly="1" outline="0" axis="axisCol" fieldPosition="0"/>
    </format>
    <format dxfId="868">
      <pivotArea type="topRight" dataOnly="0" labelOnly="1" outline="0" fieldPosition="0"/>
    </format>
    <format dxfId="867">
      <pivotArea field="3" type="button" dataOnly="0" labelOnly="1" outline="0" axis="axisRow" fieldPosition="0"/>
    </format>
    <format dxfId="866">
      <pivotArea dataOnly="0" labelOnly="1" fieldPosition="0">
        <references count="1">
          <reference field="3" count="0"/>
        </references>
      </pivotArea>
    </format>
    <format dxfId="865">
      <pivotArea dataOnly="0" labelOnly="1" grandRow="1" outline="0" fieldPosition="0"/>
    </format>
    <format dxfId="864">
      <pivotArea dataOnly="0" labelOnly="1" fieldPosition="0">
        <references count="1">
          <reference field="0" count="0"/>
        </references>
      </pivotArea>
    </format>
    <format dxfId="863">
      <pivotArea dataOnly="0" labelOnly="1" grandCol="1" outline="0" fieldPosition="0"/>
    </format>
    <format dxfId="862">
      <pivotArea type="all" dataOnly="0" outline="0" fieldPosition="0"/>
    </format>
    <format dxfId="861">
      <pivotArea outline="0" collapsedLevelsAreSubtotals="1" fieldPosition="0"/>
    </format>
    <format dxfId="860">
      <pivotArea type="origin" dataOnly="0" labelOnly="1" outline="0" fieldPosition="0"/>
    </format>
    <format dxfId="859">
      <pivotArea field="0" type="button" dataOnly="0" labelOnly="1" outline="0" axis="axisCol" fieldPosition="0"/>
    </format>
    <format dxfId="858">
      <pivotArea type="topRight" dataOnly="0" labelOnly="1" outline="0" fieldPosition="0"/>
    </format>
    <format dxfId="857">
      <pivotArea field="3" type="button" dataOnly="0" labelOnly="1" outline="0" axis="axisRow" fieldPosition="0"/>
    </format>
    <format dxfId="856">
      <pivotArea dataOnly="0" labelOnly="1" fieldPosition="0">
        <references count="1">
          <reference field="3" count="0"/>
        </references>
      </pivotArea>
    </format>
    <format dxfId="855">
      <pivotArea dataOnly="0" labelOnly="1" grandRow="1" outline="0" fieldPosition="0"/>
    </format>
    <format dxfId="854">
      <pivotArea dataOnly="0" labelOnly="1" fieldPosition="0">
        <references count="1">
          <reference field="0" count="24">
            <x v="0"/>
            <x v="1"/>
            <x v="2"/>
            <x v="3"/>
            <x v="4"/>
            <x v="5"/>
            <x v="6"/>
            <x v="7"/>
            <x v="8"/>
            <x v="9"/>
            <x v="10"/>
            <x v="11"/>
            <x v="12"/>
            <x v="13"/>
            <x v="14"/>
            <x v="15"/>
            <x v="16"/>
            <x v="17"/>
            <x v="18"/>
            <x v="19"/>
            <x v="20"/>
            <x v="21"/>
            <x v="22"/>
            <x v="23"/>
          </reference>
        </references>
      </pivotArea>
    </format>
    <format dxfId="853">
      <pivotArea dataOnly="0" labelOnly="1" grandCol="1" outline="0" fieldPosition="0"/>
    </format>
    <format dxfId="852">
      <pivotArea type="all" dataOnly="0" outline="0" fieldPosition="0"/>
    </format>
    <format dxfId="851">
      <pivotArea outline="0" collapsedLevelsAreSubtotals="1" fieldPosition="0"/>
    </format>
    <format dxfId="850">
      <pivotArea type="origin" dataOnly="0" labelOnly="1" outline="0" fieldPosition="0"/>
    </format>
    <format dxfId="849">
      <pivotArea field="0" type="button" dataOnly="0" labelOnly="1" outline="0" axis="axisCol" fieldPosition="0"/>
    </format>
    <format dxfId="848">
      <pivotArea type="topRight" dataOnly="0" labelOnly="1" outline="0" fieldPosition="0"/>
    </format>
    <format dxfId="847">
      <pivotArea field="3" type="button" dataOnly="0" labelOnly="1" outline="0" axis="axisRow" fieldPosition="0"/>
    </format>
    <format dxfId="846">
      <pivotArea dataOnly="0" labelOnly="1" fieldPosition="0">
        <references count="1">
          <reference field="3" count="0"/>
        </references>
      </pivotArea>
    </format>
    <format dxfId="845">
      <pivotArea dataOnly="0" labelOnly="1" grandRow="1" outline="0" fieldPosition="0"/>
    </format>
    <format dxfId="844">
      <pivotArea dataOnly="0" labelOnly="1" fieldPosition="0">
        <references count="1">
          <reference field="0" count="24">
            <x v="0"/>
            <x v="1"/>
            <x v="2"/>
            <x v="3"/>
            <x v="4"/>
            <x v="5"/>
            <x v="6"/>
            <x v="7"/>
            <x v="8"/>
            <x v="9"/>
            <x v="10"/>
            <x v="11"/>
            <x v="12"/>
            <x v="13"/>
            <x v="14"/>
            <x v="15"/>
            <x v="16"/>
            <x v="17"/>
            <x v="18"/>
            <x v="19"/>
            <x v="20"/>
            <x v="21"/>
            <x v="22"/>
            <x v="23"/>
          </reference>
        </references>
      </pivotArea>
    </format>
    <format dxfId="843">
      <pivotArea dataOnly="0" labelOnly="1" grandCol="1" outline="0" fieldPosition="0"/>
    </format>
  </formats>
  <chartFormats count="144">
    <chartFormat chart="15" format="72" series="1">
      <pivotArea type="data" outline="0" fieldPosition="0">
        <references count="1">
          <reference field="0" count="1" selected="0">
            <x v="0"/>
          </reference>
        </references>
      </pivotArea>
    </chartFormat>
    <chartFormat chart="15" format="73" series="1">
      <pivotArea type="data" outline="0" fieldPosition="0">
        <references count="1">
          <reference field="0" count="1" selected="0">
            <x v="1"/>
          </reference>
        </references>
      </pivotArea>
    </chartFormat>
    <chartFormat chart="15" format="74" series="1">
      <pivotArea type="data" outline="0" fieldPosition="0">
        <references count="1">
          <reference field="0" count="1" selected="0">
            <x v="2"/>
          </reference>
        </references>
      </pivotArea>
    </chartFormat>
    <chartFormat chart="15" format="75" series="1">
      <pivotArea type="data" outline="0" fieldPosition="0">
        <references count="1">
          <reference field="0" count="1" selected="0">
            <x v="3"/>
          </reference>
        </references>
      </pivotArea>
    </chartFormat>
    <chartFormat chart="15" format="76" series="1">
      <pivotArea type="data" outline="0" fieldPosition="0">
        <references count="1">
          <reference field="0" count="1" selected="0">
            <x v="4"/>
          </reference>
        </references>
      </pivotArea>
    </chartFormat>
    <chartFormat chart="15" format="77" series="1">
      <pivotArea type="data" outline="0" fieldPosition="0">
        <references count="1">
          <reference field="0" count="1" selected="0">
            <x v="5"/>
          </reference>
        </references>
      </pivotArea>
    </chartFormat>
    <chartFormat chart="15" format="78" series="1">
      <pivotArea type="data" outline="0" fieldPosition="0">
        <references count="1">
          <reference field="0" count="1" selected="0">
            <x v="6"/>
          </reference>
        </references>
      </pivotArea>
    </chartFormat>
    <chartFormat chart="15" format="79" series="1">
      <pivotArea type="data" outline="0" fieldPosition="0">
        <references count="1">
          <reference field="0" count="1" selected="0">
            <x v="7"/>
          </reference>
        </references>
      </pivotArea>
    </chartFormat>
    <chartFormat chart="15" format="80" series="1">
      <pivotArea type="data" outline="0" fieldPosition="0">
        <references count="1">
          <reference field="0" count="1" selected="0">
            <x v="8"/>
          </reference>
        </references>
      </pivotArea>
    </chartFormat>
    <chartFormat chart="15" format="81" series="1">
      <pivotArea type="data" outline="0" fieldPosition="0">
        <references count="1">
          <reference field="0" count="1" selected="0">
            <x v="9"/>
          </reference>
        </references>
      </pivotArea>
    </chartFormat>
    <chartFormat chart="15" format="82" series="1">
      <pivotArea type="data" outline="0" fieldPosition="0">
        <references count="1">
          <reference field="0" count="1" selected="0">
            <x v="10"/>
          </reference>
        </references>
      </pivotArea>
    </chartFormat>
    <chartFormat chart="15" format="83" series="1">
      <pivotArea type="data" outline="0" fieldPosition="0">
        <references count="1">
          <reference field="0" count="1" selected="0">
            <x v="11"/>
          </reference>
        </references>
      </pivotArea>
    </chartFormat>
    <chartFormat chart="15" format="84" series="1">
      <pivotArea type="data" outline="0" fieldPosition="0">
        <references count="1">
          <reference field="0" count="1" selected="0">
            <x v="12"/>
          </reference>
        </references>
      </pivotArea>
    </chartFormat>
    <chartFormat chart="15" format="85" series="1">
      <pivotArea type="data" outline="0" fieldPosition="0">
        <references count="1">
          <reference field="0" count="1" selected="0">
            <x v="13"/>
          </reference>
        </references>
      </pivotArea>
    </chartFormat>
    <chartFormat chart="15" format="86" series="1">
      <pivotArea type="data" outline="0" fieldPosition="0">
        <references count="1">
          <reference field="0" count="1" selected="0">
            <x v="14"/>
          </reference>
        </references>
      </pivotArea>
    </chartFormat>
    <chartFormat chart="15" format="87" series="1">
      <pivotArea type="data" outline="0" fieldPosition="0">
        <references count="1">
          <reference field="0" count="1" selected="0">
            <x v="15"/>
          </reference>
        </references>
      </pivotArea>
    </chartFormat>
    <chartFormat chart="15" format="88" series="1">
      <pivotArea type="data" outline="0" fieldPosition="0">
        <references count="1">
          <reference field="0" count="1" selected="0">
            <x v="16"/>
          </reference>
        </references>
      </pivotArea>
    </chartFormat>
    <chartFormat chart="15" format="89" series="1">
      <pivotArea type="data" outline="0" fieldPosition="0">
        <references count="1">
          <reference field="0" count="1" selected="0">
            <x v="17"/>
          </reference>
        </references>
      </pivotArea>
    </chartFormat>
    <chartFormat chart="15" format="90" series="1">
      <pivotArea type="data" outline="0" fieldPosition="0">
        <references count="1">
          <reference field="0" count="1" selected="0">
            <x v="18"/>
          </reference>
        </references>
      </pivotArea>
    </chartFormat>
    <chartFormat chart="15" format="91" series="1">
      <pivotArea type="data" outline="0" fieldPosition="0">
        <references count="1">
          <reference field="0" count="1" selected="0">
            <x v="19"/>
          </reference>
        </references>
      </pivotArea>
    </chartFormat>
    <chartFormat chart="15" format="92" series="1">
      <pivotArea type="data" outline="0" fieldPosition="0">
        <references count="1">
          <reference field="0" count="1" selected="0">
            <x v="20"/>
          </reference>
        </references>
      </pivotArea>
    </chartFormat>
    <chartFormat chart="15" format="93" series="1">
      <pivotArea type="data" outline="0" fieldPosition="0">
        <references count="1">
          <reference field="0" count="1" selected="0">
            <x v="21"/>
          </reference>
        </references>
      </pivotArea>
    </chartFormat>
    <chartFormat chart="15" format="94" series="1">
      <pivotArea type="data" outline="0" fieldPosition="0">
        <references count="1">
          <reference field="0" count="1" selected="0">
            <x v="22"/>
          </reference>
        </references>
      </pivotArea>
    </chartFormat>
    <chartFormat chart="15" format="95" series="1">
      <pivotArea type="data" outline="0" fieldPosition="0">
        <references count="1">
          <reference field="0" count="1" selected="0">
            <x v="23"/>
          </reference>
        </references>
      </pivotArea>
    </chartFormat>
    <chartFormat chart="17" format="168" series="1">
      <pivotArea type="data" outline="0" fieldPosition="0">
        <references count="1">
          <reference field="0" count="1" selected="0">
            <x v="0"/>
          </reference>
        </references>
      </pivotArea>
    </chartFormat>
    <chartFormat chart="17" format="169" series="1">
      <pivotArea type="data" outline="0" fieldPosition="0">
        <references count="1">
          <reference field="0" count="1" selected="0">
            <x v="1"/>
          </reference>
        </references>
      </pivotArea>
    </chartFormat>
    <chartFormat chart="17" format="170" series="1">
      <pivotArea type="data" outline="0" fieldPosition="0">
        <references count="1">
          <reference field="0" count="1" selected="0">
            <x v="2"/>
          </reference>
        </references>
      </pivotArea>
    </chartFormat>
    <chartFormat chart="17" format="171" series="1">
      <pivotArea type="data" outline="0" fieldPosition="0">
        <references count="1">
          <reference field="0" count="1" selected="0">
            <x v="3"/>
          </reference>
        </references>
      </pivotArea>
    </chartFormat>
    <chartFormat chart="17" format="172" series="1">
      <pivotArea type="data" outline="0" fieldPosition="0">
        <references count="1">
          <reference field="0" count="1" selected="0">
            <x v="4"/>
          </reference>
        </references>
      </pivotArea>
    </chartFormat>
    <chartFormat chart="17" format="173" series="1">
      <pivotArea type="data" outline="0" fieldPosition="0">
        <references count="1">
          <reference field="0" count="1" selected="0">
            <x v="5"/>
          </reference>
        </references>
      </pivotArea>
    </chartFormat>
    <chartFormat chart="17" format="174" series="1">
      <pivotArea type="data" outline="0" fieldPosition="0">
        <references count="1">
          <reference field="0" count="1" selected="0">
            <x v="6"/>
          </reference>
        </references>
      </pivotArea>
    </chartFormat>
    <chartFormat chart="17" format="175" series="1">
      <pivotArea type="data" outline="0" fieldPosition="0">
        <references count="1">
          <reference field="0" count="1" selected="0">
            <x v="7"/>
          </reference>
        </references>
      </pivotArea>
    </chartFormat>
    <chartFormat chart="17" format="176" series="1">
      <pivotArea type="data" outline="0" fieldPosition="0">
        <references count="1">
          <reference field="0" count="1" selected="0">
            <x v="8"/>
          </reference>
        </references>
      </pivotArea>
    </chartFormat>
    <chartFormat chart="17" format="177" series="1">
      <pivotArea type="data" outline="0" fieldPosition="0">
        <references count="1">
          <reference field="0" count="1" selected="0">
            <x v="9"/>
          </reference>
        </references>
      </pivotArea>
    </chartFormat>
    <chartFormat chart="17" format="178" series="1">
      <pivotArea type="data" outline="0" fieldPosition="0">
        <references count="1">
          <reference field="0" count="1" selected="0">
            <x v="10"/>
          </reference>
        </references>
      </pivotArea>
    </chartFormat>
    <chartFormat chart="17" format="179" series="1">
      <pivotArea type="data" outline="0" fieldPosition="0">
        <references count="1">
          <reference field="0" count="1" selected="0">
            <x v="11"/>
          </reference>
        </references>
      </pivotArea>
    </chartFormat>
    <chartFormat chart="17" format="180" series="1">
      <pivotArea type="data" outline="0" fieldPosition="0">
        <references count="1">
          <reference field="0" count="1" selected="0">
            <x v="12"/>
          </reference>
        </references>
      </pivotArea>
    </chartFormat>
    <chartFormat chart="17" format="181" series="1">
      <pivotArea type="data" outline="0" fieldPosition="0">
        <references count="1">
          <reference field="0" count="1" selected="0">
            <x v="13"/>
          </reference>
        </references>
      </pivotArea>
    </chartFormat>
    <chartFormat chart="17" format="182" series="1">
      <pivotArea type="data" outline="0" fieldPosition="0">
        <references count="1">
          <reference field="0" count="1" selected="0">
            <x v="14"/>
          </reference>
        </references>
      </pivotArea>
    </chartFormat>
    <chartFormat chart="17" format="183" series="1">
      <pivotArea type="data" outline="0" fieldPosition="0">
        <references count="1">
          <reference field="0" count="1" selected="0">
            <x v="15"/>
          </reference>
        </references>
      </pivotArea>
    </chartFormat>
    <chartFormat chart="17" format="184" series="1">
      <pivotArea type="data" outline="0" fieldPosition="0">
        <references count="1">
          <reference field="0" count="1" selected="0">
            <x v="16"/>
          </reference>
        </references>
      </pivotArea>
    </chartFormat>
    <chartFormat chart="17" format="185" series="1">
      <pivotArea type="data" outline="0" fieldPosition="0">
        <references count="1">
          <reference field="0" count="1" selected="0">
            <x v="17"/>
          </reference>
        </references>
      </pivotArea>
    </chartFormat>
    <chartFormat chart="17" format="186" series="1">
      <pivotArea type="data" outline="0" fieldPosition="0">
        <references count="1">
          <reference field="0" count="1" selected="0">
            <x v="18"/>
          </reference>
        </references>
      </pivotArea>
    </chartFormat>
    <chartFormat chart="17" format="187" series="1">
      <pivotArea type="data" outline="0" fieldPosition="0">
        <references count="1">
          <reference field="0" count="1" selected="0">
            <x v="19"/>
          </reference>
        </references>
      </pivotArea>
    </chartFormat>
    <chartFormat chart="17" format="188" series="1">
      <pivotArea type="data" outline="0" fieldPosition="0">
        <references count="1">
          <reference field="0" count="1" selected="0">
            <x v="20"/>
          </reference>
        </references>
      </pivotArea>
    </chartFormat>
    <chartFormat chart="17" format="189" series="1">
      <pivotArea type="data" outline="0" fieldPosition="0">
        <references count="1">
          <reference field="0" count="1" selected="0">
            <x v="21"/>
          </reference>
        </references>
      </pivotArea>
    </chartFormat>
    <chartFormat chart="17" format="190" series="1">
      <pivotArea type="data" outline="0" fieldPosition="0">
        <references count="1">
          <reference field="0" count="1" selected="0">
            <x v="22"/>
          </reference>
        </references>
      </pivotArea>
    </chartFormat>
    <chartFormat chart="17" format="191" series="1">
      <pivotArea type="data" outline="0" fieldPosition="0">
        <references count="1">
          <reference field="0" count="1" selected="0">
            <x v="23"/>
          </reference>
        </references>
      </pivotArea>
    </chartFormat>
    <chartFormat chart="18" format="216" series="1">
      <pivotArea type="data" outline="0" fieldPosition="0">
        <references count="1">
          <reference field="0" count="1" selected="0">
            <x v="0"/>
          </reference>
        </references>
      </pivotArea>
    </chartFormat>
    <chartFormat chart="18" format="217" series="1">
      <pivotArea type="data" outline="0" fieldPosition="0">
        <references count="1">
          <reference field="0" count="1" selected="0">
            <x v="1"/>
          </reference>
        </references>
      </pivotArea>
    </chartFormat>
    <chartFormat chart="18" format="218" series="1">
      <pivotArea type="data" outline="0" fieldPosition="0">
        <references count="1">
          <reference field="0" count="1" selected="0">
            <x v="2"/>
          </reference>
        </references>
      </pivotArea>
    </chartFormat>
    <chartFormat chart="18" format="219" series="1">
      <pivotArea type="data" outline="0" fieldPosition="0">
        <references count="1">
          <reference field="0" count="1" selected="0">
            <x v="3"/>
          </reference>
        </references>
      </pivotArea>
    </chartFormat>
    <chartFormat chart="18" format="220" series="1">
      <pivotArea type="data" outline="0" fieldPosition="0">
        <references count="1">
          <reference field="0" count="1" selected="0">
            <x v="4"/>
          </reference>
        </references>
      </pivotArea>
    </chartFormat>
    <chartFormat chart="18" format="221" series="1">
      <pivotArea type="data" outline="0" fieldPosition="0">
        <references count="1">
          <reference field="0" count="1" selected="0">
            <x v="5"/>
          </reference>
        </references>
      </pivotArea>
    </chartFormat>
    <chartFormat chart="18" format="222" series="1">
      <pivotArea type="data" outline="0" fieldPosition="0">
        <references count="1">
          <reference field="0" count="1" selected="0">
            <x v="6"/>
          </reference>
        </references>
      </pivotArea>
    </chartFormat>
    <chartFormat chart="18" format="223" series="1">
      <pivotArea type="data" outline="0" fieldPosition="0">
        <references count="1">
          <reference field="0" count="1" selected="0">
            <x v="7"/>
          </reference>
        </references>
      </pivotArea>
    </chartFormat>
    <chartFormat chart="18" format="224" series="1">
      <pivotArea type="data" outline="0" fieldPosition="0">
        <references count="1">
          <reference field="0" count="1" selected="0">
            <x v="8"/>
          </reference>
        </references>
      </pivotArea>
    </chartFormat>
    <chartFormat chart="18" format="225" series="1">
      <pivotArea type="data" outline="0" fieldPosition="0">
        <references count="1">
          <reference field="0" count="1" selected="0">
            <x v="9"/>
          </reference>
        </references>
      </pivotArea>
    </chartFormat>
    <chartFormat chart="18" format="226" series="1">
      <pivotArea type="data" outline="0" fieldPosition="0">
        <references count="1">
          <reference field="0" count="1" selected="0">
            <x v="10"/>
          </reference>
        </references>
      </pivotArea>
    </chartFormat>
    <chartFormat chart="18" format="227" series="1">
      <pivotArea type="data" outline="0" fieldPosition="0">
        <references count="1">
          <reference field="0" count="1" selected="0">
            <x v="11"/>
          </reference>
        </references>
      </pivotArea>
    </chartFormat>
    <chartFormat chart="18" format="228" series="1">
      <pivotArea type="data" outline="0" fieldPosition="0">
        <references count="1">
          <reference field="0" count="1" selected="0">
            <x v="12"/>
          </reference>
        </references>
      </pivotArea>
    </chartFormat>
    <chartFormat chart="18" format="229" series="1">
      <pivotArea type="data" outline="0" fieldPosition="0">
        <references count="1">
          <reference field="0" count="1" selected="0">
            <x v="13"/>
          </reference>
        </references>
      </pivotArea>
    </chartFormat>
    <chartFormat chart="18" format="230" series="1">
      <pivotArea type="data" outline="0" fieldPosition="0">
        <references count="1">
          <reference field="0" count="1" selected="0">
            <x v="14"/>
          </reference>
        </references>
      </pivotArea>
    </chartFormat>
    <chartFormat chart="18" format="231" series="1">
      <pivotArea type="data" outline="0" fieldPosition="0">
        <references count="1">
          <reference field="0" count="1" selected="0">
            <x v="15"/>
          </reference>
        </references>
      </pivotArea>
    </chartFormat>
    <chartFormat chart="18" format="232" series="1">
      <pivotArea type="data" outline="0" fieldPosition="0">
        <references count="1">
          <reference field="0" count="1" selected="0">
            <x v="16"/>
          </reference>
        </references>
      </pivotArea>
    </chartFormat>
    <chartFormat chart="18" format="233" series="1">
      <pivotArea type="data" outline="0" fieldPosition="0">
        <references count="1">
          <reference field="0" count="1" selected="0">
            <x v="17"/>
          </reference>
        </references>
      </pivotArea>
    </chartFormat>
    <chartFormat chart="18" format="234" series="1">
      <pivotArea type="data" outline="0" fieldPosition="0">
        <references count="1">
          <reference field="0" count="1" selected="0">
            <x v="18"/>
          </reference>
        </references>
      </pivotArea>
    </chartFormat>
    <chartFormat chart="18" format="235" series="1">
      <pivotArea type="data" outline="0" fieldPosition="0">
        <references count="1">
          <reference field="0" count="1" selected="0">
            <x v="19"/>
          </reference>
        </references>
      </pivotArea>
    </chartFormat>
    <chartFormat chart="18" format="236" series="1">
      <pivotArea type="data" outline="0" fieldPosition="0">
        <references count="1">
          <reference field="0" count="1" selected="0">
            <x v="20"/>
          </reference>
        </references>
      </pivotArea>
    </chartFormat>
    <chartFormat chart="18" format="237" series="1">
      <pivotArea type="data" outline="0" fieldPosition="0">
        <references count="1">
          <reference field="0" count="1" selected="0">
            <x v="21"/>
          </reference>
        </references>
      </pivotArea>
    </chartFormat>
    <chartFormat chart="18" format="238" series="1">
      <pivotArea type="data" outline="0" fieldPosition="0">
        <references count="1">
          <reference field="0" count="1" selected="0">
            <x v="22"/>
          </reference>
        </references>
      </pivotArea>
    </chartFormat>
    <chartFormat chart="18" format="239" series="1">
      <pivotArea type="data" outline="0" fieldPosition="0">
        <references count="1">
          <reference field="0" count="1" selected="0">
            <x v="23"/>
          </reference>
        </references>
      </pivotArea>
    </chartFormat>
    <chartFormat chart="19" format="264" series="1">
      <pivotArea type="data" outline="0" fieldPosition="0">
        <references count="1">
          <reference field="0" count="1" selected="0">
            <x v="0"/>
          </reference>
        </references>
      </pivotArea>
    </chartFormat>
    <chartFormat chart="19" format="265" series="1">
      <pivotArea type="data" outline="0" fieldPosition="0">
        <references count="1">
          <reference field="0" count="1" selected="0">
            <x v="1"/>
          </reference>
        </references>
      </pivotArea>
    </chartFormat>
    <chartFormat chart="19" format="266" series="1">
      <pivotArea type="data" outline="0" fieldPosition="0">
        <references count="1">
          <reference field="0" count="1" selected="0">
            <x v="2"/>
          </reference>
        </references>
      </pivotArea>
    </chartFormat>
    <chartFormat chart="19" format="267" series="1">
      <pivotArea type="data" outline="0" fieldPosition="0">
        <references count="1">
          <reference field="0" count="1" selected="0">
            <x v="3"/>
          </reference>
        </references>
      </pivotArea>
    </chartFormat>
    <chartFormat chart="19" format="268" series="1">
      <pivotArea type="data" outline="0" fieldPosition="0">
        <references count="1">
          <reference field="0" count="1" selected="0">
            <x v="4"/>
          </reference>
        </references>
      </pivotArea>
    </chartFormat>
    <chartFormat chart="19" format="269" series="1">
      <pivotArea type="data" outline="0" fieldPosition="0">
        <references count="1">
          <reference field="0" count="1" selected="0">
            <x v="5"/>
          </reference>
        </references>
      </pivotArea>
    </chartFormat>
    <chartFormat chart="19" format="270" series="1">
      <pivotArea type="data" outline="0" fieldPosition="0">
        <references count="1">
          <reference field="0" count="1" selected="0">
            <x v="6"/>
          </reference>
        </references>
      </pivotArea>
    </chartFormat>
    <chartFormat chart="19" format="271" series="1">
      <pivotArea type="data" outline="0" fieldPosition="0">
        <references count="1">
          <reference field="0" count="1" selected="0">
            <x v="7"/>
          </reference>
        </references>
      </pivotArea>
    </chartFormat>
    <chartFormat chart="19" format="272" series="1">
      <pivotArea type="data" outline="0" fieldPosition="0">
        <references count="1">
          <reference field="0" count="1" selected="0">
            <x v="8"/>
          </reference>
        </references>
      </pivotArea>
    </chartFormat>
    <chartFormat chart="19" format="273" series="1">
      <pivotArea type="data" outline="0" fieldPosition="0">
        <references count="1">
          <reference field="0" count="1" selected="0">
            <x v="9"/>
          </reference>
        </references>
      </pivotArea>
    </chartFormat>
    <chartFormat chart="19" format="274" series="1">
      <pivotArea type="data" outline="0" fieldPosition="0">
        <references count="1">
          <reference field="0" count="1" selected="0">
            <x v="10"/>
          </reference>
        </references>
      </pivotArea>
    </chartFormat>
    <chartFormat chart="19" format="275" series="1">
      <pivotArea type="data" outline="0" fieldPosition="0">
        <references count="1">
          <reference field="0" count="1" selected="0">
            <x v="11"/>
          </reference>
        </references>
      </pivotArea>
    </chartFormat>
    <chartFormat chart="19" format="276" series="1">
      <pivotArea type="data" outline="0" fieldPosition="0">
        <references count="1">
          <reference field="0" count="1" selected="0">
            <x v="12"/>
          </reference>
        </references>
      </pivotArea>
    </chartFormat>
    <chartFormat chart="19" format="277" series="1">
      <pivotArea type="data" outline="0" fieldPosition="0">
        <references count="1">
          <reference field="0" count="1" selected="0">
            <x v="13"/>
          </reference>
        </references>
      </pivotArea>
    </chartFormat>
    <chartFormat chart="19" format="278" series="1">
      <pivotArea type="data" outline="0" fieldPosition="0">
        <references count="1">
          <reference field="0" count="1" selected="0">
            <x v="14"/>
          </reference>
        </references>
      </pivotArea>
    </chartFormat>
    <chartFormat chart="19" format="279" series="1">
      <pivotArea type="data" outline="0" fieldPosition="0">
        <references count="1">
          <reference field="0" count="1" selected="0">
            <x v="15"/>
          </reference>
        </references>
      </pivotArea>
    </chartFormat>
    <chartFormat chart="19" format="280" series="1">
      <pivotArea type="data" outline="0" fieldPosition="0">
        <references count="1">
          <reference field="0" count="1" selected="0">
            <x v="16"/>
          </reference>
        </references>
      </pivotArea>
    </chartFormat>
    <chartFormat chart="19" format="281" series="1">
      <pivotArea type="data" outline="0" fieldPosition="0">
        <references count="1">
          <reference field="0" count="1" selected="0">
            <x v="17"/>
          </reference>
        </references>
      </pivotArea>
    </chartFormat>
    <chartFormat chart="19" format="282" series="1">
      <pivotArea type="data" outline="0" fieldPosition="0">
        <references count="1">
          <reference field="0" count="1" selected="0">
            <x v="18"/>
          </reference>
        </references>
      </pivotArea>
    </chartFormat>
    <chartFormat chart="19" format="283" series="1">
      <pivotArea type="data" outline="0" fieldPosition="0">
        <references count="1">
          <reference field="0" count="1" selected="0">
            <x v="19"/>
          </reference>
        </references>
      </pivotArea>
    </chartFormat>
    <chartFormat chart="19" format="284" series="1">
      <pivotArea type="data" outline="0" fieldPosition="0">
        <references count="1">
          <reference field="0" count="1" selected="0">
            <x v="20"/>
          </reference>
        </references>
      </pivotArea>
    </chartFormat>
    <chartFormat chart="19" format="285" series="1">
      <pivotArea type="data" outline="0" fieldPosition="0">
        <references count="1">
          <reference field="0" count="1" selected="0">
            <x v="21"/>
          </reference>
        </references>
      </pivotArea>
    </chartFormat>
    <chartFormat chart="19" format="286" series="1">
      <pivotArea type="data" outline="0" fieldPosition="0">
        <references count="1">
          <reference field="0" count="1" selected="0">
            <x v="22"/>
          </reference>
        </references>
      </pivotArea>
    </chartFormat>
    <chartFormat chart="19" format="287" series="1">
      <pivotArea type="data" outline="0" fieldPosition="0">
        <references count="1">
          <reference field="0" count="1" selected="0">
            <x v="23"/>
          </reference>
        </references>
      </pivotArea>
    </chartFormat>
    <chartFormat chart="20" format="312" series="1">
      <pivotArea type="data" outline="0" fieldPosition="0">
        <references count="1">
          <reference field="0" count="1" selected="0">
            <x v="0"/>
          </reference>
        </references>
      </pivotArea>
    </chartFormat>
    <chartFormat chart="20" format="313" series="1">
      <pivotArea type="data" outline="0" fieldPosition="0">
        <references count="1">
          <reference field="0" count="1" selected="0">
            <x v="1"/>
          </reference>
        </references>
      </pivotArea>
    </chartFormat>
    <chartFormat chart="20" format="314" series="1">
      <pivotArea type="data" outline="0" fieldPosition="0">
        <references count="1">
          <reference field="0" count="1" selected="0">
            <x v="2"/>
          </reference>
        </references>
      </pivotArea>
    </chartFormat>
    <chartFormat chart="20" format="315" series="1">
      <pivotArea type="data" outline="0" fieldPosition="0">
        <references count="1">
          <reference field="0" count="1" selected="0">
            <x v="3"/>
          </reference>
        </references>
      </pivotArea>
    </chartFormat>
    <chartFormat chart="20" format="316" series="1">
      <pivotArea type="data" outline="0" fieldPosition="0">
        <references count="1">
          <reference field="0" count="1" selected="0">
            <x v="4"/>
          </reference>
        </references>
      </pivotArea>
    </chartFormat>
    <chartFormat chart="20" format="317" series="1">
      <pivotArea type="data" outline="0" fieldPosition="0">
        <references count="1">
          <reference field="0" count="1" selected="0">
            <x v="5"/>
          </reference>
        </references>
      </pivotArea>
    </chartFormat>
    <chartFormat chart="20" format="318" series="1">
      <pivotArea type="data" outline="0" fieldPosition="0">
        <references count="1">
          <reference field="0" count="1" selected="0">
            <x v="6"/>
          </reference>
        </references>
      </pivotArea>
    </chartFormat>
    <chartFormat chart="20" format="319" series="1">
      <pivotArea type="data" outline="0" fieldPosition="0">
        <references count="1">
          <reference field="0" count="1" selected="0">
            <x v="7"/>
          </reference>
        </references>
      </pivotArea>
    </chartFormat>
    <chartFormat chart="20" format="320" series="1">
      <pivotArea type="data" outline="0" fieldPosition="0">
        <references count="1">
          <reference field="0" count="1" selected="0">
            <x v="8"/>
          </reference>
        </references>
      </pivotArea>
    </chartFormat>
    <chartFormat chart="20" format="321" series="1">
      <pivotArea type="data" outline="0" fieldPosition="0">
        <references count="1">
          <reference field="0" count="1" selected="0">
            <x v="9"/>
          </reference>
        </references>
      </pivotArea>
    </chartFormat>
    <chartFormat chart="20" format="322" series="1">
      <pivotArea type="data" outline="0" fieldPosition="0">
        <references count="1">
          <reference field="0" count="1" selected="0">
            <x v="10"/>
          </reference>
        </references>
      </pivotArea>
    </chartFormat>
    <chartFormat chart="20" format="323" series="1">
      <pivotArea type="data" outline="0" fieldPosition="0">
        <references count="1">
          <reference field="0" count="1" selected="0">
            <x v="11"/>
          </reference>
        </references>
      </pivotArea>
    </chartFormat>
    <chartFormat chart="20" format="324" series="1">
      <pivotArea type="data" outline="0" fieldPosition="0">
        <references count="1">
          <reference field="0" count="1" selected="0">
            <x v="12"/>
          </reference>
        </references>
      </pivotArea>
    </chartFormat>
    <chartFormat chart="20" format="325" series="1">
      <pivotArea type="data" outline="0" fieldPosition="0">
        <references count="1">
          <reference field="0" count="1" selected="0">
            <x v="13"/>
          </reference>
        </references>
      </pivotArea>
    </chartFormat>
    <chartFormat chart="20" format="326" series="1">
      <pivotArea type="data" outline="0" fieldPosition="0">
        <references count="1">
          <reference field="0" count="1" selected="0">
            <x v="14"/>
          </reference>
        </references>
      </pivotArea>
    </chartFormat>
    <chartFormat chart="20" format="327" series="1">
      <pivotArea type="data" outline="0" fieldPosition="0">
        <references count="1">
          <reference field="0" count="1" selected="0">
            <x v="15"/>
          </reference>
        </references>
      </pivotArea>
    </chartFormat>
    <chartFormat chart="20" format="328" series="1">
      <pivotArea type="data" outline="0" fieldPosition="0">
        <references count="1">
          <reference field="0" count="1" selected="0">
            <x v="16"/>
          </reference>
        </references>
      </pivotArea>
    </chartFormat>
    <chartFormat chart="20" format="329" series="1">
      <pivotArea type="data" outline="0" fieldPosition="0">
        <references count="1">
          <reference field="0" count="1" selected="0">
            <x v="17"/>
          </reference>
        </references>
      </pivotArea>
    </chartFormat>
    <chartFormat chart="20" format="330" series="1">
      <pivotArea type="data" outline="0" fieldPosition="0">
        <references count="1">
          <reference field="0" count="1" selected="0">
            <x v="18"/>
          </reference>
        </references>
      </pivotArea>
    </chartFormat>
    <chartFormat chart="20" format="331" series="1">
      <pivotArea type="data" outline="0" fieldPosition="0">
        <references count="1">
          <reference field="0" count="1" selected="0">
            <x v="19"/>
          </reference>
        </references>
      </pivotArea>
    </chartFormat>
    <chartFormat chart="20" format="332" series="1">
      <pivotArea type="data" outline="0" fieldPosition="0">
        <references count="1">
          <reference field="0" count="1" selected="0">
            <x v="20"/>
          </reference>
        </references>
      </pivotArea>
    </chartFormat>
    <chartFormat chart="20" format="333" series="1">
      <pivotArea type="data" outline="0" fieldPosition="0">
        <references count="1">
          <reference field="0" count="1" selected="0">
            <x v="21"/>
          </reference>
        </references>
      </pivotArea>
    </chartFormat>
    <chartFormat chart="20" format="334" series="1">
      <pivotArea type="data" outline="0" fieldPosition="0">
        <references count="1">
          <reference field="0" count="1" selected="0">
            <x v="22"/>
          </reference>
        </references>
      </pivotArea>
    </chartFormat>
    <chartFormat chart="20" format="335" series="1">
      <pivotArea type="data" outline="0" fieldPosition="0">
        <references count="1">
          <reference field="0" count="1" selected="0">
            <x v="23"/>
          </reference>
        </references>
      </pivotArea>
    </chartFormat>
    <chartFormat chart="20" format="336" series="1">
      <pivotArea type="data" outline="0" fieldPosition="0">
        <references count="2">
          <reference field="4294967294" count="1" selected="0">
            <x v="0"/>
          </reference>
          <reference field="0" count="1" selected="0">
            <x v="0"/>
          </reference>
        </references>
      </pivotArea>
    </chartFormat>
    <chartFormat chart="20" format="337" series="1">
      <pivotArea type="data" outline="0" fieldPosition="0">
        <references count="2">
          <reference field="4294967294" count="1" selected="0">
            <x v="0"/>
          </reference>
          <reference field="0" count="1" selected="0">
            <x v="1"/>
          </reference>
        </references>
      </pivotArea>
    </chartFormat>
    <chartFormat chart="20" format="338" series="1">
      <pivotArea type="data" outline="0" fieldPosition="0">
        <references count="2">
          <reference field="4294967294" count="1" selected="0">
            <x v="0"/>
          </reference>
          <reference field="0" count="1" selected="0">
            <x v="2"/>
          </reference>
        </references>
      </pivotArea>
    </chartFormat>
    <chartFormat chart="20" format="339" series="1">
      <pivotArea type="data" outline="0" fieldPosition="0">
        <references count="2">
          <reference field="4294967294" count="1" selected="0">
            <x v="0"/>
          </reference>
          <reference field="0" count="1" selected="0">
            <x v="3"/>
          </reference>
        </references>
      </pivotArea>
    </chartFormat>
    <chartFormat chart="20" format="340" series="1">
      <pivotArea type="data" outline="0" fieldPosition="0">
        <references count="2">
          <reference field="4294967294" count="1" selected="0">
            <x v="0"/>
          </reference>
          <reference field="0" count="1" selected="0">
            <x v="4"/>
          </reference>
        </references>
      </pivotArea>
    </chartFormat>
    <chartFormat chart="20" format="341" series="1">
      <pivotArea type="data" outline="0" fieldPosition="0">
        <references count="2">
          <reference field="4294967294" count="1" selected="0">
            <x v="0"/>
          </reference>
          <reference field="0" count="1" selected="0">
            <x v="5"/>
          </reference>
        </references>
      </pivotArea>
    </chartFormat>
    <chartFormat chart="20" format="342" series="1">
      <pivotArea type="data" outline="0" fieldPosition="0">
        <references count="2">
          <reference field="4294967294" count="1" selected="0">
            <x v="0"/>
          </reference>
          <reference field="0" count="1" selected="0">
            <x v="6"/>
          </reference>
        </references>
      </pivotArea>
    </chartFormat>
    <chartFormat chart="20" format="343" series="1">
      <pivotArea type="data" outline="0" fieldPosition="0">
        <references count="2">
          <reference field="4294967294" count="1" selected="0">
            <x v="0"/>
          </reference>
          <reference field="0" count="1" selected="0">
            <x v="7"/>
          </reference>
        </references>
      </pivotArea>
    </chartFormat>
    <chartFormat chart="20" format="344" series="1">
      <pivotArea type="data" outline="0" fieldPosition="0">
        <references count="2">
          <reference field="4294967294" count="1" selected="0">
            <x v="0"/>
          </reference>
          <reference field="0" count="1" selected="0">
            <x v="8"/>
          </reference>
        </references>
      </pivotArea>
    </chartFormat>
    <chartFormat chart="20" format="345" series="1">
      <pivotArea type="data" outline="0" fieldPosition="0">
        <references count="2">
          <reference field="4294967294" count="1" selected="0">
            <x v="0"/>
          </reference>
          <reference field="0" count="1" selected="0">
            <x v="9"/>
          </reference>
        </references>
      </pivotArea>
    </chartFormat>
    <chartFormat chart="20" format="346" series="1">
      <pivotArea type="data" outline="0" fieldPosition="0">
        <references count="2">
          <reference field="4294967294" count="1" selected="0">
            <x v="0"/>
          </reference>
          <reference field="0" count="1" selected="0">
            <x v="10"/>
          </reference>
        </references>
      </pivotArea>
    </chartFormat>
    <chartFormat chart="20" format="347" series="1">
      <pivotArea type="data" outline="0" fieldPosition="0">
        <references count="2">
          <reference field="4294967294" count="1" selected="0">
            <x v="0"/>
          </reference>
          <reference field="0" count="1" selected="0">
            <x v="11"/>
          </reference>
        </references>
      </pivotArea>
    </chartFormat>
    <chartFormat chart="20" format="348" series="1">
      <pivotArea type="data" outline="0" fieldPosition="0">
        <references count="2">
          <reference field="4294967294" count="1" selected="0">
            <x v="0"/>
          </reference>
          <reference field="0" count="1" selected="0">
            <x v="12"/>
          </reference>
        </references>
      </pivotArea>
    </chartFormat>
    <chartFormat chart="20" format="349" series="1">
      <pivotArea type="data" outline="0" fieldPosition="0">
        <references count="2">
          <reference field="4294967294" count="1" selected="0">
            <x v="0"/>
          </reference>
          <reference field="0" count="1" selected="0">
            <x v="13"/>
          </reference>
        </references>
      </pivotArea>
    </chartFormat>
    <chartFormat chart="20" format="350" series="1">
      <pivotArea type="data" outline="0" fieldPosition="0">
        <references count="2">
          <reference field="4294967294" count="1" selected="0">
            <x v="0"/>
          </reference>
          <reference field="0" count="1" selected="0">
            <x v="14"/>
          </reference>
        </references>
      </pivotArea>
    </chartFormat>
    <chartFormat chart="20" format="351" series="1">
      <pivotArea type="data" outline="0" fieldPosition="0">
        <references count="2">
          <reference field="4294967294" count="1" selected="0">
            <x v="0"/>
          </reference>
          <reference field="0" count="1" selected="0">
            <x v="15"/>
          </reference>
        </references>
      </pivotArea>
    </chartFormat>
    <chartFormat chart="20" format="352" series="1">
      <pivotArea type="data" outline="0" fieldPosition="0">
        <references count="2">
          <reference field="4294967294" count="1" selected="0">
            <x v="0"/>
          </reference>
          <reference field="0" count="1" selected="0">
            <x v="16"/>
          </reference>
        </references>
      </pivotArea>
    </chartFormat>
    <chartFormat chart="20" format="353" series="1">
      <pivotArea type="data" outline="0" fieldPosition="0">
        <references count="2">
          <reference field="4294967294" count="1" selected="0">
            <x v="0"/>
          </reference>
          <reference field="0" count="1" selected="0">
            <x v="17"/>
          </reference>
        </references>
      </pivotArea>
    </chartFormat>
    <chartFormat chart="20" format="354" series="1">
      <pivotArea type="data" outline="0" fieldPosition="0">
        <references count="2">
          <reference field="4294967294" count="1" selected="0">
            <x v="0"/>
          </reference>
          <reference field="0" count="1" selected="0">
            <x v="18"/>
          </reference>
        </references>
      </pivotArea>
    </chartFormat>
    <chartFormat chart="20" format="355" series="1">
      <pivotArea type="data" outline="0" fieldPosition="0">
        <references count="2">
          <reference field="4294967294" count="1" selected="0">
            <x v="0"/>
          </reference>
          <reference field="0" count="1" selected="0">
            <x v="19"/>
          </reference>
        </references>
      </pivotArea>
    </chartFormat>
    <chartFormat chart="20" format="356" series="1">
      <pivotArea type="data" outline="0" fieldPosition="0">
        <references count="2">
          <reference field="4294967294" count="1" selected="0">
            <x v="0"/>
          </reference>
          <reference field="0" count="1" selected="0">
            <x v="20"/>
          </reference>
        </references>
      </pivotArea>
    </chartFormat>
    <chartFormat chart="20" format="357" series="1">
      <pivotArea type="data" outline="0" fieldPosition="0">
        <references count="2">
          <reference field="4294967294" count="1" selected="0">
            <x v="0"/>
          </reference>
          <reference field="0" count="1" selected="0">
            <x v="21"/>
          </reference>
        </references>
      </pivotArea>
    </chartFormat>
    <chartFormat chart="20" format="358" series="1">
      <pivotArea type="data" outline="0" fieldPosition="0">
        <references count="2">
          <reference field="4294967294" count="1" selected="0">
            <x v="0"/>
          </reference>
          <reference field="0" count="1" selected="0">
            <x v="22"/>
          </reference>
        </references>
      </pivotArea>
    </chartFormat>
    <chartFormat chart="20" format="359" series="1">
      <pivotArea type="data" outline="0" fieldPosition="0">
        <references count="2">
          <reference field="4294967294" count="1" selected="0">
            <x v="0"/>
          </reference>
          <reference field="0" count="1" selected="0">
            <x v="23"/>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9.xml><?xml version="1.0" encoding="utf-8"?>
<pivotTableDefinition xmlns="http://schemas.openxmlformats.org/spreadsheetml/2006/main" xmlns:mc="http://schemas.openxmlformats.org/markup-compatibility/2006" xmlns:xr="http://schemas.microsoft.com/office/spreadsheetml/2014/revision" mc:Ignorable="xr" xr:uid="{00000000-0007-0000-0B00-000002000000}" name="TablaDinámica7" cacheId="0"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chartFormat="22">
  <location ref="A100:O114" firstHeaderRow="1" firstDataRow="2" firstDataCol="1" rowPageCount="1" colPageCount="1"/>
  <pivotFields count="34">
    <pivotField axis="axisCol" showAll="0">
      <items count="26">
        <item x="16"/>
        <item x="0"/>
        <item x="1"/>
        <item x="2"/>
        <item x="3"/>
        <item x="20"/>
        <item x="18"/>
        <item x="22"/>
        <item x="21"/>
        <item x="6"/>
        <item x="7"/>
        <item x="8"/>
        <item x="9"/>
        <item x="17"/>
        <item x="23"/>
        <item x="10"/>
        <item x="11"/>
        <item x="12"/>
        <item x="13"/>
        <item x="19"/>
        <item x="4"/>
        <item x="5"/>
        <item x="14"/>
        <item x="15"/>
        <item x="24"/>
        <item t="default"/>
      </items>
    </pivotField>
    <pivotField showAll="0"/>
    <pivotField showAll="0"/>
    <pivotField axis="axisRow" showAll="0">
      <items count="41">
        <item x="9"/>
        <item x="10"/>
        <item x="11"/>
        <item x="12"/>
        <item x="13"/>
        <item x="14"/>
        <item x="15"/>
        <item x="16"/>
        <item x="17"/>
        <item x="18"/>
        <item x="19"/>
        <item x="20"/>
        <item x="21"/>
        <item x="22"/>
        <item x="23"/>
        <item x="24"/>
        <item x="0"/>
        <item x="1"/>
        <item x="2"/>
        <item x="3"/>
        <item x="4"/>
        <item x="25"/>
        <item x="26"/>
        <item x="27"/>
        <item x="28"/>
        <item x="5"/>
        <item x="37"/>
        <item x="29"/>
        <item x="30"/>
        <item x="31"/>
        <item x="6"/>
        <item x="38"/>
        <item x="7"/>
        <item x="8"/>
        <item x="33"/>
        <item m="1" x="39"/>
        <item x="34"/>
        <item x="35"/>
        <item x="32"/>
        <item x="36"/>
        <item t="default"/>
      </items>
    </pivotField>
    <pivotField axis="axisPage" multipleItemSelectionAllowed="1" showAll="0">
      <items count="7">
        <item h="1" x="4"/>
        <item h="1" x="0"/>
        <item h="1" x="1"/>
        <item x="2"/>
        <item h="1" x="5"/>
        <item h="1"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3"/>
  </rowFields>
  <rowItems count="13">
    <i>
      <x v="12"/>
    </i>
    <i>
      <x v="13"/>
    </i>
    <i>
      <x v="14"/>
    </i>
    <i>
      <x v="15"/>
    </i>
    <i>
      <x v="21"/>
    </i>
    <i>
      <x v="22"/>
    </i>
    <i>
      <x v="23"/>
    </i>
    <i>
      <x v="24"/>
    </i>
    <i>
      <x v="27"/>
    </i>
    <i>
      <x v="28"/>
    </i>
    <i>
      <x v="29"/>
    </i>
    <i>
      <x v="38"/>
    </i>
    <i t="grand">
      <x/>
    </i>
  </rowItems>
  <colFields count="1">
    <field x="0"/>
  </colFields>
  <colItems count="14">
    <i>
      <x v="2"/>
    </i>
    <i>
      <x v="4"/>
    </i>
    <i>
      <x v="6"/>
    </i>
    <i>
      <x v="7"/>
    </i>
    <i>
      <x v="8"/>
    </i>
    <i>
      <x v="10"/>
    </i>
    <i>
      <x v="12"/>
    </i>
    <i>
      <x v="14"/>
    </i>
    <i>
      <x v="16"/>
    </i>
    <i>
      <x v="18"/>
    </i>
    <i>
      <x v="20"/>
    </i>
    <i>
      <x v="21"/>
    </i>
    <i>
      <x v="22"/>
    </i>
    <i t="grand">
      <x/>
    </i>
  </colItems>
  <pageFields count="1">
    <pageField fld="4" hier="-1"/>
  </pageFields>
  <dataFields count="1">
    <dataField name="Promedio de Nitratos" fld="18" subtotal="average" baseField="3" baseItem="22"/>
  </dataFields>
  <formats count="50">
    <format dxfId="982">
      <pivotArea type="all" dataOnly="0" outline="0" fieldPosition="0"/>
    </format>
    <format dxfId="981">
      <pivotArea outline="0" collapsedLevelsAreSubtotals="1" fieldPosition="0"/>
    </format>
    <format dxfId="980">
      <pivotArea type="origin" dataOnly="0" labelOnly="1" outline="0" fieldPosition="0"/>
    </format>
    <format dxfId="979">
      <pivotArea field="0" type="button" dataOnly="0" labelOnly="1" outline="0" axis="axisCol" fieldPosition="0"/>
    </format>
    <format dxfId="978">
      <pivotArea type="topRight" dataOnly="0" labelOnly="1" outline="0" fieldPosition="0"/>
    </format>
    <format dxfId="977">
      <pivotArea field="3" type="button" dataOnly="0" labelOnly="1" outline="0" axis="axisRow" fieldPosition="0"/>
    </format>
    <format dxfId="976">
      <pivotArea dataOnly="0" labelOnly="1" fieldPosition="0">
        <references count="1">
          <reference field="3" count="9">
            <x v="16"/>
            <x v="17"/>
            <x v="18"/>
            <x v="19"/>
            <x v="20"/>
            <x v="25"/>
            <x v="30"/>
            <x v="32"/>
            <x v="33"/>
          </reference>
        </references>
      </pivotArea>
    </format>
    <format dxfId="975">
      <pivotArea dataOnly="0" labelOnly="1" grandRow="1" outline="0" fieldPosition="0"/>
    </format>
    <format dxfId="974">
      <pivotArea dataOnly="0" labelOnly="1" fieldPosition="0">
        <references count="1">
          <reference field="0" count="18">
            <x v="0"/>
            <x v="1"/>
            <x v="2"/>
            <x v="3"/>
            <x v="4"/>
            <x v="9"/>
            <x v="10"/>
            <x v="11"/>
            <x v="12"/>
            <x v="13"/>
            <x v="15"/>
            <x v="16"/>
            <x v="17"/>
            <x v="18"/>
            <x v="20"/>
            <x v="21"/>
            <x v="22"/>
            <x v="23"/>
          </reference>
        </references>
      </pivotArea>
    </format>
    <format dxfId="973">
      <pivotArea dataOnly="0" labelOnly="1" grandCol="1" outline="0" fieldPosition="0"/>
    </format>
    <format dxfId="972">
      <pivotArea type="all" dataOnly="0" outline="0" fieldPosition="0"/>
    </format>
    <format dxfId="971">
      <pivotArea outline="0" collapsedLevelsAreSubtotals="1" fieldPosition="0"/>
    </format>
    <format dxfId="970">
      <pivotArea type="origin" dataOnly="0" labelOnly="1" outline="0" fieldPosition="0"/>
    </format>
    <format dxfId="969">
      <pivotArea field="0" type="button" dataOnly="0" labelOnly="1" outline="0" axis="axisCol" fieldPosition="0"/>
    </format>
    <format dxfId="968">
      <pivotArea type="topRight" dataOnly="0" labelOnly="1" outline="0" fieldPosition="0"/>
    </format>
    <format dxfId="967">
      <pivotArea field="3" type="button" dataOnly="0" labelOnly="1" outline="0" axis="axisRow" fieldPosition="0"/>
    </format>
    <format dxfId="966">
      <pivotArea dataOnly="0" labelOnly="1" fieldPosition="0">
        <references count="1">
          <reference field="3" count="11">
            <x v="12"/>
            <x v="13"/>
            <x v="14"/>
            <x v="15"/>
            <x v="21"/>
            <x v="22"/>
            <x v="23"/>
            <x v="24"/>
            <x v="27"/>
            <x v="28"/>
            <x v="29"/>
          </reference>
        </references>
      </pivotArea>
    </format>
    <format dxfId="965">
      <pivotArea dataOnly="0" labelOnly="1" grandRow="1" outline="0" fieldPosition="0"/>
    </format>
    <format dxfId="964">
      <pivotArea dataOnly="0" labelOnly="1" fieldPosition="0">
        <references count="1">
          <reference field="0" count="13">
            <x v="2"/>
            <x v="4"/>
            <x v="6"/>
            <x v="7"/>
            <x v="8"/>
            <x v="10"/>
            <x v="12"/>
            <x v="14"/>
            <x v="16"/>
            <x v="18"/>
            <x v="20"/>
            <x v="21"/>
            <x v="22"/>
          </reference>
        </references>
      </pivotArea>
    </format>
    <format dxfId="963">
      <pivotArea dataOnly="0" labelOnly="1" grandCol="1" outline="0" fieldPosition="0"/>
    </format>
    <format dxfId="962">
      <pivotArea type="all" dataOnly="0" outline="0" fieldPosition="0"/>
    </format>
    <format dxfId="961">
      <pivotArea outline="0" collapsedLevelsAreSubtotals="1" fieldPosition="0"/>
    </format>
    <format dxfId="960">
      <pivotArea type="origin" dataOnly="0" labelOnly="1" outline="0" fieldPosition="0"/>
    </format>
    <format dxfId="959">
      <pivotArea field="0" type="button" dataOnly="0" labelOnly="1" outline="0" axis="axisCol" fieldPosition="0"/>
    </format>
    <format dxfId="958">
      <pivotArea type="topRight" dataOnly="0" labelOnly="1" outline="0" fieldPosition="0"/>
    </format>
    <format dxfId="957">
      <pivotArea field="3" type="button" dataOnly="0" labelOnly="1" outline="0" axis="axisRow" fieldPosition="0"/>
    </format>
    <format dxfId="956">
      <pivotArea dataOnly="0" labelOnly="1" fieldPosition="0">
        <references count="1">
          <reference field="3" count="11">
            <x v="12"/>
            <x v="13"/>
            <x v="14"/>
            <x v="15"/>
            <x v="21"/>
            <x v="22"/>
            <x v="23"/>
            <x v="24"/>
            <x v="27"/>
            <x v="28"/>
            <x v="29"/>
          </reference>
        </references>
      </pivotArea>
    </format>
    <format dxfId="955">
      <pivotArea dataOnly="0" labelOnly="1" grandRow="1" outline="0" fieldPosition="0"/>
    </format>
    <format dxfId="954">
      <pivotArea dataOnly="0" labelOnly="1" fieldPosition="0">
        <references count="1">
          <reference field="0" count="13">
            <x v="2"/>
            <x v="4"/>
            <x v="6"/>
            <x v="7"/>
            <x v="8"/>
            <x v="10"/>
            <x v="12"/>
            <x v="14"/>
            <x v="16"/>
            <x v="18"/>
            <x v="20"/>
            <x v="21"/>
            <x v="22"/>
          </reference>
        </references>
      </pivotArea>
    </format>
    <format dxfId="953">
      <pivotArea dataOnly="0" labelOnly="1" grandCol="1" outline="0" fieldPosition="0"/>
    </format>
    <format dxfId="952">
      <pivotArea type="all" dataOnly="0" outline="0" fieldPosition="0"/>
    </format>
    <format dxfId="951">
      <pivotArea outline="0" collapsedLevelsAreSubtotals="1" fieldPosition="0"/>
    </format>
    <format dxfId="950">
      <pivotArea type="origin" dataOnly="0" labelOnly="1" outline="0" fieldPosition="0"/>
    </format>
    <format dxfId="949">
      <pivotArea field="0" type="button" dataOnly="0" labelOnly="1" outline="0" axis="axisCol" fieldPosition="0"/>
    </format>
    <format dxfId="948">
      <pivotArea type="topRight" dataOnly="0" labelOnly="1" outline="0" fieldPosition="0"/>
    </format>
    <format dxfId="947">
      <pivotArea field="3" type="button" dataOnly="0" labelOnly="1" outline="0" axis="axisRow" fieldPosition="0"/>
    </format>
    <format dxfId="946">
      <pivotArea dataOnly="0" labelOnly="1" fieldPosition="0">
        <references count="1">
          <reference field="3" count="11">
            <x v="12"/>
            <x v="13"/>
            <x v="14"/>
            <x v="15"/>
            <x v="21"/>
            <x v="22"/>
            <x v="23"/>
            <x v="24"/>
            <x v="27"/>
            <x v="28"/>
            <x v="29"/>
          </reference>
        </references>
      </pivotArea>
    </format>
    <format dxfId="945">
      <pivotArea dataOnly="0" labelOnly="1" grandRow="1" outline="0" fieldPosition="0"/>
    </format>
    <format dxfId="944">
      <pivotArea dataOnly="0" labelOnly="1" fieldPosition="0">
        <references count="1">
          <reference field="0" count="13">
            <x v="2"/>
            <x v="4"/>
            <x v="6"/>
            <x v="7"/>
            <x v="8"/>
            <x v="10"/>
            <x v="12"/>
            <x v="14"/>
            <x v="16"/>
            <x v="18"/>
            <x v="20"/>
            <x v="21"/>
            <x v="22"/>
          </reference>
        </references>
      </pivotArea>
    </format>
    <format dxfId="943">
      <pivotArea dataOnly="0" labelOnly="1" grandCol="1" outline="0" fieldPosition="0"/>
    </format>
    <format dxfId="942">
      <pivotArea type="all" dataOnly="0" outline="0" fieldPosition="0"/>
    </format>
    <format dxfId="941">
      <pivotArea outline="0" collapsedLevelsAreSubtotals="1" fieldPosition="0"/>
    </format>
    <format dxfId="940">
      <pivotArea type="origin" dataOnly="0" labelOnly="1" outline="0" fieldPosition="0"/>
    </format>
    <format dxfId="939">
      <pivotArea field="0" type="button" dataOnly="0" labelOnly="1" outline="0" axis="axisCol" fieldPosition="0"/>
    </format>
    <format dxfId="938">
      <pivotArea type="topRight" dataOnly="0" labelOnly="1" outline="0" fieldPosition="0"/>
    </format>
    <format dxfId="937">
      <pivotArea field="3" type="button" dataOnly="0" labelOnly="1" outline="0" axis="axisRow" fieldPosition="0"/>
    </format>
    <format dxfId="936">
      <pivotArea dataOnly="0" labelOnly="1" fieldPosition="0">
        <references count="1">
          <reference field="3" count="11">
            <x v="12"/>
            <x v="13"/>
            <x v="14"/>
            <x v="15"/>
            <x v="21"/>
            <x v="22"/>
            <x v="23"/>
            <x v="24"/>
            <x v="27"/>
            <x v="28"/>
            <x v="29"/>
          </reference>
        </references>
      </pivotArea>
    </format>
    <format dxfId="935">
      <pivotArea dataOnly="0" labelOnly="1" grandRow="1" outline="0" fieldPosition="0"/>
    </format>
    <format dxfId="934">
      <pivotArea dataOnly="0" labelOnly="1" fieldPosition="0">
        <references count="1">
          <reference field="0" count="13">
            <x v="2"/>
            <x v="4"/>
            <x v="6"/>
            <x v="7"/>
            <x v="8"/>
            <x v="10"/>
            <x v="12"/>
            <x v="14"/>
            <x v="16"/>
            <x v="18"/>
            <x v="20"/>
            <x v="21"/>
            <x v="22"/>
          </reference>
        </references>
      </pivotArea>
    </format>
    <format dxfId="933">
      <pivotArea dataOnly="0" labelOnly="1" grandCol="1" outline="0" fieldPosition="0"/>
    </format>
  </formats>
  <chartFormats count="78">
    <chartFormat chart="14" format="39" series="1">
      <pivotArea type="data" outline="0" fieldPosition="0">
        <references count="1">
          <reference field="0" count="1" selected="0">
            <x v="2"/>
          </reference>
        </references>
      </pivotArea>
    </chartFormat>
    <chartFormat chart="14" format="40" series="1">
      <pivotArea type="data" outline="0" fieldPosition="0">
        <references count="1">
          <reference field="0" count="1" selected="0">
            <x v="4"/>
          </reference>
        </references>
      </pivotArea>
    </chartFormat>
    <chartFormat chart="14" format="41" series="1">
      <pivotArea type="data" outline="0" fieldPosition="0">
        <references count="1">
          <reference field="0" count="1" selected="0">
            <x v="6"/>
          </reference>
        </references>
      </pivotArea>
    </chartFormat>
    <chartFormat chart="14" format="42" series="1">
      <pivotArea type="data" outline="0" fieldPosition="0">
        <references count="1">
          <reference field="0" count="1" selected="0">
            <x v="7"/>
          </reference>
        </references>
      </pivotArea>
    </chartFormat>
    <chartFormat chart="14" format="43" series="1">
      <pivotArea type="data" outline="0" fieldPosition="0">
        <references count="1">
          <reference field="0" count="1" selected="0">
            <x v="8"/>
          </reference>
        </references>
      </pivotArea>
    </chartFormat>
    <chartFormat chart="14" format="44" series="1">
      <pivotArea type="data" outline="0" fieldPosition="0">
        <references count="1">
          <reference field="0" count="1" selected="0">
            <x v="10"/>
          </reference>
        </references>
      </pivotArea>
    </chartFormat>
    <chartFormat chart="14" format="45" series="1">
      <pivotArea type="data" outline="0" fieldPosition="0">
        <references count="1">
          <reference field="0" count="1" selected="0">
            <x v="12"/>
          </reference>
        </references>
      </pivotArea>
    </chartFormat>
    <chartFormat chart="14" format="46" series="1">
      <pivotArea type="data" outline="0" fieldPosition="0">
        <references count="1">
          <reference field="0" count="1" selected="0">
            <x v="14"/>
          </reference>
        </references>
      </pivotArea>
    </chartFormat>
    <chartFormat chart="14" format="47" series="1">
      <pivotArea type="data" outline="0" fieldPosition="0">
        <references count="1">
          <reference field="0" count="1" selected="0">
            <x v="16"/>
          </reference>
        </references>
      </pivotArea>
    </chartFormat>
    <chartFormat chart="14" format="48" series="1">
      <pivotArea type="data" outline="0" fieldPosition="0">
        <references count="1">
          <reference field="0" count="1" selected="0">
            <x v="18"/>
          </reference>
        </references>
      </pivotArea>
    </chartFormat>
    <chartFormat chart="14" format="49" series="1">
      <pivotArea type="data" outline="0" fieldPosition="0">
        <references count="1">
          <reference field="0" count="1" selected="0">
            <x v="20"/>
          </reference>
        </references>
      </pivotArea>
    </chartFormat>
    <chartFormat chart="14" format="50" series="1">
      <pivotArea type="data" outline="0" fieldPosition="0">
        <references count="1">
          <reference field="0" count="1" selected="0">
            <x v="21"/>
          </reference>
        </references>
      </pivotArea>
    </chartFormat>
    <chartFormat chart="14" format="51" series="1">
      <pivotArea type="data" outline="0" fieldPosition="0">
        <references count="1">
          <reference field="0" count="1" selected="0">
            <x v="22"/>
          </reference>
        </references>
      </pivotArea>
    </chartFormat>
    <chartFormat chart="16" format="104" series="1">
      <pivotArea type="data" outline="0" fieldPosition="0">
        <references count="1">
          <reference field="0" count="1" selected="0">
            <x v="2"/>
          </reference>
        </references>
      </pivotArea>
    </chartFormat>
    <chartFormat chart="16" format="105" series="1">
      <pivotArea type="data" outline="0" fieldPosition="0">
        <references count="1">
          <reference field="0" count="1" selected="0">
            <x v="4"/>
          </reference>
        </references>
      </pivotArea>
    </chartFormat>
    <chartFormat chart="16" format="106" series="1">
      <pivotArea type="data" outline="0" fieldPosition="0">
        <references count="1">
          <reference field="0" count="1" selected="0">
            <x v="6"/>
          </reference>
        </references>
      </pivotArea>
    </chartFormat>
    <chartFormat chart="16" format="107" series="1">
      <pivotArea type="data" outline="0" fieldPosition="0">
        <references count="1">
          <reference field="0" count="1" selected="0">
            <x v="7"/>
          </reference>
        </references>
      </pivotArea>
    </chartFormat>
    <chartFormat chart="16" format="108" series="1">
      <pivotArea type="data" outline="0" fieldPosition="0">
        <references count="1">
          <reference field="0" count="1" selected="0">
            <x v="8"/>
          </reference>
        </references>
      </pivotArea>
    </chartFormat>
    <chartFormat chart="16" format="109" series="1">
      <pivotArea type="data" outline="0" fieldPosition="0">
        <references count="1">
          <reference field="0" count="1" selected="0">
            <x v="10"/>
          </reference>
        </references>
      </pivotArea>
    </chartFormat>
    <chartFormat chart="16" format="110" series="1">
      <pivotArea type="data" outline="0" fieldPosition="0">
        <references count="1">
          <reference field="0" count="1" selected="0">
            <x v="12"/>
          </reference>
        </references>
      </pivotArea>
    </chartFormat>
    <chartFormat chart="16" format="111" series="1">
      <pivotArea type="data" outline="0" fieldPosition="0">
        <references count="1">
          <reference field="0" count="1" selected="0">
            <x v="14"/>
          </reference>
        </references>
      </pivotArea>
    </chartFormat>
    <chartFormat chart="16" format="112" series="1">
      <pivotArea type="data" outline="0" fieldPosition="0">
        <references count="1">
          <reference field="0" count="1" selected="0">
            <x v="16"/>
          </reference>
        </references>
      </pivotArea>
    </chartFormat>
    <chartFormat chart="16" format="113" series="1">
      <pivotArea type="data" outline="0" fieldPosition="0">
        <references count="1">
          <reference field="0" count="1" selected="0">
            <x v="18"/>
          </reference>
        </references>
      </pivotArea>
    </chartFormat>
    <chartFormat chart="16" format="114" series="1">
      <pivotArea type="data" outline="0" fieldPosition="0">
        <references count="1">
          <reference field="0" count="1" selected="0">
            <x v="20"/>
          </reference>
        </references>
      </pivotArea>
    </chartFormat>
    <chartFormat chart="16" format="115" series="1">
      <pivotArea type="data" outline="0" fieldPosition="0">
        <references count="1">
          <reference field="0" count="1" selected="0">
            <x v="21"/>
          </reference>
        </references>
      </pivotArea>
    </chartFormat>
    <chartFormat chart="16" format="116" series="1">
      <pivotArea type="data" outline="0" fieldPosition="0">
        <references count="1">
          <reference field="0" count="1" selected="0">
            <x v="22"/>
          </reference>
        </references>
      </pivotArea>
    </chartFormat>
    <chartFormat chart="17" format="130" series="1">
      <pivotArea type="data" outline="0" fieldPosition="0">
        <references count="1">
          <reference field="0" count="1" selected="0">
            <x v="2"/>
          </reference>
        </references>
      </pivotArea>
    </chartFormat>
    <chartFormat chart="17" format="131" series="1">
      <pivotArea type="data" outline="0" fieldPosition="0">
        <references count="1">
          <reference field="0" count="1" selected="0">
            <x v="4"/>
          </reference>
        </references>
      </pivotArea>
    </chartFormat>
    <chartFormat chart="17" format="132" series="1">
      <pivotArea type="data" outline="0" fieldPosition="0">
        <references count="1">
          <reference field="0" count="1" selected="0">
            <x v="6"/>
          </reference>
        </references>
      </pivotArea>
    </chartFormat>
    <chartFormat chart="17" format="133" series="1">
      <pivotArea type="data" outline="0" fieldPosition="0">
        <references count="1">
          <reference field="0" count="1" selected="0">
            <x v="7"/>
          </reference>
        </references>
      </pivotArea>
    </chartFormat>
    <chartFormat chart="17" format="134" series="1">
      <pivotArea type="data" outline="0" fieldPosition="0">
        <references count="1">
          <reference field="0" count="1" selected="0">
            <x v="8"/>
          </reference>
        </references>
      </pivotArea>
    </chartFormat>
    <chartFormat chart="17" format="135" series="1">
      <pivotArea type="data" outline="0" fieldPosition="0">
        <references count="1">
          <reference field="0" count="1" selected="0">
            <x v="10"/>
          </reference>
        </references>
      </pivotArea>
    </chartFormat>
    <chartFormat chart="17" format="136" series="1">
      <pivotArea type="data" outline="0" fieldPosition="0">
        <references count="1">
          <reference field="0" count="1" selected="0">
            <x v="12"/>
          </reference>
        </references>
      </pivotArea>
    </chartFormat>
    <chartFormat chart="17" format="137" series="1">
      <pivotArea type="data" outline="0" fieldPosition="0">
        <references count="1">
          <reference field="0" count="1" selected="0">
            <x v="14"/>
          </reference>
        </references>
      </pivotArea>
    </chartFormat>
    <chartFormat chart="17" format="138" series="1">
      <pivotArea type="data" outline="0" fieldPosition="0">
        <references count="1">
          <reference field="0" count="1" selected="0">
            <x v="16"/>
          </reference>
        </references>
      </pivotArea>
    </chartFormat>
    <chartFormat chart="17" format="139" series="1">
      <pivotArea type="data" outline="0" fieldPosition="0">
        <references count="1">
          <reference field="0" count="1" selected="0">
            <x v="18"/>
          </reference>
        </references>
      </pivotArea>
    </chartFormat>
    <chartFormat chart="17" format="140" series="1">
      <pivotArea type="data" outline="0" fieldPosition="0">
        <references count="1">
          <reference field="0" count="1" selected="0">
            <x v="20"/>
          </reference>
        </references>
      </pivotArea>
    </chartFormat>
    <chartFormat chart="17" format="141" series="1">
      <pivotArea type="data" outline="0" fieldPosition="0">
        <references count="1">
          <reference field="0" count="1" selected="0">
            <x v="21"/>
          </reference>
        </references>
      </pivotArea>
    </chartFormat>
    <chartFormat chart="17" format="142" series="1">
      <pivotArea type="data" outline="0" fieldPosition="0">
        <references count="1">
          <reference field="0" count="1" selected="0">
            <x v="22"/>
          </reference>
        </references>
      </pivotArea>
    </chartFormat>
    <chartFormat chart="18" format="156" series="1">
      <pivotArea type="data" outline="0" fieldPosition="0">
        <references count="1">
          <reference field="0" count="1" selected="0">
            <x v="2"/>
          </reference>
        </references>
      </pivotArea>
    </chartFormat>
    <chartFormat chart="18" format="157" series="1">
      <pivotArea type="data" outline="0" fieldPosition="0">
        <references count="1">
          <reference field="0" count="1" selected="0">
            <x v="4"/>
          </reference>
        </references>
      </pivotArea>
    </chartFormat>
    <chartFormat chart="18" format="158" series="1">
      <pivotArea type="data" outline="0" fieldPosition="0">
        <references count="1">
          <reference field="0" count="1" selected="0">
            <x v="6"/>
          </reference>
        </references>
      </pivotArea>
    </chartFormat>
    <chartFormat chart="18" format="159" series="1">
      <pivotArea type="data" outline="0" fieldPosition="0">
        <references count="1">
          <reference field="0" count="1" selected="0">
            <x v="7"/>
          </reference>
        </references>
      </pivotArea>
    </chartFormat>
    <chartFormat chart="18" format="160" series="1">
      <pivotArea type="data" outline="0" fieldPosition="0">
        <references count="1">
          <reference field="0" count="1" selected="0">
            <x v="8"/>
          </reference>
        </references>
      </pivotArea>
    </chartFormat>
    <chartFormat chart="18" format="161" series="1">
      <pivotArea type="data" outline="0" fieldPosition="0">
        <references count="1">
          <reference field="0" count="1" selected="0">
            <x v="10"/>
          </reference>
        </references>
      </pivotArea>
    </chartFormat>
    <chartFormat chart="18" format="162" series="1">
      <pivotArea type="data" outline="0" fieldPosition="0">
        <references count="1">
          <reference field="0" count="1" selected="0">
            <x v="12"/>
          </reference>
        </references>
      </pivotArea>
    </chartFormat>
    <chartFormat chart="18" format="163" series="1">
      <pivotArea type="data" outline="0" fieldPosition="0">
        <references count="1">
          <reference field="0" count="1" selected="0">
            <x v="14"/>
          </reference>
        </references>
      </pivotArea>
    </chartFormat>
    <chartFormat chart="18" format="164" series="1">
      <pivotArea type="data" outline="0" fieldPosition="0">
        <references count="1">
          <reference field="0" count="1" selected="0">
            <x v="16"/>
          </reference>
        </references>
      </pivotArea>
    </chartFormat>
    <chartFormat chart="18" format="165" series="1">
      <pivotArea type="data" outline="0" fieldPosition="0">
        <references count="1">
          <reference field="0" count="1" selected="0">
            <x v="18"/>
          </reference>
        </references>
      </pivotArea>
    </chartFormat>
    <chartFormat chart="18" format="166" series="1">
      <pivotArea type="data" outline="0" fieldPosition="0">
        <references count="1">
          <reference field="0" count="1" selected="0">
            <x v="20"/>
          </reference>
        </references>
      </pivotArea>
    </chartFormat>
    <chartFormat chart="18" format="167" series="1">
      <pivotArea type="data" outline="0" fieldPosition="0">
        <references count="1">
          <reference field="0" count="1" selected="0">
            <x v="21"/>
          </reference>
        </references>
      </pivotArea>
    </chartFormat>
    <chartFormat chart="18" format="168" series="1">
      <pivotArea type="data" outline="0" fieldPosition="0">
        <references count="1">
          <reference field="0" count="1" selected="0">
            <x v="22"/>
          </reference>
        </references>
      </pivotArea>
    </chartFormat>
    <chartFormat chart="19" format="182" series="1">
      <pivotArea type="data" outline="0" fieldPosition="0">
        <references count="1">
          <reference field="0" count="1" selected="0">
            <x v="2"/>
          </reference>
        </references>
      </pivotArea>
    </chartFormat>
    <chartFormat chart="19" format="183" series="1">
      <pivotArea type="data" outline="0" fieldPosition="0">
        <references count="1">
          <reference field="0" count="1" selected="0">
            <x v="4"/>
          </reference>
        </references>
      </pivotArea>
    </chartFormat>
    <chartFormat chart="19" format="184" series="1">
      <pivotArea type="data" outline="0" fieldPosition="0">
        <references count="1">
          <reference field="0" count="1" selected="0">
            <x v="6"/>
          </reference>
        </references>
      </pivotArea>
    </chartFormat>
    <chartFormat chart="19" format="185" series="1">
      <pivotArea type="data" outline="0" fieldPosition="0">
        <references count="1">
          <reference field="0" count="1" selected="0">
            <x v="7"/>
          </reference>
        </references>
      </pivotArea>
    </chartFormat>
    <chartFormat chart="19" format="186" series="1">
      <pivotArea type="data" outline="0" fieldPosition="0">
        <references count="1">
          <reference field="0" count="1" selected="0">
            <x v="8"/>
          </reference>
        </references>
      </pivotArea>
    </chartFormat>
    <chartFormat chart="19" format="187" series="1">
      <pivotArea type="data" outline="0" fieldPosition="0">
        <references count="1">
          <reference field="0" count="1" selected="0">
            <x v="10"/>
          </reference>
        </references>
      </pivotArea>
    </chartFormat>
    <chartFormat chart="19" format="188" series="1">
      <pivotArea type="data" outline="0" fieldPosition="0">
        <references count="1">
          <reference field="0" count="1" selected="0">
            <x v="12"/>
          </reference>
        </references>
      </pivotArea>
    </chartFormat>
    <chartFormat chart="19" format="189" series="1">
      <pivotArea type="data" outline="0" fieldPosition="0">
        <references count="1">
          <reference field="0" count="1" selected="0">
            <x v="14"/>
          </reference>
        </references>
      </pivotArea>
    </chartFormat>
    <chartFormat chart="19" format="190" series="1">
      <pivotArea type="data" outline="0" fieldPosition="0">
        <references count="1">
          <reference field="0" count="1" selected="0">
            <x v="16"/>
          </reference>
        </references>
      </pivotArea>
    </chartFormat>
    <chartFormat chart="19" format="191" series="1">
      <pivotArea type="data" outline="0" fieldPosition="0">
        <references count="1">
          <reference field="0" count="1" selected="0">
            <x v="18"/>
          </reference>
        </references>
      </pivotArea>
    </chartFormat>
    <chartFormat chart="19" format="192" series="1">
      <pivotArea type="data" outline="0" fieldPosition="0">
        <references count="1">
          <reference field="0" count="1" selected="0">
            <x v="20"/>
          </reference>
        </references>
      </pivotArea>
    </chartFormat>
    <chartFormat chart="19" format="193" series="1">
      <pivotArea type="data" outline="0" fieldPosition="0">
        <references count="1">
          <reference field="0" count="1" selected="0">
            <x v="21"/>
          </reference>
        </references>
      </pivotArea>
    </chartFormat>
    <chartFormat chart="19" format="194" series="1">
      <pivotArea type="data" outline="0" fieldPosition="0">
        <references count="1">
          <reference field="0" count="1" selected="0">
            <x v="22"/>
          </reference>
        </references>
      </pivotArea>
    </chartFormat>
    <chartFormat chart="19" format="195" series="1">
      <pivotArea type="data" outline="0" fieldPosition="0">
        <references count="2">
          <reference field="4294967294" count="1" selected="0">
            <x v="0"/>
          </reference>
          <reference field="0" count="1" selected="0">
            <x v="2"/>
          </reference>
        </references>
      </pivotArea>
    </chartFormat>
    <chartFormat chart="19" format="196" series="1">
      <pivotArea type="data" outline="0" fieldPosition="0">
        <references count="2">
          <reference field="4294967294" count="1" selected="0">
            <x v="0"/>
          </reference>
          <reference field="0" count="1" selected="0">
            <x v="4"/>
          </reference>
        </references>
      </pivotArea>
    </chartFormat>
    <chartFormat chart="19" format="197" series="1">
      <pivotArea type="data" outline="0" fieldPosition="0">
        <references count="2">
          <reference field="4294967294" count="1" selected="0">
            <x v="0"/>
          </reference>
          <reference field="0" count="1" selected="0">
            <x v="6"/>
          </reference>
        </references>
      </pivotArea>
    </chartFormat>
    <chartFormat chart="19" format="198" series="1">
      <pivotArea type="data" outline="0" fieldPosition="0">
        <references count="2">
          <reference field="4294967294" count="1" selected="0">
            <x v="0"/>
          </reference>
          <reference field="0" count="1" selected="0">
            <x v="7"/>
          </reference>
        </references>
      </pivotArea>
    </chartFormat>
    <chartFormat chart="19" format="199" series="1">
      <pivotArea type="data" outline="0" fieldPosition="0">
        <references count="2">
          <reference field="4294967294" count="1" selected="0">
            <x v="0"/>
          </reference>
          <reference field="0" count="1" selected="0">
            <x v="8"/>
          </reference>
        </references>
      </pivotArea>
    </chartFormat>
    <chartFormat chart="19" format="200" series="1">
      <pivotArea type="data" outline="0" fieldPosition="0">
        <references count="2">
          <reference field="4294967294" count="1" selected="0">
            <x v="0"/>
          </reference>
          <reference field="0" count="1" selected="0">
            <x v="10"/>
          </reference>
        </references>
      </pivotArea>
    </chartFormat>
    <chartFormat chart="19" format="201" series="1">
      <pivotArea type="data" outline="0" fieldPosition="0">
        <references count="2">
          <reference field="4294967294" count="1" selected="0">
            <x v="0"/>
          </reference>
          <reference field="0" count="1" selected="0">
            <x v="12"/>
          </reference>
        </references>
      </pivotArea>
    </chartFormat>
    <chartFormat chart="19" format="202" series="1">
      <pivotArea type="data" outline="0" fieldPosition="0">
        <references count="2">
          <reference field="4294967294" count="1" selected="0">
            <x v="0"/>
          </reference>
          <reference field="0" count="1" selected="0">
            <x v="14"/>
          </reference>
        </references>
      </pivotArea>
    </chartFormat>
    <chartFormat chart="19" format="203" series="1">
      <pivotArea type="data" outline="0" fieldPosition="0">
        <references count="2">
          <reference field="4294967294" count="1" selected="0">
            <x v="0"/>
          </reference>
          <reference field="0" count="1" selected="0">
            <x v="16"/>
          </reference>
        </references>
      </pivotArea>
    </chartFormat>
    <chartFormat chart="19" format="204" series="1">
      <pivotArea type="data" outline="0" fieldPosition="0">
        <references count="2">
          <reference field="4294967294" count="1" selected="0">
            <x v="0"/>
          </reference>
          <reference field="0" count="1" selected="0">
            <x v="18"/>
          </reference>
        </references>
      </pivotArea>
    </chartFormat>
    <chartFormat chart="19" format="205" series="1">
      <pivotArea type="data" outline="0" fieldPosition="0">
        <references count="2">
          <reference field="4294967294" count="1" selected="0">
            <x v="0"/>
          </reference>
          <reference field="0" count="1" selected="0">
            <x v="20"/>
          </reference>
        </references>
      </pivotArea>
    </chartFormat>
    <chartFormat chart="19" format="206" series="1">
      <pivotArea type="data" outline="0" fieldPosition="0">
        <references count="2">
          <reference field="4294967294" count="1" selected="0">
            <x v="0"/>
          </reference>
          <reference field="0" count="1" selected="0">
            <x v="21"/>
          </reference>
        </references>
      </pivotArea>
    </chartFormat>
    <chartFormat chart="19" format="207" series="1">
      <pivotArea type="data" outline="0" fieldPosition="0">
        <references count="2">
          <reference field="4294967294" count="1" selected="0">
            <x v="0"/>
          </reference>
          <reference field="0" count="1" selected="0">
            <x v="2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00000000-0007-0000-0400-000003000000}" name="TablaDinámica8" cacheId="0"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chartFormat="15">
  <location ref="A193:Z232" firstHeaderRow="1" firstDataRow="2" firstDataCol="1"/>
  <pivotFields count="34">
    <pivotField axis="axisCol" showAll="0">
      <items count="26">
        <item x="16"/>
        <item x="0"/>
        <item x="1"/>
        <item x="2"/>
        <item x="3"/>
        <item x="20"/>
        <item x="18"/>
        <item x="22"/>
        <item x="21"/>
        <item x="6"/>
        <item x="7"/>
        <item x="8"/>
        <item x="9"/>
        <item x="17"/>
        <item x="23"/>
        <item x="10"/>
        <item x="11"/>
        <item x="12"/>
        <item x="13"/>
        <item x="19"/>
        <item x="4"/>
        <item x="5"/>
        <item x="14"/>
        <item x="15"/>
        <item x="24"/>
        <item t="default"/>
      </items>
    </pivotField>
    <pivotField showAll="0"/>
    <pivotField showAll="0"/>
    <pivotField axis="axisRow" showAll="0">
      <items count="41">
        <item x="0"/>
        <item x="1"/>
        <item x="2"/>
        <item x="3"/>
        <item x="4"/>
        <item x="5"/>
        <item x="6"/>
        <item x="7"/>
        <item x="8"/>
        <item x="9"/>
        <item x="10"/>
        <item x="11"/>
        <item x="12"/>
        <item x="13"/>
        <item x="14"/>
        <item x="15"/>
        <item x="16"/>
        <item x="17"/>
        <item x="18"/>
        <item x="19"/>
        <item x="20"/>
        <item x="21"/>
        <item x="22"/>
        <item x="23"/>
        <item x="24"/>
        <item x="25"/>
        <item x="26"/>
        <item x="27"/>
        <item x="28"/>
        <item h="1" x="37"/>
        <item x="29"/>
        <item x="30"/>
        <item x="31"/>
        <item h="1" x="38"/>
        <item x="32"/>
        <item x="33"/>
        <item x="34"/>
        <item x="35"/>
        <item m="1" x="39"/>
        <item x="36"/>
        <item t="default"/>
      </items>
    </pivotField>
    <pivotField multipleItemSelectionAllowed="1"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3"/>
  </rowFields>
  <rowItems count="38">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30"/>
    </i>
    <i>
      <x v="31"/>
    </i>
    <i>
      <x v="32"/>
    </i>
    <i>
      <x v="34"/>
    </i>
    <i>
      <x v="35"/>
    </i>
    <i>
      <x v="36"/>
    </i>
    <i>
      <x v="37"/>
    </i>
    <i>
      <x v="39"/>
    </i>
    <i t="grand">
      <x/>
    </i>
  </rowItems>
  <colFields count="1">
    <field x="0"/>
  </colFields>
  <colItems count="25">
    <i>
      <x/>
    </i>
    <i>
      <x v="1"/>
    </i>
    <i>
      <x v="2"/>
    </i>
    <i>
      <x v="3"/>
    </i>
    <i>
      <x v="4"/>
    </i>
    <i>
      <x v="5"/>
    </i>
    <i>
      <x v="6"/>
    </i>
    <i>
      <x v="7"/>
    </i>
    <i>
      <x v="8"/>
    </i>
    <i>
      <x v="9"/>
    </i>
    <i>
      <x v="10"/>
    </i>
    <i>
      <x v="11"/>
    </i>
    <i>
      <x v="12"/>
    </i>
    <i>
      <x v="13"/>
    </i>
    <i>
      <x v="14"/>
    </i>
    <i>
      <x v="15"/>
    </i>
    <i>
      <x v="16"/>
    </i>
    <i>
      <x v="17"/>
    </i>
    <i>
      <x v="18"/>
    </i>
    <i>
      <x v="19"/>
    </i>
    <i>
      <x v="20"/>
    </i>
    <i>
      <x v="21"/>
    </i>
    <i>
      <x v="22"/>
    </i>
    <i>
      <x v="23"/>
    </i>
    <i t="grand">
      <x/>
    </i>
  </colItems>
  <dataFields count="1">
    <dataField name="Promedio de Temp Agua" fld="7" subtotal="average" baseField="0" baseItem="710711968"/>
  </dataFields>
  <formats count="90">
    <format dxfId="2572">
      <pivotArea type="all" dataOnly="0" outline="0" fieldPosition="0"/>
    </format>
    <format dxfId="2571">
      <pivotArea outline="0" collapsedLevelsAreSubtotals="1" fieldPosition="0"/>
    </format>
    <format dxfId="2570">
      <pivotArea type="origin" dataOnly="0" labelOnly="1" outline="0" fieldPosition="0"/>
    </format>
    <format dxfId="2569">
      <pivotArea field="0" type="button" dataOnly="0" labelOnly="1" outline="0" axis="axisCol" fieldPosition="0"/>
    </format>
    <format dxfId="2568">
      <pivotArea type="topRight" dataOnly="0" labelOnly="1" outline="0" fieldPosition="0"/>
    </format>
    <format dxfId="2567">
      <pivotArea field="3" type="button" dataOnly="0" labelOnly="1" outline="0" axis="axisRow" fieldPosition="0"/>
    </format>
    <format dxfId="2566">
      <pivotArea dataOnly="0" labelOnly="1" fieldPosition="0">
        <references count="1">
          <reference field="3" count="9">
            <x v="0"/>
            <x v="1"/>
            <x v="2"/>
            <x v="3"/>
            <x v="4"/>
            <x v="5"/>
            <x v="6"/>
            <x v="7"/>
            <x v="8"/>
          </reference>
        </references>
      </pivotArea>
    </format>
    <format dxfId="2565">
      <pivotArea dataOnly="0" labelOnly="1" grandRow="1" outline="0" fieldPosition="0"/>
    </format>
    <format dxfId="2564">
      <pivotArea dataOnly="0" labelOnly="1" fieldPosition="0">
        <references count="1">
          <reference field="0" count="18">
            <x v="0"/>
            <x v="1"/>
            <x v="2"/>
            <x v="3"/>
            <x v="4"/>
            <x v="9"/>
            <x v="10"/>
            <x v="11"/>
            <x v="12"/>
            <x v="13"/>
            <x v="15"/>
            <x v="16"/>
            <x v="17"/>
            <x v="18"/>
            <x v="20"/>
            <x v="21"/>
            <x v="22"/>
            <x v="23"/>
          </reference>
        </references>
      </pivotArea>
    </format>
    <format dxfId="2563">
      <pivotArea dataOnly="0" labelOnly="1" grandCol="1" outline="0" fieldPosition="0"/>
    </format>
    <format dxfId="2562">
      <pivotArea type="all" dataOnly="0" outline="0" fieldPosition="0"/>
    </format>
    <format dxfId="2561">
      <pivotArea outline="0" collapsedLevelsAreSubtotals="1" fieldPosition="0"/>
    </format>
    <format dxfId="2560">
      <pivotArea type="origin" dataOnly="0" labelOnly="1" outline="0" fieldPosition="0"/>
    </format>
    <format dxfId="2559">
      <pivotArea field="0" type="button" dataOnly="0" labelOnly="1" outline="0" axis="axisCol" fieldPosition="0"/>
    </format>
    <format dxfId="2558">
      <pivotArea type="topRight" dataOnly="0" labelOnly="1" outline="0" fieldPosition="0"/>
    </format>
    <format dxfId="2557">
      <pivotArea field="3" type="button" dataOnly="0" labelOnly="1" outline="0" axis="axisRow" fieldPosition="0"/>
    </format>
    <format dxfId="2556">
      <pivotArea dataOnly="0" labelOnly="1" fieldPosition="0">
        <references count="1">
          <reference field="3" count="11">
            <x v="21"/>
            <x v="22"/>
            <x v="23"/>
            <x v="24"/>
            <x v="25"/>
            <x v="26"/>
            <x v="27"/>
            <x v="28"/>
            <x v="30"/>
            <x v="31"/>
            <x v="32"/>
          </reference>
        </references>
      </pivotArea>
    </format>
    <format dxfId="2555">
      <pivotArea dataOnly="0" labelOnly="1" grandRow="1" outline="0" fieldPosition="0"/>
    </format>
    <format dxfId="2554">
      <pivotArea dataOnly="0" labelOnly="1" fieldPosition="0">
        <references count="1">
          <reference field="0" count="13">
            <x v="2"/>
            <x v="4"/>
            <x v="6"/>
            <x v="7"/>
            <x v="8"/>
            <x v="10"/>
            <x v="12"/>
            <x v="14"/>
            <x v="16"/>
            <x v="18"/>
            <x v="20"/>
            <x v="21"/>
            <x v="22"/>
          </reference>
        </references>
      </pivotArea>
    </format>
    <format dxfId="2553">
      <pivotArea dataOnly="0" labelOnly="1" grandCol="1" outline="0" fieldPosition="0"/>
    </format>
    <format dxfId="2552">
      <pivotArea type="all" dataOnly="0" outline="0" fieldPosition="0"/>
    </format>
    <format dxfId="2551">
      <pivotArea outline="0" collapsedLevelsAreSubtotals="1" fieldPosition="0"/>
    </format>
    <format dxfId="2550">
      <pivotArea type="origin" dataOnly="0" labelOnly="1" outline="0" fieldPosition="0"/>
    </format>
    <format dxfId="2549">
      <pivotArea field="0" type="button" dataOnly="0" labelOnly="1" outline="0" axis="axisCol" fieldPosition="0"/>
    </format>
    <format dxfId="2548">
      <pivotArea type="topRight" dataOnly="0" labelOnly="1" outline="0" fieldPosition="0"/>
    </format>
    <format dxfId="2547">
      <pivotArea field="3" type="button" dataOnly="0" labelOnly="1" outline="0" axis="axisRow" fieldPosition="0"/>
    </format>
    <format dxfId="2546">
      <pivotArea dataOnly="0" labelOnly="1" fieldPosition="0">
        <references count="1">
          <reference field="3" count="11">
            <x v="21"/>
            <x v="22"/>
            <x v="23"/>
            <x v="24"/>
            <x v="25"/>
            <x v="26"/>
            <x v="27"/>
            <x v="28"/>
            <x v="30"/>
            <x v="31"/>
            <x v="32"/>
          </reference>
        </references>
      </pivotArea>
    </format>
    <format dxfId="2545">
      <pivotArea dataOnly="0" labelOnly="1" grandRow="1" outline="0" fieldPosition="0"/>
    </format>
    <format dxfId="2544">
      <pivotArea dataOnly="0" labelOnly="1" fieldPosition="0">
        <references count="1">
          <reference field="0" count="13">
            <x v="2"/>
            <x v="4"/>
            <x v="6"/>
            <x v="7"/>
            <x v="8"/>
            <x v="10"/>
            <x v="12"/>
            <x v="14"/>
            <x v="16"/>
            <x v="18"/>
            <x v="20"/>
            <x v="21"/>
            <x v="22"/>
          </reference>
        </references>
      </pivotArea>
    </format>
    <format dxfId="2543">
      <pivotArea dataOnly="0" labelOnly="1" grandCol="1" outline="0" fieldPosition="0"/>
    </format>
    <format dxfId="2542">
      <pivotArea type="all" dataOnly="0" outline="0" fieldPosition="0"/>
    </format>
    <format dxfId="2541">
      <pivotArea outline="0" collapsedLevelsAreSubtotals="1" fieldPosition="0"/>
    </format>
    <format dxfId="2540">
      <pivotArea type="origin" dataOnly="0" labelOnly="1" outline="0" fieldPosition="0"/>
    </format>
    <format dxfId="2539">
      <pivotArea field="0" type="button" dataOnly="0" labelOnly="1" outline="0" axis="axisCol" fieldPosition="0"/>
    </format>
    <format dxfId="2538">
      <pivotArea type="topRight" dataOnly="0" labelOnly="1" outline="0" fieldPosition="0"/>
    </format>
    <format dxfId="2537">
      <pivotArea field="3" type="button" dataOnly="0" labelOnly="1" outline="0" axis="axisRow" fieldPosition="0"/>
    </format>
    <format dxfId="2536">
      <pivotArea dataOnly="0" labelOnly="1" fieldPosition="0">
        <references count="1">
          <reference field="3" count="11">
            <x v="21"/>
            <x v="22"/>
            <x v="23"/>
            <x v="24"/>
            <x v="25"/>
            <x v="26"/>
            <x v="27"/>
            <x v="28"/>
            <x v="30"/>
            <x v="31"/>
            <x v="32"/>
          </reference>
        </references>
      </pivotArea>
    </format>
    <format dxfId="2535">
      <pivotArea dataOnly="0" labelOnly="1" grandRow="1" outline="0" fieldPosition="0"/>
    </format>
    <format dxfId="2534">
      <pivotArea dataOnly="0" labelOnly="1" fieldPosition="0">
        <references count="1">
          <reference field="0" count="13">
            <x v="2"/>
            <x v="4"/>
            <x v="6"/>
            <x v="7"/>
            <x v="8"/>
            <x v="10"/>
            <x v="12"/>
            <x v="14"/>
            <x v="16"/>
            <x v="18"/>
            <x v="20"/>
            <x v="21"/>
            <x v="22"/>
          </reference>
        </references>
      </pivotArea>
    </format>
    <format dxfId="2533">
      <pivotArea dataOnly="0" labelOnly="1" grandCol="1" outline="0" fieldPosition="0"/>
    </format>
    <format dxfId="2532">
      <pivotArea type="all" dataOnly="0" outline="0" fieldPosition="0"/>
    </format>
    <format dxfId="2531">
      <pivotArea outline="0" collapsedLevelsAreSubtotals="1" fieldPosition="0"/>
    </format>
    <format dxfId="2530">
      <pivotArea type="origin" dataOnly="0" labelOnly="1" outline="0" fieldPosition="0"/>
    </format>
    <format dxfId="2529">
      <pivotArea field="0" type="button" dataOnly="0" labelOnly="1" outline="0" axis="axisCol" fieldPosition="0"/>
    </format>
    <format dxfId="2528">
      <pivotArea type="topRight" dataOnly="0" labelOnly="1" outline="0" fieldPosition="0"/>
    </format>
    <format dxfId="2527">
      <pivotArea field="3" type="button" dataOnly="0" labelOnly="1" outline="0" axis="axisRow" fieldPosition="0"/>
    </format>
    <format dxfId="2526">
      <pivotArea dataOnly="0" labelOnly="1" fieldPosition="0">
        <references count="1">
          <reference field="3" count="11">
            <x v="21"/>
            <x v="22"/>
            <x v="23"/>
            <x v="24"/>
            <x v="25"/>
            <x v="26"/>
            <x v="27"/>
            <x v="28"/>
            <x v="30"/>
            <x v="31"/>
            <x v="32"/>
          </reference>
        </references>
      </pivotArea>
    </format>
    <format dxfId="2525">
      <pivotArea dataOnly="0" labelOnly="1" grandRow="1" outline="0" fieldPosition="0"/>
    </format>
    <format dxfId="2524">
      <pivotArea dataOnly="0" labelOnly="1" fieldPosition="0">
        <references count="1">
          <reference field="0" count="13">
            <x v="2"/>
            <x v="4"/>
            <x v="6"/>
            <x v="7"/>
            <x v="8"/>
            <x v="10"/>
            <x v="12"/>
            <x v="14"/>
            <x v="16"/>
            <x v="18"/>
            <x v="20"/>
            <x v="21"/>
            <x v="22"/>
          </reference>
        </references>
      </pivotArea>
    </format>
    <format dxfId="2523">
      <pivotArea dataOnly="0" labelOnly="1" grandCol="1" outline="0" fieldPosition="0"/>
    </format>
    <format dxfId="2522">
      <pivotArea type="all" dataOnly="0" outline="0" fieldPosition="0"/>
    </format>
    <format dxfId="2521">
      <pivotArea outline="0" collapsedLevelsAreSubtotals="1" fieldPosition="0"/>
    </format>
    <format dxfId="2520">
      <pivotArea type="origin" dataOnly="0" labelOnly="1" outline="0" fieldPosition="0"/>
    </format>
    <format dxfId="2519">
      <pivotArea field="0" type="button" dataOnly="0" labelOnly="1" outline="0" axis="axisCol" fieldPosition="0"/>
    </format>
    <format dxfId="2518">
      <pivotArea type="topRight" dataOnly="0" labelOnly="1" outline="0" fieldPosition="0"/>
    </format>
    <format dxfId="2517">
      <pivotArea field="3" type="button" dataOnly="0" labelOnly="1" outline="0" axis="axisRow" fieldPosition="0"/>
    </format>
    <format dxfId="2516">
      <pivotArea dataOnly="0" labelOnly="1" fieldPosition="0">
        <references count="1">
          <reference field="3" count="0"/>
        </references>
      </pivotArea>
    </format>
    <format dxfId="2515">
      <pivotArea dataOnly="0" labelOnly="1" grandRow="1" outline="0" fieldPosition="0"/>
    </format>
    <format dxfId="2514">
      <pivotArea dataOnly="0" labelOnly="1" fieldPosition="0">
        <references count="1">
          <reference field="0" count="0"/>
        </references>
      </pivotArea>
    </format>
    <format dxfId="2513">
      <pivotArea dataOnly="0" labelOnly="1" grandCol="1" outline="0" fieldPosition="0"/>
    </format>
    <format dxfId="2512">
      <pivotArea type="all" dataOnly="0" outline="0" fieldPosition="0"/>
    </format>
    <format dxfId="2511">
      <pivotArea outline="0" collapsedLevelsAreSubtotals="1" fieldPosition="0"/>
    </format>
    <format dxfId="2510">
      <pivotArea type="origin" dataOnly="0" labelOnly="1" outline="0" fieldPosition="0"/>
    </format>
    <format dxfId="2509">
      <pivotArea field="0" type="button" dataOnly="0" labelOnly="1" outline="0" axis="axisCol" fieldPosition="0"/>
    </format>
    <format dxfId="2508">
      <pivotArea type="topRight" dataOnly="0" labelOnly="1" outline="0" fieldPosition="0"/>
    </format>
    <format dxfId="2507">
      <pivotArea field="3" type="button" dataOnly="0" labelOnly="1" outline="0" axis="axisRow" fieldPosition="0"/>
    </format>
    <format dxfId="2506">
      <pivotArea dataOnly="0" labelOnly="1" fieldPosition="0">
        <references count="1">
          <reference field="3" count="0"/>
        </references>
      </pivotArea>
    </format>
    <format dxfId="2505">
      <pivotArea dataOnly="0" labelOnly="1" grandRow="1" outline="0" fieldPosition="0"/>
    </format>
    <format dxfId="2504">
      <pivotArea dataOnly="0" labelOnly="1" fieldPosition="0">
        <references count="1">
          <reference field="0" count="0"/>
        </references>
      </pivotArea>
    </format>
    <format dxfId="2503">
      <pivotArea dataOnly="0" labelOnly="1" grandCol="1" outline="0" fieldPosition="0"/>
    </format>
    <format dxfId="2502">
      <pivotArea type="all" dataOnly="0" outline="0" fieldPosition="0"/>
    </format>
    <format dxfId="2501">
      <pivotArea outline="0" collapsedLevelsAreSubtotals="1" fieldPosition="0"/>
    </format>
    <format dxfId="2500">
      <pivotArea type="origin" dataOnly="0" labelOnly="1" outline="0" fieldPosition="0"/>
    </format>
    <format dxfId="2499">
      <pivotArea field="0" type="button" dataOnly="0" labelOnly="1" outline="0" axis="axisCol" fieldPosition="0"/>
    </format>
    <format dxfId="2498">
      <pivotArea type="topRight" dataOnly="0" labelOnly="1" outline="0" fieldPosition="0"/>
    </format>
    <format dxfId="2497">
      <pivotArea field="3" type="button" dataOnly="0" labelOnly="1" outline="0" axis="axisRow" fieldPosition="0"/>
    </format>
    <format dxfId="2496">
      <pivotArea dataOnly="0" labelOnly="1" fieldPosition="0">
        <references count="1">
          <reference field="3" count="0"/>
        </references>
      </pivotArea>
    </format>
    <format dxfId="2495">
      <pivotArea dataOnly="0" labelOnly="1" grandRow="1" outline="0" fieldPosition="0"/>
    </format>
    <format dxfId="2494">
      <pivotArea dataOnly="0" labelOnly="1" fieldPosition="0">
        <references count="1">
          <reference field="0" count="24">
            <x v="0"/>
            <x v="1"/>
            <x v="2"/>
            <x v="3"/>
            <x v="4"/>
            <x v="5"/>
            <x v="6"/>
            <x v="7"/>
            <x v="8"/>
            <x v="9"/>
            <x v="10"/>
            <x v="11"/>
            <x v="12"/>
            <x v="13"/>
            <x v="14"/>
            <x v="15"/>
            <x v="16"/>
            <x v="17"/>
            <x v="18"/>
            <x v="19"/>
            <x v="20"/>
            <x v="21"/>
            <x v="22"/>
            <x v="23"/>
          </reference>
        </references>
      </pivotArea>
    </format>
    <format dxfId="2493">
      <pivotArea dataOnly="0" labelOnly="1" grandCol="1" outline="0" fieldPosition="0"/>
    </format>
    <format dxfId="2492">
      <pivotArea type="all" dataOnly="0" outline="0" fieldPosition="0"/>
    </format>
    <format dxfId="2491">
      <pivotArea outline="0" collapsedLevelsAreSubtotals="1" fieldPosition="0"/>
    </format>
    <format dxfId="2490">
      <pivotArea type="origin" dataOnly="0" labelOnly="1" outline="0" fieldPosition="0"/>
    </format>
    <format dxfId="2489">
      <pivotArea field="0" type="button" dataOnly="0" labelOnly="1" outline="0" axis="axisCol" fieldPosition="0"/>
    </format>
    <format dxfId="2488">
      <pivotArea type="topRight" dataOnly="0" labelOnly="1" outline="0" fieldPosition="0"/>
    </format>
    <format dxfId="2487">
      <pivotArea field="3" type="button" dataOnly="0" labelOnly="1" outline="0" axis="axisRow" fieldPosition="0"/>
    </format>
    <format dxfId="2486">
      <pivotArea dataOnly="0" labelOnly="1" fieldPosition="0">
        <references count="1">
          <reference field="3" count="0"/>
        </references>
      </pivotArea>
    </format>
    <format dxfId="2485">
      <pivotArea dataOnly="0" labelOnly="1" grandRow="1" outline="0" fieldPosition="0"/>
    </format>
    <format dxfId="2484">
      <pivotArea dataOnly="0" labelOnly="1" fieldPosition="0">
        <references count="1">
          <reference field="0" count="24">
            <x v="0"/>
            <x v="1"/>
            <x v="2"/>
            <x v="3"/>
            <x v="4"/>
            <x v="5"/>
            <x v="6"/>
            <x v="7"/>
            <x v="8"/>
            <x v="9"/>
            <x v="10"/>
            <x v="11"/>
            <x v="12"/>
            <x v="13"/>
            <x v="14"/>
            <x v="15"/>
            <x v="16"/>
            <x v="17"/>
            <x v="18"/>
            <x v="19"/>
            <x v="20"/>
            <x v="21"/>
            <x v="22"/>
            <x v="23"/>
          </reference>
        </references>
      </pivotArea>
    </format>
    <format dxfId="2483">
      <pivotArea dataOnly="0" labelOnly="1" grandCol="1" outline="0" fieldPosition="0"/>
    </format>
  </formats>
  <chartFormats count="154">
    <chartFormat chart="1" format="18" series="1">
      <pivotArea type="data" outline="0" fieldPosition="0">
        <references count="2">
          <reference field="4294967294" count="1" selected="0">
            <x v="0"/>
          </reference>
          <reference field="0" count="1" selected="0">
            <x v="0"/>
          </reference>
        </references>
      </pivotArea>
    </chartFormat>
    <chartFormat chart="1" format="19" series="1">
      <pivotArea type="data" outline="0" fieldPosition="0">
        <references count="2">
          <reference field="4294967294" count="1" selected="0">
            <x v="0"/>
          </reference>
          <reference field="0" count="1" selected="0">
            <x v="1"/>
          </reference>
        </references>
      </pivotArea>
    </chartFormat>
    <chartFormat chart="1" format="20" series="1">
      <pivotArea type="data" outline="0" fieldPosition="0">
        <references count="2">
          <reference field="4294967294" count="1" selected="0">
            <x v="0"/>
          </reference>
          <reference field="0" count="1" selected="0">
            <x v="2"/>
          </reference>
        </references>
      </pivotArea>
    </chartFormat>
    <chartFormat chart="1" format="21" series="1">
      <pivotArea type="data" outline="0" fieldPosition="0">
        <references count="2">
          <reference field="4294967294" count="1" selected="0">
            <x v="0"/>
          </reference>
          <reference field="0" count="1" selected="0">
            <x v="3"/>
          </reference>
        </references>
      </pivotArea>
    </chartFormat>
    <chartFormat chart="1" format="22" series="1">
      <pivotArea type="data" outline="0" fieldPosition="0">
        <references count="2">
          <reference field="4294967294" count="1" selected="0">
            <x v="0"/>
          </reference>
          <reference field="0" count="1" selected="0">
            <x v="4"/>
          </reference>
        </references>
      </pivotArea>
    </chartFormat>
    <chartFormat chart="1" format="23" series="1">
      <pivotArea type="data" outline="0" fieldPosition="0">
        <references count="2">
          <reference field="4294967294" count="1" selected="0">
            <x v="0"/>
          </reference>
          <reference field="0" count="1" selected="0">
            <x v="9"/>
          </reference>
        </references>
      </pivotArea>
    </chartFormat>
    <chartFormat chart="1" format="24" series="1">
      <pivotArea type="data" outline="0" fieldPosition="0">
        <references count="2">
          <reference field="4294967294" count="1" selected="0">
            <x v="0"/>
          </reference>
          <reference field="0" count="1" selected="0">
            <x v="10"/>
          </reference>
        </references>
      </pivotArea>
    </chartFormat>
    <chartFormat chart="1" format="25" series="1">
      <pivotArea type="data" outline="0" fieldPosition="0">
        <references count="2">
          <reference field="4294967294" count="1" selected="0">
            <x v="0"/>
          </reference>
          <reference field="0" count="1" selected="0">
            <x v="11"/>
          </reference>
        </references>
      </pivotArea>
    </chartFormat>
    <chartFormat chart="1" format="26" series="1">
      <pivotArea type="data" outline="0" fieldPosition="0">
        <references count="2">
          <reference field="4294967294" count="1" selected="0">
            <x v="0"/>
          </reference>
          <reference field="0" count="1" selected="0">
            <x v="12"/>
          </reference>
        </references>
      </pivotArea>
    </chartFormat>
    <chartFormat chart="1" format="27" series="1">
      <pivotArea type="data" outline="0" fieldPosition="0">
        <references count="2">
          <reference field="4294967294" count="1" selected="0">
            <x v="0"/>
          </reference>
          <reference field="0" count="1" selected="0">
            <x v="13"/>
          </reference>
        </references>
      </pivotArea>
    </chartFormat>
    <chartFormat chart="1" format="28" series="1">
      <pivotArea type="data" outline="0" fieldPosition="0">
        <references count="2">
          <reference field="4294967294" count="1" selected="0">
            <x v="0"/>
          </reference>
          <reference field="0" count="1" selected="0">
            <x v="15"/>
          </reference>
        </references>
      </pivotArea>
    </chartFormat>
    <chartFormat chart="1" format="29" series="1">
      <pivotArea type="data" outline="0" fieldPosition="0">
        <references count="2">
          <reference field="4294967294" count="1" selected="0">
            <x v="0"/>
          </reference>
          <reference field="0" count="1" selected="0">
            <x v="16"/>
          </reference>
        </references>
      </pivotArea>
    </chartFormat>
    <chartFormat chart="1" format="30" series="1">
      <pivotArea type="data" outline="0" fieldPosition="0">
        <references count="2">
          <reference field="4294967294" count="1" selected="0">
            <x v="0"/>
          </reference>
          <reference field="0" count="1" selected="0">
            <x v="17"/>
          </reference>
        </references>
      </pivotArea>
    </chartFormat>
    <chartFormat chart="1" format="31" series="1">
      <pivotArea type="data" outline="0" fieldPosition="0">
        <references count="2">
          <reference field="4294967294" count="1" selected="0">
            <x v="0"/>
          </reference>
          <reference field="0" count="1" selected="0">
            <x v="18"/>
          </reference>
        </references>
      </pivotArea>
    </chartFormat>
    <chartFormat chart="1" format="32" series="1">
      <pivotArea type="data" outline="0" fieldPosition="0">
        <references count="2">
          <reference field="4294967294" count="1" selected="0">
            <x v="0"/>
          </reference>
          <reference field="0" count="1" selected="0">
            <x v="20"/>
          </reference>
        </references>
      </pivotArea>
    </chartFormat>
    <chartFormat chart="1" format="33" series="1">
      <pivotArea type="data" outline="0" fieldPosition="0">
        <references count="2">
          <reference field="4294967294" count="1" selected="0">
            <x v="0"/>
          </reference>
          <reference field="0" count="1" selected="0">
            <x v="21"/>
          </reference>
        </references>
      </pivotArea>
    </chartFormat>
    <chartFormat chart="1" format="34" series="1">
      <pivotArea type="data" outline="0" fieldPosition="0">
        <references count="2">
          <reference field="4294967294" count="1" selected="0">
            <x v="0"/>
          </reference>
          <reference field="0" count="1" selected="0">
            <x v="22"/>
          </reference>
        </references>
      </pivotArea>
    </chartFormat>
    <chartFormat chart="1" format="35" series="1">
      <pivotArea type="data" outline="0" fieldPosition="0">
        <references count="2">
          <reference field="4294967294" count="1" selected="0">
            <x v="0"/>
          </reference>
          <reference field="0" count="1" selected="0">
            <x v="23"/>
          </reference>
        </references>
      </pivotArea>
    </chartFormat>
    <chartFormat chart="4" format="18" series="1">
      <pivotArea type="data" outline="0" fieldPosition="0">
        <references count="2">
          <reference field="4294967294" count="1" selected="0">
            <x v="0"/>
          </reference>
          <reference field="0" count="1" selected="0">
            <x v="0"/>
          </reference>
        </references>
      </pivotArea>
    </chartFormat>
    <chartFormat chart="4" format="19" series="1">
      <pivotArea type="data" outline="0" fieldPosition="0">
        <references count="2">
          <reference field="4294967294" count="1" selected="0">
            <x v="0"/>
          </reference>
          <reference field="0" count="1" selected="0">
            <x v="1"/>
          </reference>
        </references>
      </pivotArea>
    </chartFormat>
    <chartFormat chart="4" format="20" series="1">
      <pivotArea type="data" outline="0" fieldPosition="0">
        <references count="2">
          <reference field="4294967294" count="1" selected="0">
            <x v="0"/>
          </reference>
          <reference field="0" count="1" selected="0">
            <x v="2"/>
          </reference>
        </references>
      </pivotArea>
    </chartFormat>
    <chartFormat chart="4" format="21" series="1">
      <pivotArea type="data" outline="0" fieldPosition="0">
        <references count="2">
          <reference field="4294967294" count="1" selected="0">
            <x v="0"/>
          </reference>
          <reference field="0" count="1" selected="0">
            <x v="3"/>
          </reference>
        </references>
      </pivotArea>
    </chartFormat>
    <chartFormat chart="4" format="22" series="1">
      <pivotArea type="data" outline="0" fieldPosition="0">
        <references count="2">
          <reference field="4294967294" count="1" selected="0">
            <x v="0"/>
          </reference>
          <reference field="0" count="1" selected="0">
            <x v="4"/>
          </reference>
        </references>
      </pivotArea>
    </chartFormat>
    <chartFormat chart="4" format="23" series="1">
      <pivotArea type="data" outline="0" fieldPosition="0">
        <references count="2">
          <reference field="4294967294" count="1" selected="0">
            <x v="0"/>
          </reference>
          <reference field="0" count="1" selected="0">
            <x v="9"/>
          </reference>
        </references>
      </pivotArea>
    </chartFormat>
    <chartFormat chart="4" format="24" series="1">
      <pivotArea type="data" outline="0" fieldPosition="0">
        <references count="2">
          <reference field="4294967294" count="1" selected="0">
            <x v="0"/>
          </reference>
          <reference field="0" count="1" selected="0">
            <x v="10"/>
          </reference>
        </references>
      </pivotArea>
    </chartFormat>
    <chartFormat chart="4" format="25" series="1">
      <pivotArea type="data" outline="0" fieldPosition="0">
        <references count="2">
          <reference field="4294967294" count="1" selected="0">
            <x v="0"/>
          </reference>
          <reference field="0" count="1" selected="0">
            <x v="11"/>
          </reference>
        </references>
      </pivotArea>
    </chartFormat>
    <chartFormat chart="4" format="26" series="1">
      <pivotArea type="data" outline="0" fieldPosition="0">
        <references count="2">
          <reference field="4294967294" count="1" selected="0">
            <x v="0"/>
          </reference>
          <reference field="0" count="1" selected="0">
            <x v="12"/>
          </reference>
        </references>
      </pivotArea>
    </chartFormat>
    <chartFormat chart="4" format="27" series="1">
      <pivotArea type="data" outline="0" fieldPosition="0">
        <references count="2">
          <reference field="4294967294" count="1" selected="0">
            <x v="0"/>
          </reference>
          <reference field="0" count="1" selected="0">
            <x v="13"/>
          </reference>
        </references>
      </pivotArea>
    </chartFormat>
    <chartFormat chart="4" format="28" series="1">
      <pivotArea type="data" outline="0" fieldPosition="0">
        <references count="2">
          <reference field="4294967294" count="1" selected="0">
            <x v="0"/>
          </reference>
          <reference field="0" count="1" selected="0">
            <x v="15"/>
          </reference>
        </references>
      </pivotArea>
    </chartFormat>
    <chartFormat chart="4" format="29" series="1">
      <pivotArea type="data" outline="0" fieldPosition="0">
        <references count="2">
          <reference field="4294967294" count="1" selected="0">
            <x v="0"/>
          </reference>
          <reference field="0" count="1" selected="0">
            <x v="16"/>
          </reference>
        </references>
      </pivotArea>
    </chartFormat>
    <chartFormat chart="4" format="30" series="1">
      <pivotArea type="data" outline="0" fieldPosition="0">
        <references count="2">
          <reference field="4294967294" count="1" selected="0">
            <x v="0"/>
          </reference>
          <reference field="0" count="1" selected="0">
            <x v="17"/>
          </reference>
        </references>
      </pivotArea>
    </chartFormat>
    <chartFormat chart="4" format="31" series="1">
      <pivotArea type="data" outline="0" fieldPosition="0">
        <references count="2">
          <reference field="4294967294" count="1" selected="0">
            <x v="0"/>
          </reference>
          <reference field="0" count="1" selected="0">
            <x v="18"/>
          </reference>
        </references>
      </pivotArea>
    </chartFormat>
    <chartFormat chart="4" format="32" series="1">
      <pivotArea type="data" outline="0" fieldPosition="0">
        <references count="2">
          <reference field="4294967294" count="1" selected="0">
            <x v="0"/>
          </reference>
          <reference field="0" count="1" selected="0">
            <x v="20"/>
          </reference>
        </references>
      </pivotArea>
    </chartFormat>
    <chartFormat chart="4" format="33" series="1">
      <pivotArea type="data" outline="0" fieldPosition="0">
        <references count="2">
          <reference field="4294967294" count="1" selected="0">
            <x v="0"/>
          </reference>
          <reference field="0" count="1" selected="0">
            <x v="21"/>
          </reference>
        </references>
      </pivotArea>
    </chartFormat>
    <chartFormat chart="4" format="34" series="1">
      <pivotArea type="data" outline="0" fieldPosition="0">
        <references count="2">
          <reference field="4294967294" count="1" selected="0">
            <x v="0"/>
          </reference>
          <reference field="0" count="1" selected="0">
            <x v="22"/>
          </reference>
        </references>
      </pivotArea>
    </chartFormat>
    <chartFormat chart="4" format="35" series="1">
      <pivotArea type="data" outline="0" fieldPosition="0">
        <references count="2">
          <reference field="4294967294" count="1" selected="0">
            <x v="0"/>
          </reference>
          <reference field="0" count="1" selected="0">
            <x v="23"/>
          </reference>
        </references>
      </pivotArea>
    </chartFormat>
    <chartFormat chart="0" format="36" series="1">
      <pivotArea type="data" outline="0" fieldPosition="0">
        <references count="2">
          <reference field="4294967294" count="1" selected="0">
            <x v="0"/>
          </reference>
          <reference field="0" count="1" selected="0">
            <x v="0"/>
          </reference>
        </references>
      </pivotArea>
    </chartFormat>
    <chartFormat chart="0" format="37" series="1">
      <pivotArea type="data" outline="0" fieldPosition="0">
        <references count="2">
          <reference field="4294967294" count="1" selected="0">
            <x v="0"/>
          </reference>
          <reference field="0" count="1" selected="0">
            <x v="1"/>
          </reference>
        </references>
      </pivotArea>
    </chartFormat>
    <chartFormat chart="0" format="38" series="1">
      <pivotArea type="data" outline="0" fieldPosition="0">
        <references count="2">
          <reference field="4294967294" count="1" selected="0">
            <x v="0"/>
          </reference>
          <reference field="0" count="1" selected="0">
            <x v="2"/>
          </reference>
        </references>
      </pivotArea>
    </chartFormat>
    <chartFormat chart="0" format="39" series="1">
      <pivotArea type="data" outline="0" fieldPosition="0">
        <references count="2">
          <reference field="4294967294" count="1" selected="0">
            <x v="0"/>
          </reference>
          <reference field="0" count="1" selected="0">
            <x v="3"/>
          </reference>
        </references>
      </pivotArea>
    </chartFormat>
    <chartFormat chart="0" format="40" series="1">
      <pivotArea type="data" outline="0" fieldPosition="0">
        <references count="2">
          <reference field="4294967294" count="1" selected="0">
            <x v="0"/>
          </reference>
          <reference field="0" count="1" selected="0">
            <x v="4"/>
          </reference>
        </references>
      </pivotArea>
    </chartFormat>
    <chartFormat chart="0" format="41" series="1">
      <pivotArea type="data" outline="0" fieldPosition="0">
        <references count="2">
          <reference field="4294967294" count="1" selected="0">
            <x v="0"/>
          </reference>
          <reference field="0" count="1" selected="0">
            <x v="9"/>
          </reference>
        </references>
      </pivotArea>
    </chartFormat>
    <chartFormat chart="0" format="42" series="1">
      <pivotArea type="data" outline="0" fieldPosition="0">
        <references count="2">
          <reference field="4294967294" count="1" selected="0">
            <x v="0"/>
          </reference>
          <reference field="0" count="1" selected="0">
            <x v="10"/>
          </reference>
        </references>
      </pivotArea>
    </chartFormat>
    <chartFormat chart="0" format="43" series="1">
      <pivotArea type="data" outline="0" fieldPosition="0">
        <references count="2">
          <reference field="4294967294" count="1" selected="0">
            <x v="0"/>
          </reference>
          <reference field="0" count="1" selected="0">
            <x v="11"/>
          </reference>
        </references>
      </pivotArea>
    </chartFormat>
    <chartFormat chart="0" format="44" series="1">
      <pivotArea type="data" outline="0" fieldPosition="0">
        <references count="2">
          <reference field="4294967294" count="1" selected="0">
            <x v="0"/>
          </reference>
          <reference field="0" count="1" selected="0">
            <x v="12"/>
          </reference>
        </references>
      </pivotArea>
    </chartFormat>
    <chartFormat chart="0" format="45" series="1">
      <pivotArea type="data" outline="0" fieldPosition="0">
        <references count="2">
          <reference field="4294967294" count="1" selected="0">
            <x v="0"/>
          </reference>
          <reference field="0" count="1" selected="0">
            <x v="13"/>
          </reference>
        </references>
      </pivotArea>
    </chartFormat>
    <chartFormat chart="0" format="46" series="1">
      <pivotArea type="data" outline="0" fieldPosition="0">
        <references count="2">
          <reference field="4294967294" count="1" selected="0">
            <x v="0"/>
          </reference>
          <reference field="0" count="1" selected="0">
            <x v="15"/>
          </reference>
        </references>
      </pivotArea>
    </chartFormat>
    <chartFormat chart="0" format="47" series="1">
      <pivotArea type="data" outline="0" fieldPosition="0">
        <references count="2">
          <reference field="4294967294" count="1" selected="0">
            <x v="0"/>
          </reference>
          <reference field="0" count="1" selected="0">
            <x v="16"/>
          </reference>
        </references>
      </pivotArea>
    </chartFormat>
    <chartFormat chart="0" format="48" series="1">
      <pivotArea type="data" outline="0" fieldPosition="0">
        <references count="2">
          <reference field="4294967294" count="1" selected="0">
            <x v="0"/>
          </reference>
          <reference field="0" count="1" selected="0">
            <x v="17"/>
          </reference>
        </references>
      </pivotArea>
    </chartFormat>
    <chartFormat chart="0" format="49" series="1">
      <pivotArea type="data" outline="0" fieldPosition="0">
        <references count="2">
          <reference field="4294967294" count="1" selected="0">
            <x v="0"/>
          </reference>
          <reference field="0" count="1" selected="0">
            <x v="18"/>
          </reference>
        </references>
      </pivotArea>
    </chartFormat>
    <chartFormat chart="0" format="50" series="1">
      <pivotArea type="data" outline="0" fieldPosition="0">
        <references count="2">
          <reference field="4294967294" count="1" selected="0">
            <x v="0"/>
          </reference>
          <reference field="0" count="1" selected="0">
            <x v="20"/>
          </reference>
        </references>
      </pivotArea>
    </chartFormat>
    <chartFormat chart="0" format="51" series="1">
      <pivotArea type="data" outline="0" fieldPosition="0">
        <references count="2">
          <reference field="4294967294" count="1" selected="0">
            <x v="0"/>
          </reference>
          <reference field="0" count="1" selected="0">
            <x v="21"/>
          </reference>
        </references>
      </pivotArea>
    </chartFormat>
    <chartFormat chart="0" format="52" series="1">
      <pivotArea type="data" outline="0" fieldPosition="0">
        <references count="2">
          <reference field="4294967294" count="1" selected="0">
            <x v="0"/>
          </reference>
          <reference field="0" count="1" selected="0">
            <x v="22"/>
          </reference>
        </references>
      </pivotArea>
    </chartFormat>
    <chartFormat chart="0" format="53" series="1">
      <pivotArea type="data" outline="0" fieldPosition="0">
        <references count="2">
          <reference field="4294967294" count="1" selected="0">
            <x v="0"/>
          </reference>
          <reference field="0" count="1" selected="0">
            <x v="23"/>
          </reference>
        </references>
      </pivotArea>
    </chartFormat>
    <chartFormat chart="7" format="72" series="1">
      <pivotArea type="data" outline="0" fieldPosition="0">
        <references count="2">
          <reference field="4294967294" count="1" selected="0">
            <x v="0"/>
          </reference>
          <reference field="0" count="1" selected="0">
            <x v="0"/>
          </reference>
        </references>
      </pivotArea>
    </chartFormat>
    <chartFormat chart="7" format="73" series="1">
      <pivotArea type="data" outline="0" fieldPosition="0">
        <references count="2">
          <reference field="4294967294" count="1" selected="0">
            <x v="0"/>
          </reference>
          <reference field="0" count="1" selected="0">
            <x v="1"/>
          </reference>
        </references>
      </pivotArea>
    </chartFormat>
    <chartFormat chart="7" format="74" series="1">
      <pivotArea type="data" outline="0" fieldPosition="0">
        <references count="2">
          <reference field="4294967294" count="1" selected="0">
            <x v="0"/>
          </reference>
          <reference field="0" count="1" selected="0">
            <x v="2"/>
          </reference>
        </references>
      </pivotArea>
    </chartFormat>
    <chartFormat chart="7" format="75" series="1">
      <pivotArea type="data" outline="0" fieldPosition="0">
        <references count="2">
          <reference field="4294967294" count="1" selected="0">
            <x v="0"/>
          </reference>
          <reference field="0" count="1" selected="0">
            <x v="3"/>
          </reference>
        </references>
      </pivotArea>
    </chartFormat>
    <chartFormat chart="7" format="76" series="1">
      <pivotArea type="data" outline="0" fieldPosition="0">
        <references count="2">
          <reference field="4294967294" count="1" selected="0">
            <x v="0"/>
          </reference>
          <reference field="0" count="1" selected="0">
            <x v="4"/>
          </reference>
        </references>
      </pivotArea>
    </chartFormat>
    <chartFormat chart="7" format="77" series="1">
      <pivotArea type="data" outline="0" fieldPosition="0">
        <references count="2">
          <reference field="4294967294" count="1" selected="0">
            <x v="0"/>
          </reference>
          <reference field="0" count="1" selected="0">
            <x v="9"/>
          </reference>
        </references>
      </pivotArea>
    </chartFormat>
    <chartFormat chart="7" format="78" series="1">
      <pivotArea type="data" outline="0" fieldPosition="0">
        <references count="2">
          <reference field="4294967294" count="1" selected="0">
            <x v="0"/>
          </reference>
          <reference field="0" count="1" selected="0">
            <x v="10"/>
          </reference>
        </references>
      </pivotArea>
    </chartFormat>
    <chartFormat chart="7" format="79" series="1">
      <pivotArea type="data" outline="0" fieldPosition="0">
        <references count="2">
          <reference field="4294967294" count="1" selected="0">
            <x v="0"/>
          </reference>
          <reference field="0" count="1" selected="0">
            <x v="11"/>
          </reference>
        </references>
      </pivotArea>
    </chartFormat>
    <chartFormat chart="7" format="80" series="1">
      <pivotArea type="data" outline="0" fieldPosition="0">
        <references count="2">
          <reference field="4294967294" count="1" selected="0">
            <x v="0"/>
          </reference>
          <reference field="0" count="1" selected="0">
            <x v="12"/>
          </reference>
        </references>
      </pivotArea>
    </chartFormat>
    <chartFormat chart="7" format="81" series="1">
      <pivotArea type="data" outline="0" fieldPosition="0">
        <references count="2">
          <reference field="4294967294" count="1" selected="0">
            <x v="0"/>
          </reference>
          <reference field="0" count="1" selected="0">
            <x v="13"/>
          </reference>
        </references>
      </pivotArea>
    </chartFormat>
    <chartFormat chart="7" format="82" series="1">
      <pivotArea type="data" outline="0" fieldPosition="0">
        <references count="2">
          <reference field="4294967294" count="1" selected="0">
            <x v="0"/>
          </reference>
          <reference field="0" count="1" selected="0">
            <x v="15"/>
          </reference>
        </references>
      </pivotArea>
    </chartFormat>
    <chartFormat chart="7" format="83" series="1">
      <pivotArea type="data" outline="0" fieldPosition="0">
        <references count="2">
          <reference field="4294967294" count="1" selected="0">
            <x v="0"/>
          </reference>
          <reference field="0" count="1" selected="0">
            <x v="16"/>
          </reference>
        </references>
      </pivotArea>
    </chartFormat>
    <chartFormat chart="7" format="84" series="1">
      <pivotArea type="data" outline="0" fieldPosition="0">
        <references count="2">
          <reference field="4294967294" count="1" selected="0">
            <x v="0"/>
          </reference>
          <reference field="0" count="1" selected="0">
            <x v="17"/>
          </reference>
        </references>
      </pivotArea>
    </chartFormat>
    <chartFormat chart="7" format="85" series="1">
      <pivotArea type="data" outline="0" fieldPosition="0">
        <references count="2">
          <reference field="4294967294" count="1" selected="0">
            <x v="0"/>
          </reference>
          <reference field="0" count="1" selected="0">
            <x v="18"/>
          </reference>
        </references>
      </pivotArea>
    </chartFormat>
    <chartFormat chart="7" format="86" series="1">
      <pivotArea type="data" outline="0" fieldPosition="0">
        <references count="2">
          <reference field="4294967294" count="1" selected="0">
            <x v="0"/>
          </reference>
          <reference field="0" count="1" selected="0">
            <x v="20"/>
          </reference>
        </references>
      </pivotArea>
    </chartFormat>
    <chartFormat chart="7" format="87" series="1">
      <pivotArea type="data" outline="0" fieldPosition="0">
        <references count="2">
          <reference field="4294967294" count="1" selected="0">
            <x v="0"/>
          </reference>
          <reference field="0" count="1" selected="0">
            <x v="21"/>
          </reference>
        </references>
      </pivotArea>
    </chartFormat>
    <chartFormat chart="7" format="88" series="1">
      <pivotArea type="data" outline="0" fieldPosition="0">
        <references count="2">
          <reference field="4294967294" count="1" selected="0">
            <x v="0"/>
          </reference>
          <reference field="0" count="1" selected="0">
            <x v="22"/>
          </reference>
        </references>
      </pivotArea>
    </chartFormat>
    <chartFormat chart="7" format="89" series="1">
      <pivotArea type="data" outline="0" fieldPosition="0">
        <references count="2">
          <reference field="4294967294" count="1" selected="0">
            <x v="0"/>
          </reference>
          <reference field="0" count="1" selected="0">
            <x v="23"/>
          </reference>
        </references>
      </pivotArea>
    </chartFormat>
    <chartFormat chart="10" format="40" series="1">
      <pivotArea type="data" outline="0" fieldPosition="0">
        <references count="2">
          <reference field="4294967294" count="1" selected="0">
            <x v="0"/>
          </reference>
          <reference field="0" count="1" selected="0">
            <x v="0"/>
          </reference>
        </references>
      </pivotArea>
    </chartFormat>
    <chartFormat chart="10" format="41" series="1">
      <pivotArea type="data" outline="0" fieldPosition="0">
        <references count="2">
          <reference field="4294967294" count="1" selected="0">
            <x v="0"/>
          </reference>
          <reference field="0" count="1" selected="0">
            <x v="1"/>
          </reference>
        </references>
      </pivotArea>
    </chartFormat>
    <chartFormat chart="10" format="42" series="1">
      <pivotArea type="data" outline="0" fieldPosition="0">
        <references count="2">
          <reference field="4294967294" count="1" selected="0">
            <x v="0"/>
          </reference>
          <reference field="0" count="1" selected="0">
            <x v="2"/>
          </reference>
        </references>
      </pivotArea>
    </chartFormat>
    <chartFormat chart="10" format="43" series="1">
      <pivotArea type="data" outline="0" fieldPosition="0">
        <references count="2">
          <reference field="4294967294" count="1" selected="0">
            <x v="0"/>
          </reference>
          <reference field="0" count="1" selected="0">
            <x v="3"/>
          </reference>
        </references>
      </pivotArea>
    </chartFormat>
    <chartFormat chart="10" format="44" series="1">
      <pivotArea type="data" outline="0" fieldPosition="0">
        <references count="2">
          <reference field="4294967294" count="1" selected="0">
            <x v="0"/>
          </reference>
          <reference field="0" count="1" selected="0">
            <x v="4"/>
          </reference>
        </references>
      </pivotArea>
    </chartFormat>
    <chartFormat chart="10" format="45" series="1">
      <pivotArea type="data" outline="0" fieldPosition="0">
        <references count="2">
          <reference field="4294967294" count="1" selected="0">
            <x v="0"/>
          </reference>
          <reference field="0" count="1" selected="0">
            <x v="5"/>
          </reference>
        </references>
      </pivotArea>
    </chartFormat>
    <chartFormat chart="10" format="46" series="1">
      <pivotArea type="data" outline="0" fieldPosition="0">
        <references count="2">
          <reference field="4294967294" count="1" selected="0">
            <x v="0"/>
          </reference>
          <reference field="0" count="1" selected="0">
            <x v="6"/>
          </reference>
        </references>
      </pivotArea>
    </chartFormat>
    <chartFormat chart="10" format="47" series="1">
      <pivotArea type="data" outline="0" fieldPosition="0">
        <references count="2">
          <reference field="4294967294" count="1" selected="0">
            <x v="0"/>
          </reference>
          <reference field="0" count="1" selected="0">
            <x v="9"/>
          </reference>
        </references>
      </pivotArea>
    </chartFormat>
    <chartFormat chart="10" format="48" series="1">
      <pivotArea type="data" outline="0" fieldPosition="0">
        <references count="2">
          <reference field="4294967294" count="1" selected="0">
            <x v="0"/>
          </reference>
          <reference field="0" count="1" selected="0">
            <x v="10"/>
          </reference>
        </references>
      </pivotArea>
    </chartFormat>
    <chartFormat chart="10" format="49" series="1">
      <pivotArea type="data" outline="0" fieldPosition="0">
        <references count="2">
          <reference field="4294967294" count="1" selected="0">
            <x v="0"/>
          </reference>
          <reference field="0" count="1" selected="0">
            <x v="11"/>
          </reference>
        </references>
      </pivotArea>
    </chartFormat>
    <chartFormat chart="10" format="50" series="1">
      <pivotArea type="data" outline="0" fieldPosition="0">
        <references count="2">
          <reference field="4294967294" count="1" selected="0">
            <x v="0"/>
          </reference>
          <reference field="0" count="1" selected="0">
            <x v="12"/>
          </reference>
        </references>
      </pivotArea>
    </chartFormat>
    <chartFormat chart="10" format="51" series="1">
      <pivotArea type="data" outline="0" fieldPosition="0">
        <references count="2">
          <reference field="4294967294" count="1" selected="0">
            <x v="0"/>
          </reference>
          <reference field="0" count="1" selected="0">
            <x v="15"/>
          </reference>
        </references>
      </pivotArea>
    </chartFormat>
    <chartFormat chart="10" format="52" series="1">
      <pivotArea type="data" outline="0" fieldPosition="0">
        <references count="2">
          <reference field="4294967294" count="1" selected="0">
            <x v="0"/>
          </reference>
          <reference field="0" count="1" selected="0">
            <x v="16"/>
          </reference>
        </references>
      </pivotArea>
    </chartFormat>
    <chartFormat chart="10" format="53" series="1">
      <pivotArea type="data" outline="0" fieldPosition="0">
        <references count="2">
          <reference field="4294967294" count="1" selected="0">
            <x v="0"/>
          </reference>
          <reference field="0" count="1" selected="0">
            <x v="17"/>
          </reference>
        </references>
      </pivotArea>
    </chartFormat>
    <chartFormat chart="10" format="54" series="1">
      <pivotArea type="data" outline="0" fieldPosition="0">
        <references count="2">
          <reference field="4294967294" count="1" selected="0">
            <x v="0"/>
          </reference>
          <reference field="0" count="1" selected="0">
            <x v="18"/>
          </reference>
        </references>
      </pivotArea>
    </chartFormat>
    <chartFormat chart="10" format="55" series="1">
      <pivotArea type="data" outline="0" fieldPosition="0">
        <references count="2">
          <reference field="4294967294" count="1" selected="0">
            <x v="0"/>
          </reference>
          <reference field="0" count="1" selected="0">
            <x v="19"/>
          </reference>
        </references>
      </pivotArea>
    </chartFormat>
    <chartFormat chart="10" format="56" series="1">
      <pivotArea type="data" outline="0" fieldPosition="0">
        <references count="2">
          <reference field="4294967294" count="1" selected="0">
            <x v="0"/>
          </reference>
          <reference field="0" count="1" selected="0">
            <x v="20"/>
          </reference>
        </references>
      </pivotArea>
    </chartFormat>
    <chartFormat chart="10" format="57" series="1">
      <pivotArea type="data" outline="0" fieldPosition="0">
        <references count="2">
          <reference field="4294967294" count="1" selected="0">
            <x v="0"/>
          </reference>
          <reference field="0" count="1" selected="0">
            <x v="21"/>
          </reference>
        </references>
      </pivotArea>
    </chartFormat>
    <chartFormat chart="10" format="58" series="1">
      <pivotArea type="data" outline="0" fieldPosition="0">
        <references count="2">
          <reference field="4294967294" count="1" selected="0">
            <x v="0"/>
          </reference>
          <reference field="0" count="1" selected="0">
            <x v="22"/>
          </reference>
        </references>
      </pivotArea>
    </chartFormat>
    <chartFormat chart="10" format="59" series="1">
      <pivotArea type="data" outline="0" fieldPosition="0">
        <references count="2">
          <reference field="4294967294" count="1" selected="0">
            <x v="0"/>
          </reference>
          <reference field="0" count="1" selected="0">
            <x v="23"/>
          </reference>
        </references>
      </pivotArea>
    </chartFormat>
    <chartFormat chart="13" format="26" series="1">
      <pivotArea type="data" outline="0" fieldPosition="0">
        <references count="2">
          <reference field="4294967294" count="1" selected="0">
            <x v="0"/>
          </reference>
          <reference field="0" count="1" selected="0">
            <x v="2"/>
          </reference>
        </references>
      </pivotArea>
    </chartFormat>
    <chartFormat chart="13" format="27" series="1">
      <pivotArea type="data" outline="0" fieldPosition="0">
        <references count="2">
          <reference field="4294967294" count="1" selected="0">
            <x v="0"/>
          </reference>
          <reference field="0" count="1" selected="0">
            <x v="4"/>
          </reference>
        </references>
      </pivotArea>
    </chartFormat>
    <chartFormat chart="13" format="28" series="1">
      <pivotArea type="data" outline="0" fieldPosition="0">
        <references count="2">
          <reference field="4294967294" count="1" selected="0">
            <x v="0"/>
          </reference>
          <reference field="0" count="1" selected="0">
            <x v="6"/>
          </reference>
        </references>
      </pivotArea>
    </chartFormat>
    <chartFormat chart="13" format="29" series="1">
      <pivotArea type="data" outline="0" fieldPosition="0">
        <references count="2">
          <reference field="4294967294" count="1" selected="0">
            <x v="0"/>
          </reference>
          <reference field="0" count="1" selected="0">
            <x v="7"/>
          </reference>
        </references>
      </pivotArea>
    </chartFormat>
    <chartFormat chart="13" format="30" series="1">
      <pivotArea type="data" outline="0" fieldPosition="0">
        <references count="2">
          <reference field="4294967294" count="1" selected="0">
            <x v="0"/>
          </reference>
          <reference field="0" count="1" selected="0">
            <x v="8"/>
          </reference>
        </references>
      </pivotArea>
    </chartFormat>
    <chartFormat chart="13" format="31" series="1">
      <pivotArea type="data" outline="0" fieldPosition="0">
        <references count="2">
          <reference field="4294967294" count="1" selected="0">
            <x v="0"/>
          </reference>
          <reference field="0" count="1" selected="0">
            <x v="10"/>
          </reference>
        </references>
      </pivotArea>
    </chartFormat>
    <chartFormat chart="13" format="32" series="1">
      <pivotArea type="data" outline="0" fieldPosition="0">
        <references count="2">
          <reference field="4294967294" count="1" selected="0">
            <x v="0"/>
          </reference>
          <reference field="0" count="1" selected="0">
            <x v="12"/>
          </reference>
        </references>
      </pivotArea>
    </chartFormat>
    <chartFormat chart="13" format="33" series="1">
      <pivotArea type="data" outline="0" fieldPosition="0">
        <references count="2">
          <reference field="4294967294" count="1" selected="0">
            <x v="0"/>
          </reference>
          <reference field="0" count="1" selected="0">
            <x v="14"/>
          </reference>
        </references>
      </pivotArea>
    </chartFormat>
    <chartFormat chart="13" format="34" series="1">
      <pivotArea type="data" outline="0" fieldPosition="0">
        <references count="2">
          <reference field="4294967294" count="1" selected="0">
            <x v="0"/>
          </reference>
          <reference field="0" count="1" selected="0">
            <x v="16"/>
          </reference>
        </references>
      </pivotArea>
    </chartFormat>
    <chartFormat chart="13" format="35" series="1">
      <pivotArea type="data" outline="0" fieldPosition="0">
        <references count="2">
          <reference field="4294967294" count="1" selected="0">
            <x v="0"/>
          </reference>
          <reference field="0" count="1" selected="0">
            <x v="18"/>
          </reference>
        </references>
      </pivotArea>
    </chartFormat>
    <chartFormat chart="13" format="36" series="1">
      <pivotArea type="data" outline="0" fieldPosition="0">
        <references count="2">
          <reference field="4294967294" count="1" selected="0">
            <x v="0"/>
          </reference>
          <reference field="0" count="1" selected="0">
            <x v="20"/>
          </reference>
        </references>
      </pivotArea>
    </chartFormat>
    <chartFormat chart="13" format="37" series="1">
      <pivotArea type="data" outline="0" fieldPosition="0">
        <references count="2">
          <reference field="4294967294" count="1" selected="0">
            <x v="0"/>
          </reference>
          <reference field="0" count="1" selected="0">
            <x v="21"/>
          </reference>
        </references>
      </pivotArea>
    </chartFormat>
    <chartFormat chart="13" format="38" series="1">
      <pivotArea type="data" outline="0" fieldPosition="0">
        <references count="2">
          <reference field="4294967294" count="1" selected="0">
            <x v="0"/>
          </reference>
          <reference field="0" count="1" selected="0">
            <x v="22"/>
          </reference>
        </references>
      </pivotArea>
    </chartFormat>
    <chartFormat chart="14" format="24" series="1">
      <pivotArea type="data" outline="0" fieldPosition="0">
        <references count="2">
          <reference field="4294967294" count="1" selected="0">
            <x v="0"/>
          </reference>
          <reference field="0" count="1" selected="0">
            <x v="0"/>
          </reference>
        </references>
      </pivotArea>
    </chartFormat>
    <chartFormat chart="14" format="25" series="1">
      <pivotArea type="data" outline="0" fieldPosition="0">
        <references count="2">
          <reference field="4294967294" count="1" selected="0">
            <x v="0"/>
          </reference>
          <reference field="0" count="1" selected="0">
            <x v="1"/>
          </reference>
        </references>
      </pivotArea>
    </chartFormat>
    <chartFormat chart="14" format="26" series="1">
      <pivotArea type="data" outline="0" fieldPosition="0">
        <references count="2">
          <reference field="4294967294" count="1" selected="0">
            <x v="0"/>
          </reference>
          <reference field="0" count="1" selected="0">
            <x v="2"/>
          </reference>
        </references>
      </pivotArea>
    </chartFormat>
    <chartFormat chart="14" format="27" series="1">
      <pivotArea type="data" outline="0" fieldPosition="0">
        <references count="2">
          <reference field="4294967294" count="1" selected="0">
            <x v="0"/>
          </reference>
          <reference field="0" count="1" selected="0">
            <x v="3"/>
          </reference>
        </references>
      </pivotArea>
    </chartFormat>
    <chartFormat chart="14" format="28" series="1">
      <pivotArea type="data" outline="0" fieldPosition="0">
        <references count="2">
          <reference field="4294967294" count="1" selected="0">
            <x v="0"/>
          </reference>
          <reference field="0" count="1" selected="0">
            <x v="4"/>
          </reference>
        </references>
      </pivotArea>
    </chartFormat>
    <chartFormat chart="14" format="29" series="1">
      <pivotArea type="data" outline="0" fieldPosition="0">
        <references count="2">
          <reference field="4294967294" count="1" selected="0">
            <x v="0"/>
          </reference>
          <reference field="0" count="1" selected="0">
            <x v="5"/>
          </reference>
        </references>
      </pivotArea>
    </chartFormat>
    <chartFormat chart="14" format="30" series="1">
      <pivotArea type="data" outline="0" fieldPosition="0">
        <references count="2">
          <reference field="4294967294" count="1" selected="0">
            <x v="0"/>
          </reference>
          <reference field="0" count="1" selected="0">
            <x v="6"/>
          </reference>
        </references>
      </pivotArea>
    </chartFormat>
    <chartFormat chart="14" format="31" series="1">
      <pivotArea type="data" outline="0" fieldPosition="0">
        <references count="2">
          <reference field="4294967294" count="1" selected="0">
            <x v="0"/>
          </reference>
          <reference field="0" count="1" selected="0">
            <x v="7"/>
          </reference>
        </references>
      </pivotArea>
    </chartFormat>
    <chartFormat chart="14" format="32" series="1">
      <pivotArea type="data" outline="0" fieldPosition="0">
        <references count="2">
          <reference field="4294967294" count="1" selected="0">
            <x v="0"/>
          </reference>
          <reference field="0" count="1" selected="0">
            <x v="8"/>
          </reference>
        </references>
      </pivotArea>
    </chartFormat>
    <chartFormat chart="14" format="33" series="1">
      <pivotArea type="data" outline="0" fieldPosition="0">
        <references count="2">
          <reference field="4294967294" count="1" selected="0">
            <x v="0"/>
          </reference>
          <reference field="0" count="1" selected="0">
            <x v="9"/>
          </reference>
        </references>
      </pivotArea>
    </chartFormat>
    <chartFormat chart="14" format="34" series="1">
      <pivotArea type="data" outline="0" fieldPosition="0">
        <references count="2">
          <reference field="4294967294" count="1" selected="0">
            <x v="0"/>
          </reference>
          <reference field="0" count="1" selected="0">
            <x v="10"/>
          </reference>
        </references>
      </pivotArea>
    </chartFormat>
    <chartFormat chart="14" format="35" series="1">
      <pivotArea type="data" outline="0" fieldPosition="0">
        <references count="2">
          <reference field="4294967294" count="1" selected="0">
            <x v="0"/>
          </reference>
          <reference field="0" count="1" selected="0">
            <x v="11"/>
          </reference>
        </references>
      </pivotArea>
    </chartFormat>
    <chartFormat chart="14" format="36" series="1">
      <pivotArea type="data" outline="0" fieldPosition="0">
        <references count="2">
          <reference field="4294967294" count="1" selected="0">
            <x v="0"/>
          </reference>
          <reference field="0" count="1" selected="0">
            <x v="12"/>
          </reference>
        </references>
      </pivotArea>
    </chartFormat>
    <chartFormat chart="14" format="37" series="1">
      <pivotArea type="data" outline="0" fieldPosition="0">
        <references count="2">
          <reference field="4294967294" count="1" selected="0">
            <x v="0"/>
          </reference>
          <reference field="0" count="1" selected="0">
            <x v="13"/>
          </reference>
        </references>
      </pivotArea>
    </chartFormat>
    <chartFormat chart="14" format="38" series="1">
      <pivotArea type="data" outline="0" fieldPosition="0">
        <references count="2">
          <reference field="4294967294" count="1" selected="0">
            <x v="0"/>
          </reference>
          <reference field="0" count="1" selected="0">
            <x v="14"/>
          </reference>
        </references>
      </pivotArea>
    </chartFormat>
    <chartFormat chart="14" format="39" series="1">
      <pivotArea type="data" outline="0" fieldPosition="0">
        <references count="2">
          <reference field="4294967294" count="1" selected="0">
            <x v="0"/>
          </reference>
          <reference field="0" count="1" selected="0">
            <x v="15"/>
          </reference>
        </references>
      </pivotArea>
    </chartFormat>
    <chartFormat chart="14" format="40" series="1">
      <pivotArea type="data" outline="0" fieldPosition="0">
        <references count="2">
          <reference field="4294967294" count="1" selected="0">
            <x v="0"/>
          </reference>
          <reference field="0" count="1" selected="0">
            <x v="16"/>
          </reference>
        </references>
      </pivotArea>
    </chartFormat>
    <chartFormat chart="14" format="41" series="1">
      <pivotArea type="data" outline="0" fieldPosition="0">
        <references count="2">
          <reference field="4294967294" count="1" selected="0">
            <x v="0"/>
          </reference>
          <reference field="0" count="1" selected="0">
            <x v="17"/>
          </reference>
        </references>
      </pivotArea>
    </chartFormat>
    <chartFormat chart="14" format="42" series="1">
      <pivotArea type="data" outline="0" fieldPosition="0">
        <references count="2">
          <reference field="4294967294" count="1" selected="0">
            <x v="0"/>
          </reference>
          <reference field="0" count="1" selected="0">
            <x v="18"/>
          </reference>
        </references>
      </pivotArea>
    </chartFormat>
    <chartFormat chart="14" format="43" series="1">
      <pivotArea type="data" outline="0" fieldPosition="0">
        <references count="2">
          <reference field="4294967294" count="1" selected="0">
            <x v="0"/>
          </reference>
          <reference field="0" count="1" selected="0">
            <x v="19"/>
          </reference>
        </references>
      </pivotArea>
    </chartFormat>
    <chartFormat chart="14" format="44" series="1">
      <pivotArea type="data" outline="0" fieldPosition="0">
        <references count="2">
          <reference field="4294967294" count="1" selected="0">
            <x v="0"/>
          </reference>
          <reference field="0" count="1" selected="0">
            <x v="20"/>
          </reference>
        </references>
      </pivotArea>
    </chartFormat>
    <chartFormat chart="14" format="45" series="1">
      <pivotArea type="data" outline="0" fieldPosition="0">
        <references count="2">
          <reference field="4294967294" count="1" selected="0">
            <x v="0"/>
          </reference>
          <reference field="0" count="1" selected="0">
            <x v="21"/>
          </reference>
        </references>
      </pivotArea>
    </chartFormat>
    <chartFormat chart="14" format="46" series="1">
      <pivotArea type="data" outline="0" fieldPosition="0">
        <references count="2">
          <reference field="4294967294" count="1" selected="0">
            <x v="0"/>
          </reference>
          <reference field="0" count="1" selected="0">
            <x v="22"/>
          </reference>
        </references>
      </pivotArea>
    </chartFormat>
    <chartFormat chart="14" format="47" series="1">
      <pivotArea type="data" outline="0" fieldPosition="0">
        <references count="2">
          <reference field="4294967294" count="1" selected="0">
            <x v="0"/>
          </reference>
          <reference field="0" count="1" selected="0">
            <x v="23"/>
          </reference>
        </references>
      </pivotArea>
    </chartFormat>
    <chartFormat chart="14" format="24" series="1">
      <pivotArea type="data" outline="0" fieldPosition="0">
        <references count="2">
          <reference field="4294967294" count="1" selected="0">
            <x v="0"/>
          </reference>
          <reference field="0" count="1" selected="0">
            <x v="0"/>
          </reference>
        </references>
      </pivotArea>
    </chartFormat>
    <chartFormat chart="14" format="25" series="1">
      <pivotArea type="data" outline="0" fieldPosition="0">
        <references count="2">
          <reference field="4294967294" count="1" selected="0">
            <x v="0"/>
          </reference>
          <reference field="0" count="1" selected="0">
            <x v="1"/>
          </reference>
        </references>
      </pivotArea>
    </chartFormat>
    <chartFormat chart="14" format="26" series="1">
      <pivotArea type="data" outline="0" fieldPosition="0">
        <references count="2">
          <reference field="4294967294" count="1" selected="0">
            <x v="0"/>
          </reference>
          <reference field="0" count="1" selected="0">
            <x v="2"/>
          </reference>
        </references>
      </pivotArea>
    </chartFormat>
    <chartFormat chart="14" format="27" series="1">
      <pivotArea type="data" outline="0" fieldPosition="0">
        <references count="2">
          <reference field="4294967294" count="1" selected="0">
            <x v="0"/>
          </reference>
          <reference field="0" count="1" selected="0">
            <x v="3"/>
          </reference>
        </references>
      </pivotArea>
    </chartFormat>
    <chartFormat chart="14" format="28" series="1">
      <pivotArea type="data" outline="0" fieldPosition="0">
        <references count="2">
          <reference field="4294967294" count="1" selected="0">
            <x v="0"/>
          </reference>
          <reference field="0" count="1" selected="0">
            <x v="4"/>
          </reference>
        </references>
      </pivotArea>
    </chartFormat>
    <chartFormat chart="14" format="29" series="1">
      <pivotArea type="data" outline="0" fieldPosition="0">
        <references count="2">
          <reference field="4294967294" count="1" selected="0">
            <x v="0"/>
          </reference>
          <reference field="0" count="1" selected="0">
            <x v="5"/>
          </reference>
        </references>
      </pivotArea>
    </chartFormat>
    <chartFormat chart="14" format="30" series="1">
      <pivotArea type="data" outline="0" fieldPosition="0">
        <references count="2">
          <reference field="4294967294" count="1" selected="0">
            <x v="0"/>
          </reference>
          <reference field="0" count="1" selected="0">
            <x v="6"/>
          </reference>
        </references>
      </pivotArea>
    </chartFormat>
    <chartFormat chart="14" format="31" series="1">
      <pivotArea type="data" outline="0" fieldPosition="0">
        <references count="2">
          <reference field="4294967294" count="1" selected="0">
            <x v="0"/>
          </reference>
          <reference field="0" count="1" selected="0">
            <x v="7"/>
          </reference>
        </references>
      </pivotArea>
    </chartFormat>
    <chartFormat chart="14" format="32" series="1">
      <pivotArea type="data" outline="0" fieldPosition="0">
        <references count="2">
          <reference field="4294967294" count="1" selected="0">
            <x v="0"/>
          </reference>
          <reference field="0" count="1" selected="0">
            <x v="8"/>
          </reference>
        </references>
      </pivotArea>
    </chartFormat>
    <chartFormat chart="14" format="33" series="1">
      <pivotArea type="data" outline="0" fieldPosition="0">
        <references count="2">
          <reference field="4294967294" count="1" selected="0">
            <x v="0"/>
          </reference>
          <reference field="0" count="1" selected="0">
            <x v="9"/>
          </reference>
        </references>
      </pivotArea>
    </chartFormat>
    <chartFormat chart="14" format="34" series="1">
      <pivotArea type="data" outline="0" fieldPosition="0">
        <references count="2">
          <reference field="4294967294" count="1" selected="0">
            <x v="0"/>
          </reference>
          <reference field="0" count="1" selected="0">
            <x v="10"/>
          </reference>
        </references>
      </pivotArea>
    </chartFormat>
    <chartFormat chart="14" format="35" series="1">
      <pivotArea type="data" outline="0" fieldPosition="0">
        <references count="2">
          <reference field="4294967294" count="1" selected="0">
            <x v="0"/>
          </reference>
          <reference field="0" count="1" selected="0">
            <x v="11"/>
          </reference>
        </references>
      </pivotArea>
    </chartFormat>
    <chartFormat chart="14" format="36" series="1">
      <pivotArea type="data" outline="0" fieldPosition="0">
        <references count="2">
          <reference field="4294967294" count="1" selected="0">
            <x v="0"/>
          </reference>
          <reference field="0" count="1" selected="0">
            <x v="12"/>
          </reference>
        </references>
      </pivotArea>
    </chartFormat>
    <chartFormat chart="14" format="37" series="1">
      <pivotArea type="data" outline="0" fieldPosition="0">
        <references count="2">
          <reference field="4294967294" count="1" selected="0">
            <x v="0"/>
          </reference>
          <reference field="0" count="1" selected="0">
            <x v="13"/>
          </reference>
        </references>
      </pivotArea>
    </chartFormat>
    <chartFormat chart="14" format="38" series="1">
      <pivotArea type="data" outline="0" fieldPosition="0">
        <references count="2">
          <reference field="4294967294" count="1" selected="0">
            <x v="0"/>
          </reference>
          <reference field="0" count="1" selected="0">
            <x v="14"/>
          </reference>
        </references>
      </pivotArea>
    </chartFormat>
    <chartFormat chart="14" format="39" series="1">
      <pivotArea type="data" outline="0" fieldPosition="0">
        <references count="2">
          <reference field="4294967294" count="1" selected="0">
            <x v="0"/>
          </reference>
          <reference field="0" count="1" selected="0">
            <x v="15"/>
          </reference>
        </references>
      </pivotArea>
    </chartFormat>
    <chartFormat chart="14" format="40" series="1">
      <pivotArea type="data" outline="0" fieldPosition="0">
        <references count="2">
          <reference field="4294967294" count="1" selected="0">
            <x v="0"/>
          </reference>
          <reference field="0" count="1" selected="0">
            <x v="16"/>
          </reference>
        </references>
      </pivotArea>
    </chartFormat>
    <chartFormat chart="14" format="41" series="1">
      <pivotArea type="data" outline="0" fieldPosition="0">
        <references count="2">
          <reference field="4294967294" count="1" selected="0">
            <x v="0"/>
          </reference>
          <reference field="0" count="1" selected="0">
            <x v="17"/>
          </reference>
        </references>
      </pivotArea>
    </chartFormat>
    <chartFormat chart="14" format="42" series="1">
      <pivotArea type="data" outline="0" fieldPosition="0">
        <references count="2">
          <reference field="4294967294" count="1" selected="0">
            <x v="0"/>
          </reference>
          <reference field="0" count="1" selected="0">
            <x v="18"/>
          </reference>
        </references>
      </pivotArea>
    </chartFormat>
    <chartFormat chart="14" format="43" series="1">
      <pivotArea type="data" outline="0" fieldPosition="0">
        <references count="2">
          <reference field="4294967294" count="1" selected="0">
            <x v="0"/>
          </reference>
          <reference field="0" count="1" selected="0">
            <x v="19"/>
          </reference>
        </references>
      </pivotArea>
    </chartFormat>
    <chartFormat chart="14" format="44" series="1">
      <pivotArea type="data" outline="0" fieldPosition="0">
        <references count="2">
          <reference field="4294967294" count="1" selected="0">
            <x v="0"/>
          </reference>
          <reference field="0" count="1" selected="0">
            <x v="20"/>
          </reference>
        </references>
      </pivotArea>
    </chartFormat>
    <chartFormat chart="14" format="45" series="1">
      <pivotArea type="data" outline="0" fieldPosition="0">
        <references count="2">
          <reference field="4294967294" count="1" selected="0">
            <x v="0"/>
          </reference>
          <reference field="0" count="1" selected="0">
            <x v="21"/>
          </reference>
        </references>
      </pivotArea>
    </chartFormat>
    <chartFormat chart="14" format="46" series="1">
      <pivotArea type="data" outline="0" fieldPosition="0">
        <references count="2">
          <reference field="4294967294" count="1" selected="0">
            <x v="0"/>
          </reference>
          <reference field="0" count="1" selected="0">
            <x v="22"/>
          </reference>
        </references>
      </pivotArea>
    </chartFormat>
    <chartFormat chart="14" format="47" series="1">
      <pivotArea type="data" outline="0" fieldPosition="0">
        <references count="2">
          <reference field="4294967294" count="1" selected="0">
            <x v="0"/>
          </reference>
          <reference field="0" count="1" selected="0">
            <x v="23"/>
          </reference>
        </references>
      </pivotArea>
    </chartFormat>
    <chartFormat chart="14" format="48" series="1">
      <pivotArea type="data" outline="0" fieldPosition="0">
        <references count="2">
          <reference field="4294967294" count="1" selected="0">
            <x v="0"/>
          </reference>
          <reference field="0" count="1" selected="0">
            <x v="24"/>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0.xml><?xml version="1.0" encoding="utf-8"?>
<pivotTableDefinition xmlns="http://schemas.openxmlformats.org/spreadsheetml/2006/main" xmlns:mc="http://schemas.openxmlformats.org/markup-compatibility/2006" xmlns:xr="http://schemas.microsoft.com/office/spreadsheetml/2014/revision" mc:Ignorable="xr" xr:uid="{00000000-0007-0000-0B00-000001000000}" name="TablaDinámica5" cacheId="0"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chartFormat="17">
  <location ref="A52:V66" firstHeaderRow="1" firstDataRow="2" firstDataCol="1" rowPageCount="1" colPageCount="1"/>
  <pivotFields count="34">
    <pivotField axis="axisCol" showAll="0">
      <items count="26">
        <item x="16"/>
        <item x="0"/>
        <item x="1"/>
        <item x="2"/>
        <item x="3"/>
        <item x="20"/>
        <item x="18"/>
        <item x="22"/>
        <item x="21"/>
        <item x="6"/>
        <item x="7"/>
        <item x="8"/>
        <item x="9"/>
        <item x="17"/>
        <item x="23"/>
        <item x="10"/>
        <item x="11"/>
        <item x="12"/>
        <item x="13"/>
        <item x="19"/>
        <item x="4"/>
        <item x="5"/>
        <item x="14"/>
        <item x="15"/>
        <item x="24"/>
        <item t="default"/>
      </items>
    </pivotField>
    <pivotField showAll="0"/>
    <pivotField showAll="0"/>
    <pivotField axis="axisRow" showAll="0">
      <items count="41">
        <item x="9"/>
        <item x="10"/>
        <item x="11"/>
        <item x="12"/>
        <item x="13"/>
        <item x="14"/>
        <item x="15"/>
        <item x="16"/>
        <item x="17"/>
        <item x="18"/>
        <item x="19"/>
        <item x="20"/>
        <item x="24"/>
        <item x="0"/>
        <item x="1"/>
        <item x="2"/>
        <item x="3"/>
        <item x="4"/>
        <item x="28"/>
        <item x="5"/>
        <item x="37"/>
        <item x="21"/>
        <item x="22"/>
        <item x="27"/>
        <item x="26"/>
        <item x="23"/>
        <item x="25"/>
        <item x="31"/>
        <item x="6"/>
        <item x="30"/>
        <item x="29"/>
        <item x="38"/>
        <item x="7"/>
        <item x="8"/>
        <item x="33"/>
        <item m="1" x="39"/>
        <item x="34"/>
        <item x="35"/>
        <item x="32"/>
        <item x="36"/>
        <item t="default"/>
      </items>
    </pivotField>
    <pivotField axis="axisPage" multipleItemSelectionAllowed="1" showAll="0">
      <items count="7">
        <item h="1" x="4"/>
        <item h="1" x="0"/>
        <item x="1"/>
        <item h="1" x="2"/>
        <item h="1" x="5"/>
        <item h="1"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3"/>
  </rowFields>
  <rowItems count="13">
    <i>
      <x/>
    </i>
    <i>
      <x v="1"/>
    </i>
    <i>
      <x v="2"/>
    </i>
    <i>
      <x v="3"/>
    </i>
    <i>
      <x v="4"/>
    </i>
    <i>
      <x v="5"/>
    </i>
    <i>
      <x v="6"/>
    </i>
    <i>
      <x v="7"/>
    </i>
    <i>
      <x v="8"/>
    </i>
    <i>
      <x v="9"/>
    </i>
    <i>
      <x v="10"/>
    </i>
    <i>
      <x v="11"/>
    </i>
    <i t="grand">
      <x/>
    </i>
  </rowItems>
  <colFields count="1">
    <field x="0"/>
  </colFields>
  <colItems count="21">
    <i>
      <x/>
    </i>
    <i>
      <x v="1"/>
    </i>
    <i>
      <x v="2"/>
    </i>
    <i>
      <x v="3"/>
    </i>
    <i>
      <x v="4"/>
    </i>
    <i>
      <x v="5"/>
    </i>
    <i>
      <x v="6"/>
    </i>
    <i>
      <x v="9"/>
    </i>
    <i>
      <x v="10"/>
    </i>
    <i>
      <x v="11"/>
    </i>
    <i>
      <x v="12"/>
    </i>
    <i>
      <x v="15"/>
    </i>
    <i>
      <x v="16"/>
    </i>
    <i>
      <x v="17"/>
    </i>
    <i>
      <x v="18"/>
    </i>
    <i>
      <x v="19"/>
    </i>
    <i>
      <x v="20"/>
    </i>
    <i>
      <x v="21"/>
    </i>
    <i>
      <x v="22"/>
    </i>
    <i>
      <x v="23"/>
    </i>
    <i t="grand">
      <x/>
    </i>
  </colItems>
  <pageFields count="1">
    <pageField fld="4" hier="-1"/>
  </pageFields>
  <dataFields count="1">
    <dataField name="Promedio de Nitratos" fld="18" subtotal="average" baseField="3" baseItem="9"/>
  </dataFields>
  <formats count="30">
    <format dxfId="1012">
      <pivotArea type="all" dataOnly="0" outline="0" fieldPosition="0"/>
    </format>
    <format dxfId="1011">
      <pivotArea outline="0" collapsedLevelsAreSubtotals="1" fieldPosition="0"/>
    </format>
    <format dxfId="1010">
      <pivotArea type="origin" dataOnly="0" labelOnly="1" outline="0" fieldPosition="0"/>
    </format>
    <format dxfId="1009">
      <pivotArea field="0" type="button" dataOnly="0" labelOnly="1" outline="0" axis="axisCol" fieldPosition="0"/>
    </format>
    <format dxfId="1008">
      <pivotArea type="topRight" dataOnly="0" labelOnly="1" outline="0" fieldPosition="0"/>
    </format>
    <format dxfId="1007">
      <pivotArea field="3" type="button" dataOnly="0" labelOnly="1" outline="0" axis="axisRow" fieldPosition="0"/>
    </format>
    <format dxfId="1006">
      <pivotArea dataOnly="0" labelOnly="1" fieldPosition="0">
        <references count="1">
          <reference field="3" count="9">
            <x v="13"/>
            <x v="14"/>
            <x v="15"/>
            <x v="16"/>
            <x v="17"/>
            <x v="19"/>
            <x v="28"/>
            <x v="32"/>
            <x v="33"/>
          </reference>
        </references>
      </pivotArea>
    </format>
    <format dxfId="1005">
      <pivotArea dataOnly="0" labelOnly="1" grandRow="1" outline="0" fieldPosition="0"/>
    </format>
    <format dxfId="1004">
      <pivotArea dataOnly="0" labelOnly="1" fieldPosition="0">
        <references count="1">
          <reference field="0" count="18">
            <x v="0"/>
            <x v="1"/>
            <x v="2"/>
            <x v="3"/>
            <x v="4"/>
            <x v="9"/>
            <x v="10"/>
            <x v="11"/>
            <x v="12"/>
            <x v="13"/>
            <x v="15"/>
            <x v="16"/>
            <x v="17"/>
            <x v="18"/>
            <x v="20"/>
            <x v="21"/>
            <x v="22"/>
            <x v="23"/>
          </reference>
        </references>
      </pivotArea>
    </format>
    <format dxfId="1003">
      <pivotArea dataOnly="0" labelOnly="1" grandCol="1" outline="0" fieldPosition="0"/>
    </format>
    <format dxfId="1002">
      <pivotArea type="all" dataOnly="0" outline="0" fieldPosition="0"/>
    </format>
    <format dxfId="1001">
      <pivotArea outline="0" collapsedLevelsAreSubtotals="1" fieldPosition="0"/>
    </format>
    <format dxfId="1000">
      <pivotArea type="origin" dataOnly="0" labelOnly="1" outline="0" fieldPosition="0"/>
    </format>
    <format dxfId="999">
      <pivotArea field="0" type="button" dataOnly="0" labelOnly="1" outline="0" axis="axisCol" fieldPosition="0"/>
    </format>
    <format dxfId="998">
      <pivotArea type="topRight" dataOnly="0" labelOnly="1" outline="0" fieldPosition="0"/>
    </format>
    <format dxfId="997">
      <pivotArea field="3" type="button" dataOnly="0" labelOnly="1" outline="0" axis="axisRow" fieldPosition="0"/>
    </format>
    <format dxfId="996">
      <pivotArea dataOnly="0" labelOnly="1" fieldPosition="0">
        <references count="1">
          <reference field="3" count="12">
            <x v="0"/>
            <x v="1"/>
            <x v="2"/>
            <x v="3"/>
            <x v="4"/>
            <x v="5"/>
            <x v="6"/>
            <x v="7"/>
            <x v="8"/>
            <x v="9"/>
            <x v="10"/>
            <x v="11"/>
          </reference>
        </references>
      </pivotArea>
    </format>
    <format dxfId="995">
      <pivotArea dataOnly="0" labelOnly="1" grandRow="1" outline="0" fieldPosition="0"/>
    </format>
    <format dxfId="994">
      <pivotArea dataOnly="0" labelOnly="1" fieldPosition="0">
        <references count="1">
          <reference field="0" count="20">
            <x v="0"/>
            <x v="1"/>
            <x v="2"/>
            <x v="3"/>
            <x v="4"/>
            <x v="5"/>
            <x v="6"/>
            <x v="9"/>
            <x v="10"/>
            <x v="11"/>
            <x v="12"/>
            <x v="15"/>
            <x v="16"/>
            <x v="17"/>
            <x v="18"/>
            <x v="19"/>
            <x v="20"/>
            <x v="21"/>
            <x v="22"/>
            <x v="23"/>
          </reference>
        </references>
      </pivotArea>
    </format>
    <format dxfId="993">
      <pivotArea dataOnly="0" labelOnly="1" grandCol="1" outline="0" fieldPosition="0"/>
    </format>
    <format dxfId="992">
      <pivotArea type="all" dataOnly="0" outline="0" fieldPosition="0"/>
    </format>
    <format dxfId="991">
      <pivotArea outline="0" collapsedLevelsAreSubtotals="1" fieldPosition="0"/>
    </format>
    <format dxfId="990">
      <pivotArea type="origin" dataOnly="0" labelOnly="1" outline="0" fieldPosition="0"/>
    </format>
    <format dxfId="989">
      <pivotArea field="0" type="button" dataOnly="0" labelOnly="1" outline="0" axis="axisCol" fieldPosition="0"/>
    </format>
    <format dxfId="988">
      <pivotArea type="topRight" dataOnly="0" labelOnly="1" outline="0" fieldPosition="0"/>
    </format>
    <format dxfId="987">
      <pivotArea field="3" type="button" dataOnly="0" labelOnly="1" outline="0" axis="axisRow" fieldPosition="0"/>
    </format>
    <format dxfId="986">
      <pivotArea dataOnly="0" labelOnly="1" fieldPosition="0">
        <references count="1">
          <reference field="3" count="12">
            <x v="0"/>
            <x v="1"/>
            <x v="2"/>
            <x v="3"/>
            <x v="4"/>
            <x v="5"/>
            <x v="6"/>
            <x v="7"/>
            <x v="8"/>
            <x v="9"/>
            <x v="10"/>
            <x v="11"/>
          </reference>
        </references>
      </pivotArea>
    </format>
    <format dxfId="985">
      <pivotArea dataOnly="0" labelOnly="1" grandRow="1" outline="0" fieldPosition="0"/>
    </format>
    <format dxfId="984">
      <pivotArea dataOnly="0" labelOnly="1" fieldPosition="0">
        <references count="1">
          <reference field="0" count="20">
            <x v="0"/>
            <x v="1"/>
            <x v="2"/>
            <x v="3"/>
            <x v="4"/>
            <x v="5"/>
            <x v="6"/>
            <x v="9"/>
            <x v="10"/>
            <x v="11"/>
            <x v="12"/>
            <x v="15"/>
            <x v="16"/>
            <x v="17"/>
            <x v="18"/>
            <x v="19"/>
            <x v="20"/>
            <x v="21"/>
            <x v="22"/>
            <x v="23"/>
          </reference>
        </references>
      </pivotArea>
    </format>
    <format dxfId="983">
      <pivotArea dataOnly="0" labelOnly="1" grandCol="1" outline="0" fieldPosition="0"/>
    </format>
  </formats>
  <chartFormats count="120">
    <chartFormat chart="11" format="60" series="1">
      <pivotArea type="data" outline="0" fieldPosition="0">
        <references count="1">
          <reference field="0" count="1" selected="0">
            <x v="0"/>
          </reference>
        </references>
      </pivotArea>
    </chartFormat>
    <chartFormat chart="11" format="61" series="1">
      <pivotArea type="data" outline="0" fieldPosition="0">
        <references count="1">
          <reference field="0" count="1" selected="0">
            <x v="1"/>
          </reference>
        </references>
      </pivotArea>
    </chartFormat>
    <chartFormat chart="11" format="62" series="1">
      <pivotArea type="data" outline="0" fieldPosition="0">
        <references count="1">
          <reference field="0" count="1" selected="0">
            <x v="2"/>
          </reference>
        </references>
      </pivotArea>
    </chartFormat>
    <chartFormat chart="11" format="63" series="1">
      <pivotArea type="data" outline="0" fieldPosition="0">
        <references count="1">
          <reference field="0" count="1" selected="0">
            <x v="3"/>
          </reference>
        </references>
      </pivotArea>
    </chartFormat>
    <chartFormat chart="11" format="64" series="1">
      <pivotArea type="data" outline="0" fieldPosition="0">
        <references count="1">
          <reference field="0" count="1" selected="0">
            <x v="4"/>
          </reference>
        </references>
      </pivotArea>
    </chartFormat>
    <chartFormat chart="11" format="65" series="1">
      <pivotArea type="data" outline="0" fieldPosition="0">
        <references count="1">
          <reference field="0" count="1" selected="0">
            <x v="5"/>
          </reference>
        </references>
      </pivotArea>
    </chartFormat>
    <chartFormat chart="11" format="66" series="1">
      <pivotArea type="data" outline="0" fieldPosition="0">
        <references count="1">
          <reference field="0" count="1" selected="0">
            <x v="6"/>
          </reference>
        </references>
      </pivotArea>
    </chartFormat>
    <chartFormat chart="11" format="67" series="1">
      <pivotArea type="data" outline="0" fieldPosition="0">
        <references count="1">
          <reference field="0" count="1" selected="0">
            <x v="9"/>
          </reference>
        </references>
      </pivotArea>
    </chartFormat>
    <chartFormat chart="11" format="68" series="1">
      <pivotArea type="data" outline="0" fieldPosition="0">
        <references count="1">
          <reference field="0" count="1" selected="0">
            <x v="10"/>
          </reference>
        </references>
      </pivotArea>
    </chartFormat>
    <chartFormat chart="11" format="69" series="1">
      <pivotArea type="data" outline="0" fieldPosition="0">
        <references count="1">
          <reference field="0" count="1" selected="0">
            <x v="11"/>
          </reference>
        </references>
      </pivotArea>
    </chartFormat>
    <chartFormat chart="11" format="70" series="1">
      <pivotArea type="data" outline="0" fieldPosition="0">
        <references count="1">
          <reference field="0" count="1" selected="0">
            <x v="12"/>
          </reference>
        </references>
      </pivotArea>
    </chartFormat>
    <chartFormat chart="11" format="71" series="1">
      <pivotArea type="data" outline="0" fieldPosition="0">
        <references count="1">
          <reference field="0" count="1" selected="0">
            <x v="15"/>
          </reference>
        </references>
      </pivotArea>
    </chartFormat>
    <chartFormat chart="11" format="72" series="1">
      <pivotArea type="data" outline="0" fieldPosition="0">
        <references count="1">
          <reference field="0" count="1" selected="0">
            <x v="16"/>
          </reference>
        </references>
      </pivotArea>
    </chartFormat>
    <chartFormat chart="11" format="73" series="1">
      <pivotArea type="data" outline="0" fieldPosition="0">
        <references count="1">
          <reference field="0" count="1" selected="0">
            <x v="17"/>
          </reference>
        </references>
      </pivotArea>
    </chartFormat>
    <chartFormat chart="11" format="74" series="1">
      <pivotArea type="data" outline="0" fieldPosition="0">
        <references count="1">
          <reference field="0" count="1" selected="0">
            <x v="18"/>
          </reference>
        </references>
      </pivotArea>
    </chartFormat>
    <chartFormat chart="11" format="75" series="1">
      <pivotArea type="data" outline="0" fieldPosition="0">
        <references count="1">
          <reference field="0" count="1" selected="0">
            <x v="19"/>
          </reference>
        </references>
      </pivotArea>
    </chartFormat>
    <chartFormat chart="11" format="76" series="1">
      <pivotArea type="data" outline="0" fieldPosition="0">
        <references count="1">
          <reference field="0" count="1" selected="0">
            <x v="20"/>
          </reference>
        </references>
      </pivotArea>
    </chartFormat>
    <chartFormat chart="11" format="77" series="1">
      <pivotArea type="data" outline="0" fieldPosition="0">
        <references count="1">
          <reference field="0" count="1" selected="0">
            <x v="21"/>
          </reference>
        </references>
      </pivotArea>
    </chartFormat>
    <chartFormat chart="11" format="78" series="1">
      <pivotArea type="data" outline="0" fieldPosition="0">
        <references count="1">
          <reference field="0" count="1" selected="0">
            <x v="22"/>
          </reference>
        </references>
      </pivotArea>
    </chartFormat>
    <chartFormat chart="11" format="79" series="1">
      <pivotArea type="data" outline="0" fieldPosition="0">
        <references count="1">
          <reference field="0" count="1" selected="0">
            <x v="23"/>
          </reference>
        </references>
      </pivotArea>
    </chartFormat>
    <chartFormat chart="13" format="160" series="1">
      <pivotArea type="data" outline="0" fieldPosition="0">
        <references count="1">
          <reference field="0" count="1" selected="0">
            <x v="0"/>
          </reference>
        </references>
      </pivotArea>
    </chartFormat>
    <chartFormat chart="13" format="161" series="1">
      <pivotArea type="data" outline="0" fieldPosition="0">
        <references count="1">
          <reference field="0" count="1" selected="0">
            <x v="1"/>
          </reference>
        </references>
      </pivotArea>
    </chartFormat>
    <chartFormat chart="13" format="162" series="1">
      <pivotArea type="data" outline="0" fieldPosition="0">
        <references count="1">
          <reference field="0" count="1" selected="0">
            <x v="2"/>
          </reference>
        </references>
      </pivotArea>
    </chartFormat>
    <chartFormat chart="13" format="163" series="1">
      <pivotArea type="data" outline="0" fieldPosition="0">
        <references count="1">
          <reference field="0" count="1" selected="0">
            <x v="3"/>
          </reference>
        </references>
      </pivotArea>
    </chartFormat>
    <chartFormat chart="13" format="164" series="1">
      <pivotArea type="data" outline="0" fieldPosition="0">
        <references count="1">
          <reference field="0" count="1" selected="0">
            <x v="4"/>
          </reference>
        </references>
      </pivotArea>
    </chartFormat>
    <chartFormat chart="13" format="165" series="1">
      <pivotArea type="data" outline="0" fieldPosition="0">
        <references count="1">
          <reference field="0" count="1" selected="0">
            <x v="5"/>
          </reference>
        </references>
      </pivotArea>
    </chartFormat>
    <chartFormat chart="13" format="166" series="1">
      <pivotArea type="data" outline="0" fieldPosition="0">
        <references count="1">
          <reference field="0" count="1" selected="0">
            <x v="6"/>
          </reference>
        </references>
      </pivotArea>
    </chartFormat>
    <chartFormat chart="13" format="167" series="1">
      <pivotArea type="data" outline="0" fieldPosition="0">
        <references count="1">
          <reference field="0" count="1" selected="0">
            <x v="9"/>
          </reference>
        </references>
      </pivotArea>
    </chartFormat>
    <chartFormat chart="13" format="168" series="1">
      <pivotArea type="data" outline="0" fieldPosition="0">
        <references count="1">
          <reference field="0" count="1" selected="0">
            <x v="10"/>
          </reference>
        </references>
      </pivotArea>
    </chartFormat>
    <chartFormat chart="13" format="169" series="1">
      <pivotArea type="data" outline="0" fieldPosition="0">
        <references count="1">
          <reference field="0" count="1" selected="0">
            <x v="11"/>
          </reference>
        </references>
      </pivotArea>
    </chartFormat>
    <chartFormat chart="13" format="170" series="1">
      <pivotArea type="data" outline="0" fieldPosition="0">
        <references count="1">
          <reference field="0" count="1" selected="0">
            <x v="12"/>
          </reference>
        </references>
      </pivotArea>
    </chartFormat>
    <chartFormat chart="13" format="171" series="1">
      <pivotArea type="data" outline="0" fieldPosition="0">
        <references count="1">
          <reference field="0" count="1" selected="0">
            <x v="15"/>
          </reference>
        </references>
      </pivotArea>
    </chartFormat>
    <chartFormat chart="13" format="172" series="1">
      <pivotArea type="data" outline="0" fieldPosition="0">
        <references count="1">
          <reference field="0" count="1" selected="0">
            <x v="16"/>
          </reference>
        </references>
      </pivotArea>
    </chartFormat>
    <chartFormat chart="13" format="173" series="1">
      <pivotArea type="data" outline="0" fieldPosition="0">
        <references count="1">
          <reference field="0" count="1" selected="0">
            <x v="17"/>
          </reference>
        </references>
      </pivotArea>
    </chartFormat>
    <chartFormat chart="13" format="174" series="1">
      <pivotArea type="data" outline="0" fieldPosition="0">
        <references count="1">
          <reference field="0" count="1" selected="0">
            <x v="18"/>
          </reference>
        </references>
      </pivotArea>
    </chartFormat>
    <chartFormat chart="13" format="175" series="1">
      <pivotArea type="data" outline="0" fieldPosition="0">
        <references count="1">
          <reference field="0" count="1" selected="0">
            <x v="19"/>
          </reference>
        </references>
      </pivotArea>
    </chartFormat>
    <chartFormat chart="13" format="176" series="1">
      <pivotArea type="data" outline="0" fieldPosition="0">
        <references count="1">
          <reference field="0" count="1" selected="0">
            <x v="20"/>
          </reference>
        </references>
      </pivotArea>
    </chartFormat>
    <chartFormat chart="13" format="177" series="1">
      <pivotArea type="data" outline="0" fieldPosition="0">
        <references count="1">
          <reference field="0" count="1" selected="0">
            <x v="21"/>
          </reference>
        </references>
      </pivotArea>
    </chartFormat>
    <chartFormat chart="13" format="178" series="1">
      <pivotArea type="data" outline="0" fieldPosition="0">
        <references count="1">
          <reference field="0" count="1" selected="0">
            <x v="22"/>
          </reference>
        </references>
      </pivotArea>
    </chartFormat>
    <chartFormat chart="13" format="179" series="1">
      <pivotArea type="data" outline="0" fieldPosition="0">
        <references count="1">
          <reference field="0" count="1" selected="0">
            <x v="23"/>
          </reference>
        </references>
      </pivotArea>
    </chartFormat>
    <chartFormat chart="14" format="200" series="1">
      <pivotArea type="data" outline="0" fieldPosition="0">
        <references count="1">
          <reference field="0" count="1" selected="0">
            <x v="0"/>
          </reference>
        </references>
      </pivotArea>
    </chartFormat>
    <chartFormat chart="14" format="201" series="1">
      <pivotArea type="data" outline="0" fieldPosition="0">
        <references count="1">
          <reference field="0" count="1" selected="0">
            <x v="1"/>
          </reference>
        </references>
      </pivotArea>
    </chartFormat>
    <chartFormat chart="14" format="202" series="1">
      <pivotArea type="data" outline="0" fieldPosition="0">
        <references count="1">
          <reference field="0" count="1" selected="0">
            <x v="2"/>
          </reference>
        </references>
      </pivotArea>
    </chartFormat>
    <chartFormat chart="14" format="203" series="1">
      <pivotArea type="data" outline="0" fieldPosition="0">
        <references count="1">
          <reference field="0" count="1" selected="0">
            <x v="3"/>
          </reference>
        </references>
      </pivotArea>
    </chartFormat>
    <chartFormat chart="14" format="204" series="1">
      <pivotArea type="data" outline="0" fieldPosition="0">
        <references count="1">
          <reference field="0" count="1" selected="0">
            <x v="4"/>
          </reference>
        </references>
      </pivotArea>
    </chartFormat>
    <chartFormat chart="14" format="205" series="1">
      <pivotArea type="data" outline="0" fieldPosition="0">
        <references count="1">
          <reference field="0" count="1" selected="0">
            <x v="5"/>
          </reference>
        </references>
      </pivotArea>
    </chartFormat>
    <chartFormat chart="14" format="206" series="1">
      <pivotArea type="data" outline="0" fieldPosition="0">
        <references count="1">
          <reference field="0" count="1" selected="0">
            <x v="6"/>
          </reference>
        </references>
      </pivotArea>
    </chartFormat>
    <chartFormat chart="14" format="207" series="1">
      <pivotArea type="data" outline="0" fieldPosition="0">
        <references count="1">
          <reference field="0" count="1" selected="0">
            <x v="9"/>
          </reference>
        </references>
      </pivotArea>
    </chartFormat>
    <chartFormat chart="14" format="208" series="1">
      <pivotArea type="data" outline="0" fieldPosition="0">
        <references count="1">
          <reference field="0" count="1" selected="0">
            <x v="10"/>
          </reference>
        </references>
      </pivotArea>
    </chartFormat>
    <chartFormat chart="14" format="209" series="1">
      <pivotArea type="data" outline="0" fieldPosition="0">
        <references count="1">
          <reference field="0" count="1" selected="0">
            <x v="11"/>
          </reference>
        </references>
      </pivotArea>
    </chartFormat>
    <chartFormat chart="14" format="210" series="1">
      <pivotArea type="data" outline="0" fieldPosition="0">
        <references count="1">
          <reference field="0" count="1" selected="0">
            <x v="12"/>
          </reference>
        </references>
      </pivotArea>
    </chartFormat>
    <chartFormat chart="14" format="211" series="1">
      <pivotArea type="data" outline="0" fieldPosition="0">
        <references count="1">
          <reference field="0" count="1" selected="0">
            <x v="15"/>
          </reference>
        </references>
      </pivotArea>
    </chartFormat>
    <chartFormat chart="14" format="212" series="1">
      <pivotArea type="data" outline="0" fieldPosition="0">
        <references count="1">
          <reference field="0" count="1" selected="0">
            <x v="16"/>
          </reference>
        </references>
      </pivotArea>
    </chartFormat>
    <chartFormat chart="14" format="213" series="1">
      <pivotArea type="data" outline="0" fieldPosition="0">
        <references count="1">
          <reference field="0" count="1" selected="0">
            <x v="17"/>
          </reference>
        </references>
      </pivotArea>
    </chartFormat>
    <chartFormat chart="14" format="214" series="1">
      <pivotArea type="data" outline="0" fieldPosition="0">
        <references count="1">
          <reference field="0" count="1" selected="0">
            <x v="18"/>
          </reference>
        </references>
      </pivotArea>
    </chartFormat>
    <chartFormat chart="14" format="215" series="1">
      <pivotArea type="data" outline="0" fieldPosition="0">
        <references count="1">
          <reference field="0" count="1" selected="0">
            <x v="19"/>
          </reference>
        </references>
      </pivotArea>
    </chartFormat>
    <chartFormat chart="14" format="216" series="1">
      <pivotArea type="data" outline="0" fieldPosition="0">
        <references count="1">
          <reference field="0" count="1" selected="0">
            <x v="20"/>
          </reference>
        </references>
      </pivotArea>
    </chartFormat>
    <chartFormat chart="14" format="217" series="1">
      <pivotArea type="data" outline="0" fieldPosition="0">
        <references count="1">
          <reference field="0" count="1" selected="0">
            <x v="21"/>
          </reference>
        </references>
      </pivotArea>
    </chartFormat>
    <chartFormat chart="14" format="218" series="1">
      <pivotArea type="data" outline="0" fieldPosition="0">
        <references count="1">
          <reference field="0" count="1" selected="0">
            <x v="22"/>
          </reference>
        </references>
      </pivotArea>
    </chartFormat>
    <chartFormat chart="14" format="219" series="1">
      <pivotArea type="data" outline="0" fieldPosition="0">
        <references count="1">
          <reference field="0" count="1" selected="0">
            <x v="23"/>
          </reference>
        </references>
      </pivotArea>
    </chartFormat>
    <chartFormat chart="15" format="240" series="1">
      <pivotArea type="data" outline="0" fieldPosition="0">
        <references count="1">
          <reference field="0" count="1" selected="0">
            <x v="0"/>
          </reference>
        </references>
      </pivotArea>
    </chartFormat>
    <chartFormat chart="15" format="241" series="1">
      <pivotArea type="data" outline="0" fieldPosition="0">
        <references count="1">
          <reference field="0" count="1" selected="0">
            <x v="1"/>
          </reference>
        </references>
      </pivotArea>
    </chartFormat>
    <chartFormat chart="15" format="242" series="1">
      <pivotArea type="data" outline="0" fieldPosition="0">
        <references count="1">
          <reference field="0" count="1" selected="0">
            <x v="2"/>
          </reference>
        </references>
      </pivotArea>
    </chartFormat>
    <chartFormat chart="15" format="243" series="1">
      <pivotArea type="data" outline="0" fieldPosition="0">
        <references count="1">
          <reference field="0" count="1" selected="0">
            <x v="3"/>
          </reference>
        </references>
      </pivotArea>
    </chartFormat>
    <chartFormat chart="15" format="244" series="1">
      <pivotArea type="data" outline="0" fieldPosition="0">
        <references count="1">
          <reference field="0" count="1" selected="0">
            <x v="4"/>
          </reference>
        </references>
      </pivotArea>
    </chartFormat>
    <chartFormat chart="15" format="245" series="1">
      <pivotArea type="data" outline="0" fieldPosition="0">
        <references count="1">
          <reference field="0" count="1" selected="0">
            <x v="5"/>
          </reference>
        </references>
      </pivotArea>
    </chartFormat>
    <chartFormat chart="15" format="246" series="1">
      <pivotArea type="data" outline="0" fieldPosition="0">
        <references count="1">
          <reference field="0" count="1" selected="0">
            <x v="6"/>
          </reference>
        </references>
      </pivotArea>
    </chartFormat>
    <chartFormat chart="15" format="247" series="1">
      <pivotArea type="data" outline="0" fieldPosition="0">
        <references count="1">
          <reference field="0" count="1" selected="0">
            <x v="9"/>
          </reference>
        </references>
      </pivotArea>
    </chartFormat>
    <chartFormat chart="15" format="248" series="1">
      <pivotArea type="data" outline="0" fieldPosition="0">
        <references count="1">
          <reference field="0" count="1" selected="0">
            <x v="10"/>
          </reference>
        </references>
      </pivotArea>
    </chartFormat>
    <chartFormat chart="15" format="249" series="1">
      <pivotArea type="data" outline="0" fieldPosition="0">
        <references count="1">
          <reference field="0" count="1" selected="0">
            <x v="11"/>
          </reference>
        </references>
      </pivotArea>
    </chartFormat>
    <chartFormat chart="15" format="250" series="1">
      <pivotArea type="data" outline="0" fieldPosition="0">
        <references count="1">
          <reference field="0" count="1" selected="0">
            <x v="12"/>
          </reference>
        </references>
      </pivotArea>
    </chartFormat>
    <chartFormat chart="15" format="251" series="1">
      <pivotArea type="data" outline="0" fieldPosition="0">
        <references count="1">
          <reference field="0" count="1" selected="0">
            <x v="15"/>
          </reference>
        </references>
      </pivotArea>
    </chartFormat>
    <chartFormat chart="15" format="252" series="1">
      <pivotArea type="data" outline="0" fieldPosition="0">
        <references count="1">
          <reference field="0" count="1" selected="0">
            <x v="16"/>
          </reference>
        </references>
      </pivotArea>
    </chartFormat>
    <chartFormat chart="15" format="253" series="1">
      <pivotArea type="data" outline="0" fieldPosition="0">
        <references count="1">
          <reference field="0" count="1" selected="0">
            <x v="17"/>
          </reference>
        </references>
      </pivotArea>
    </chartFormat>
    <chartFormat chart="15" format="254" series="1">
      <pivotArea type="data" outline="0" fieldPosition="0">
        <references count="1">
          <reference field="0" count="1" selected="0">
            <x v="18"/>
          </reference>
        </references>
      </pivotArea>
    </chartFormat>
    <chartFormat chart="15" format="255" series="1">
      <pivotArea type="data" outline="0" fieldPosition="0">
        <references count="1">
          <reference field="0" count="1" selected="0">
            <x v="19"/>
          </reference>
        </references>
      </pivotArea>
    </chartFormat>
    <chartFormat chart="15" format="256" series="1">
      <pivotArea type="data" outline="0" fieldPosition="0">
        <references count="1">
          <reference field="0" count="1" selected="0">
            <x v="20"/>
          </reference>
        </references>
      </pivotArea>
    </chartFormat>
    <chartFormat chart="15" format="257" series="1">
      <pivotArea type="data" outline="0" fieldPosition="0">
        <references count="1">
          <reference field="0" count="1" selected="0">
            <x v="21"/>
          </reference>
        </references>
      </pivotArea>
    </chartFormat>
    <chartFormat chart="15" format="258" series="1">
      <pivotArea type="data" outline="0" fieldPosition="0">
        <references count="1">
          <reference field="0" count="1" selected="0">
            <x v="22"/>
          </reference>
        </references>
      </pivotArea>
    </chartFormat>
    <chartFormat chart="15" format="259" series="1">
      <pivotArea type="data" outline="0" fieldPosition="0">
        <references count="1">
          <reference field="0" count="1" selected="0">
            <x v="23"/>
          </reference>
        </references>
      </pivotArea>
    </chartFormat>
    <chartFormat chart="16" format="280" series="1">
      <pivotArea type="data" outline="0" fieldPosition="0">
        <references count="1">
          <reference field="0" count="1" selected="0">
            <x v="0"/>
          </reference>
        </references>
      </pivotArea>
    </chartFormat>
    <chartFormat chart="16" format="281" series="1">
      <pivotArea type="data" outline="0" fieldPosition="0">
        <references count="1">
          <reference field="0" count="1" selected="0">
            <x v="1"/>
          </reference>
        </references>
      </pivotArea>
    </chartFormat>
    <chartFormat chart="16" format="282" series="1">
      <pivotArea type="data" outline="0" fieldPosition="0">
        <references count="1">
          <reference field="0" count="1" selected="0">
            <x v="2"/>
          </reference>
        </references>
      </pivotArea>
    </chartFormat>
    <chartFormat chart="16" format="283" series="1">
      <pivotArea type="data" outline="0" fieldPosition="0">
        <references count="1">
          <reference field="0" count="1" selected="0">
            <x v="3"/>
          </reference>
        </references>
      </pivotArea>
    </chartFormat>
    <chartFormat chart="16" format="284" series="1">
      <pivotArea type="data" outline="0" fieldPosition="0">
        <references count="1">
          <reference field="0" count="1" selected="0">
            <x v="4"/>
          </reference>
        </references>
      </pivotArea>
    </chartFormat>
    <chartFormat chart="16" format="285" series="1">
      <pivotArea type="data" outline="0" fieldPosition="0">
        <references count="1">
          <reference field="0" count="1" selected="0">
            <x v="5"/>
          </reference>
        </references>
      </pivotArea>
    </chartFormat>
    <chartFormat chart="16" format="286" series="1">
      <pivotArea type="data" outline="0" fieldPosition="0">
        <references count="1">
          <reference field="0" count="1" selected="0">
            <x v="6"/>
          </reference>
        </references>
      </pivotArea>
    </chartFormat>
    <chartFormat chart="16" format="287" series="1">
      <pivotArea type="data" outline="0" fieldPosition="0">
        <references count="1">
          <reference field="0" count="1" selected="0">
            <x v="9"/>
          </reference>
        </references>
      </pivotArea>
    </chartFormat>
    <chartFormat chart="16" format="288" series="1">
      <pivotArea type="data" outline="0" fieldPosition="0">
        <references count="1">
          <reference field="0" count="1" selected="0">
            <x v="10"/>
          </reference>
        </references>
      </pivotArea>
    </chartFormat>
    <chartFormat chart="16" format="289" series="1">
      <pivotArea type="data" outline="0" fieldPosition="0">
        <references count="1">
          <reference field="0" count="1" selected="0">
            <x v="11"/>
          </reference>
        </references>
      </pivotArea>
    </chartFormat>
    <chartFormat chart="16" format="290" series="1">
      <pivotArea type="data" outline="0" fieldPosition="0">
        <references count="1">
          <reference field="0" count="1" selected="0">
            <x v="12"/>
          </reference>
        </references>
      </pivotArea>
    </chartFormat>
    <chartFormat chart="16" format="291" series="1">
      <pivotArea type="data" outline="0" fieldPosition="0">
        <references count="1">
          <reference field="0" count="1" selected="0">
            <x v="15"/>
          </reference>
        </references>
      </pivotArea>
    </chartFormat>
    <chartFormat chart="16" format="292" series="1">
      <pivotArea type="data" outline="0" fieldPosition="0">
        <references count="1">
          <reference field="0" count="1" selected="0">
            <x v="16"/>
          </reference>
        </references>
      </pivotArea>
    </chartFormat>
    <chartFormat chart="16" format="293" series="1">
      <pivotArea type="data" outline="0" fieldPosition="0">
        <references count="1">
          <reference field="0" count="1" selected="0">
            <x v="17"/>
          </reference>
        </references>
      </pivotArea>
    </chartFormat>
    <chartFormat chart="16" format="294" series="1">
      <pivotArea type="data" outline="0" fieldPosition="0">
        <references count="1">
          <reference field="0" count="1" selected="0">
            <x v="18"/>
          </reference>
        </references>
      </pivotArea>
    </chartFormat>
    <chartFormat chart="16" format="295" series="1">
      <pivotArea type="data" outline="0" fieldPosition="0">
        <references count="1">
          <reference field="0" count="1" selected="0">
            <x v="19"/>
          </reference>
        </references>
      </pivotArea>
    </chartFormat>
    <chartFormat chart="16" format="296" series="1">
      <pivotArea type="data" outline="0" fieldPosition="0">
        <references count="1">
          <reference field="0" count="1" selected="0">
            <x v="20"/>
          </reference>
        </references>
      </pivotArea>
    </chartFormat>
    <chartFormat chart="16" format="297" series="1">
      <pivotArea type="data" outline="0" fieldPosition="0">
        <references count="1">
          <reference field="0" count="1" selected="0">
            <x v="21"/>
          </reference>
        </references>
      </pivotArea>
    </chartFormat>
    <chartFormat chart="16" format="298" series="1">
      <pivotArea type="data" outline="0" fieldPosition="0">
        <references count="1">
          <reference field="0" count="1" selected="0">
            <x v="22"/>
          </reference>
        </references>
      </pivotArea>
    </chartFormat>
    <chartFormat chart="16" format="299" series="1">
      <pivotArea type="data" outline="0" fieldPosition="0">
        <references count="1">
          <reference field="0" count="1" selected="0">
            <x v="23"/>
          </reference>
        </references>
      </pivotArea>
    </chartFormat>
    <chartFormat chart="16" format="300" series="1">
      <pivotArea type="data" outline="0" fieldPosition="0">
        <references count="2">
          <reference field="4294967294" count="1" selected="0">
            <x v="0"/>
          </reference>
          <reference field="0" count="1" selected="0">
            <x v="0"/>
          </reference>
        </references>
      </pivotArea>
    </chartFormat>
    <chartFormat chart="16" format="301" series="1">
      <pivotArea type="data" outline="0" fieldPosition="0">
        <references count="2">
          <reference field="4294967294" count="1" selected="0">
            <x v="0"/>
          </reference>
          <reference field="0" count="1" selected="0">
            <x v="1"/>
          </reference>
        </references>
      </pivotArea>
    </chartFormat>
    <chartFormat chart="16" format="302" series="1">
      <pivotArea type="data" outline="0" fieldPosition="0">
        <references count="2">
          <reference field="4294967294" count="1" selected="0">
            <x v="0"/>
          </reference>
          <reference field="0" count="1" selected="0">
            <x v="2"/>
          </reference>
        </references>
      </pivotArea>
    </chartFormat>
    <chartFormat chart="16" format="303" series="1">
      <pivotArea type="data" outline="0" fieldPosition="0">
        <references count="2">
          <reference field="4294967294" count="1" selected="0">
            <x v="0"/>
          </reference>
          <reference field="0" count="1" selected="0">
            <x v="3"/>
          </reference>
        </references>
      </pivotArea>
    </chartFormat>
    <chartFormat chart="16" format="304" series="1">
      <pivotArea type="data" outline="0" fieldPosition="0">
        <references count="2">
          <reference field="4294967294" count="1" selected="0">
            <x v="0"/>
          </reference>
          <reference field="0" count="1" selected="0">
            <x v="4"/>
          </reference>
        </references>
      </pivotArea>
    </chartFormat>
    <chartFormat chart="16" format="305" series="1">
      <pivotArea type="data" outline="0" fieldPosition="0">
        <references count="2">
          <reference field="4294967294" count="1" selected="0">
            <x v="0"/>
          </reference>
          <reference field="0" count="1" selected="0">
            <x v="5"/>
          </reference>
        </references>
      </pivotArea>
    </chartFormat>
    <chartFormat chart="16" format="306" series="1">
      <pivotArea type="data" outline="0" fieldPosition="0">
        <references count="2">
          <reference field="4294967294" count="1" selected="0">
            <x v="0"/>
          </reference>
          <reference field="0" count="1" selected="0">
            <x v="6"/>
          </reference>
        </references>
      </pivotArea>
    </chartFormat>
    <chartFormat chart="16" format="307" series="1">
      <pivotArea type="data" outline="0" fieldPosition="0">
        <references count="2">
          <reference field="4294967294" count="1" selected="0">
            <x v="0"/>
          </reference>
          <reference field="0" count="1" selected="0">
            <x v="9"/>
          </reference>
        </references>
      </pivotArea>
    </chartFormat>
    <chartFormat chart="16" format="308" series="1">
      <pivotArea type="data" outline="0" fieldPosition="0">
        <references count="2">
          <reference field="4294967294" count="1" selected="0">
            <x v="0"/>
          </reference>
          <reference field="0" count="1" selected="0">
            <x v="10"/>
          </reference>
        </references>
      </pivotArea>
    </chartFormat>
    <chartFormat chart="16" format="309" series="1">
      <pivotArea type="data" outline="0" fieldPosition="0">
        <references count="2">
          <reference field="4294967294" count="1" selected="0">
            <x v="0"/>
          </reference>
          <reference field="0" count="1" selected="0">
            <x v="11"/>
          </reference>
        </references>
      </pivotArea>
    </chartFormat>
    <chartFormat chart="16" format="310" series="1">
      <pivotArea type="data" outline="0" fieldPosition="0">
        <references count="2">
          <reference field="4294967294" count="1" selected="0">
            <x v="0"/>
          </reference>
          <reference field="0" count="1" selected="0">
            <x v="12"/>
          </reference>
        </references>
      </pivotArea>
    </chartFormat>
    <chartFormat chart="16" format="311" series="1">
      <pivotArea type="data" outline="0" fieldPosition="0">
        <references count="2">
          <reference field="4294967294" count="1" selected="0">
            <x v="0"/>
          </reference>
          <reference field="0" count="1" selected="0">
            <x v="15"/>
          </reference>
        </references>
      </pivotArea>
    </chartFormat>
    <chartFormat chart="16" format="312" series="1">
      <pivotArea type="data" outline="0" fieldPosition="0">
        <references count="2">
          <reference field="4294967294" count="1" selected="0">
            <x v="0"/>
          </reference>
          <reference field="0" count="1" selected="0">
            <x v="16"/>
          </reference>
        </references>
      </pivotArea>
    </chartFormat>
    <chartFormat chart="16" format="313" series="1">
      <pivotArea type="data" outline="0" fieldPosition="0">
        <references count="2">
          <reference field="4294967294" count="1" selected="0">
            <x v="0"/>
          </reference>
          <reference field="0" count="1" selected="0">
            <x v="17"/>
          </reference>
        </references>
      </pivotArea>
    </chartFormat>
    <chartFormat chart="16" format="314" series="1">
      <pivotArea type="data" outline="0" fieldPosition="0">
        <references count="2">
          <reference field="4294967294" count="1" selected="0">
            <x v="0"/>
          </reference>
          <reference field="0" count="1" selected="0">
            <x v="18"/>
          </reference>
        </references>
      </pivotArea>
    </chartFormat>
    <chartFormat chart="16" format="315" series="1">
      <pivotArea type="data" outline="0" fieldPosition="0">
        <references count="2">
          <reference field="4294967294" count="1" selected="0">
            <x v="0"/>
          </reference>
          <reference field="0" count="1" selected="0">
            <x v="19"/>
          </reference>
        </references>
      </pivotArea>
    </chartFormat>
    <chartFormat chart="16" format="316" series="1">
      <pivotArea type="data" outline="0" fieldPosition="0">
        <references count="2">
          <reference field="4294967294" count="1" selected="0">
            <x v="0"/>
          </reference>
          <reference field="0" count="1" selected="0">
            <x v="20"/>
          </reference>
        </references>
      </pivotArea>
    </chartFormat>
    <chartFormat chart="16" format="317" series="1">
      <pivotArea type="data" outline="0" fieldPosition="0">
        <references count="2">
          <reference field="4294967294" count="1" selected="0">
            <x v="0"/>
          </reference>
          <reference field="0" count="1" selected="0">
            <x v="21"/>
          </reference>
        </references>
      </pivotArea>
    </chartFormat>
    <chartFormat chart="16" format="318" series="1">
      <pivotArea type="data" outline="0" fieldPosition="0">
        <references count="2">
          <reference field="4294967294" count="1" selected="0">
            <x v="0"/>
          </reference>
          <reference field="0" count="1" selected="0">
            <x v="22"/>
          </reference>
        </references>
      </pivotArea>
    </chartFormat>
    <chartFormat chart="16" format="319" series="1">
      <pivotArea type="data" outline="0" fieldPosition="0">
        <references count="2">
          <reference field="4294967294" count="1" selected="0">
            <x v="0"/>
          </reference>
          <reference field="0" count="1" selected="0">
            <x v="23"/>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1.xml><?xml version="1.0" encoding="utf-8"?>
<pivotTableDefinition xmlns="http://schemas.openxmlformats.org/spreadsheetml/2006/main" xmlns:mc="http://schemas.openxmlformats.org/markup-compatibility/2006" xmlns:xr="http://schemas.microsoft.com/office/spreadsheetml/2014/revision" mc:Ignorable="xr" xr:uid="{00000000-0007-0000-0C00-000003000000}" name="TablaDinámica8" cacheId="0"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chartFormat="22">
  <location ref="A191:Z230" firstHeaderRow="1" firstDataRow="2" firstDataCol="1"/>
  <pivotFields count="34">
    <pivotField axis="axisCol" showAll="0">
      <items count="26">
        <item x="16"/>
        <item x="0"/>
        <item x="1"/>
        <item x="2"/>
        <item x="3"/>
        <item x="20"/>
        <item x="18"/>
        <item x="22"/>
        <item x="21"/>
        <item x="6"/>
        <item x="7"/>
        <item x="8"/>
        <item x="9"/>
        <item x="17"/>
        <item x="23"/>
        <item x="10"/>
        <item x="11"/>
        <item x="12"/>
        <item x="13"/>
        <item x="19"/>
        <item x="4"/>
        <item x="5"/>
        <item x="14"/>
        <item x="15"/>
        <item x="24"/>
        <item t="default"/>
      </items>
    </pivotField>
    <pivotField showAll="0"/>
    <pivotField showAll="0"/>
    <pivotField axis="axisRow" showAll="0">
      <items count="41">
        <item x="0"/>
        <item x="1"/>
        <item x="2"/>
        <item x="3"/>
        <item x="4"/>
        <item x="5"/>
        <item x="6"/>
        <item x="7"/>
        <item x="8"/>
        <item x="9"/>
        <item x="10"/>
        <item x="11"/>
        <item x="12"/>
        <item x="13"/>
        <item x="14"/>
        <item x="15"/>
        <item x="16"/>
        <item x="17"/>
        <item x="18"/>
        <item x="19"/>
        <item x="20"/>
        <item x="21"/>
        <item x="22"/>
        <item x="23"/>
        <item x="24"/>
        <item x="25"/>
        <item x="26"/>
        <item x="27"/>
        <item x="28"/>
        <item h="1" x="37"/>
        <item x="29"/>
        <item x="30"/>
        <item x="31"/>
        <item h="1" x="38"/>
        <item x="32"/>
        <item x="33"/>
        <item m="1" x="39"/>
        <item x="34"/>
        <item x="35"/>
        <item x="36"/>
        <item t="default"/>
      </items>
    </pivotField>
    <pivotField multipleItemSelectionAllowe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3"/>
  </rowFields>
  <rowItems count="38">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30"/>
    </i>
    <i>
      <x v="31"/>
    </i>
    <i>
      <x v="32"/>
    </i>
    <i>
      <x v="34"/>
    </i>
    <i>
      <x v="35"/>
    </i>
    <i>
      <x v="37"/>
    </i>
    <i>
      <x v="38"/>
    </i>
    <i>
      <x v="39"/>
    </i>
    <i t="grand">
      <x/>
    </i>
  </rowItems>
  <colFields count="1">
    <field x="0"/>
  </colFields>
  <colItems count="25">
    <i>
      <x/>
    </i>
    <i>
      <x v="1"/>
    </i>
    <i>
      <x v="2"/>
    </i>
    <i>
      <x v="3"/>
    </i>
    <i>
      <x v="4"/>
    </i>
    <i>
      <x v="5"/>
    </i>
    <i>
      <x v="6"/>
    </i>
    <i>
      <x v="7"/>
    </i>
    <i>
      <x v="8"/>
    </i>
    <i>
      <x v="9"/>
    </i>
    <i>
      <x v="10"/>
    </i>
    <i>
      <x v="11"/>
    </i>
    <i>
      <x v="12"/>
    </i>
    <i>
      <x v="13"/>
    </i>
    <i>
      <x v="14"/>
    </i>
    <i>
      <x v="15"/>
    </i>
    <i>
      <x v="16"/>
    </i>
    <i>
      <x v="17"/>
    </i>
    <i>
      <x v="18"/>
    </i>
    <i>
      <x v="19"/>
    </i>
    <i>
      <x v="20"/>
    </i>
    <i>
      <x v="21"/>
    </i>
    <i>
      <x v="22"/>
    </i>
    <i>
      <x v="23"/>
    </i>
    <i t="grand">
      <x/>
    </i>
  </colItems>
  <dataFields count="1">
    <dataField name="Promedio de Fosfatos" fld="19" subtotal="average" baseField="3" baseItem="15"/>
  </dataFields>
  <formats count="90">
    <format dxfId="642">
      <pivotArea type="all" dataOnly="0" outline="0" fieldPosition="0"/>
    </format>
    <format dxfId="641">
      <pivotArea outline="0" collapsedLevelsAreSubtotals="1" fieldPosition="0"/>
    </format>
    <format dxfId="640">
      <pivotArea type="origin" dataOnly="0" labelOnly="1" outline="0" fieldPosition="0"/>
    </format>
    <format dxfId="639">
      <pivotArea field="0" type="button" dataOnly="0" labelOnly="1" outline="0" axis="axisCol" fieldPosition="0"/>
    </format>
    <format dxfId="638">
      <pivotArea type="topRight" dataOnly="0" labelOnly="1" outline="0" fieldPosition="0"/>
    </format>
    <format dxfId="637">
      <pivotArea field="3" type="button" dataOnly="0" labelOnly="1" outline="0" axis="axisRow" fieldPosition="0"/>
    </format>
    <format dxfId="636">
      <pivotArea dataOnly="0" labelOnly="1" fieldPosition="0">
        <references count="1">
          <reference field="3" count="9">
            <x v="0"/>
            <x v="1"/>
            <x v="2"/>
            <x v="3"/>
            <x v="4"/>
            <x v="5"/>
            <x v="6"/>
            <x v="7"/>
            <x v="8"/>
          </reference>
        </references>
      </pivotArea>
    </format>
    <format dxfId="635">
      <pivotArea dataOnly="0" labelOnly="1" grandRow="1" outline="0" fieldPosition="0"/>
    </format>
    <format dxfId="634">
      <pivotArea dataOnly="0" labelOnly="1" fieldPosition="0">
        <references count="1">
          <reference field="0" count="18">
            <x v="0"/>
            <x v="1"/>
            <x v="2"/>
            <x v="3"/>
            <x v="4"/>
            <x v="9"/>
            <x v="10"/>
            <x v="11"/>
            <x v="12"/>
            <x v="13"/>
            <x v="15"/>
            <x v="16"/>
            <x v="17"/>
            <x v="18"/>
            <x v="20"/>
            <x v="21"/>
            <x v="22"/>
            <x v="23"/>
          </reference>
        </references>
      </pivotArea>
    </format>
    <format dxfId="633">
      <pivotArea dataOnly="0" labelOnly="1" grandCol="1" outline="0" fieldPosition="0"/>
    </format>
    <format dxfId="632">
      <pivotArea type="all" dataOnly="0" outline="0" fieldPosition="0"/>
    </format>
    <format dxfId="631">
      <pivotArea outline="0" collapsedLevelsAreSubtotals="1" fieldPosition="0"/>
    </format>
    <format dxfId="630">
      <pivotArea type="origin" dataOnly="0" labelOnly="1" outline="0" fieldPosition="0"/>
    </format>
    <format dxfId="629">
      <pivotArea field="0" type="button" dataOnly="0" labelOnly="1" outline="0" axis="axisCol" fieldPosition="0"/>
    </format>
    <format dxfId="628">
      <pivotArea type="topRight" dataOnly="0" labelOnly="1" outline="0" fieldPosition="0"/>
    </format>
    <format dxfId="627">
      <pivotArea field="3" type="button" dataOnly="0" labelOnly="1" outline="0" axis="axisRow" fieldPosition="0"/>
    </format>
    <format dxfId="626">
      <pivotArea dataOnly="0" labelOnly="1" fieldPosition="0">
        <references count="1">
          <reference field="3" count="11">
            <x v="21"/>
            <x v="22"/>
            <x v="23"/>
            <x v="24"/>
            <x v="25"/>
            <x v="26"/>
            <x v="27"/>
            <x v="28"/>
            <x v="30"/>
            <x v="31"/>
            <x v="32"/>
          </reference>
        </references>
      </pivotArea>
    </format>
    <format dxfId="625">
      <pivotArea dataOnly="0" labelOnly="1" grandRow="1" outline="0" fieldPosition="0"/>
    </format>
    <format dxfId="624">
      <pivotArea dataOnly="0" labelOnly="1" fieldPosition="0">
        <references count="1">
          <reference field="0" count="13">
            <x v="2"/>
            <x v="4"/>
            <x v="6"/>
            <x v="7"/>
            <x v="8"/>
            <x v="10"/>
            <x v="12"/>
            <x v="14"/>
            <x v="16"/>
            <x v="18"/>
            <x v="20"/>
            <x v="21"/>
            <x v="22"/>
          </reference>
        </references>
      </pivotArea>
    </format>
    <format dxfId="623">
      <pivotArea dataOnly="0" labelOnly="1" grandCol="1" outline="0" fieldPosition="0"/>
    </format>
    <format dxfId="622">
      <pivotArea type="all" dataOnly="0" outline="0" fieldPosition="0"/>
    </format>
    <format dxfId="621">
      <pivotArea outline="0" collapsedLevelsAreSubtotals="1" fieldPosition="0"/>
    </format>
    <format dxfId="620">
      <pivotArea type="origin" dataOnly="0" labelOnly="1" outline="0" fieldPosition="0"/>
    </format>
    <format dxfId="619">
      <pivotArea field="0" type="button" dataOnly="0" labelOnly="1" outline="0" axis="axisCol" fieldPosition="0"/>
    </format>
    <format dxfId="618">
      <pivotArea type="topRight" dataOnly="0" labelOnly="1" outline="0" fieldPosition="0"/>
    </format>
    <format dxfId="617">
      <pivotArea field="3" type="button" dataOnly="0" labelOnly="1" outline="0" axis="axisRow" fieldPosition="0"/>
    </format>
    <format dxfId="616">
      <pivotArea dataOnly="0" labelOnly="1" fieldPosition="0">
        <references count="1">
          <reference field="3" count="11">
            <x v="21"/>
            <x v="22"/>
            <x v="23"/>
            <x v="24"/>
            <x v="25"/>
            <x v="26"/>
            <x v="27"/>
            <x v="28"/>
            <x v="30"/>
            <x v="31"/>
            <x v="32"/>
          </reference>
        </references>
      </pivotArea>
    </format>
    <format dxfId="615">
      <pivotArea dataOnly="0" labelOnly="1" grandRow="1" outline="0" fieldPosition="0"/>
    </format>
    <format dxfId="614">
      <pivotArea dataOnly="0" labelOnly="1" fieldPosition="0">
        <references count="1">
          <reference field="0" count="13">
            <x v="2"/>
            <x v="4"/>
            <x v="6"/>
            <x v="7"/>
            <x v="8"/>
            <x v="10"/>
            <x v="12"/>
            <x v="14"/>
            <x v="16"/>
            <x v="18"/>
            <x v="20"/>
            <x v="21"/>
            <x v="22"/>
          </reference>
        </references>
      </pivotArea>
    </format>
    <format dxfId="613">
      <pivotArea dataOnly="0" labelOnly="1" grandCol="1" outline="0" fieldPosition="0"/>
    </format>
    <format dxfId="612">
      <pivotArea type="all" dataOnly="0" outline="0" fieldPosition="0"/>
    </format>
    <format dxfId="611">
      <pivotArea outline="0" collapsedLevelsAreSubtotals="1" fieldPosition="0"/>
    </format>
    <format dxfId="610">
      <pivotArea type="origin" dataOnly="0" labelOnly="1" outline="0" fieldPosition="0"/>
    </format>
    <format dxfId="609">
      <pivotArea field="0" type="button" dataOnly="0" labelOnly="1" outline="0" axis="axisCol" fieldPosition="0"/>
    </format>
    <format dxfId="608">
      <pivotArea type="topRight" dataOnly="0" labelOnly="1" outline="0" fieldPosition="0"/>
    </format>
    <format dxfId="607">
      <pivotArea field="3" type="button" dataOnly="0" labelOnly="1" outline="0" axis="axisRow" fieldPosition="0"/>
    </format>
    <format dxfId="606">
      <pivotArea dataOnly="0" labelOnly="1" fieldPosition="0">
        <references count="1">
          <reference field="3" count="11">
            <x v="21"/>
            <x v="22"/>
            <x v="23"/>
            <x v="24"/>
            <x v="25"/>
            <x v="26"/>
            <x v="27"/>
            <x v="28"/>
            <x v="30"/>
            <x v="31"/>
            <x v="32"/>
          </reference>
        </references>
      </pivotArea>
    </format>
    <format dxfId="605">
      <pivotArea dataOnly="0" labelOnly="1" grandRow="1" outline="0" fieldPosition="0"/>
    </format>
    <format dxfId="604">
      <pivotArea dataOnly="0" labelOnly="1" fieldPosition="0">
        <references count="1">
          <reference field="0" count="13">
            <x v="2"/>
            <x v="4"/>
            <x v="6"/>
            <x v="7"/>
            <x v="8"/>
            <x v="10"/>
            <x v="12"/>
            <x v="14"/>
            <x v="16"/>
            <x v="18"/>
            <x v="20"/>
            <x v="21"/>
            <x v="22"/>
          </reference>
        </references>
      </pivotArea>
    </format>
    <format dxfId="603">
      <pivotArea dataOnly="0" labelOnly="1" grandCol="1" outline="0" fieldPosition="0"/>
    </format>
    <format dxfId="602">
      <pivotArea type="all" dataOnly="0" outline="0" fieldPosition="0"/>
    </format>
    <format dxfId="601">
      <pivotArea outline="0" collapsedLevelsAreSubtotals="1" fieldPosition="0"/>
    </format>
    <format dxfId="600">
      <pivotArea type="origin" dataOnly="0" labelOnly="1" outline="0" fieldPosition="0"/>
    </format>
    <format dxfId="599">
      <pivotArea field="0" type="button" dataOnly="0" labelOnly="1" outline="0" axis="axisCol" fieldPosition="0"/>
    </format>
    <format dxfId="598">
      <pivotArea type="topRight" dataOnly="0" labelOnly="1" outline="0" fieldPosition="0"/>
    </format>
    <format dxfId="597">
      <pivotArea field="3" type="button" dataOnly="0" labelOnly="1" outline="0" axis="axisRow" fieldPosition="0"/>
    </format>
    <format dxfId="596">
      <pivotArea dataOnly="0" labelOnly="1" fieldPosition="0">
        <references count="1">
          <reference field="3" count="11">
            <x v="21"/>
            <x v="22"/>
            <x v="23"/>
            <x v="24"/>
            <x v="25"/>
            <x v="26"/>
            <x v="27"/>
            <x v="28"/>
            <x v="30"/>
            <x v="31"/>
            <x v="32"/>
          </reference>
        </references>
      </pivotArea>
    </format>
    <format dxfId="595">
      <pivotArea dataOnly="0" labelOnly="1" grandRow="1" outline="0" fieldPosition="0"/>
    </format>
    <format dxfId="594">
      <pivotArea dataOnly="0" labelOnly="1" fieldPosition="0">
        <references count="1">
          <reference field="0" count="13">
            <x v="2"/>
            <x v="4"/>
            <x v="6"/>
            <x v="7"/>
            <x v="8"/>
            <x v="10"/>
            <x v="12"/>
            <x v="14"/>
            <x v="16"/>
            <x v="18"/>
            <x v="20"/>
            <x v="21"/>
            <x v="22"/>
          </reference>
        </references>
      </pivotArea>
    </format>
    <format dxfId="593">
      <pivotArea dataOnly="0" labelOnly="1" grandCol="1" outline="0" fieldPosition="0"/>
    </format>
    <format dxfId="592">
      <pivotArea type="all" dataOnly="0" outline="0" fieldPosition="0"/>
    </format>
    <format dxfId="591">
      <pivotArea outline="0" collapsedLevelsAreSubtotals="1" fieldPosition="0"/>
    </format>
    <format dxfId="590">
      <pivotArea type="origin" dataOnly="0" labelOnly="1" outline="0" fieldPosition="0"/>
    </format>
    <format dxfId="589">
      <pivotArea field="0" type="button" dataOnly="0" labelOnly="1" outline="0" axis="axisCol" fieldPosition="0"/>
    </format>
    <format dxfId="588">
      <pivotArea type="topRight" dataOnly="0" labelOnly="1" outline="0" fieldPosition="0"/>
    </format>
    <format dxfId="587">
      <pivotArea field="3" type="button" dataOnly="0" labelOnly="1" outline="0" axis="axisRow" fieldPosition="0"/>
    </format>
    <format dxfId="586">
      <pivotArea dataOnly="0" labelOnly="1" fieldPosition="0">
        <references count="1">
          <reference field="3" count="0"/>
        </references>
      </pivotArea>
    </format>
    <format dxfId="585">
      <pivotArea dataOnly="0" labelOnly="1" grandRow="1" outline="0" fieldPosition="0"/>
    </format>
    <format dxfId="584">
      <pivotArea dataOnly="0" labelOnly="1" fieldPosition="0">
        <references count="1">
          <reference field="0" count="0"/>
        </references>
      </pivotArea>
    </format>
    <format dxfId="583">
      <pivotArea dataOnly="0" labelOnly="1" grandCol="1" outline="0" fieldPosition="0"/>
    </format>
    <format dxfId="582">
      <pivotArea type="all" dataOnly="0" outline="0" fieldPosition="0"/>
    </format>
    <format dxfId="581">
      <pivotArea outline="0" collapsedLevelsAreSubtotals="1" fieldPosition="0"/>
    </format>
    <format dxfId="580">
      <pivotArea type="origin" dataOnly="0" labelOnly="1" outline="0" fieldPosition="0"/>
    </format>
    <format dxfId="579">
      <pivotArea field="0" type="button" dataOnly="0" labelOnly="1" outline="0" axis="axisCol" fieldPosition="0"/>
    </format>
    <format dxfId="578">
      <pivotArea type="topRight" dataOnly="0" labelOnly="1" outline="0" fieldPosition="0"/>
    </format>
    <format dxfId="577">
      <pivotArea field="3" type="button" dataOnly="0" labelOnly="1" outline="0" axis="axisRow" fieldPosition="0"/>
    </format>
    <format dxfId="576">
      <pivotArea dataOnly="0" labelOnly="1" fieldPosition="0">
        <references count="1">
          <reference field="3" count="0"/>
        </references>
      </pivotArea>
    </format>
    <format dxfId="575">
      <pivotArea dataOnly="0" labelOnly="1" grandRow="1" outline="0" fieldPosition="0"/>
    </format>
    <format dxfId="574">
      <pivotArea dataOnly="0" labelOnly="1" fieldPosition="0">
        <references count="1">
          <reference field="0" count="0"/>
        </references>
      </pivotArea>
    </format>
    <format dxfId="573">
      <pivotArea dataOnly="0" labelOnly="1" grandCol="1" outline="0" fieldPosition="0"/>
    </format>
    <format dxfId="572">
      <pivotArea type="all" dataOnly="0" outline="0" fieldPosition="0"/>
    </format>
    <format dxfId="571">
      <pivotArea outline="0" collapsedLevelsAreSubtotals="1" fieldPosition="0"/>
    </format>
    <format dxfId="570">
      <pivotArea type="origin" dataOnly="0" labelOnly="1" outline="0" fieldPosition="0"/>
    </format>
    <format dxfId="569">
      <pivotArea field="0" type="button" dataOnly="0" labelOnly="1" outline="0" axis="axisCol" fieldPosition="0"/>
    </format>
    <format dxfId="568">
      <pivotArea type="topRight" dataOnly="0" labelOnly="1" outline="0" fieldPosition="0"/>
    </format>
    <format dxfId="567">
      <pivotArea field="3" type="button" dataOnly="0" labelOnly="1" outline="0" axis="axisRow" fieldPosition="0"/>
    </format>
    <format dxfId="566">
      <pivotArea dataOnly="0" labelOnly="1" fieldPosition="0">
        <references count="1">
          <reference field="3" count="0"/>
        </references>
      </pivotArea>
    </format>
    <format dxfId="565">
      <pivotArea dataOnly="0" labelOnly="1" grandRow="1" outline="0" fieldPosition="0"/>
    </format>
    <format dxfId="564">
      <pivotArea dataOnly="0" labelOnly="1" fieldPosition="0">
        <references count="1">
          <reference field="0" count="24">
            <x v="0"/>
            <x v="1"/>
            <x v="2"/>
            <x v="3"/>
            <x v="4"/>
            <x v="5"/>
            <x v="6"/>
            <x v="7"/>
            <x v="8"/>
            <x v="9"/>
            <x v="10"/>
            <x v="11"/>
            <x v="12"/>
            <x v="13"/>
            <x v="14"/>
            <x v="15"/>
            <x v="16"/>
            <x v="17"/>
            <x v="18"/>
            <x v="19"/>
            <x v="20"/>
            <x v="21"/>
            <x v="22"/>
            <x v="23"/>
          </reference>
        </references>
      </pivotArea>
    </format>
    <format dxfId="563">
      <pivotArea dataOnly="0" labelOnly="1" grandCol="1" outline="0" fieldPosition="0"/>
    </format>
    <format dxfId="562">
      <pivotArea type="all" dataOnly="0" outline="0" fieldPosition="0"/>
    </format>
    <format dxfId="561">
      <pivotArea outline="0" collapsedLevelsAreSubtotals="1" fieldPosition="0"/>
    </format>
    <format dxfId="560">
      <pivotArea type="origin" dataOnly="0" labelOnly="1" outline="0" fieldPosition="0"/>
    </format>
    <format dxfId="559">
      <pivotArea field="0" type="button" dataOnly="0" labelOnly="1" outline="0" axis="axisCol" fieldPosition="0"/>
    </format>
    <format dxfId="558">
      <pivotArea type="topRight" dataOnly="0" labelOnly="1" outline="0" fieldPosition="0"/>
    </format>
    <format dxfId="557">
      <pivotArea field="3" type="button" dataOnly="0" labelOnly="1" outline="0" axis="axisRow" fieldPosition="0"/>
    </format>
    <format dxfId="556">
      <pivotArea dataOnly="0" labelOnly="1" fieldPosition="0">
        <references count="1">
          <reference field="3" count="0"/>
        </references>
      </pivotArea>
    </format>
    <format dxfId="555">
      <pivotArea dataOnly="0" labelOnly="1" grandRow="1" outline="0" fieldPosition="0"/>
    </format>
    <format dxfId="554">
      <pivotArea dataOnly="0" labelOnly="1" fieldPosition="0">
        <references count="1">
          <reference field="0" count="24">
            <x v="0"/>
            <x v="1"/>
            <x v="2"/>
            <x v="3"/>
            <x v="4"/>
            <x v="5"/>
            <x v="6"/>
            <x v="7"/>
            <x v="8"/>
            <x v="9"/>
            <x v="10"/>
            <x v="11"/>
            <x v="12"/>
            <x v="13"/>
            <x v="14"/>
            <x v="15"/>
            <x v="16"/>
            <x v="17"/>
            <x v="18"/>
            <x v="19"/>
            <x v="20"/>
            <x v="21"/>
            <x v="22"/>
            <x v="23"/>
          </reference>
        </references>
      </pivotArea>
    </format>
    <format dxfId="553">
      <pivotArea dataOnly="0" labelOnly="1" grandCol="1" outline="0" fieldPosition="0"/>
    </format>
  </formats>
  <chartFormats count="168">
    <chartFormat chart="15" format="72" series="1">
      <pivotArea type="data" outline="0" fieldPosition="0">
        <references count="1">
          <reference field="0" count="1" selected="0">
            <x v="0"/>
          </reference>
        </references>
      </pivotArea>
    </chartFormat>
    <chartFormat chart="15" format="73" series="1">
      <pivotArea type="data" outline="0" fieldPosition="0">
        <references count="1">
          <reference field="0" count="1" selected="0">
            <x v="1"/>
          </reference>
        </references>
      </pivotArea>
    </chartFormat>
    <chartFormat chart="15" format="74" series="1">
      <pivotArea type="data" outline="0" fieldPosition="0">
        <references count="1">
          <reference field="0" count="1" selected="0">
            <x v="2"/>
          </reference>
        </references>
      </pivotArea>
    </chartFormat>
    <chartFormat chart="15" format="75" series="1">
      <pivotArea type="data" outline="0" fieldPosition="0">
        <references count="1">
          <reference field="0" count="1" selected="0">
            <x v="3"/>
          </reference>
        </references>
      </pivotArea>
    </chartFormat>
    <chartFormat chart="15" format="76" series="1">
      <pivotArea type="data" outline="0" fieldPosition="0">
        <references count="1">
          <reference field="0" count="1" selected="0">
            <x v="4"/>
          </reference>
        </references>
      </pivotArea>
    </chartFormat>
    <chartFormat chart="15" format="77" series="1">
      <pivotArea type="data" outline="0" fieldPosition="0">
        <references count="1">
          <reference field="0" count="1" selected="0">
            <x v="5"/>
          </reference>
        </references>
      </pivotArea>
    </chartFormat>
    <chartFormat chart="15" format="78" series="1">
      <pivotArea type="data" outline="0" fieldPosition="0">
        <references count="1">
          <reference field="0" count="1" selected="0">
            <x v="6"/>
          </reference>
        </references>
      </pivotArea>
    </chartFormat>
    <chartFormat chart="15" format="79" series="1">
      <pivotArea type="data" outline="0" fieldPosition="0">
        <references count="1">
          <reference field="0" count="1" selected="0">
            <x v="7"/>
          </reference>
        </references>
      </pivotArea>
    </chartFormat>
    <chartFormat chart="15" format="80" series="1">
      <pivotArea type="data" outline="0" fieldPosition="0">
        <references count="1">
          <reference field="0" count="1" selected="0">
            <x v="8"/>
          </reference>
        </references>
      </pivotArea>
    </chartFormat>
    <chartFormat chart="15" format="81" series="1">
      <pivotArea type="data" outline="0" fieldPosition="0">
        <references count="1">
          <reference field="0" count="1" selected="0">
            <x v="9"/>
          </reference>
        </references>
      </pivotArea>
    </chartFormat>
    <chartFormat chart="15" format="82" series="1">
      <pivotArea type="data" outline="0" fieldPosition="0">
        <references count="1">
          <reference field="0" count="1" selected="0">
            <x v="10"/>
          </reference>
        </references>
      </pivotArea>
    </chartFormat>
    <chartFormat chart="15" format="83" series="1">
      <pivotArea type="data" outline="0" fieldPosition="0">
        <references count="1">
          <reference field="0" count="1" selected="0">
            <x v="11"/>
          </reference>
        </references>
      </pivotArea>
    </chartFormat>
    <chartFormat chart="15" format="84" series="1">
      <pivotArea type="data" outline="0" fieldPosition="0">
        <references count="1">
          <reference field="0" count="1" selected="0">
            <x v="12"/>
          </reference>
        </references>
      </pivotArea>
    </chartFormat>
    <chartFormat chart="15" format="85" series="1">
      <pivotArea type="data" outline="0" fieldPosition="0">
        <references count="1">
          <reference field="0" count="1" selected="0">
            <x v="13"/>
          </reference>
        </references>
      </pivotArea>
    </chartFormat>
    <chartFormat chart="15" format="86" series="1">
      <pivotArea type="data" outline="0" fieldPosition="0">
        <references count="1">
          <reference field="0" count="1" selected="0">
            <x v="14"/>
          </reference>
        </references>
      </pivotArea>
    </chartFormat>
    <chartFormat chart="15" format="87" series="1">
      <pivotArea type="data" outline="0" fieldPosition="0">
        <references count="1">
          <reference field="0" count="1" selected="0">
            <x v="15"/>
          </reference>
        </references>
      </pivotArea>
    </chartFormat>
    <chartFormat chart="15" format="88" series="1">
      <pivotArea type="data" outline="0" fieldPosition="0">
        <references count="1">
          <reference field="0" count="1" selected="0">
            <x v="16"/>
          </reference>
        </references>
      </pivotArea>
    </chartFormat>
    <chartFormat chart="15" format="89" series="1">
      <pivotArea type="data" outline="0" fieldPosition="0">
        <references count="1">
          <reference field="0" count="1" selected="0">
            <x v="17"/>
          </reference>
        </references>
      </pivotArea>
    </chartFormat>
    <chartFormat chart="15" format="90" series="1">
      <pivotArea type="data" outline="0" fieldPosition="0">
        <references count="1">
          <reference field="0" count="1" selected="0">
            <x v="18"/>
          </reference>
        </references>
      </pivotArea>
    </chartFormat>
    <chartFormat chart="15" format="91" series="1">
      <pivotArea type="data" outline="0" fieldPosition="0">
        <references count="1">
          <reference field="0" count="1" selected="0">
            <x v="19"/>
          </reference>
        </references>
      </pivotArea>
    </chartFormat>
    <chartFormat chart="15" format="92" series="1">
      <pivotArea type="data" outline="0" fieldPosition="0">
        <references count="1">
          <reference field="0" count="1" selected="0">
            <x v="20"/>
          </reference>
        </references>
      </pivotArea>
    </chartFormat>
    <chartFormat chart="15" format="93" series="1">
      <pivotArea type="data" outline="0" fieldPosition="0">
        <references count="1">
          <reference field="0" count="1" selected="0">
            <x v="21"/>
          </reference>
        </references>
      </pivotArea>
    </chartFormat>
    <chartFormat chart="15" format="94" series="1">
      <pivotArea type="data" outline="0" fieldPosition="0">
        <references count="1">
          <reference field="0" count="1" selected="0">
            <x v="22"/>
          </reference>
        </references>
      </pivotArea>
    </chartFormat>
    <chartFormat chart="15" format="95" series="1">
      <pivotArea type="data" outline="0" fieldPosition="0">
        <references count="1">
          <reference field="0" count="1" selected="0">
            <x v="23"/>
          </reference>
        </references>
      </pivotArea>
    </chartFormat>
    <chartFormat chart="17" format="168" series="1">
      <pivotArea type="data" outline="0" fieldPosition="0">
        <references count="1">
          <reference field="0" count="1" selected="0">
            <x v="0"/>
          </reference>
        </references>
      </pivotArea>
    </chartFormat>
    <chartFormat chart="17" format="169" series="1">
      <pivotArea type="data" outline="0" fieldPosition="0">
        <references count="1">
          <reference field="0" count="1" selected="0">
            <x v="1"/>
          </reference>
        </references>
      </pivotArea>
    </chartFormat>
    <chartFormat chart="17" format="170" series="1">
      <pivotArea type="data" outline="0" fieldPosition="0">
        <references count="1">
          <reference field="0" count="1" selected="0">
            <x v="2"/>
          </reference>
        </references>
      </pivotArea>
    </chartFormat>
    <chartFormat chart="17" format="171" series="1">
      <pivotArea type="data" outline="0" fieldPosition="0">
        <references count="1">
          <reference field="0" count="1" selected="0">
            <x v="3"/>
          </reference>
        </references>
      </pivotArea>
    </chartFormat>
    <chartFormat chart="17" format="172" series="1">
      <pivotArea type="data" outline="0" fieldPosition="0">
        <references count="1">
          <reference field="0" count="1" selected="0">
            <x v="4"/>
          </reference>
        </references>
      </pivotArea>
    </chartFormat>
    <chartFormat chart="17" format="173" series="1">
      <pivotArea type="data" outline="0" fieldPosition="0">
        <references count="1">
          <reference field="0" count="1" selected="0">
            <x v="5"/>
          </reference>
        </references>
      </pivotArea>
    </chartFormat>
    <chartFormat chart="17" format="174" series="1">
      <pivotArea type="data" outline="0" fieldPosition="0">
        <references count="1">
          <reference field="0" count="1" selected="0">
            <x v="6"/>
          </reference>
        </references>
      </pivotArea>
    </chartFormat>
    <chartFormat chart="17" format="175" series="1">
      <pivotArea type="data" outline="0" fieldPosition="0">
        <references count="1">
          <reference field="0" count="1" selected="0">
            <x v="7"/>
          </reference>
        </references>
      </pivotArea>
    </chartFormat>
    <chartFormat chart="17" format="176" series="1">
      <pivotArea type="data" outline="0" fieldPosition="0">
        <references count="1">
          <reference field="0" count="1" selected="0">
            <x v="8"/>
          </reference>
        </references>
      </pivotArea>
    </chartFormat>
    <chartFormat chart="17" format="177" series="1">
      <pivotArea type="data" outline="0" fieldPosition="0">
        <references count="1">
          <reference field="0" count="1" selected="0">
            <x v="9"/>
          </reference>
        </references>
      </pivotArea>
    </chartFormat>
    <chartFormat chart="17" format="178" series="1">
      <pivotArea type="data" outline="0" fieldPosition="0">
        <references count="1">
          <reference field="0" count="1" selected="0">
            <x v="10"/>
          </reference>
        </references>
      </pivotArea>
    </chartFormat>
    <chartFormat chart="17" format="179" series="1">
      <pivotArea type="data" outline="0" fieldPosition="0">
        <references count="1">
          <reference field="0" count="1" selected="0">
            <x v="11"/>
          </reference>
        </references>
      </pivotArea>
    </chartFormat>
    <chartFormat chart="17" format="180" series="1">
      <pivotArea type="data" outline="0" fieldPosition="0">
        <references count="1">
          <reference field="0" count="1" selected="0">
            <x v="12"/>
          </reference>
        </references>
      </pivotArea>
    </chartFormat>
    <chartFormat chart="17" format="181" series="1">
      <pivotArea type="data" outline="0" fieldPosition="0">
        <references count="1">
          <reference field="0" count="1" selected="0">
            <x v="13"/>
          </reference>
        </references>
      </pivotArea>
    </chartFormat>
    <chartFormat chart="17" format="182" series="1">
      <pivotArea type="data" outline="0" fieldPosition="0">
        <references count="1">
          <reference field="0" count="1" selected="0">
            <x v="14"/>
          </reference>
        </references>
      </pivotArea>
    </chartFormat>
    <chartFormat chart="17" format="183" series="1">
      <pivotArea type="data" outline="0" fieldPosition="0">
        <references count="1">
          <reference field="0" count="1" selected="0">
            <x v="15"/>
          </reference>
        </references>
      </pivotArea>
    </chartFormat>
    <chartFormat chart="17" format="184" series="1">
      <pivotArea type="data" outline="0" fieldPosition="0">
        <references count="1">
          <reference field="0" count="1" selected="0">
            <x v="16"/>
          </reference>
        </references>
      </pivotArea>
    </chartFormat>
    <chartFormat chart="17" format="185" series="1">
      <pivotArea type="data" outline="0" fieldPosition="0">
        <references count="1">
          <reference field="0" count="1" selected="0">
            <x v="17"/>
          </reference>
        </references>
      </pivotArea>
    </chartFormat>
    <chartFormat chart="17" format="186" series="1">
      <pivotArea type="data" outline="0" fieldPosition="0">
        <references count="1">
          <reference field="0" count="1" selected="0">
            <x v="18"/>
          </reference>
        </references>
      </pivotArea>
    </chartFormat>
    <chartFormat chart="17" format="187" series="1">
      <pivotArea type="data" outline="0" fieldPosition="0">
        <references count="1">
          <reference field="0" count="1" selected="0">
            <x v="19"/>
          </reference>
        </references>
      </pivotArea>
    </chartFormat>
    <chartFormat chart="17" format="188" series="1">
      <pivotArea type="data" outline="0" fieldPosition="0">
        <references count="1">
          <reference field="0" count="1" selected="0">
            <x v="20"/>
          </reference>
        </references>
      </pivotArea>
    </chartFormat>
    <chartFormat chart="17" format="189" series="1">
      <pivotArea type="data" outline="0" fieldPosition="0">
        <references count="1">
          <reference field="0" count="1" selected="0">
            <x v="21"/>
          </reference>
        </references>
      </pivotArea>
    </chartFormat>
    <chartFormat chart="17" format="190" series="1">
      <pivotArea type="data" outline="0" fieldPosition="0">
        <references count="1">
          <reference field="0" count="1" selected="0">
            <x v="22"/>
          </reference>
        </references>
      </pivotArea>
    </chartFormat>
    <chartFormat chart="17" format="191" series="1">
      <pivotArea type="data" outline="0" fieldPosition="0">
        <references count="1">
          <reference field="0" count="1" selected="0">
            <x v="23"/>
          </reference>
        </references>
      </pivotArea>
    </chartFormat>
    <chartFormat chart="18" format="216" series="1">
      <pivotArea type="data" outline="0" fieldPosition="0">
        <references count="1">
          <reference field="0" count="1" selected="0">
            <x v="0"/>
          </reference>
        </references>
      </pivotArea>
    </chartFormat>
    <chartFormat chart="18" format="217" series="1">
      <pivotArea type="data" outline="0" fieldPosition="0">
        <references count="1">
          <reference field="0" count="1" selected="0">
            <x v="1"/>
          </reference>
        </references>
      </pivotArea>
    </chartFormat>
    <chartFormat chart="18" format="218" series="1">
      <pivotArea type="data" outline="0" fieldPosition="0">
        <references count="1">
          <reference field="0" count="1" selected="0">
            <x v="2"/>
          </reference>
        </references>
      </pivotArea>
    </chartFormat>
    <chartFormat chart="18" format="219" series="1">
      <pivotArea type="data" outline="0" fieldPosition="0">
        <references count="1">
          <reference field="0" count="1" selected="0">
            <x v="3"/>
          </reference>
        </references>
      </pivotArea>
    </chartFormat>
    <chartFormat chart="18" format="220" series="1">
      <pivotArea type="data" outline="0" fieldPosition="0">
        <references count="1">
          <reference field="0" count="1" selected="0">
            <x v="4"/>
          </reference>
        </references>
      </pivotArea>
    </chartFormat>
    <chartFormat chart="18" format="221" series="1">
      <pivotArea type="data" outline="0" fieldPosition="0">
        <references count="1">
          <reference field="0" count="1" selected="0">
            <x v="5"/>
          </reference>
        </references>
      </pivotArea>
    </chartFormat>
    <chartFormat chart="18" format="222" series="1">
      <pivotArea type="data" outline="0" fieldPosition="0">
        <references count="1">
          <reference field="0" count="1" selected="0">
            <x v="6"/>
          </reference>
        </references>
      </pivotArea>
    </chartFormat>
    <chartFormat chart="18" format="223" series="1">
      <pivotArea type="data" outline="0" fieldPosition="0">
        <references count="1">
          <reference field="0" count="1" selected="0">
            <x v="7"/>
          </reference>
        </references>
      </pivotArea>
    </chartFormat>
    <chartFormat chart="18" format="224" series="1">
      <pivotArea type="data" outline="0" fieldPosition="0">
        <references count="1">
          <reference field="0" count="1" selected="0">
            <x v="8"/>
          </reference>
        </references>
      </pivotArea>
    </chartFormat>
    <chartFormat chart="18" format="225" series="1">
      <pivotArea type="data" outline="0" fieldPosition="0">
        <references count="1">
          <reference field="0" count="1" selected="0">
            <x v="9"/>
          </reference>
        </references>
      </pivotArea>
    </chartFormat>
    <chartFormat chart="18" format="226" series="1">
      <pivotArea type="data" outline="0" fieldPosition="0">
        <references count="1">
          <reference field="0" count="1" selected="0">
            <x v="10"/>
          </reference>
        </references>
      </pivotArea>
    </chartFormat>
    <chartFormat chart="18" format="227" series="1">
      <pivotArea type="data" outline="0" fieldPosition="0">
        <references count="1">
          <reference field="0" count="1" selected="0">
            <x v="11"/>
          </reference>
        </references>
      </pivotArea>
    </chartFormat>
    <chartFormat chart="18" format="228" series="1">
      <pivotArea type="data" outline="0" fieldPosition="0">
        <references count="1">
          <reference field="0" count="1" selected="0">
            <x v="12"/>
          </reference>
        </references>
      </pivotArea>
    </chartFormat>
    <chartFormat chart="18" format="229" series="1">
      <pivotArea type="data" outline="0" fieldPosition="0">
        <references count="1">
          <reference field="0" count="1" selected="0">
            <x v="13"/>
          </reference>
        </references>
      </pivotArea>
    </chartFormat>
    <chartFormat chart="18" format="230" series="1">
      <pivotArea type="data" outline="0" fieldPosition="0">
        <references count="1">
          <reference field="0" count="1" selected="0">
            <x v="14"/>
          </reference>
        </references>
      </pivotArea>
    </chartFormat>
    <chartFormat chart="18" format="231" series="1">
      <pivotArea type="data" outline="0" fieldPosition="0">
        <references count="1">
          <reference field="0" count="1" selected="0">
            <x v="15"/>
          </reference>
        </references>
      </pivotArea>
    </chartFormat>
    <chartFormat chart="18" format="232" series="1">
      <pivotArea type="data" outline="0" fieldPosition="0">
        <references count="1">
          <reference field="0" count="1" selected="0">
            <x v="16"/>
          </reference>
        </references>
      </pivotArea>
    </chartFormat>
    <chartFormat chart="18" format="233" series="1">
      <pivotArea type="data" outline="0" fieldPosition="0">
        <references count="1">
          <reference field="0" count="1" selected="0">
            <x v="17"/>
          </reference>
        </references>
      </pivotArea>
    </chartFormat>
    <chartFormat chart="18" format="234" series="1">
      <pivotArea type="data" outline="0" fieldPosition="0">
        <references count="1">
          <reference field="0" count="1" selected="0">
            <x v="18"/>
          </reference>
        </references>
      </pivotArea>
    </chartFormat>
    <chartFormat chart="18" format="235" series="1">
      <pivotArea type="data" outline="0" fieldPosition="0">
        <references count="1">
          <reference field="0" count="1" selected="0">
            <x v="19"/>
          </reference>
        </references>
      </pivotArea>
    </chartFormat>
    <chartFormat chart="18" format="236" series="1">
      <pivotArea type="data" outline="0" fieldPosition="0">
        <references count="1">
          <reference field="0" count="1" selected="0">
            <x v="20"/>
          </reference>
        </references>
      </pivotArea>
    </chartFormat>
    <chartFormat chart="18" format="237" series="1">
      <pivotArea type="data" outline="0" fieldPosition="0">
        <references count="1">
          <reference field="0" count="1" selected="0">
            <x v="21"/>
          </reference>
        </references>
      </pivotArea>
    </chartFormat>
    <chartFormat chart="18" format="238" series="1">
      <pivotArea type="data" outline="0" fieldPosition="0">
        <references count="1">
          <reference field="0" count="1" selected="0">
            <x v="22"/>
          </reference>
        </references>
      </pivotArea>
    </chartFormat>
    <chartFormat chart="18" format="239" series="1">
      <pivotArea type="data" outline="0" fieldPosition="0">
        <references count="1">
          <reference field="0" count="1" selected="0">
            <x v="23"/>
          </reference>
        </references>
      </pivotArea>
    </chartFormat>
    <chartFormat chart="19" format="264" series="1">
      <pivotArea type="data" outline="0" fieldPosition="0">
        <references count="1">
          <reference field="0" count="1" selected="0">
            <x v="0"/>
          </reference>
        </references>
      </pivotArea>
    </chartFormat>
    <chartFormat chart="19" format="265" series="1">
      <pivotArea type="data" outline="0" fieldPosition="0">
        <references count="1">
          <reference field="0" count="1" selected="0">
            <x v="1"/>
          </reference>
        </references>
      </pivotArea>
    </chartFormat>
    <chartFormat chart="19" format="266" series="1">
      <pivotArea type="data" outline="0" fieldPosition="0">
        <references count="1">
          <reference field="0" count="1" selected="0">
            <x v="2"/>
          </reference>
        </references>
      </pivotArea>
    </chartFormat>
    <chartFormat chart="19" format="267" series="1">
      <pivotArea type="data" outline="0" fieldPosition="0">
        <references count="1">
          <reference field="0" count="1" selected="0">
            <x v="3"/>
          </reference>
        </references>
      </pivotArea>
    </chartFormat>
    <chartFormat chart="19" format="268" series="1">
      <pivotArea type="data" outline="0" fieldPosition="0">
        <references count="1">
          <reference field="0" count="1" selected="0">
            <x v="4"/>
          </reference>
        </references>
      </pivotArea>
    </chartFormat>
    <chartFormat chart="19" format="269" series="1">
      <pivotArea type="data" outline="0" fieldPosition="0">
        <references count="1">
          <reference field="0" count="1" selected="0">
            <x v="5"/>
          </reference>
        </references>
      </pivotArea>
    </chartFormat>
    <chartFormat chart="19" format="270" series="1">
      <pivotArea type="data" outline="0" fieldPosition="0">
        <references count="1">
          <reference field="0" count="1" selected="0">
            <x v="6"/>
          </reference>
        </references>
      </pivotArea>
    </chartFormat>
    <chartFormat chart="19" format="271" series="1">
      <pivotArea type="data" outline="0" fieldPosition="0">
        <references count="1">
          <reference field="0" count="1" selected="0">
            <x v="7"/>
          </reference>
        </references>
      </pivotArea>
    </chartFormat>
    <chartFormat chart="19" format="272" series="1">
      <pivotArea type="data" outline="0" fieldPosition="0">
        <references count="1">
          <reference field="0" count="1" selected="0">
            <x v="8"/>
          </reference>
        </references>
      </pivotArea>
    </chartFormat>
    <chartFormat chart="19" format="273" series="1">
      <pivotArea type="data" outline="0" fieldPosition="0">
        <references count="1">
          <reference field="0" count="1" selected="0">
            <x v="9"/>
          </reference>
        </references>
      </pivotArea>
    </chartFormat>
    <chartFormat chart="19" format="274" series="1">
      <pivotArea type="data" outline="0" fieldPosition="0">
        <references count="1">
          <reference field="0" count="1" selected="0">
            <x v="10"/>
          </reference>
        </references>
      </pivotArea>
    </chartFormat>
    <chartFormat chart="19" format="275" series="1">
      <pivotArea type="data" outline="0" fieldPosition="0">
        <references count="1">
          <reference field="0" count="1" selected="0">
            <x v="11"/>
          </reference>
        </references>
      </pivotArea>
    </chartFormat>
    <chartFormat chart="19" format="276" series="1">
      <pivotArea type="data" outline="0" fieldPosition="0">
        <references count="1">
          <reference field="0" count="1" selected="0">
            <x v="12"/>
          </reference>
        </references>
      </pivotArea>
    </chartFormat>
    <chartFormat chart="19" format="277" series="1">
      <pivotArea type="data" outline="0" fieldPosition="0">
        <references count="1">
          <reference field="0" count="1" selected="0">
            <x v="13"/>
          </reference>
        </references>
      </pivotArea>
    </chartFormat>
    <chartFormat chart="19" format="278" series="1">
      <pivotArea type="data" outline="0" fieldPosition="0">
        <references count="1">
          <reference field="0" count="1" selected="0">
            <x v="14"/>
          </reference>
        </references>
      </pivotArea>
    </chartFormat>
    <chartFormat chart="19" format="279" series="1">
      <pivotArea type="data" outline="0" fieldPosition="0">
        <references count="1">
          <reference field="0" count="1" selected="0">
            <x v="15"/>
          </reference>
        </references>
      </pivotArea>
    </chartFormat>
    <chartFormat chart="19" format="280" series="1">
      <pivotArea type="data" outline="0" fieldPosition="0">
        <references count="1">
          <reference field="0" count="1" selected="0">
            <x v="16"/>
          </reference>
        </references>
      </pivotArea>
    </chartFormat>
    <chartFormat chart="19" format="281" series="1">
      <pivotArea type="data" outline="0" fieldPosition="0">
        <references count="1">
          <reference field="0" count="1" selected="0">
            <x v="17"/>
          </reference>
        </references>
      </pivotArea>
    </chartFormat>
    <chartFormat chart="19" format="282" series="1">
      <pivotArea type="data" outline="0" fieldPosition="0">
        <references count="1">
          <reference field="0" count="1" selected="0">
            <x v="18"/>
          </reference>
        </references>
      </pivotArea>
    </chartFormat>
    <chartFormat chart="19" format="283" series="1">
      <pivotArea type="data" outline="0" fieldPosition="0">
        <references count="1">
          <reference field="0" count="1" selected="0">
            <x v="19"/>
          </reference>
        </references>
      </pivotArea>
    </chartFormat>
    <chartFormat chart="19" format="284" series="1">
      <pivotArea type="data" outline="0" fieldPosition="0">
        <references count="1">
          <reference field="0" count="1" selected="0">
            <x v="20"/>
          </reference>
        </references>
      </pivotArea>
    </chartFormat>
    <chartFormat chart="19" format="285" series="1">
      <pivotArea type="data" outline="0" fieldPosition="0">
        <references count="1">
          <reference field="0" count="1" selected="0">
            <x v="21"/>
          </reference>
        </references>
      </pivotArea>
    </chartFormat>
    <chartFormat chart="19" format="286" series="1">
      <pivotArea type="data" outline="0" fieldPosition="0">
        <references count="1">
          <reference field="0" count="1" selected="0">
            <x v="22"/>
          </reference>
        </references>
      </pivotArea>
    </chartFormat>
    <chartFormat chart="19" format="287" series="1">
      <pivotArea type="data" outline="0" fieldPosition="0">
        <references count="1">
          <reference field="0" count="1" selected="0">
            <x v="23"/>
          </reference>
        </references>
      </pivotArea>
    </chartFormat>
    <chartFormat chart="20" format="312" series="1">
      <pivotArea type="data" outline="0" fieldPosition="0">
        <references count="1">
          <reference field="0" count="1" selected="0">
            <x v="0"/>
          </reference>
        </references>
      </pivotArea>
    </chartFormat>
    <chartFormat chart="20" format="313" series="1">
      <pivotArea type="data" outline="0" fieldPosition="0">
        <references count="1">
          <reference field="0" count="1" selected="0">
            <x v="1"/>
          </reference>
        </references>
      </pivotArea>
    </chartFormat>
    <chartFormat chart="20" format="314" series="1">
      <pivotArea type="data" outline="0" fieldPosition="0">
        <references count="1">
          <reference field="0" count="1" selected="0">
            <x v="2"/>
          </reference>
        </references>
      </pivotArea>
    </chartFormat>
    <chartFormat chart="20" format="315" series="1">
      <pivotArea type="data" outline="0" fieldPosition="0">
        <references count="1">
          <reference field="0" count="1" selected="0">
            <x v="3"/>
          </reference>
        </references>
      </pivotArea>
    </chartFormat>
    <chartFormat chart="20" format="316" series="1">
      <pivotArea type="data" outline="0" fieldPosition="0">
        <references count="1">
          <reference field="0" count="1" selected="0">
            <x v="4"/>
          </reference>
        </references>
      </pivotArea>
    </chartFormat>
    <chartFormat chart="20" format="317" series="1">
      <pivotArea type="data" outline="0" fieldPosition="0">
        <references count="1">
          <reference field="0" count="1" selected="0">
            <x v="5"/>
          </reference>
        </references>
      </pivotArea>
    </chartFormat>
    <chartFormat chart="20" format="318" series="1">
      <pivotArea type="data" outline="0" fieldPosition="0">
        <references count="1">
          <reference field="0" count="1" selected="0">
            <x v="6"/>
          </reference>
        </references>
      </pivotArea>
    </chartFormat>
    <chartFormat chart="20" format="319" series="1">
      <pivotArea type="data" outline="0" fieldPosition="0">
        <references count="1">
          <reference field="0" count="1" selected="0">
            <x v="7"/>
          </reference>
        </references>
      </pivotArea>
    </chartFormat>
    <chartFormat chart="20" format="320" series="1">
      <pivotArea type="data" outline="0" fieldPosition="0">
        <references count="1">
          <reference field="0" count="1" selected="0">
            <x v="8"/>
          </reference>
        </references>
      </pivotArea>
    </chartFormat>
    <chartFormat chart="20" format="321" series="1">
      <pivotArea type="data" outline="0" fieldPosition="0">
        <references count="1">
          <reference field="0" count="1" selected="0">
            <x v="9"/>
          </reference>
        </references>
      </pivotArea>
    </chartFormat>
    <chartFormat chart="20" format="322" series="1">
      <pivotArea type="data" outline="0" fieldPosition="0">
        <references count="1">
          <reference field="0" count="1" selected="0">
            <x v="10"/>
          </reference>
        </references>
      </pivotArea>
    </chartFormat>
    <chartFormat chart="20" format="323" series="1">
      <pivotArea type="data" outline="0" fieldPosition="0">
        <references count="1">
          <reference field="0" count="1" selected="0">
            <x v="11"/>
          </reference>
        </references>
      </pivotArea>
    </chartFormat>
    <chartFormat chart="20" format="324" series="1">
      <pivotArea type="data" outline="0" fieldPosition="0">
        <references count="1">
          <reference field="0" count="1" selected="0">
            <x v="12"/>
          </reference>
        </references>
      </pivotArea>
    </chartFormat>
    <chartFormat chart="20" format="325" series="1">
      <pivotArea type="data" outline="0" fieldPosition="0">
        <references count="1">
          <reference field="0" count="1" selected="0">
            <x v="13"/>
          </reference>
        </references>
      </pivotArea>
    </chartFormat>
    <chartFormat chart="20" format="326" series="1">
      <pivotArea type="data" outline="0" fieldPosition="0">
        <references count="1">
          <reference field="0" count="1" selected="0">
            <x v="14"/>
          </reference>
        </references>
      </pivotArea>
    </chartFormat>
    <chartFormat chart="20" format="327" series="1">
      <pivotArea type="data" outline="0" fieldPosition="0">
        <references count="1">
          <reference field="0" count="1" selected="0">
            <x v="15"/>
          </reference>
        </references>
      </pivotArea>
    </chartFormat>
    <chartFormat chart="20" format="328" series="1">
      <pivotArea type="data" outline="0" fieldPosition="0">
        <references count="1">
          <reference field="0" count="1" selected="0">
            <x v="16"/>
          </reference>
        </references>
      </pivotArea>
    </chartFormat>
    <chartFormat chart="20" format="329" series="1">
      <pivotArea type="data" outline="0" fieldPosition="0">
        <references count="1">
          <reference field="0" count="1" selected="0">
            <x v="17"/>
          </reference>
        </references>
      </pivotArea>
    </chartFormat>
    <chartFormat chart="20" format="330" series="1">
      <pivotArea type="data" outline="0" fieldPosition="0">
        <references count="1">
          <reference field="0" count="1" selected="0">
            <x v="18"/>
          </reference>
        </references>
      </pivotArea>
    </chartFormat>
    <chartFormat chart="20" format="331" series="1">
      <pivotArea type="data" outline="0" fieldPosition="0">
        <references count="1">
          <reference field="0" count="1" selected="0">
            <x v="19"/>
          </reference>
        </references>
      </pivotArea>
    </chartFormat>
    <chartFormat chart="20" format="332" series="1">
      <pivotArea type="data" outline="0" fieldPosition="0">
        <references count="1">
          <reference field="0" count="1" selected="0">
            <x v="20"/>
          </reference>
        </references>
      </pivotArea>
    </chartFormat>
    <chartFormat chart="20" format="333" series="1">
      <pivotArea type="data" outline="0" fieldPosition="0">
        <references count="1">
          <reference field="0" count="1" selected="0">
            <x v="21"/>
          </reference>
        </references>
      </pivotArea>
    </chartFormat>
    <chartFormat chart="20" format="334" series="1">
      <pivotArea type="data" outline="0" fieldPosition="0">
        <references count="1">
          <reference field="0" count="1" selected="0">
            <x v="22"/>
          </reference>
        </references>
      </pivotArea>
    </chartFormat>
    <chartFormat chart="20" format="335" series="1">
      <pivotArea type="data" outline="0" fieldPosition="0">
        <references count="1">
          <reference field="0" count="1" selected="0">
            <x v="23"/>
          </reference>
        </references>
      </pivotArea>
    </chartFormat>
    <chartFormat chart="21" format="360" series="1">
      <pivotArea type="data" outline="0" fieldPosition="0">
        <references count="1">
          <reference field="0" count="1" selected="0">
            <x v="0"/>
          </reference>
        </references>
      </pivotArea>
    </chartFormat>
    <chartFormat chart="21" format="361" series="1">
      <pivotArea type="data" outline="0" fieldPosition="0">
        <references count="1">
          <reference field="0" count="1" selected="0">
            <x v="1"/>
          </reference>
        </references>
      </pivotArea>
    </chartFormat>
    <chartFormat chart="21" format="362" series="1">
      <pivotArea type="data" outline="0" fieldPosition="0">
        <references count="1">
          <reference field="0" count="1" selected="0">
            <x v="2"/>
          </reference>
        </references>
      </pivotArea>
    </chartFormat>
    <chartFormat chart="21" format="363" series="1">
      <pivotArea type="data" outline="0" fieldPosition="0">
        <references count="1">
          <reference field="0" count="1" selected="0">
            <x v="3"/>
          </reference>
        </references>
      </pivotArea>
    </chartFormat>
    <chartFormat chart="21" format="364" series="1">
      <pivotArea type="data" outline="0" fieldPosition="0">
        <references count="1">
          <reference field="0" count="1" selected="0">
            <x v="4"/>
          </reference>
        </references>
      </pivotArea>
    </chartFormat>
    <chartFormat chart="21" format="365" series="1">
      <pivotArea type="data" outline="0" fieldPosition="0">
        <references count="1">
          <reference field="0" count="1" selected="0">
            <x v="5"/>
          </reference>
        </references>
      </pivotArea>
    </chartFormat>
    <chartFormat chart="21" format="366" series="1">
      <pivotArea type="data" outline="0" fieldPosition="0">
        <references count="1">
          <reference field="0" count="1" selected="0">
            <x v="6"/>
          </reference>
        </references>
      </pivotArea>
    </chartFormat>
    <chartFormat chart="21" format="367" series="1">
      <pivotArea type="data" outline="0" fieldPosition="0">
        <references count="1">
          <reference field="0" count="1" selected="0">
            <x v="7"/>
          </reference>
        </references>
      </pivotArea>
    </chartFormat>
    <chartFormat chart="21" format="368" series="1">
      <pivotArea type="data" outline="0" fieldPosition="0">
        <references count="1">
          <reference field="0" count="1" selected="0">
            <x v="8"/>
          </reference>
        </references>
      </pivotArea>
    </chartFormat>
    <chartFormat chart="21" format="369" series="1">
      <pivotArea type="data" outline="0" fieldPosition="0">
        <references count="1">
          <reference field="0" count="1" selected="0">
            <x v="9"/>
          </reference>
        </references>
      </pivotArea>
    </chartFormat>
    <chartFormat chart="21" format="370" series="1">
      <pivotArea type="data" outline="0" fieldPosition="0">
        <references count="1">
          <reference field="0" count="1" selected="0">
            <x v="10"/>
          </reference>
        </references>
      </pivotArea>
    </chartFormat>
    <chartFormat chart="21" format="371" series="1">
      <pivotArea type="data" outline="0" fieldPosition="0">
        <references count="1">
          <reference field="0" count="1" selected="0">
            <x v="11"/>
          </reference>
        </references>
      </pivotArea>
    </chartFormat>
    <chartFormat chart="21" format="372" series="1">
      <pivotArea type="data" outline="0" fieldPosition="0">
        <references count="1">
          <reference field="0" count="1" selected="0">
            <x v="12"/>
          </reference>
        </references>
      </pivotArea>
    </chartFormat>
    <chartFormat chart="21" format="373" series="1">
      <pivotArea type="data" outline="0" fieldPosition="0">
        <references count="1">
          <reference field="0" count="1" selected="0">
            <x v="13"/>
          </reference>
        </references>
      </pivotArea>
    </chartFormat>
    <chartFormat chart="21" format="374" series="1">
      <pivotArea type="data" outline="0" fieldPosition="0">
        <references count="1">
          <reference field="0" count="1" selected="0">
            <x v="14"/>
          </reference>
        </references>
      </pivotArea>
    </chartFormat>
    <chartFormat chart="21" format="375" series="1">
      <pivotArea type="data" outline="0" fieldPosition="0">
        <references count="1">
          <reference field="0" count="1" selected="0">
            <x v="15"/>
          </reference>
        </references>
      </pivotArea>
    </chartFormat>
    <chartFormat chart="21" format="376" series="1">
      <pivotArea type="data" outline="0" fieldPosition="0">
        <references count="1">
          <reference field="0" count="1" selected="0">
            <x v="16"/>
          </reference>
        </references>
      </pivotArea>
    </chartFormat>
    <chartFormat chart="21" format="377" series="1">
      <pivotArea type="data" outline="0" fieldPosition="0">
        <references count="1">
          <reference field="0" count="1" selected="0">
            <x v="17"/>
          </reference>
        </references>
      </pivotArea>
    </chartFormat>
    <chartFormat chart="21" format="378" series="1">
      <pivotArea type="data" outline="0" fieldPosition="0">
        <references count="1">
          <reference field="0" count="1" selected="0">
            <x v="18"/>
          </reference>
        </references>
      </pivotArea>
    </chartFormat>
    <chartFormat chart="21" format="379" series="1">
      <pivotArea type="data" outline="0" fieldPosition="0">
        <references count="1">
          <reference field="0" count="1" selected="0">
            <x v="19"/>
          </reference>
        </references>
      </pivotArea>
    </chartFormat>
    <chartFormat chart="21" format="380" series="1">
      <pivotArea type="data" outline="0" fieldPosition="0">
        <references count="1">
          <reference field="0" count="1" selected="0">
            <x v="20"/>
          </reference>
        </references>
      </pivotArea>
    </chartFormat>
    <chartFormat chart="21" format="381" series="1">
      <pivotArea type="data" outline="0" fieldPosition="0">
        <references count="1">
          <reference field="0" count="1" selected="0">
            <x v="21"/>
          </reference>
        </references>
      </pivotArea>
    </chartFormat>
    <chartFormat chart="21" format="382" series="1">
      <pivotArea type="data" outline="0" fieldPosition="0">
        <references count="1">
          <reference field="0" count="1" selected="0">
            <x v="22"/>
          </reference>
        </references>
      </pivotArea>
    </chartFormat>
    <chartFormat chart="21" format="383" series="1">
      <pivotArea type="data" outline="0" fieldPosition="0">
        <references count="1">
          <reference field="0" count="1" selected="0">
            <x v="23"/>
          </reference>
        </references>
      </pivotArea>
    </chartFormat>
    <chartFormat chart="21" format="384" series="1">
      <pivotArea type="data" outline="0" fieldPosition="0">
        <references count="2">
          <reference field="4294967294" count="1" selected="0">
            <x v="0"/>
          </reference>
          <reference field="0" count="1" selected="0">
            <x v="0"/>
          </reference>
        </references>
      </pivotArea>
    </chartFormat>
    <chartFormat chart="21" format="385" series="1">
      <pivotArea type="data" outline="0" fieldPosition="0">
        <references count="2">
          <reference field="4294967294" count="1" selected="0">
            <x v="0"/>
          </reference>
          <reference field="0" count="1" selected="0">
            <x v="1"/>
          </reference>
        </references>
      </pivotArea>
    </chartFormat>
    <chartFormat chart="21" format="386" series="1">
      <pivotArea type="data" outline="0" fieldPosition="0">
        <references count="2">
          <reference field="4294967294" count="1" selected="0">
            <x v="0"/>
          </reference>
          <reference field="0" count="1" selected="0">
            <x v="2"/>
          </reference>
        </references>
      </pivotArea>
    </chartFormat>
    <chartFormat chart="21" format="387" series="1">
      <pivotArea type="data" outline="0" fieldPosition="0">
        <references count="2">
          <reference field="4294967294" count="1" selected="0">
            <x v="0"/>
          </reference>
          <reference field="0" count="1" selected="0">
            <x v="3"/>
          </reference>
        </references>
      </pivotArea>
    </chartFormat>
    <chartFormat chart="21" format="388" series="1">
      <pivotArea type="data" outline="0" fieldPosition="0">
        <references count="2">
          <reference field="4294967294" count="1" selected="0">
            <x v="0"/>
          </reference>
          <reference field="0" count="1" selected="0">
            <x v="4"/>
          </reference>
        </references>
      </pivotArea>
    </chartFormat>
    <chartFormat chart="21" format="389" series="1">
      <pivotArea type="data" outline="0" fieldPosition="0">
        <references count="2">
          <reference field="4294967294" count="1" selected="0">
            <x v="0"/>
          </reference>
          <reference field="0" count="1" selected="0">
            <x v="5"/>
          </reference>
        </references>
      </pivotArea>
    </chartFormat>
    <chartFormat chart="21" format="390" series="1">
      <pivotArea type="data" outline="0" fieldPosition="0">
        <references count="2">
          <reference field="4294967294" count="1" selected="0">
            <x v="0"/>
          </reference>
          <reference field="0" count="1" selected="0">
            <x v="6"/>
          </reference>
        </references>
      </pivotArea>
    </chartFormat>
    <chartFormat chart="21" format="391" series="1">
      <pivotArea type="data" outline="0" fieldPosition="0">
        <references count="2">
          <reference field="4294967294" count="1" selected="0">
            <x v="0"/>
          </reference>
          <reference field="0" count="1" selected="0">
            <x v="7"/>
          </reference>
        </references>
      </pivotArea>
    </chartFormat>
    <chartFormat chart="21" format="392" series="1">
      <pivotArea type="data" outline="0" fieldPosition="0">
        <references count="2">
          <reference field="4294967294" count="1" selected="0">
            <x v="0"/>
          </reference>
          <reference field="0" count="1" selected="0">
            <x v="8"/>
          </reference>
        </references>
      </pivotArea>
    </chartFormat>
    <chartFormat chart="21" format="393" series="1">
      <pivotArea type="data" outline="0" fieldPosition="0">
        <references count="2">
          <reference field="4294967294" count="1" selected="0">
            <x v="0"/>
          </reference>
          <reference field="0" count="1" selected="0">
            <x v="9"/>
          </reference>
        </references>
      </pivotArea>
    </chartFormat>
    <chartFormat chart="21" format="394" series="1">
      <pivotArea type="data" outline="0" fieldPosition="0">
        <references count="2">
          <reference field="4294967294" count="1" selected="0">
            <x v="0"/>
          </reference>
          <reference field="0" count="1" selected="0">
            <x v="10"/>
          </reference>
        </references>
      </pivotArea>
    </chartFormat>
    <chartFormat chart="21" format="395" series="1">
      <pivotArea type="data" outline="0" fieldPosition="0">
        <references count="2">
          <reference field="4294967294" count="1" selected="0">
            <x v="0"/>
          </reference>
          <reference field="0" count="1" selected="0">
            <x v="11"/>
          </reference>
        </references>
      </pivotArea>
    </chartFormat>
    <chartFormat chart="21" format="396" series="1">
      <pivotArea type="data" outline="0" fieldPosition="0">
        <references count="2">
          <reference field="4294967294" count="1" selected="0">
            <x v="0"/>
          </reference>
          <reference field="0" count="1" selected="0">
            <x v="12"/>
          </reference>
        </references>
      </pivotArea>
    </chartFormat>
    <chartFormat chart="21" format="397" series="1">
      <pivotArea type="data" outline="0" fieldPosition="0">
        <references count="2">
          <reference field="4294967294" count="1" selected="0">
            <x v="0"/>
          </reference>
          <reference field="0" count="1" selected="0">
            <x v="13"/>
          </reference>
        </references>
      </pivotArea>
    </chartFormat>
    <chartFormat chart="21" format="398" series="1">
      <pivotArea type="data" outline="0" fieldPosition="0">
        <references count="2">
          <reference field="4294967294" count="1" selected="0">
            <x v="0"/>
          </reference>
          <reference field="0" count="1" selected="0">
            <x v="14"/>
          </reference>
        </references>
      </pivotArea>
    </chartFormat>
    <chartFormat chart="21" format="399" series="1">
      <pivotArea type="data" outline="0" fieldPosition="0">
        <references count="2">
          <reference field="4294967294" count="1" selected="0">
            <x v="0"/>
          </reference>
          <reference field="0" count="1" selected="0">
            <x v="15"/>
          </reference>
        </references>
      </pivotArea>
    </chartFormat>
    <chartFormat chart="21" format="400" series="1">
      <pivotArea type="data" outline="0" fieldPosition="0">
        <references count="2">
          <reference field="4294967294" count="1" selected="0">
            <x v="0"/>
          </reference>
          <reference field="0" count="1" selected="0">
            <x v="16"/>
          </reference>
        </references>
      </pivotArea>
    </chartFormat>
    <chartFormat chart="21" format="401" series="1">
      <pivotArea type="data" outline="0" fieldPosition="0">
        <references count="2">
          <reference field="4294967294" count="1" selected="0">
            <x v="0"/>
          </reference>
          <reference field="0" count="1" selected="0">
            <x v="17"/>
          </reference>
        </references>
      </pivotArea>
    </chartFormat>
    <chartFormat chart="21" format="402" series="1">
      <pivotArea type="data" outline="0" fieldPosition="0">
        <references count="2">
          <reference field="4294967294" count="1" selected="0">
            <x v="0"/>
          </reference>
          <reference field="0" count="1" selected="0">
            <x v="18"/>
          </reference>
        </references>
      </pivotArea>
    </chartFormat>
    <chartFormat chart="21" format="403" series="1">
      <pivotArea type="data" outline="0" fieldPosition="0">
        <references count="2">
          <reference field="4294967294" count="1" selected="0">
            <x v="0"/>
          </reference>
          <reference field="0" count="1" selected="0">
            <x v="19"/>
          </reference>
        </references>
      </pivotArea>
    </chartFormat>
    <chartFormat chart="21" format="404" series="1">
      <pivotArea type="data" outline="0" fieldPosition="0">
        <references count="2">
          <reference field="4294967294" count="1" selected="0">
            <x v="0"/>
          </reference>
          <reference field="0" count="1" selected="0">
            <x v="20"/>
          </reference>
        </references>
      </pivotArea>
    </chartFormat>
    <chartFormat chart="21" format="405" series="1">
      <pivotArea type="data" outline="0" fieldPosition="0">
        <references count="2">
          <reference field="4294967294" count="1" selected="0">
            <x v="0"/>
          </reference>
          <reference field="0" count="1" selected="0">
            <x v="21"/>
          </reference>
        </references>
      </pivotArea>
    </chartFormat>
    <chartFormat chart="21" format="406" series="1">
      <pivotArea type="data" outline="0" fieldPosition="0">
        <references count="2">
          <reference field="4294967294" count="1" selected="0">
            <x v="0"/>
          </reference>
          <reference field="0" count="1" selected="0">
            <x v="22"/>
          </reference>
        </references>
      </pivotArea>
    </chartFormat>
    <chartFormat chart="21" format="407" series="1">
      <pivotArea type="data" outline="0" fieldPosition="0">
        <references count="2">
          <reference field="4294967294" count="1" selected="0">
            <x v="0"/>
          </reference>
          <reference field="0" count="1" selected="0">
            <x v="23"/>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2.xml><?xml version="1.0" encoding="utf-8"?>
<pivotTableDefinition xmlns="http://schemas.openxmlformats.org/spreadsheetml/2006/main" xmlns:mc="http://schemas.openxmlformats.org/markup-compatibility/2006" xmlns:xr="http://schemas.microsoft.com/office/spreadsheetml/2014/revision" mc:Ignorable="xr" xr:uid="{6B791674-B4E2-4801-88CE-657453666F5B}" name="TablaDinámica14" cacheId="0"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chartFormat="24">
  <location ref="A145:M151" firstHeaderRow="1" firstDataRow="2" firstDataCol="1" rowPageCount="1" colPageCount="1"/>
  <pivotFields count="34">
    <pivotField axis="axisCol" showAll="0">
      <items count="26">
        <item x="16"/>
        <item x="0"/>
        <item x="1"/>
        <item x="2"/>
        <item x="3"/>
        <item x="20"/>
        <item x="18"/>
        <item x="22"/>
        <item x="21"/>
        <item x="6"/>
        <item x="7"/>
        <item x="8"/>
        <item x="9"/>
        <item x="17"/>
        <item x="23"/>
        <item x="10"/>
        <item x="11"/>
        <item x="12"/>
        <item x="13"/>
        <item x="19"/>
        <item x="4"/>
        <item x="5"/>
        <item x="14"/>
        <item x="15"/>
        <item x="24"/>
        <item t="default"/>
      </items>
    </pivotField>
    <pivotField showAll="0"/>
    <pivotField showAll="0"/>
    <pivotField axis="axisRow" showAll="0">
      <items count="41">
        <item x="9"/>
        <item x="10"/>
        <item x="11"/>
        <item x="12"/>
        <item x="13"/>
        <item x="14"/>
        <item x="15"/>
        <item x="16"/>
        <item x="17"/>
        <item x="18"/>
        <item x="19"/>
        <item x="20"/>
        <item x="21"/>
        <item x="22"/>
        <item x="23"/>
        <item x="24"/>
        <item x="0"/>
        <item x="1"/>
        <item x="2"/>
        <item x="3"/>
        <item x="4"/>
        <item x="25"/>
        <item x="26"/>
        <item x="27"/>
        <item x="28"/>
        <item x="5"/>
        <item x="37"/>
        <item x="29"/>
        <item x="30"/>
        <item x="31"/>
        <item x="6"/>
        <item x="38"/>
        <item x="7"/>
        <item x="8"/>
        <item x="33"/>
        <item m="1" x="39"/>
        <item x="34"/>
        <item x="35"/>
        <item x="32"/>
        <item x="36"/>
        <item t="default"/>
      </items>
    </pivotField>
    <pivotField axis="axisPage" multipleItemSelectionAllowed="1" showAll="0">
      <items count="7">
        <item h="1" x="4"/>
        <item h="1" x="0"/>
        <item h="1" x="1"/>
        <item h="1" x="2"/>
        <item h="1" x="5"/>
        <item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3"/>
  </rowFields>
  <rowItems count="5">
    <i>
      <x v="34"/>
    </i>
    <i>
      <x v="36"/>
    </i>
    <i>
      <x v="37"/>
    </i>
    <i>
      <x v="39"/>
    </i>
    <i t="grand">
      <x/>
    </i>
  </rowItems>
  <colFields count="1">
    <field x="0"/>
  </colFields>
  <colItems count="12">
    <i>
      <x v="2"/>
    </i>
    <i>
      <x v="4"/>
    </i>
    <i>
      <x v="8"/>
    </i>
    <i>
      <x v="10"/>
    </i>
    <i>
      <x v="12"/>
    </i>
    <i>
      <x v="14"/>
    </i>
    <i>
      <x v="16"/>
    </i>
    <i>
      <x v="18"/>
    </i>
    <i>
      <x v="20"/>
    </i>
    <i>
      <x v="21"/>
    </i>
    <i>
      <x v="22"/>
    </i>
    <i t="grand">
      <x/>
    </i>
  </colItems>
  <pageFields count="1">
    <pageField fld="4" hier="-1"/>
  </pageFields>
  <dataFields count="1">
    <dataField name="Promedio de Fosfatos" fld="19" subtotal="average" baseField="3" baseItem="15"/>
  </dataFields>
  <formats count="50">
    <format dxfId="692">
      <pivotArea type="all" dataOnly="0" outline="0" fieldPosition="0"/>
    </format>
    <format dxfId="691">
      <pivotArea outline="0" collapsedLevelsAreSubtotals="1" fieldPosition="0"/>
    </format>
    <format dxfId="690">
      <pivotArea type="origin" dataOnly="0" labelOnly="1" outline="0" fieldPosition="0"/>
    </format>
    <format dxfId="689">
      <pivotArea field="0" type="button" dataOnly="0" labelOnly="1" outline="0" axis="axisCol" fieldPosition="0"/>
    </format>
    <format dxfId="688">
      <pivotArea type="topRight" dataOnly="0" labelOnly="1" outline="0" fieldPosition="0"/>
    </format>
    <format dxfId="687">
      <pivotArea field="3" type="button" dataOnly="0" labelOnly="1" outline="0" axis="axisRow" fieldPosition="0"/>
    </format>
    <format dxfId="686">
      <pivotArea dataOnly="0" labelOnly="1" fieldPosition="0">
        <references count="1">
          <reference field="3" count="9">
            <x v="16"/>
            <x v="17"/>
            <x v="18"/>
            <x v="19"/>
            <x v="20"/>
            <x v="25"/>
            <x v="30"/>
            <x v="32"/>
            <x v="33"/>
          </reference>
        </references>
      </pivotArea>
    </format>
    <format dxfId="685">
      <pivotArea dataOnly="0" labelOnly="1" grandRow="1" outline="0" fieldPosition="0"/>
    </format>
    <format dxfId="684">
      <pivotArea dataOnly="0" labelOnly="1" fieldPosition="0">
        <references count="1">
          <reference field="0" count="18">
            <x v="0"/>
            <x v="1"/>
            <x v="2"/>
            <x v="3"/>
            <x v="4"/>
            <x v="9"/>
            <x v="10"/>
            <x v="11"/>
            <x v="12"/>
            <x v="13"/>
            <x v="15"/>
            <x v="16"/>
            <x v="17"/>
            <x v="18"/>
            <x v="20"/>
            <x v="21"/>
            <x v="22"/>
            <x v="23"/>
          </reference>
        </references>
      </pivotArea>
    </format>
    <format dxfId="683">
      <pivotArea dataOnly="0" labelOnly="1" grandCol="1" outline="0" fieldPosition="0"/>
    </format>
    <format dxfId="682">
      <pivotArea type="all" dataOnly="0" outline="0" fieldPosition="0"/>
    </format>
    <format dxfId="681">
      <pivotArea outline="0" collapsedLevelsAreSubtotals="1" fieldPosition="0"/>
    </format>
    <format dxfId="680">
      <pivotArea type="origin" dataOnly="0" labelOnly="1" outline="0" fieldPosition="0"/>
    </format>
    <format dxfId="679">
      <pivotArea field="0" type="button" dataOnly="0" labelOnly="1" outline="0" axis="axisCol" fieldPosition="0"/>
    </format>
    <format dxfId="678">
      <pivotArea type="topRight" dataOnly="0" labelOnly="1" outline="0" fieldPosition="0"/>
    </format>
    <format dxfId="677">
      <pivotArea field="3" type="button" dataOnly="0" labelOnly="1" outline="0" axis="axisRow" fieldPosition="0"/>
    </format>
    <format dxfId="676">
      <pivotArea dataOnly="0" labelOnly="1" fieldPosition="0">
        <references count="1">
          <reference field="3" count="11">
            <x v="12"/>
            <x v="13"/>
            <x v="14"/>
            <x v="15"/>
            <x v="21"/>
            <x v="22"/>
            <x v="23"/>
            <x v="24"/>
            <x v="27"/>
            <x v="28"/>
            <x v="29"/>
          </reference>
        </references>
      </pivotArea>
    </format>
    <format dxfId="675">
      <pivotArea dataOnly="0" labelOnly="1" grandRow="1" outline="0" fieldPosition="0"/>
    </format>
    <format dxfId="674">
      <pivotArea dataOnly="0" labelOnly="1" fieldPosition="0">
        <references count="1">
          <reference field="0" count="13">
            <x v="2"/>
            <x v="4"/>
            <x v="6"/>
            <x v="7"/>
            <x v="8"/>
            <x v="10"/>
            <x v="12"/>
            <x v="14"/>
            <x v="16"/>
            <x v="18"/>
            <x v="20"/>
            <x v="21"/>
            <x v="22"/>
          </reference>
        </references>
      </pivotArea>
    </format>
    <format dxfId="673">
      <pivotArea dataOnly="0" labelOnly="1" grandCol="1" outline="0" fieldPosition="0"/>
    </format>
    <format dxfId="672">
      <pivotArea type="all" dataOnly="0" outline="0" fieldPosition="0"/>
    </format>
    <format dxfId="671">
      <pivotArea outline="0" collapsedLevelsAreSubtotals="1" fieldPosition="0"/>
    </format>
    <format dxfId="670">
      <pivotArea type="origin" dataOnly="0" labelOnly="1" outline="0" fieldPosition="0"/>
    </format>
    <format dxfId="669">
      <pivotArea field="0" type="button" dataOnly="0" labelOnly="1" outline="0" axis="axisCol" fieldPosition="0"/>
    </format>
    <format dxfId="668">
      <pivotArea type="topRight" dataOnly="0" labelOnly="1" outline="0" fieldPosition="0"/>
    </format>
    <format dxfId="667">
      <pivotArea field="3" type="button" dataOnly="0" labelOnly="1" outline="0" axis="axisRow" fieldPosition="0"/>
    </format>
    <format dxfId="666">
      <pivotArea dataOnly="0" labelOnly="1" fieldPosition="0">
        <references count="1">
          <reference field="3" count="11">
            <x v="12"/>
            <x v="13"/>
            <x v="14"/>
            <x v="15"/>
            <x v="21"/>
            <x v="22"/>
            <x v="23"/>
            <x v="24"/>
            <x v="27"/>
            <x v="28"/>
            <x v="29"/>
          </reference>
        </references>
      </pivotArea>
    </format>
    <format dxfId="665">
      <pivotArea dataOnly="0" labelOnly="1" grandRow="1" outline="0" fieldPosition="0"/>
    </format>
    <format dxfId="664">
      <pivotArea dataOnly="0" labelOnly="1" fieldPosition="0">
        <references count="1">
          <reference field="0" count="13">
            <x v="2"/>
            <x v="4"/>
            <x v="6"/>
            <x v="7"/>
            <x v="8"/>
            <x v="10"/>
            <x v="12"/>
            <x v="14"/>
            <x v="16"/>
            <x v="18"/>
            <x v="20"/>
            <x v="21"/>
            <x v="22"/>
          </reference>
        </references>
      </pivotArea>
    </format>
    <format dxfId="663">
      <pivotArea dataOnly="0" labelOnly="1" grandCol="1" outline="0" fieldPosition="0"/>
    </format>
    <format dxfId="662">
      <pivotArea type="all" dataOnly="0" outline="0" fieldPosition="0"/>
    </format>
    <format dxfId="661">
      <pivotArea outline="0" collapsedLevelsAreSubtotals="1" fieldPosition="0"/>
    </format>
    <format dxfId="660">
      <pivotArea type="origin" dataOnly="0" labelOnly="1" outline="0" fieldPosition="0"/>
    </format>
    <format dxfId="659">
      <pivotArea field="0" type="button" dataOnly="0" labelOnly="1" outline="0" axis="axisCol" fieldPosition="0"/>
    </format>
    <format dxfId="658">
      <pivotArea type="topRight" dataOnly="0" labelOnly="1" outline="0" fieldPosition="0"/>
    </format>
    <format dxfId="657">
      <pivotArea field="3" type="button" dataOnly="0" labelOnly="1" outline="0" axis="axisRow" fieldPosition="0"/>
    </format>
    <format dxfId="656">
      <pivotArea dataOnly="0" labelOnly="1" fieldPosition="0">
        <references count="1">
          <reference field="3" count="11">
            <x v="12"/>
            <x v="13"/>
            <x v="14"/>
            <x v="15"/>
            <x v="21"/>
            <x v="22"/>
            <x v="23"/>
            <x v="24"/>
            <x v="27"/>
            <x v="28"/>
            <x v="29"/>
          </reference>
        </references>
      </pivotArea>
    </format>
    <format dxfId="655">
      <pivotArea dataOnly="0" labelOnly="1" grandRow="1" outline="0" fieldPosition="0"/>
    </format>
    <format dxfId="654">
      <pivotArea dataOnly="0" labelOnly="1" fieldPosition="0">
        <references count="1">
          <reference field="0" count="13">
            <x v="2"/>
            <x v="4"/>
            <x v="6"/>
            <x v="7"/>
            <x v="8"/>
            <x v="10"/>
            <x v="12"/>
            <x v="14"/>
            <x v="16"/>
            <x v="18"/>
            <x v="20"/>
            <x v="21"/>
            <x v="22"/>
          </reference>
        </references>
      </pivotArea>
    </format>
    <format dxfId="653">
      <pivotArea dataOnly="0" labelOnly="1" grandCol="1" outline="0" fieldPosition="0"/>
    </format>
    <format dxfId="652">
      <pivotArea type="all" dataOnly="0" outline="0" fieldPosition="0"/>
    </format>
    <format dxfId="651">
      <pivotArea outline="0" collapsedLevelsAreSubtotals="1" fieldPosition="0"/>
    </format>
    <format dxfId="650">
      <pivotArea type="origin" dataOnly="0" labelOnly="1" outline="0" fieldPosition="0"/>
    </format>
    <format dxfId="649">
      <pivotArea field="0" type="button" dataOnly="0" labelOnly="1" outline="0" axis="axisCol" fieldPosition="0"/>
    </format>
    <format dxfId="648">
      <pivotArea type="topRight" dataOnly="0" labelOnly="1" outline="0" fieldPosition="0"/>
    </format>
    <format dxfId="647">
      <pivotArea field="3" type="button" dataOnly="0" labelOnly="1" outline="0" axis="axisRow" fieldPosition="0"/>
    </format>
    <format dxfId="646">
      <pivotArea dataOnly="0" labelOnly="1" fieldPosition="0">
        <references count="1">
          <reference field="3" count="11">
            <x v="12"/>
            <x v="13"/>
            <x v="14"/>
            <x v="15"/>
            <x v="21"/>
            <x v="22"/>
            <x v="23"/>
            <x v="24"/>
            <x v="27"/>
            <x v="28"/>
            <x v="29"/>
          </reference>
        </references>
      </pivotArea>
    </format>
    <format dxfId="645">
      <pivotArea dataOnly="0" labelOnly="1" grandRow="1" outline="0" fieldPosition="0"/>
    </format>
    <format dxfId="644">
      <pivotArea dataOnly="0" labelOnly="1" fieldPosition="0">
        <references count="1">
          <reference field="0" count="13">
            <x v="2"/>
            <x v="4"/>
            <x v="6"/>
            <x v="7"/>
            <x v="8"/>
            <x v="10"/>
            <x v="12"/>
            <x v="14"/>
            <x v="16"/>
            <x v="18"/>
            <x v="20"/>
            <x v="21"/>
            <x v="22"/>
          </reference>
        </references>
      </pivotArea>
    </format>
    <format dxfId="643">
      <pivotArea dataOnly="0" labelOnly="1" grandCol="1" outline="0" fieldPosition="0"/>
    </format>
  </formats>
  <chartFormats count="115">
    <chartFormat chart="14" format="39" series="1">
      <pivotArea type="data" outline="0" fieldPosition="0">
        <references count="1">
          <reference field="0" count="1" selected="0">
            <x v="2"/>
          </reference>
        </references>
      </pivotArea>
    </chartFormat>
    <chartFormat chart="14" format="40" series="1">
      <pivotArea type="data" outline="0" fieldPosition="0">
        <references count="1">
          <reference field="0" count="1" selected="0">
            <x v="4"/>
          </reference>
        </references>
      </pivotArea>
    </chartFormat>
    <chartFormat chart="14" format="41" series="1">
      <pivotArea type="data" outline="0" fieldPosition="0">
        <references count="1">
          <reference field="0" count="1" selected="0">
            <x v="6"/>
          </reference>
        </references>
      </pivotArea>
    </chartFormat>
    <chartFormat chart="14" format="42" series="1">
      <pivotArea type="data" outline="0" fieldPosition="0">
        <references count="1">
          <reference field="0" count="1" selected="0">
            <x v="7"/>
          </reference>
        </references>
      </pivotArea>
    </chartFormat>
    <chartFormat chart="14" format="43" series="1">
      <pivotArea type="data" outline="0" fieldPosition="0">
        <references count="1">
          <reference field="0" count="1" selected="0">
            <x v="8"/>
          </reference>
        </references>
      </pivotArea>
    </chartFormat>
    <chartFormat chart="14" format="44" series="1">
      <pivotArea type="data" outline="0" fieldPosition="0">
        <references count="1">
          <reference field="0" count="1" selected="0">
            <x v="10"/>
          </reference>
        </references>
      </pivotArea>
    </chartFormat>
    <chartFormat chart="14" format="45" series="1">
      <pivotArea type="data" outline="0" fieldPosition="0">
        <references count="1">
          <reference field="0" count="1" selected="0">
            <x v="12"/>
          </reference>
        </references>
      </pivotArea>
    </chartFormat>
    <chartFormat chart="14" format="46" series="1">
      <pivotArea type="data" outline="0" fieldPosition="0">
        <references count="1">
          <reference field="0" count="1" selected="0">
            <x v="14"/>
          </reference>
        </references>
      </pivotArea>
    </chartFormat>
    <chartFormat chart="14" format="47" series="1">
      <pivotArea type="data" outline="0" fieldPosition="0">
        <references count="1">
          <reference field="0" count="1" selected="0">
            <x v="16"/>
          </reference>
        </references>
      </pivotArea>
    </chartFormat>
    <chartFormat chart="14" format="48" series="1">
      <pivotArea type="data" outline="0" fieldPosition="0">
        <references count="1">
          <reference field="0" count="1" selected="0">
            <x v="18"/>
          </reference>
        </references>
      </pivotArea>
    </chartFormat>
    <chartFormat chart="14" format="49" series="1">
      <pivotArea type="data" outline="0" fieldPosition="0">
        <references count="1">
          <reference field="0" count="1" selected="0">
            <x v="20"/>
          </reference>
        </references>
      </pivotArea>
    </chartFormat>
    <chartFormat chart="14" format="50" series="1">
      <pivotArea type="data" outline="0" fieldPosition="0">
        <references count="1">
          <reference field="0" count="1" selected="0">
            <x v="21"/>
          </reference>
        </references>
      </pivotArea>
    </chartFormat>
    <chartFormat chart="14" format="51" series="1">
      <pivotArea type="data" outline="0" fieldPosition="0">
        <references count="1">
          <reference field="0" count="1" selected="0">
            <x v="22"/>
          </reference>
        </references>
      </pivotArea>
    </chartFormat>
    <chartFormat chart="16" format="104" series="1">
      <pivotArea type="data" outline="0" fieldPosition="0">
        <references count="1">
          <reference field="0" count="1" selected="0">
            <x v="2"/>
          </reference>
        </references>
      </pivotArea>
    </chartFormat>
    <chartFormat chart="16" format="105" series="1">
      <pivotArea type="data" outline="0" fieldPosition="0">
        <references count="1">
          <reference field="0" count="1" selected="0">
            <x v="4"/>
          </reference>
        </references>
      </pivotArea>
    </chartFormat>
    <chartFormat chart="16" format="106" series="1">
      <pivotArea type="data" outline="0" fieldPosition="0">
        <references count="1">
          <reference field="0" count="1" selected="0">
            <x v="6"/>
          </reference>
        </references>
      </pivotArea>
    </chartFormat>
    <chartFormat chart="16" format="107" series="1">
      <pivotArea type="data" outline="0" fieldPosition="0">
        <references count="1">
          <reference field="0" count="1" selected="0">
            <x v="7"/>
          </reference>
        </references>
      </pivotArea>
    </chartFormat>
    <chartFormat chart="16" format="108" series="1">
      <pivotArea type="data" outline="0" fieldPosition="0">
        <references count="1">
          <reference field="0" count="1" selected="0">
            <x v="8"/>
          </reference>
        </references>
      </pivotArea>
    </chartFormat>
    <chartFormat chart="16" format="109" series="1">
      <pivotArea type="data" outline="0" fieldPosition="0">
        <references count="1">
          <reference field="0" count="1" selected="0">
            <x v="10"/>
          </reference>
        </references>
      </pivotArea>
    </chartFormat>
    <chartFormat chart="16" format="110" series="1">
      <pivotArea type="data" outline="0" fieldPosition="0">
        <references count="1">
          <reference field="0" count="1" selected="0">
            <x v="12"/>
          </reference>
        </references>
      </pivotArea>
    </chartFormat>
    <chartFormat chart="16" format="111" series="1">
      <pivotArea type="data" outline="0" fieldPosition="0">
        <references count="1">
          <reference field="0" count="1" selected="0">
            <x v="14"/>
          </reference>
        </references>
      </pivotArea>
    </chartFormat>
    <chartFormat chart="16" format="112" series="1">
      <pivotArea type="data" outline="0" fieldPosition="0">
        <references count="1">
          <reference field="0" count="1" selected="0">
            <x v="16"/>
          </reference>
        </references>
      </pivotArea>
    </chartFormat>
    <chartFormat chart="16" format="113" series="1">
      <pivotArea type="data" outline="0" fieldPosition="0">
        <references count="1">
          <reference field="0" count="1" selected="0">
            <x v="18"/>
          </reference>
        </references>
      </pivotArea>
    </chartFormat>
    <chartFormat chart="16" format="114" series="1">
      <pivotArea type="data" outline="0" fieldPosition="0">
        <references count="1">
          <reference field="0" count="1" selected="0">
            <x v="20"/>
          </reference>
        </references>
      </pivotArea>
    </chartFormat>
    <chartFormat chart="16" format="115" series="1">
      <pivotArea type="data" outline="0" fieldPosition="0">
        <references count="1">
          <reference field="0" count="1" selected="0">
            <x v="21"/>
          </reference>
        </references>
      </pivotArea>
    </chartFormat>
    <chartFormat chart="16" format="116" series="1">
      <pivotArea type="data" outline="0" fieldPosition="0">
        <references count="1">
          <reference field="0" count="1" selected="0">
            <x v="22"/>
          </reference>
        </references>
      </pivotArea>
    </chartFormat>
    <chartFormat chart="17" format="130" series="1">
      <pivotArea type="data" outline="0" fieldPosition="0">
        <references count="1">
          <reference field="0" count="1" selected="0">
            <x v="2"/>
          </reference>
        </references>
      </pivotArea>
    </chartFormat>
    <chartFormat chart="17" format="131" series="1">
      <pivotArea type="data" outline="0" fieldPosition="0">
        <references count="1">
          <reference field="0" count="1" selected="0">
            <x v="4"/>
          </reference>
        </references>
      </pivotArea>
    </chartFormat>
    <chartFormat chart="17" format="132" series="1">
      <pivotArea type="data" outline="0" fieldPosition="0">
        <references count="1">
          <reference field="0" count="1" selected="0">
            <x v="6"/>
          </reference>
        </references>
      </pivotArea>
    </chartFormat>
    <chartFormat chart="17" format="133" series="1">
      <pivotArea type="data" outline="0" fieldPosition="0">
        <references count="1">
          <reference field="0" count="1" selected="0">
            <x v="7"/>
          </reference>
        </references>
      </pivotArea>
    </chartFormat>
    <chartFormat chart="17" format="134" series="1">
      <pivotArea type="data" outline="0" fieldPosition="0">
        <references count="1">
          <reference field="0" count="1" selected="0">
            <x v="8"/>
          </reference>
        </references>
      </pivotArea>
    </chartFormat>
    <chartFormat chart="17" format="135" series="1">
      <pivotArea type="data" outline="0" fieldPosition="0">
        <references count="1">
          <reference field="0" count="1" selected="0">
            <x v="10"/>
          </reference>
        </references>
      </pivotArea>
    </chartFormat>
    <chartFormat chart="17" format="136" series="1">
      <pivotArea type="data" outline="0" fieldPosition="0">
        <references count="1">
          <reference field="0" count="1" selected="0">
            <x v="12"/>
          </reference>
        </references>
      </pivotArea>
    </chartFormat>
    <chartFormat chart="17" format="137" series="1">
      <pivotArea type="data" outline="0" fieldPosition="0">
        <references count="1">
          <reference field="0" count="1" selected="0">
            <x v="14"/>
          </reference>
        </references>
      </pivotArea>
    </chartFormat>
    <chartFormat chart="17" format="138" series="1">
      <pivotArea type="data" outline="0" fieldPosition="0">
        <references count="1">
          <reference field="0" count="1" selected="0">
            <x v="16"/>
          </reference>
        </references>
      </pivotArea>
    </chartFormat>
    <chartFormat chart="17" format="139" series="1">
      <pivotArea type="data" outline="0" fieldPosition="0">
        <references count="1">
          <reference field="0" count="1" selected="0">
            <x v="18"/>
          </reference>
        </references>
      </pivotArea>
    </chartFormat>
    <chartFormat chart="17" format="140" series="1">
      <pivotArea type="data" outline="0" fieldPosition="0">
        <references count="1">
          <reference field="0" count="1" selected="0">
            <x v="20"/>
          </reference>
        </references>
      </pivotArea>
    </chartFormat>
    <chartFormat chart="17" format="141" series="1">
      <pivotArea type="data" outline="0" fieldPosition="0">
        <references count="1">
          <reference field="0" count="1" selected="0">
            <x v="21"/>
          </reference>
        </references>
      </pivotArea>
    </chartFormat>
    <chartFormat chart="17" format="142" series="1">
      <pivotArea type="data" outline="0" fieldPosition="0">
        <references count="1">
          <reference field="0" count="1" selected="0">
            <x v="22"/>
          </reference>
        </references>
      </pivotArea>
    </chartFormat>
    <chartFormat chart="18" format="156" series="1">
      <pivotArea type="data" outline="0" fieldPosition="0">
        <references count="1">
          <reference field="0" count="1" selected="0">
            <x v="2"/>
          </reference>
        </references>
      </pivotArea>
    </chartFormat>
    <chartFormat chart="18" format="157" series="1">
      <pivotArea type="data" outline="0" fieldPosition="0">
        <references count="1">
          <reference field="0" count="1" selected="0">
            <x v="4"/>
          </reference>
        </references>
      </pivotArea>
    </chartFormat>
    <chartFormat chart="18" format="158" series="1">
      <pivotArea type="data" outline="0" fieldPosition="0">
        <references count="1">
          <reference field="0" count="1" selected="0">
            <x v="6"/>
          </reference>
        </references>
      </pivotArea>
    </chartFormat>
    <chartFormat chart="18" format="159" series="1">
      <pivotArea type="data" outline="0" fieldPosition="0">
        <references count="1">
          <reference field="0" count="1" selected="0">
            <x v="7"/>
          </reference>
        </references>
      </pivotArea>
    </chartFormat>
    <chartFormat chart="18" format="160" series="1">
      <pivotArea type="data" outline="0" fieldPosition="0">
        <references count="1">
          <reference field="0" count="1" selected="0">
            <x v="8"/>
          </reference>
        </references>
      </pivotArea>
    </chartFormat>
    <chartFormat chart="18" format="161" series="1">
      <pivotArea type="data" outline="0" fieldPosition="0">
        <references count="1">
          <reference field="0" count="1" selected="0">
            <x v="10"/>
          </reference>
        </references>
      </pivotArea>
    </chartFormat>
    <chartFormat chart="18" format="162" series="1">
      <pivotArea type="data" outline="0" fieldPosition="0">
        <references count="1">
          <reference field="0" count="1" selected="0">
            <x v="12"/>
          </reference>
        </references>
      </pivotArea>
    </chartFormat>
    <chartFormat chart="18" format="163" series="1">
      <pivotArea type="data" outline="0" fieldPosition="0">
        <references count="1">
          <reference field="0" count="1" selected="0">
            <x v="14"/>
          </reference>
        </references>
      </pivotArea>
    </chartFormat>
    <chartFormat chart="18" format="164" series="1">
      <pivotArea type="data" outline="0" fieldPosition="0">
        <references count="1">
          <reference field="0" count="1" selected="0">
            <x v="16"/>
          </reference>
        </references>
      </pivotArea>
    </chartFormat>
    <chartFormat chart="18" format="165" series="1">
      <pivotArea type="data" outline="0" fieldPosition="0">
        <references count="1">
          <reference field="0" count="1" selected="0">
            <x v="18"/>
          </reference>
        </references>
      </pivotArea>
    </chartFormat>
    <chartFormat chart="18" format="166" series="1">
      <pivotArea type="data" outline="0" fieldPosition="0">
        <references count="1">
          <reference field="0" count="1" selected="0">
            <x v="20"/>
          </reference>
        </references>
      </pivotArea>
    </chartFormat>
    <chartFormat chart="18" format="167" series="1">
      <pivotArea type="data" outline="0" fieldPosition="0">
        <references count="1">
          <reference field="0" count="1" selected="0">
            <x v="21"/>
          </reference>
        </references>
      </pivotArea>
    </chartFormat>
    <chartFormat chart="18" format="168" series="1">
      <pivotArea type="data" outline="0" fieldPosition="0">
        <references count="1">
          <reference field="0" count="1" selected="0">
            <x v="22"/>
          </reference>
        </references>
      </pivotArea>
    </chartFormat>
    <chartFormat chart="19" format="182" series="1">
      <pivotArea type="data" outline="0" fieldPosition="0">
        <references count="1">
          <reference field="0" count="1" selected="0">
            <x v="2"/>
          </reference>
        </references>
      </pivotArea>
    </chartFormat>
    <chartFormat chart="19" format="183" series="1">
      <pivotArea type="data" outline="0" fieldPosition="0">
        <references count="1">
          <reference field="0" count="1" selected="0">
            <x v="4"/>
          </reference>
        </references>
      </pivotArea>
    </chartFormat>
    <chartFormat chart="19" format="184" series="1">
      <pivotArea type="data" outline="0" fieldPosition="0">
        <references count="1">
          <reference field="0" count="1" selected="0">
            <x v="6"/>
          </reference>
        </references>
      </pivotArea>
    </chartFormat>
    <chartFormat chart="19" format="185" series="1">
      <pivotArea type="data" outline="0" fieldPosition="0">
        <references count="1">
          <reference field="0" count="1" selected="0">
            <x v="7"/>
          </reference>
        </references>
      </pivotArea>
    </chartFormat>
    <chartFormat chart="19" format="186" series="1">
      <pivotArea type="data" outline="0" fieldPosition="0">
        <references count="1">
          <reference field="0" count="1" selected="0">
            <x v="8"/>
          </reference>
        </references>
      </pivotArea>
    </chartFormat>
    <chartFormat chart="19" format="187" series="1">
      <pivotArea type="data" outline="0" fieldPosition="0">
        <references count="1">
          <reference field="0" count="1" selected="0">
            <x v="10"/>
          </reference>
        </references>
      </pivotArea>
    </chartFormat>
    <chartFormat chart="19" format="188" series="1">
      <pivotArea type="data" outline="0" fieldPosition="0">
        <references count="1">
          <reference field="0" count="1" selected="0">
            <x v="12"/>
          </reference>
        </references>
      </pivotArea>
    </chartFormat>
    <chartFormat chart="19" format="189" series="1">
      <pivotArea type="data" outline="0" fieldPosition="0">
        <references count="1">
          <reference field="0" count="1" selected="0">
            <x v="14"/>
          </reference>
        </references>
      </pivotArea>
    </chartFormat>
    <chartFormat chart="19" format="190" series="1">
      <pivotArea type="data" outline="0" fieldPosition="0">
        <references count="1">
          <reference field="0" count="1" selected="0">
            <x v="16"/>
          </reference>
        </references>
      </pivotArea>
    </chartFormat>
    <chartFormat chart="19" format="191" series="1">
      <pivotArea type="data" outline="0" fieldPosition="0">
        <references count="1">
          <reference field="0" count="1" selected="0">
            <x v="18"/>
          </reference>
        </references>
      </pivotArea>
    </chartFormat>
    <chartFormat chart="19" format="192" series="1">
      <pivotArea type="data" outline="0" fieldPosition="0">
        <references count="1">
          <reference field="0" count="1" selected="0">
            <x v="20"/>
          </reference>
        </references>
      </pivotArea>
    </chartFormat>
    <chartFormat chart="19" format="193" series="1">
      <pivotArea type="data" outline="0" fieldPosition="0">
        <references count="1">
          <reference field="0" count="1" selected="0">
            <x v="21"/>
          </reference>
        </references>
      </pivotArea>
    </chartFormat>
    <chartFormat chart="19" format="194" series="1">
      <pivotArea type="data" outline="0" fieldPosition="0">
        <references count="1">
          <reference field="0" count="1" selected="0">
            <x v="22"/>
          </reference>
        </references>
      </pivotArea>
    </chartFormat>
    <chartFormat chart="20" format="208" series="1">
      <pivotArea type="data" outline="0" fieldPosition="0">
        <references count="1">
          <reference field="0" count="1" selected="0">
            <x v="2"/>
          </reference>
        </references>
      </pivotArea>
    </chartFormat>
    <chartFormat chart="20" format="209" series="1">
      <pivotArea type="data" outline="0" fieldPosition="0">
        <references count="1">
          <reference field="0" count="1" selected="0">
            <x v="4"/>
          </reference>
        </references>
      </pivotArea>
    </chartFormat>
    <chartFormat chart="20" format="210" series="1">
      <pivotArea type="data" outline="0" fieldPosition="0">
        <references count="1">
          <reference field="0" count="1" selected="0">
            <x v="6"/>
          </reference>
        </references>
      </pivotArea>
    </chartFormat>
    <chartFormat chart="20" format="211" series="1">
      <pivotArea type="data" outline="0" fieldPosition="0">
        <references count="1">
          <reference field="0" count="1" selected="0">
            <x v="7"/>
          </reference>
        </references>
      </pivotArea>
    </chartFormat>
    <chartFormat chart="20" format="212" series="1">
      <pivotArea type="data" outline="0" fieldPosition="0">
        <references count="1">
          <reference field="0" count="1" selected="0">
            <x v="8"/>
          </reference>
        </references>
      </pivotArea>
    </chartFormat>
    <chartFormat chart="20" format="213" series="1">
      <pivotArea type="data" outline="0" fieldPosition="0">
        <references count="1">
          <reference field="0" count="1" selected="0">
            <x v="10"/>
          </reference>
        </references>
      </pivotArea>
    </chartFormat>
    <chartFormat chart="20" format="214" series="1">
      <pivotArea type="data" outline="0" fieldPosition="0">
        <references count="1">
          <reference field="0" count="1" selected="0">
            <x v="12"/>
          </reference>
        </references>
      </pivotArea>
    </chartFormat>
    <chartFormat chart="20" format="215" series="1">
      <pivotArea type="data" outline="0" fieldPosition="0">
        <references count="1">
          <reference field="0" count="1" selected="0">
            <x v="14"/>
          </reference>
        </references>
      </pivotArea>
    </chartFormat>
    <chartFormat chart="20" format="216" series="1">
      <pivotArea type="data" outline="0" fieldPosition="0">
        <references count="1">
          <reference field="0" count="1" selected="0">
            <x v="16"/>
          </reference>
        </references>
      </pivotArea>
    </chartFormat>
    <chartFormat chart="20" format="217" series="1">
      <pivotArea type="data" outline="0" fieldPosition="0">
        <references count="1">
          <reference field="0" count="1" selected="0">
            <x v="18"/>
          </reference>
        </references>
      </pivotArea>
    </chartFormat>
    <chartFormat chart="20" format="218" series="1">
      <pivotArea type="data" outline="0" fieldPosition="0">
        <references count="1">
          <reference field="0" count="1" selected="0">
            <x v="20"/>
          </reference>
        </references>
      </pivotArea>
    </chartFormat>
    <chartFormat chart="20" format="219" series="1">
      <pivotArea type="data" outline="0" fieldPosition="0">
        <references count="1">
          <reference field="0" count="1" selected="0">
            <x v="21"/>
          </reference>
        </references>
      </pivotArea>
    </chartFormat>
    <chartFormat chart="20" format="220" series="1">
      <pivotArea type="data" outline="0" fieldPosition="0">
        <references count="1">
          <reference field="0" count="1" selected="0">
            <x v="22"/>
          </reference>
        </references>
      </pivotArea>
    </chartFormat>
    <chartFormat chart="20" format="221" series="1">
      <pivotArea type="data" outline="0" fieldPosition="0">
        <references count="2">
          <reference field="4294967294" count="1" selected="0">
            <x v="0"/>
          </reference>
          <reference field="0" count="1" selected="0">
            <x v="2"/>
          </reference>
        </references>
      </pivotArea>
    </chartFormat>
    <chartFormat chart="20" format="222" series="1">
      <pivotArea type="data" outline="0" fieldPosition="0">
        <references count="2">
          <reference field="4294967294" count="1" selected="0">
            <x v="0"/>
          </reference>
          <reference field="0" count="1" selected="0">
            <x v="4"/>
          </reference>
        </references>
      </pivotArea>
    </chartFormat>
    <chartFormat chart="20" format="223" series="1">
      <pivotArea type="data" outline="0" fieldPosition="0">
        <references count="2">
          <reference field="4294967294" count="1" selected="0">
            <x v="0"/>
          </reference>
          <reference field="0" count="1" selected="0">
            <x v="6"/>
          </reference>
        </references>
      </pivotArea>
    </chartFormat>
    <chartFormat chart="20" format="224" series="1">
      <pivotArea type="data" outline="0" fieldPosition="0">
        <references count="2">
          <reference field="4294967294" count="1" selected="0">
            <x v="0"/>
          </reference>
          <reference field="0" count="1" selected="0">
            <x v="7"/>
          </reference>
        </references>
      </pivotArea>
    </chartFormat>
    <chartFormat chart="20" format="225" series="1">
      <pivotArea type="data" outline="0" fieldPosition="0">
        <references count="2">
          <reference field="4294967294" count="1" selected="0">
            <x v="0"/>
          </reference>
          <reference field="0" count="1" selected="0">
            <x v="8"/>
          </reference>
        </references>
      </pivotArea>
    </chartFormat>
    <chartFormat chart="20" format="226" series="1">
      <pivotArea type="data" outline="0" fieldPosition="0">
        <references count="2">
          <reference field="4294967294" count="1" selected="0">
            <x v="0"/>
          </reference>
          <reference field="0" count="1" selected="0">
            <x v="10"/>
          </reference>
        </references>
      </pivotArea>
    </chartFormat>
    <chartFormat chart="20" format="227" series="1">
      <pivotArea type="data" outline="0" fieldPosition="0">
        <references count="2">
          <reference field="4294967294" count="1" selected="0">
            <x v="0"/>
          </reference>
          <reference field="0" count="1" selected="0">
            <x v="12"/>
          </reference>
        </references>
      </pivotArea>
    </chartFormat>
    <chartFormat chart="20" format="228" series="1">
      <pivotArea type="data" outline="0" fieldPosition="0">
        <references count="2">
          <reference field="4294967294" count="1" selected="0">
            <x v="0"/>
          </reference>
          <reference field="0" count="1" selected="0">
            <x v="14"/>
          </reference>
        </references>
      </pivotArea>
    </chartFormat>
    <chartFormat chart="20" format="229" series="1">
      <pivotArea type="data" outline="0" fieldPosition="0">
        <references count="2">
          <reference field="4294967294" count="1" selected="0">
            <x v="0"/>
          </reference>
          <reference field="0" count="1" selected="0">
            <x v="16"/>
          </reference>
        </references>
      </pivotArea>
    </chartFormat>
    <chartFormat chart="20" format="230" series="1">
      <pivotArea type="data" outline="0" fieldPosition="0">
        <references count="2">
          <reference field="4294967294" count="1" selected="0">
            <x v="0"/>
          </reference>
          <reference field="0" count="1" selected="0">
            <x v="18"/>
          </reference>
        </references>
      </pivotArea>
    </chartFormat>
    <chartFormat chart="20" format="231" series="1">
      <pivotArea type="data" outline="0" fieldPosition="0">
        <references count="2">
          <reference field="4294967294" count="1" selected="0">
            <x v="0"/>
          </reference>
          <reference field="0" count="1" selected="0">
            <x v="20"/>
          </reference>
        </references>
      </pivotArea>
    </chartFormat>
    <chartFormat chart="20" format="232" series="1">
      <pivotArea type="data" outline="0" fieldPosition="0">
        <references count="2">
          <reference field="4294967294" count="1" selected="0">
            <x v="0"/>
          </reference>
          <reference field="0" count="1" selected="0">
            <x v="21"/>
          </reference>
        </references>
      </pivotArea>
    </chartFormat>
    <chartFormat chart="20" format="233" series="1">
      <pivotArea type="data" outline="0" fieldPosition="0">
        <references count="2">
          <reference field="4294967294" count="1" selected="0">
            <x v="0"/>
          </reference>
          <reference field="0" count="1" selected="0">
            <x v="22"/>
          </reference>
        </references>
      </pivotArea>
    </chartFormat>
    <chartFormat chart="22" format="247" series="1">
      <pivotArea type="data" outline="0" fieldPosition="0">
        <references count="2">
          <reference field="4294967294" count="1" selected="0">
            <x v="0"/>
          </reference>
          <reference field="0" count="1" selected="0">
            <x v="2"/>
          </reference>
        </references>
      </pivotArea>
    </chartFormat>
    <chartFormat chart="22" format="248" series="1">
      <pivotArea type="data" outline="0" fieldPosition="0">
        <references count="2">
          <reference field="4294967294" count="1" selected="0">
            <x v="0"/>
          </reference>
          <reference field="0" count="1" selected="0">
            <x v="4"/>
          </reference>
        </references>
      </pivotArea>
    </chartFormat>
    <chartFormat chart="22" format="249" series="1">
      <pivotArea type="data" outline="0" fieldPosition="0">
        <references count="2">
          <reference field="4294967294" count="1" selected="0">
            <x v="0"/>
          </reference>
          <reference field="0" count="1" selected="0">
            <x v="6"/>
          </reference>
        </references>
      </pivotArea>
    </chartFormat>
    <chartFormat chart="22" format="250" series="1">
      <pivotArea type="data" outline="0" fieldPosition="0">
        <references count="2">
          <reference field="4294967294" count="1" selected="0">
            <x v="0"/>
          </reference>
          <reference field="0" count="1" selected="0">
            <x v="7"/>
          </reference>
        </references>
      </pivotArea>
    </chartFormat>
    <chartFormat chart="22" format="251" series="1">
      <pivotArea type="data" outline="0" fieldPosition="0">
        <references count="2">
          <reference field="4294967294" count="1" selected="0">
            <x v="0"/>
          </reference>
          <reference field="0" count="1" selected="0">
            <x v="8"/>
          </reference>
        </references>
      </pivotArea>
    </chartFormat>
    <chartFormat chart="22" format="252" series="1">
      <pivotArea type="data" outline="0" fieldPosition="0">
        <references count="2">
          <reference field="4294967294" count="1" selected="0">
            <x v="0"/>
          </reference>
          <reference field="0" count="1" selected="0">
            <x v="10"/>
          </reference>
        </references>
      </pivotArea>
    </chartFormat>
    <chartFormat chart="22" format="253" series="1">
      <pivotArea type="data" outline="0" fieldPosition="0">
        <references count="2">
          <reference field="4294967294" count="1" selected="0">
            <x v="0"/>
          </reference>
          <reference field="0" count="1" selected="0">
            <x v="12"/>
          </reference>
        </references>
      </pivotArea>
    </chartFormat>
    <chartFormat chart="22" format="254" series="1">
      <pivotArea type="data" outline="0" fieldPosition="0">
        <references count="2">
          <reference field="4294967294" count="1" selected="0">
            <x v="0"/>
          </reference>
          <reference field="0" count="1" selected="0">
            <x v="14"/>
          </reference>
        </references>
      </pivotArea>
    </chartFormat>
    <chartFormat chart="22" format="255" series="1">
      <pivotArea type="data" outline="0" fieldPosition="0">
        <references count="2">
          <reference field="4294967294" count="1" selected="0">
            <x v="0"/>
          </reference>
          <reference field="0" count="1" selected="0">
            <x v="16"/>
          </reference>
        </references>
      </pivotArea>
    </chartFormat>
    <chartFormat chart="22" format="256" series="1">
      <pivotArea type="data" outline="0" fieldPosition="0">
        <references count="2">
          <reference field="4294967294" count="1" selected="0">
            <x v="0"/>
          </reference>
          <reference field="0" count="1" selected="0">
            <x v="18"/>
          </reference>
        </references>
      </pivotArea>
    </chartFormat>
    <chartFormat chart="22" format="257" series="1">
      <pivotArea type="data" outline="0" fieldPosition="0">
        <references count="2">
          <reference field="4294967294" count="1" selected="0">
            <x v="0"/>
          </reference>
          <reference field="0" count="1" selected="0">
            <x v="20"/>
          </reference>
        </references>
      </pivotArea>
    </chartFormat>
    <chartFormat chart="22" format="258" series="1">
      <pivotArea type="data" outline="0" fieldPosition="0">
        <references count="2">
          <reference field="4294967294" count="1" selected="0">
            <x v="0"/>
          </reference>
          <reference field="0" count="1" selected="0">
            <x v="21"/>
          </reference>
        </references>
      </pivotArea>
    </chartFormat>
    <chartFormat chart="22" format="259" series="1">
      <pivotArea type="data" outline="0" fieldPosition="0">
        <references count="2">
          <reference field="4294967294" count="1" selected="0">
            <x v="0"/>
          </reference>
          <reference field="0" count="1" selected="0">
            <x v="22"/>
          </reference>
        </references>
      </pivotArea>
    </chartFormat>
    <chartFormat chart="23" format="0" series="1">
      <pivotArea type="data" outline="0" fieldPosition="0">
        <references count="2">
          <reference field="4294967294" count="1" selected="0">
            <x v="0"/>
          </reference>
          <reference field="0" count="1" selected="0">
            <x v="2"/>
          </reference>
        </references>
      </pivotArea>
    </chartFormat>
    <chartFormat chart="23" format="1" series="1">
      <pivotArea type="data" outline="0" fieldPosition="0">
        <references count="2">
          <reference field="4294967294" count="1" selected="0">
            <x v="0"/>
          </reference>
          <reference field="0" count="1" selected="0">
            <x v="4"/>
          </reference>
        </references>
      </pivotArea>
    </chartFormat>
    <chartFormat chart="23" format="2" series="1">
      <pivotArea type="data" outline="0" fieldPosition="0">
        <references count="2">
          <reference field="4294967294" count="1" selected="0">
            <x v="0"/>
          </reference>
          <reference field="0" count="1" selected="0">
            <x v="8"/>
          </reference>
        </references>
      </pivotArea>
    </chartFormat>
    <chartFormat chart="23" format="3" series="1">
      <pivotArea type="data" outline="0" fieldPosition="0">
        <references count="2">
          <reference field="4294967294" count="1" selected="0">
            <x v="0"/>
          </reference>
          <reference field="0" count="1" selected="0">
            <x v="10"/>
          </reference>
        </references>
      </pivotArea>
    </chartFormat>
    <chartFormat chart="23" format="4" series="1">
      <pivotArea type="data" outline="0" fieldPosition="0">
        <references count="2">
          <reference field="4294967294" count="1" selected="0">
            <x v="0"/>
          </reference>
          <reference field="0" count="1" selected="0">
            <x v="12"/>
          </reference>
        </references>
      </pivotArea>
    </chartFormat>
    <chartFormat chart="23" format="5" series="1">
      <pivotArea type="data" outline="0" fieldPosition="0">
        <references count="2">
          <reference field="4294967294" count="1" selected="0">
            <x v="0"/>
          </reference>
          <reference field="0" count="1" selected="0">
            <x v="14"/>
          </reference>
        </references>
      </pivotArea>
    </chartFormat>
    <chartFormat chart="23" format="6" series="1">
      <pivotArea type="data" outline="0" fieldPosition="0">
        <references count="2">
          <reference field="4294967294" count="1" selected="0">
            <x v="0"/>
          </reference>
          <reference field="0" count="1" selected="0">
            <x v="16"/>
          </reference>
        </references>
      </pivotArea>
    </chartFormat>
    <chartFormat chart="23" format="7" series="1">
      <pivotArea type="data" outline="0" fieldPosition="0">
        <references count="2">
          <reference field="4294967294" count="1" selected="0">
            <x v="0"/>
          </reference>
          <reference field="0" count="1" selected="0">
            <x v="18"/>
          </reference>
        </references>
      </pivotArea>
    </chartFormat>
    <chartFormat chart="23" format="8" series="1">
      <pivotArea type="data" outline="0" fieldPosition="0">
        <references count="2">
          <reference field="4294967294" count="1" selected="0">
            <x v="0"/>
          </reference>
          <reference field="0" count="1" selected="0">
            <x v="20"/>
          </reference>
        </references>
      </pivotArea>
    </chartFormat>
    <chartFormat chart="23" format="9" series="1">
      <pivotArea type="data" outline="0" fieldPosition="0">
        <references count="2">
          <reference field="4294967294" count="1" selected="0">
            <x v="0"/>
          </reference>
          <reference field="0" count="1" selected="0">
            <x v="21"/>
          </reference>
        </references>
      </pivotArea>
    </chartFormat>
    <chartFormat chart="23" format="10" series="1">
      <pivotArea type="data" outline="0" fieldPosition="0">
        <references count="2">
          <reference field="4294967294" count="1" selected="0">
            <x v="0"/>
          </reference>
          <reference field="0" count="1" selected="0">
            <x v="2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3.xml><?xml version="1.0" encoding="utf-8"?>
<pivotTableDefinition xmlns="http://schemas.openxmlformats.org/spreadsheetml/2006/main" xmlns:mc="http://schemas.openxmlformats.org/markup-compatibility/2006" xmlns:xr="http://schemas.microsoft.com/office/spreadsheetml/2014/revision" mc:Ignorable="xr" xr:uid="{00000000-0007-0000-0C00-000000000000}" name="TablaDinámica1" cacheId="0"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chartFormat="17">
  <location ref="A5:T16" firstHeaderRow="1" firstDataRow="2" firstDataCol="1" rowPageCount="1" colPageCount="1"/>
  <pivotFields count="34">
    <pivotField axis="axisCol" showAll="0">
      <items count="26">
        <item x="16"/>
        <item x="0"/>
        <item x="1"/>
        <item x="2"/>
        <item x="3"/>
        <item x="20"/>
        <item x="18"/>
        <item x="22"/>
        <item x="21"/>
        <item x="6"/>
        <item x="7"/>
        <item x="8"/>
        <item x="9"/>
        <item x="17"/>
        <item x="23"/>
        <item x="10"/>
        <item x="11"/>
        <item x="12"/>
        <item x="13"/>
        <item x="19"/>
        <item x="4"/>
        <item x="5"/>
        <item x="14"/>
        <item x="15"/>
        <item x="24"/>
        <item t="default"/>
      </items>
    </pivotField>
    <pivotField showAll="0"/>
    <pivotField showAll="0"/>
    <pivotField axis="axisRow" showAll="0">
      <items count="41">
        <item x="12"/>
        <item x="24"/>
        <item x="0"/>
        <item x="1"/>
        <item x="2"/>
        <item x="3"/>
        <item x="4"/>
        <item x="16"/>
        <item x="28"/>
        <item x="5"/>
        <item x="20"/>
        <item x="37"/>
        <item x="9"/>
        <item x="21"/>
        <item x="10"/>
        <item x="22"/>
        <item x="15"/>
        <item x="27"/>
        <item x="14"/>
        <item x="26"/>
        <item x="11"/>
        <item x="23"/>
        <item x="13"/>
        <item x="25"/>
        <item x="19"/>
        <item x="31"/>
        <item x="6"/>
        <item x="18"/>
        <item x="30"/>
        <item x="17"/>
        <item x="29"/>
        <item x="38"/>
        <item x="7"/>
        <item x="8"/>
        <item x="33"/>
        <item m="1" x="39"/>
        <item x="34"/>
        <item x="35"/>
        <item x="32"/>
        <item x="36"/>
        <item t="default"/>
      </items>
    </pivotField>
    <pivotField axis="axisPage" multipleItemSelectionAllowed="1" showAll="0">
      <items count="7">
        <item h="1" x="4"/>
        <item x="0"/>
        <item h="1" x="1"/>
        <item h="1" x="2"/>
        <item h="1" x="5"/>
        <item h="1"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3"/>
  </rowFields>
  <rowItems count="10">
    <i>
      <x v="2"/>
    </i>
    <i>
      <x v="3"/>
    </i>
    <i>
      <x v="4"/>
    </i>
    <i>
      <x v="5"/>
    </i>
    <i>
      <x v="6"/>
    </i>
    <i>
      <x v="9"/>
    </i>
    <i>
      <x v="26"/>
    </i>
    <i>
      <x v="32"/>
    </i>
    <i>
      <x v="33"/>
    </i>
    <i t="grand">
      <x/>
    </i>
  </rowItems>
  <colFields count="1">
    <field x="0"/>
  </colFields>
  <colItems count="19">
    <i>
      <x/>
    </i>
    <i>
      <x v="1"/>
    </i>
    <i>
      <x v="2"/>
    </i>
    <i>
      <x v="3"/>
    </i>
    <i>
      <x v="4"/>
    </i>
    <i>
      <x v="9"/>
    </i>
    <i>
      <x v="10"/>
    </i>
    <i>
      <x v="11"/>
    </i>
    <i>
      <x v="12"/>
    </i>
    <i>
      <x v="13"/>
    </i>
    <i>
      <x v="15"/>
    </i>
    <i>
      <x v="16"/>
    </i>
    <i>
      <x v="17"/>
    </i>
    <i>
      <x v="18"/>
    </i>
    <i>
      <x v="20"/>
    </i>
    <i>
      <x v="21"/>
    </i>
    <i>
      <x v="22"/>
    </i>
    <i>
      <x v="23"/>
    </i>
    <i t="grand">
      <x/>
    </i>
  </colItems>
  <pageFields count="1">
    <pageField fld="4" hier="-1"/>
  </pageFields>
  <dataFields count="1">
    <dataField name="Promedio de Fosfatos" fld="19" subtotal="average" baseField="3" baseItem="3"/>
  </dataFields>
  <formats count="10">
    <format dxfId="702">
      <pivotArea type="all" dataOnly="0" outline="0" fieldPosition="0"/>
    </format>
    <format dxfId="701">
      <pivotArea outline="0" collapsedLevelsAreSubtotals="1" fieldPosition="0"/>
    </format>
    <format dxfId="700">
      <pivotArea type="origin" dataOnly="0" labelOnly="1" outline="0" fieldPosition="0"/>
    </format>
    <format dxfId="699">
      <pivotArea field="0" type="button" dataOnly="0" labelOnly="1" outline="0" axis="axisCol" fieldPosition="0"/>
    </format>
    <format dxfId="698">
      <pivotArea type="topRight" dataOnly="0" labelOnly="1" outline="0" fieldPosition="0"/>
    </format>
    <format dxfId="697">
      <pivotArea field="3" type="button" dataOnly="0" labelOnly="1" outline="0" axis="axisRow" fieldPosition="0"/>
    </format>
    <format dxfId="696">
      <pivotArea dataOnly="0" labelOnly="1" fieldPosition="0">
        <references count="1">
          <reference field="3" count="9">
            <x v="2"/>
            <x v="3"/>
            <x v="4"/>
            <x v="5"/>
            <x v="6"/>
            <x v="9"/>
            <x v="26"/>
            <x v="32"/>
            <x v="33"/>
          </reference>
        </references>
      </pivotArea>
    </format>
    <format dxfId="695">
      <pivotArea dataOnly="0" labelOnly="1" grandRow="1" outline="0" fieldPosition="0"/>
    </format>
    <format dxfId="694">
      <pivotArea dataOnly="0" labelOnly="1" fieldPosition="0">
        <references count="1">
          <reference field="0" count="18">
            <x v="0"/>
            <x v="1"/>
            <x v="2"/>
            <x v="3"/>
            <x v="4"/>
            <x v="9"/>
            <x v="10"/>
            <x v="11"/>
            <x v="12"/>
            <x v="13"/>
            <x v="15"/>
            <x v="16"/>
            <x v="17"/>
            <x v="18"/>
            <x v="20"/>
            <x v="21"/>
            <x v="22"/>
            <x v="23"/>
          </reference>
        </references>
      </pivotArea>
    </format>
    <format dxfId="693">
      <pivotArea dataOnly="0" labelOnly="1" grandCol="1" outline="0" fieldPosition="0"/>
    </format>
  </formats>
  <chartFormats count="126">
    <chartFormat chart="10" format="72" series="1">
      <pivotArea type="data" outline="0" fieldPosition="0">
        <references count="1">
          <reference field="0" count="1" selected="0">
            <x v="0"/>
          </reference>
        </references>
      </pivotArea>
    </chartFormat>
    <chartFormat chart="10" format="73" series="1">
      <pivotArea type="data" outline="0" fieldPosition="0">
        <references count="1">
          <reference field="0" count="1" selected="0">
            <x v="1"/>
          </reference>
        </references>
      </pivotArea>
    </chartFormat>
    <chartFormat chart="10" format="74" series="1">
      <pivotArea type="data" outline="0" fieldPosition="0">
        <references count="1">
          <reference field="0" count="1" selected="0">
            <x v="2"/>
          </reference>
        </references>
      </pivotArea>
    </chartFormat>
    <chartFormat chart="10" format="75" series="1">
      <pivotArea type="data" outline="0" fieldPosition="0">
        <references count="1">
          <reference field="0" count="1" selected="0">
            <x v="3"/>
          </reference>
        </references>
      </pivotArea>
    </chartFormat>
    <chartFormat chart="10" format="76" series="1">
      <pivotArea type="data" outline="0" fieldPosition="0">
        <references count="1">
          <reference field="0" count="1" selected="0">
            <x v="4"/>
          </reference>
        </references>
      </pivotArea>
    </chartFormat>
    <chartFormat chart="10" format="77" series="1">
      <pivotArea type="data" outline="0" fieldPosition="0">
        <references count="1">
          <reference field="0" count="1" selected="0">
            <x v="9"/>
          </reference>
        </references>
      </pivotArea>
    </chartFormat>
    <chartFormat chart="10" format="78" series="1">
      <pivotArea type="data" outline="0" fieldPosition="0">
        <references count="1">
          <reference field="0" count="1" selected="0">
            <x v="10"/>
          </reference>
        </references>
      </pivotArea>
    </chartFormat>
    <chartFormat chart="10" format="79" series="1">
      <pivotArea type="data" outline="0" fieldPosition="0">
        <references count="1">
          <reference field="0" count="1" selected="0">
            <x v="11"/>
          </reference>
        </references>
      </pivotArea>
    </chartFormat>
    <chartFormat chart="10" format="80" series="1">
      <pivotArea type="data" outline="0" fieldPosition="0">
        <references count="1">
          <reference field="0" count="1" selected="0">
            <x v="12"/>
          </reference>
        </references>
      </pivotArea>
    </chartFormat>
    <chartFormat chart="10" format="81" series="1">
      <pivotArea type="data" outline="0" fieldPosition="0">
        <references count="1">
          <reference field="0" count="1" selected="0">
            <x v="13"/>
          </reference>
        </references>
      </pivotArea>
    </chartFormat>
    <chartFormat chart="10" format="82" series="1">
      <pivotArea type="data" outline="0" fieldPosition="0">
        <references count="1">
          <reference field="0" count="1" selected="0">
            <x v="15"/>
          </reference>
        </references>
      </pivotArea>
    </chartFormat>
    <chartFormat chart="10" format="83" series="1">
      <pivotArea type="data" outline="0" fieldPosition="0">
        <references count="1">
          <reference field="0" count="1" selected="0">
            <x v="16"/>
          </reference>
        </references>
      </pivotArea>
    </chartFormat>
    <chartFormat chart="10" format="84" series="1">
      <pivotArea type="data" outline="0" fieldPosition="0">
        <references count="1">
          <reference field="0" count="1" selected="0">
            <x v="17"/>
          </reference>
        </references>
      </pivotArea>
    </chartFormat>
    <chartFormat chart="10" format="85" series="1">
      <pivotArea type="data" outline="0" fieldPosition="0">
        <references count="1">
          <reference field="0" count="1" selected="0">
            <x v="18"/>
          </reference>
        </references>
      </pivotArea>
    </chartFormat>
    <chartFormat chart="10" format="86" series="1">
      <pivotArea type="data" outline="0" fieldPosition="0">
        <references count="1">
          <reference field="0" count="1" selected="0">
            <x v="20"/>
          </reference>
        </references>
      </pivotArea>
    </chartFormat>
    <chartFormat chart="10" format="87" series="1">
      <pivotArea type="data" outline="0" fieldPosition="0">
        <references count="1">
          <reference field="0" count="1" selected="0">
            <x v="21"/>
          </reference>
        </references>
      </pivotArea>
    </chartFormat>
    <chartFormat chart="10" format="88" series="1">
      <pivotArea type="data" outline="0" fieldPosition="0">
        <references count="1">
          <reference field="0" count="1" selected="0">
            <x v="22"/>
          </reference>
        </references>
      </pivotArea>
    </chartFormat>
    <chartFormat chart="10" format="89" series="1">
      <pivotArea type="data" outline="0" fieldPosition="0">
        <references count="1">
          <reference field="0" count="1" selected="0">
            <x v="23"/>
          </reference>
        </references>
      </pivotArea>
    </chartFormat>
    <chartFormat chart="12" format="162" series="1">
      <pivotArea type="data" outline="0" fieldPosition="0">
        <references count="1">
          <reference field="0" count="1" selected="0">
            <x v="0"/>
          </reference>
        </references>
      </pivotArea>
    </chartFormat>
    <chartFormat chart="12" format="163" series="1">
      <pivotArea type="data" outline="0" fieldPosition="0">
        <references count="1">
          <reference field="0" count="1" selected="0">
            <x v="1"/>
          </reference>
        </references>
      </pivotArea>
    </chartFormat>
    <chartFormat chart="12" format="164" series="1">
      <pivotArea type="data" outline="0" fieldPosition="0">
        <references count="1">
          <reference field="0" count="1" selected="0">
            <x v="2"/>
          </reference>
        </references>
      </pivotArea>
    </chartFormat>
    <chartFormat chart="12" format="165" series="1">
      <pivotArea type="data" outline="0" fieldPosition="0">
        <references count="1">
          <reference field="0" count="1" selected="0">
            <x v="3"/>
          </reference>
        </references>
      </pivotArea>
    </chartFormat>
    <chartFormat chart="12" format="166" series="1">
      <pivotArea type="data" outline="0" fieldPosition="0">
        <references count="1">
          <reference field="0" count="1" selected="0">
            <x v="4"/>
          </reference>
        </references>
      </pivotArea>
    </chartFormat>
    <chartFormat chart="12" format="167" series="1">
      <pivotArea type="data" outline="0" fieldPosition="0">
        <references count="1">
          <reference field="0" count="1" selected="0">
            <x v="9"/>
          </reference>
        </references>
      </pivotArea>
    </chartFormat>
    <chartFormat chart="12" format="168" series="1">
      <pivotArea type="data" outline="0" fieldPosition="0">
        <references count="1">
          <reference field="0" count="1" selected="0">
            <x v="10"/>
          </reference>
        </references>
      </pivotArea>
    </chartFormat>
    <chartFormat chart="12" format="169" series="1">
      <pivotArea type="data" outline="0" fieldPosition="0">
        <references count="1">
          <reference field="0" count="1" selected="0">
            <x v="11"/>
          </reference>
        </references>
      </pivotArea>
    </chartFormat>
    <chartFormat chart="12" format="170" series="1">
      <pivotArea type="data" outline="0" fieldPosition="0">
        <references count="1">
          <reference field="0" count="1" selected="0">
            <x v="12"/>
          </reference>
        </references>
      </pivotArea>
    </chartFormat>
    <chartFormat chart="12" format="171" series="1">
      <pivotArea type="data" outline="0" fieldPosition="0">
        <references count="1">
          <reference field="0" count="1" selected="0">
            <x v="13"/>
          </reference>
        </references>
      </pivotArea>
    </chartFormat>
    <chartFormat chart="12" format="172" series="1">
      <pivotArea type="data" outline="0" fieldPosition="0">
        <references count="1">
          <reference field="0" count="1" selected="0">
            <x v="15"/>
          </reference>
        </references>
      </pivotArea>
    </chartFormat>
    <chartFormat chart="12" format="173" series="1">
      <pivotArea type="data" outline="0" fieldPosition="0">
        <references count="1">
          <reference field="0" count="1" selected="0">
            <x v="16"/>
          </reference>
        </references>
      </pivotArea>
    </chartFormat>
    <chartFormat chart="12" format="174" series="1">
      <pivotArea type="data" outline="0" fieldPosition="0">
        <references count="1">
          <reference field="0" count="1" selected="0">
            <x v="17"/>
          </reference>
        </references>
      </pivotArea>
    </chartFormat>
    <chartFormat chart="12" format="175" series="1">
      <pivotArea type="data" outline="0" fieldPosition="0">
        <references count="1">
          <reference field="0" count="1" selected="0">
            <x v="18"/>
          </reference>
        </references>
      </pivotArea>
    </chartFormat>
    <chartFormat chart="12" format="176" series="1">
      <pivotArea type="data" outline="0" fieldPosition="0">
        <references count="1">
          <reference field="0" count="1" selected="0">
            <x v="20"/>
          </reference>
        </references>
      </pivotArea>
    </chartFormat>
    <chartFormat chart="12" format="177" series="1">
      <pivotArea type="data" outline="0" fieldPosition="0">
        <references count="1">
          <reference field="0" count="1" selected="0">
            <x v="21"/>
          </reference>
        </references>
      </pivotArea>
    </chartFormat>
    <chartFormat chart="12" format="178" series="1">
      <pivotArea type="data" outline="0" fieldPosition="0">
        <references count="1">
          <reference field="0" count="1" selected="0">
            <x v="22"/>
          </reference>
        </references>
      </pivotArea>
    </chartFormat>
    <chartFormat chart="12" format="179" series="1">
      <pivotArea type="data" outline="0" fieldPosition="0">
        <references count="1">
          <reference field="0" count="1" selected="0">
            <x v="23"/>
          </reference>
        </references>
      </pivotArea>
    </chartFormat>
    <chartFormat chart="13" format="198" series="1">
      <pivotArea type="data" outline="0" fieldPosition="0">
        <references count="1">
          <reference field="0" count="1" selected="0">
            <x v="0"/>
          </reference>
        </references>
      </pivotArea>
    </chartFormat>
    <chartFormat chart="13" format="199" series="1">
      <pivotArea type="data" outline="0" fieldPosition="0">
        <references count="1">
          <reference field="0" count="1" selected="0">
            <x v="1"/>
          </reference>
        </references>
      </pivotArea>
    </chartFormat>
    <chartFormat chart="13" format="200" series="1">
      <pivotArea type="data" outline="0" fieldPosition="0">
        <references count="1">
          <reference field="0" count="1" selected="0">
            <x v="2"/>
          </reference>
        </references>
      </pivotArea>
    </chartFormat>
    <chartFormat chart="13" format="201" series="1">
      <pivotArea type="data" outline="0" fieldPosition="0">
        <references count="1">
          <reference field="0" count="1" selected="0">
            <x v="3"/>
          </reference>
        </references>
      </pivotArea>
    </chartFormat>
    <chartFormat chart="13" format="202" series="1">
      <pivotArea type="data" outline="0" fieldPosition="0">
        <references count="1">
          <reference field="0" count="1" selected="0">
            <x v="4"/>
          </reference>
        </references>
      </pivotArea>
    </chartFormat>
    <chartFormat chart="13" format="203" series="1">
      <pivotArea type="data" outline="0" fieldPosition="0">
        <references count="1">
          <reference field="0" count="1" selected="0">
            <x v="9"/>
          </reference>
        </references>
      </pivotArea>
    </chartFormat>
    <chartFormat chart="13" format="204" series="1">
      <pivotArea type="data" outline="0" fieldPosition="0">
        <references count="1">
          <reference field="0" count="1" selected="0">
            <x v="10"/>
          </reference>
        </references>
      </pivotArea>
    </chartFormat>
    <chartFormat chart="13" format="205" series="1">
      <pivotArea type="data" outline="0" fieldPosition="0">
        <references count="1">
          <reference field="0" count="1" selected="0">
            <x v="11"/>
          </reference>
        </references>
      </pivotArea>
    </chartFormat>
    <chartFormat chart="13" format="206" series="1">
      <pivotArea type="data" outline="0" fieldPosition="0">
        <references count="1">
          <reference field="0" count="1" selected="0">
            <x v="12"/>
          </reference>
        </references>
      </pivotArea>
    </chartFormat>
    <chartFormat chart="13" format="207" series="1">
      <pivotArea type="data" outline="0" fieldPosition="0">
        <references count="1">
          <reference field="0" count="1" selected="0">
            <x v="13"/>
          </reference>
        </references>
      </pivotArea>
    </chartFormat>
    <chartFormat chart="13" format="208" series="1">
      <pivotArea type="data" outline="0" fieldPosition="0">
        <references count="1">
          <reference field="0" count="1" selected="0">
            <x v="15"/>
          </reference>
        </references>
      </pivotArea>
    </chartFormat>
    <chartFormat chart="13" format="209" series="1">
      <pivotArea type="data" outline="0" fieldPosition="0">
        <references count="1">
          <reference field="0" count="1" selected="0">
            <x v="16"/>
          </reference>
        </references>
      </pivotArea>
    </chartFormat>
    <chartFormat chart="13" format="210" series="1">
      <pivotArea type="data" outline="0" fieldPosition="0">
        <references count="1">
          <reference field="0" count="1" selected="0">
            <x v="17"/>
          </reference>
        </references>
      </pivotArea>
    </chartFormat>
    <chartFormat chart="13" format="211" series="1">
      <pivotArea type="data" outline="0" fieldPosition="0">
        <references count="1">
          <reference field="0" count="1" selected="0">
            <x v="18"/>
          </reference>
        </references>
      </pivotArea>
    </chartFormat>
    <chartFormat chart="13" format="212" series="1">
      <pivotArea type="data" outline="0" fieldPosition="0">
        <references count="1">
          <reference field="0" count="1" selected="0">
            <x v="20"/>
          </reference>
        </references>
      </pivotArea>
    </chartFormat>
    <chartFormat chart="13" format="213" series="1">
      <pivotArea type="data" outline="0" fieldPosition="0">
        <references count="1">
          <reference field="0" count="1" selected="0">
            <x v="21"/>
          </reference>
        </references>
      </pivotArea>
    </chartFormat>
    <chartFormat chart="13" format="214" series="1">
      <pivotArea type="data" outline="0" fieldPosition="0">
        <references count="1">
          <reference field="0" count="1" selected="0">
            <x v="22"/>
          </reference>
        </references>
      </pivotArea>
    </chartFormat>
    <chartFormat chart="13" format="215" series="1">
      <pivotArea type="data" outline="0" fieldPosition="0">
        <references count="1">
          <reference field="0" count="1" selected="0">
            <x v="23"/>
          </reference>
        </references>
      </pivotArea>
    </chartFormat>
    <chartFormat chart="14" format="234" series="1">
      <pivotArea type="data" outline="0" fieldPosition="0">
        <references count="1">
          <reference field="0" count="1" selected="0">
            <x v="0"/>
          </reference>
        </references>
      </pivotArea>
    </chartFormat>
    <chartFormat chart="14" format="235" series="1">
      <pivotArea type="data" outline="0" fieldPosition="0">
        <references count="1">
          <reference field="0" count="1" selected="0">
            <x v="1"/>
          </reference>
        </references>
      </pivotArea>
    </chartFormat>
    <chartFormat chart="14" format="236" series="1">
      <pivotArea type="data" outline="0" fieldPosition="0">
        <references count="1">
          <reference field="0" count="1" selected="0">
            <x v="2"/>
          </reference>
        </references>
      </pivotArea>
    </chartFormat>
    <chartFormat chart="14" format="237" series="1">
      <pivotArea type="data" outline="0" fieldPosition="0">
        <references count="1">
          <reference field="0" count="1" selected="0">
            <x v="3"/>
          </reference>
        </references>
      </pivotArea>
    </chartFormat>
    <chartFormat chart="14" format="238" series="1">
      <pivotArea type="data" outline="0" fieldPosition="0">
        <references count="1">
          <reference field="0" count="1" selected="0">
            <x v="4"/>
          </reference>
        </references>
      </pivotArea>
    </chartFormat>
    <chartFormat chart="14" format="239" series="1">
      <pivotArea type="data" outline="0" fieldPosition="0">
        <references count="1">
          <reference field="0" count="1" selected="0">
            <x v="9"/>
          </reference>
        </references>
      </pivotArea>
    </chartFormat>
    <chartFormat chart="14" format="240" series="1">
      <pivotArea type="data" outline="0" fieldPosition="0">
        <references count="1">
          <reference field="0" count="1" selected="0">
            <x v="10"/>
          </reference>
        </references>
      </pivotArea>
    </chartFormat>
    <chartFormat chart="14" format="241" series="1">
      <pivotArea type="data" outline="0" fieldPosition="0">
        <references count="1">
          <reference field="0" count="1" selected="0">
            <x v="11"/>
          </reference>
        </references>
      </pivotArea>
    </chartFormat>
    <chartFormat chart="14" format="242" series="1">
      <pivotArea type="data" outline="0" fieldPosition="0">
        <references count="1">
          <reference field="0" count="1" selected="0">
            <x v="12"/>
          </reference>
        </references>
      </pivotArea>
    </chartFormat>
    <chartFormat chart="14" format="243" series="1">
      <pivotArea type="data" outline="0" fieldPosition="0">
        <references count="1">
          <reference field="0" count="1" selected="0">
            <x v="13"/>
          </reference>
        </references>
      </pivotArea>
    </chartFormat>
    <chartFormat chart="14" format="244" series="1">
      <pivotArea type="data" outline="0" fieldPosition="0">
        <references count="1">
          <reference field="0" count="1" selected="0">
            <x v="15"/>
          </reference>
        </references>
      </pivotArea>
    </chartFormat>
    <chartFormat chart="14" format="245" series="1">
      <pivotArea type="data" outline="0" fieldPosition="0">
        <references count="1">
          <reference field="0" count="1" selected="0">
            <x v="16"/>
          </reference>
        </references>
      </pivotArea>
    </chartFormat>
    <chartFormat chart="14" format="246" series="1">
      <pivotArea type="data" outline="0" fieldPosition="0">
        <references count="1">
          <reference field="0" count="1" selected="0">
            <x v="17"/>
          </reference>
        </references>
      </pivotArea>
    </chartFormat>
    <chartFormat chart="14" format="247" series="1">
      <pivotArea type="data" outline="0" fieldPosition="0">
        <references count="1">
          <reference field="0" count="1" selected="0">
            <x v="18"/>
          </reference>
        </references>
      </pivotArea>
    </chartFormat>
    <chartFormat chart="14" format="248" series="1">
      <pivotArea type="data" outline="0" fieldPosition="0">
        <references count="1">
          <reference field="0" count="1" selected="0">
            <x v="20"/>
          </reference>
        </references>
      </pivotArea>
    </chartFormat>
    <chartFormat chart="14" format="249" series="1">
      <pivotArea type="data" outline="0" fieldPosition="0">
        <references count="1">
          <reference field="0" count="1" selected="0">
            <x v="21"/>
          </reference>
        </references>
      </pivotArea>
    </chartFormat>
    <chartFormat chart="14" format="250" series="1">
      <pivotArea type="data" outline="0" fieldPosition="0">
        <references count="1">
          <reference field="0" count="1" selected="0">
            <x v="22"/>
          </reference>
        </references>
      </pivotArea>
    </chartFormat>
    <chartFormat chart="14" format="251" series="1">
      <pivotArea type="data" outline="0" fieldPosition="0">
        <references count="1">
          <reference field="0" count="1" selected="0">
            <x v="23"/>
          </reference>
        </references>
      </pivotArea>
    </chartFormat>
    <chartFormat chart="15" format="270" series="1">
      <pivotArea type="data" outline="0" fieldPosition="0">
        <references count="1">
          <reference field="0" count="1" selected="0">
            <x v="0"/>
          </reference>
        </references>
      </pivotArea>
    </chartFormat>
    <chartFormat chart="15" format="271" series="1">
      <pivotArea type="data" outline="0" fieldPosition="0">
        <references count="1">
          <reference field="0" count="1" selected="0">
            <x v="1"/>
          </reference>
        </references>
      </pivotArea>
    </chartFormat>
    <chartFormat chart="15" format="272" series="1">
      <pivotArea type="data" outline="0" fieldPosition="0">
        <references count="1">
          <reference field="0" count="1" selected="0">
            <x v="2"/>
          </reference>
        </references>
      </pivotArea>
    </chartFormat>
    <chartFormat chart="15" format="273" series="1">
      <pivotArea type="data" outline="0" fieldPosition="0">
        <references count="1">
          <reference field="0" count="1" selected="0">
            <x v="3"/>
          </reference>
        </references>
      </pivotArea>
    </chartFormat>
    <chartFormat chart="15" format="274" series="1">
      <pivotArea type="data" outline="0" fieldPosition="0">
        <references count="1">
          <reference field="0" count="1" selected="0">
            <x v="4"/>
          </reference>
        </references>
      </pivotArea>
    </chartFormat>
    <chartFormat chart="15" format="275" series="1">
      <pivotArea type="data" outline="0" fieldPosition="0">
        <references count="1">
          <reference field="0" count="1" selected="0">
            <x v="9"/>
          </reference>
        </references>
      </pivotArea>
    </chartFormat>
    <chartFormat chart="15" format="276" series="1">
      <pivotArea type="data" outline="0" fieldPosition="0">
        <references count="1">
          <reference field="0" count="1" selected="0">
            <x v="10"/>
          </reference>
        </references>
      </pivotArea>
    </chartFormat>
    <chartFormat chart="15" format="277" series="1">
      <pivotArea type="data" outline="0" fieldPosition="0">
        <references count="1">
          <reference field="0" count="1" selected="0">
            <x v="11"/>
          </reference>
        </references>
      </pivotArea>
    </chartFormat>
    <chartFormat chart="15" format="278" series="1">
      <pivotArea type="data" outline="0" fieldPosition="0">
        <references count="1">
          <reference field="0" count="1" selected="0">
            <x v="12"/>
          </reference>
        </references>
      </pivotArea>
    </chartFormat>
    <chartFormat chart="15" format="279" series="1">
      <pivotArea type="data" outline="0" fieldPosition="0">
        <references count="1">
          <reference field="0" count="1" selected="0">
            <x v="13"/>
          </reference>
        </references>
      </pivotArea>
    </chartFormat>
    <chartFormat chart="15" format="280" series="1">
      <pivotArea type="data" outline="0" fieldPosition="0">
        <references count="1">
          <reference field="0" count="1" selected="0">
            <x v="15"/>
          </reference>
        </references>
      </pivotArea>
    </chartFormat>
    <chartFormat chart="15" format="281" series="1">
      <pivotArea type="data" outline="0" fieldPosition="0">
        <references count="1">
          <reference field="0" count="1" selected="0">
            <x v="16"/>
          </reference>
        </references>
      </pivotArea>
    </chartFormat>
    <chartFormat chart="15" format="282" series="1">
      <pivotArea type="data" outline="0" fieldPosition="0">
        <references count="1">
          <reference field="0" count="1" selected="0">
            <x v="17"/>
          </reference>
        </references>
      </pivotArea>
    </chartFormat>
    <chartFormat chart="15" format="283" series="1">
      <pivotArea type="data" outline="0" fieldPosition="0">
        <references count="1">
          <reference field="0" count="1" selected="0">
            <x v="18"/>
          </reference>
        </references>
      </pivotArea>
    </chartFormat>
    <chartFormat chart="15" format="284" series="1">
      <pivotArea type="data" outline="0" fieldPosition="0">
        <references count="1">
          <reference field="0" count="1" selected="0">
            <x v="20"/>
          </reference>
        </references>
      </pivotArea>
    </chartFormat>
    <chartFormat chart="15" format="285" series="1">
      <pivotArea type="data" outline="0" fieldPosition="0">
        <references count="1">
          <reference field="0" count="1" selected="0">
            <x v="21"/>
          </reference>
        </references>
      </pivotArea>
    </chartFormat>
    <chartFormat chart="15" format="286" series="1">
      <pivotArea type="data" outline="0" fieldPosition="0">
        <references count="1">
          <reference field="0" count="1" selected="0">
            <x v="22"/>
          </reference>
        </references>
      </pivotArea>
    </chartFormat>
    <chartFormat chart="15" format="287" series="1">
      <pivotArea type="data" outline="0" fieldPosition="0">
        <references count="1">
          <reference field="0" count="1" selected="0">
            <x v="23"/>
          </reference>
        </references>
      </pivotArea>
    </chartFormat>
    <chartFormat chart="16" format="306" series="1">
      <pivotArea type="data" outline="0" fieldPosition="0">
        <references count="1">
          <reference field="0" count="1" selected="0">
            <x v="0"/>
          </reference>
        </references>
      </pivotArea>
    </chartFormat>
    <chartFormat chart="16" format="307" series="1">
      <pivotArea type="data" outline="0" fieldPosition="0">
        <references count="1">
          <reference field="0" count="1" selected="0">
            <x v="1"/>
          </reference>
        </references>
      </pivotArea>
    </chartFormat>
    <chartFormat chart="16" format="308" series="1">
      <pivotArea type="data" outline="0" fieldPosition="0">
        <references count="1">
          <reference field="0" count="1" selected="0">
            <x v="2"/>
          </reference>
        </references>
      </pivotArea>
    </chartFormat>
    <chartFormat chart="16" format="309" series="1">
      <pivotArea type="data" outline="0" fieldPosition="0">
        <references count="1">
          <reference field="0" count="1" selected="0">
            <x v="3"/>
          </reference>
        </references>
      </pivotArea>
    </chartFormat>
    <chartFormat chart="16" format="310" series="1">
      <pivotArea type="data" outline="0" fieldPosition="0">
        <references count="1">
          <reference field="0" count="1" selected="0">
            <x v="4"/>
          </reference>
        </references>
      </pivotArea>
    </chartFormat>
    <chartFormat chart="16" format="311" series="1">
      <pivotArea type="data" outline="0" fieldPosition="0">
        <references count="1">
          <reference field="0" count="1" selected="0">
            <x v="9"/>
          </reference>
        </references>
      </pivotArea>
    </chartFormat>
    <chartFormat chart="16" format="312" series="1">
      <pivotArea type="data" outline="0" fieldPosition="0">
        <references count="1">
          <reference field="0" count="1" selected="0">
            <x v="10"/>
          </reference>
        </references>
      </pivotArea>
    </chartFormat>
    <chartFormat chart="16" format="313" series="1">
      <pivotArea type="data" outline="0" fieldPosition="0">
        <references count="1">
          <reference field="0" count="1" selected="0">
            <x v="11"/>
          </reference>
        </references>
      </pivotArea>
    </chartFormat>
    <chartFormat chart="16" format="314" series="1">
      <pivotArea type="data" outline="0" fieldPosition="0">
        <references count="1">
          <reference field="0" count="1" selected="0">
            <x v="12"/>
          </reference>
        </references>
      </pivotArea>
    </chartFormat>
    <chartFormat chart="16" format="315" series="1">
      <pivotArea type="data" outline="0" fieldPosition="0">
        <references count="1">
          <reference field="0" count="1" selected="0">
            <x v="13"/>
          </reference>
        </references>
      </pivotArea>
    </chartFormat>
    <chartFormat chart="16" format="316" series="1">
      <pivotArea type="data" outline="0" fieldPosition="0">
        <references count="1">
          <reference field="0" count="1" selected="0">
            <x v="15"/>
          </reference>
        </references>
      </pivotArea>
    </chartFormat>
    <chartFormat chart="16" format="317" series="1">
      <pivotArea type="data" outline="0" fieldPosition="0">
        <references count="1">
          <reference field="0" count="1" selected="0">
            <x v="16"/>
          </reference>
        </references>
      </pivotArea>
    </chartFormat>
    <chartFormat chart="16" format="318" series="1">
      <pivotArea type="data" outline="0" fieldPosition="0">
        <references count="1">
          <reference field="0" count="1" selected="0">
            <x v="17"/>
          </reference>
        </references>
      </pivotArea>
    </chartFormat>
    <chartFormat chart="16" format="319" series="1">
      <pivotArea type="data" outline="0" fieldPosition="0">
        <references count="1">
          <reference field="0" count="1" selected="0">
            <x v="18"/>
          </reference>
        </references>
      </pivotArea>
    </chartFormat>
    <chartFormat chart="16" format="320" series="1">
      <pivotArea type="data" outline="0" fieldPosition="0">
        <references count="1">
          <reference field="0" count="1" selected="0">
            <x v="20"/>
          </reference>
        </references>
      </pivotArea>
    </chartFormat>
    <chartFormat chart="16" format="321" series="1">
      <pivotArea type="data" outline="0" fieldPosition="0">
        <references count="1">
          <reference field="0" count="1" selected="0">
            <x v="21"/>
          </reference>
        </references>
      </pivotArea>
    </chartFormat>
    <chartFormat chart="16" format="322" series="1">
      <pivotArea type="data" outline="0" fieldPosition="0">
        <references count="1">
          <reference field="0" count="1" selected="0">
            <x v="22"/>
          </reference>
        </references>
      </pivotArea>
    </chartFormat>
    <chartFormat chart="16" format="323" series="1">
      <pivotArea type="data" outline="0" fieldPosition="0">
        <references count="1">
          <reference field="0" count="1" selected="0">
            <x v="23"/>
          </reference>
        </references>
      </pivotArea>
    </chartFormat>
    <chartFormat chart="16" format="324" series="1">
      <pivotArea type="data" outline="0" fieldPosition="0">
        <references count="2">
          <reference field="4294967294" count="1" selected="0">
            <x v="0"/>
          </reference>
          <reference field="0" count="1" selected="0">
            <x v="0"/>
          </reference>
        </references>
      </pivotArea>
    </chartFormat>
    <chartFormat chart="16" format="325" series="1">
      <pivotArea type="data" outline="0" fieldPosition="0">
        <references count="2">
          <reference field="4294967294" count="1" selected="0">
            <x v="0"/>
          </reference>
          <reference field="0" count="1" selected="0">
            <x v="1"/>
          </reference>
        </references>
      </pivotArea>
    </chartFormat>
    <chartFormat chart="16" format="326" series="1">
      <pivotArea type="data" outline="0" fieldPosition="0">
        <references count="2">
          <reference field="4294967294" count="1" selected="0">
            <x v="0"/>
          </reference>
          <reference field="0" count="1" selected="0">
            <x v="2"/>
          </reference>
        </references>
      </pivotArea>
    </chartFormat>
    <chartFormat chart="16" format="327" series="1">
      <pivotArea type="data" outline="0" fieldPosition="0">
        <references count="2">
          <reference field="4294967294" count="1" selected="0">
            <x v="0"/>
          </reference>
          <reference field="0" count="1" selected="0">
            <x v="3"/>
          </reference>
        </references>
      </pivotArea>
    </chartFormat>
    <chartFormat chart="16" format="328" series="1">
      <pivotArea type="data" outline="0" fieldPosition="0">
        <references count="2">
          <reference field="4294967294" count="1" selected="0">
            <x v="0"/>
          </reference>
          <reference field="0" count="1" selected="0">
            <x v="4"/>
          </reference>
        </references>
      </pivotArea>
    </chartFormat>
    <chartFormat chart="16" format="329" series="1">
      <pivotArea type="data" outline="0" fieldPosition="0">
        <references count="2">
          <reference field="4294967294" count="1" selected="0">
            <x v="0"/>
          </reference>
          <reference field="0" count="1" selected="0">
            <x v="9"/>
          </reference>
        </references>
      </pivotArea>
    </chartFormat>
    <chartFormat chart="16" format="330" series="1">
      <pivotArea type="data" outline="0" fieldPosition="0">
        <references count="2">
          <reference field="4294967294" count="1" selected="0">
            <x v="0"/>
          </reference>
          <reference field="0" count="1" selected="0">
            <x v="10"/>
          </reference>
        </references>
      </pivotArea>
    </chartFormat>
    <chartFormat chart="16" format="331" series="1">
      <pivotArea type="data" outline="0" fieldPosition="0">
        <references count="2">
          <reference field="4294967294" count="1" selected="0">
            <x v="0"/>
          </reference>
          <reference field="0" count="1" selected="0">
            <x v="11"/>
          </reference>
        </references>
      </pivotArea>
    </chartFormat>
    <chartFormat chart="16" format="332" series="1">
      <pivotArea type="data" outline="0" fieldPosition="0">
        <references count="2">
          <reference field="4294967294" count="1" selected="0">
            <x v="0"/>
          </reference>
          <reference field="0" count="1" selected="0">
            <x v="12"/>
          </reference>
        </references>
      </pivotArea>
    </chartFormat>
    <chartFormat chart="16" format="333" series="1">
      <pivotArea type="data" outline="0" fieldPosition="0">
        <references count="2">
          <reference field="4294967294" count="1" selected="0">
            <x v="0"/>
          </reference>
          <reference field="0" count="1" selected="0">
            <x v="13"/>
          </reference>
        </references>
      </pivotArea>
    </chartFormat>
    <chartFormat chart="16" format="334" series="1">
      <pivotArea type="data" outline="0" fieldPosition="0">
        <references count="2">
          <reference field="4294967294" count="1" selected="0">
            <x v="0"/>
          </reference>
          <reference field="0" count="1" selected="0">
            <x v="15"/>
          </reference>
        </references>
      </pivotArea>
    </chartFormat>
    <chartFormat chart="16" format="335" series="1">
      <pivotArea type="data" outline="0" fieldPosition="0">
        <references count="2">
          <reference field="4294967294" count="1" selected="0">
            <x v="0"/>
          </reference>
          <reference field="0" count="1" selected="0">
            <x v="16"/>
          </reference>
        </references>
      </pivotArea>
    </chartFormat>
    <chartFormat chart="16" format="336" series="1">
      <pivotArea type="data" outline="0" fieldPosition="0">
        <references count="2">
          <reference field="4294967294" count="1" selected="0">
            <x v="0"/>
          </reference>
          <reference field="0" count="1" selected="0">
            <x v="17"/>
          </reference>
        </references>
      </pivotArea>
    </chartFormat>
    <chartFormat chart="16" format="337" series="1">
      <pivotArea type="data" outline="0" fieldPosition="0">
        <references count="2">
          <reference field="4294967294" count="1" selected="0">
            <x v="0"/>
          </reference>
          <reference field="0" count="1" selected="0">
            <x v="18"/>
          </reference>
        </references>
      </pivotArea>
    </chartFormat>
    <chartFormat chart="16" format="338" series="1">
      <pivotArea type="data" outline="0" fieldPosition="0">
        <references count="2">
          <reference field="4294967294" count="1" selected="0">
            <x v="0"/>
          </reference>
          <reference field="0" count="1" selected="0">
            <x v="20"/>
          </reference>
        </references>
      </pivotArea>
    </chartFormat>
    <chartFormat chart="16" format="339" series="1">
      <pivotArea type="data" outline="0" fieldPosition="0">
        <references count="2">
          <reference field="4294967294" count="1" selected="0">
            <x v="0"/>
          </reference>
          <reference field="0" count="1" selected="0">
            <x v="21"/>
          </reference>
        </references>
      </pivotArea>
    </chartFormat>
    <chartFormat chart="16" format="340" series="1">
      <pivotArea type="data" outline="0" fieldPosition="0">
        <references count="2">
          <reference field="4294967294" count="1" selected="0">
            <x v="0"/>
          </reference>
          <reference field="0" count="1" selected="0">
            <x v="22"/>
          </reference>
        </references>
      </pivotArea>
    </chartFormat>
    <chartFormat chart="16" format="341" series="1">
      <pivotArea type="data" outline="0" fieldPosition="0">
        <references count="2">
          <reference field="4294967294" count="1" selected="0">
            <x v="0"/>
          </reference>
          <reference field="0" count="1" selected="0">
            <x v="23"/>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4.xml><?xml version="1.0" encoding="utf-8"?>
<pivotTableDefinition xmlns="http://schemas.openxmlformats.org/spreadsheetml/2006/main" xmlns:mc="http://schemas.openxmlformats.org/markup-compatibility/2006" xmlns:xr="http://schemas.microsoft.com/office/spreadsheetml/2014/revision" mc:Ignorable="xr" xr:uid="{00000000-0007-0000-0C00-000001000000}" name="TablaDinámica5" cacheId="0"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chartFormat="18">
  <location ref="A52:V66" firstHeaderRow="1" firstDataRow="2" firstDataCol="1" rowPageCount="1" colPageCount="1"/>
  <pivotFields count="34">
    <pivotField axis="axisCol" showAll="0">
      <items count="26">
        <item x="16"/>
        <item x="0"/>
        <item x="1"/>
        <item x="2"/>
        <item x="3"/>
        <item x="20"/>
        <item x="18"/>
        <item x="22"/>
        <item x="21"/>
        <item x="6"/>
        <item x="7"/>
        <item x="8"/>
        <item x="9"/>
        <item x="17"/>
        <item x="23"/>
        <item x="10"/>
        <item x="11"/>
        <item x="12"/>
        <item x="13"/>
        <item x="19"/>
        <item x="4"/>
        <item x="5"/>
        <item x="14"/>
        <item x="15"/>
        <item x="24"/>
        <item t="default"/>
      </items>
    </pivotField>
    <pivotField showAll="0"/>
    <pivotField showAll="0"/>
    <pivotField axis="axisRow" showAll="0">
      <items count="41">
        <item x="9"/>
        <item x="10"/>
        <item x="11"/>
        <item x="12"/>
        <item x="13"/>
        <item x="14"/>
        <item x="15"/>
        <item x="16"/>
        <item x="17"/>
        <item x="18"/>
        <item x="19"/>
        <item x="20"/>
        <item x="24"/>
        <item x="0"/>
        <item x="1"/>
        <item x="2"/>
        <item x="3"/>
        <item x="4"/>
        <item x="28"/>
        <item x="5"/>
        <item x="37"/>
        <item x="21"/>
        <item x="22"/>
        <item x="27"/>
        <item x="26"/>
        <item x="23"/>
        <item x="25"/>
        <item x="31"/>
        <item x="6"/>
        <item x="30"/>
        <item x="29"/>
        <item x="38"/>
        <item x="7"/>
        <item x="8"/>
        <item x="33"/>
        <item m="1" x="39"/>
        <item x="34"/>
        <item x="35"/>
        <item x="32"/>
        <item x="36"/>
        <item t="default"/>
      </items>
    </pivotField>
    <pivotField axis="axisPage" multipleItemSelectionAllowed="1" showAll="0">
      <items count="7">
        <item h="1" x="4"/>
        <item h="1" x="0"/>
        <item x="1"/>
        <item h="1" x="2"/>
        <item h="1" x="5"/>
        <item h="1"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3"/>
  </rowFields>
  <rowItems count="13">
    <i>
      <x/>
    </i>
    <i>
      <x v="1"/>
    </i>
    <i>
      <x v="2"/>
    </i>
    <i>
      <x v="3"/>
    </i>
    <i>
      <x v="4"/>
    </i>
    <i>
      <x v="5"/>
    </i>
    <i>
      <x v="6"/>
    </i>
    <i>
      <x v="7"/>
    </i>
    <i>
      <x v="8"/>
    </i>
    <i>
      <x v="9"/>
    </i>
    <i>
      <x v="10"/>
    </i>
    <i>
      <x v="11"/>
    </i>
    <i t="grand">
      <x/>
    </i>
  </rowItems>
  <colFields count="1">
    <field x="0"/>
  </colFields>
  <colItems count="21">
    <i>
      <x/>
    </i>
    <i>
      <x v="1"/>
    </i>
    <i>
      <x v="2"/>
    </i>
    <i>
      <x v="3"/>
    </i>
    <i>
      <x v="4"/>
    </i>
    <i>
      <x v="5"/>
    </i>
    <i>
      <x v="6"/>
    </i>
    <i>
      <x v="9"/>
    </i>
    <i>
      <x v="10"/>
    </i>
    <i>
      <x v="11"/>
    </i>
    <i>
      <x v="12"/>
    </i>
    <i>
      <x v="15"/>
    </i>
    <i>
      <x v="16"/>
    </i>
    <i>
      <x v="17"/>
    </i>
    <i>
      <x v="18"/>
    </i>
    <i>
      <x v="19"/>
    </i>
    <i>
      <x v="20"/>
    </i>
    <i>
      <x v="21"/>
    </i>
    <i>
      <x v="22"/>
    </i>
    <i>
      <x v="23"/>
    </i>
    <i t="grand">
      <x/>
    </i>
  </colItems>
  <pageFields count="1">
    <pageField fld="4" hier="-1"/>
  </pageFields>
  <dataFields count="1">
    <dataField name="Promedio de Fosfatos" fld="19" subtotal="average" baseField="3" baseItem="3"/>
  </dataFields>
  <formats count="30">
    <format dxfId="732">
      <pivotArea type="all" dataOnly="0" outline="0" fieldPosition="0"/>
    </format>
    <format dxfId="731">
      <pivotArea outline="0" collapsedLevelsAreSubtotals="1" fieldPosition="0"/>
    </format>
    <format dxfId="730">
      <pivotArea type="origin" dataOnly="0" labelOnly="1" outline="0" fieldPosition="0"/>
    </format>
    <format dxfId="729">
      <pivotArea field="0" type="button" dataOnly="0" labelOnly="1" outline="0" axis="axisCol" fieldPosition="0"/>
    </format>
    <format dxfId="728">
      <pivotArea type="topRight" dataOnly="0" labelOnly="1" outline="0" fieldPosition="0"/>
    </format>
    <format dxfId="727">
      <pivotArea field="3" type="button" dataOnly="0" labelOnly="1" outline="0" axis="axisRow" fieldPosition="0"/>
    </format>
    <format dxfId="726">
      <pivotArea dataOnly="0" labelOnly="1" fieldPosition="0">
        <references count="1">
          <reference field="3" count="9">
            <x v="13"/>
            <x v="14"/>
            <x v="15"/>
            <x v="16"/>
            <x v="17"/>
            <x v="19"/>
            <x v="28"/>
            <x v="32"/>
            <x v="33"/>
          </reference>
        </references>
      </pivotArea>
    </format>
    <format dxfId="725">
      <pivotArea dataOnly="0" labelOnly="1" grandRow="1" outline="0" fieldPosition="0"/>
    </format>
    <format dxfId="724">
      <pivotArea dataOnly="0" labelOnly="1" fieldPosition="0">
        <references count="1">
          <reference field="0" count="18">
            <x v="0"/>
            <x v="1"/>
            <x v="2"/>
            <x v="3"/>
            <x v="4"/>
            <x v="9"/>
            <x v="10"/>
            <x v="11"/>
            <x v="12"/>
            <x v="13"/>
            <x v="15"/>
            <x v="16"/>
            <x v="17"/>
            <x v="18"/>
            <x v="20"/>
            <x v="21"/>
            <x v="22"/>
            <x v="23"/>
          </reference>
        </references>
      </pivotArea>
    </format>
    <format dxfId="723">
      <pivotArea dataOnly="0" labelOnly="1" grandCol="1" outline="0" fieldPosition="0"/>
    </format>
    <format dxfId="722">
      <pivotArea type="all" dataOnly="0" outline="0" fieldPosition="0"/>
    </format>
    <format dxfId="721">
      <pivotArea outline="0" collapsedLevelsAreSubtotals="1" fieldPosition="0"/>
    </format>
    <format dxfId="720">
      <pivotArea type="origin" dataOnly="0" labelOnly="1" outline="0" fieldPosition="0"/>
    </format>
    <format dxfId="719">
      <pivotArea field="0" type="button" dataOnly="0" labelOnly="1" outline="0" axis="axisCol" fieldPosition="0"/>
    </format>
    <format dxfId="718">
      <pivotArea type="topRight" dataOnly="0" labelOnly="1" outline="0" fieldPosition="0"/>
    </format>
    <format dxfId="717">
      <pivotArea field="3" type="button" dataOnly="0" labelOnly="1" outline="0" axis="axisRow" fieldPosition="0"/>
    </format>
    <format dxfId="716">
      <pivotArea dataOnly="0" labelOnly="1" fieldPosition="0">
        <references count="1">
          <reference field="3" count="12">
            <x v="0"/>
            <x v="1"/>
            <x v="2"/>
            <x v="3"/>
            <x v="4"/>
            <x v="5"/>
            <x v="6"/>
            <x v="7"/>
            <x v="8"/>
            <x v="9"/>
            <x v="10"/>
            <x v="11"/>
          </reference>
        </references>
      </pivotArea>
    </format>
    <format dxfId="715">
      <pivotArea dataOnly="0" labelOnly="1" grandRow="1" outline="0" fieldPosition="0"/>
    </format>
    <format dxfId="714">
      <pivotArea dataOnly="0" labelOnly="1" fieldPosition="0">
        <references count="1">
          <reference field="0" count="20">
            <x v="0"/>
            <x v="1"/>
            <x v="2"/>
            <x v="3"/>
            <x v="4"/>
            <x v="5"/>
            <x v="6"/>
            <x v="9"/>
            <x v="10"/>
            <x v="11"/>
            <x v="12"/>
            <x v="15"/>
            <x v="16"/>
            <x v="17"/>
            <x v="18"/>
            <x v="19"/>
            <x v="20"/>
            <x v="21"/>
            <x v="22"/>
            <x v="23"/>
          </reference>
        </references>
      </pivotArea>
    </format>
    <format dxfId="713">
      <pivotArea dataOnly="0" labelOnly="1" grandCol="1" outline="0" fieldPosition="0"/>
    </format>
    <format dxfId="712">
      <pivotArea type="all" dataOnly="0" outline="0" fieldPosition="0"/>
    </format>
    <format dxfId="711">
      <pivotArea outline="0" collapsedLevelsAreSubtotals="1" fieldPosition="0"/>
    </format>
    <format dxfId="710">
      <pivotArea type="origin" dataOnly="0" labelOnly="1" outline="0" fieldPosition="0"/>
    </format>
    <format dxfId="709">
      <pivotArea field="0" type="button" dataOnly="0" labelOnly="1" outline="0" axis="axisCol" fieldPosition="0"/>
    </format>
    <format dxfId="708">
      <pivotArea type="topRight" dataOnly="0" labelOnly="1" outline="0" fieldPosition="0"/>
    </format>
    <format dxfId="707">
      <pivotArea field="3" type="button" dataOnly="0" labelOnly="1" outline="0" axis="axisRow" fieldPosition="0"/>
    </format>
    <format dxfId="706">
      <pivotArea dataOnly="0" labelOnly="1" fieldPosition="0">
        <references count="1">
          <reference field="3" count="12">
            <x v="0"/>
            <x v="1"/>
            <x v="2"/>
            <x v="3"/>
            <x v="4"/>
            <x v="5"/>
            <x v="6"/>
            <x v="7"/>
            <x v="8"/>
            <x v="9"/>
            <x v="10"/>
            <x v="11"/>
          </reference>
        </references>
      </pivotArea>
    </format>
    <format dxfId="705">
      <pivotArea dataOnly="0" labelOnly="1" grandRow="1" outline="0" fieldPosition="0"/>
    </format>
    <format dxfId="704">
      <pivotArea dataOnly="0" labelOnly="1" fieldPosition="0">
        <references count="1">
          <reference field="0" count="20">
            <x v="0"/>
            <x v="1"/>
            <x v="2"/>
            <x v="3"/>
            <x v="4"/>
            <x v="5"/>
            <x v="6"/>
            <x v="9"/>
            <x v="10"/>
            <x v="11"/>
            <x v="12"/>
            <x v="15"/>
            <x v="16"/>
            <x v="17"/>
            <x v="18"/>
            <x v="19"/>
            <x v="20"/>
            <x v="21"/>
            <x v="22"/>
            <x v="23"/>
          </reference>
        </references>
      </pivotArea>
    </format>
    <format dxfId="703">
      <pivotArea dataOnly="0" labelOnly="1" grandCol="1" outline="0" fieldPosition="0"/>
    </format>
  </formats>
  <chartFormats count="140">
    <chartFormat chart="11" format="60" series="1">
      <pivotArea type="data" outline="0" fieldPosition="0">
        <references count="1">
          <reference field="0" count="1" selected="0">
            <x v="0"/>
          </reference>
        </references>
      </pivotArea>
    </chartFormat>
    <chartFormat chart="11" format="61" series="1">
      <pivotArea type="data" outline="0" fieldPosition="0">
        <references count="1">
          <reference field="0" count="1" selected="0">
            <x v="1"/>
          </reference>
        </references>
      </pivotArea>
    </chartFormat>
    <chartFormat chart="11" format="62" series="1">
      <pivotArea type="data" outline="0" fieldPosition="0">
        <references count="1">
          <reference field="0" count="1" selected="0">
            <x v="2"/>
          </reference>
        </references>
      </pivotArea>
    </chartFormat>
    <chartFormat chart="11" format="63" series="1">
      <pivotArea type="data" outline="0" fieldPosition="0">
        <references count="1">
          <reference field="0" count="1" selected="0">
            <x v="3"/>
          </reference>
        </references>
      </pivotArea>
    </chartFormat>
    <chartFormat chart="11" format="64" series="1">
      <pivotArea type="data" outline="0" fieldPosition="0">
        <references count="1">
          <reference field="0" count="1" selected="0">
            <x v="4"/>
          </reference>
        </references>
      </pivotArea>
    </chartFormat>
    <chartFormat chart="11" format="65" series="1">
      <pivotArea type="data" outline="0" fieldPosition="0">
        <references count="1">
          <reference field="0" count="1" selected="0">
            <x v="5"/>
          </reference>
        </references>
      </pivotArea>
    </chartFormat>
    <chartFormat chart="11" format="66" series="1">
      <pivotArea type="data" outline="0" fieldPosition="0">
        <references count="1">
          <reference field="0" count="1" selected="0">
            <x v="6"/>
          </reference>
        </references>
      </pivotArea>
    </chartFormat>
    <chartFormat chart="11" format="67" series="1">
      <pivotArea type="data" outline="0" fieldPosition="0">
        <references count="1">
          <reference field="0" count="1" selected="0">
            <x v="9"/>
          </reference>
        </references>
      </pivotArea>
    </chartFormat>
    <chartFormat chart="11" format="68" series="1">
      <pivotArea type="data" outline="0" fieldPosition="0">
        <references count="1">
          <reference field="0" count="1" selected="0">
            <x v="10"/>
          </reference>
        </references>
      </pivotArea>
    </chartFormat>
    <chartFormat chart="11" format="69" series="1">
      <pivotArea type="data" outline="0" fieldPosition="0">
        <references count="1">
          <reference field="0" count="1" selected="0">
            <x v="11"/>
          </reference>
        </references>
      </pivotArea>
    </chartFormat>
    <chartFormat chart="11" format="70" series="1">
      <pivotArea type="data" outline="0" fieldPosition="0">
        <references count="1">
          <reference field="0" count="1" selected="0">
            <x v="12"/>
          </reference>
        </references>
      </pivotArea>
    </chartFormat>
    <chartFormat chart="11" format="71" series="1">
      <pivotArea type="data" outline="0" fieldPosition="0">
        <references count="1">
          <reference field="0" count="1" selected="0">
            <x v="15"/>
          </reference>
        </references>
      </pivotArea>
    </chartFormat>
    <chartFormat chart="11" format="72" series="1">
      <pivotArea type="data" outline="0" fieldPosition="0">
        <references count="1">
          <reference field="0" count="1" selected="0">
            <x v="16"/>
          </reference>
        </references>
      </pivotArea>
    </chartFormat>
    <chartFormat chart="11" format="73" series="1">
      <pivotArea type="data" outline="0" fieldPosition="0">
        <references count="1">
          <reference field="0" count="1" selected="0">
            <x v="17"/>
          </reference>
        </references>
      </pivotArea>
    </chartFormat>
    <chartFormat chart="11" format="74" series="1">
      <pivotArea type="data" outline="0" fieldPosition="0">
        <references count="1">
          <reference field="0" count="1" selected="0">
            <x v="18"/>
          </reference>
        </references>
      </pivotArea>
    </chartFormat>
    <chartFormat chart="11" format="75" series="1">
      <pivotArea type="data" outline="0" fieldPosition="0">
        <references count="1">
          <reference field="0" count="1" selected="0">
            <x v="19"/>
          </reference>
        </references>
      </pivotArea>
    </chartFormat>
    <chartFormat chart="11" format="76" series="1">
      <pivotArea type="data" outline="0" fieldPosition="0">
        <references count="1">
          <reference field="0" count="1" selected="0">
            <x v="20"/>
          </reference>
        </references>
      </pivotArea>
    </chartFormat>
    <chartFormat chart="11" format="77" series="1">
      <pivotArea type="data" outline="0" fieldPosition="0">
        <references count="1">
          <reference field="0" count="1" selected="0">
            <x v="21"/>
          </reference>
        </references>
      </pivotArea>
    </chartFormat>
    <chartFormat chart="11" format="78" series="1">
      <pivotArea type="data" outline="0" fieldPosition="0">
        <references count="1">
          <reference field="0" count="1" selected="0">
            <x v="22"/>
          </reference>
        </references>
      </pivotArea>
    </chartFormat>
    <chartFormat chart="11" format="79" series="1">
      <pivotArea type="data" outline="0" fieldPosition="0">
        <references count="1">
          <reference field="0" count="1" selected="0">
            <x v="23"/>
          </reference>
        </references>
      </pivotArea>
    </chartFormat>
    <chartFormat chart="13" format="160" series="1">
      <pivotArea type="data" outline="0" fieldPosition="0">
        <references count="1">
          <reference field="0" count="1" selected="0">
            <x v="0"/>
          </reference>
        </references>
      </pivotArea>
    </chartFormat>
    <chartFormat chart="13" format="161" series="1">
      <pivotArea type="data" outline="0" fieldPosition="0">
        <references count="1">
          <reference field="0" count="1" selected="0">
            <x v="1"/>
          </reference>
        </references>
      </pivotArea>
    </chartFormat>
    <chartFormat chart="13" format="162" series="1">
      <pivotArea type="data" outline="0" fieldPosition="0">
        <references count="1">
          <reference field="0" count="1" selected="0">
            <x v="2"/>
          </reference>
        </references>
      </pivotArea>
    </chartFormat>
    <chartFormat chart="13" format="163" series="1">
      <pivotArea type="data" outline="0" fieldPosition="0">
        <references count="1">
          <reference field="0" count="1" selected="0">
            <x v="3"/>
          </reference>
        </references>
      </pivotArea>
    </chartFormat>
    <chartFormat chart="13" format="164" series="1">
      <pivotArea type="data" outline="0" fieldPosition="0">
        <references count="1">
          <reference field="0" count="1" selected="0">
            <x v="4"/>
          </reference>
        </references>
      </pivotArea>
    </chartFormat>
    <chartFormat chart="13" format="165" series="1">
      <pivotArea type="data" outline="0" fieldPosition="0">
        <references count="1">
          <reference field="0" count="1" selected="0">
            <x v="5"/>
          </reference>
        </references>
      </pivotArea>
    </chartFormat>
    <chartFormat chart="13" format="166" series="1">
      <pivotArea type="data" outline="0" fieldPosition="0">
        <references count="1">
          <reference field="0" count="1" selected="0">
            <x v="6"/>
          </reference>
        </references>
      </pivotArea>
    </chartFormat>
    <chartFormat chart="13" format="167" series="1">
      <pivotArea type="data" outline="0" fieldPosition="0">
        <references count="1">
          <reference field="0" count="1" selected="0">
            <x v="9"/>
          </reference>
        </references>
      </pivotArea>
    </chartFormat>
    <chartFormat chart="13" format="168" series="1">
      <pivotArea type="data" outline="0" fieldPosition="0">
        <references count="1">
          <reference field="0" count="1" selected="0">
            <x v="10"/>
          </reference>
        </references>
      </pivotArea>
    </chartFormat>
    <chartFormat chart="13" format="169" series="1">
      <pivotArea type="data" outline="0" fieldPosition="0">
        <references count="1">
          <reference field="0" count="1" selected="0">
            <x v="11"/>
          </reference>
        </references>
      </pivotArea>
    </chartFormat>
    <chartFormat chart="13" format="170" series="1">
      <pivotArea type="data" outline="0" fieldPosition="0">
        <references count="1">
          <reference field="0" count="1" selected="0">
            <x v="12"/>
          </reference>
        </references>
      </pivotArea>
    </chartFormat>
    <chartFormat chart="13" format="171" series="1">
      <pivotArea type="data" outline="0" fieldPosition="0">
        <references count="1">
          <reference field="0" count="1" selected="0">
            <x v="15"/>
          </reference>
        </references>
      </pivotArea>
    </chartFormat>
    <chartFormat chart="13" format="172" series="1">
      <pivotArea type="data" outline="0" fieldPosition="0">
        <references count="1">
          <reference field="0" count="1" selected="0">
            <x v="16"/>
          </reference>
        </references>
      </pivotArea>
    </chartFormat>
    <chartFormat chart="13" format="173" series="1">
      <pivotArea type="data" outline="0" fieldPosition="0">
        <references count="1">
          <reference field="0" count="1" selected="0">
            <x v="17"/>
          </reference>
        </references>
      </pivotArea>
    </chartFormat>
    <chartFormat chart="13" format="174" series="1">
      <pivotArea type="data" outline="0" fieldPosition="0">
        <references count="1">
          <reference field="0" count="1" selected="0">
            <x v="18"/>
          </reference>
        </references>
      </pivotArea>
    </chartFormat>
    <chartFormat chart="13" format="175" series="1">
      <pivotArea type="data" outline="0" fieldPosition="0">
        <references count="1">
          <reference field="0" count="1" selected="0">
            <x v="19"/>
          </reference>
        </references>
      </pivotArea>
    </chartFormat>
    <chartFormat chart="13" format="176" series="1">
      <pivotArea type="data" outline="0" fieldPosition="0">
        <references count="1">
          <reference field="0" count="1" selected="0">
            <x v="20"/>
          </reference>
        </references>
      </pivotArea>
    </chartFormat>
    <chartFormat chart="13" format="177" series="1">
      <pivotArea type="data" outline="0" fieldPosition="0">
        <references count="1">
          <reference field="0" count="1" selected="0">
            <x v="21"/>
          </reference>
        </references>
      </pivotArea>
    </chartFormat>
    <chartFormat chart="13" format="178" series="1">
      <pivotArea type="data" outline="0" fieldPosition="0">
        <references count="1">
          <reference field="0" count="1" selected="0">
            <x v="22"/>
          </reference>
        </references>
      </pivotArea>
    </chartFormat>
    <chartFormat chart="13" format="179" series="1">
      <pivotArea type="data" outline="0" fieldPosition="0">
        <references count="1">
          <reference field="0" count="1" selected="0">
            <x v="23"/>
          </reference>
        </references>
      </pivotArea>
    </chartFormat>
    <chartFormat chart="14" format="200" series="1">
      <pivotArea type="data" outline="0" fieldPosition="0">
        <references count="1">
          <reference field="0" count="1" selected="0">
            <x v="0"/>
          </reference>
        </references>
      </pivotArea>
    </chartFormat>
    <chartFormat chart="14" format="201" series="1">
      <pivotArea type="data" outline="0" fieldPosition="0">
        <references count="1">
          <reference field="0" count="1" selected="0">
            <x v="1"/>
          </reference>
        </references>
      </pivotArea>
    </chartFormat>
    <chartFormat chart="14" format="202" series="1">
      <pivotArea type="data" outline="0" fieldPosition="0">
        <references count="1">
          <reference field="0" count="1" selected="0">
            <x v="2"/>
          </reference>
        </references>
      </pivotArea>
    </chartFormat>
    <chartFormat chart="14" format="203" series="1">
      <pivotArea type="data" outline="0" fieldPosition="0">
        <references count="1">
          <reference field="0" count="1" selected="0">
            <x v="3"/>
          </reference>
        </references>
      </pivotArea>
    </chartFormat>
    <chartFormat chart="14" format="204" series="1">
      <pivotArea type="data" outline="0" fieldPosition="0">
        <references count="1">
          <reference field="0" count="1" selected="0">
            <x v="4"/>
          </reference>
        </references>
      </pivotArea>
    </chartFormat>
    <chartFormat chart="14" format="205" series="1">
      <pivotArea type="data" outline="0" fieldPosition="0">
        <references count="1">
          <reference field="0" count="1" selected="0">
            <x v="5"/>
          </reference>
        </references>
      </pivotArea>
    </chartFormat>
    <chartFormat chart="14" format="206" series="1">
      <pivotArea type="data" outline="0" fieldPosition="0">
        <references count="1">
          <reference field="0" count="1" selected="0">
            <x v="6"/>
          </reference>
        </references>
      </pivotArea>
    </chartFormat>
    <chartFormat chart="14" format="207" series="1">
      <pivotArea type="data" outline="0" fieldPosition="0">
        <references count="1">
          <reference field="0" count="1" selected="0">
            <x v="9"/>
          </reference>
        </references>
      </pivotArea>
    </chartFormat>
    <chartFormat chart="14" format="208" series="1">
      <pivotArea type="data" outline="0" fieldPosition="0">
        <references count="1">
          <reference field="0" count="1" selected="0">
            <x v="10"/>
          </reference>
        </references>
      </pivotArea>
    </chartFormat>
    <chartFormat chart="14" format="209" series="1">
      <pivotArea type="data" outline="0" fieldPosition="0">
        <references count="1">
          <reference field="0" count="1" selected="0">
            <x v="11"/>
          </reference>
        </references>
      </pivotArea>
    </chartFormat>
    <chartFormat chart="14" format="210" series="1">
      <pivotArea type="data" outline="0" fieldPosition="0">
        <references count="1">
          <reference field="0" count="1" selected="0">
            <x v="12"/>
          </reference>
        </references>
      </pivotArea>
    </chartFormat>
    <chartFormat chart="14" format="211" series="1">
      <pivotArea type="data" outline="0" fieldPosition="0">
        <references count="1">
          <reference field="0" count="1" selected="0">
            <x v="15"/>
          </reference>
        </references>
      </pivotArea>
    </chartFormat>
    <chartFormat chart="14" format="212" series="1">
      <pivotArea type="data" outline="0" fieldPosition="0">
        <references count="1">
          <reference field="0" count="1" selected="0">
            <x v="16"/>
          </reference>
        </references>
      </pivotArea>
    </chartFormat>
    <chartFormat chart="14" format="213" series="1">
      <pivotArea type="data" outline="0" fieldPosition="0">
        <references count="1">
          <reference field="0" count="1" selected="0">
            <x v="17"/>
          </reference>
        </references>
      </pivotArea>
    </chartFormat>
    <chartFormat chart="14" format="214" series="1">
      <pivotArea type="data" outline="0" fieldPosition="0">
        <references count="1">
          <reference field="0" count="1" selected="0">
            <x v="18"/>
          </reference>
        </references>
      </pivotArea>
    </chartFormat>
    <chartFormat chart="14" format="215" series="1">
      <pivotArea type="data" outline="0" fieldPosition="0">
        <references count="1">
          <reference field="0" count="1" selected="0">
            <x v="19"/>
          </reference>
        </references>
      </pivotArea>
    </chartFormat>
    <chartFormat chart="14" format="216" series="1">
      <pivotArea type="data" outline="0" fieldPosition="0">
        <references count="1">
          <reference field="0" count="1" selected="0">
            <x v="20"/>
          </reference>
        </references>
      </pivotArea>
    </chartFormat>
    <chartFormat chart="14" format="217" series="1">
      <pivotArea type="data" outline="0" fieldPosition="0">
        <references count="1">
          <reference field="0" count="1" selected="0">
            <x v="21"/>
          </reference>
        </references>
      </pivotArea>
    </chartFormat>
    <chartFormat chart="14" format="218" series="1">
      <pivotArea type="data" outline="0" fieldPosition="0">
        <references count="1">
          <reference field="0" count="1" selected="0">
            <x v="22"/>
          </reference>
        </references>
      </pivotArea>
    </chartFormat>
    <chartFormat chart="14" format="219" series="1">
      <pivotArea type="data" outline="0" fieldPosition="0">
        <references count="1">
          <reference field="0" count="1" selected="0">
            <x v="23"/>
          </reference>
        </references>
      </pivotArea>
    </chartFormat>
    <chartFormat chart="15" format="240" series="1">
      <pivotArea type="data" outline="0" fieldPosition="0">
        <references count="1">
          <reference field="0" count="1" selected="0">
            <x v="0"/>
          </reference>
        </references>
      </pivotArea>
    </chartFormat>
    <chartFormat chart="15" format="241" series="1">
      <pivotArea type="data" outline="0" fieldPosition="0">
        <references count="1">
          <reference field="0" count="1" selected="0">
            <x v="1"/>
          </reference>
        </references>
      </pivotArea>
    </chartFormat>
    <chartFormat chart="15" format="242" series="1">
      <pivotArea type="data" outline="0" fieldPosition="0">
        <references count="1">
          <reference field="0" count="1" selected="0">
            <x v="2"/>
          </reference>
        </references>
      </pivotArea>
    </chartFormat>
    <chartFormat chart="15" format="243" series="1">
      <pivotArea type="data" outline="0" fieldPosition="0">
        <references count="1">
          <reference field="0" count="1" selected="0">
            <x v="3"/>
          </reference>
        </references>
      </pivotArea>
    </chartFormat>
    <chartFormat chart="15" format="244" series="1">
      <pivotArea type="data" outline="0" fieldPosition="0">
        <references count="1">
          <reference field="0" count="1" selected="0">
            <x v="4"/>
          </reference>
        </references>
      </pivotArea>
    </chartFormat>
    <chartFormat chart="15" format="245" series="1">
      <pivotArea type="data" outline="0" fieldPosition="0">
        <references count="1">
          <reference field="0" count="1" selected="0">
            <x v="5"/>
          </reference>
        </references>
      </pivotArea>
    </chartFormat>
    <chartFormat chart="15" format="246" series="1">
      <pivotArea type="data" outline="0" fieldPosition="0">
        <references count="1">
          <reference field="0" count="1" selected="0">
            <x v="6"/>
          </reference>
        </references>
      </pivotArea>
    </chartFormat>
    <chartFormat chart="15" format="247" series="1">
      <pivotArea type="data" outline="0" fieldPosition="0">
        <references count="1">
          <reference field="0" count="1" selected="0">
            <x v="9"/>
          </reference>
        </references>
      </pivotArea>
    </chartFormat>
    <chartFormat chart="15" format="248" series="1">
      <pivotArea type="data" outline="0" fieldPosition="0">
        <references count="1">
          <reference field="0" count="1" selected="0">
            <x v="10"/>
          </reference>
        </references>
      </pivotArea>
    </chartFormat>
    <chartFormat chart="15" format="249" series="1">
      <pivotArea type="data" outline="0" fieldPosition="0">
        <references count="1">
          <reference field="0" count="1" selected="0">
            <x v="11"/>
          </reference>
        </references>
      </pivotArea>
    </chartFormat>
    <chartFormat chart="15" format="250" series="1">
      <pivotArea type="data" outline="0" fieldPosition="0">
        <references count="1">
          <reference field="0" count="1" selected="0">
            <x v="12"/>
          </reference>
        </references>
      </pivotArea>
    </chartFormat>
    <chartFormat chart="15" format="251" series="1">
      <pivotArea type="data" outline="0" fieldPosition="0">
        <references count="1">
          <reference field="0" count="1" selected="0">
            <x v="15"/>
          </reference>
        </references>
      </pivotArea>
    </chartFormat>
    <chartFormat chart="15" format="252" series="1">
      <pivotArea type="data" outline="0" fieldPosition="0">
        <references count="1">
          <reference field="0" count="1" selected="0">
            <x v="16"/>
          </reference>
        </references>
      </pivotArea>
    </chartFormat>
    <chartFormat chart="15" format="253" series="1">
      <pivotArea type="data" outline="0" fieldPosition="0">
        <references count="1">
          <reference field="0" count="1" selected="0">
            <x v="17"/>
          </reference>
        </references>
      </pivotArea>
    </chartFormat>
    <chartFormat chart="15" format="254" series="1">
      <pivotArea type="data" outline="0" fieldPosition="0">
        <references count="1">
          <reference field="0" count="1" selected="0">
            <x v="18"/>
          </reference>
        </references>
      </pivotArea>
    </chartFormat>
    <chartFormat chart="15" format="255" series="1">
      <pivotArea type="data" outline="0" fieldPosition="0">
        <references count="1">
          <reference field="0" count="1" selected="0">
            <x v="19"/>
          </reference>
        </references>
      </pivotArea>
    </chartFormat>
    <chartFormat chart="15" format="256" series="1">
      <pivotArea type="data" outline="0" fieldPosition="0">
        <references count="1">
          <reference field="0" count="1" selected="0">
            <x v="20"/>
          </reference>
        </references>
      </pivotArea>
    </chartFormat>
    <chartFormat chart="15" format="257" series="1">
      <pivotArea type="data" outline="0" fieldPosition="0">
        <references count="1">
          <reference field="0" count="1" selected="0">
            <x v="21"/>
          </reference>
        </references>
      </pivotArea>
    </chartFormat>
    <chartFormat chart="15" format="258" series="1">
      <pivotArea type="data" outline="0" fieldPosition="0">
        <references count="1">
          <reference field="0" count="1" selected="0">
            <x v="22"/>
          </reference>
        </references>
      </pivotArea>
    </chartFormat>
    <chartFormat chart="15" format="259" series="1">
      <pivotArea type="data" outline="0" fieldPosition="0">
        <references count="1">
          <reference field="0" count="1" selected="0">
            <x v="23"/>
          </reference>
        </references>
      </pivotArea>
    </chartFormat>
    <chartFormat chart="16" format="280" series="1">
      <pivotArea type="data" outline="0" fieldPosition="0">
        <references count="1">
          <reference field="0" count="1" selected="0">
            <x v="0"/>
          </reference>
        </references>
      </pivotArea>
    </chartFormat>
    <chartFormat chart="16" format="281" series="1">
      <pivotArea type="data" outline="0" fieldPosition="0">
        <references count="1">
          <reference field="0" count="1" selected="0">
            <x v="1"/>
          </reference>
        </references>
      </pivotArea>
    </chartFormat>
    <chartFormat chart="16" format="282" series="1">
      <pivotArea type="data" outline="0" fieldPosition="0">
        <references count="1">
          <reference field="0" count="1" selected="0">
            <x v="2"/>
          </reference>
        </references>
      </pivotArea>
    </chartFormat>
    <chartFormat chart="16" format="283" series="1">
      <pivotArea type="data" outline="0" fieldPosition="0">
        <references count="1">
          <reference field="0" count="1" selected="0">
            <x v="3"/>
          </reference>
        </references>
      </pivotArea>
    </chartFormat>
    <chartFormat chart="16" format="284" series="1">
      <pivotArea type="data" outline="0" fieldPosition="0">
        <references count="1">
          <reference field="0" count="1" selected="0">
            <x v="4"/>
          </reference>
        </references>
      </pivotArea>
    </chartFormat>
    <chartFormat chart="16" format="285" series="1">
      <pivotArea type="data" outline="0" fieldPosition="0">
        <references count="1">
          <reference field="0" count="1" selected="0">
            <x v="5"/>
          </reference>
        </references>
      </pivotArea>
    </chartFormat>
    <chartFormat chart="16" format="286" series="1">
      <pivotArea type="data" outline="0" fieldPosition="0">
        <references count="1">
          <reference field="0" count="1" selected="0">
            <x v="6"/>
          </reference>
        </references>
      </pivotArea>
    </chartFormat>
    <chartFormat chart="16" format="287" series="1">
      <pivotArea type="data" outline="0" fieldPosition="0">
        <references count="1">
          <reference field="0" count="1" selected="0">
            <x v="9"/>
          </reference>
        </references>
      </pivotArea>
    </chartFormat>
    <chartFormat chart="16" format="288" series="1">
      <pivotArea type="data" outline="0" fieldPosition="0">
        <references count="1">
          <reference field="0" count="1" selected="0">
            <x v="10"/>
          </reference>
        </references>
      </pivotArea>
    </chartFormat>
    <chartFormat chart="16" format="289" series="1">
      <pivotArea type="data" outline="0" fieldPosition="0">
        <references count="1">
          <reference field="0" count="1" selected="0">
            <x v="11"/>
          </reference>
        </references>
      </pivotArea>
    </chartFormat>
    <chartFormat chart="16" format="290" series="1">
      <pivotArea type="data" outline="0" fieldPosition="0">
        <references count="1">
          <reference field="0" count="1" selected="0">
            <x v="12"/>
          </reference>
        </references>
      </pivotArea>
    </chartFormat>
    <chartFormat chart="16" format="291" series="1">
      <pivotArea type="data" outline="0" fieldPosition="0">
        <references count="1">
          <reference field="0" count="1" selected="0">
            <x v="15"/>
          </reference>
        </references>
      </pivotArea>
    </chartFormat>
    <chartFormat chart="16" format="292" series="1">
      <pivotArea type="data" outline="0" fieldPosition="0">
        <references count="1">
          <reference field="0" count="1" selected="0">
            <x v="16"/>
          </reference>
        </references>
      </pivotArea>
    </chartFormat>
    <chartFormat chart="16" format="293" series="1">
      <pivotArea type="data" outline="0" fieldPosition="0">
        <references count="1">
          <reference field="0" count="1" selected="0">
            <x v="17"/>
          </reference>
        </references>
      </pivotArea>
    </chartFormat>
    <chartFormat chart="16" format="294" series="1">
      <pivotArea type="data" outline="0" fieldPosition="0">
        <references count="1">
          <reference field="0" count="1" selected="0">
            <x v="18"/>
          </reference>
        </references>
      </pivotArea>
    </chartFormat>
    <chartFormat chart="16" format="295" series="1">
      <pivotArea type="data" outline="0" fieldPosition="0">
        <references count="1">
          <reference field="0" count="1" selected="0">
            <x v="19"/>
          </reference>
        </references>
      </pivotArea>
    </chartFormat>
    <chartFormat chart="16" format="296" series="1">
      <pivotArea type="data" outline="0" fieldPosition="0">
        <references count="1">
          <reference field="0" count="1" selected="0">
            <x v="20"/>
          </reference>
        </references>
      </pivotArea>
    </chartFormat>
    <chartFormat chart="16" format="297" series="1">
      <pivotArea type="data" outline="0" fieldPosition="0">
        <references count="1">
          <reference field="0" count="1" selected="0">
            <x v="21"/>
          </reference>
        </references>
      </pivotArea>
    </chartFormat>
    <chartFormat chart="16" format="298" series="1">
      <pivotArea type="data" outline="0" fieldPosition="0">
        <references count="1">
          <reference field="0" count="1" selected="0">
            <x v="22"/>
          </reference>
        </references>
      </pivotArea>
    </chartFormat>
    <chartFormat chart="16" format="299" series="1">
      <pivotArea type="data" outline="0" fieldPosition="0">
        <references count="1">
          <reference field="0" count="1" selected="0">
            <x v="23"/>
          </reference>
        </references>
      </pivotArea>
    </chartFormat>
    <chartFormat chart="17" format="320" series="1">
      <pivotArea type="data" outline="0" fieldPosition="0">
        <references count="1">
          <reference field="0" count="1" selected="0">
            <x v="0"/>
          </reference>
        </references>
      </pivotArea>
    </chartFormat>
    <chartFormat chart="17" format="321" series="1">
      <pivotArea type="data" outline="0" fieldPosition="0">
        <references count="1">
          <reference field="0" count="1" selected="0">
            <x v="1"/>
          </reference>
        </references>
      </pivotArea>
    </chartFormat>
    <chartFormat chart="17" format="322" series="1">
      <pivotArea type="data" outline="0" fieldPosition="0">
        <references count="1">
          <reference field="0" count="1" selected="0">
            <x v="2"/>
          </reference>
        </references>
      </pivotArea>
    </chartFormat>
    <chartFormat chart="17" format="323" series="1">
      <pivotArea type="data" outline="0" fieldPosition="0">
        <references count="1">
          <reference field="0" count="1" selected="0">
            <x v="3"/>
          </reference>
        </references>
      </pivotArea>
    </chartFormat>
    <chartFormat chart="17" format="324" series="1">
      <pivotArea type="data" outline="0" fieldPosition="0">
        <references count="1">
          <reference field="0" count="1" selected="0">
            <x v="4"/>
          </reference>
        </references>
      </pivotArea>
    </chartFormat>
    <chartFormat chart="17" format="325" series="1">
      <pivotArea type="data" outline="0" fieldPosition="0">
        <references count="1">
          <reference field="0" count="1" selected="0">
            <x v="5"/>
          </reference>
        </references>
      </pivotArea>
    </chartFormat>
    <chartFormat chart="17" format="326" series="1">
      <pivotArea type="data" outline="0" fieldPosition="0">
        <references count="1">
          <reference field="0" count="1" selected="0">
            <x v="6"/>
          </reference>
        </references>
      </pivotArea>
    </chartFormat>
    <chartFormat chart="17" format="327" series="1">
      <pivotArea type="data" outline="0" fieldPosition="0">
        <references count="1">
          <reference field="0" count="1" selected="0">
            <x v="9"/>
          </reference>
        </references>
      </pivotArea>
    </chartFormat>
    <chartFormat chart="17" format="328" series="1">
      <pivotArea type="data" outline="0" fieldPosition="0">
        <references count="1">
          <reference field="0" count="1" selected="0">
            <x v="10"/>
          </reference>
        </references>
      </pivotArea>
    </chartFormat>
    <chartFormat chart="17" format="329" series="1">
      <pivotArea type="data" outline="0" fieldPosition="0">
        <references count="1">
          <reference field="0" count="1" selected="0">
            <x v="11"/>
          </reference>
        </references>
      </pivotArea>
    </chartFormat>
    <chartFormat chart="17" format="330" series="1">
      <pivotArea type="data" outline="0" fieldPosition="0">
        <references count="1">
          <reference field="0" count="1" selected="0">
            <x v="12"/>
          </reference>
        </references>
      </pivotArea>
    </chartFormat>
    <chartFormat chart="17" format="331" series="1">
      <pivotArea type="data" outline="0" fieldPosition="0">
        <references count="1">
          <reference field="0" count="1" selected="0">
            <x v="15"/>
          </reference>
        </references>
      </pivotArea>
    </chartFormat>
    <chartFormat chart="17" format="332" series="1">
      <pivotArea type="data" outline="0" fieldPosition="0">
        <references count="1">
          <reference field="0" count="1" selected="0">
            <x v="16"/>
          </reference>
        </references>
      </pivotArea>
    </chartFormat>
    <chartFormat chart="17" format="333" series="1">
      <pivotArea type="data" outline="0" fieldPosition="0">
        <references count="1">
          <reference field="0" count="1" selected="0">
            <x v="17"/>
          </reference>
        </references>
      </pivotArea>
    </chartFormat>
    <chartFormat chart="17" format="334" series="1">
      <pivotArea type="data" outline="0" fieldPosition="0">
        <references count="1">
          <reference field="0" count="1" selected="0">
            <x v="18"/>
          </reference>
        </references>
      </pivotArea>
    </chartFormat>
    <chartFormat chart="17" format="335" series="1">
      <pivotArea type="data" outline="0" fieldPosition="0">
        <references count="1">
          <reference field="0" count="1" selected="0">
            <x v="19"/>
          </reference>
        </references>
      </pivotArea>
    </chartFormat>
    <chartFormat chart="17" format="336" series="1">
      <pivotArea type="data" outline="0" fieldPosition="0">
        <references count="1">
          <reference field="0" count="1" selected="0">
            <x v="20"/>
          </reference>
        </references>
      </pivotArea>
    </chartFormat>
    <chartFormat chart="17" format="337" series="1">
      <pivotArea type="data" outline="0" fieldPosition="0">
        <references count="1">
          <reference field="0" count="1" selected="0">
            <x v="21"/>
          </reference>
        </references>
      </pivotArea>
    </chartFormat>
    <chartFormat chart="17" format="338" series="1">
      <pivotArea type="data" outline="0" fieldPosition="0">
        <references count="1">
          <reference field="0" count="1" selected="0">
            <x v="22"/>
          </reference>
        </references>
      </pivotArea>
    </chartFormat>
    <chartFormat chart="17" format="339" series="1">
      <pivotArea type="data" outline="0" fieldPosition="0">
        <references count="1">
          <reference field="0" count="1" selected="0">
            <x v="23"/>
          </reference>
        </references>
      </pivotArea>
    </chartFormat>
    <chartFormat chart="17" format="340" series="1">
      <pivotArea type="data" outline="0" fieldPosition="0">
        <references count="2">
          <reference field="4294967294" count="1" selected="0">
            <x v="0"/>
          </reference>
          <reference field="0" count="1" selected="0">
            <x v="0"/>
          </reference>
        </references>
      </pivotArea>
    </chartFormat>
    <chartFormat chart="17" format="341" series="1">
      <pivotArea type="data" outline="0" fieldPosition="0">
        <references count="2">
          <reference field="4294967294" count="1" selected="0">
            <x v="0"/>
          </reference>
          <reference field="0" count="1" selected="0">
            <x v="1"/>
          </reference>
        </references>
      </pivotArea>
    </chartFormat>
    <chartFormat chart="17" format="342" series="1">
      <pivotArea type="data" outline="0" fieldPosition="0">
        <references count="2">
          <reference field="4294967294" count="1" selected="0">
            <x v="0"/>
          </reference>
          <reference field="0" count="1" selected="0">
            <x v="2"/>
          </reference>
        </references>
      </pivotArea>
    </chartFormat>
    <chartFormat chart="17" format="343" series="1">
      <pivotArea type="data" outline="0" fieldPosition="0">
        <references count="2">
          <reference field="4294967294" count="1" selected="0">
            <x v="0"/>
          </reference>
          <reference field="0" count="1" selected="0">
            <x v="3"/>
          </reference>
        </references>
      </pivotArea>
    </chartFormat>
    <chartFormat chart="17" format="344" series="1">
      <pivotArea type="data" outline="0" fieldPosition="0">
        <references count="2">
          <reference field="4294967294" count="1" selected="0">
            <x v="0"/>
          </reference>
          <reference field="0" count="1" selected="0">
            <x v="4"/>
          </reference>
        </references>
      </pivotArea>
    </chartFormat>
    <chartFormat chart="17" format="345" series="1">
      <pivotArea type="data" outline="0" fieldPosition="0">
        <references count="2">
          <reference field="4294967294" count="1" selected="0">
            <x v="0"/>
          </reference>
          <reference field="0" count="1" selected="0">
            <x v="5"/>
          </reference>
        </references>
      </pivotArea>
    </chartFormat>
    <chartFormat chart="17" format="346" series="1">
      <pivotArea type="data" outline="0" fieldPosition="0">
        <references count="2">
          <reference field="4294967294" count="1" selected="0">
            <x v="0"/>
          </reference>
          <reference field="0" count="1" selected="0">
            <x v="6"/>
          </reference>
        </references>
      </pivotArea>
    </chartFormat>
    <chartFormat chart="17" format="347" series="1">
      <pivotArea type="data" outline="0" fieldPosition="0">
        <references count="2">
          <reference field="4294967294" count="1" selected="0">
            <x v="0"/>
          </reference>
          <reference field="0" count="1" selected="0">
            <x v="9"/>
          </reference>
        </references>
      </pivotArea>
    </chartFormat>
    <chartFormat chart="17" format="348" series="1">
      <pivotArea type="data" outline="0" fieldPosition="0">
        <references count="2">
          <reference field="4294967294" count="1" selected="0">
            <x v="0"/>
          </reference>
          <reference field="0" count="1" selected="0">
            <x v="10"/>
          </reference>
        </references>
      </pivotArea>
    </chartFormat>
    <chartFormat chart="17" format="349" series="1">
      <pivotArea type="data" outline="0" fieldPosition="0">
        <references count="2">
          <reference field="4294967294" count="1" selected="0">
            <x v="0"/>
          </reference>
          <reference field="0" count="1" selected="0">
            <x v="11"/>
          </reference>
        </references>
      </pivotArea>
    </chartFormat>
    <chartFormat chart="17" format="350" series="1">
      <pivotArea type="data" outline="0" fieldPosition="0">
        <references count="2">
          <reference field="4294967294" count="1" selected="0">
            <x v="0"/>
          </reference>
          <reference field="0" count="1" selected="0">
            <x v="12"/>
          </reference>
        </references>
      </pivotArea>
    </chartFormat>
    <chartFormat chart="17" format="351" series="1">
      <pivotArea type="data" outline="0" fieldPosition="0">
        <references count="2">
          <reference field="4294967294" count="1" selected="0">
            <x v="0"/>
          </reference>
          <reference field="0" count="1" selected="0">
            <x v="15"/>
          </reference>
        </references>
      </pivotArea>
    </chartFormat>
    <chartFormat chart="17" format="352" series="1">
      <pivotArea type="data" outline="0" fieldPosition="0">
        <references count="2">
          <reference field="4294967294" count="1" selected="0">
            <x v="0"/>
          </reference>
          <reference field="0" count="1" selected="0">
            <x v="16"/>
          </reference>
        </references>
      </pivotArea>
    </chartFormat>
    <chartFormat chart="17" format="353" series="1">
      <pivotArea type="data" outline="0" fieldPosition="0">
        <references count="2">
          <reference field="4294967294" count="1" selected="0">
            <x v="0"/>
          </reference>
          <reference field="0" count="1" selected="0">
            <x v="17"/>
          </reference>
        </references>
      </pivotArea>
    </chartFormat>
    <chartFormat chart="17" format="354" series="1">
      <pivotArea type="data" outline="0" fieldPosition="0">
        <references count="2">
          <reference field="4294967294" count="1" selected="0">
            <x v="0"/>
          </reference>
          <reference field="0" count="1" selected="0">
            <x v="18"/>
          </reference>
        </references>
      </pivotArea>
    </chartFormat>
    <chartFormat chart="17" format="355" series="1">
      <pivotArea type="data" outline="0" fieldPosition="0">
        <references count="2">
          <reference field="4294967294" count="1" selected="0">
            <x v="0"/>
          </reference>
          <reference field="0" count="1" selected="0">
            <x v="19"/>
          </reference>
        </references>
      </pivotArea>
    </chartFormat>
    <chartFormat chart="17" format="356" series="1">
      <pivotArea type="data" outline="0" fieldPosition="0">
        <references count="2">
          <reference field="4294967294" count="1" selected="0">
            <x v="0"/>
          </reference>
          <reference field="0" count="1" selected="0">
            <x v="20"/>
          </reference>
        </references>
      </pivotArea>
    </chartFormat>
    <chartFormat chart="17" format="357" series="1">
      <pivotArea type="data" outline="0" fieldPosition="0">
        <references count="2">
          <reference field="4294967294" count="1" selected="0">
            <x v="0"/>
          </reference>
          <reference field="0" count="1" selected="0">
            <x v="21"/>
          </reference>
        </references>
      </pivotArea>
    </chartFormat>
    <chartFormat chart="17" format="358" series="1">
      <pivotArea type="data" outline="0" fieldPosition="0">
        <references count="2">
          <reference field="4294967294" count="1" selected="0">
            <x v="0"/>
          </reference>
          <reference field="0" count="1" selected="0">
            <x v="22"/>
          </reference>
        </references>
      </pivotArea>
    </chartFormat>
    <chartFormat chart="17" format="359" series="1">
      <pivotArea type="data" outline="0" fieldPosition="0">
        <references count="2">
          <reference field="4294967294" count="1" selected="0">
            <x v="0"/>
          </reference>
          <reference field="0" count="1" selected="0">
            <x v="23"/>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5.xml><?xml version="1.0" encoding="utf-8"?>
<pivotTableDefinition xmlns="http://schemas.openxmlformats.org/spreadsheetml/2006/main" xmlns:mc="http://schemas.openxmlformats.org/markup-compatibility/2006" xmlns:xr="http://schemas.microsoft.com/office/spreadsheetml/2014/revision" mc:Ignorable="xr" xr:uid="{00000000-0007-0000-0C00-000002000000}" name="TablaDinámica7" cacheId="0"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chartFormat="23">
  <location ref="A100:O114" firstHeaderRow="1" firstDataRow="2" firstDataCol="1" rowPageCount="1" colPageCount="1"/>
  <pivotFields count="34">
    <pivotField axis="axisCol" showAll="0">
      <items count="26">
        <item x="16"/>
        <item x="0"/>
        <item x="1"/>
        <item x="2"/>
        <item x="3"/>
        <item x="20"/>
        <item x="18"/>
        <item x="22"/>
        <item x="21"/>
        <item x="6"/>
        <item x="7"/>
        <item x="8"/>
        <item x="9"/>
        <item x="17"/>
        <item x="23"/>
        <item x="10"/>
        <item x="11"/>
        <item x="12"/>
        <item x="13"/>
        <item x="19"/>
        <item x="4"/>
        <item x="5"/>
        <item x="14"/>
        <item x="15"/>
        <item x="24"/>
        <item t="default"/>
      </items>
    </pivotField>
    <pivotField showAll="0"/>
    <pivotField showAll="0"/>
    <pivotField axis="axisRow" showAll="0">
      <items count="41">
        <item x="9"/>
        <item x="10"/>
        <item x="11"/>
        <item x="12"/>
        <item x="13"/>
        <item x="14"/>
        <item x="15"/>
        <item x="16"/>
        <item x="17"/>
        <item x="18"/>
        <item x="19"/>
        <item x="20"/>
        <item x="21"/>
        <item x="22"/>
        <item x="23"/>
        <item x="24"/>
        <item x="0"/>
        <item x="1"/>
        <item x="2"/>
        <item x="3"/>
        <item x="4"/>
        <item x="25"/>
        <item x="26"/>
        <item x="27"/>
        <item x="28"/>
        <item x="5"/>
        <item x="37"/>
        <item x="29"/>
        <item x="30"/>
        <item x="31"/>
        <item x="6"/>
        <item x="38"/>
        <item x="7"/>
        <item x="8"/>
        <item x="33"/>
        <item m="1" x="39"/>
        <item x="34"/>
        <item x="35"/>
        <item x="32"/>
        <item x="36"/>
        <item t="default"/>
      </items>
    </pivotField>
    <pivotField axis="axisPage" multipleItemSelectionAllowed="1" showAll="0">
      <items count="7">
        <item h="1" x="4"/>
        <item h="1" x="0"/>
        <item h="1" x="1"/>
        <item x="2"/>
        <item h="1" x="5"/>
        <item h="1"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3"/>
  </rowFields>
  <rowItems count="13">
    <i>
      <x v="12"/>
    </i>
    <i>
      <x v="13"/>
    </i>
    <i>
      <x v="14"/>
    </i>
    <i>
      <x v="15"/>
    </i>
    <i>
      <x v="21"/>
    </i>
    <i>
      <x v="22"/>
    </i>
    <i>
      <x v="23"/>
    </i>
    <i>
      <x v="24"/>
    </i>
    <i>
      <x v="27"/>
    </i>
    <i>
      <x v="28"/>
    </i>
    <i>
      <x v="29"/>
    </i>
    <i>
      <x v="38"/>
    </i>
    <i t="grand">
      <x/>
    </i>
  </rowItems>
  <colFields count="1">
    <field x="0"/>
  </colFields>
  <colItems count="14">
    <i>
      <x v="2"/>
    </i>
    <i>
      <x v="4"/>
    </i>
    <i>
      <x v="6"/>
    </i>
    <i>
      <x v="7"/>
    </i>
    <i>
      <x v="8"/>
    </i>
    <i>
      <x v="10"/>
    </i>
    <i>
      <x v="12"/>
    </i>
    <i>
      <x v="14"/>
    </i>
    <i>
      <x v="16"/>
    </i>
    <i>
      <x v="18"/>
    </i>
    <i>
      <x v="20"/>
    </i>
    <i>
      <x v="21"/>
    </i>
    <i>
      <x v="22"/>
    </i>
    <i t="grand">
      <x/>
    </i>
  </colItems>
  <pageFields count="1">
    <pageField fld="4" hier="-1"/>
  </pageFields>
  <dataFields count="1">
    <dataField name="Promedio de Fosfatos" fld="19" subtotal="average" baseField="3" baseItem="15"/>
  </dataFields>
  <formats count="50">
    <format dxfId="782">
      <pivotArea type="all" dataOnly="0" outline="0" fieldPosition="0"/>
    </format>
    <format dxfId="781">
      <pivotArea outline="0" collapsedLevelsAreSubtotals="1" fieldPosition="0"/>
    </format>
    <format dxfId="780">
      <pivotArea type="origin" dataOnly="0" labelOnly="1" outline="0" fieldPosition="0"/>
    </format>
    <format dxfId="779">
      <pivotArea field="0" type="button" dataOnly="0" labelOnly="1" outline="0" axis="axisCol" fieldPosition="0"/>
    </format>
    <format dxfId="778">
      <pivotArea type="topRight" dataOnly="0" labelOnly="1" outline="0" fieldPosition="0"/>
    </format>
    <format dxfId="777">
      <pivotArea field="3" type="button" dataOnly="0" labelOnly="1" outline="0" axis="axisRow" fieldPosition="0"/>
    </format>
    <format dxfId="776">
      <pivotArea dataOnly="0" labelOnly="1" fieldPosition="0">
        <references count="1">
          <reference field="3" count="9">
            <x v="16"/>
            <x v="17"/>
            <x v="18"/>
            <x v="19"/>
            <x v="20"/>
            <x v="25"/>
            <x v="30"/>
            <x v="32"/>
            <x v="33"/>
          </reference>
        </references>
      </pivotArea>
    </format>
    <format dxfId="775">
      <pivotArea dataOnly="0" labelOnly="1" grandRow="1" outline="0" fieldPosition="0"/>
    </format>
    <format dxfId="774">
      <pivotArea dataOnly="0" labelOnly="1" fieldPosition="0">
        <references count="1">
          <reference field="0" count="18">
            <x v="0"/>
            <x v="1"/>
            <x v="2"/>
            <x v="3"/>
            <x v="4"/>
            <x v="9"/>
            <x v="10"/>
            <x v="11"/>
            <x v="12"/>
            <x v="13"/>
            <x v="15"/>
            <x v="16"/>
            <x v="17"/>
            <x v="18"/>
            <x v="20"/>
            <x v="21"/>
            <x v="22"/>
            <x v="23"/>
          </reference>
        </references>
      </pivotArea>
    </format>
    <format dxfId="773">
      <pivotArea dataOnly="0" labelOnly="1" grandCol="1" outline="0" fieldPosition="0"/>
    </format>
    <format dxfId="772">
      <pivotArea type="all" dataOnly="0" outline="0" fieldPosition="0"/>
    </format>
    <format dxfId="771">
      <pivotArea outline="0" collapsedLevelsAreSubtotals="1" fieldPosition="0"/>
    </format>
    <format dxfId="770">
      <pivotArea type="origin" dataOnly="0" labelOnly="1" outline="0" fieldPosition="0"/>
    </format>
    <format dxfId="769">
      <pivotArea field="0" type="button" dataOnly="0" labelOnly="1" outline="0" axis="axisCol" fieldPosition="0"/>
    </format>
    <format dxfId="768">
      <pivotArea type="topRight" dataOnly="0" labelOnly="1" outline="0" fieldPosition="0"/>
    </format>
    <format dxfId="767">
      <pivotArea field="3" type="button" dataOnly="0" labelOnly="1" outline="0" axis="axisRow" fieldPosition="0"/>
    </format>
    <format dxfId="766">
      <pivotArea dataOnly="0" labelOnly="1" fieldPosition="0">
        <references count="1">
          <reference field="3" count="11">
            <x v="12"/>
            <x v="13"/>
            <x v="14"/>
            <x v="15"/>
            <x v="21"/>
            <x v="22"/>
            <x v="23"/>
            <x v="24"/>
            <x v="27"/>
            <x v="28"/>
            <x v="29"/>
          </reference>
        </references>
      </pivotArea>
    </format>
    <format dxfId="765">
      <pivotArea dataOnly="0" labelOnly="1" grandRow="1" outline="0" fieldPosition="0"/>
    </format>
    <format dxfId="764">
      <pivotArea dataOnly="0" labelOnly="1" fieldPosition="0">
        <references count="1">
          <reference field="0" count="13">
            <x v="2"/>
            <x v="4"/>
            <x v="6"/>
            <x v="7"/>
            <x v="8"/>
            <x v="10"/>
            <x v="12"/>
            <x v="14"/>
            <x v="16"/>
            <x v="18"/>
            <x v="20"/>
            <x v="21"/>
            <x v="22"/>
          </reference>
        </references>
      </pivotArea>
    </format>
    <format dxfId="763">
      <pivotArea dataOnly="0" labelOnly="1" grandCol="1" outline="0" fieldPosition="0"/>
    </format>
    <format dxfId="762">
      <pivotArea type="all" dataOnly="0" outline="0" fieldPosition="0"/>
    </format>
    <format dxfId="761">
      <pivotArea outline="0" collapsedLevelsAreSubtotals="1" fieldPosition="0"/>
    </format>
    <format dxfId="760">
      <pivotArea type="origin" dataOnly="0" labelOnly="1" outline="0" fieldPosition="0"/>
    </format>
    <format dxfId="759">
      <pivotArea field="0" type="button" dataOnly="0" labelOnly="1" outline="0" axis="axisCol" fieldPosition="0"/>
    </format>
    <format dxfId="758">
      <pivotArea type="topRight" dataOnly="0" labelOnly="1" outline="0" fieldPosition="0"/>
    </format>
    <format dxfId="757">
      <pivotArea field="3" type="button" dataOnly="0" labelOnly="1" outline="0" axis="axisRow" fieldPosition="0"/>
    </format>
    <format dxfId="756">
      <pivotArea dataOnly="0" labelOnly="1" fieldPosition="0">
        <references count="1">
          <reference field="3" count="11">
            <x v="12"/>
            <x v="13"/>
            <x v="14"/>
            <x v="15"/>
            <x v="21"/>
            <x v="22"/>
            <x v="23"/>
            <x v="24"/>
            <x v="27"/>
            <x v="28"/>
            <x v="29"/>
          </reference>
        </references>
      </pivotArea>
    </format>
    <format dxfId="755">
      <pivotArea dataOnly="0" labelOnly="1" grandRow="1" outline="0" fieldPosition="0"/>
    </format>
    <format dxfId="754">
      <pivotArea dataOnly="0" labelOnly="1" fieldPosition="0">
        <references count="1">
          <reference field="0" count="13">
            <x v="2"/>
            <x v="4"/>
            <x v="6"/>
            <x v="7"/>
            <x v="8"/>
            <x v="10"/>
            <x v="12"/>
            <x v="14"/>
            <x v="16"/>
            <x v="18"/>
            <x v="20"/>
            <x v="21"/>
            <x v="22"/>
          </reference>
        </references>
      </pivotArea>
    </format>
    <format dxfId="753">
      <pivotArea dataOnly="0" labelOnly="1" grandCol="1" outline="0" fieldPosition="0"/>
    </format>
    <format dxfId="752">
      <pivotArea type="all" dataOnly="0" outline="0" fieldPosition="0"/>
    </format>
    <format dxfId="751">
      <pivotArea outline="0" collapsedLevelsAreSubtotals="1" fieldPosition="0"/>
    </format>
    <format dxfId="750">
      <pivotArea type="origin" dataOnly="0" labelOnly="1" outline="0" fieldPosition="0"/>
    </format>
    <format dxfId="749">
      <pivotArea field="0" type="button" dataOnly="0" labelOnly="1" outline="0" axis="axisCol" fieldPosition="0"/>
    </format>
    <format dxfId="748">
      <pivotArea type="topRight" dataOnly="0" labelOnly="1" outline="0" fieldPosition="0"/>
    </format>
    <format dxfId="747">
      <pivotArea field="3" type="button" dataOnly="0" labelOnly="1" outline="0" axis="axisRow" fieldPosition="0"/>
    </format>
    <format dxfId="746">
      <pivotArea dataOnly="0" labelOnly="1" fieldPosition="0">
        <references count="1">
          <reference field="3" count="11">
            <x v="12"/>
            <x v="13"/>
            <x v="14"/>
            <x v="15"/>
            <x v="21"/>
            <x v="22"/>
            <x v="23"/>
            <x v="24"/>
            <x v="27"/>
            <x v="28"/>
            <x v="29"/>
          </reference>
        </references>
      </pivotArea>
    </format>
    <format dxfId="745">
      <pivotArea dataOnly="0" labelOnly="1" grandRow="1" outline="0" fieldPosition="0"/>
    </format>
    <format dxfId="744">
      <pivotArea dataOnly="0" labelOnly="1" fieldPosition="0">
        <references count="1">
          <reference field="0" count="13">
            <x v="2"/>
            <x v="4"/>
            <x v="6"/>
            <x v="7"/>
            <x v="8"/>
            <x v="10"/>
            <x v="12"/>
            <x v="14"/>
            <x v="16"/>
            <x v="18"/>
            <x v="20"/>
            <x v="21"/>
            <x v="22"/>
          </reference>
        </references>
      </pivotArea>
    </format>
    <format dxfId="743">
      <pivotArea dataOnly="0" labelOnly="1" grandCol="1" outline="0" fieldPosition="0"/>
    </format>
    <format dxfId="742">
      <pivotArea type="all" dataOnly="0" outline="0" fieldPosition="0"/>
    </format>
    <format dxfId="741">
      <pivotArea outline="0" collapsedLevelsAreSubtotals="1" fieldPosition="0"/>
    </format>
    <format dxfId="740">
      <pivotArea type="origin" dataOnly="0" labelOnly="1" outline="0" fieldPosition="0"/>
    </format>
    <format dxfId="739">
      <pivotArea field="0" type="button" dataOnly="0" labelOnly="1" outline="0" axis="axisCol" fieldPosition="0"/>
    </format>
    <format dxfId="738">
      <pivotArea type="topRight" dataOnly="0" labelOnly="1" outline="0" fieldPosition="0"/>
    </format>
    <format dxfId="737">
      <pivotArea field="3" type="button" dataOnly="0" labelOnly="1" outline="0" axis="axisRow" fieldPosition="0"/>
    </format>
    <format dxfId="736">
      <pivotArea dataOnly="0" labelOnly="1" fieldPosition="0">
        <references count="1">
          <reference field="3" count="11">
            <x v="12"/>
            <x v="13"/>
            <x v="14"/>
            <x v="15"/>
            <x v="21"/>
            <x v="22"/>
            <x v="23"/>
            <x v="24"/>
            <x v="27"/>
            <x v="28"/>
            <x v="29"/>
          </reference>
        </references>
      </pivotArea>
    </format>
    <format dxfId="735">
      <pivotArea dataOnly="0" labelOnly="1" grandRow="1" outline="0" fieldPosition="0"/>
    </format>
    <format dxfId="734">
      <pivotArea dataOnly="0" labelOnly="1" fieldPosition="0">
        <references count="1">
          <reference field="0" count="13">
            <x v="2"/>
            <x v="4"/>
            <x v="6"/>
            <x v="7"/>
            <x v="8"/>
            <x v="10"/>
            <x v="12"/>
            <x v="14"/>
            <x v="16"/>
            <x v="18"/>
            <x v="20"/>
            <x v="21"/>
            <x v="22"/>
          </reference>
        </references>
      </pivotArea>
    </format>
    <format dxfId="733">
      <pivotArea dataOnly="0" labelOnly="1" grandCol="1" outline="0" fieldPosition="0"/>
    </format>
  </formats>
  <chartFormats count="91">
    <chartFormat chart="14" format="39" series="1">
      <pivotArea type="data" outline="0" fieldPosition="0">
        <references count="1">
          <reference field="0" count="1" selected="0">
            <x v="2"/>
          </reference>
        </references>
      </pivotArea>
    </chartFormat>
    <chartFormat chart="14" format="40" series="1">
      <pivotArea type="data" outline="0" fieldPosition="0">
        <references count="1">
          <reference field="0" count="1" selected="0">
            <x v="4"/>
          </reference>
        </references>
      </pivotArea>
    </chartFormat>
    <chartFormat chart="14" format="41" series="1">
      <pivotArea type="data" outline="0" fieldPosition="0">
        <references count="1">
          <reference field="0" count="1" selected="0">
            <x v="6"/>
          </reference>
        </references>
      </pivotArea>
    </chartFormat>
    <chartFormat chart="14" format="42" series="1">
      <pivotArea type="data" outline="0" fieldPosition="0">
        <references count="1">
          <reference field="0" count="1" selected="0">
            <x v="7"/>
          </reference>
        </references>
      </pivotArea>
    </chartFormat>
    <chartFormat chart="14" format="43" series="1">
      <pivotArea type="data" outline="0" fieldPosition="0">
        <references count="1">
          <reference field="0" count="1" selected="0">
            <x v="8"/>
          </reference>
        </references>
      </pivotArea>
    </chartFormat>
    <chartFormat chart="14" format="44" series="1">
      <pivotArea type="data" outline="0" fieldPosition="0">
        <references count="1">
          <reference field="0" count="1" selected="0">
            <x v="10"/>
          </reference>
        </references>
      </pivotArea>
    </chartFormat>
    <chartFormat chart="14" format="45" series="1">
      <pivotArea type="data" outline="0" fieldPosition="0">
        <references count="1">
          <reference field="0" count="1" selected="0">
            <x v="12"/>
          </reference>
        </references>
      </pivotArea>
    </chartFormat>
    <chartFormat chart="14" format="46" series="1">
      <pivotArea type="data" outline="0" fieldPosition="0">
        <references count="1">
          <reference field="0" count="1" selected="0">
            <x v="14"/>
          </reference>
        </references>
      </pivotArea>
    </chartFormat>
    <chartFormat chart="14" format="47" series="1">
      <pivotArea type="data" outline="0" fieldPosition="0">
        <references count="1">
          <reference field="0" count="1" selected="0">
            <x v="16"/>
          </reference>
        </references>
      </pivotArea>
    </chartFormat>
    <chartFormat chart="14" format="48" series="1">
      <pivotArea type="data" outline="0" fieldPosition="0">
        <references count="1">
          <reference field="0" count="1" selected="0">
            <x v="18"/>
          </reference>
        </references>
      </pivotArea>
    </chartFormat>
    <chartFormat chart="14" format="49" series="1">
      <pivotArea type="data" outline="0" fieldPosition="0">
        <references count="1">
          <reference field="0" count="1" selected="0">
            <x v="20"/>
          </reference>
        </references>
      </pivotArea>
    </chartFormat>
    <chartFormat chart="14" format="50" series="1">
      <pivotArea type="data" outline="0" fieldPosition="0">
        <references count="1">
          <reference field="0" count="1" selected="0">
            <x v="21"/>
          </reference>
        </references>
      </pivotArea>
    </chartFormat>
    <chartFormat chart="14" format="51" series="1">
      <pivotArea type="data" outline="0" fieldPosition="0">
        <references count="1">
          <reference field="0" count="1" selected="0">
            <x v="22"/>
          </reference>
        </references>
      </pivotArea>
    </chartFormat>
    <chartFormat chart="16" format="104" series="1">
      <pivotArea type="data" outline="0" fieldPosition="0">
        <references count="1">
          <reference field="0" count="1" selected="0">
            <x v="2"/>
          </reference>
        </references>
      </pivotArea>
    </chartFormat>
    <chartFormat chart="16" format="105" series="1">
      <pivotArea type="data" outline="0" fieldPosition="0">
        <references count="1">
          <reference field="0" count="1" selected="0">
            <x v="4"/>
          </reference>
        </references>
      </pivotArea>
    </chartFormat>
    <chartFormat chart="16" format="106" series="1">
      <pivotArea type="data" outline="0" fieldPosition="0">
        <references count="1">
          <reference field="0" count="1" selected="0">
            <x v="6"/>
          </reference>
        </references>
      </pivotArea>
    </chartFormat>
    <chartFormat chart="16" format="107" series="1">
      <pivotArea type="data" outline="0" fieldPosition="0">
        <references count="1">
          <reference field="0" count="1" selected="0">
            <x v="7"/>
          </reference>
        </references>
      </pivotArea>
    </chartFormat>
    <chartFormat chart="16" format="108" series="1">
      <pivotArea type="data" outline="0" fieldPosition="0">
        <references count="1">
          <reference field="0" count="1" selected="0">
            <x v="8"/>
          </reference>
        </references>
      </pivotArea>
    </chartFormat>
    <chartFormat chart="16" format="109" series="1">
      <pivotArea type="data" outline="0" fieldPosition="0">
        <references count="1">
          <reference field="0" count="1" selected="0">
            <x v="10"/>
          </reference>
        </references>
      </pivotArea>
    </chartFormat>
    <chartFormat chart="16" format="110" series="1">
      <pivotArea type="data" outline="0" fieldPosition="0">
        <references count="1">
          <reference field="0" count="1" selected="0">
            <x v="12"/>
          </reference>
        </references>
      </pivotArea>
    </chartFormat>
    <chartFormat chart="16" format="111" series="1">
      <pivotArea type="data" outline="0" fieldPosition="0">
        <references count="1">
          <reference field="0" count="1" selected="0">
            <x v="14"/>
          </reference>
        </references>
      </pivotArea>
    </chartFormat>
    <chartFormat chart="16" format="112" series="1">
      <pivotArea type="data" outline="0" fieldPosition="0">
        <references count="1">
          <reference field="0" count="1" selected="0">
            <x v="16"/>
          </reference>
        </references>
      </pivotArea>
    </chartFormat>
    <chartFormat chart="16" format="113" series="1">
      <pivotArea type="data" outline="0" fieldPosition="0">
        <references count="1">
          <reference field="0" count="1" selected="0">
            <x v="18"/>
          </reference>
        </references>
      </pivotArea>
    </chartFormat>
    <chartFormat chart="16" format="114" series="1">
      <pivotArea type="data" outline="0" fieldPosition="0">
        <references count="1">
          <reference field="0" count="1" selected="0">
            <x v="20"/>
          </reference>
        </references>
      </pivotArea>
    </chartFormat>
    <chartFormat chart="16" format="115" series="1">
      <pivotArea type="data" outline="0" fieldPosition="0">
        <references count="1">
          <reference field="0" count="1" selected="0">
            <x v="21"/>
          </reference>
        </references>
      </pivotArea>
    </chartFormat>
    <chartFormat chart="16" format="116" series="1">
      <pivotArea type="data" outline="0" fieldPosition="0">
        <references count="1">
          <reference field="0" count="1" selected="0">
            <x v="22"/>
          </reference>
        </references>
      </pivotArea>
    </chartFormat>
    <chartFormat chart="17" format="130" series="1">
      <pivotArea type="data" outline="0" fieldPosition="0">
        <references count="1">
          <reference field="0" count="1" selected="0">
            <x v="2"/>
          </reference>
        </references>
      </pivotArea>
    </chartFormat>
    <chartFormat chart="17" format="131" series="1">
      <pivotArea type="data" outline="0" fieldPosition="0">
        <references count="1">
          <reference field="0" count="1" selected="0">
            <x v="4"/>
          </reference>
        </references>
      </pivotArea>
    </chartFormat>
    <chartFormat chart="17" format="132" series="1">
      <pivotArea type="data" outline="0" fieldPosition="0">
        <references count="1">
          <reference field="0" count="1" selected="0">
            <x v="6"/>
          </reference>
        </references>
      </pivotArea>
    </chartFormat>
    <chartFormat chart="17" format="133" series="1">
      <pivotArea type="data" outline="0" fieldPosition="0">
        <references count="1">
          <reference field="0" count="1" selected="0">
            <x v="7"/>
          </reference>
        </references>
      </pivotArea>
    </chartFormat>
    <chartFormat chart="17" format="134" series="1">
      <pivotArea type="data" outline="0" fieldPosition="0">
        <references count="1">
          <reference field="0" count="1" selected="0">
            <x v="8"/>
          </reference>
        </references>
      </pivotArea>
    </chartFormat>
    <chartFormat chart="17" format="135" series="1">
      <pivotArea type="data" outline="0" fieldPosition="0">
        <references count="1">
          <reference field="0" count="1" selected="0">
            <x v="10"/>
          </reference>
        </references>
      </pivotArea>
    </chartFormat>
    <chartFormat chart="17" format="136" series="1">
      <pivotArea type="data" outline="0" fieldPosition="0">
        <references count="1">
          <reference field="0" count="1" selected="0">
            <x v="12"/>
          </reference>
        </references>
      </pivotArea>
    </chartFormat>
    <chartFormat chart="17" format="137" series="1">
      <pivotArea type="data" outline="0" fieldPosition="0">
        <references count="1">
          <reference field="0" count="1" selected="0">
            <x v="14"/>
          </reference>
        </references>
      </pivotArea>
    </chartFormat>
    <chartFormat chart="17" format="138" series="1">
      <pivotArea type="data" outline="0" fieldPosition="0">
        <references count="1">
          <reference field="0" count="1" selected="0">
            <x v="16"/>
          </reference>
        </references>
      </pivotArea>
    </chartFormat>
    <chartFormat chart="17" format="139" series="1">
      <pivotArea type="data" outline="0" fieldPosition="0">
        <references count="1">
          <reference field="0" count="1" selected="0">
            <x v="18"/>
          </reference>
        </references>
      </pivotArea>
    </chartFormat>
    <chartFormat chart="17" format="140" series="1">
      <pivotArea type="data" outline="0" fieldPosition="0">
        <references count="1">
          <reference field="0" count="1" selected="0">
            <x v="20"/>
          </reference>
        </references>
      </pivotArea>
    </chartFormat>
    <chartFormat chart="17" format="141" series="1">
      <pivotArea type="data" outline="0" fieldPosition="0">
        <references count="1">
          <reference field="0" count="1" selected="0">
            <x v="21"/>
          </reference>
        </references>
      </pivotArea>
    </chartFormat>
    <chartFormat chart="17" format="142" series="1">
      <pivotArea type="data" outline="0" fieldPosition="0">
        <references count="1">
          <reference field="0" count="1" selected="0">
            <x v="22"/>
          </reference>
        </references>
      </pivotArea>
    </chartFormat>
    <chartFormat chart="18" format="156" series="1">
      <pivotArea type="data" outline="0" fieldPosition="0">
        <references count="1">
          <reference field="0" count="1" selected="0">
            <x v="2"/>
          </reference>
        </references>
      </pivotArea>
    </chartFormat>
    <chartFormat chart="18" format="157" series="1">
      <pivotArea type="data" outline="0" fieldPosition="0">
        <references count="1">
          <reference field="0" count="1" selected="0">
            <x v="4"/>
          </reference>
        </references>
      </pivotArea>
    </chartFormat>
    <chartFormat chart="18" format="158" series="1">
      <pivotArea type="data" outline="0" fieldPosition="0">
        <references count="1">
          <reference field="0" count="1" selected="0">
            <x v="6"/>
          </reference>
        </references>
      </pivotArea>
    </chartFormat>
    <chartFormat chart="18" format="159" series="1">
      <pivotArea type="data" outline="0" fieldPosition="0">
        <references count="1">
          <reference field="0" count="1" selected="0">
            <x v="7"/>
          </reference>
        </references>
      </pivotArea>
    </chartFormat>
    <chartFormat chart="18" format="160" series="1">
      <pivotArea type="data" outline="0" fieldPosition="0">
        <references count="1">
          <reference field="0" count="1" selected="0">
            <x v="8"/>
          </reference>
        </references>
      </pivotArea>
    </chartFormat>
    <chartFormat chart="18" format="161" series="1">
      <pivotArea type="data" outline="0" fieldPosition="0">
        <references count="1">
          <reference field="0" count="1" selected="0">
            <x v="10"/>
          </reference>
        </references>
      </pivotArea>
    </chartFormat>
    <chartFormat chart="18" format="162" series="1">
      <pivotArea type="data" outline="0" fieldPosition="0">
        <references count="1">
          <reference field="0" count="1" selected="0">
            <x v="12"/>
          </reference>
        </references>
      </pivotArea>
    </chartFormat>
    <chartFormat chart="18" format="163" series="1">
      <pivotArea type="data" outline="0" fieldPosition="0">
        <references count="1">
          <reference field="0" count="1" selected="0">
            <x v="14"/>
          </reference>
        </references>
      </pivotArea>
    </chartFormat>
    <chartFormat chart="18" format="164" series="1">
      <pivotArea type="data" outline="0" fieldPosition="0">
        <references count="1">
          <reference field="0" count="1" selected="0">
            <x v="16"/>
          </reference>
        </references>
      </pivotArea>
    </chartFormat>
    <chartFormat chart="18" format="165" series="1">
      <pivotArea type="data" outline="0" fieldPosition="0">
        <references count="1">
          <reference field="0" count="1" selected="0">
            <x v="18"/>
          </reference>
        </references>
      </pivotArea>
    </chartFormat>
    <chartFormat chart="18" format="166" series="1">
      <pivotArea type="data" outline="0" fieldPosition="0">
        <references count="1">
          <reference field="0" count="1" selected="0">
            <x v="20"/>
          </reference>
        </references>
      </pivotArea>
    </chartFormat>
    <chartFormat chart="18" format="167" series="1">
      <pivotArea type="data" outline="0" fieldPosition="0">
        <references count="1">
          <reference field="0" count="1" selected="0">
            <x v="21"/>
          </reference>
        </references>
      </pivotArea>
    </chartFormat>
    <chartFormat chart="18" format="168" series="1">
      <pivotArea type="data" outline="0" fieldPosition="0">
        <references count="1">
          <reference field="0" count="1" selected="0">
            <x v="22"/>
          </reference>
        </references>
      </pivotArea>
    </chartFormat>
    <chartFormat chart="19" format="182" series="1">
      <pivotArea type="data" outline="0" fieldPosition="0">
        <references count="1">
          <reference field="0" count="1" selected="0">
            <x v="2"/>
          </reference>
        </references>
      </pivotArea>
    </chartFormat>
    <chartFormat chart="19" format="183" series="1">
      <pivotArea type="data" outline="0" fieldPosition="0">
        <references count="1">
          <reference field="0" count="1" selected="0">
            <x v="4"/>
          </reference>
        </references>
      </pivotArea>
    </chartFormat>
    <chartFormat chart="19" format="184" series="1">
      <pivotArea type="data" outline="0" fieldPosition="0">
        <references count="1">
          <reference field="0" count="1" selected="0">
            <x v="6"/>
          </reference>
        </references>
      </pivotArea>
    </chartFormat>
    <chartFormat chart="19" format="185" series="1">
      <pivotArea type="data" outline="0" fieldPosition="0">
        <references count="1">
          <reference field="0" count="1" selected="0">
            <x v="7"/>
          </reference>
        </references>
      </pivotArea>
    </chartFormat>
    <chartFormat chart="19" format="186" series="1">
      <pivotArea type="data" outline="0" fieldPosition="0">
        <references count="1">
          <reference field="0" count="1" selected="0">
            <x v="8"/>
          </reference>
        </references>
      </pivotArea>
    </chartFormat>
    <chartFormat chart="19" format="187" series="1">
      <pivotArea type="data" outline="0" fieldPosition="0">
        <references count="1">
          <reference field="0" count="1" selected="0">
            <x v="10"/>
          </reference>
        </references>
      </pivotArea>
    </chartFormat>
    <chartFormat chart="19" format="188" series="1">
      <pivotArea type="data" outline="0" fieldPosition="0">
        <references count="1">
          <reference field="0" count="1" selected="0">
            <x v="12"/>
          </reference>
        </references>
      </pivotArea>
    </chartFormat>
    <chartFormat chart="19" format="189" series="1">
      <pivotArea type="data" outline="0" fieldPosition="0">
        <references count="1">
          <reference field="0" count="1" selected="0">
            <x v="14"/>
          </reference>
        </references>
      </pivotArea>
    </chartFormat>
    <chartFormat chart="19" format="190" series="1">
      <pivotArea type="data" outline="0" fieldPosition="0">
        <references count="1">
          <reference field="0" count="1" selected="0">
            <x v="16"/>
          </reference>
        </references>
      </pivotArea>
    </chartFormat>
    <chartFormat chart="19" format="191" series="1">
      <pivotArea type="data" outline="0" fieldPosition="0">
        <references count="1">
          <reference field="0" count="1" selected="0">
            <x v="18"/>
          </reference>
        </references>
      </pivotArea>
    </chartFormat>
    <chartFormat chart="19" format="192" series="1">
      <pivotArea type="data" outline="0" fieldPosition="0">
        <references count="1">
          <reference field="0" count="1" selected="0">
            <x v="20"/>
          </reference>
        </references>
      </pivotArea>
    </chartFormat>
    <chartFormat chart="19" format="193" series="1">
      <pivotArea type="data" outline="0" fieldPosition="0">
        <references count="1">
          <reference field="0" count="1" selected="0">
            <x v="21"/>
          </reference>
        </references>
      </pivotArea>
    </chartFormat>
    <chartFormat chart="19" format="194" series="1">
      <pivotArea type="data" outline="0" fieldPosition="0">
        <references count="1">
          <reference field="0" count="1" selected="0">
            <x v="22"/>
          </reference>
        </references>
      </pivotArea>
    </chartFormat>
    <chartFormat chart="20" format="208" series="1">
      <pivotArea type="data" outline="0" fieldPosition="0">
        <references count="1">
          <reference field="0" count="1" selected="0">
            <x v="2"/>
          </reference>
        </references>
      </pivotArea>
    </chartFormat>
    <chartFormat chart="20" format="209" series="1">
      <pivotArea type="data" outline="0" fieldPosition="0">
        <references count="1">
          <reference field="0" count="1" selected="0">
            <x v="4"/>
          </reference>
        </references>
      </pivotArea>
    </chartFormat>
    <chartFormat chart="20" format="210" series="1">
      <pivotArea type="data" outline="0" fieldPosition="0">
        <references count="1">
          <reference field="0" count="1" selected="0">
            <x v="6"/>
          </reference>
        </references>
      </pivotArea>
    </chartFormat>
    <chartFormat chart="20" format="211" series="1">
      <pivotArea type="data" outline="0" fieldPosition="0">
        <references count="1">
          <reference field="0" count="1" selected="0">
            <x v="7"/>
          </reference>
        </references>
      </pivotArea>
    </chartFormat>
    <chartFormat chart="20" format="212" series="1">
      <pivotArea type="data" outline="0" fieldPosition="0">
        <references count="1">
          <reference field="0" count="1" selected="0">
            <x v="8"/>
          </reference>
        </references>
      </pivotArea>
    </chartFormat>
    <chartFormat chart="20" format="213" series="1">
      <pivotArea type="data" outline="0" fieldPosition="0">
        <references count="1">
          <reference field="0" count="1" selected="0">
            <x v="10"/>
          </reference>
        </references>
      </pivotArea>
    </chartFormat>
    <chartFormat chart="20" format="214" series="1">
      <pivotArea type="data" outline="0" fieldPosition="0">
        <references count="1">
          <reference field="0" count="1" selected="0">
            <x v="12"/>
          </reference>
        </references>
      </pivotArea>
    </chartFormat>
    <chartFormat chart="20" format="215" series="1">
      <pivotArea type="data" outline="0" fieldPosition="0">
        <references count="1">
          <reference field="0" count="1" selected="0">
            <x v="14"/>
          </reference>
        </references>
      </pivotArea>
    </chartFormat>
    <chartFormat chart="20" format="216" series="1">
      <pivotArea type="data" outline="0" fieldPosition="0">
        <references count="1">
          <reference field="0" count="1" selected="0">
            <x v="16"/>
          </reference>
        </references>
      </pivotArea>
    </chartFormat>
    <chartFormat chart="20" format="217" series="1">
      <pivotArea type="data" outline="0" fieldPosition="0">
        <references count="1">
          <reference field="0" count="1" selected="0">
            <x v="18"/>
          </reference>
        </references>
      </pivotArea>
    </chartFormat>
    <chartFormat chart="20" format="218" series="1">
      <pivotArea type="data" outline="0" fieldPosition="0">
        <references count="1">
          <reference field="0" count="1" selected="0">
            <x v="20"/>
          </reference>
        </references>
      </pivotArea>
    </chartFormat>
    <chartFormat chart="20" format="219" series="1">
      <pivotArea type="data" outline="0" fieldPosition="0">
        <references count="1">
          <reference field="0" count="1" selected="0">
            <x v="21"/>
          </reference>
        </references>
      </pivotArea>
    </chartFormat>
    <chartFormat chart="20" format="220" series="1">
      <pivotArea type="data" outline="0" fieldPosition="0">
        <references count="1">
          <reference field="0" count="1" selected="0">
            <x v="22"/>
          </reference>
        </references>
      </pivotArea>
    </chartFormat>
    <chartFormat chart="20" format="221" series="1">
      <pivotArea type="data" outline="0" fieldPosition="0">
        <references count="2">
          <reference field="4294967294" count="1" selected="0">
            <x v="0"/>
          </reference>
          <reference field="0" count="1" selected="0">
            <x v="2"/>
          </reference>
        </references>
      </pivotArea>
    </chartFormat>
    <chartFormat chart="20" format="222" series="1">
      <pivotArea type="data" outline="0" fieldPosition="0">
        <references count="2">
          <reference field="4294967294" count="1" selected="0">
            <x v="0"/>
          </reference>
          <reference field="0" count="1" selected="0">
            <x v="4"/>
          </reference>
        </references>
      </pivotArea>
    </chartFormat>
    <chartFormat chart="20" format="223" series="1">
      <pivotArea type="data" outline="0" fieldPosition="0">
        <references count="2">
          <reference field="4294967294" count="1" selected="0">
            <x v="0"/>
          </reference>
          <reference field="0" count="1" selected="0">
            <x v="6"/>
          </reference>
        </references>
      </pivotArea>
    </chartFormat>
    <chartFormat chart="20" format="224" series="1">
      <pivotArea type="data" outline="0" fieldPosition="0">
        <references count="2">
          <reference field="4294967294" count="1" selected="0">
            <x v="0"/>
          </reference>
          <reference field="0" count="1" selected="0">
            <x v="7"/>
          </reference>
        </references>
      </pivotArea>
    </chartFormat>
    <chartFormat chart="20" format="225" series="1">
      <pivotArea type="data" outline="0" fieldPosition="0">
        <references count="2">
          <reference field="4294967294" count="1" selected="0">
            <x v="0"/>
          </reference>
          <reference field="0" count="1" selected="0">
            <x v="8"/>
          </reference>
        </references>
      </pivotArea>
    </chartFormat>
    <chartFormat chart="20" format="226" series="1">
      <pivotArea type="data" outline="0" fieldPosition="0">
        <references count="2">
          <reference field="4294967294" count="1" selected="0">
            <x v="0"/>
          </reference>
          <reference field="0" count="1" selected="0">
            <x v="10"/>
          </reference>
        </references>
      </pivotArea>
    </chartFormat>
    <chartFormat chart="20" format="227" series="1">
      <pivotArea type="data" outline="0" fieldPosition="0">
        <references count="2">
          <reference field="4294967294" count="1" selected="0">
            <x v="0"/>
          </reference>
          <reference field="0" count="1" selected="0">
            <x v="12"/>
          </reference>
        </references>
      </pivotArea>
    </chartFormat>
    <chartFormat chart="20" format="228" series="1">
      <pivotArea type="data" outline="0" fieldPosition="0">
        <references count="2">
          <reference field="4294967294" count="1" selected="0">
            <x v="0"/>
          </reference>
          <reference field="0" count="1" selected="0">
            <x v="14"/>
          </reference>
        </references>
      </pivotArea>
    </chartFormat>
    <chartFormat chart="20" format="229" series="1">
      <pivotArea type="data" outline="0" fieldPosition="0">
        <references count="2">
          <reference field="4294967294" count="1" selected="0">
            <x v="0"/>
          </reference>
          <reference field="0" count="1" selected="0">
            <x v="16"/>
          </reference>
        </references>
      </pivotArea>
    </chartFormat>
    <chartFormat chart="20" format="230" series="1">
      <pivotArea type="data" outline="0" fieldPosition="0">
        <references count="2">
          <reference field="4294967294" count="1" selected="0">
            <x v="0"/>
          </reference>
          <reference field="0" count="1" selected="0">
            <x v="18"/>
          </reference>
        </references>
      </pivotArea>
    </chartFormat>
    <chartFormat chart="20" format="231" series="1">
      <pivotArea type="data" outline="0" fieldPosition="0">
        <references count="2">
          <reference field="4294967294" count="1" selected="0">
            <x v="0"/>
          </reference>
          <reference field="0" count="1" selected="0">
            <x v="20"/>
          </reference>
        </references>
      </pivotArea>
    </chartFormat>
    <chartFormat chart="20" format="232" series="1">
      <pivotArea type="data" outline="0" fieldPosition="0">
        <references count="2">
          <reference field="4294967294" count="1" selected="0">
            <x v="0"/>
          </reference>
          <reference field="0" count="1" selected="0">
            <x v="21"/>
          </reference>
        </references>
      </pivotArea>
    </chartFormat>
    <chartFormat chart="20" format="233" series="1">
      <pivotArea type="data" outline="0" fieldPosition="0">
        <references count="2">
          <reference field="4294967294" count="1" selected="0">
            <x v="0"/>
          </reference>
          <reference field="0" count="1" selected="0">
            <x v="2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6.xml><?xml version="1.0" encoding="utf-8"?>
<pivotTableDefinition xmlns="http://schemas.openxmlformats.org/spreadsheetml/2006/main" xmlns:mc="http://schemas.openxmlformats.org/markup-compatibility/2006" xmlns:xr="http://schemas.microsoft.com/office/spreadsheetml/2014/revision" mc:Ignorable="xr" xr:uid="{69BD6CD8-E26D-4521-931D-1F9F00BECA65}" name="TablaDinámica15" cacheId="0"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chartFormat="25">
  <location ref="A145:M151" firstHeaderRow="1" firstDataRow="2" firstDataCol="1" rowPageCount="1" colPageCount="1"/>
  <pivotFields count="34">
    <pivotField axis="axisCol" showAll="0">
      <items count="26">
        <item x="16"/>
        <item x="0"/>
        <item x="1"/>
        <item x="2"/>
        <item x="3"/>
        <item x="20"/>
        <item x="18"/>
        <item x="22"/>
        <item x="21"/>
        <item x="6"/>
        <item x="7"/>
        <item x="8"/>
        <item x="9"/>
        <item x="17"/>
        <item x="23"/>
        <item x="10"/>
        <item x="11"/>
        <item x="12"/>
        <item x="13"/>
        <item x="19"/>
        <item x="4"/>
        <item x="5"/>
        <item x="14"/>
        <item x="15"/>
        <item x="24"/>
        <item t="default"/>
      </items>
    </pivotField>
    <pivotField showAll="0"/>
    <pivotField showAll="0"/>
    <pivotField axis="axisRow" showAll="0">
      <items count="41">
        <item x="9"/>
        <item x="10"/>
        <item x="11"/>
        <item x="12"/>
        <item x="13"/>
        <item x="14"/>
        <item x="15"/>
        <item x="16"/>
        <item x="17"/>
        <item x="18"/>
        <item x="19"/>
        <item x="20"/>
        <item x="21"/>
        <item x="22"/>
        <item x="23"/>
        <item x="24"/>
        <item x="0"/>
        <item x="1"/>
        <item x="2"/>
        <item x="3"/>
        <item x="4"/>
        <item x="25"/>
        <item x="26"/>
        <item x="27"/>
        <item x="28"/>
        <item x="5"/>
        <item x="37"/>
        <item x="29"/>
        <item x="30"/>
        <item x="31"/>
        <item x="6"/>
        <item x="38"/>
        <item x="7"/>
        <item x="8"/>
        <item x="33"/>
        <item m="1" x="39"/>
        <item x="34"/>
        <item x="35"/>
        <item x="32"/>
        <item x="36"/>
        <item t="default"/>
      </items>
    </pivotField>
    <pivotField axis="axisPage" multipleItemSelectionAllowed="1" showAll="0">
      <items count="7">
        <item h="1" x="4"/>
        <item h="1" x="0"/>
        <item h="1" x="1"/>
        <item h="1" x="2"/>
        <item h="1" x="5"/>
        <item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s>
  <rowFields count="1">
    <field x="3"/>
  </rowFields>
  <rowItems count="5">
    <i>
      <x v="34"/>
    </i>
    <i>
      <x v="36"/>
    </i>
    <i>
      <x v="37"/>
    </i>
    <i>
      <x v="39"/>
    </i>
    <i t="grand">
      <x/>
    </i>
  </rowItems>
  <colFields count="1">
    <field x="0"/>
  </colFields>
  <colItems count="12">
    <i>
      <x v="2"/>
    </i>
    <i>
      <x v="4"/>
    </i>
    <i>
      <x v="8"/>
    </i>
    <i>
      <x v="10"/>
    </i>
    <i>
      <x v="12"/>
    </i>
    <i>
      <x v="14"/>
    </i>
    <i>
      <x v="16"/>
    </i>
    <i>
      <x v="18"/>
    </i>
    <i>
      <x v="20"/>
    </i>
    <i>
      <x v="21"/>
    </i>
    <i>
      <x v="22"/>
    </i>
    <i t="grand">
      <x/>
    </i>
  </colItems>
  <pageFields count="1">
    <pageField fld="4" hier="-1"/>
  </pageFields>
  <dataFields count="1">
    <dataField name="Promedio de E. COLI TOTAL" fld="27" subtotal="average" baseField="3" baseItem="28"/>
  </dataFields>
  <formats count="50">
    <format dxfId="372">
      <pivotArea type="all" dataOnly="0" outline="0" fieldPosition="0"/>
    </format>
    <format dxfId="371">
      <pivotArea outline="0" collapsedLevelsAreSubtotals="1" fieldPosition="0"/>
    </format>
    <format dxfId="370">
      <pivotArea type="origin" dataOnly="0" labelOnly="1" outline="0" fieldPosition="0"/>
    </format>
    <format dxfId="369">
      <pivotArea field="0" type="button" dataOnly="0" labelOnly="1" outline="0" axis="axisCol" fieldPosition="0"/>
    </format>
    <format dxfId="368">
      <pivotArea type="topRight" dataOnly="0" labelOnly="1" outline="0" fieldPosition="0"/>
    </format>
    <format dxfId="367">
      <pivotArea field="3" type="button" dataOnly="0" labelOnly="1" outline="0" axis="axisRow" fieldPosition="0"/>
    </format>
    <format dxfId="366">
      <pivotArea dataOnly="0" labelOnly="1" fieldPosition="0">
        <references count="1">
          <reference field="3" count="9">
            <x v="16"/>
            <x v="17"/>
            <x v="18"/>
            <x v="19"/>
            <x v="20"/>
            <x v="25"/>
            <x v="30"/>
            <x v="32"/>
            <x v="33"/>
          </reference>
        </references>
      </pivotArea>
    </format>
    <format dxfId="365">
      <pivotArea dataOnly="0" labelOnly="1" grandRow="1" outline="0" fieldPosition="0"/>
    </format>
    <format dxfId="364">
      <pivotArea dataOnly="0" labelOnly="1" fieldPosition="0">
        <references count="1">
          <reference field="0" count="18">
            <x v="0"/>
            <x v="1"/>
            <x v="2"/>
            <x v="3"/>
            <x v="4"/>
            <x v="9"/>
            <x v="10"/>
            <x v="11"/>
            <x v="12"/>
            <x v="13"/>
            <x v="15"/>
            <x v="16"/>
            <x v="17"/>
            <x v="18"/>
            <x v="20"/>
            <x v="21"/>
            <x v="22"/>
            <x v="23"/>
          </reference>
        </references>
      </pivotArea>
    </format>
    <format dxfId="363">
      <pivotArea dataOnly="0" labelOnly="1" grandCol="1" outline="0" fieldPosition="0"/>
    </format>
    <format dxfId="362">
      <pivotArea type="all" dataOnly="0" outline="0" fieldPosition="0"/>
    </format>
    <format dxfId="361">
      <pivotArea outline="0" collapsedLevelsAreSubtotals="1" fieldPosition="0"/>
    </format>
    <format dxfId="360">
      <pivotArea type="origin" dataOnly="0" labelOnly="1" outline="0" fieldPosition="0"/>
    </format>
    <format dxfId="359">
      <pivotArea field="0" type="button" dataOnly="0" labelOnly="1" outline="0" axis="axisCol" fieldPosition="0"/>
    </format>
    <format dxfId="358">
      <pivotArea type="topRight" dataOnly="0" labelOnly="1" outline="0" fieldPosition="0"/>
    </format>
    <format dxfId="357">
      <pivotArea field="3" type="button" dataOnly="0" labelOnly="1" outline="0" axis="axisRow" fieldPosition="0"/>
    </format>
    <format dxfId="356">
      <pivotArea dataOnly="0" labelOnly="1" fieldPosition="0">
        <references count="1">
          <reference field="3" count="11">
            <x v="12"/>
            <x v="13"/>
            <x v="14"/>
            <x v="15"/>
            <x v="21"/>
            <x v="22"/>
            <x v="23"/>
            <x v="24"/>
            <x v="27"/>
            <x v="28"/>
            <x v="29"/>
          </reference>
        </references>
      </pivotArea>
    </format>
    <format dxfId="355">
      <pivotArea dataOnly="0" labelOnly="1" grandRow="1" outline="0" fieldPosition="0"/>
    </format>
    <format dxfId="354">
      <pivotArea dataOnly="0" labelOnly="1" fieldPosition="0">
        <references count="1">
          <reference field="0" count="13">
            <x v="2"/>
            <x v="4"/>
            <x v="6"/>
            <x v="7"/>
            <x v="8"/>
            <x v="10"/>
            <x v="12"/>
            <x v="14"/>
            <x v="16"/>
            <x v="18"/>
            <x v="20"/>
            <x v="21"/>
            <x v="22"/>
          </reference>
        </references>
      </pivotArea>
    </format>
    <format dxfId="353">
      <pivotArea dataOnly="0" labelOnly="1" grandCol="1" outline="0" fieldPosition="0"/>
    </format>
    <format dxfId="352">
      <pivotArea type="all" dataOnly="0" outline="0" fieldPosition="0"/>
    </format>
    <format dxfId="351">
      <pivotArea outline="0" collapsedLevelsAreSubtotals="1" fieldPosition="0"/>
    </format>
    <format dxfId="350">
      <pivotArea type="origin" dataOnly="0" labelOnly="1" outline="0" fieldPosition="0"/>
    </format>
    <format dxfId="349">
      <pivotArea field="0" type="button" dataOnly="0" labelOnly="1" outline="0" axis="axisCol" fieldPosition="0"/>
    </format>
    <format dxfId="348">
      <pivotArea type="topRight" dataOnly="0" labelOnly="1" outline="0" fieldPosition="0"/>
    </format>
    <format dxfId="347">
      <pivotArea field="3" type="button" dataOnly="0" labelOnly="1" outline="0" axis="axisRow" fieldPosition="0"/>
    </format>
    <format dxfId="346">
      <pivotArea dataOnly="0" labelOnly="1" fieldPosition="0">
        <references count="1">
          <reference field="3" count="11">
            <x v="12"/>
            <x v="13"/>
            <x v="14"/>
            <x v="15"/>
            <x v="21"/>
            <x v="22"/>
            <x v="23"/>
            <x v="24"/>
            <x v="27"/>
            <x v="28"/>
            <x v="29"/>
          </reference>
        </references>
      </pivotArea>
    </format>
    <format dxfId="345">
      <pivotArea dataOnly="0" labelOnly="1" grandRow="1" outline="0" fieldPosition="0"/>
    </format>
    <format dxfId="344">
      <pivotArea dataOnly="0" labelOnly="1" fieldPosition="0">
        <references count="1">
          <reference field="0" count="13">
            <x v="2"/>
            <x v="4"/>
            <x v="6"/>
            <x v="7"/>
            <x v="8"/>
            <x v="10"/>
            <x v="12"/>
            <x v="14"/>
            <x v="16"/>
            <x v="18"/>
            <x v="20"/>
            <x v="21"/>
            <x v="22"/>
          </reference>
        </references>
      </pivotArea>
    </format>
    <format dxfId="343">
      <pivotArea dataOnly="0" labelOnly="1" grandCol="1" outline="0" fieldPosition="0"/>
    </format>
    <format dxfId="342">
      <pivotArea type="all" dataOnly="0" outline="0" fieldPosition="0"/>
    </format>
    <format dxfId="341">
      <pivotArea outline="0" collapsedLevelsAreSubtotals="1" fieldPosition="0"/>
    </format>
    <format dxfId="340">
      <pivotArea type="origin" dataOnly="0" labelOnly="1" outline="0" fieldPosition="0"/>
    </format>
    <format dxfId="339">
      <pivotArea field="0" type="button" dataOnly="0" labelOnly="1" outline="0" axis="axisCol" fieldPosition="0"/>
    </format>
    <format dxfId="338">
      <pivotArea type="topRight" dataOnly="0" labelOnly="1" outline="0" fieldPosition="0"/>
    </format>
    <format dxfId="337">
      <pivotArea field="3" type="button" dataOnly="0" labelOnly="1" outline="0" axis="axisRow" fieldPosition="0"/>
    </format>
    <format dxfId="336">
      <pivotArea dataOnly="0" labelOnly="1" fieldPosition="0">
        <references count="1">
          <reference field="3" count="11">
            <x v="12"/>
            <x v="13"/>
            <x v="14"/>
            <x v="15"/>
            <x v="21"/>
            <x v="22"/>
            <x v="23"/>
            <x v="24"/>
            <x v="27"/>
            <x v="28"/>
            <x v="29"/>
          </reference>
        </references>
      </pivotArea>
    </format>
    <format dxfId="335">
      <pivotArea dataOnly="0" labelOnly="1" grandRow="1" outline="0" fieldPosition="0"/>
    </format>
    <format dxfId="334">
      <pivotArea dataOnly="0" labelOnly="1" fieldPosition="0">
        <references count="1">
          <reference field="0" count="13">
            <x v="2"/>
            <x v="4"/>
            <x v="6"/>
            <x v="7"/>
            <x v="8"/>
            <x v="10"/>
            <x v="12"/>
            <x v="14"/>
            <x v="16"/>
            <x v="18"/>
            <x v="20"/>
            <x v="21"/>
            <x v="22"/>
          </reference>
        </references>
      </pivotArea>
    </format>
    <format dxfId="333">
      <pivotArea dataOnly="0" labelOnly="1" grandCol="1" outline="0" fieldPosition="0"/>
    </format>
    <format dxfId="332">
      <pivotArea type="all" dataOnly="0" outline="0" fieldPosition="0"/>
    </format>
    <format dxfId="331">
      <pivotArea outline="0" collapsedLevelsAreSubtotals="1" fieldPosition="0"/>
    </format>
    <format dxfId="330">
      <pivotArea type="origin" dataOnly="0" labelOnly="1" outline="0" fieldPosition="0"/>
    </format>
    <format dxfId="329">
      <pivotArea field="0" type="button" dataOnly="0" labelOnly="1" outline="0" axis="axisCol" fieldPosition="0"/>
    </format>
    <format dxfId="328">
      <pivotArea type="topRight" dataOnly="0" labelOnly="1" outline="0" fieldPosition="0"/>
    </format>
    <format dxfId="327">
      <pivotArea field="3" type="button" dataOnly="0" labelOnly="1" outline="0" axis="axisRow" fieldPosition="0"/>
    </format>
    <format dxfId="326">
      <pivotArea dataOnly="0" labelOnly="1" fieldPosition="0">
        <references count="1">
          <reference field="3" count="11">
            <x v="12"/>
            <x v="13"/>
            <x v="14"/>
            <x v="15"/>
            <x v="21"/>
            <x v="22"/>
            <x v="23"/>
            <x v="24"/>
            <x v="27"/>
            <x v="28"/>
            <x v="29"/>
          </reference>
        </references>
      </pivotArea>
    </format>
    <format dxfId="325">
      <pivotArea dataOnly="0" labelOnly="1" grandRow="1" outline="0" fieldPosition="0"/>
    </format>
    <format dxfId="324">
      <pivotArea dataOnly="0" labelOnly="1" fieldPosition="0">
        <references count="1">
          <reference field="0" count="13">
            <x v="2"/>
            <x v="4"/>
            <x v="6"/>
            <x v="7"/>
            <x v="8"/>
            <x v="10"/>
            <x v="12"/>
            <x v="14"/>
            <x v="16"/>
            <x v="18"/>
            <x v="20"/>
            <x v="21"/>
            <x v="22"/>
          </reference>
        </references>
      </pivotArea>
    </format>
    <format dxfId="323">
      <pivotArea dataOnly="0" labelOnly="1" grandCol="1" outline="0" fieldPosition="0"/>
    </format>
  </formats>
  <chartFormats count="128">
    <chartFormat chart="14" format="39" series="1">
      <pivotArea type="data" outline="0" fieldPosition="0">
        <references count="1">
          <reference field="0" count="1" selected="0">
            <x v="2"/>
          </reference>
        </references>
      </pivotArea>
    </chartFormat>
    <chartFormat chart="14" format="40" series="1">
      <pivotArea type="data" outline="0" fieldPosition="0">
        <references count="1">
          <reference field="0" count="1" selected="0">
            <x v="4"/>
          </reference>
        </references>
      </pivotArea>
    </chartFormat>
    <chartFormat chart="14" format="41" series="1">
      <pivotArea type="data" outline="0" fieldPosition="0">
        <references count="1">
          <reference field="0" count="1" selected="0">
            <x v="6"/>
          </reference>
        </references>
      </pivotArea>
    </chartFormat>
    <chartFormat chart="14" format="42" series="1">
      <pivotArea type="data" outline="0" fieldPosition="0">
        <references count="1">
          <reference field="0" count="1" selected="0">
            <x v="7"/>
          </reference>
        </references>
      </pivotArea>
    </chartFormat>
    <chartFormat chart="14" format="43" series="1">
      <pivotArea type="data" outline="0" fieldPosition="0">
        <references count="1">
          <reference field="0" count="1" selected="0">
            <x v="8"/>
          </reference>
        </references>
      </pivotArea>
    </chartFormat>
    <chartFormat chart="14" format="44" series="1">
      <pivotArea type="data" outline="0" fieldPosition="0">
        <references count="1">
          <reference field="0" count="1" selected="0">
            <x v="10"/>
          </reference>
        </references>
      </pivotArea>
    </chartFormat>
    <chartFormat chart="14" format="45" series="1">
      <pivotArea type="data" outline="0" fieldPosition="0">
        <references count="1">
          <reference field="0" count="1" selected="0">
            <x v="12"/>
          </reference>
        </references>
      </pivotArea>
    </chartFormat>
    <chartFormat chart="14" format="46" series="1">
      <pivotArea type="data" outline="0" fieldPosition="0">
        <references count="1">
          <reference field="0" count="1" selected="0">
            <x v="14"/>
          </reference>
        </references>
      </pivotArea>
    </chartFormat>
    <chartFormat chart="14" format="47" series="1">
      <pivotArea type="data" outline="0" fieldPosition="0">
        <references count="1">
          <reference field="0" count="1" selected="0">
            <x v="16"/>
          </reference>
        </references>
      </pivotArea>
    </chartFormat>
    <chartFormat chart="14" format="48" series="1">
      <pivotArea type="data" outline="0" fieldPosition="0">
        <references count="1">
          <reference field="0" count="1" selected="0">
            <x v="18"/>
          </reference>
        </references>
      </pivotArea>
    </chartFormat>
    <chartFormat chart="14" format="49" series="1">
      <pivotArea type="data" outline="0" fieldPosition="0">
        <references count="1">
          <reference field="0" count="1" selected="0">
            <x v="20"/>
          </reference>
        </references>
      </pivotArea>
    </chartFormat>
    <chartFormat chart="14" format="50" series="1">
      <pivotArea type="data" outline="0" fieldPosition="0">
        <references count="1">
          <reference field="0" count="1" selected="0">
            <x v="21"/>
          </reference>
        </references>
      </pivotArea>
    </chartFormat>
    <chartFormat chart="14" format="51" series="1">
      <pivotArea type="data" outline="0" fieldPosition="0">
        <references count="1">
          <reference field="0" count="1" selected="0">
            <x v="22"/>
          </reference>
        </references>
      </pivotArea>
    </chartFormat>
    <chartFormat chart="16" format="104" series="1">
      <pivotArea type="data" outline="0" fieldPosition="0">
        <references count="1">
          <reference field="0" count="1" selected="0">
            <x v="2"/>
          </reference>
        </references>
      </pivotArea>
    </chartFormat>
    <chartFormat chart="16" format="105" series="1">
      <pivotArea type="data" outline="0" fieldPosition="0">
        <references count="1">
          <reference field="0" count="1" selected="0">
            <x v="4"/>
          </reference>
        </references>
      </pivotArea>
    </chartFormat>
    <chartFormat chart="16" format="106" series="1">
      <pivotArea type="data" outline="0" fieldPosition="0">
        <references count="1">
          <reference field="0" count="1" selected="0">
            <x v="6"/>
          </reference>
        </references>
      </pivotArea>
    </chartFormat>
    <chartFormat chart="16" format="107" series="1">
      <pivotArea type="data" outline="0" fieldPosition="0">
        <references count="1">
          <reference field="0" count="1" selected="0">
            <x v="7"/>
          </reference>
        </references>
      </pivotArea>
    </chartFormat>
    <chartFormat chart="16" format="108" series="1">
      <pivotArea type="data" outline="0" fieldPosition="0">
        <references count="1">
          <reference field="0" count="1" selected="0">
            <x v="8"/>
          </reference>
        </references>
      </pivotArea>
    </chartFormat>
    <chartFormat chart="16" format="109" series="1">
      <pivotArea type="data" outline="0" fieldPosition="0">
        <references count="1">
          <reference field="0" count="1" selected="0">
            <x v="10"/>
          </reference>
        </references>
      </pivotArea>
    </chartFormat>
    <chartFormat chart="16" format="110" series="1">
      <pivotArea type="data" outline="0" fieldPosition="0">
        <references count="1">
          <reference field="0" count="1" selected="0">
            <x v="12"/>
          </reference>
        </references>
      </pivotArea>
    </chartFormat>
    <chartFormat chart="16" format="111" series="1">
      <pivotArea type="data" outline="0" fieldPosition="0">
        <references count="1">
          <reference field="0" count="1" selected="0">
            <x v="14"/>
          </reference>
        </references>
      </pivotArea>
    </chartFormat>
    <chartFormat chart="16" format="112" series="1">
      <pivotArea type="data" outline="0" fieldPosition="0">
        <references count="1">
          <reference field="0" count="1" selected="0">
            <x v="16"/>
          </reference>
        </references>
      </pivotArea>
    </chartFormat>
    <chartFormat chart="16" format="113" series="1">
      <pivotArea type="data" outline="0" fieldPosition="0">
        <references count="1">
          <reference field="0" count="1" selected="0">
            <x v="18"/>
          </reference>
        </references>
      </pivotArea>
    </chartFormat>
    <chartFormat chart="16" format="114" series="1">
      <pivotArea type="data" outline="0" fieldPosition="0">
        <references count="1">
          <reference field="0" count="1" selected="0">
            <x v="20"/>
          </reference>
        </references>
      </pivotArea>
    </chartFormat>
    <chartFormat chart="16" format="115" series="1">
      <pivotArea type="data" outline="0" fieldPosition="0">
        <references count="1">
          <reference field="0" count="1" selected="0">
            <x v="21"/>
          </reference>
        </references>
      </pivotArea>
    </chartFormat>
    <chartFormat chart="16" format="116" series="1">
      <pivotArea type="data" outline="0" fieldPosition="0">
        <references count="1">
          <reference field="0" count="1" selected="0">
            <x v="22"/>
          </reference>
        </references>
      </pivotArea>
    </chartFormat>
    <chartFormat chart="17" format="130" series="1">
      <pivotArea type="data" outline="0" fieldPosition="0">
        <references count="1">
          <reference field="0" count="1" selected="0">
            <x v="2"/>
          </reference>
        </references>
      </pivotArea>
    </chartFormat>
    <chartFormat chart="17" format="131" series="1">
      <pivotArea type="data" outline="0" fieldPosition="0">
        <references count="1">
          <reference field="0" count="1" selected="0">
            <x v="4"/>
          </reference>
        </references>
      </pivotArea>
    </chartFormat>
    <chartFormat chart="17" format="132" series="1">
      <pivotArea type="data" outline="0" fieldPosition="0">
        <references count="1">
          <reference field="0" count="1" selected="0">
            <x v="6"/>
          </reference>
        </references>
      </pivotArea>
    </chartFormat>
    <chartFormat chart="17" format="133" series="1">
      <pivotArea type="data" outline="0" fieldPosition="0">
        <references count="1">
          <reference field="0" count="1" selected="0">
            <x v="7"/>
          </reference>
        </references>
      </pivotArea>
    </chartFormat>
    <chartFormat chart="17" format="134" series="1">
      <pivotArea type="data" outline="0" fieldPosition="0">
        <references count="1">
          <reference field="0" count="1" selected="0">
            <x v="8"/>
          </reference>
        </references>
      </pivotArea>
    </chartFormat>
    <chartFormat chart="17" format="135" series="1">
      <pivotArea type="data" outline="0" fieldPosition="0">
        <references count="1">
          <reference field="0" count="1" selected="0">
            <x v="10"/>
          </reference>
        </references>
      </pivotArea>
    </chartFormat>
    <chartFormat chart="17" format="136" series="1">
      <pivotArea type="data" outline="0" fieldPosition="0">
        <references count="1">
          <reference field="0" count="1" selected="0">
            <x v="12"/>
          </reference>
        </references>
      </pivotArea>
    </chartFormat>
    <chartFormat chart="17" format="137" series="1">
      <pivotArea type="data" outline="0" fieldPosition="0">
        <references count="1">
          <reference field="0" count="1" selected="0">
            <x v="14"/>
          </reference>
        </references>
      </pivotArea>
    </chartFormat>
    <chartFormat chart="17" format="138" series="1">
      <pivotArea type="data" outline="0" fieldPosition="0">
        <references count="1">
          <reference field="0" count="1" selected="0">
            <x v="16"/>
          </reference>
        </references>
      </pivotArea>
    </chartFormat>
    <chartFormat chart="17" format="139" series="1">
      <pivotArea type="data" outline="0" fieldPosition="0">
        <references count="1">
          <reference field="0" count="1" selected="0">
            <x v="18"/>
          </reference>
        </references>
      </pivotArea>
    </chartFormat>
    <chartFormat chart="17" format="140" series="1">
      <pivotArea type="data" outline="0" fieldPosition="0">
        <references count="1">
          <reference field="0" count="1" selected="0">
            <x v="20"/>
          </reference>
        </references>
      </pivotArea>
    </chartFormat>
    <chartFormat chart="17" format="141" series="1">
      <pivotArea type="data" outline="0" fieldPosition="0">
        <references count="1">
          <reference field="0" count="1" selected="0">
            <x v="21"/>
          </reference>
        </references>
      </pivotArea>
    </chartFormat>
    <chartFormat chart="17" format="142" series="1">
      <pivotArea type="data" outline="0" fieldPosition="0">
        <references count="1">
          <reference field="0" count="1" selected="0">
            <x v="22"/>
          </reference>
        </references>
      </pivotArea>
    </chartFormat>
    <chartFormat chart="18" format="156" series="1">
      <pivotArea type="data" outline="0" fieldPosition="0">
        <references count="1">
          <reference field="0" count="1" selected="0">
            <x v="2"/>
          </reference>
        </references>
      </pivotArea>
    </chartFormat>
    <chartFormat chart="18" format="157" series="1">
      <pivotArea type="data" outline="0" fieldPosition="0">
        <references count="1">
          <reference field="0" count="1" selected="0">
            <x v="4"/>
          </reference>
        </references>
      </pivotArea>
    </chartFormat>
    <chartFormat chart="18" format="158" series="1">
      <pivotArea type="data" outline="0" fieldPosition="0">
        <references count="1">
          <reference field="0" count="1" selected="0">
            <x v="6"/>
          </reference>
        </references>
      </pivotArea>
    </chartFormat>
    <chartFormat chart="18" format="159" series="1">
      <pivotArea type="data" outline="0" fieldPosition="0">
        <references count="1">
          <reference field="0" count="1" selected="0">
            <x v="7"/>
          </reference>
        </references>
      </pivotArea>
    </chartFormat>
    <chartFormat chart="18" format="160" series="1">
      <pivotArea type="data" outline="0" fieldPosition="0">
        <references count="1">
          <reference field="0" count="1" selected="0">
            <x v="8"/>
          </reference>
        </references>
      </pivotArea>
    </chartFormat>
    <chartFormat chart="18" format="161" series="1">
      <pivotArea type="data" outline="0" fieldPosition="0">
        <references count="1">
          <reference field="0" count="1" selected="0">
            <x v="10"/>
          </reference>
        </references>
      </pivotArea>
    </chartFormat>
    <chartFormat chart="18" format="162" series="1">
      <pivotArea type="data" outline="0" fieldPosition="0">
        <references count="1">
          <reference field="0" count="1" selected="0">
            <x v="12"/>
          </reference>
        </references>
      </pivotArea>
    </chartFormat>
    <chartFormat chart="18" format="163" series="1">
      <pivotArea type="data" outline="0" fieldPosition="0">
        <references count="1">
          <reference field="0" count="1" selected="0">
            <x v="14"/>
          </reference>
        </references>
      </pivotArea>
    </chartFormat>
    <chartFormat chart="18" format="164" series="1">
      <pivotArea type="data" outline="0" fieldPosition="0">
        <references count="1">
          <reference field="0" count="1" selected="0">
            <x v="16"/>
          </reference>
        </references>
      </pivotArea>
    </chartFormat>
    <chartFormat chart="18" format="165" series="1">
      <pivotArea type="data" outline="0" fieldPosition="0">
        <references count="1">
          <reference field="0" count="1" selected="0">
            <x v="18"/>
          </reference>
        </references>
      </pivotArea>
    </chartFormat>
    <chartFormat chart="18" format="166" series="1">
      <pivotArea type="data" outline="0" fieldPosition="0">
        <references count="1">
          <reference field="0" count="1" selected="0">
            <x v="20"/>
          </reference>
        </references>
      </pivotArea>
    </chartFormat>
    <chartFormat chart="18" format="167" series="1">
      <pivotArea type="data" outline="0" fieldPosition="0">
        <references count="1">
          <reference field="0" count="1" selected="0">
            <x v="21"/>
          </reference>
        </references>
      </pivotArea>
    </chartFormat>
    <chartFormat chart="18" format="168" series="1">
      <pivotArea type="data" outline="0" fieldPosition="0">
        <references count="1">
          <reference field="0" count="1" selected="0">
            <x v="22"/>
          </reference>
        </references>
      </pivotArea>
    </chartFormat>
    <chartFormat chart="19" format="182" series="1">
      <pivotArea type="data" outline="0" fieldPosition="0">
        <references count="1">
          <reference field="0" count="1" selected="0">
            <x v="2"/>
          </reference>
        </references>
      </pivotArea>
    </chartFormat>
    <chartFormat chart="19" format="183" series="1">
      <pivotArea type="data" outline="0" fieldPosition="0">
        <references count="1">
          <reference field="0" count="1" selected="0">
            <x v="4"/>
          </reference>
        </references>
      </pivotArea>
    </chartFormat>
    <chartFormat chart="19" format="184" series="1">
      <pivotArea type="data" outline="0" fieldPosition="0">
        <references count="1">
          <reference field="0" count="1" selected="0">
            <x v="6"/>
          </reference>
        </references>
      </pivotArea>
    </chartFormat>
    <chartFormat chart="19" format="185" series="1">
      <pivotArea type="data" outline="0" fieldPosition="0">
        <references count="1">
          <reference field="0" count="1" selected="0">
            <x v="7"/>
          </reference>
        </references>
      </pivotArea>
    </chartFormat>
    <chartFormat chart="19" format="186" series="1">
      <pivotArea type="data" outline="0" fieldPosition="0">
        <references count="1">
          <reference field="0" count="1" selected="0">
            <x v="8"/>
          </reference>
        </references>
      </pivotArea>
    </chartFormat>
    <chartFormat chart="19" format="187" series="1">
      <pivotArea type="data" outline="0" fieldPosition="0">
        <references count="1">
          <reference field="0" count="1" selected="0">
            <x v="10"/>
          </reference>
        </references>
      </pivotArea>
    </chartFormat>
    <chartFormat chart="19" format="188" series="1">
      <pivotArea type="data" outline="0" fieldPosition="0">
        <references count="1">
          <reference field="0" count="1" selected="0">
            <x v="12"/>
          </reference>
        </references>
      </pivotArea>
    </chartFormat>
    <chartFormat chart="19" format="189" series="1">
      <pivotArea type="data" outline="0" fieldPosition="0">
        <references count="1">
          <reference field="0" count="1" selected="0">
            <x v="14"/>
          </reference>
        </references>
      </pivotArea>
    </chartFormat>
    <chartFormat chart="19" format="190" series="1">
      <pivotArea type="data" outline="0" fieldPosition="0">
        <references count="1">
          <reference field="0" count="1" selected="0">
            <x v="16"/>
          </reference>
        </references>
      </pivotArea>
    </chartFormat>
    <chartFormat chart="19" format="191" series="1">
      <pivotArea type="data" outline="0" fieldPosition="0">
        <references count="1">
          <reference field="0" count="1" selected="0">
            <x v="18"/>
          </reference>
        </references>
      </pivotArea>
    </chartFormat>
    <chartFormat chart="19" format="192" series="1">
      <pivotArea type="data" outline="0" fieldPosition="0">
        <references count="1">
          <reference field="0" count="1" selected="0">
            <x v="20"/>
          </reference>
        </references>
      </pivotArea>
    </chartFormat>
    <chartFormat chart="19" format="193" series="1">
      <pivotArea type="data" outline="0" fieldPosition="0">
        <references count="1">
          <reference field="0" count="1" selected="0">
            <x v="21"/>
          </reference>
        </references>
      </pivotArea>
    </chartFormat>
    <chartFormat chart="19" format="194" series="1">
      <pivotArea type="data" outline="0" fieldPosition="0">
        <references count="1">
          <reference field="0" count="1" selected="0">
            <x v="22"/>
          </reference>
        </references>
      </pivotArea>
    </chartFormat>
    <chartFormat chart="20" format="208" series="1">
      <pivotArea type="data" outline="0" fieldPosition="0">
        <references count="1">
          <reference field="0" count="1" selected="0">
            <x v="2"/>
          </reference>
        </references>
      </pivotArea>
    </chartFormat>
    <chartFormat chart="20" format="209" series="1">
      <pivotArea type="data" outline="0" fieldPosition="0">
        <references count="1">
          <reference field="0" count="1" selected="0">
            <x v="4"/>
          </reference>
        </references>
      </pivotArea>
    </chartFormat>
    <chartFormat chart="20" format="210" series="1">
      <pivotArea type="data" outline="0" fieldPosition="0">
        <references count="1">
          <reference field="0" count="1" selected="0">
            <x v="6"/>
          </reference>
        </references>
      </pivotArea>
    </chartFormat>
    <chartFormat chart="20" format="211" series="1">
      <pivotArea type="data" outline="0" fieldPosition="0">
        <references count="1">
          <reference field="0" count="1" selected="0">
            <x v="7"/>
          </reference>
        </references>
      </pivotArea>
    </chartFormat>
    <chartFormat chart="20" format="212" series="1">
      <pivotArea type="data" outline="0" fieldPosition="0">
        <references count="1">
          <reference field="0" count="1" selected="0">
            <x v="8"/>
          </reference>
        </references>
      </pivotArea>
    </chartFormat>
    <chartFormat chart="20" format="213" series="1">
      <pivotArea type="data" outline="0" fieldPosition="0">
        <references count="1">
          <reference field="0" count="1" selected="0">
            <x v="10"/>
          </reference>
        </references>
      </pivotArea>
    </chartFormat>
    <chartFormat chart="20" format="214" series="1">
      <pivotArea type="data" outline="0" fieldPosition="0">
        <references count="1">
          <reference field="0" count="1" selected="0">
            <x v="12"/>
          </reference>
        </references>
      </pivotArea>
    </chartFormat>
    <chartFormat chart="20" format="215" series="1">
      <pivotArea type="data" outline="0" fieldPosition="0">
        <references count="1">
          <reference field="0" count="1" selected="0">
            <x v="14"/>
          </reference>
        </references>
      </pivotArea>
    </chartFormat>
    <chartFormat chart="20" format="216" series="1">
      <pivotArea type="data" outline="0" fieldPosition="0">
        <references count="1">
          <reference field="0" count="1" selected="0">
            <x v="16"/>
          </reference>
        </references>
      </pivotArea>
    </chartFormat>
    <chartFormat chart="20" format="217" series="1">
      <pivotArea type="data" outline="0" fieldPosition="0">
        <references count="1">
          <reference field="0" count="1" selected="0">
            <x v="18"/>
          </reference>
        </references>
      </pivotArea>
    </chartFormat>
    <chartFormat chart="20" format="218" series="1">
      <pivotArea type="data" outline="0" fieldPosition="0">
        <references count="1">
          <reference field="0" count="1" selected="0">
            <x v="20"/>
          </reference>
        </references>
      </pivotArea>
    </chartFormat>
    <chartFormat chart="20" format="219" series="1">
      <pivotArea type="data" outline="0" fieldPosition="0">
        <references count="1">
          <reference field="0" count="1" selected="0">
            <x v="21"/>
          </reference>
        </references>
      </pivotArea>
    </chartFormat>
    <chartFormat chart="20" format="220" series="1">
      <pivotArea type="data" outline="0" fieldPosition="0">
        <references count="1">
          <reference field="0" count="1" selected="0">
            <x v="22"/>
          </reference>
        </references>
      </pivotArea>
    </chartFormat>
    <chartFormat chart="21" format="234" series="1">
      <pivotArea type="data" outline="0" fieldPosition="0">
        <references count="1">
          <reference field="0" count="1" selected="0">
            <x v="2"/>
          </reference>
        </references>
      </pivotArea>
    </chartFormat>
    <chartFormat chart="21" format="235" series="1">
      <pivotArea type="data" outline="0" fieldPosition="0">
        <references count="1">
          <reference field="0" count="1" selected="0">
            <x v="4"/>
          </reference>
        </references>
      </pivotArea>
    </chartFormat>
    <chartFormat chart="21" format="236" series="1">
      <pivotArea type="data" outline="0" fieldPosition="0">
        <references count="1">
          <reference field="0" count="1" selected="0">
            <x v="6"/>
          </reference>
        </references>
      </pivotArea>
    </chartFormat>
    <chartFormat chart="21" format="237" series="1">
      <pivotArea type="data" outline="0" fieldPosition="0">
        <references count="1">
          <reference field="0" count="1" selected="0">
            <x v="7"/>
          </reference>
        </references>
      </pivotArea>
    </chartFormat>
    <chartFormat chart="21" format="238" series="1">
      <pivotArea type="data" outline="0" fieldPosition="0">
        <references count="1">
          <reference field="0" count="1" selected="0">
            <x v="8"/>
          </reference>
        </references>
      </pivotArea>
    </chartFormat>
    <chartFormat chart="21" format="239" series="1">
      <pivotArea type="data" outline="0" fieldPosition="0">
        <references count="1">
          <reference field="0" count="1" selected="0">
            <x v="10"/>
          </reference>
        </references>
      </pivotArea>
    </chartFormat>
    <chartFormat chart="21" format="240" series="1">
      <pivotArea type="data" outline="0" fieldPosition="0">
        <references count="1">
          <reference field="0" count="1" selected="0">
            <x v="12"/>
          </reference>
        </references>
      </pivotArea>
    </chartFormat>
    <chartFormat chart="21" format="241" series="1">
      <pivotArea type="data" outline="0" fieldPosition="0">
        <references count="1">
          <reference field="0" count="1" selected="0">
            <x v="14"/>
          </reference>
        </references>
      </pivotArea>
    </chartFormat>
    <chartFormat chart="21" format="242" series="1">
      <pivotArea type="data" outline="0" fieldPosition="0">
        <references count="1">
          <reference field="0" count="1" selected="0">
            <x v="16"/>
          </reference>
        </references>
      </pivotArea>
    </chartFormat>
    <chartFormat chart="21" format="243" series="1">
      <pivotArea type="data" outline="0" fieldPosition="0">
        <references count="1">
          <reference field="0" count="1" selected="0">
            <x v="18"/>
          </reference>
        </references>
      </pivotArea>
    </chartFormat>
    <chartFormat chart="21" format="244" series="1">
      <pivotArea type="data" outline="0" fieldPosition="0">
        <references count="1">
          <reference field="0" count="1" selected="0">
            <x v="20"/>
          </reference>
        </references>
      </pivotArea>
    </chartFormat>
    <chartFormat chart="21" format="245" series="1">
      <pivotArea type="data" outline="0" fieldPosition="0">
        <references count="1">
          <reference field="0" count="1" selected="0">
            <x v="21"/>
          </reference>
        </references>
      </pivotArea>
    </chartFormat>
    <chartFormat chart="21" format="246" series="1">
      <pivotArea type="data" outline="0" fieldPosition="0">
        <references count="1">
          <reference field="0" count="1" selected="0">
            <x v="22"/>
          </reference>
        </references>
      </pivotArea>
    </chartFormat>
    <chartFormat chart="21" format="247" series="1">
      <pivotArea type="data" outline="0" fieldPosition="0">
        <references count="2">
          <reference field="4294967294" count="1" selected="0">
            <x v="0"/>
          </reference>
          <reference field="0" count="1" selected="0">
            <x v="2"/>
          </reference>
        </references>
      </pivotArea>
    </chartFormat>
    <chartFormat chart="21" format="248" series="1">
      <pivotArea type="data" outline="0" fieldPosition="0">
        <references count="2">
          <reference field="4294967294" count="1" selected="0">
            <x v="0"/>
          </reference>
          <reference field="0" count="1" selected="0">
            <x v="4"/>
          </reference>
        </references>
      </pivotArea>
    </chartFormat>
    <chartFormat chart="21" format="249" series="1">
      <pivotArea type="data" outline="0" fieldPosition="0">
        <references count="2">
          <reference field="4294967294" count="1" selected="0">
            <x v="0"/>
          </reference>
          <reference field="0" count="1" selected="0">
            <x v="6"/>
          </reference>
        </references>
      </pivotArea>
    </chartFormat>
    <chartFormat chart="21" format="250" series="1">
      <pivotArea type="data" outline="0" fieldPosition="0">
        <references count="2">
          <reference field="4294967294" count="1" selected="0">
            <x v="0"/>
          </reference>
          <reference field="0" count="1" selected="0">
            <x v="7"/>
          </reference>
        </references>
      </pivotArea>
    </chartFormat>
    <chartFormat chart="21" format="251" series="1">
      <pivotArea type="data" outline="0" fieldPosition="0">
        <references count="2">
          <reference field="4294967294" count="1" selected="0">
            <x v="0"/>
          </reference>
          <reference field="0" count="1" selected="0">
            <x v="8"/>
          </reference>
        </references>
      </pivotArea>
    </chartFormat>
    <chartFormat chart="21" format="252" series="1">
      <pivotArea type="data" outline="0" fieldPosition="0">
        <references count="2">
          <reference field="4294967294" count="1" selected="0">
            <x v="0"/>
          </reference>
          <reference field="0" count="1" selected="0">
            <x v="10"/>
          </reference>
        </references>
      </pivotArea>
    </chartFormat>
    <chartFormat chart="21" format="253" series="1">
      <pivotArea type="data" outline="0" fieldPosition="0">
        <references count="2">
          <reference field="4294967294" count="1" selected="0">
            <x v="0"/>
          </reference>
          <reference field="0" count="1" selected="0">
            <x v="12"/>
          </reference>
        </references>
      </pivotArea>
    </chartFormat>
    <chartFormat chart="21" format="254" series="1">
      <pivotArea type="data" outline="0" fieldPosition="0">
        <references count="2">
          <reference field="4294967294" count="1" selected="0">
            <x v="0"/>
          </reference>
          <reference field="0" count="1" selected="0">
            <x v="14"/>
          </reference>
        </references>
      </pivotArea>
    </chartFormat>
    <chartFormat chart="21" format="255" series="1">
      <pivotArea type="data" outline="0" fieldPosition="0">
        <references count="2">
          <reference field="4294967294" count="1" selected="0">
            <x v="0"/>
          </reference>
          <reference field="0" count="1" selected="0">
            <x v="16"/>
          </reference>
        </references>
      </pivotArea>
    </chartFormat>
    <chartFormat chart="21" format="256" series="1">
      <pivotArea type="data" outline="0" fieldPosition="0">
        <references count="2">
          <reference field="4294967294" count="1" selected="0">
            <x v="0"/>
          </reference>
          <reference field="0" count="1" selected="0">
            <x v="18"/>
          </reference>
        </references>
      </pivotArea>
    </chartFormat>
    <chartFormat chart="21" format="257" series="1">
      <pivotArea type="data" outline="0" fieldPosition="0">
        <references count="2">
          <reference field="4294967294" count="1" selected="0">
            <x v="0"/>
          </reference>
          <reference field="0" count="1" selected="0">
            <x v="20"/>
          </reference>
        </references>
      </pivotArea>
    </chartFormat>
    <chartFormat chart="21" format="258" series="1">
      <pivotArea type="data" outline="0" fieldPosition="0">
        <references count="2">
          <reference field="4294967294" count="1" selected="0">
            <x v="0"/>
          </reference>
          <reference field="0" count="1" selected="0">
            <x v="21"/>
          </reference>
        </references>
      </pivotArea>
    </chartFormat>
    <chartFormat chart="21" format="259" series="1">
      <pivotArea type="data" outline="0" fieldPosition="0">
        <references count="2">
          <reference field="4294967294" count="1" selected="0">
            <x v="0"/>
          </reference>
          <reference field="0" count="1" selected="0">
            <x v="22"/>
          </reference>
        </references>
      </pivotArea>
    </chartFormat>
    <chartFormat chart="23" format="273" series="1">
      <pivotArea type="data" outline="0" fieldPosition="0">
        <references count="2">
          <reference field="4294967294" count="1" selected="0">
            <x v="0"/>
          </reference>
          <reference field="0" count="1" selected="0">
            <x v="2"/>
          </reference>
        </references>
      </pivotArea>
    </chartFormat>
    <chartFormat chart="23" format="274" series="1">
      <pivotArea type="data" outline="0" fieldPosition="0">
        <references count="2">
          <reference field="4294967294" count="1" selected="0">
            <x v="0"/>
          </reference>
          <reference field="0" count="1" selected="0">
            <x v="4"/>
          </reference>
        </references>
      </pivotArea>
    </chartFormat>
    <chartFormat chart="23" format="275" series="1">
      <pivotArea type="data" outline="0" fieldPosition="0">
        <references count="2">
          <reference field="4294967294" count="1" selected="0">
            <x v="0"/>
          </reference>
          <reference field="0" count="1" selected="0">
            <x v="6"/>
          </reference>
        </references>
      </pivotArea>
    </chartFormat>
    <chartFormat chart="23" format="276" series="1">
      <pivotArea type="data" outline="0" fieldPosition="0">
        <references count="2">
          <reference field="4294967294" count="1" selected="0">
            <x v="0"/>
          </reference>
          <reference field="0" count="1" selected="0">
            <x v="7"/>
          </reference>
        </references>
      </pivotArea>
    </chartFormat>
    <chartFormat chart="23" format="277" series="1">
      <pivotArea type="data" outline="0" fieldPosition="0">
        <references count="2">
          <reference field="4294967294" count="1" selected="0">
            <x v="0"/>
          </reference>
          <reference field="0" count="1" selected="0">
            <x v="8"/>
          </reference>
        </references>
      </pivotArea>
    </chartFormat>
    <chartFormat chart="23" format="278" series="1">
      <pivotArea type="data" outline="0" fieldPosition="0">
        <references count="2">
          <reference field="4294967294" count="1" selected="0">
            <x v="0"/>
          </reference>
          <reference field="0" count="1" selected="0">
            <x v="10"/>
          </reference>
        </references>
      </pivotArea>
    </chartFormat>
    <chartFormat chart="23" format="279" series="1">
      <pivotArea type="data" outline="0" fieldPosition="0">
        <references count="2">
          <reference field="4294967294" count="1" selected="0">
            <x v="0"/>
          </reference>
          <reference field="0" count="1" selected="0">
            <x v="12"/>
          </reference>
        </references>
      </pivotArea>
    </chartFormat>
    <chartFormat chart="23" format="280" series="1">
      <pivotArea type="data" outline="0" fieldPosition="0">
        <references count="2">
          <reference field="4294967294" count="1" selected="0">
            <x v="0"/>
          </reference>
          <reference field="0" count="1" selected="0">
            <x v="14"/>
          </reference>
        </references>
      </pivotArea>
    </chartFormat>
    <chartFormat chart="23" format="281" series="1">
      <pivotArea type="data" outline="0" fieldPosition="0">
        <references count="2">
          <reference field="4294967294" count="1" selected="0">
            <x v="0"/>
          </reference>
          <reference field="0" count="1" selected="0">
            <x v="16"/>
          </reference>
        </references>
      </pivotArea>
    </chartFormat>
    <chartFormat chart="23" format="282" series="1">
      <pivotArea type="data" outline="0" fieldPosition="0">
        <references count="2">
          <reference field="4294967294" count="1" selected="0">
            <x v="0"/>
          </reference>
          <reference field="0" count="1" selected="0">
            <x v="18"/>
          </reference>
        </references>
      </pivotArea>
    </chartFormat>
    <chartFormat chart="23" format="283" series="1">
      <pivotArea type="data" outline="0" fieldPosition="0">
        <references count="2">
          <reference field="4294967294" count="1" selected="0">
            <x v="0"/>
          </reference>
          <reference field="0" count="1" selected="0">
            <x v="20"/>
          </reference>
        </references>
      </pivotArea>
    </chartFormat>
    <chartFormat chart="23" format="284" series="1">
      <pivotArea type="data" outline="0" fieldPosition="0">
        <references count="2">
          <reference field="4294967294" count="1" selected="0">
            <x v="0"/>
          </reference>
          <reference field="0" count="1" selected="0">
            <x v="21"/>
          </reference>
        </references>
      </pivotArea>
    </chartFormat>
    <chartFormat chart="23" format="285" series="1">
      <pivotArea type="data" outline="0" fieldPosition="0">
        <references count="2">
          <reference field="4294967294" count="1" selected="0">
            <x v="0"/>
          </reference>
          <reference field="0" count="1" selected="0">
            <x v="22"/>
          </reference>
        </references>
      </pivotArea>
    </chartFormat>
    <chartFormat chart="24" format="0" series="1">
      <pivotArea type="data" outline="0" fieldPosition="0">
        <references count="2">
          <reference field="4294967294" count="1" selected="0">
            <x v="0"/>
          </reference>
          <reference field="0" count="1" selected="0">
            <x v="2"/>
          </reference>
        </references>
      </pivotArea>
    </chartFormat>
    <chartFormat chart="24" format="1" series="1">
      <pivotArea type="data" outline="0" fieldPosition="0">
        <references count="2">
          <reference field="4294967294" count="1" selected="0">
            <x v="0"/>
          </reference>
          <reference field="0" count="1" selected="0">
            <x v="4"/>
          </reference>
        </references>
      </pivotArea>
    </chartFormat>
    <chartFormat chart="24" format="2" series="1">
      <pivotArea type="data" outline="0" fieldPosition="0">
        <references count="2">
          <reference field="4294967294" count="1" selected="0">
            <x v="0"/>
          </reference>
          <reference field="0" count="1" selected="0">
            <x v="8"/>
          </reference>
        </references>
      </pivotArea>
    </chartFormat>
    <chartFormat chart="24" format="3" series="1">
      <pivotArea type="data" outline="0" fieldPosition="0">
        <references count="2">
          <reference field="4294967294" count="1" selected="0">
            <x v="0"/>
          </reference>
          <reference field="0" count="1" selected="0">
            <x v="10"/>
          </reference>
        </references>
      </pivotArea>
    </chartFormat>
    <chartFormat chart="24" format="4" series="1">
      <pivotArea type="data" outline="0" fieldPosition="0">
        <references count="2">
          <reference field="4294967294" count="1" selected="0">
            <x v="0"/>
          </reference>
          <reference field="0" count="1" selected="0">
            <x v="12"/>
          </reference>
        </references>
      </pivotArea>
    </chartFormat>
    <chartFormat chart="24" format="5" series="1">
      <pivotArea type="data" outline="0" fieldPosition="0">
        <references count="2">
          <reference field="4294967294" count="1" selected="0">
            <x v="0"/>
          </reference>
          <reference field="0" count="1" selected="0">
            <x v="14"/>
          </reference>
        </references>
      </pivotArea>
    </chartFormat>
    <chartFormat chart="24" format="6" series="1">
      <pivotArea type="data" outline="0" fieldPosition="0">
        <references count="2">
          <reference field="4294967294" count="1" selected="0">
            <x v="0"/>
          </reference>
          <reference field="0" count="1" selected="0">
            <x v="16"/>
          </reference>
        </references>
      </pivotArea>
    </chartFormat>
    <chartFormat chart="24" format="7" series="1">
      <pivotArea type="data" outline="0" fieldPosition="0">
        <references count="2">
          <reference field="4294967294" count="1" selected="0">
            <x v="0"/>
          </reference>
          <reference field="0" count="1" selected="0">
            <x v="18"/>
          </reference>
        </references>
      </pivotArea>
    </chartFormat>
    <chartFormat chart="24" format="8" series="1">
      <pivotArea type="data" outline="0" fieldPosition="0">
        <references count="2">
          <reference field="4294967294" count="1" selected="0">
            <x v="0"/>
          </reference>
          <reference field="0" count="1" selected="0">
            <x v="20"/>
          </reference>
        </references>
      </pivotArea>
    </chartFormat>
    <chartFormat chart="24" format="9" series="1">
      <pivotArea type="data" outline="0" fieldPosition="0">
        <references count="2">
          <reference field="4294967294" count="1" selected="0">
            <x v="0"/>
          </reference>
          <reference field="0" count="1" selected="0">
            <x v="21"/>
          </reference>
        </references>
      </pivotArea>
    </chartFormat>
    <chartFormat chart="24" format="10" series="1">
      <pivotArea type="data" outline="0" fieldPosition="0">
        <references count="2">
          <reference field="4294967294" count="1" selected="0">
            <x v="0"/>
          </reference>
          <reference field="0" count="1" selected="0">
            <x v="2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7.xml><?xml version="1.0" encoding="utf-8"?>
<pivotTableDefinition xmlns="http://schemas.openxmlformats.org/spreadsheetml/2006/main" xmlns:mc="http://schemas.openxmlformats.org/markup-compatibility/2006" xmlns:xr="http://schemas.microsoft.com/office/spreadsheetml/2014/revision" mc:Ignorable="xr" xr:uid="{00000000-0007-0000-0D00-000003000000}" name="TablaDinámica8" cacheId="0"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chartFormat="23">
  <location ref="A191:S230" firstHeaderRow="1" firstDataRow="2" firstDataCol="1"/>
  <pivotFields count="34">
    <pivotField axis="axisCol" showAll="0">
      <items count="26">
        <item x="16"/>
        <item h="1" x="0"/>
        <item x="1"/>
        <item h="1" x="2"/>
        <item x="3"/>
        <item x="20"/>
        <item x="18"/>
        <item x="22"/>
        <item x="21"/>
        <item h="1" x="6"/>
        <item x="7"/>
        <item h="1" x="8"/>
        <item x="9"/>
        <item h="1" x="17"/>
        <item x="23"/>
        <item h="1" x="10"/>
        <item x="11"/>
        <item h="1" x="12"/>
        <item x="13"/>
        <item x="19"/>
        <item x="4"/>
        <item x="5"/>
        <item x="14"/>
        <item x="15"/>
        <item x="24"/>
        <item t="default"/>
      </items>
    </pivotField>
    <pivotField showAll="0"/>
    <pivotField showAll="0"/>
    <pivotField axis="axisRow" showAll="0">
      <items count="41">
        <item x="0"/>
        <item x="1"/>
        <item x="2"/>
        <item x="3"/>
        <item x="4"/>
        <item x="5"/>
        <item x="6"/>
        <item x="7"/>
        <item x="8"/>
        <item x="9"/>
        <item x="10"/>
        <item x="11"/>
        <item x="12"/>
        <item x="13"/>
        <item x="14"/>
        <item x="15"/>
        <item x="16"/>
        <item x="17"/>
        <item x="18"/>
        <item x="19"/>
        <item x="20"/>
        <item x="21"/>
        <item x="22"/>
        <item x="23"/>
        <item x="24"/>
        <item x="25"/>
        <item x="26"/>
        <item x="27"/>
        <item x="28"/>
        <item h="1" x="37"/>
        <item x="29"/>
        <item x="30"/>
        <item x="31"/>
        <item h="1" x="38"/>
        <item x="32"/>
        <item x="33"/>
        <item m="1" x="39"/>
        <item x="34"/>
        <item x="35"/>
        <item x="36"/>
        <item t="default"/>
      </items>
    </pivotField>
    <pivotField multipleItemSelectionAllowe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s>
  <rowFields count="1">
    <field x="3"/>
  </rowFields>
  <rowItems count="38">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30"/>
    </i>
    <i>
      <x v="31"/>
    </i>
    <i>
      <x v="32"/>
    </i>
    <i>
      <x v="34"/>
    </i>
    <i>
      <x v="35"/>
    </i>
    <i>
      <x v="37"/>
    </i>
    <i>
      <x v="38"/>
    </i>
    <i>
      <x v="39"/>
    </i>
    <i t="grand">
      <x/>
    </i>
  </rowItems>
  <colFields count="1">
    <field x="0"/>
  </colFields>
  <colItems count="18">
    <i>
      <x/>
    </i>
    <i>
      <x v="2"/>
    </i>
    <i>
      <x v="4"/>
    </i>
    <i>
      <x v="5"/>
    </i>
    <i>
      <x v="6"/>
    </i>
    <i>
      <x v="7"/>
    </i>
    <i>
      <x v="8"/>
    </i>
    <i>
      <x v="10"/>
    </i>
    <i>
      <x v="12"/>
    </i>
    <i>
      <x v="14"/>
    </i>
    <i>
      <x v="16"/>
    </i>
    <i>
      <x v="18"/>
    </i>
    <i>
      <x v="19"/>
    </i>
    <i>
      <x v="20"/>
    </i>
    <i>
      <x v="21"/>
    </i>
    <i>
      <x v="22"/>
    </i>
    <i>
      <x v="23"/>
    </i>
    <i t="grand">
      <x/>
    </i>
  </colItems>
  <dataFields count="1">
    <dataField name="Promedio de E. COLI TOTAL" fld="27" subtotal="average" baseField="3" baseItem="9"/>
  </dataFields>
  <formats count="90">
    <format dxfId="462">
      <pivotArea type="all" dataOnly="0" outline="0" fieldPosition="0"/>
    </format>
    <format dxfId="461">
      <pivotArea outline="0" collapsedLevelsAreSubtotals="1" fieldPosition="0"/>
    </format>
    <format dxfId="460">
      <pivotArea type="origin" dataOnly="0" labelOnly="1" outline="0" fieldPosition="0"/>
    </format>
    <format dxfId="459">
      <pivotArea field="0" type="button" dataOnly="0" labelOnly="1" outline="0" axis="axisCol" fieldPosition="0"/>
    </format>
    <format dxfId="458">
      <pivotArea type="topRight" dataOnly="0" labelOnly="1" outline="0" fieldPosition="0"/>
    </format>
    <format dxfId="457">
      <pivotArea field="3" type="button" dataOnly="0" labelOnly="1" outline="0" axis="axisRow" fieldPosition="0"/>
    </format>
    <format dxfId="456">
      <pivotArea dataOnly="0" labelOnly="1" fieldPosition="0">
        <references count="1">
          <reference field="3" count="9">
            <x v="0"/>
            <x v="1"/>
            <x v="2"/>
            <x v="3"/>
            <x v="4"/>
            <x v="5"/>
            <x v="6"/>
            <x v="7"/>
            <x v="8"/>
          </reference>
        </references>
      </pivotArea>
    </format>
    <format dxfId="455">
      <pivotArea dataOnly="0" labelOnly="1" grandRow="1" outline="0" fieldPosition="0"/>
    </format>
    <format dxfId="454">
      <pivotArea dataOnly="0" labelOnly="1" fieldPosition="0">
        <references count="1">
          <reference field="0" count="18">
            <x v="0"/>
            <x v="1"/>
            <x v="2"/>
            <x v="3"/>
            <x v="4"/>
            <x v="9"/>
            <x v="10"/>
            <x v="11"/>
            <x v="12"/>
            <x v="13"/>
            <x v="15"/>
            <x v="16"/>
            <x v="17"/>
            <x v="18"/>
            <x v="20"/>
            <x v="21"/>
            <x v="22"/>
            <x v="23"/>
          </reference>
        </references>
      </pivotArea>
    </format>
    <format dxfId="453">
      <pivotArea dataOnly="0" labelOnly="1" grandCol="1" outline="0" fieldPosition="0"/>
    </format>
    <format dxfId="452">
      <pivotArea type="all" dataOnly="0" outline="0" fieldPosition="0"/>
    </format>
    <format dxfId="451">
      <pivotArea outline="0" collapsedLevelsAreSubtotals="1" fieldPosition="0"/>
    </format>
    <format dxfId="450">
      <pivotArea type="origin" dataOnly="0" labelOnly="1" outline="0" fieldPosition="0"/>
    </format>
    <format dxfId="449">
      <pivotArea field="0" type="button" dataOnly="0" labelOnly="1" outline="0" axis="axisCol" fieldPosition="0"/>
    </format>
    <format dxfId="448">
      <pivotArea type="topRight" dataOnly="0" labelOnly="1" outline="0" fieldPosition="0"/>
    </format>
    <format dxfId="447">
      <pivotArea field="3" type="button" dataOnly="0" labelOnly="1" outline="0" axis="axisRow" fieldPosition="0"/>
    </format>
    <format dxfId="446">
      <pivotArea dataOnly="0" labelOnly="1" fieldPosition="0">
        <references count="1">
          <reference field="3" count="11">
            <x v="21"/>
            <x v="22"/>
            <x v="23"/>
            <x v="24"/>
            <x v="25"/>
            <x v="26"/>
            <x v="27"/>
            <x v="28"/>
            <x v="30"/>
            <x v="31"/>
            <x v="32"/>
          </reference>
        </references>
      </pivotArea>
    </format>
    <format dxfId="445">
      <pivotArea dataOnly="0" labelOnly="1" grandRow="1" outline="0" fieldPosition="0"/>
    </format>
    <format dxfId="444">
      <pivotArea dataOnly="0" labelOnly="1" fieldPosition="0">
        <references count="1">
          <reference field="0" count="13">
            <x v="2"/>
            <x v="4"/>
            <x v="6"/>
            <x v="7"/>
            <x v="8"/>
            <x v="10"/>
            <x v="12"/>
            <x v="14"/>
            <x v="16"/>
            <x v="18"/>
            <x v="20"/>
            <x v="21"/>
            <x v="22"/>
          </reference>
        </references>
      </pivotArea>
    </format>
    <format dxfId="443">
      <pivotArea dataOnly="0" labelOnly="1" grandCol="1" outline="0" fieldPosition="0"/>
    </format>
    <format dxfId="442">
      <pivotArea type="all" dataOnly="0" outline="0" fieldPosition="0"/>
    </format>
    <format dxfId="441">
      <pivotArea outline="0" collapsedLevelsAreSubtotals="1" fieldPosition="0"/>
    </format>
    <format dxfId="440">
      <pivotArea type="origin" dataOnly="0" labelOnly="1" outline="0" fieldPosition="0"/>
    </format>
    <format dxfId="439">
      <pivotArea field="0" type="button" dataOnly="0" labelOnly="1" outline="0" axis="axisCol" fieldPosition="0"/>
    </format>
    <format dxfId="438">
      <pivotArea type="topRight" dataOnly="0" labelOnly="1" outline="0" fieldPosition="0"/>
    </format>
    <format dxfId="437">
      <pivotArea field="3" type="button" dataOnly="0" labelOnly="1" outline="0" axis="axisRow" fieldPosition="0"/>
    </format>
    <format dxfId="436">
      <pivotArea dataOnly="0" labelOnly="1" fieldPosition="0">
        <references count="1">
          <reference field="3" count="11">
            <x v="21"/>
            <x v="22"/>
            <x v="23"/>
            <x v="24"/>
            <x v="25"/>
            <x v="26"/>
            <x v="27"/>
            <x v="28"/>
            <x v="30"/>
            <x v="31"/>
            <x v="32"/>
          </reference>
        </references>
      </pivotArea>
    </format>
    <format dxfId="435">
      <pivotArea dataOnly="0" labelOnly="1" grandRow="1" outline="0" fieldPosition="0"/>
    </format>
    <format dxfId="434">
      <pivotArea dataOnly="0" labelOnly="1" fieldPosition="0">
        <references count="1">
          <reference field="0" count="13">
            <x v="2"/>
            <x v="4"/>
            <x v="6"/>
            <x v="7"/>
            <x v="8"/>
            <x v="10"/>
            <x v="12"/>
            <x v="14"/>
            <x v="16"/>
            <x v="18"/>
            <x v="20"/>
            <x v="21"/>
            <x v="22"/>
          </reference>
        </references>
      </pivotArea>
    </format>
    <format dxfId="433">
      <pivotArea dataOnly="0" labelOnly="1" grandCol="1" outline="0" fieldPosition="0"/>
    </format>
    <format dxfId="432">
      <pivotArea type="all" dataOnly="0" outline="0" fieldPosition="0"/>
    </format>
    <format dxfId="431">
      <pivotArea outline="0" collapsedLevelsAreSubtotals="1" fieldPosition="0"/>
    </format>
    <format dxfId="430">
      <pivotArea type="origin" dataOnly="0" labelOnly="1" outline="0" fieldPosition="0"/>
    </format>
    <format dxfId="429">
      <pivotArea field="0" type="button" dataOnly="0" labelOnly="1" outline="0" axis="axisCol" fieldPosition="0"/>
    </format>
    <format dxfId="428">
      <pivotArea type="topRight" dataOnly="0" labelOnly="1" outline="0" fieldPosition="0"/>
    </format>
    <format dxfId="427">
      <pivotArea field="3" type="button" dataOnly="0" labelOnly="1" outline="0" axis="axisRow" fieldPosition="0"/>
    </format>
    <format dxfId="426">
      <pivotArea dataOnly="0" labelOnly="1" fieldPosition="0">
        <references count="1">
          <reference field="3" count="11">
            <x v="21"/>
            <x v="22"/>
            <x v="23"/>
            <x v="24"/>
            <x v="25"/>
            <x v="26"/>
            <x v="27"/>
            <x v="28"/>
            <x v="30"/>
            <x v="31"/>
            <x v="32"/>
          </reference>
        </references>
      </pivotArea>
    </format>
    <format dxfId="425">
      <pivotArea dataOnly="0" labelOnly="1" grandRow="1" outline="0" fieldPosition="0"/>
    </format>
    <format dxfId="424">
      <pivotArea dataOnly="0" labelOnly="1" fieldPosition="0">
        <references count="1">
          <reference field="0" count="13">
            <x v="2"/>
            <x v="4"/>
            <x v="6"/>
            <x v="7"/>
            <x v="8"/>
            <x v="10"/>
            <x v="12"/>
            <x v="14"/>
            <x v="16"/>
            <x v="18"/>
            <x v="20"/>
            <x v="21"/>
            <x v="22"/>
          </reference>
        </references>
      </pivotArea>
    </format>
    <format dxfId="423">
      <pivotArea dataOnly="0" labelOnly="1" grandCol="1" outline="0" fieldPosition="0"/>
    </format>
    <format dxfId="422">
      <pivotArea type="all" dataOnly="0" outline="0" fieldPosition="0"/>
    </format>
    <format dxfId="421">
      <pivotArea outline="0" collapsedLevelsAreSubtotals="1" fieldPosition="0"/>
    </format>
    <format dxfId="420">
      <pivotArea type="origin" dataOnly="0" labelOnly="1" outline="0" fieldPosition="0"/>
    </format>
    <format dxfId="419">
      <pivotArea field="0" type="button" dataOnly="0" labelOnly="1" outline="0" axis="axisCol" fieldPosition="0"/>
    </format>
    <format dxfId="418">
      <pivotArea type="topRight" dataOnly="0" labelOnly="1" outline="0" fieldPosition="0"/>
    </format>
    <format dxfId="417">
      <pivotArea field="3" type="button" dataOnly="0" labelOnly="1" outline="0" axis="axisRow" fieldPosition="0"/>
    </format>
    <format dxfId="416">
      <pivotArea dataOnly="0" labelOnly="1" fieldPosition="0">
        <references count="1">
          <reference field="3" count="11">
            <x v="21"/>
            <x v="22"/>
            <x v="23"/>
            <x v="24"/>
            <x v="25"/>
            <x v="26"/>
            <x v="27"/>
            <x v="28"/>
            <x v="30"/>
            <x v="31"/>
            <x v="32"/>
          </reference>
        </references>
      </pivotArea>
    </format>
    <format dxfId="415">
      <pivotArea dataOnly="0" labelOnly="1" grandRow="1" outline="0" fieldPosition="0"/>
    </format>
    <format dxfId="414">
      <pivotArea dataOnly="0" labelOnly="1" fieldPosition="0">
        <references count="1">
          <reference field="0" count="13">
            <x v="2"/>
            <x v="4"/>
            <x v="6"/>
            <x v="7"/>
            <x v="8"/>
            <x v="10"/>
            <x v="12"/>
            <x v="14"/>
            <x v="16"/>
            <x v="18"/>
            <x v="20"/>
            <x v="21"/>
            <x v="22"/>
          </reference>
        </references>
      </pivotArea>
    </format>
    <format dxfId="413">
      <pivotArea dataOnly="0" labelOnly="1" grandCol="1" outline="0" fieldPosition="0"/>
    </format>
    <format dxfId="412">
      <pivotArea type="all" dataOnly="0" outline="0" fieldPosition="0"/>
    </format>
    <format dxfId="411">
      <pivotArea outline="0" collapsedLevelsAreSubtotals="1" fieldPosition="0"/>
    </format>
    <format dxfId="410">
      <pivotArea type="origin" dataOnly="0" labelOnly="1" outline="0" fieldPosition="0"/>
    </format>
    <format dxfId="409">
      <pivotArea field="0" type="button" dataOnly="0" labelOnly="1" outline="0" axis="axisCol" fieldPosition="0"/>
    </format>
    <format dxfId="408">
      <pivotArea type="topRight" dataOnly="0" labelOnly="1" outline="0" fieldPosition="0"/>
    </format>
    <format dxfId="407">
      <pivotArea field="3" type="button" dataOnly="0" labelOnly="1" outline="0" axis="axisRow" fieldPosition="0"/>
    </format>
    <format dxfId="406">
      <pivotArea dataOnly="0" labelOnly="1" fieldPosition="0">
        <references count="1">
          <reference field="3" count="0"/>
        </references>
      </pivotArea>
    </format>
    <format dxfId="405">
      <pivotArea dataOnly="0" labelOnly="1" grandRow="1" outline="0" fieldPosition="0"/>
    </format>
    <format dxfId="404">
      <pivotArea dataOnly="0" labelOnly="1" fieldPosition="0">
        <references count="1">
          <reference field="0" count="0"/>
        </references>
      </pivotArea>
    </format>
    <format dxfId="403">
      <pivotArea dataOnly="0" labelOnly="1" grandCol="1" outline="0" fieldPosition="0"/>
    </format>
    <format dxfId="402">
      <pivotArea type="all" dataOnly="0" outline="0" fieldPosition="0"/>
    </format>
    <format dxfId="401">
      <pivotArea outline="0" collapsedLevelsAreSubtotals="1" fieldPosition="0"/>
    </format>
    <format dxfId="400">
      <pivotArea type="origin" dataOnly="0" labelOnly="1" outline="0" fieldPosition="0"/>
    </format>
    <format dxfId="399">
      <pivotArea field="0" type="button" dataOnly="0" labelOnly="1" outline="0" axis="axisCol" fieldPosition="0"/>
    </format>
    <format dxfId="398">
      <pivotArea type="topRight" dataOnly="0" labelOnly="1" outline="0" fieldPosition="0"/>
    </format>
    <format dxfId="397">
      <pivotArea field="3" type="button" dataOnly="0" labelOnly="1" outline="0" axis="axisRow" fieldPosition="0"/>
    </format>
    <format dxfId="396">
      <pivotArea dataOnly="0" labelOnly="1" fieldPosition="0">
        <references count="1">
          <reference field="3" count="0"/>
        </references>
      </pivotArea>
    </format>
    <format dxfId="395">
      <pivotArea dataOnly="0" labelOnly="1" grandRow="1" outline="0" fieldPosition="0"/>
    </format>
    <format dxfId="394">
      <pivotArea dataOnly="0" labelOnly="1" fieldPosition="0">
        <references count="1">
          <reference field="0" count="0"/>
        </references>
      </pivotArea>
    </format>
    <format dxfId="393">
      <pivotArea dataOnly="0" labelOnly="1" grandCol="1" outline="0" fieldPosition="0"/>
    </format>
    <format dxfId="392">
      <pivotArea type="all" dataOnly="0" outline="0" fieldPosition="0"/>
    </format>
    <format dxfId="391">
      <pivotArea outline="0" collapsedLevelsAreSubtotals="1" fieldPosition="0"/>
    </format>
    <format dxfId="390">
      <pivotArea type="origin" dataOnly="0" labelOnly="1" outline="0" fieldPosition="0"/>
    </format>
    <format dxfId="389">
      <pivotArea field="0" type="button" dataOnly="0" labelOnly="1" outline="0" axis="axisCol" fieldPosition="0"/>
    </format>
    <format dxfId="388">
      <pivotArea type="topRight" dataOnly="0" labelOnly="1" outline="0" fieldPosition="0"/>
    </format>
    <format dxfId="387">
      <pivotArea field="3" type="button" dataOnly="0" labelOnly="1" outline="0" axis="axisRow" fieldPosition="0"/>
    </format>
    <format dxfId="386">
      <pivotArea dataOnly="0" labelOnly="1" fieldPosition="0">
        <references count="1">
          <reference field="3" count="0"/>
        </references>
      </pivotArea>
    </format>
    <format dxfId="385">
      <pivotArea dataOnly="0" labelOnly="1" grandRow="1" outline="0" fieldPosition="0"/>
    </format>
    <format dxfId="384">
      <pivotArea dataOnly="0" labelOnly="1" fieldPosition="0">
        <references count="1">
          <reference field="0" count="24">
            <x v="0"/>
            <x v="1"/>
            <x v="2"/>
            <x v="3"/>
            <x v="4"/>
            <x v="5"/>
            <x v="6"/>
            <x v="7"/>
            <x v="8"/>
            <x v="9"/>
            <x v="10"/>
            <x v="11"/>
            <x v="12"/>
            <x v="13"/>
            <x v="14"/>
            <x v="15"/>
            <x v="16"/>
            <x v="17"/>
            <x v="18"/>
            <x v="19"/>
            <x v="20"/>
            <x v="21"/>
            <x v="22"/>
            <x v="23"/>
          </reference>
        </references>
      </pivotArea>
    </format>
    <format dxfId="383">
      <pivotArea dataOnly="0" labelOnly="1" grandCol="1" outline="0" fieldPosition="0"/>
    </format>
    <format dxfId="382">
      <pivotArea type="all" dataOnly="0" outline="0" fieldPosition="0"/>
    </format>
    <format dxfId="381">
      <pivotArea outline="0" collapsedLevelsAreSubtotals="1" fieldPosition="0"/>
    </format>
    <format dxfId="380">
      <pivotArea type="origin" dataOnly="0" labelOnly="1" outline="0" fieldPosition="0"/>
    </format>
    <format dxfId="379">
      <pivotArea field="0" type="button" dataOnly="0" labelOnly="1" outline="0" axis="axisCol" fieldPosition="0"/>
    </format>
    <format dxfId="378">
      <pivotArea type="topRight" dataOnly="0" labelOnly="1" outline="0" fieldPosition="0"/>
    </format>
    <format dxfId="377">
      <pivotArea field="3" type="button" dataOnly="0" labelOnly="1" outline="0" axis="axisRow" fieldPosition="0"/>
    </format>
    <format dxfId="376">
      <pivotArea dataOnly="0" labelOnly="1" fieldPosition="0">
        <references count="1">
          <reference field="3" count="0"/>
        </references>
      </pivotArea>
    </format>
    <format dxfId="375">
      <pivotArea dataOnly="0" labelOnly="1" grandRow="1" outline="0" fieldPosition="0"/>
    </format>
    <format dxfId="374">
      <pivotArea dataOnly="0" labelOnly="1" fieldPosition="0">
        <references count="1">
          <reference field="0" count="24">
            <x v="0"/>
            <x v="1"/>
            <x v="2"/>
            <x v="3"/>
            <x v="4"/>
            <x v="5"/>
            <x v="6"/>
            <x v="7"/>
            <x v="8"/>
            <x v="9"/>
            <x v="10"/>
            <x v="11"/>
            <x v="12"/>
            <x v="13"/>
            <x v="14"/>
            <x v="15"/>
            <x v="16"/>
            <x v="17"/>
            <x v="18"/>
            <x v="19"/>
            <x v="20"/>
            <x v="21"/>
            <x v="22"/>
            <x v="23"/>
          </reference>
        </references>
      </pivotArea>
    </format>
    <format dxfId="373">
      <pivotArea dataOnly="0" labelOnly="1" grandCol="1" outline="0" fieldPosition="0"/>
    </format>
  </formats>
  <chartFormats count="161">
    <chartFormat chart="15" format="72" series="1">
      <pivotArea type="data" outline="0" fieldPosition="0">
        <references count="1">
          <reference field="0" count="1" selected="0">
            <x v="0"/>
          </reference>
        </references>
      </pivotArea>
    </chartFormat>
    <chartFormat chart="15" format="73" series="1">
      <pivotArea type="data" outline="0" fieldPosition="0">
        <references count="1">
          <reference field="0" count="1" selected="0">
            <x v="1"/>
          </reference>
        </references>
      </pivotArea>
    </chartFormat>
    <chartFormat chart="15" format="74" series="1">
      <pivotArea type="data" outline="0" fieldPosition="0">
        <references count="1">
          <reference field="0" count="1" selected="0">
            <x v="2"/>
          </reference>
        </references>
      </pivotArea>
    </chartFormat>
    <chartFormat chart="15" format="75" series="1">
      <pivotArea type="data" outline="0" fieldPosition="0">
        <references count="1">
          <reference field="0" count="1" selected="0">
            <x v="3"/>
          </reference>
        </references>
      </pivotArea>
    </chartFormat>
    <chartFormat chart="15" format="76" series="1">
      <pivotArea type="data" outline="0" fieldPosition="0">
        <references count="1">
          <reference field="0" count="1" selected="0">
            <x v="4"/>
          </reference>
        </references>
      </pivotArea>
    </chartFormat>
    <chartFormat chart="15" format="77" series="1">
      <pivotArea type="data" outline="0" fieldPosition="0">
        <references count="1">
          <reference field="0" count="1" selected="0">
            <x v="5"/>
          </reference>
        </references>
      </pivotArea>
    </chartFormat>
    <chartFormat chart="15" format="78" series="1">
      <pivotArea type="data" outline="0" fieldPosition="0">
        <references count="1">
          <reference field="0" count="1" selected="0">
            <x v="6"/>
          </reference>
        </references>
      </pivotArea>
    </chartFormat>
    <chartFormat chart="15" format="79" series="1">
      <pivotArea type="data" outline="0" fieldPosition="0">
        <references count="1">
          <reference field="0" count="1" selected="0">
            <x v="7"/>
          </reference>
        </references>
      </pivotArea>
    </chartFormat>
    <chartFormat chart="15" format="80" series="1">
      <pivotArea type="data" outline="0" fieldPosition="0">
        <references count="1">
          <reference field="0" count="1" selected="0">
            <x v="8"/>
          </reference>
        </references>
      </pivotArea>
    </chartFormat>
    <chartFormat chart="15" format="81" series="1">
      <pivotArea type="data" outline="0" fieldPosition="0">
        <references count="1">
          <reference field="0" count="1" selected="0">
            <x v="9"/>
          </reference>
        </references>
      </pivotArea>
    </chartFormat>
    <chartFormat chart="15" format="82" series="1">
      <pivotArea type="data" outline="0" fieldPosition="0">
        <references count="1">
          <reference field="0" count="1" selected="0">
            <x v="10"/>
          </reference>
        </references>
      </pivotArea>
    </chartFormat>
    <chartFormat chart="15" format="83" series="1">
      <pivotArea type="data" outline="0" fieldPosition="0">
        <references count="1">
          <reference field="0" count="1" selected="0">
            <x v="11"/>
          </reference>
        </references>
      </pivotArea>
    </chartFormat>
    <chartFormat chart="15" format="84" series="1">
      <pivotArea type="data" outline="0" fieldPosition="0">
        <references count="1">
          <reference field="0" count="1" selected="0">
            <x v="12"/>
          </reference>
        </references>
      </pivotArea>
    </chartFormat>
    <chartFormat chart="15" format="85" series="1">
      <pivotArea type="data" outline="0" fieldPosition="0">
        <references count="1">
          <reference field="0" count="1" selected="0">
            <x v="13"/>
          </reference>
        </references>
      </pivotArea>
    </chartFormat>
    <chartFormat chart="15" format="86" series="1">
      <pivotArea type="data" outline="0" fieldPosition="0">
        <references count="1">
          <reference field="0" count="1" selected="0">
            <x v="14"/>
          </reference>
        </references>
      </pivotArea>
    </chartFormat>
    <chartFormat chart="15" format="87" series="1">
      <pivotArea type="data" outline="0" fieldPosition="0">
        <references count="1">
          <reference field="0" count="1" selected="0">
            <x v="15"/>
          </reference>
        </references>
      </pivotArea>
    </chartFormat>
    <chartFormat chart="15" format="88" series="1">
      <pivotArea type="data" outline="0" fieldPosition="0">
        <references count="1">
          <reference field="0" count="1" selected="0">
            <x v="16"/>
          </reference>
        </references>
      </pivotArea>
    </chartFormat>
    <chartFormat chart="15" format="89" series="1">
      <pivotArea type="data" outline="0" fieldPosition="0">
        <references count="1">
          <reference field="0" count="1" selected="0">
            <x v="17"/>
          </reference>
        </references>
      </pivotArea>
    </chartFormat>
    <chartFormat chart="15" format="90" series="1">
      <pivotArea type="data" outline="0" fieldPosition="0">
        <references count="1">
          <reference field="0" count="1" selected="0">
            <x v="18"/>
          </reference>
        </references>
      </pivotArea>
    </chartFormat>
    <chartFormat chart="15" format="91" series="1">
      <pivotArea type="data" outline="0" fieldPosition="0">
        <references count="1">
          <reference field="0" count="1" selected="0">
            <x v="19"/>
          </reference>
        </references>
      </pivotArea>
    </chartFormat>
    <chartFormat chart="15" format="92" series="1">
      <pivotArea type="data" outline="0" fieldPosition="0">
        <references count="1">
          <reference field="0" count="1" selected="0">
            <x v="20"/>
          </reference>
        </references>
      </pivotArea>
    </chartFormat>
    <chartFormat chart="15" format="93" series="1">
      <pivotArea type="data" outline="0" fieldPosition="0">
        <references count="1">
          <reference field="0" count="1" selected="0">
            <x v="21"/>
          </reference>
        </references>
      </pivotArea>
    </chartFormat>
    <chartFormat chart="15" format="94" series="1">
      <pivotArea type="data" outline="0" fieldPosition="0">
        <references count="1">
          <reference field="0" count="1" selected="0">
            <x v="22"/>
          </reference>
        </references>
      </pivotArea>
    </chartFormat>
    <chartFormat chart="15" format="95" series="1">
      <pivotArea type="data" outline="0" fieldPosition="0">
        <references count="1">
          <reference field="0" count="1" selected="0">
            <x v="23"/>
          </reference>
        </references>
      </pivotArea>
    </chartFormat>
    <chartFormat chart="17" format="168" series="1">
      <pivotArea type="data" outline="0" fieldPosition="0">
        <references count="1">
          <reference field="0" count="1" selected="0">
            <x v="0"/>
          </reference>
        </references>
      </pivotArea>
    </chartFormat>
    <chartFormat chart="17" format="169" series="1">
      <pivotArea type="data" outline="0" fieldPosition="0">
        <references count="1">
          <reference field="0" count="1" selected="0">
            <x v="1"/>
          </reference>
        </references>
      </pivotArea>
    </chartFormat>
    <chartFormat chart="17" format="170" series="1">
      <pivotArea type="data" outline="0" fieldPosition="0">
        <references count="1">
          <reference field="0" count="1" selected="0">
            <x v="2"/>
          </reference>
        </references>
      </pivotArea>
    </chartFormat>
    <chartFormat chart="17" format="171" series="1">
      <pivotArea type="data" outline="0" fieldPosition="0">
        <references count="1">
          <reference field="0" count="1" selected="0">
            <x v="3"/>
          </reference>
        </references>
      </pivotArea>
    </chartFormat>
    <chartFormat chart="17" format="172" series="1">
      <pivotArea type="data" outline="0" fieldPosition="0">
        <references count="1">
          <reference field="0" count="1" selected="0">
            <x v="4"/>
          </reference>
        </references>
      </pivotArea>
    </chartFormat>
    <chartFormat chart="17" format="173" series="1">
      <pivotArea type="data" outline="0" fieldPosition="0">
        <references count="1">
          <reference field="0" count="1" selected="0">
            <x v="5"/>
          </reference>
        </references>
      </pivotArea>
    </chartFormat>
    <chartFormat chart="17" format="174" series="1">
      <pivotArea type="data" outline="0" fieldPosition="0">
        <references count="1">
          <reference field="0" count="1" selected="0">
            <x v="6"/>
          </reference>
        </references>
      </pivotArea>
    </chartFormat>
    <chartFormat chart="17" format="175" series="1">
      <pivotArea type="data" outline="0" fieldPosition="0">
        <references count="1">
          <reference field="0" count="1" selected="0">
            <x v="7"/>
          </reference>
        </references>
      </pivotArea>
    </chartFormat>
    <chartFormat chart="17" format="176" series="1">
      <pivotArea type="data" outline="0" fieldPosition="0">
        <references count="1">
          <reference field="0" count="1" selected="0">
            <x v="8"/>
          </reference>
        </references>
      </pivotArea>
    </chartFormat>
    <chartFormat chart="17" format="177" series="1">
      <pivotArea type="data" outline="0" fieldPosition="0">
        <references count="1">
          <reference field="0" count="1" selected="0">
            <x v="9"/>
          </reference>
        </references>
      </pivotArea>
    </chartFormat>
    <chartFormat chart="17" format="178" series="1">
      <pivotArea type="data" outline="0" fieldPosition="0">
        <references count="1">
          <reference field="0" count="1" selected="0">
            <x v="10"/>
          </reference>
        </references>
      </pivotArea>
    </chartFormat>
    <chartFormat chart="17" format="179" series="1">
      <pivotArea type="data" outline="0" fieldPosition="0">
        <references count="1">
          <reference field="0" count="1" selected="0">
            <x v="11"/>
          </reference>
        </references>
      </pivotArea>
    </chartFormat>
    <chartFormat chart="17" format="180" series="1">
      <pivotArea type="data" outline="0" fieldPosition="0">
        <references count="1">
          <reference field="0" count="1" selected="0">
            <x v="12"/>
          </reference>
        </references>
      </pivotArea>
    </chartFormat>
    <chartFormat chart="17" format="181" series="1">
      <pivotArea type="data" outline="0" fieldPosition="0">
        <references count="1">
          <reference field="0" count="1" selected="0">
            <x v="13"/>
          </reference>
        </references>
      </pivotArea>
    </chartFormat>
    <chartFormat chart="17" format="182" series="1">
      <pivotArea type="data" outline="0" fieldPosition="0">
        <references count="1">
          <reference field="0" count="1" selected="0">
            <x v="14"/>
          </reference>
        </references>
      </pivotArea>
    </chartFormat>
    <chartFormat chart="17" format="183" series="1">
      <pivotArea type="data" outline="0" fieldPosition="0">
        <references count="1">
          <reference field="0" count="1" selected="0">
            <x v="15"/>
          </reference>
        </references>
      </pivotArea>
    </chartFormat>
    <chartFormat chart="17" format="184" series="1">
      <pivotArea type="data" outline="0" fieldPosition="0">
        <references count="1">
          <reference field="0" count="1" selected="0">
            <x v="16"/>
          </reference>
        </references>
      </pivotArea>
    </chartFormat>
    <chartFormat chart="17" format="185" series="1">
      <pivotArea type="data" outline="0" fieldPosition="0">
        <references count="1">
          <reference field="0" count="1" selected="0">
            <x v="17"/>
          </reference>
        </references>
      </pivotArea>
    </chartFormat>
    <chartFormat chart="17" format="186" series="1">
      <pivotArea type="data" outline="0" fieldPosition="0">
        <references count="1">
          <reference field="0" count="1" selected="0">
            <x v="18"/>
          </reference>
        </references>
      </pivotArea>
    </chartFormat>
    <chartFormat chart="17" format="187" series="1">
      <pivotArea type="data" outline="0" fieldPosition="0">
        <references count="1">
          <reference field="0" count="1" selected="0">
            <x v="19"/>
          </reference>
        </references>
      </pivotArea>
    </chartFormat>
    <chartFormat chart="17" format="188" series="1">
      <pivotArea type="data" outline="0" fieldPosition="0">
        <references count="1">
          <reference field="0" count="1" selected="0">
            <x v="20"/>
          </reference>
        </references>
      </pivotArea>
    </chartFormat>
    <chartFormat chart="17" format="189" series="1">
      <pivotArea type="data" outline="0" fieldPosition="0">
        <references count="1">
          <reference field="0" count="1" selected="0">
            <x v="21"/>
          </reference>
        </references>
      </pivotArea>
    </chartFormat>
    <chartFormat chart="17" format="190" series="1">
      <pivotArea type="data" outline="0" fieldPosition="0">
        <references count="1">
          <reference field="0" count="1" selected="0">
            <x v="22"/>
          </reference>
        </references>
      </pivotArea>
    </chartFormat>
    <chartFormat chart="17" format="191" series="1">
      <pivotArea type="data" outline="0" fieldPosition="0">
        <references count="1">
          <reference field="0" count="1" selected="0">
            <x v="23"/>
          </reference>
        </references>
      </pivotArea>
    </chartFormat>
    <chartFormat chart="18" format="216" series="1">
      <pivotArea type="data" outline="0" fieldPosition="0">
        <references count="1">
          <reference field="0" count="1" selected="0">
            <x v="0"/>
          </reference>
        </references>
      </pivotArea>
    </chartFormat>
    <chartFormat chart="18" format="217" series="1">
      <pivotArea type="data" outline="0" fieldPosition="0">
        <references count="1">
          <reference field="0" count="1" selected="0">
            <x v="1"/>
          </reference>
        </references>
      </pivotArea>
    </chartFormat>
    <chartFormat chart="18" format="218" series="1">
      <pivotArea type="data" outline="0" fieldPosition="0">
        <references count="1">
          <reference field="0" count="1" selected="0">
            <x v="2"/>
          </reference>
        </references>
      </pivotArea>
    </chartFormat>
    <chartFormat chart="18" format="219" series="1">
      <pivotArea type="data" outline="0" fieldPosition="0">
        <references count="1">
          <reference field="0" count="1" selected="0">
            <x v="3"/>
          </reference>
        </references>
      </pivotArea>
    </chartFormat>
    <chartFormat chart="18" format="220" series="1">
      <pivotArea type="data" outline="0" fieldPosition="0">
        <references count="1">
          <reference field="0" count="1" selected="0">
            <x v="4"/>
          </reference>
        </references>
      </pivotArea>
    </chartFormat>
    <chartFormat chart="18" format="221" series="1">
      <pivotArea type="data" outline="0" fieldPosition="0">
        <references count="1">
          <reference field="0" count="1" selected="0">
            <x v="5"/>
          </reference>
        </references>
      </pivotArea>
    </chartFormat>
    <chartFormat chart="18" format="222" series="1">
      <pivotArea type="data" outline="0" fieldPosition="0">
        <references count="1">
          <reference field="0" count="1" selected="0">
            <x v="6"/>
          </reference>
        </references>
      </pivotArea>
    </chartFormat>
    <chartFormat chart="18" format="223" series="1">
      <pivotArea type="data" outline="0" fieldPosition="0">
        <references count="1">
          <reference field="0" count="1" selected="0">
            <x v="7"/>
          </reference>
        </references>
      </pivotArea>
    </chartFormat>
    <chartFormat chart="18" format="224" series="1">
      <pivotArea type="data" outline="0" fieldPosition="0">
        <references count="1">
          <reference field="0" count="1" selected="0">
            <x v="8"/>
          </reference>
        </references>
      </pivotArea>
    </chartFormat>
    <chartFormat chart="18" format="225" series="1">
      <pivotArea type="data" outline="0" fieldPosition="0">
        <references count="1">
          <reference field="0" count="1" selected="0">
            <x v="9"/>
          </reference>
        </references>
      </pivotArea>
    </chartFormat>
    <chartFormat chart="18" format="226" series="1">
      <pivotArea type="data" outline="0" fieldPosition="0">
        <references count="1">
          <reference field="0" count="1" selected="0">
            <x v="10"/>
          </reference>
        </references>
      </pivotArea>
    </chartFormat>
    <chartFormat chart="18" format="227" series="1">
      <pivotArea type="data" outline="0" fieldPosition="0">
        <references count="1">
          <reference field="0" count="1" selected="0">
            <x v="11"/>
          </reference>
        </references>
      </pivotArea>
    </chartFormat>
    <chartFormat chart="18" format="228" series="1">
      <pivotArea type="data" outline="0" fieldPosition="0">
        <references count="1">
          <reference field="0" count="1" selected="0">
            <x v="12"/>
          </reference>
        </references>
      </pivotArea>
    </chartFormat>
    <chartFormat chart="18" format="229" series="1">
      <pivotArea type="data" outline="0" fieldPosition="0">
        <references count="1">
          <reference field="0" count="1" selected="0">
            <x v="13"/>
          </reference>
        </references>
      </pivotArea>
    </chartFormat>
    <chartFormat chart="18" format="230" series="1">
      <pivotArea type="data" outline="0" fieldPosition="0">
        <references count="1">
          <reference field="0" count="1" selected="0">
            <x v="14"/>
          </reference>
        </references>
      </pivotArea>
    </chartFormat>
    <chartFormat chart="18" format="231" series="1">
      <pivotArea type="data" outline="0" fieldPosition="0">
        <references count="1">
          <reference field="0" count="1" selected="0">
            <x v="15"/>
          </reference>
        </references>
      </pivotArea>
    </chartFormat>
    <chartFormat chart="18" format="232" series="1">
      <pivotArea type="data" outline="0" fieldPosition="0">
        <references count="1">
          <reference field="0" count="1" selected="0">
            <x v="16"/>
          </reference>
        </references>
      </pivotArea>
    </chartFormat>
    <chartFormat chart="18" format="233" series="1">
      <pivotArea type="data" outline="0" fieldPosition="0">
        <references count="1">
          <reference field="0" count="1" selected="0">
            <x v="17"/>
          </reference>
        </references>
      </pivotArea>
    </chartFormat>
    <chartFormat chart="18" format="234" series="1">
      <pivotArea type="data" outline="0" fieldPosition="0">
        <references count="1">
          <reference field="0" count="1" selected="0">
            <x v="18"/>
          </reference>
        </references>
      </pivotArea>
    </chartFormat>
    <chartFormat chart="18" format="235" series="1">
      <pivotArea type="data" outline="0" fieldPosition="0">
        <references count="1">
          <reference field="0" count="1" selected="0">
            <x v="19"/>
          </reference>
        </references>
      </pivotArea>
    </chartFormat>
    <chartFormat chart="18" format="236" series="1">
      <pivotArea type="data" outline="0" fieldPosition="0">
        <references count="1">
          <reference field="0" count="1" selected="0">
            <x v="20"/>
          </reference>
        </references>
      </pivotArea>
    </chartFormat>
    <chartFormat chart="18" format="237" series="1">
      <pivotArea type="data" outline="0" fieldPosition="0">
        <references count="1">
          <reference field="0" count="1" selected="0">
            <x v="21"/>
          </reference>
        </references>
      </pivotArea>
    </chartFormat>
    <chartFormat chart="18" format="238" series="1">
      <pivotArea type="data" outline="0" fieldPosition="0">
        <references count="1">
          <reference field="0" count="1" selected="0">
            <x v="22"/>
          </reference>
        </references>
      </pivotArea>
    </chartFormat>
    <chartFormat chart="18" format="239" series="1">
      <pivotArea type="data" outline="0" fieldPosition="0">
        <references count="1">
          <reference field="0" count="1" selected="0">
            <x v="23"/>
          </reference>
        </references>
      </pivotArea>
    </chartFormat>
    <chartFormat chart="19" format="264" series="1">
      <pivotArea type="data" outline="0" fieldPosition="0">
        <references count="1">
          <reference field="0" count="1" selected="0">
            <x v="0"/>
          </reference>
        </references>
      </pivotArea>
    </chartFormat>
    <chartFormat chart="19" format="265" series="1">
      <pivotArea type="data" outline="0" fieldPosition="0">
        <references count="1">
          <reference field="0" count="1" selected="0">
            <x v="1"/>
          </reference>
        </references>
      </pivotArea>
    </chartFormat>
    <chartFormat chart="19" format="266" series="1">
      <pivotArea type="data" outline="0" fieldPosition="0">
        <references count="1">
          <reference field="0" count="1" selected="0">
            <x v="2"/>
          </reference>
        </references>
      </pivotArea>
    </chartFormat>
    <chartFormat chart="19" format="267" series="1">
      <pivotArea type="data" outline="0" fieldPosition="0">
        <references count="1">
          <reference field="0" count="1" selected="0">
            <x v="3"/>
          </reference>
        </references>
      </pivotArea>
    </chartFormat>
    <chartFormat chart="19" format="268" series="1">
      <pivotArea type="data" outline="0" fieldPosition="0">
        <references count="1">
          <reference field="0" count="1" selected="0">
            <x v="4"/>
          </reference>
        </references>
      </pivotArea>
    </chartFormat>
    <chartFormat chart="19" format="269" series="1">
      <pivotArea type="data" outline="0" fieldPosition="0">
        <references count="1">
          <reference field="0" count="1" selected="0">
            <x v="5"/>
          </reference>
        </references>
      </pivotArea>
    </chartFormat>
    <chartFormat chart="19" format="270" series="1">
      <pivotArea type="data" outline="0" fieldPosition="0">
        <references count="1">
          <reference field="0" count="1" selected="0">
            <x v="6"/>
          </reference>
        </references>
      </pivotArea>
    </chartFormat>
    <chartFormat chart="19" format="271" series="1">
      <pivotArea type="data" outline="0" fieldPosition="0">
        <references count="1">
          <reference field="0" count="1" selected="0">
            <x v="7"/>
          </reference>
        </references>
      </pivotArea>
    </chartFormat>
    <chartFormat chart="19" format="272" series="1">
      <pivotArea type="data" outline="0" fieldPosition="0">
        <references count="1">
          <reference field="0" count="1" selected="0">
            <x v="8"/>
          </reference>
        </references>
      </pivotArea>
    </chartFormat>
    <chartFormat chart="19" format="273" series="1">
      <pivotArea type="data" outline="0" fieldPosition="0">
        <references count="1">
          <reference field="0" count="1" selected="0">
            <x v="9"/>
          </reference>
        </references>
      </pivotArea>
    </chartFormat>
    <chartFormat chart="19" format="274" series="1">
      <pivotArea type="data" outline="0" fieldPosition="0">
        <references count="1">
          <reference field="0" count="1" selected="0">
            <x v="10"/>
          </reference>
        </references>
      </pivotArea>
    </chartFormat>
    <chartFormat chart="19" format="275" series="1">
      <pivotArea type="data" outline="0" fieldPosition="0">
        <references count="1">
          <reference field="0" count="1" selected="0">
            <x v="11"/>
          </reference>
        </references>
      </pivotArea>
    </chartFormat>
    <chartFormat chart="19" format="276" series="1">
      <pivotArea type="data" outline="0" fieldPosition="0">
        <references count="1">
          <reference field="0" count="1" selected="0">
            <x v="12"/>
          </reference>
        </references>
      </pivotArea>
    </chartFormat>
    <chartFormat chart="19" format="277" series="1">
      <pivotArea type="data" outline="0" fieldPosition="0">
        <references count="1">
          <reference field="0" count="1" selected="0">
            <x v="13"/>
          </reference>
        </references>
      </pivotArea>
    </chartFormat>
    <chartFormat chart="19" format="278" series="1">
      <pivotArea type="data" outline="0" fieldPosition="0">
        <references count="1">
          <reference field="0" count="1" selected="0">
            <x v="14"/>
          </reference>
        </references>
      </pivotArea>
    </chartFormat>
    <chartFormat chart="19" format="279" series="1">
      <pivotArea type="data" outline="0" fieldPosition="0">
        <references count="1">
          <reference field="0" count="1" selected="0">
            <x v="15"/>
          </reference>
        </references>
      </pivotArea>
    </chartFormat>
    <chartFormat chart="19" format="280" series="1">
      <pivotArea type="data" outline="0" fieldPosition="0">
        <references count="1">
          <reference field="0" count="1" selected="0">
            <x v="16"/>
          </reference>
        </references>
      </pivotArea>
    </chartFormat>
    <chartFormat chart="19" format="281" series="1">
      <pivotArea type="data" outline="0" fieldPosition="0">
        <references count="1">
          <reference field="0" count="1" selected="0">
            <x v="17"/>
          </reference>
        </references>
      </pivotArea>
    </chartFormat>
    <chartFormat chart="19" format="282" series="1">
      <pivotArea type="data" outline="0" fieldPosition="0">
        <references count="1">
          <reference field="0" count="1" selected="0">
            <x v="18"/>
          </reference>
        </references>
      </pivotArea>
    </chartFormat>
    <chartFormat chart="19" format="283" series="1">
      <pivotArea type="data" outline="0" fieldPosition="0">
        <references count="1">
          <reference field="0" count="1" selected="0">
            <x v="19"/>
          </reference>
        </references>
      </pivotArea>
    </chartFormat>
    <chartFormat chart="19" format="284" series="1">
      <pivotArea type="data" outline="0" fieldPosition="0">
        <references count="1">
          <reference field="0" count="1" selected="0">
            <x v="20"/>
          </reference>
        </references>
      </pivotArea>
    </chartFormat>
    <chartFormat chart="19" format="285" series="1">
      <pivotArea type="data" outline="0" fieldPosition="0">
        <references count="1">
          <reference field="0" count="1" selected="0">
            <x v="21"/>
          </reference>
        </references>
      </pivotArea>
    </chartFormat>
    <chartFormat chart="19" format="286" series="1">
      <pivotArea type="data" outline="0" fieldPosition="0">
        <references count="1">
          <reference field="0" count="1" selected="0">
            <x v="22"/>
          </reference>
        </references>
      </pivotArea>
    </chartFormat>
    <chartFormat chart="19" format="287" series="1">
      <pivotArea type="data" outline="0" fieldPosition="0">
        <references count="1">
          <reference field="0" count="1" selected="0">
            <x v="23"/>
          </reference>
        </references>
      </pivotArea>
    </chartFormat>
    <chartFormat chart="20" format="312" series="1">
      <pivotArea type="data" outline="0" fieldPosition="0">
        <references count="1">
          <reference field="0" count="1" selected="0">
            <x v="0"/>
          </reference>
        </references>
      </pivotArea>
    </chartFormat>
    <chartFormat chart="20" format="313" series="1">
      <pivotArea type="data" outline="0" fieldPosition="0">
        <references count="1">
          <reference field="0" count="1" selected="0">
            <x v="1"/>
          </reference>
        </references>
      </pivotArea>
    </chartFormat>
    <chartFormat chart="20" format="314" series="1">
      <pivotArea type="data" outline="0" fieldPosition="0">
        <references count="1">
          <reference field="0" count="1" selected="0">
            <x v="2"/>
          </reference>
        </references>
      </pivotArea>
    </chartFormat>
    <chartFormat chart="20" format="315" series="1">
      <pivotArea type="data" outline="0" fieldPosition="0">
        <references count="1">
          <reference field="0" count="1" selected="0">
            <x v="3"/>
          </reference>
        </references>
      </pivotArea>
    </chartFormat>
    <chartFormat chart="20" format="316" series="1">
      <pivotArea type="data" outline="0" fieldPosition="0">
        <references count="1">
          <reference field="0" count="1" selected="0">
            <x v="4"/>
          </reference>
        </references>
      </pivotArea>
    </chartFormat>
    <chartFormat chart="20" format="317" series="1">
      <pivotArea type="data" outline="0" fieldPosition="0">
        <references count="1">
          <reference field="0" count="1" selected="0">
            <x v="5"/>
          </reference>
        </references>
      </pivotArea>
    </chartFormat>
    <chartFormat chart="20" format="318" series="1">
      <pivotArea type="data" outline="0" fieldPosition="0">
        <references count="1">
          <reference field="0" count="1" selected="0">
            <x v="6"/>
          </reference>
        </references>
      </pivotArea>
    </chartFormat>
    <chartFormat chart="20" format="319" series="1">
      <pivotArea type="data" outline="0" fieldPosition="0">
        <references count="1">
          <reference field="0" count="1" selected="0">
            <x v="7"/>
          </reference>
        </references>
      </pivotArea>
    </chartFormat>
    <chartFormat chart="20" format="320" series="1">
      <pivotArea type="data" outline="0" fieldPosition="0">
        <references count="1">
          <reference field="0" count="1" selected="0">
            <x v="8"/>
          </reference>
        </references>
      </pivotArea>
    </chartFormat>
    <chartFormat chart="20" format="321" series="1">
      <pivotArea type="data" outline="0" fieldPosition="0">
        <references count="1">
          <reference field="0" count="1" selected="0">
            <x v="9"/>
          </reference>
        </references>
      </pivotArea>
    </chartFormat>
    <chartFormat chart="20" format="322" series="1">
      <pivotArea type="data" outline="0" fieldPosition="0">
        <references count="1">
          <reference field="0" count="1" selected="0">
            <x v="10"/>
          </reference>
        </references>
      </pivotArea>
    </chartFormat>
    <chartFormat chart="20" format="323" series="1">
      <pivotArea type="data" outline="0" fieldPosition="0">
        <references count="1">
          <reference field="0" count="1" selected="0">
            <x v="11"/>
          </reference>
        </references>
      </pivotArea>
    </chartFormat>
    <chartFormat chart="20" format="324" series="1">
      <pivotArea type="data" outline="0" fieldPosition="0">
        <references count="1">
          <reference field="0" count="1" selected="0">
            <x v="12"/>
          </reference>
        </references>
      </pivotArea>
    </chartFormat>
    <chartFormat chart="20" format="325" series="1">
      <pivotArea type="data" outline="0" fieldPosition="0">
        <references count="1">
          <reference field="0" count="1" selected="0">
            <x v="13"/>
          </reference>
        </references>
      </pivotArea>
    </chartFormat>
    <chartFormat chart="20" format="326" series="1">
      <pivotArea type="data" outline="0" fieldPosition="0">
        <references count="1">
          <reference field="0" count="1" selected="0">
            <x v="14"/>
          </reference>
        </references>
      </pivotArea>
    </chartFormat>
    <chartFormat chart="20" format="327" series="1">
      <pivotArea type="data" outline="0" fieldPosition="0">
        <references count="1">
          <reference field="0" count="1" selected="0">
            <x v="15"/>
          </reference>
        </references>
      </pivotArea>
    </chartFormat>
    <chartFormat chart="20" format="328" series="1">
      <pivotArea type="data" outline="0" fieldPosition="0">
        <references count="1">
          <reference field="0" count="1" selected="0">
            <x v="16"/>
          </reference>
        </references>
      </pivotArea>
    </chartFormat>
    <chartFormat chart="20" format="329" series="1">
      <pivotArea type="data" outline="0" fieldPosition="0">
        <references count="1">
          <reference field="0" count="1" selected="0">
            <x v="17"/>
          </reference>
        </references>
      </pivotArea>
    </chartFormat>
    <chartFormat chart="20" format="330" series="1">
      <pivotArea type="data" outline="0" fieldPosition="0">
        <references count="1">
          <reference field="0" count="1" selected="0">
            <x v="18"/>
          </reference>
        </references>
      </pivotArea>
    </chartFormat>
    <chartFormat chart="20" format="331" series="1">
      <pivotArea type="data" outline="0" fieldPosition="0">
        <references count="1">
          <reference field="0" count="1" selected="0">
            <x v="19"/>
          </reference>
        </references>
      </pivotArea>
    </chartFormat>
    <chartFormat chart="20" format="332" series="1">
      <pivotArea type="data" outline="0" fieldPosition="0">
        <references count="1">
          <reference field="0" count="1" selected="0">
            <x v="20"/>
          </reference>
        </references>
      </pivotArea>
    </chartFormat>
    <chartFormat chart="20" format="333" series="1">
      <pivotArea type="data" outline="0" fieldPosition="0">
        <references count="1">
          <reference field="0" count="1" selected="0">
            <x v="21"/>
          </reference>
        </references>
      </pivotArea>
    </chartFormat>
    <chartFormat chart="20" format="334" series="1">
      <pivotArea type="data" outline="0" fieldPosition="0">
        <references count="1">
          <reference field="0" count="1" selected="0">
            <x v="22"/>
          </reference>
        </references>
      </pivotArea>
    </chartFormat>
    <chartFormat chart="20" format="335" series="1">
      <pivotArea type="data" outline="0" fieldPosition="0">
        <references count="1">
          <reference field="0" count="1" selected="0">
            <x v="23"/>
          </reference>
        </references>
      </pivotArea>
    </chartFormat>
    <chartFormat chart="21" format="360" series="1">
      <pivotArea type="data" outline="0" fieldPosition="0">
        <references count="1">
          <reference field="0" count="1" selected="0">
            <x v="0"/>
          </reference>
        </references>
      </pivotArea>
    </chartFormat>
    <chartFormat chart="21" format="361" series="1">
      <pivotArea type="data" outline="0" fieldPosition="0">
        <references count="1">
          <reference field="0" count="1" selected="0">
            <x v="1"/>
          </reference>
        </references>
      </pivotArea>
    </chartFormat>
    <chartFormat chart="21" format="362" series="1">
      <pivotArea type="data" outline="0" fieldPosition="0">
        <references count="1">
          <reference field="0" count="1" selected="0">
            <x v="2"/>
          </reference>
        </references>
      </pivotArea>
    </chartFormat>
    <chartFormat chart="21" format="363" series="1">
      <pivotArea type="data" outline="0" fieldPosition="0">
        <references count="1">
          <reference field="0" count="1" selected="0">
            <x v="3"/>
          </reference>
        </references>
      </pivotArea>
    </chartFormat>
    <chartFormat chart="21" format="364" series="1">
      <pivotArea type="data" outline="0" fieldPosition="0">
        <references count="1">
          <reference field="0" count="1" selected="0">
            <x v="4"/>
          </reference>
        </references>
      </pivotArea>
    </chartFormat>
    <chartFormat chart="21" format="365" series="1">
      <pivotArea type="data" outline="0" fieldPosition="0">
        <references count="1">
          <reference field="0" count="1" selected="0">
            <x v="5"/>
          </reference>
        </references>
      </pivotArea>
    </chartFormat>
    <chartFormat chart="21" format="366" series="1">
      <pivotArea type="data" outline="0" fieldPosition="0">
        <references count="1">
          <reference field="0" count="1" selected="0">
            <x v="6"/>
          </reference>
        </references>
      </pivotArea>
    </chartFormat>
    <chartFormat chart="21" format="367" series="1">
      <pivotArea type="data" outline="0" fieldPosition="0">
        <references count="1">
          <reference field="0" count="1" selected="0">
            <x v="7"/>
          </reference>
        </references>
      </pivotArea>
    </chartFormat>
    <chartFormat chart="21" format="368" series="1">
      <pivotArea type="data" outline="0" fieldPosition="0">
        <references count="1">
          <reference field="0" count="1" selected="0">
            <x v="8"/>
          </reference>
        </references>
      </pivotArea>
    </chartFormat>
    <chartFormat chart="21" format="369" series="1">
      <pivotArea type="data" outline="0" fieldPosition="0">
        <references count="1">
          <reference field="0" count="1" selected="0">
            <x v="9"/>
          </reference>
        </references>
      </pivotArea>
    </chartFormat>
    <chartFormat chart="21" format="370" series="1">
      <pivotArea type="data" outline="0" fieldPosition="0">
        <references count="1">
          <reference field="0" count="1" selected="0">
            <x v="10"/>
          </reference>
        </references>
      </pivotArea>
    </chartFormat>
    <chartFormat chart="21" format="371" series="1">
      <pivotArea type="data" outline="0" fieldPosition="0">
        <references count="1">
          <reference field="0" count="1" selected="0">
            <x v="11"/>
          </reference>
        </references>
      </pivotArea>
    </chartFormat>
    <chartFormat chart="21" format="372" series="1">
      <pivotArea type="data" outline="0" fieldPosition="0">
        <references count="1">
          <reference field="0" count="1" selected="0">
            <x v="12"/>
          </reference>
        </references>
      </pivotArea>
    </chartFormat>
    <chartFormat chart="21" format="373" series="1">
      <pivotArea type="data" outline="0" fieldPosition="0">
        <references count="1">
          <reference field="0" count="1" selected="0">
            <x v="13"/>
          </reference>
        </references>
      </pivotArea>
    </chartFormat>
    <chartFormat chart="21" format="374" series="1">
      <pivotArea type="data" outline="0" fieldPosition="0">
        <references count="1">
          <reference field="0" count="1" selected="0">
            <x v="14"/>
          </reference>
        </references>
      </pivotArea>
    </chartFormat>
    <chartFormat chart="21" format="375" series="1">
      <pivotArea type="data" outline="0" fieldPosition="0">
        <references count="1">
          <reference field="0" count="1" selected="0">
            <x v="15"/>
          </reference>
        </references>
      </pivotArea>
    </chartFormat>
    <chartFormat chart="21" format="376" series="1">
      <pivotArea type="data" outline="0" fieldPosition="0">
        <references count="1">
          <reference field="0" count="1" selected="0">
            <x v="16"/>
          </reference>
        </references>
      </pivotArea>
    </chartFormat>
    <chartFormat chart="21" format="377" series="1">
      <pivotArea type="data" outline="0" fieldPosition="0">
        <references count="1">
          <reference field="0" count="1" selected="0">
            <x v="17"/>
          </reference>
        </references>
      </pivotArea>
    </chartFormat>
    <chartFormat chart="21" format="378" series="1">
      <pivotArea type="data" outline="0" fieldPosition="0">
        <references count="1">
          <reference field="0" count="1" selected="0">
            <x v="18"/>
          </reference>
        </references>
      </pivotArea>
    </chartFormat>
    <chartFormat chart="21" format="379" series="1">
      <pivotArea type="data" outline="0" fieldPosition="0">
        <references count="1">
          <reference field="0" count="1" selected="0">
            <x v="19"/>
          </reference>
        </references>
      </pivotArea>
    </chartFormat>
    <chartFormat chart="21" format="380" series="1">
      <pivotArea type="data" outline="0" fieldPosition="0">
        <references count="1">
          <reference field="0" count="1" selected="0">
            <x v="20"/>
          </reference>
        </references>
      </pivotArea>
    </chartFormat>
    <chartFormat chart="21" format="381" series="1">
      <pivotArea type="data" outline="0" fieldPosition="0">
        <references count="1">
          <reference field="0" count="1" selected="0">
            <x v="21"/>
          </reference>
        </references>
      </pivotArea>
    </chartFormat>
    <chartFormat chart="21" format="382" series="1">
      <pivotArea type="data" outline="0" fieldPosition="0">
        <references count="1">
          <reference field="0" count="1" selected="0">
            <x v="22"/>
          </reference>
        </references>
      </pivotArea>
    </chartFormat>
    <chartFormat chart="21" format="383" series="1">
      <pivotArea type="data" outline="0" fieldPosition="0">
        <references count="1">
          <reference field="0" count="1" selected="0">
            <x v="23"/>
          </reference>
        </references>
      </pivotArea>
    </chartFormat>
    <chartFormat chart="22" format="432" series="1">
      <pivotArea type="data" outline="0" fieldPosition="0">
        <references count="2">
          <reference field="4294967294" count="1" selected="0">
            <x v="0"/>
          </reference>
          <reference field="0" count="1" selected="0">
            <x v="0"/>
          </reference>
        </references>
      </pivotArea>
    </chartFormat>
    <chartFormat chart="22" format="433" series="1">
      <pivotArea type="data" outline="0" fieldPosition="0">
        <references count="2">
          <reference field="4294967294" count="1" selected="0">
            <x v="0"/>
          </reference>
          <reference field="0" count="1" selected="0">
            <x v="2"/>
          </reference>
        </references>
      </pivotArea>
    </chartFormat>
    <chartFormat chart="22" format="434" series="1">
      <pivotArea type="data" outline="0" fieldPosition="0">
        <references count="2">
          <reference field="4294967294" count="1" selected="0">
            <x v="0"/>
          </reference>
          <reference field="0" count="1" selected="0">
            <x v="4"/>
          </reference>
        </references>
      </pivotArea>
    </chartFormat>
    <chartFormat chart="22" format="435" series="1">
      <pivotArea type="data" outline="0" fieldPosition="0">
        <references count="2">
          <reference field="4294967294" count="1" selected="0">
            <x v="0"/>
          </reference>
          <reference field="0" count="1" selected="0">
            <x v="5"/>
          </reference>
        </references>
      </pivotArea>
    </chartFormat>
    <chartFormat chart="22" format="436" series="1">
      <pivotArea type="data" outline="0" fieldPosition="0">
        <references count="2">
          <reference field="4294967294" count="1" selected="0">
            <x v="0"/>
          </reference>
          <reference field="0" count="1" selected="0">
            <x v="6"/>
          </reference>
        </references>
      </pivotArea>
    </chartFormat>
    <chartFormat chart="22" format="437" series="1">
      <pivotArea type="data" outline="0" fieldPosition="0">
        <references count="2">
          <reference field="4294967294" count="1" selected="0">
            <x v="0"/>
          </reference>
          <reference field="0" count="1" selected="0">
            <x v="7"/>
          </reference>
        </references>
      </pivotArea>
    </chartFormat>
    <chartFormat chart="22" format="438" series="1">
      <pivotArea type="data" outline="0" fieldPosition="0">
        <references count="2">
          <reference field="4294967294" count="1" selected="0">
            <x v="0"/>
          </reference>
          <reference field="0" count="1" selected="0">
            <x v="8"/>
          </reference>
        </references>
      </pivotArea>
    </chartFormat>
    <chartFormat chart="22" format="439" series="1">
      <pivotArea type="data" outline="0" fieldPosition="0">
        <references count="2">
          <reference field="4294967294" count="1" selected="0">
            <x v="0"/>
          </reference>
          <reference field="0" count="1" selected="0">
            <x v="10"/>
          </reference>
        </references>
      </pivotArea>
    </chartFormat>
    <chartFormat chart="22" format="440" series="1">
      <pivotArea type="data" outline="0" fieldPosition="0">
        <references count="2">
          <reference field="4294967294" count="1" selected="0">
            <x v="0"/>
          </reference>
          <reference field="0" count="1" selected="0">
            <x v="12"/>
          </reference>
        </references>
      </pivotArea>
    </chartFormat>
    <chartFormat chart="22" format="441" series="1">
      <pivotArea type="data" outline="0" fieldPosition="0">
        <references count="2">
          <reference field="4294967294" count="1" selected="0">
            <x v="0"/>
          </reference>
          <reference field="0" count="1" selected="0">
            <x v="14"/>
          </reference>
        </references>
      </pivotArea>
    </chartFormat>
    <chartFormat chart="22" format="442" series="1">
      <pivotArea type="data" outline="0" fieldPosition="0">
        <references count="2">
          <reference field="4294967294" count="1" selected="0">
            <x v="0"/>
          </reference>
          <reference field="0" count="1" selected="0">
            <x v="16"/>
          </reference>
        </references>
      </pivotArea>
    </chartFormat>
    <chartFormat chart="22" format="443" series="1">
      <pivotArea type="data" outline="0" fieldPosition="0">
        <references count="2">
          <reference field="4294967294" count="1" selected="0">
            <x v="0"/>
          </reference>
          <reference field="0" count="1" selected="0">
            <x v="18"/>
          </reference>
        </references>
      </pivotArea>
    </chartFormat>
    <chartFormat chart="22" format="444" series="1">
      <pivotArea type="data" outline="0" fieldPosition="0">
        <references count="2">
          <reference field="4294967294" count="1" selected="0">
            <x v="0"/>
          </reference>
          <reference field="0" count="1" selected="0">
            <x v="19"/>
          </reference>
        </references>
      </pivotArea>
    </chartFormat>
    <chartFormat chart="22" format="445" series="1">
      <pivotArea type="data" outline="0" fieldPosition="0">
        <references count="2">
          <reference field="4294967294" count="1" selected="0">
            <x v="0"/>
          </reference>
          <reference field="0" count="1" selected="0">
            <x v="20"/>
          </reference>
        </references>
      </pivotArea>
    </chartFormat>
    <chartFormat chart="22" format="446" series="1">
      <pivotArea type="data" outline="0" fieldPosition="0">
        <references count="2">
          <reference field="4294967294" count="1" selected="0">
            <x v="0"/>
          </reference>
          <reference field="0" count="1" selected="0">
            <x v="21"/>
          </reference>
        </references>
      </pivotArea>
    </chartFormat>
    <chartFormat chart="22" format="447" series="1">
      <pivotArea type="data" outline="0" fieldPosition="0">
        <references count="2">
          <reference field="4294967294" count="1" selected="0">
            <x v="0"/>
          </reference>
          <reference field="0" count="1" selected="0">
            <x v="22"/>
          </reference>
        </references>
      </pivotArea>
    </chartFormat>
    <chartFormat chart="22" format="448" series="1">
      <pivotArea type="data" outline="0" fieldPosition="0">
        <references count="2">
          <reference field="4294967294" count="1" selected="0">
            <x v="0"/>
          </reference>
          <reference field="0" count="1" selected="0">
            <x v="23"/>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8.xml><?xml version="1.0" encoding="utf-8"?>
<pivotTableDefinition xmlns="http://schemas.openxmlformats.org/spreadsheetml/2006/main" xmlns:mc="http://schemas.openxmlformats.org/markup-compatibility/2006" xmlns:xr="http://schemas.microsoft.com/office/spreadsheetml/2014/revision" mc:Ignorable="xr" xr:uid="{00000000-0007-0000-0D00-000002000000}" name="TablaDinámica7" cacheId="0"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chartFormat="24">
  <location ref="A100:O114" firstHeaderRow="1" firstDataRow="2" firstDataCol="1" rowPageCount="1" colPageCount="1"/>
  <pivotFields count="34">
    <pivotField axis="axisCol" showAll="0">
      <items count="26">
        <item x="16"/>
        <item x="0"/>
        <item x="1"/>
        <item x="2"/>
        <item x="3"/>
        <item x="20"/>
        <item x="18"/>
        <item x="22"/>
        <item x="21"/>
        <item x="6"/>
        <item x="7"/>
        <item x="8"/>
        <item x="9"/>
        <item x="17"/>
        <item x="23"/>
        <item x="10"/>
        <item x="11"/>
        <item x="12"/>
        <item x="13"/>
        <item x="19"/>
        <item x="4"/>
        <item x="5"/>
        <item x="14"/>
        <item x="15"/>
        <item x="24"/>
        <item t="default"/>
      </items>
    </pivotField>
    <pivotField showAll="0"/>
    <pivotField showAll="0"/>
    <pivotField axis="axisRow" showAll="0">
      <items count="41">
        <item x="9"/>
        <item x="10"/>
        <item x="11"/>
        <item x="12"/>
        <item x="13"/>
        <item x="14"/>
        <item x="15"/>
        <item x="16"/>
        <item x="17"/>
        <item x="18"/>
        <item x="19"/>
        <item x="20"/>
        <item x="21"/>
        <item x="22"/>
        <item x="23"/>
        <item x="24"/>
        <item x="0"/>
        <item x="1"/>
        <item x="2"/>
        <item x="3"/>
        <item x="4"/>
        <item x="25"/>
        <item x="26"/>
        <item x="27"/>
        <item x="28"/>
        <item x="5"/>
        <item x="37"/>
        <item x="29"/>
        <item x="30"/>
        <item x="31"/>
        <item x="6"/>
        <item x="38"/>
        <item x="7"/>
        <item x="8"/>
        <item x="33"/>
        <item m="1" x="39"/>
        <item x="34"/>
        <item x="35"/>
        <item x="32"/>
        <item x="36"/>
        <item t="default"/>
      </items>
    </pivotField>
    <pivotField axis="axisPage" multipleItemSelectionAllowed="1" showAll="0">
      <items count="7">
        <item h="1" x="4"/>
        <item h="1" x="0"/>
        <item h="1" x="1"/>
        <item x="2"/>
        <item h="1" x="5"/>
        <item h="1"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s>
  <rowFields count="1">
    <field x="3"/>
  </rowFields>
  <rowItems count="13">
    <i>
      <x v="12"/>
    </i>
    <i>
      <x v="13"/>
    </i>
    <i>
      <x v="14"/>
    </i>
    <i>
      <x v="15"/>
    </i>
    <i>
      <x v="21"/>
    </i>
    <i>
      <x v="22"/>
    </i>
    <i>
      <x v="23"/>
    </i>
    <i>
      <x v="24"/>
    </i>
    <i>
      <x v="27"/>
    </i>
    <i>
      <x v="28"/>
    </i>
    <i>
      <x v="29"/>
    </i>
    <i>
      <x v="38"/>
    </i>
    <i t="grand">
      <x/>
    </i>
  </rowItems>
  <colFields count="1">
    <field x="0"/>
  </colFields>
  <colItems count="14">
    <i>
      <x v="2"/>
    </i>
    <i>
      <x v="4"/>
    </i>
    <i>
      <x v="6"/>
    </i>
    <i>
      <x v="7"/>
    </i>
    <i>
      <x v="8"/>
    </i>
    <i>
      <x v="10"/>
    </i>
    <i>
      <x v="12"/>
    </i>
    <i>
      <x v="14"/>
    </i>
    <i>
      <x v="16"/>
    </i>
    <i>
      <x v="18"/>
    </i>
    <i>
      <x v="20"/>
    </i>
    <i>
      <x v="21"/>
    </i>
    <i>
      <x v="22"/>
    </i>
    <i t="grand">
      <x/>
    </i>
  </colItems>
  <pageFields count="1">
    <pageField fld="4" hier="-1"/>
  </pageFields>
  <dataFields count="1">
    <dataField name="Promedio de E. COLI TOTAL" fld="27" subtotal="average" baseField="3" baseItem="28"/>
  </dataFields>
  <formats count="50">
    <format dxfId="512">
      <pivotArea type="all" dataOnly="0" outline="0" fieldPosition="0"/>
    </format>
    <format dxfId="511">
      <pivotArea outline="0" collapsedLevelsAreSubtotals="1" fieldPosition="0"/>
    </format>
    <format dxfId="510">
      <pivotArea type="origin" dataOnly="0" labelOnly="1" outline="0" fieldPosition="0"/>
    </format>
    <format dxfId="509">
      <pivotArea field="0" type="button" dataOnly="0" labelOnly="1" outline="0" axis="axisCol" fieldPosition="0"/>
    </format>
    <format dxfId="508">
      <pivotArea type="topRight" dataOnly="0" labelOnly="1" outline="0" fieldPosition="0"/>
    </format>
    <format dxfId="507">
      <pivotArea field="3" type="button" dataOnly="0" labelOnly="1" outline="0" axis="axisRow" fieldPosition="0"/>
    </format>
    <format dxfId="506">
      <pivotArea dataOnly="0" labelOnly="1" fieldPosition="0">
        <references count="1">
          <reference field="3" count="9">
            <x v="16"/>
            <x v="17"/>
            <x v="18"/>
            <x v="19"/>
            <x v="20"/>
            <x v="25"/>
            <x v="30"/>
            <x v="32"/>
            <x v="33"/>
          </reference>
        </references>
      </pivotArea>
    </format>
    <format dxfId="505">
      <pivotArea dataOnly="0" labelOnly="1" grandRow="1" outline="0" fieldPosition="0"/>
    </format>
    <format dxfId="504">
      <pivotArea dataOnly="0" labelOnly="1" fieldPosition="0">
        <references count="1">
          <reference field="0" count="18">
            <x v="0"/>
            <x v="1"/>
            <x v="2"/>
            <x v="3"/>
            <x v="4"/>
            <x v="9"/>
            <x v="10"/>
            <x v="11"/>
            <x v="12"/>
            <x v="13"/>
            <x v="15"/>
            <x v="16"/>
            <x v="17"/>
            <x v="18"/>
            <x v="20"/>
            <x v="21"/>
            <x v="22"/>
            <x v="23"/>
          </reference>
        </references>
      </pivotArea>
    </format>
    <format dxfId="503">
      <pivotArea dataOnly="0" labelOnly="1" grandCol="1" outline="0" fieldPosition="0"/>
    </format>
    <format dxfId="502">
      <pivotArea type="all" dataOnly="0" outline="0" fieldPosition="0"/>
    </format>
    <format dxfId="501">
      <pivotArea outline="0" collapsedLevelsAreSubtotals="1" fieldPosition="0"/>
    </format>
    <format dxfId="500">
      <pivotArea type="origin" dataOnly="0" labelOnly="1" outline="0" fieldPosition="0"/>
    </format>
    <format dxfId="499">
      <pivotArea field="0" type="button" dataOnly="0" labelOnly="1" outline="0" axis="axisCol" fieldPosition="0"/>
    </format>
    <format dxfId="498">
      <pivotArea type="topRight" dataOnly="0" labelOnly="1" outline="0" fieldPosition="0"/>
    </format>
    <format dxfId="497">
      <pivotArea field="3" type="button" dataOnly="0" labelOnly="1" outline="0" axis="axisRow" fieldPosition="0"/>
    </format>
    <format dxfId="496">
      <pivotArea dataOnly="0" labelOnly="1" fieldPosition="0">
        <references count="1">
          <reference field="3" count="11">
            <x v="12"/>
            <x v="13"/>
            <x v="14"/>
            <x v="15"/>
            <x v="21"/>
            <x v="22"/>
            <x v="23"/>
            <x v="24"/>
            <x v="27"/>
            <x v="28"/>
            <x v="29"/>
          </reference>
        </references>
      </pivotArea>
    </format>
    <format dxfId="495">
      <pivotArea dataOnly="0" labelOnly="1" grandRow="1" outline="0" fieldPosition="0"/>
    </format>
    <format dxfId="494">
      <pivotArea dataOnly="0" labelOnly="1" fieldPosition="0">
        <references count="1">
          <reference field="0" count="13">
            <x v="2"/>
            <x v="4"/>
            <x v="6"/>
            <x v="7"/>
            <x v="8"/>
            <x v="10"/>
            <x v="12"/>
            <x v="14"/>
            <x v="16"/>
            <x v="18"/>
            <x v="20"/>
            <x v="21"/>
            <x v="22"/>
          </reference>
        </references>
      </pivotArea>
    </format>
    <format dxfId="493">
      <pivotArea dataOnly="0" labelOnly="1" grandCol="1" outline="0" fieldPosition="0"/>
    </format>
    <format dxfId="492">
      <pivotArea type="all" dataOnly="0" outline="0" fieldPosition="0"/>
    </format>
    <format dxfId="491">
      <pivotArea outline="0" collapsedLevelsAreSubtotals="1" fieldPosition="0"/>
    </format>
    <format dxfId="490">
      <pivotArea type="origin" dataOnly="0" labelOnly="1" outline="0" fieldPosition="0"/>
    </format>
    <format dxfId="489">
      <pivotArea field="0" type="button" dataOnly="0" labelOnly="1" outline="0" axis="axisCol" fieldPosition="0"/>
    </format>
    <format dxfId="488">
      <pivotArea type="topRight" dataOnly="0" labelOnly="1" outline="0" fieldPosition="0"/>
    </format>
    <format dxfId="487">
      <pivotArea field="3" type="button" dataOnly="0" labelOnly="1" outline="0" axis="axisRow" fieldPosition="0"/>
    </format>
    <format dxfId="486">
      <pivotArea dataOnly="0" labelOnly="1" fieldPosition="0">
        <references count="1">
          <reference field="3" count="11">
            <x v="12"/>
            <x v="13"/>
            <x v="14"/>
            <x v="15"/>
            <x v="21"/>
            <x v="22"/>
            <x v="23"/>
            <x v="24"/>
            <x v="27"/>
            <x v="28"/>
            <x v="29"/>
          </reference>
        </references>
      </pivotArea>
    </format>
    <format dxfId="485">
      <pivotArea dataOnly="0" labelOnly="1" grandRow="1" outline="0" fieldPosition="0"/>
    </format>
    <format dxfId="484">
      <pivotArea dataOnly="0" labelOnly="1" fieldPosition="0">
        <references count="1">
          <reference field="0" count="13">
            <x v="2"/>
            <x v="4"/>
            <x v="6"/>
            <x v="7"/>
            <x v="8"/>
            <x v="10"/>
            <x v="12"/>
            <x v="14"/>
            <x v="16"/>
            <x v="18"/>
            <x v="20"/>
            <x v="21"/>
            <x v="22"/>
          </reference>
        </references>
      </pivotArea>
    </format>
    <format dxfId="483">
      <pivotArea dataOnly="0" labelOnly="1" grandCol="1" outline="0" fieldPosition="0"/>
    </format>
    <format dxfId="482">
      <pivotArea type="all" dataOnly="0" outline="0" fieldPosition="0"/>
    </format>
    <format dxfId="481">
      <pivotArea outline="0" collapsedLevelsAreSubtotals="1" fieldPosition="0"/>
    </format>
    <format dxfId="480">
      <pivotArea type="origin" dataOnly="0" labelOnly="1" outline="0" fieldPosition="0"/>
    </format>
    <format dxfId="479">
      <pivotArea field="0" type="button" dataOnly="0" labelOnly="1" outline="0" axis="axisCol" fieldPosition="0"/>
    </format>
    <format dxfId="478">
      <pivotArea type="topRight" dataOnly="0" labelOnly="1" outline="0" fieldPosition="0"/>
    </format>
    <format dxfId="477">
      <pivotArea field="3" type="button" dataOnly="0" labelOnly="1" outline="0" axis="axisRow" fieldPosition="0"/>
    </format>
    <format dxfId="476">
      <pivotArea dataOnly="0" labelOnly="1" fieldPosition="0">
        <references count="1">
          <reference field="3" count="11">
            <x v="12"/>
            <x v="13"/>
            <x v="14"/>
            <x v="15"/>
            <x v="21"/>
            <x v="22"/>
            <x v="23"/>
            <x v="24"/>
            <x v="27"/>
            <x v="28"/>
            <x v="29"/>
          </reference>
        </references>
      </pivotArea>
    </format>
    <format dxfId="475">
      <pivotArea dataOnly="0" labelOnly="1" grandRow="1" outline="0" fieldPosition="0"/>
    </format>
    <format dxfId="474">
      <pivotArea dataOnly="0" labelOnly="1" fieldPosition="0">
        <references count="1">
          <reference field="0" count="13">
            <x v="2"/>
            <x v="4"/>
            <x v="6"/>
            <x v="7"/>
            <x v="8"/>
            <x v="10"/>
            <x v="12"/>
            <x v="14"/>
            <x v="16"/>
            <x v="18"/>
            <x v="20"/>
            <x v="21"/>
            <x v="22"/>
          </reference>
        </references>
      </pivotArea>
    </format>
    <format dxfId="473">
      <pivotArea dataOnly="0" labelOnly="1" grandCol="1" outline="0" fieldPosition="0"/>
    </format>
    <format dxfId="472">
      <pivotArea type="all" dataOnly="0" outline="0" fieldPosition="0"/>
    </format>
    <format dxfId="471">
      <pivotArea outline="0" collapsedLevelsAreSubtotals="1" fieldPosition="0"/>
    </format>
    <format dxfId="470">
      <pivotArea type="origin" dataOnly="0" labelOnly="1" outline="0" fieldPosition="0"/>
    </format>
    <format dxfId="469">
      <pivotArea field="0" type="button" dataOnly="0" labelOnly="1" outline="0" axis="axisCol" fieldPosition="0"/>
    </format>
    <format dxfId="468">
      <pivotArea type="topRight" dataOnly="0" labelOnly="1" outline="0" fieldPosition="0"/>
    </format>
    <format dxfId="467">
      <pivotArea field="3" type="button" dataOnly="0" labelOnly="1" outline="0" axis="axisRow" fieldPosition="0"/>
    </format>
    <format dxfId="466">
      <pivotArea dataOnly="0" labelOnly="1" fieldPosition="0">
        <references count="1">
          <reference field="3" count="11">
            <x v="12"/>
            <x v="13"/>
            <x v="14"/>
            <x v="15"/>
            <x v="21"/>
            <x v="22"/>
            <x v="23"/>
            <x v="24"/>
            <x v="27"/>
            <x v="28"/>
            <x v="29"/>
          </reference>
        </references>
      </pivotArea>
    </format>
    <format dxfId="465">
      <pivotArea dataOnly="0" labelOnly="1" grandRow="1" outline="0" fieldPosition="0"/>
    </format>
    <format dxfId="464">
      <pivotArea dataOnly="0" labelOnly="1" fieldPosition="0">
        <references count="1">
          <reference field="0" count="13">
            <x v="2"/>
            <x v="4"/>
            <x v="6"/>
            <x v="7"/>
            <x v="8"/>
            <x v="10"/>
            <x v="12"/>
            <x v="14"/>
            <x v="16"/>
            <x v="18"/>
            <x v="20"/>
            <x v="21"/>
            <x v="22"/>
          </reference>
        </references>
      </pivotArea>
    </format>
    <format dxfId="463">
      <pivotArea dataOnly="0" labelOnly="1" grandCol="1" outline="0" fieldPosition="0"/>
    </format>
  </formats>
  <chartFormats count="104">
    <chartFormat chart="14" format="39" series="1">
      <pivotArea type="data" outline="0" fieldPosition="0">
        <references count="1">
          <reference field="0" count="1" selected="0">
            <x v="2"/>
          </reference>
        </references>
      </pivotArea>
    </chartFormat>
    <chartFormat chart="14" format="40" series="1">
      <pivotArea type="data" outline="0" fieldPosition="0">
        <references count="1">
          <reference field="0" count="1" selected="0">
            <x v="4"/>
          </reference>
        </references>
      </pivotArea>
    </chartFormat>
    <chartFormat chart="14" format="41" series="1">
      <pivotArea type="data" outline="0" fieldPosition="0">
        <references count="1">
          <reference field="0" count="1" selected="0">
            <x v="6"/>
          </reference>
        </references>
      </pivotArea>
    </chartFormat>
    <chartFormat chart="14" format="42" series="1">
      <pivotArea type="data" outline="0" fieldPosition="0">
        <references count="1">
          <reference field="0" count="1" selected="0">
            <x v="7"/>
          </reference>
        </references>
      </pivotArea>
    </chartFormat>
    <chartFormat chart="14" format="43" series="1">
      <pivotArea type="data" outline="0" fieldPosition="0">
        <references count="1">
          <reference field="0" count="1" selected="0">
            <x v="8"/>
          </reference>
        </references>
      </pivotArea>
    </chartFormat>
    <chartFormat chart="14" format="44" series="1">
      <pivotArea type="data" outline="0" fieldPosition="0">
        <references count="1">
          <reference field="0" count="1" selected="0">
            <x v="10"/>
          </reference>
        </references>
      </pivotArea>
    </chartFormat>
    <chartFormat chart="14" format="45" series="1">
      <pivotArea type="data" outline="0" fieldPosition="0">
        <references count="1">
          <reference field="0" count="1" selected="0">
            <x v="12"/>
          </reference>
        </references>
      </pivotArea>
    </chartFormat>
    <chartFormat chart="14" format="46" series="1">
      <pivotArea type="data" outline="0" fieldPosition="0">
        <references count="1">
          <reference field="0" count="1" selected="0">
            <x v="14"/>
          </reference>
        </references>
      </pivotArea>
    </chartFormat>
    <chartFormat chart="14" format="47" series="1">
      <pivotArea type="data" outline="0" fieldPosition="0">
        <references count="1">
          <reference field="0" count="1" selected="0">
            <x v="16"/>
          </reference>
        </references>
      </pivotArea>
    </chartFormat>
    <chartFormat chart="14" format="48" series="1">
      <pivotArea type="data" outline="0" fieldPosition="0">
        <references count="1">
          <reference field="0" count="1" selected="0">
            <x v="18"/>
          </reference>
        </references>
      </pivotArea>
    </chartFormat>
    <chartFormat chart="14" format="49" series="1">
      <pivotArea type="data" outline="0" fieldPosition="0">
        <references count="1">
          <reference field="0" count="1" selected="0">
            <x v="20"/>
          </reference>
        </references>
      </pivotArea>
    </chartFormat>
    <chartFormat chart="14" format="50" series="1">
      <pivotArea type="data" outline="0" fieldPosition="0">
        <references count="1">
          <reference field="0" count="1" selected="0">
            <x v="21"/>
          </reference>
        </references>
      </pivotArea>
    </chartFormat>
    <chartFormat chart="14" format="51" series="1">
      <pivotArea type="data" outline="0" fieldPosition="0">
        <references count="1">
          <reference field="0" count="1" selected="0">
            <x v="22"/>
          </reference>
        </references>
      </pivotArea>
    </chartFormat>
    <chartFormat chart="16" format="104" series="1">
      <pivotArea type="data" outline="0" fieldPosition="0">
        <references count="1">
          <reference field="0" count="1" selected="0">
            <x v="2"/>
          </reference>
        </references>
      </pivotArea>
    </chartFormat>
    <chartFormat chart="16" format="105" series="1">
      <pivotArea type="data" outline="0" fieldPosition="0">
        <references count="1">
          <reference field="0" count="1" selected="0">
            <x v="4"/>
          </reference>
        </references>
      </pivotArea>
    </chartFormat>
    <chartFormat chart="16" format="106" series="1">
      <pivotArea type="data" outline="0" fieldPosition="0">
        <references count="1">
          <reference field="0" count="1" selected="0">
            <x v="6"/>
          </reference>
        </references>
      </pivotArea>
    </chartFormat>
    <chartFormat chart="16" format="107" series="1">
      <pivotArea type="data" outline="0" fieldPosition="0">
        <references count="1">
          <reference field="0" count="1" selected="0">
            <x v="7"/>
          </reference>
        </references>
      </pivotArea>
    </chartFormat>
    <chartFormat chart="16" format="108" series="1">
      <pivotArea type="data" outline="0" fieldPosition="0">
        <references count="1">
          <reference field="0" count="1" selected="0">
            <x v="8"/>
          </reference>
        </references>
      </pivotArea>
    </chartFormat>
    <chartFormat chart="16" format="109" series="1">
      <pivotArea type="data" outline="0" fieldPosition="0">
        <references count="1">
          <reference field="0" count="1" selected="0">
            <x v="10"/>
          </reference>
        </references>
      </pivotArea>
    </chartFormat>
    <chartFormat chart="16" format="110" series="1">
      <pivotArea type="data" outline="0" fieldPosition="0">
        <references count="1">
          <reference field="0" count="1" selected="0">
            <x v="12"/>
          </reference>
        </references>
      </pivotArea>
    </chartFormat>
    <chartFormat chart="16" format="111" series="1">
      <pivotArea type="data" outline="0" fieldPosition="0">
        <references count="1">
          <reference field="0" count="1" selected="0">
            <x v="14"/>
          </reference>
        </references>
      </pivotArea>
    </chartFormat>
    <chartFormat chart="16" format="112" series="1">
      <pivotArea type="data" outline="0" fieldPosition="0">
        <references count="1">
          <reference field="0" count="1" selected="0">
            <x v="16"/>
          </reference>
        </references>
      </pivotArea>
    </chartFormat>
    <chartFormat chart="16" format="113" series="1">
      <pivotArea type="data" outline="0" fieldPosition="0">
        <references count="1">
          <reference field="0" count="1" selected="0">
            <x v="18"/>
          </reference>
        </references>
      </pivotArea>
    </chartFormat>
    <chartFormat chart="16" format="114" series="1">
      <pivotArea type="data" outline="0" fieldPosition="0">
        <references count="1">
          <reference field="0" count="1" selected="0">
            <x v="20"/>
          </reference>
        </references>
      </pivotArea>
    </chartFormat>
    <chartFormat chart="16" format="115" series="1">
      <pivotArea type="data" outline="0" fieldPosition="0">
        <references count="1">
          <reference field="0" count="1" selected="0">
            <x v="21"/>
          </reference>
        </references>
      </pivotArea>
    </chartFormat>
    <chartFormat chart="16" format="116" series="1">
      <pivotArea type="data" outline="0" fieldPosition="0">
        <references count="1">
          <reference field="0" count="1" selected="0">
            <x v="22"/>
          </reference>
        </references>
      </pivotArea>
    </chartFormat>
    <chartFormat chart="17" format="130" series="1">
      <pivotArea type="data" outline="0" fieldPosition="0">
        <references count="1">
          <reference field="0" count="1" selected="0">
            <x v="2"/>
          </reference>
        </references>
      </pivotArea>
    </chartFormat>
    <chartFormat chart="17" format="131" series="1">
      <pivotArea type="data" outline="0" fieldPosition="0">
        <references count="1">
          <reference field="0" count="1" selected="0">
            <x v="4"/>
          </reference>
        </references>
      </pivotArea>
    </chartFormat>
    <chartFormat chart="17" format="132" series="1">
      <pivotArea type="data" outline="0" fieldPosition="0">
        <references count="1">
          <reference field="0" count="1" selected="0">
            <x v="6"/>
          </reference>
        </references>
      </pivotArea>
    </chartFormat>
    <chartFormat chart="17" format="133" series="1">
      <pivotArea type="data" outline="0" fieldPosition="0">
        <references count="1">
          <reference field="0" count="1" selected="0">
            <x v="7"/>
          </reference>
        </references>
      </pivotArea>
    </chartFormat>
    <chartFormat chart="17" format="134" series="1">
      <pivotArea type="data" outline="0" fieldPosition="0">
        <references count="1">
          <reference field="0" count="1" selected="0">
            <x v="8"/>
          </reference>
        </references>
      </pivotArea>
    </chartFormat>
    <chartFormat chart="17" format="135" series="1">
      <pivotArea type="data" outline="0" fieldPosition="0">
        <references count="1">
          <reference field="0" count="1" selected="0">
            <x v="10"/>
          </reference>
        </references>
      </pivotArea>
    </chartFormat>
    <chartFormat chart="17" format="136" series="1">
      <pivotArea type="data" outline="0" fieldPosition="0">
        <references count="1">
          <reference field="0" count="1" selected="0">
            <x v="12"/>
          </reference>
        </references>
      </pivotArea>
    </chartFormat>
    <chartFormat chart="17" format="137" series="1">
      <pivotArea type="data" outline="0" fieldPosition="0">
        <references count="1">
          <reference field="0" count="1" selected="0">
            <x v="14"/>
          </reference>
        </references>
      </pivotArea>
    </chartFormat>
    <chartFormat chart="17" format="138" series="1">
      <pivotArea type="data" outline="0" fieldPosition="0">
        <references count="1">
          <reference field="0" count="1" selected="0">
            <x v="16"/>
          </reference>
        </references>
      </pivotArea>
    </chartFormat>
    <chartFormat chart="17" format="139" series="1">
      <pivotArea type="data" outline="0" fieldPosition="0">
        <references count="1">
          <reference field="0" count="1" selected="0">
            <x v="18"/>
          </reference>
        </references>
      </pivotArea>
    </chartFormat>
    <chartFormat chart="17" format="140" series="1">
      <pivotArea type="data" outline="0" fieldPosition="0">
        <references count="1">
          <reference field="0" count="1" selected="0">
            <x v="20"/>
          </reference>
        </references>
      </pivotArea>
    </chartFormat>
    <chartFormat chart="17" format="141" series="1">
      <pivotArea type="data" outline="0" fieldPosition="0">
        <references count="1">
          <reference field="0" count="1" selected="0">
            <x v="21"/>
          </reference>
        </references>
      </pivotArea>
    </chartFormat>
    <chartFormat chart="17" format="142" series="1">
      <pivotArea type="data" outline="0" fieldPosition="0">
        <references count="1">
          <reference field="0" count="1" selected="0">
            <x v="22"/>
          </reference>
        </references>
      </pivotArea>
    </chartFormat>
    <chartFormat chart="18" format="156" series="1">
      <pivotArea type="data" outline="0" fieldPosition="0">
        <references count="1">
          <reference field="0" count="1" selected="0">
            <x v="2"/>
          </reference>
        </references>
      </pivotArea>
    </chartFormat>
    <chartFormat chart="18" format="157" series="1">
      <pivotArea type="data" outline="0" fieldPosition="0">
        <references count="1">
          <reference field="0" count="1" selected="0">
            <x v="4"/>
          </reference>
        </references>
      </pivotArea>
    </chartFormat>
    <chartFormat chart="18" format="158" series="1">
      <pivotArea type="data" outline="0" fieldPosition="0">
        <references count="1">
          <reference field="0" count="1" selected="0">
            <x v="6"/>
          </reference>
        </references>
      </pivotArea>
    </chartFormat>
    <chartFormat chart="18" format="159" series="1">
      <pivotArea type="data" outline="0" fieldPosition="0">
        <references count="1">
          <reference field="0" count="1" selected="0">
            <x v="7"/>
          </reference>
        </references>
      </pivotArea>
    </chartFormat>
    <chartFormat chart="18" format="160" series="1">
      <pivotArea type="data" outline="0" fieldPosition="0">
        <references count="1">
          <reference field="0" count="1" selected="0">
            <x v="8"/>
          </reference>
        </references>
      </pivotArea>
    </chartFormat>
    <chartFormat chart="18" format="161" series="1">
      <pivotArea type="data" outline="0" fieldPosition="0">
        <references count="1">
          <reference field="0" count="1" selected="0">
            <x v="10"/>
          </reference>
        </references>
      </pivotArea>
    </chartFormat>
    <chartFormat chart="18" format="162" series="1">
      <pivotArea type="data" outline="0" fieldPosition="0">
        <references count="1">
          <reference field="0" count="1" selected="0">
            <x v="12"/>
          </reference>
        </references>
      </pivotArea>
    </chartFormat>
    <chartFormat chart="18" format="163" series="1">
      <pivotArea type="data" outline="0" fieldPosition="0">
        <references count="1">
          <reference field="0" count="1" selected="0">
            <x v="14"/>
          </reference>
        </references>
      </pivotArea>
    </chartFormat>
    <chartFormat chart="18" format="164" series="1">
      <pivotArea type="data" outline="0" fieldPosition="0">
        <references count="1">
          <reference field="0" count="1" selected="0">
            <x v="16"/>
          </reference>
        </references>
      </pivotArea>
    </chartFormat>
    <chartFormat chart="18" format="165" series="1">
      <pivotArea type="data" outline="0" fieldPosition="0">
        <references count="1">
          <reference field="0" count="1" selected="0">
            <x v="18"/>
          </reference>
        </references>
      </pivotArea>
    </chartFormat>
    <chartFormat chart="18" format="166" series="1">
      <pivotArea type="data" outline="0" fieldPosition="0">
        <references count="1">
          <reference field="0" count="1" selected="0">
            <x v="20"/>
          </reference>
        </references>
      </pivotArea>
    </chartFormat>
    <chartFormat chart="18" format="167" series="1">
      <pivotArea type="data" outline="0" fieldPosition="0">
        <references count="1">
          <reference field="0" count="1" selected="0">
            <x v="21"/>
          </reference>
        </references>
      </pivotArea>
    </chartFormat>
    <chartFormat chart="18" format="168" series="1">
      <pivotArea type="data" outline="0" fieldPosition="0">
        <references count="1">
          <reference field="0" count="1" selected="0">
            <x v="22"/>
          </reference>
        </references>
      </pivotArea>
    </chartFormat>
    <chartFormat chart="19" format="182" series="1">
      <pivotArea type="data" outline="0" fieldPosition="0">
        <references count="1">
          <reference field="0" count="1" selected="0">
            <x v="2"/>
          </reference>
        </references>
      </pivotArea>
    </chartFormat>
    <chartFormat chart="19" format="183" series="1">
      <pivotArea type="data" outline="0" fieldPosition="0">
        <references count="1">
          <reference field="0" count="1" selected="0">
            <x v="4"/>
          </reference>
        </references>
      </pivotArea>
    </chartFormat>
    <chartFormat chart="19" format="184" series="1">
      <pivotArea type="data" outline="0" fieldPosition="0">
        <references count="1">
          <reference field="0" count="1" selected="0">
            <x v="6"/>
          </reference>
        </references>
      </pivotArea>
    </chartFormat>
    <chartFormat chart="19" format="185" series="1">
      <pivotArea type="data" outline="0" fieldPosition="0">
        <references count="1">
          <reference field="0" count="1" selected="0">
            <x v="7"/>
          </reference>
        </references>
      </pivotArea>
    </chartFormat>
    <chartFormat chart="19" format="186" series="1">
      <pivotArea type="data" outline="0" fieldPosition="0">
        <references count="1">
          <reference field="0" count="1" selected="0">
            <x v="8"/>
          </reference>
        </references>
      </pivotArea>
    </chartFormat>
    <chartFormat chart="19" format="187" series="1">
      <pivotArea type="data" outline="0" fieldPosition="0">
        <references count="1">
          <reference field="0" count="1" selected="0">
            <x v="10"/>
          </reference>
        </references>
      </pivotArea>
    </chartFormat>
    <chartFormat chart="19" format="188" series="1">
      <pivotArea type="data" outline="0" fieldPosition="0">
        <references count="1">
          <reference field="0" count="1" selected="0">
            <x v="12"/>
          </reference>
        </references>
      </pivotArea>
    </chartFormat>
    <chartFormat chart="19" format="189" series="1">
      <pivotArea type="data" outline="0" fieldPosition="0">
        <references count="1">
          <reference field="0" count="1" selected="0">
            <x v="14"/>
          </reference>
        </references>
      </pivotArea>
    </chartFormat>
    <chartFormat chart="19" format="190" series="1">
      <pivotArea type="data" outline="0" fieldPosition="0">
        <references count="1">
          <reference field="0" count="1" selected="0">
            <x v="16"/>
          </reference>
        </references>
      </pivotArea>
    </chartFormat>
    <chartFormat chart="19" format="191" series="1">
      <pivotArea type="data" outline="0" fieldPosition="0">
        <references count="1">
          <reference field="0" count="1" selected="0">
            <x v="18"/>
          </reference>
        </references>
      </pivotArea>
    </chartFormat>
    <chartFormat chart="19" format="192" series="1">
      <pivotArea type="data" outline="0" fieldPosition="0">
        <references count="1">
          <reference field="0" count="1" selected="0">
            <x v="20"/>
          </reference>
        </references>
      </pivotArea>
    </chartFormat>
    <chartFormat chart="19" format="193" series="1">
      <pivotArea type="data" outline="0" fieldPosition="0">
        <references count="1">
          <reference field="0" count="1" selected="0">
            <x v="21"/>
          </reference>
        </references>
      </pivotArea>
    </chartFormat>
    <chartFormat chart="19" format="194" series="1">
      <pivotArea type="data" outline="0" fieldPosition="0">
        <references count="1">
          <reference field="0" count="1" selected="0">
            <x v="22"/>
          </reference>
        </references>
      </pivotArea>
    </chartFormat>
    <chartFormat chart="20" format="208" series="1">
      <pivotArea type="data" outline="0" fieldPosition="0">
        <references count="1">
          <reference field="0" count="1" selected="0">
            <x v="2"/>
          </reference>
        </references>
      </pivotArea>
    </chartFormat>
    <chartFormat chart="20" format="209" series="1">
      <pivotArea type="data" outline="0" fieldPosition="0">
        <references count="1">
          <reference field="0" count="1" selected="0">
            <x v="4"/>
          </reference>
        </references>
      </pivotArea>
    </chartFormat>
    <chartFormat chart="20" format="210" series="1">
      <pivotArea type="data" outline="0" fieldPosition="0">
        <references count="1">
          <reference field="0" count="1" selected="0">
            <x v="6"/>
          </reference>
        </references>
      </pivotArea>
    </chartFormat>
    <chartFormat chart="20" format="211" series="1">
      <pivotArea type="data" outline="0" fieldPosition="0">
        <references count="1">
          <reference field="0" count="1" selected="0">
            <x v="7"/>
          </reference>
        </references>
      </pivotArea>
    </chartFormat>
    <chartFormat chart="20" format="212" series="1">
      <pivotArea type="data" outline="0" fieldPosition="0">
        <references count="1">
          <reference field="0" count="1" selected="0">
            <x v="8"/>
          </reference>
        </references>
      </pivotArea>
    </chartFormat>
    <chartFormat chart="20" format="213" series="1">
      <pivotArea type="data" outline="0" fieldPosition="0">
        <references count="1">
          <reference field="0" count="1" selected="0">
            <x v="10"/>
          </reference>
        </references>
      </pivotArea>
    </chartFormat>
    <chartFormat chart="20" format="214" series="1">
      <pivotArea type="data" outline="0" fieldPosition="0">
        <references count="1">
          <reference field="0" count="1" selected="0">
            <x v="12"/>
          </reference>
        </references>
      </pivotArea>
    </chartFormat>
    <chartFormat chart="20" format="215" series="1">
      <pivotArea type="data" outline="0" fieldPosition="0">
        <references count="1">
          <reference field="0" count="1" selected="0">
            <x v="14"/>
          </reference>
        </references>
      </pivotArea>
    </chartFormat>
    <chartFormat chart="20" format="216" series="1">
      <pivotArea type="data" outline="0" fieldPosition="0">
        <references count="1">
          <reference field="0" count="1" selected="0">
            <x v="16"/>
          </reference>
        </references>
      </pivotArea>
    </chartFormat>
    <chartFormat chart="20" format="217" series="1">
      <pivotArea type="data" outline="0" fieldPosition="0">
        <references count="1">
          <reference field="0" count="1" selected="0">
            <x v="18"/>
          </reference>
        </references>
      </pivotArea>
    </chartFormat>
    <chartFormat chart="20" format="218" series="1">
      <pivotArea type="data" outline="0" fieldPosition="0">
        <references count="1">
          <reference field="0" count="1" selected="0">
            <x v="20"/>
          </reference>
        </references>
      </pivotArea>
    </chartFormat>
    <chartFormat chart="20" format="219" series="1">
      <pivotArea type="data" outline="0" fieldPosition="0">
        <references count="1">
          <reference field="0" count="1" selected="0">
            <x v="21"/>
          </reference>
        </references>
      </pivotArea>
    </chartFormat>
    <chartFormat chart="20" format="220" series="1">
      <pivotArea type="data" outline="0" fieldPosition="0">
        <references count="1">
          <reference field="0" count="1" selected="0">
            <x v="22"/>
          </reference>
        </references>
      </pivotArea>
    </chartFormat>
    <chartFormat chart="21" format="234" series="1">
      <pivotArea type="data" outline="0" fieldPosition="0">
        <references count="1">
          <reference field="0" count="1" selected="0">
            <x v="2"/>
          </reference>
        </references>
      </pivotArea>
    </chartFormat>
    <chartFormat chart="21" format="235" series="1">
      <pivotArea type="data" outline="0" fieldPosition="0">
        <references count="1">
          <reference field="0" count="1" selected="0">
            <x v="4"/>
          </reference>
        </references>
      </pivotArea>
    </chartFormat>
    <chartFormat chart="21" format="236" series="1">
      <pivotArea type="data" outline="0" fieldPosition="0">
        <references count="1">
          <reference field="0" count="1" selected="0">
            <x v="6"/>
          </reference>
        </references>
      </pivotArea>
    </chartFormat>
    <chartFormat chart="21" format="237" series="1">
      <pivotArea type="data" outline="0" fieldPosition="0">
        <references count="1">
          <reference field="0" count="1" selected="0">
            <x v="7"/>
          </reference>
        </references>
      </pivotArea>
    </chartFormat>
    <chartFormat chart="21" format="238" series="1">
      <pivotArea type="data" outline="0" fieldPosition="0">
        <references count="1">
          <reference field="0" count="1" selected="0">
            <x v="8"/>
          </reference>
        </references>
      </pivotArea>
    </chartFormat>
    <chartFormat chart="21" format="239" series="1">
      <pivotArea type="data" outline="0" fieldPosition="0">
        <references count="1">
          <reference field="0" count="1" selected="0">
            <x v="10"/>
          </reference>
        </references>
      </pivotArea>
    </chartFormat>
    <chartFormat chart="21" format="240" series="1">
      <pivotArea type="data" outline="0" fieldPosition="0">
        <references count="1">
          <reference field="0" count="1" selected="0">
            <x v="12"/>
          </reference>
        </references>
      </pivotArea>
    </chartFormat>
    <chartFormat chart="21" format="241" series="1">
      <pivotArea type="data" outline="0" fieldPosition="0">
        <references count="1">
          <reference field="0" count="1" selected="0">
            <x v="14"/>
          </reference>
        </references>
      </pivotArea>
    </chartFormat>
    <chartFormat chart="21" format="242" series="1">
      <pivotArea type="data" outline="0" fieldPosition="0">
        <references count="1">
          <reference field="0" count="1" selected="0">
            <x v="16"/>
          </reference>
        </references>
      </pivotArea>
    </chartFormat>
    <chartFormat chart="21" format="243" series="1">
      <pivotArea type="data" outline="0" fieldPosition="0">
        <references count="1">
          <reference field="0" count="1" selected="0">
            <x v="18"/>
          </reference>
        </references>
      </pivotArea>
    </chartFormat>
    <chartFormat chart="21" format="244" series="1">
      <pivotArea type="data" outline="0" fieldPosition="0">
        <references count="1">
          <reference field="0" count="1" selected="0">
            <x v="20"/>
          </reference>
        </references>
      </pivotArea>
    </chartFormat>
    <chartFormat chart="21" format="245" series="1">
      <pivotArea type="data" outline="0" fieldPosition="0">
        <references count="1">
          <reference field="0" count="1" selected="0">
            <x v="21"/>
          </reference>
        </references>
      </pivotArea>
    </chartFormat>
    <chartFormat chart="21" format="246" series="1">
      <pivotArea type="data" outline="0" fieldPosition="0">
        <references count="1">
          <reference field="0" count="1" selected="0">
            <x v="22"/>
          </reference>
        </references>
      </pivotArea>
    </chartFormat>
    <chartFormat chart="21" format="247" series="1">
      <pivotArea type="data" outline="0" fieldPosition="0">
        <references count="2">
          <reference field="4294967294" count="1" selected="0">
            <x v="0"/>
          </reference>
          <reference field="0" count="1" selected="0">
            <x v="2"/>
          </reference>
        </references>
      </pivotArea>
    </chartFormat>
    <chartFormat chart="21" format="248" series="1">
      <pivotArea type="data" outline="0" fieldPosition="0">
        <references count="2">
          <reference field="4294967294" count="1" selected="0">
            <x v="0"/>
          </reference>
          <reference field="0" count="1" selected="0">
            <x v="4"/>
          </reference>
        </references>
      </pivotArea>
    </chartFormat>
    <chartFormat chart="21" format="249" series="1">
      <pivotArea type="data" outline="0" fieldPosition="0">
        <references count="2">
          <reference field="4294967294" count="1" selected="0">
            <x v="0"/>
          </reference>
          <reference field="0" count="1" selected="0">
            <x v="6"/>
          </reference>
        </references>
      </pivotArea>
    </chartFormat>
    <chartFormat chart="21" format="250" series="1">
      <pivotArea type="data" outline="0" fieldPosition="0">
        <references count="2">
          <reference field="4294967294" count="1" selected="0">
            <x v="0"/>
          </reference>
          <reference field="0" count="1" selected="0">
            <x v="7"/>
          </reference>
        </references>
      </pivotArea>
    </chartFormat>
    <chartFormat chart="21" format="251" series="1">
      <pivotArea type="data" outline="0" fieldPosition="0">
        <references count="2">
          <reference field="4294967294" count="1" selected="0">
            <x v="0"/>
          </reference>
          <reference field="0" count="1" selected="0">
            <x v="8"/>
          </reference>
        </references>
      </pivotArea>
    </chartFormat>
    <chartFormat chart="21" format="252" series="1">
      <pivotArea type="data" outline="0" fieldPosition="0">
        <references count="2">
          <reference field="4294967294" count="1" selected="0">
            <x v="0"/>
          </reference>
          <reference field="0" count="1" selected="0">
            <x v="10"/>
          </reference>
        </references>
      </pivotArea>
    </chartFormat>
    <chartFormat chart="21" format="253" series="1">
      <pivotArea type="data" outline="0" fieldPosition="0">
        <references count="2">
          <reference field="4294967294" count="1" selected="0">
            <x v="0"/>
          </reference>
          <reference field="0" count="1" selected="0">
            <x v="12"/>
          </reference>
        </references>
      </pivotArea>
    </chartFormat>
    <chartFormat chart="21" format="254" series="1">
      <pivotArea type="data" outline="0" fieldPosition="0">
        <references count="2">
          <reference field="4294967294" count="1" selected="0">
            <x v="0"/>
          </reference>
          <reference field="0" count="1" selected="0">
            <x v="14"/>
          </reference>
        </references>
      </pivotArea>
    </chartFormat>
    <chartFormat chart="21" format="255" series="1">
      <pivotArea type="data" outline="0" fieldPosition="0">
        <references count="2">
          <reference field="4294967294" count="1" selected="0">
            <x v="0"/>
          </reference>
          <reference field="0" count="1" selected="0">
            <x v="16"/>
          </reference>
        </references>
      </pivotArea>
    </chartFormat>
    <chartFormat chart="21" format="256" series="1">
      <pivotArea type="data" outline="0" fieldPosition="0">
        <references count="2">
          <reference field="4294967294" count="1" selected="0">
            <x v="0"/>
          </reference>
          <reference field="0" count="1" selected="0">
            <x v="18"/>
          </reference>
        </references>
      </pivotArea>
    </chartFormat>
    <chartFormat chart="21" format="257" series="1">
      <pivotArea type="data" outline="0" fieldPosition="0">
        <references count="2">
          <reference field="4294967294" count="1" selected="0">
            <x v="0"/>
          </reference>
          <reference field="0" count="1" selected="0">
            <x v="20"/>
          </reference>
        </references>
      </pivotArea>
    </chartFormat>
    <chartFormat chart="21" format="258" series="1">
      <pivotArea type="data" outline="0" fieldPosition="0">
        <references count="2">
          <reference field="4294967294" count="1" selected="0">
            <x v="0"/>
          </reference>
          <reference field="0" count="1" selected="0">
            <x v="21"/>
          </reference>
        </references>
      </pivotArea>
    </chartFormat>
    <chartFormat chart="21" format="259" series="1">
      <pivotArea type="data" outline="0" fieldPosition="0">
        <references count="2">
          <reference field="4294967294" count="1" selected="0">
            <x v="0"/>
          </reference>
          <reference field="0" count="1" selected="0">
            <x v="2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9.xml><?xml version="1.0" encoding="utf-8"?>
<pivotTableDefinition xmlns="http://schemas.openxmlformats.org/spreadsheetml/2006/main" xmlns:mc="http://schemas.openxmlformats.org/markup-compatibility/2006" xmlns:xr="http://schemas.microsoft.com/office/spreadsheetml/2014/revision" mc:Ignorable="xr" xr:uid="{00000000-0007-0000-0D00-000001000000}" name="TablaDinámica5" cacheId="0"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chartFormat="19">
  <location ref="A52:Q66" firstHeaderRow="1" firstDataRow="2" firstDataCol="1" rowPageCount="1" colPageCount="1"/>
  <pivotFields count="34">
    <pivotField axis="axisCol" showAll="0">
      <items count="26">
        <item x="16"/>
        <item h="1" x="0"/>
        <item x="1"/>
        <item h="1" x="2"/>
        <item x="3"/>
        <item x="20"/>
        <item x="18"/>
        <item x="22"/>
        <item x="21"/>
        <item h="1" x="6"/>
        <item x="7"/>
        <item h="1" x="8"/>
        <item x="9"/>
        <item x="17"/>
        <item x="23"/>
        <item h="1" x="10"/>
        <item x="11"/>
        <item x="12"/>
        <item x="13"/>
        <item x="19"/>
        <item x="4"/>
        <item x="5"/>
        <item x="14"/>
        <item x="15"/>
        <item h="1" x="24"/>
        <item t="default"/>
      </items>
    </pivotField>
    <pivotField showAll="0"/>
    <pivotField showAll="0"/>
    <pivotField axis="axisRow" showAll="0">
      <items count="41">
        <item x="9"/>
        <item x="10"/>
        <item x="11"/>
        <item x="12"/>
        <item x="13"/>
        <item x="14"/>
        <item x="15"/>
        <item x="16"/>
        <item x="17"/>
        <item x="18"/>
        <item x="19"/>
        <item x="20"/>
        <item x="24"/>
        <item x="0"/>
        <item x="1"/>
        <item x="2"/>
        <item x="3"/>
        <item x="4"/>
        <item x="28"/>
        <item x="5"/>
        <item x="37"/>
        <item x="21"/>
        <item x="22"/>
        <item x="27"/>
        <item x="26"/>
        <item x="23"/>
        <item x="25"/>
        <item x="31"/>
        <item x="6"/>
        <item x="30"/>
        <item x="29"/>
        <item x="38"/>
        <item x="7"/>
        <item x="8"/>
        <item x="33"/>
        <item m="1" x="39"/>
        <item x="34"/>
        <item x="35"/>
        <item x="32"/>
        <item x="36"/>
        <item t="default"/>
      </items>
    </pivotField>
    <pivotField axis="axisPage" multipleItemSelectionAllowed="1" showAll="0">
      <items count="7">
        <item h="1" x="4"/>
        <item h="1" x="0"/>
        <item x="1"/>
        <item h="1" x="2"/>
        <item h="1" x="5"/>
        <item h="1"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s>
  <rowFields count="1">
    <field x="3"/>
  </rowFields>
  <rowItems count="13">
    <i>
      <x/>
    </i>
    <i>
      <x v="1"/>
    </i>
    <i>
      <x v="2"/>
    </i>
    <i>
      <x v="3"/>
    </i>
    <i>
      <x v="4"/>
    </i>
    <i>
      <x v="5"/>
    </i>
    <i>
      <x v="6"/>
    </i>
    <i>
      <x v="7"/>
    </i>
    <i>
      <x v="8"/>
    </i>
    <i>
      <x v="9"/>
    </i>
    <i>
      <x v="10"/>
    </i>
    <i>
      <x v="11"/>
    </i>
    <i t="grand">
      <x/>
    </i>
  </rowItems>
  <colFields count="1">
    <field x="0"/>
  </colFields>
  <colItems count="16">
    <i>
      <x/>
    </i>
    <i>
      <x v="2"/>
    </i>
    <i>
      <x v="4"/>
    </i>
    <i>
      <x v="5"/>
    </i>
    <i>
      <x v="6"/>
    </i>
    <i>
      <x v="10"/>
    </i>
    <i>
      <x v="12"/>
    </i>
    <i>
      <x v="16"/>
    </i>
    <i>
      <x v="17"/>
    </i>
    <i>
      <x v="18"/>
    </i>
    <i>
      <x v="19"/>
    </i>
    <i>
      <x v="20"/>
    </i>
    <i>
      <x v="21"/>
    </i>
    <i>
      <x v="22"/>
    </i>
    <i>
      <x v="23"/>
    </i>
    <i t="grand">
      <x/>
    </i>
  </colItems>
  <pageFields count="1">
    <pageField fld="4" hier="-1"/>
  </pageFields>
  <dataFields count="1">
    <dataField name="Promedio de E. COLI TOTAL" fld="27" subtotal="average" baseField="3" baseItem="5"/>
  </dataFields>
  <formats count="30">
    <format dxfId="542">
      <pivotArea type="all" dataOnly="0" outline="0" fieldPosition="0"/>
    </format>
    <format dxfId="541">
      <pivotArea outline="0" collapsedLevelsAreSubtotals="1" fieldPosition="0"/>
    </format>
    <format dxfId="540">
      <pivotArea type="origin" dataOnly="0" labelOnly="1" outline="0" fieldPosition="0"/>
    </format>
    <format dxfId="539">
      <pivotArea field="0" type="button" dataOnly="0" labelOnly="1" outline="0" axis="axisCol" fieldPosition="0"/>
    </format>
    <format dxfId="538">
      <pivotArea type="topRight" dataOnly="0" labelOnly="1" outline="0" fieldPosition="0"/>
    </format>
    <format dxfId="537">
      <pivotArea field="3" type="button" dataOnly="0" labelOnly="1" outline="0" axis="axisRow" fieldPosition="0"/>
    </format>
    <format dxfId="536">
      <pivotArea dataOnly="0" labelOnly="1" fieldPosition="0">
        <references count="1">
          <reference field="3" count="9">
            <x v="13"/>
            <x v="14"/>
            <x v="15"/>
            <x v="16"/>
            <x v="17"/>
            <x v="19"/>
            <x v="28"/>
            <x v="32"/>
            <x v="33"/>
          </reference>
        </references>
      </pivotArea>
    </format>
    <format dxfId="535">
      <pivotArea dataOnly="0" labelOnly="1" grandRow="1" outline="0" fieldPosition="0"/>
    </format>
    <format dxfId="534">
      <pivotArea dataOnly="0" labelOnly="1" fieldPosition="0">
        <references count="1">
          <reference field="0" count="18">
            <x v="0"/>
            <x v="1"/>
            <x v="2"/>
            <x v="3"/>
            <x v="4"/>
            <x v="9"/>
            <x v="10"/>
            <x v="11"/>
            <x v="12"/>
            <x v="13"/>
            <x v="15"/>
            <x v="16"/>
            <x v="17"/>
            <x v="18"/>
            <x v="20"/>
            <x v="21"/>
            <x v="22"/>
            <x v="23"/>
          </reference>
        </references>
      </pivotArea>
    </format>
    <format dxfId="533">
      <pivotArea dataOnly="0" labelOnly="1" grandCol="1" outline="0" fieldPosition="0"/>
    </format>
    <format dxfId="532">
      <pivotArea type="all" dataOnly="0" outline="0" fieldPosition="0"/>
    </format>
    <format dxfId="531">
      <pivotArea outline="0" collapsedLevelsAreSubtotals="1" fieldPosition="0"/>
    </format>
    <format dxfId="530">
      <pivotArea type="origin" dataOnly="0" labelOnly="1" outline="0" fieldPosition="0"/>
    </format>
    <format dxfId="529">
      <pivotArea field="0" type="button" dataOnly="0" labelOnly="1" outline="0" axis="axisCol" fieldPosition="0"/>
    </format>
    <format dxfId="528">
      <pivotArea type="topRight" dataOnly="0" labelOnly="1" outline="0" fieldPosition="0"/>
    </format>
    <format dxfId="527">
      <pivotArea field="3" type="button" dataOnly="0" labelOnly="1" outline="0" axis="axisRow" fieldPosition="0"/>
    </format>
    <format dxfId="526">
      <pivotArea dataOnly="0" labelOnly="1" fieldPosition="0">
        <references count="1">
          <reference field="3" count="12">
            <x v="0"/>
            <x v="1"/>
            <x v="2"/>
            <x v="3"/>
            <x v="4"/>
            <x v="5"/>
            <x v="6"/>
            <x v="7"/>
            <x v="8"/>
            <x v="9"/>
            <x v="10"/>
            <x v="11"/>
          </reference>
        </references>
      </pivotArea>
    </format>
    <format dxfId="525">
      <pivotArea dataOnly="0" labelOnly="1" grandRow="1" outline="0" fieldPosition="0"/>
    </format>
    <format dxfId="524">
      <pivotArea dataOnly="0" labelOnly="1" fieldPosition="0">
        <references count="1">
          <reference field="0" count="20">
            <x v="0"/>
            <x v="1"/>
            <x v="2"/>
            <x v="3"/>
            <x v="4"/>
            <x v="5"/>
            <x v="6"/>
            <x v="9"/>
            <x v="10"/>
            <x v="11"/>
            <x v="12"/>
            <x v="15"/>
            <x v="16"/>
            <x v="17"/>
            <x v="18"/>
            <x v="19"/>
            <x v="20"/>
            <x v="21"/>
            <x v="22"/>
            <x v="23"/>
          </reference>
        </references>
      </pivotArea>
    </format>
    <format dxfId="523">
      <pivotArea dataOnly="0" labelOnly="1" grandCol="1" outline="0" fieldPosition="0"/>
    </format>
    <format dxfId="522">
      <pivotArea type="all" dataOnly="0" outline="0" fieldPosition="0"/>
    </format>
    <format dxfId="521">
      <pivotArea outline="0" collapsedLevelsAreSubtotals="1" fieldPosition="0"/>
    </format>
    <format dxfId="520">
      <pivotArea type="origin" dataOnly="0" labelOnly="1" outline="0" fieldPosition="0"/>
    </format>
    <format dxfId="519">
      <pivotArea field="0" type="button" dataOnly="0" labelOnly="1" outline="0" axis="axisCol" fieldPosition="0"/>
    </format>
    <format dxfId="518">
      <pivotArea type="topRight" dataOnly="0" labelOnly="1" outline="0" fieldPosition="0"/>
    </format>
    <format dxfId="517">
      <pivotArea field="3" type="button" dataOnly="0" labelOnly="1" outline="0" axis="axisRow" fieldPosition="0"/>
    </format>
    <format dxfId="516">
      <pivotArea dataOnly="0" labelOnly="1" fieldPosition="0">
        <references count="1">
          <reference field="3" count="12">
            <x v="0"/>
            <x v="1"/>
            <x v="2"/>
            <x v="3"/>
            <x v="4"/>
            <x v="5"/>
            <x v="6"/>
            <x v="7"/>
            <x v="8"/>
            <x v="9"/>
            <x v="10"/>
            <x v="11"/>
          </reference>
        </references>
      </pivotArea>
    </format>
    <format dxfId="515">
      <pivotArea dataOnly="0" labelOnly="1" grandRow="1" outline="0" fieldPosition="0"/>
    </format>
    <format dxfId="514">
      <pivotArea dataOnly="0" labelOnly="1" fieldPosition="0">
        <references count="1">
          <reference field="0" count="20">
            <x v="0"/>
            <x v="1"/>
            <x v="2"/>
            <x v="3"/>
            <x v="4"/>
            <x v="5"/>
            <x v="6"/>
            <x v="9"/>
            <x v="10"/>
            <x v="11"/>
            <x v="12"/>
            <x v="15"/>
            <x v="16"/>
            <x v="17"/>
            <x v="18"/>
            <x v="19"/>
            <x v="20"/>
            <x v="21"/>
            <x v="22"/>
            <x v="23"/>
          </reference>
        </references>
      </pivotArea>
    </format>
    <format dxfId="513">
      <pivotArea dataOnly="0" labelOnly="1" grandCol="1" outline="0" fieldPosition="0"/>
    </format>
  </formats>
  <chartFormats count="135">
    <chartFormat chart="11" format="60" series="1">
      <pivotArea type="data" outline="0" fieldPosition="0">
        <references count="1">
          <reference field="0" count="1" selected="0">
            <x v="0"/>
          </reference>
        </references>
      </pivotArea>
    </chartFormat>
    <chartFormat chart="11" format="61" series="1">
      <pivotArea type="data" outline="0" fieldPosition="0">
        <references count="1">
          <reference field="0" count="1" selected="0">
            <x v="1"/>
          </reference>
        </references>
      </pivotArea>
    </chartFormat>
    <chartFormat chart="11" format="62" series="1">
      <pivotArea type="data" outline="0" fieldPosition="0">
        <references count="1">
          <reference field="0" count="1" selected="0">
            <x v="2"/>
          </reference>
        </references>
      </pivotArea>
    </chartFormat>
    <chartFormat chart="11" format="63" series="1">
      <pivotArea type="data" outline="0" fieldPosition="0">
        <references count="1">
          <reference field="0" count="1" selected="0">
            <x v="3"/>
          </reference>
        </references>
      </pivotArea>
    </chartFormat>
    <chartFormat chart="11" format="64" series="1">
      <pivotArea type="data" outline="0" fieldPosition="0">
        <references count="1">
          <reference field="0" count="1" selected="0">
            <x v="4"/>
          </reference>
        </references>
      </pivotArea>
    </chartFormat>
    <chartFormat chart="11" format="65" series="1">
      <pivotArea type="data" outline="0" fieldPosition="0">
        <references count="1">
          <reference field="0" count="1" selected="0">
            <x v="5"/>
          </reference>
        </references>
      </pivotArea>
    </chartFormat>
    <chartFormat chart="11" format="66" series="1">
      <pivotArea type="data" outline="0" fieldPosition="0">
        <references count="1">
          <reference field="0" count="1" selected="0">
            <x v="6"/>
          </reference>
        </references>
      </pivotArea>
    </chartFormat>
    <chartFormat chart="11" format="67" series="1">
      <pivotArea type="data" outline="0" fieldPosition="0">
        <references count="1">
          <reference field="0" count="1" selected="0">
            <x v="9"/>
          </reference>
        </references>
      </pivotArea>
    </chartFormat>
    <chartFormat chart="11" format="68" series="1">
      <pivotArea type="data" outline="0" fieldPosition="0">
        <references count="1">
          <reference field="0" count="1" selected="0">
            <x v="10"/>
          </reference>
        </references>
      </pivotArea>
    </chartFormat>
    <chartFormat chart="11" format="69" series="1">
      <pivotArea type="data" outline="0" fieldPosition="0">
        <references count="1">
          <reference field="0" count="1" selected="0">
            <x v="11"/>
          </reference>
        </references>
      </pivotArea>
    </chartFormat>
    <chartFormat chart="11" format="70" series="1">
      <pivotArea type="data" outline="0" fieldPosition="0">
        <references count="1">
          <reference field="0" count="1" selected="0">
            <x v="12"/>
          </reference>
        </references>
      </pivotArea>
    </chartFormat>
    <chartFormat chart="11" format="71" series="1">
      <pivotArea type="data" outline="0" fieldPosition="0">
        <references count="1">
          <reference field="0" count="1" selected="0">
            <x v="15"/>
          </reference>
        </references>
      </pivotArea>
    </chartFormat>
    <chartFormat chart="11" format="72" series="1">
      <pivotArea type="data" outline="0" fieldPosition="0">
        <references count="1">
          <reference field="0" count="1" selected="0">
            <x v="16"/>
          </reference>
        </references>
      </pivotArea>
    </chartFormat>
    <chartFormat chart="11" format="73" series="1">
      <pivotArea type="data" outline="0" fieldPosition="0">
        <references count="1">
          <reference field="0" count="1" selected="0">
            <x v="17"/>
          </reference>
        </references>
      </pivotArea>
    </chartFormat>
    <chartFormat chart="11" format="74" series="1">
      <pivotArea type="data" outline="0" fieldPosition="0">
        <references count="1">
          <reference field="0" count="1" selected="0">
            <x v="18"/>
          </reference>
        </references>
      </pivotArea>
    </chartFormat>
    <chartFormat chart="11" format="75" series="1">
      <pivotArea type="data" outline="0" fieldPosition="0">
        <references count="1">
          <reference field="0" count="1" selected="0">
            <x v="19"/>
          </reference>
        </references>
      </pivotArea>
    </chartFormat>
    <chartFormat chart="11" format="76" series="1">
      <pivotArea type="data" outline="0" fieldPosition="0">
        <references count="1">
          <reference field="0" count="1" selected="0">
            <x v="20"/>
          </reference>
        </references>
      </pivotArea>
    </chartFormat>
    <chartFormat chart="11" format="77" series="1">
      <pivotArea type="data" outline="0" fieldPosition="0">
        <references count="1">
          <reference field="0" count="1" selected="0">
            <x v="21"/>
          </reference>
        </references>
      </pivotArea>
    </chartFormat>
    <chartFormat chart="11" format="78" series="1">
      <pivotArea type="data" outline="0" fieldPosition="0">
        <references count="1">
          <reference field="0" count="1" selected="0">
            <x v="22"/>
          </reference>
        </references>
      </pivotArea>
    </chartFormat>
    <chartFormat chart="11" format="79" series="1">
      <pivotArea type="data" outline="0" fieldPosition="0">
        <references count="1">
          <reference field="0" count="1" selected="0">
            <x v="23"/>
          </reference>
        </references>
      </pivotArea>
    </chartFormat>
    <chartFormat chart="13" format="160" series="1">
      <pivotArea type="data" outline="0" fieldPosition="0">
        <references count="1">
          <reference field="0" count="1" selected="0">
            <x v="0"/>
          </reference>
        </references>
      </pivotArea>
    </chartFormat>
    <chartFormat chart="13" format="161" series="1">
      <pivotArea type="data" outline="0" fieldPosition="0">
        <references count="1">
          <reference field="0" count="1" selected="0">
            <x v="1"/>
          </reference>
        </references>
      </pivotArea>
    </chartFormat>
    <chartFormat chart="13" format="162" series="1">
      <pivotArea type="data" outline="0" fieldPosition="0">
        <references count="1">
          <reference field="0" count="1" selected="0">
            <x v="2"/>
          </reference>
        </references>
      </pivotArea>
    </chartFormat>
    <chartFormat chart="13" format="163" series="1">
      <pivotArea type="data" outline="0" fieldPosition="0">
        <references count="1">
          <reference field="0" count="1" selected="0">
            <x v="3"/>
          </reference>
        </references>
      </pivotArea>
    </chartFormat>
    <chartFormat chart="13" format="164" series="1">
      <pivotArea type="data" outline="0" fieldPosition="0">
        <references count="1">
          <reference field="0" count="1" selected="0">
            <x v="4"/>
          </reference>
        </references>
      </pivotArea>
    </chartFormat>
    <chartFormat chart="13" format="165" series="1">
      <pivotArea type="data" outline="0" fieldPosition="0">
        <references count="1">
          <reference field="0" count="1" selected="0">
            <x v="5"/>
          </reference>
        </references>
      </pivotArea>
    </chartFormat>
    <chartFormat chart="13" format="166" series="1">
      <pivotArea type="data" outline="0" fieldPosition="0">
        <references count="1">
          <reference field="0" count="1" selected="0">
            <x v="6"/>
          </reference>
        </references>
      </pivotArea>
    </chartFormat>
    <chartFormat chart="13" format="167" series="1">
      <pivotArea type="data" outline="0" fieldPosition="0">
        <references count="1">
          <reference field="0" count="1" selected="0">
            <x v="9"/>
          </reference>
        </references>
      </pivotArea>
    </chartFormat>
    <chartFormat chart="13" format="168" series="1">
      <pivotArea type="data" outline="0" fieldPosition="0">
        <references count="1">
          <reference field="0" count="1" selected="0">
            <x v="10"/>
          </reference>
        </references>
      </pivotArea>
    </chartFormat>
    <chartFormat chart="13" format="169" series="1">
      <pivotArea type="data" outline="0" fieldPosition="0">
        <references count="1">
          <reference field="0" count="1" selected="0">
            <x v="11"/>
          </reference>
        </references>
      </pivotArea>
    </chartFormat>
    <chartFormat chart="13" format="170" series="1">
      <pivotArea type="data" outline="0" fieldPosition="0">
        <references count="1">
          <reference field="0" count="1" selected="0">
            <x v="12"/>
          </reference>
        </references>
      </pivotArea>
    </chartFormat>
    <chartFormat chart="13" format="171" series="1">
      <pivotArea type="data" outline="0" fieldPosition="0">
        <references count="1">
          <reference field="0" count="1" selected="0">
            <x v="15"/>
          </reference>
        </references>
      </pivotArea>
    </chartFormat>
    <chartFormat chart="13" format="172" series="1">
      <pivotArea type="data" outline="0" fieldPosition="0">
        <references count="1">
          <reference field="0" count="1" selected="0">
            <x v="16"/>
          </reference>
        </references>
      </pivotArea>
    </chartFormat>
    <chartFormat chart="13" format="173" series="1">
      <pivotArea type="data" outline="0" fieldPosition="0">
        <references count="1">
          <reference field="0" count="1" selected="0">
            <x v="17"/>
          </reference>
        </references>
      </pivotArea>
    </chartFormat>
    <chartFormat chart="13" format="174" series="1">
      <pivotArea type="data" outline="0" fieldPosition="0">
        <references count="1">
          <reference field="0" count="1" selected="0">
            <x v="18"/>
          </reference>
        </references>
      </pivotArea>
    </chartFormat>
    <chartFormat chart="13" format="175" series="1">
      <pivotArea type="data" outline="0" fieldPosition="0">
        <references count="1">
          <reference field="0" count="1" selected="0">
            <x v="19"/>
          </reference>
        </references>
      </pivotArea>
    </chartFormat>
    <chartFormat chart="13" format="176" series="1">
      <pivotArea type="data" outline="0" fieldPosition="0">
        <references count="1">
          <reference field="0" count="1" selected="0">
            <x v="20"/>
          </reference>
        </references>
      </pivotArea>
    </chartFormat>
    <chartFormat chart="13" format="177" series="1">
      <pivotArea type="data" outline="0" fieldPosition="0">
        <references count="1">
          <reference field="0" count="1" selected="0">
            <x v="21"/>
          </reference>
        </references>
      </pivotArea>
    </chartFormat>
    <chartFormat chart="13" format="178" series="1">
      <pivotArea type="data" outline="0" fieldPosition="0">
        <references count="1">
          <reference field="0" count="1" selected="0">
            <x v="22"/>
          </reference>
        </references>
      </pivotArea>
    </chartFormat>
    <chartFormat chart="13" format="179" series="1">
      <pivotArea type="data" outline="0" fieldPosition="0">
        <references count="1">
          <reference field="0" count="1" selected="0">
            <x v="23"/>
          </reference>
        </references>
      </pivotArea>
    </chartFormat>
    <chartFormat chart="14" format="200" series="1">
      <pivotArea type="data" outline="0" fieldPosition="0">
        <references count="1">
          <reference field="0" count="1" selected="0">
            <x v="0"/>
          </reference>
        </references>
      </pivotArea>
    </chartFormat>
    <chartFormat chart="14" format="201" series="1">
      <pivotArea type="data" outline="0" fieldPosition="0">
        <references count="1">
          <reference field="0" count="1" selected="0">
            <x v="1"/>
          </reference>
        </references>
      </pivotArea>
    </chartFormat>
    <chartFormat chart="14" format="202" series="1">
      <pivotArea type="data" outline="0" fieldPosition="0">
        <references count="1">
          <reference field="0" count="1" selected="0">
            <x v="2"/>
          </reference>
        </references>
      </pivotArea>
    </chartFormat>
    <chartFormat chart="14" format="203" series="1">
      <pivotArea type="data" outline="0" fieldPosition="0">
        <references count="1">
          <reference field="0" count="1" selected="0">
            <x v="3"/>
          </reference>
        </references>
      </pivotArea>
    </chartFormat>
    <chartFormat chart="14" format="204" series="1">
      <pivotArea type="data" outline="0" fieldPosition="0">
        <references count="1">
          <reference field="0" count="1" selected="0">
            <x v="4"/>
          </reference>
        </references>
      </pivotArea>
    </chartFormat>
    <chartFormat chart="14" format="205" series="1">
      <pivotArea type="data" outline="0" fieldPosition="0">
        <references count="1">
          <reference field="0" count="1" selected="0">
            <x v="5"/>
          </reference>
        </references>
      </pivotArea>
    </chartFormat>
    <chartFormat chart="14" format="206" series="1">
      <pivotArea type="data" outline="0" fieldPosition="0">
        <references count="1">
          <reference field="0" count="1" selected="0">
            <x v="6"/>
          </reference>
        </references>
      </pivotArea>
    </chartFormat>
    <chartFormat chart="14" format="207" series="1">
      <pivotArea type="data" outline="0" fieldPosition="0">
        <references count="1">
          <reference field="0" count="1" selected="0">
            <x v="9"/>
          </reference>
        </references>
      </pivotArea>
    </chartFormat>
    <chartFormat chart="14" format="208" series="1">
      <pivotArea type="data" outline="0" fieldPosition="0">
        <references count="1">
          <reference field="0" count="1" selected="0">
            <x v="10"/>
          </reference>
        </references>
      </pivotArea>
    </chartFormat>
    <chartFormat chart="14" format="209" series="1">
      <pivotArea type="data" outline="0" fieldPosition="0">
        <references count="1">
          <reference field="0" count="1" selected="0">
            <x v="11"/>
          </reference>
        </references>
      </pivotArea>
    </chartFormat>
    <chartFormat chart="14" format="210" series="1">
      <pivotArea type="data" outline="0" fieldPosition="0">
        <references count="1">
          <reference field="0" count="1" selected="0">
            <x v="12"/>
          </reference>
        </references>
      </pivotArea>
    </chartFormat>
    <chartFormat chart="14" format="211" series="1">
      <pivotArea type="data" outline="0" fieldPosition="0">
        <references count="1">
          <reference field="0" count="1" selected="0">
            <x v="15"/>
          </reference>
        </references>
      </pivotArea>
    </chartFormat>
    <chartFormat chart="14" format="212" series="1">
      <pivotArea type="data" outline="0" fieldPosition="0">
        <references count="1">
          <reference field="0" count="1" selected="0">
            <x v="16"/>
          </reference>
        </references>
      </pivotArea>
    </chartFormat>
    <chartFormat chart="14" format="213" series="1">
      <pivotArea type="data" outline="0" fieldPosition="0">
        <references count="1">
          <reference field="0" count="1" selected="0">
            <x v="17"/>
          </reference>
        </references>
      </pivotArea>
    </chartFormat>
    <chartFormat chart="14" format="214" series="1">
      <pivotArea type="data" outline="0" fieldPosition="0">
        <references count="1">
          <reference field="0" count="1" selected="0">
            <x v="18"/>
          </reference>
        </references>
      </pivotArea>
    </chartFormat>
    <chartFormat chart="14" format="215" series="1">
      <pivotArea type="data" outline="0" fieldPosition="0">
        <references count="1">
          <reference field="0" count="1" selected="0">
            <x v="19"/>
          </reference>
        </references>
      </pivotArea>
    </chartFormat>
    <chartFormat chart="14" format="216" series="1">
      <pivotArea type="data" outline="0" fieldPosition="0">
        <references count="1">
          <reference field="0" count="1" selected="0">
            <x v="20"/>
          </reference>
        </references>
      </pivotArea>
    </chartFormat>
    <chartFormat chart="14" format="217" series="1">
      <pivotArea type="data" outline="0" fieldPosition="0">
        <references count="1">
          <reference field="0" count="1" selected="0">
            <x v="21"/>
          </reference>
        </references>
      </pivotArea>
    </chartFormat>
    <chartFormat chart="14" format="218" series="1">
      <pivotArea type="data" outline="0" fieldPosition="0">
        <references count="1">
          <reference field="0" count="1" selected="0">
            <x v="22"/>
          </reference>
        </references>
      </pivotArea>
    </chartFormat>
    <chartFormat chart="14" format="219" series="1">
      <pivotArea type="data" outline="0" fieldPosition="0">
        <references count="1">
          <reference field="0" count="1" selected="0">
            <x v="23"/>
          </reference>
        </references>
      </pivotArea>
    </chartFormat>
    <chartFormat chart="15" format="240" series="1">
      <pivotArea type="data" outline="0" fieldPosition="0">
        <references count="1">
          <reference field="0" count="1" selected="0">
            <x v="0"/>
          </reference>
        </references>
      </pivotArea>
    </chartFormat>
    <chartFormat chart="15" format="241" series="1">
      <pivotArea type="data" outline="0" fieldPosition="0">
        <references count="1">
          <reference field="0" count="1" selected="0">
            <x v="1"/>
          </reference>
        </references>
      </pivotArea>
    </chartFormat>
    <chartFormat chart="15" format="242" series="1">
      <pivotArea type="data" outline="0" fieldPosition="0">
        <references count="1">
          <reference field="0" count="1" selected="0">
            <x v="2"/>
          </reference>
        </references>
      </pivotArea>
    </chartFormat>
    <chartFormat chart="15" format="243" series="1">
      <pivotArea type="data" outline="0" fieldPosition="0">
        <references count="1">
          <reference field="0" count="1" selected="0">
            <x v="3"/>
          </reference>
        </references>
      </pivotArea>
    </chartFormat>
    <chartFormat chart="15" format="244" series="1">
      <pivotArea type="data" outline="0" fieldPosition="0">
        <references count="1">
          <reference field="0" count="1" selected="0">
            <x v="4"/>
          </reference>
        </references>
      </pivotArea>
    </chartFormat>
    <chartFormat chart="15" format="245" series="1">
      <pivotArea type="data" outline="0" fieldPosition="0">
        <references count="1">
          <reference field="0" count="1" selected="0">
            <x v="5"/>
          </reference>
        </references>
      </pivotArea>
    </chartFormat>
    <chartFormat chart="15" format="246" series="1">
      <pivotArea type="data" outline="0" fieldPosition="0">
        <references count="1">
          <reference field="0" count="1" selected="0">
            <x v="6"/>
          </reference>
        </references>
      </pivotArea>
    </chartFormat>
    <chartFormat chart="15" format="247" series="1">
      <pivotArea type="data" outline="0" fieldPosition="0">
        <references count="1">
          <reference field="0" count="1" selected="0">
            <x v="9"/>
          </reference>
        </references>
      </pivotArea>
    </chartFormat>
    <chartFormat chart="15" format="248" series="1">
      <pivotArea type="data" outline="0" fieldPosition="0">
        <references count="1">
          <reference field="0" count="1" selected="0">
            <x v="10"/>
          </reference>
        </references>
      </pivotArea>
    </chartFormat>
    <chartFormat chart="15" format="249" series="1">
      <pivotArea type="data" outline="0" fieldPosition="0">
        <references count="1">
          <reference field="0" count="1" selected="0">
            <x v="11"/>
          </reference>
        </references>
      </pivotArea>
    </chartFormat>
    <chartFormat chart="15" format="250" series="1">
      <pivotArea type="data" outline="0" fieldPosition="0">
        <references count="1">
          <reference field="0" count="1" selected="0">
            <x v="12"/>
          </reference>
        </references>
      </pivotArea>
    </chartFormat>
    <chartFormat chart="15" format="251" series="1">
      <pivotArea type="data" outline="0" fieldPosition="0">
        <references count="1">
          <reference field="0" count="1" selected="0">
            <x v="15"/>
          </reference>
        </references>
      </pivotArea>
    </chartFormat>
    <chartFormat chart="15" format="252" series="1">
      <pivotArea type="data" outline="0" fieldPosition="0">
        <references count="1">
          <reference field="0" count="1" selected="0">
            <x v="16"/>
          </reference>
        </references>
      </pivotArea>
    </chartFormat>
    <chartFormat chart="15" format="253" series="1">
      <pivotArea type="data" outline="0" fieldPosition="0">
        <references count="1">
          <reference field="0" count="1" selected="0">
            <x v="17"/>
          </reference>
        </references>
      </pivotArea>
    </chartFormat>
    <chartFormat chart="15" format="254" series="1">
      <pivotArea type="data" outline="0" fieldPosition="0">
        <references count="1">
          <reference field="0" count="1" selected="0">
            <x v="18"/>
          </reference>
        </references>
      </pivotArea>
    </chartFormat>
    <chartFormat chart="15" format="255" series="1">
      <pivotArea type="data" outline="0" fieldPosition="0">
        <references count="1">
          <reference field="0" count="1" selected="0">
            <x v="19"/>
          </reference>
        </references>
      </pivotArea>
    </chartFormat>
    <chartFormat chart="15" format="256" series="1">
      <pivotArea type="data" outline="0" fieldPosition="0">
        <references count="1">
          <reference field="0" count="1" selected="0">
            <x v="20"/>
          </reference>
        </references>
      </pivotArea>
    </chartFormat>
    <chartFormat chart="15" format="257" series="1">
      <pivotArea type="data" outline="0" fieldPosition="0">
        <references count="1">
          <reference field="0" count="1" selected="0">
            <x v="21"/>
          </reference>
        </references>
      </pivotArea>
    </chartFormat>
    <chartFormat chart="15" format="258" series="1">
      <pivotArea type="data" outline="0" fieldPosition="0">
        <references count="1">
          <reference field="0" count="1" selected="0">
            <x v="22"/>
          </reference>
        </references>
      </pivotArea>
    </chartFormat>
    <chartFormat chart="15" format="259" series="1">
      <pivotArea type="data" outline="0" fieldPosition="0">
        <references count="1">
          <reference field="0" count="1" selected="0">
            <x v="23"/>
          </reference>
        </references>
      </pivotArea>
    </chartFormat>
    <chartFormat chart="16" format="280" series="1">
      <pivotArea type="data" outline="0" fieldPosition="0">
        <references count="1">
          <reference field="0" count="1" selected="0">
            <x v="0"/>
          </reference>
        </references>
      </pivotArea>
    </chartFormat>
    <chartFormat chart="16" format="281" series="1">
      <pivotArea type="data" outline="0" fieldPosition="0">
        <references count="1">
          <reference field="0" count="1" selected="0">
            <x v="1"/>
          </reference>
        </references>
      </pivotArea>
    </chartFormat>
    <chartFormat chart="16" format="282" series="1">
      <pivotArea type="data" outline="0" fieldPosition="0">
        <references count="1">
          <reference field="0" count="1" selected="0">
            <x v="2"/>
          </reference>
        </references>
      </pivotArea>
    </chartFormat>
    <chartFormat chart="16" format="283" series="1">
      <pivotArea type="data" outline="0" fieldPosition="0">
        <references count="1">
          <reference field="0" count="1" selected="0">
            <x v="3"/>
          </reference>
        </references>
      </pivotArea>
    </chartFormat>
    <chartFormat chart="16" format="284" series="1">
      <pivotArea type="data" outline="0" fieldPosition="0">
        <references count="1">
          <reference field="0" count="1" selected="0">
            <x v="4"/>
          </reference>
        </references>
      </pivotArea>
    </chartFormat>
    <chartFormat chart="16" format="285" series="1">
      <pivotArea type="data" outline="0" fieldPosition="0">
        <references count="1">
          <reference field="0" count="1" selected="0">
            <x v="5"/>
          </reference>
        </references>
      </pivotArea>
    </chartFormat>
    <chartFormat chart="16" format="286" series="1">
      <pivotArea type="data" outline="0" fieldPosition="0">
        <references count="1">
          <reference field="0" count="1" selected="0">
            <x v="6"/>
          </reference>
        </references>
      </pivotArea>
    </chartFormat>
    <chartFormat chart="16" format="287" series="1">
      <pivotArea type="data" outline="0" fieldPosition="0">
        <references count="1">
          <reference field="0" count="1" selected="0">
            <x v="9"/>
          </reference>
        </references>
      </pivotArea>
    </chartFormat>
    <chartFormat chart="16" format="288" series="1">
      <pivotArea type="data" outline="0" fieldPosition="0">
        <references count="1">
          <reference field="0" count="1" selected="0">
            <x v="10"/>
          </reference>
        </references>
      </pivotArea>
    </chartFormat>
    <chartFormat chart="16" format="289" series="1">
      <pivotArea type="data" outline="0" fieldPosition="0">
        <references count="1">
          <reference field="0" count="1" selected="0">
            <x v="11"/>
          </reference>
        </references>
      </pivotArea>
    </chartFormat>
    <chartFormat chart="16" format="290" series="1">
      <pivotArea type="data" outline="0" fieldPosition="0">
        <references count="1">
          <reference field="0" count="1" selected="0">
            <x v="12"/>
          </reference>
        </references>
      </pivotArea>
    </chartFormat>
    <chartFormat chart="16" format="291" series="1">
      <pivotArea type="data" outline="0" fieldPosition="0">
        <references count="1">
          <reference field="0" count="1" selected="0">
            <x v="15"/>
          </reference>
        </references>
      </pivotArea>
    </chartFormat>
    <chartFormat chart="16" format="292" series="1">
      <pivotArea type="data" outline="0" fieldPosition="0">
        <references count="1">
          <reference field="0" count="1" selected="0">
            <x v="16"/>
          </reference>
        </references>
      </pivotArea>
    </chartFormat>
    <chartFormat chart="16" format="293" series="1">
      <pivotArea type="data" outline="0" fieldPosition="0">
        <references count="1">
          <reference field="0" count="1" selected="0">
            <x v="17"/>
          </reference>
        </references>
      </pivotArea>
    </chartFormat>
    <chartFormat chart="16" format="294" series="1">
      <pivotArea type="data" outline="0" fieldPosition="0">
        <references count="1">
          <reference field="0" count="1" selected="0">
            <x v="18"/>
          </reference>
        </references>
      </pivotArea>
    </chartFormat>
    <chartFormat chart="16" format="295" series="1">
      <pivotArea type="data" outline="0" fieldPosition="0">
        <references count="1">
          <reference field="0" count="1" selected="0">
            <x v="19"/>
          </reference>
        </references>
      </pivotArea>
    </chartFormat>
    <chartFormat chart="16" format="296" series="1">
      <pivotArea type="data" outline="0" fieldPosition="0">
        <references count="1">
          <reference field="0" count="1" selected="0">
            <x v="20"/>
          </reference>
        </references>
      </pivotArea>
    </chartFormat>
    <chartFormat chart="16" format="297" series="1">
      <pivotArea type="data" outline="0" fieldPosition="0">
        <references count="1">
          <reference field="0" count="1" selected="0">
            <x v="21"/>
          </reference>
        </references>
      </pivotArea>
    </chartFormat>
    <chartFormat chart="16" format="298" series="1">
      <pivotArea type="data" outline="0" fieldPosition="0">
        <references count="1">
          <reference field="0" count="1" selected="0">
            <x v="22"/>
          </reference>
        </references>
      </pivotArea>
    </chartFormat>
    <chartFormat chart="16" format="299" series="1">
      <pivotArea type="data" outline="0" fieldPosition="0">
        <references count="1">
          <reference field="0" count="1" selected="0">
            <x v="23"/>
          </reference>
        </references>
      </pivotArea>
    </chartFormat>
    <chartFormat chart="17" format="320" series="1">
      <pivotArea type="data" outline="0" fieldPosition="0">
        <references count="1">
          <reference field="0" count="1" selected="0">
            <x v="0"/>
          </reference>
        </references>
      </pivotArea>
    </chartFormat>
    <chartFormat chart="17" format="321" series="1">
      <pivotArea type="data" outline="0" fieldPosition="0">
        <references count="1">
          <reference field="0" count="1" selected="0">
            <x v="1"/>
          </reference>
        </references>
      </pivotArea>
    </chartFormat>
    <chartFormat chart="17" format="322" series="1">
      <pivotArea type="data" outline="0" fieldPosition="0">
        <references count="1">
          <reference field="0" count="1" selected="0">
            <x v="2"/>
          </reference>
        </references>
      </pivotArea>
    </chartFormat>
    <chartFormat chart="17" format="323" series="1">
      <pivotArea type="data" outline="0" fieldPosition="0">
        <references count="1">
          <reference field="0" count="1" selected="0">
            <x v="3"/>
          </reference>
        </references>
      </pivotArea>
    </chartFormat>
    <chartFormat chart="17" format="324" series="1">
      <pivotArea type="data" outline="0" fieldPosition="0">
        <references count="1">
          <reference field="0" count="1" selected="0">
            <x v="4"/>
          </reference>
        </references>
      </pivotArea>
    </chartFormat>
    <chartFormat chart="17" format="325" series="1">
      <pivotArea type="data" outline="0" fieldPosition="0">
        <references count="1">
          <reference field="0" count="1" selected="0">
            <x v="5"/>
          </reference>
        </references>
      </pivotArea>
    </chartFormat>
    <chartFormat chart="17" format="326" series="1">
      <pivotArea type="data" outline="0" fieldPosition="0">
        <references count="1">
          <reference field="0" count="1" selected="0">
            <x v="6"/>
          </reference>
        </references>
      </pivotArea>
    </chartFormat>
    <chartFormat chart="17" format="327" series="1">
      <pivotArea type="data" outline="0" fieldPosition="0">
        <references count="1">
          <reference field="0" count="1" selected="0">
            <x v="9"/>
          </reference>
        </references>
      </pivotArea>
    </chartFormat>
    <chartFormat chart="17" format="328" series="1">
      <pivotArea type="data" outline="0" fieldPosition="0">
        <references count="1">
          <reference field="0" count="1" selected="0">
            <x v="10"/>
          </reference>
        </references>
      </pivotArea>
    </chartFormat>
    <chartFormat chart="17" format="329" series="1">
      <pivotArea type="data" outline="0" fieldPosition="0">
        <references count="1">
          <reference field="0" count="1" selected="0">
            <x v="11"/>
          </reference>
        </references>
      </pivotArea>
    </chartFormat>
    <chartFormat chart="17" format="330" series="1">
      <pivotArea type="data" outline="0" fieldPosition="0">
        <references count="1">
          <reference field="0" count="1" selected="0">
            <x v="12"/>
          </reference>
        </references>
      </pivotArea>
    </chartFormat>
    <chartFormat chart="17" format="331" series="1">
      <pivotArea type="data" outline="0" fieldPosition="0">
        <references count="1">
          <reference field="0" count="1" selected="0">
            <x v="15"/>
          </reference>
        </references>
      </pivotArea>
    </chartFormat>
    <chartFormat chart="17" format="332" series="1">
      <pivotArea type="data" outline="0" fieldPosition="0">
        <references count="1">
          <reference field="0" count="1" selected="0">
            <x v="16"/>
          </reference>
        </references>
      </pivotArea>
    </chartFormat>
    <chartFormat chart="17" format="333" series="1">
      <pivotArea type="data" outline="0" fieldPosition="0">
        <references count="1">
          <reference field="0" count="1" selected="0">
            <x v="17"/>
          </reference>
        </references>
      </pivotArea>
    </chartFormat>
    <chartFormat chart="17" format="334" series="1">
      <pivotArea type="data" outline="0" fieldPosition="0">
        <references count="1">
          <reference field="0" count="1" selected="0">
            <x v="18"/>
          </reference>
        </references>
      </pivotArea>
    </chartFormat>
    <chartFormat chart="17" format="335" series="1">
      <pivotArea type="data" outline="0" fieldPosition="0">
        <references count="1">
          <reference field="0" count="1" selected="0">
            <x v="19"/>
          </reference>
        </references>
      </pivotArea>
    </chartFormat>
    <chartFormat chart="17" format="336" series="1">
      <pivotArea type="data" outline="0" fieldPosition="0">
        <references count="1">
          <reference field="0" count="1" selected="0">
            <x v="20"/>
          </reference>
        </references>
      </pivotArea>
    </chartFormat>
    <chartFormat chart="17" format="337" series="1">
      <pivotArea type="data" outline="0" fieldPosition="0">
        <references count="1">
          <reference field="0" count="1" selected="0">
            <x v="21"/>
          </reference>
        </references>
      </pivotArea>
    </chartFormat>
    <chartFormat chart="17" format="338" series="1">
      <pivotArea type="data" outline="0" fieldPosition="0">
        <references count="1">
          <reference field="0" count="1" selected="0">
            <x v="22"/>
          </reference>
        </references>
      </pivotArea>
    </chartFormat>
    <chartFormat chart="17" format="339" series="1">
      <pivotArea type="data" outline="0" fieldPosition="0">
        <references count="1">
          <reference field="0" count="1" selected="0">
            <x v="23"/>
          </reference>
        </references>
      </pivotArea>
    </chartFormat>
    <chartFormat chart="18" format="380" series="1">
      <pivotArea type="data" outline="0" fieldPosition="0">
        <references count="2">
          <reference field="4294967294" count="1" selected="0">
            <x v="0"/>
          </reference>
          <reference field="0" count="1" selected="0">
            <x v="0"/>
          </reference>
        </references>
      </pivotArea>
    </chartFormat>
    <chartFormat chart="18" format="381" series="1">
      <pivotArea type="data" outline="0" fieldPosition="0">
        <references count="2">
          <reference field="4294967294" count="1" selected="0">
            <x v="0"/>
          </reference>
          <reference field="0" count="1" selected="0">
            <x v="2"/>
          </reference>
        </references>
      </pivotArea>
    </chartFormat>
    <chartFormat chart="18" format="382" series="1">
      <pivotArea type="data" outline="0" fieldPosition="0">
        <references count="2">
          <reference field="4294967294" count="1" selected="0">
            <x v="0"/>
          </reference>
          <reference field="0" count="1" selected="0">
            <x v="4"/>
          </reference>
        </references>
      </pivotArea>
    </chartFormat>
    <chartFormat chart="18" format="383" series="1">
      <pivotArea type="data" outline="0" fieldPosition="0">
        <references count="2">
          <reference field="4294967294" count="1" selected="0">
            <x v="0"/>
          </reference>
          <reference field="0" count="1" selected="0">
            <x v="5"/>
          </reference>
        </references>
      </pivotArea>
    </chartFormat>
    <chartFormat chart="18" format="384" series="1">
      <pivotArea type="data" outline="0" fieldPosition="0">
        <references count="2">
          <reference field="4294967294" count="1" selected="0">
            <x v="0"/>
          </reference>
          <reference field="0" count="1" selected="0">
            <x v="6"/>
          </reference>
        </references>
      </pivotArea>
    </chartFormat>
    <chartFormat chart="18" format="385" series="1">
      <pivotArea type="data" outline="0" fieldPosition="0">
        <references count="2">
          <reference field="4294967294" count="1" selected="0">
            <x v="0"/>
          </reference>
          <reference field="0" count="1" selected="0">
            <x v="10"/>
          </reference>
        </references>
      </pivotArea>
    </chartFormat>
    <chartFormat chart="18" format="386" series="1">
      <pivotArea type="data" outline="0" fieldPosition="0">
        <references count="2">
          <reference field="4294967294" count="1" selected="0">
            <x v="0"/>
          </reference>
          <reference field="0" count="1" selected="0">
            <x v="12"/>
          </reference>
        </references>
      </pivotArea>
    </chartFormat>
    <chartFormat chart="18" format="387" series="1">
      <pivotArea type="data" outline="0" fieldPosition="0">
        <references count="2">
          <reference field="4294967294" count="1" selected="0">
            <x v="0"/>
          </reference>
          <reference field="0" count="1" selected="0">
            <x v="16"/>
          </reference>
        </references>
      </pivotArea>
    </chartFormat>
    <chartFormat chart="18" format="388" series="1">
      <pivotArea type="data" outline="0" fieldPosition="0">
        <references count="2">
          <reference field="4294967294" count="1" selected="0">
            <x v="0"/>
          </reference>
          <reference field="0" count="1" selected="0">
            <x v="17"/>
          </reference>
        </references>
      </pivotArea>
    </chartFormat>
    <chartFormat chart="18" format="389" series="1">
      <pivotArea type="data" outline="0" fieldPosition="0">
        <references count="2">
          <reference field="4294967294" count="1" selected="0">
            <x v="0"/>
          </reference>
          <reference field="0" count="1" selected="0">
            <x v="18"/>
          </reference>
        </references>
      </pivotArea>
    </chartFormat>
    <chartFormat chart="18" format="390" series="1">
      <pivotArea type="data" outline="0" fieldPosition="0">
        <references count="2">
          <reference field="4294967294" count="1" selected="0">
            <x v="0"/>
          </reference>
          <reference field="0" count="1" selected="0">
            <x v="19"/>
          </reference>
        </references>
      </pivotArea>
    </chartFormat>
    <chartFormat chart="18" format="391" series="1">
      <pivotArea type="data" outline="0" fieldPosition="0">
        <references count="2">
          <reference field="4294967294" count="1" selected="0">
            <x v="0"/>
          </reference>
          <reference field="0" count="1" selected="0">
            <x v="20"/>
          </reference>
        </references>
      </pivotArea>
    </chartFormat>
    <chartFormat chart="18" format="392" series="1">
      <pivotArea type="data" outline="0" fieldPosition="0">
        <references count="2">
          <reference field="4294967294" count="1" selected="0">
            <x v="0"/>
          </reference>
          <reference field="0" count="1" selected="0">
            <x v="21"/>
          </reference>
        </references>
      </pivotArea>
    </chartFormat>
    <chartFormat chart="18" format="393" series="1">
      <pivotArea type="data" outline="0" fieldPosition="0">
        <references count="2">
          <reference field="4294967294" count="1" selected="0">
            <x v="0"/>
          </reference>
          <reference field="0" count="1" selected="0">
            <x v="22"/>
          </reference>
        </references>
      </pivotArea>
    </chartFormat>
    <chartFormat chart="18" format="394" series="1">
      <pivotArea type="data" outline="0" fieldPosition="0">
        <references count="2">
          <reference field="4294967294" count="1" selected="0">
            <x v="0"/>
          </reference>
          <reference field="0" count="1" selected="0">
            <x v="23"/>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00000000-0007-0000-0400-000002000000}" name="TablaDinámica7" cacheId="0"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chartFormat="16">
  <location ref="A100:O114" firstHeaderRow="1" firstDataRow="2" firstDataCol="1" rowPageCount="1" colPageCount="1"/>
  <pivotFields count="34">
    <pivotField axis="axisCol" showAll="0">
      <items count="26">
        <item x="16"/>
        <item x="0"/>
        <item x="1"/>
        <item x="2"/>
        <item x="3"/>
        <item x="20"/>
        <item x="18"/>
        <item x="22"/>
        <item x="21"/>
        <item x="6"/>
        <item x="7"/>
        <item x="8"/>
        <item x="9"/>
        <item x="17"/>
        <item x="23"/>
        <item x="10"/>
        <item x="11"/>
        <item x="12"/>
        <item x="13"/>
        <item x="19"/>
        <item x="4"/>
        <item x="5"/>
        <item x="14"/>
        <item x="15"/>
        <item x="24"/>
        <item t="default"/>
      </items>
    </pivotField>
    <pivotField showAll="0"/>
    <pivotField showAll="0"/>
    <pivotField axis="axisRow" showAll="0">
      <items count="41">
        <item x="9"/>
        <item x="10"/>
        <item x="11"/>
        <item x="12"/>
        <item x="13"/>
        <item x="14"/>
        <item x="15"/>
        <item x="16"/>
        <item x="17"/>
        <item x="18"/>
        <item x="19"/>
        <item x="20"/>
        <item x="21"/>
        <item x="22"/>
        <item x="23"/>
        <item x="24"/>
        <item x="0"/>
        <item x="1"/>
        <item x="2"/>
        <item x="3"/>
        <item x="4"/>
        <item x="25"/>
        <item x="26"/>
        <item x="27"/>
        <item x="28"/>
        <item x="5"/>
        <item x="37"/>
        <item x="29"/>
        <item x="30"/>
        <item x="31"/>
        <item x="6"/>
        <item x="38"/>
        <item x="7"/>
        <item x="8"/>
        <item x="33"/>
        <item m="1" x="39"/>
        <item x="34"/>
        <item x="35"/>
        <item x="32"/>
        <item x="36"/>
        <item t="default"/>
      </items>
    </pivotField>
    <pivotField axis="axisPage" multipleItemSelectionAllowed="1" showAll="0">
      <items count="7">
        <item h="1" x="4"/>
        <item h="1" x="0"/>
        <item h="1" x="1"/>
        <item x="2"/>
        <item h="1" x="5"/>
        <item h="1" x="3"/>
        <item t="default"/>
      </items>
    </pivotField>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3"/>
  </rowFields>
  <rowItems count="13">
    <i>
      <x v="12"/>
    </i>
    <i>
      <x v="13"/>
    </i>
    <i>
      <x v="14"/>
    </i>
    <i>
      <x v="15"/>
    </i>
    <i>
      <x v="21"/>
    </i>
    <i>
      <x v="22"/>
    </i>
    <i>
      <x v="23"/>
    </i>
    <i>
      <x v="24"/>
    </i>
    <i>
      <x v="27"/>
    </i>
    <i>
      <x v="28"/>
    </i>
    <i>
      <x v="29"/>
    </i>
    <i>
      <x v="38"/>
    </i>
    <i t="grand">
      <x/>
    </i>
  </rowItems>
  <colFields count="1">
    <field x="0"/>
  </colFields>
  <colItems count="14">
    <i>
      <x v="2"/>
    </i>
    <i>
      <x v="4"/>
    </i>
    <i>
      <x v="6"/>
    </i>
    <i>
      <x v="7"/>
    </i>
    <i>
      <x v="8"/>
    </i>
    <i>
      <x v="10"/>
    </i>
    <i>
      <x v="12"/>
    </i>
    <i>
      <x v="14"/>
    </i>
    <i>
      <x v="16"/>
    </i>
    <i>
      <x v="18"/>
    </i>
    <i>
      <x v="20"/>
    </i>
    <i>
      <x v="21"/>
    </i>
    <i>
      <x v="22"/>
    </i>
    <i t="grand">
      <x/>
    </i>
  </colItems>
  <pageFields count="1">
    <pageField fld="4" hier="-1"/>
  </pageFields>
  <dataFields count="1">
    <dataField name="Promedio de Temp Agua" fld="7" subtotal="average" baseField="0" baseItem="710711968"/>
  </dataFields>
  <formats count="50">
    <format dxfId="2622">
      <pivotArea type="all" dataOnly="0" outline="0" fieldPosition="0"/>
    </format>
    <format dxfId="2621">
      <pivotArea outline="0" collapsedLevelsAreSubtotals="1" fieldPosition="0"/>
    </format>
    <format dxfId="2620">
      <pivotArea type="origin" dataOnly="0" labelOnly="1" outline="0" fieldPosition="0"/>
    </format>
    <format dxfId="2619">
      <pivotArea field="0" type="button" dataOnly="0" labelOnly="1" outline="0" axis="axisCol" fieldPosition="0"/>
    </format>
    <format dxfId="2618">
      <pivotArea type="topRight" dataOnly="0" labelOnly="1" outline="0" fieldPosition="0"/>
    </format>
    <format dxfId="2617">
      <pivotArea field="3" type="button" dataOnly="0" labelOnly="1" outline="0" axis="axisRow" fieldPosition="0"/>
    </format>
    <format dxfId="2616">
      <pivotArea dataOnly="0" labelOnly="1" fieldPosition="0">
        <references count="1">
          <reference field="3" count="9">
            <x v="16"/>
            <x v="17"/>
            <x v="18"/>
            <x v="19"/>
            <x v="20"/>
            <x v="25"/>
            <x v="30"/>
            <x v="32"/>
            <x v="33"/>
          </reference>
        </references>
      </pivotArea>
    </format>
    <format dxfId="2615">
      <pivotArea dataOnly="0" labelOnly="1" grandRow="1" outline="0" fieldPosition="0"/>
    </format>
    <format dxfId="2614">
      <pivotArea dataOnly="0" labelOnly="1" fieldPosition="0">
        <references count="1">
          <reference field="0" count="18">
            <x v="0"/>
            <x v="1"/>
            <x v="2"/>
            <x v="3"/>
            <x v="4"/>
            <x v="9"/>
            <x v="10"/>
            <x v="11"/>
            <x v="12"/>
            <x v="13"/>
            <x v="15"/>
            <x v="16"/>
            <x v="17"/>
            <x v="18"/>
            <x v="20"/>
            <x v="21"/>
            <x v="22"/>
            <x v="23"/>
          </reference>
        </references>
      </pivotArea>
    </format>
    <format dxfId="2613">
      <pivotArea dataOnly="0" labelOnly="1" grandCol="1" outline="0" fieldPosition="0"/>
    </format>
    <format dxfId="2612">
      <pivotArea type="all" dataOnly="0" outline="0" fieldPosition="0"/>
    </format>
    <format dxfId="2611">
      <pivotArea outline="0" collapsedLevelsAreSubtotals="1" fieldPosition="0"/>
    </format>
    <format dxfId="2610">
      <pivotArea type="origin" dataOnly="0" labelOnly="1" outline="0" fieldPosition="0"/>
    </format>
    <format dxfId="2609">
      <pivotArea field="0" type="button" dataOnly="0" labelOnly="1" outline="0" axis="axisCol" fieldPosition="0"/>
    </format>
    <format dxfId="2608">
      <pivotArea type="topRight" dataOnly="0" labelOnly="1" outline="0" fieldPosition="0"/>
    </format>
    <format dxfId="2607">
      <pivotArea field="3" type="button" dataOnly="0" labelOnly="1" outline="0" axis="axisRow" fieldPosition="0"/>
    </format>
    <format dxfId="2606">
      <pivotArea dataOnly="0" labelOnly="1" fieldPosition="0">
        <references count="1">
          <reference field="3" count="11">
            <x v="12"/>
            <x v="13"/>
            <x v="14"/>
            <x v="15"/>
            <x v="21"/>
            <x v="22"/>
            <x v="23"/>
            <x v="24"/>
            <x v="27"/>
            <x v="28"/>
            <x v="29"/>
          </reference>
        </references>
      </pivotArea>
    </format>
    <format dxfId="2605">
      <pivotArea dataOnly="0" labelOnly="1" grandRow="1" outline="0" fieldPosition="0"/>
    </format>
    <format dxfId="2604">
      <pivotArea dataOnly="0" labelOnly="1" fieldPosition="0">
        <references count="1">
          <reference field="0" count="13">
            <x v="2"/>
            <x v="4"/>
            <x v="6"/>
            <x v="7"/>
            <x v="8"/>
            <x v="10"/>
            <x v="12"/>
            <x v="14"/>
            <x v="16"/>
            <x v="18"/>
            <x v="20"/>
            <x v="21"/>
            <x v="22"/>
          </reference>
        </references>
      </pivotArea>
    </format>
    <format dxfId="2603">
      <pivotArea dataOnly="0" labelOnly="1" grandCol="1" outline="0" fieldPosition="0"/>
    </format>
    <format dxfId="2602">
      <pivotArea type="all" dataOnly="0" outline="0" fieldPosition="0"/>
    </format>
    <format dxfId="2601">
      <pivotArea outline="0" collapsedLevelsAreSubtotals="1" fieldPosition="0"/>
    </format>
    <format dxfId="2600">
      <pivotArea type="origin" dataOnly="0" labelOnly="1" outline="0" fieldPosition="0"/>
    </format>
    <format dxfId="2599">
      <pivotArea field="0" type="button" dataOnly="0" labelOnly="1" outline="0" axis="axisCol" fieldPosition="0"/>
    </format>
    <format dxfId="2598">
      <pivotArea type="topRight" dataOnly="0" labelOnly="1" outline="0" fieldPosition="0"/>
    </format>
    <format dxfId="2597">
      <pivotArea field="3" type="button" dataOnly="0" labelOnly="1" outline="0" axis="axisRow" fieldPosition="0"/>
    </format>
    <format dxfId="2596">
      <pivotArea dataOnly="0" labelOnly="1" fieldPosition="0">
        <references count="1">
          <reference field="3" count="11">
            <x v="12"/>
            <x v="13"/>
            <x v="14"/>
            <x v="15"/>
            <x v="21"/>
            <x v="22"/>
            <x v="23"/>
            <x v="24"/>
            <x v="27"/>
            <x v="28"/>
            <x v="29"/>
          </reference>
        </references>
      </pivotArea>
    </format>
    <format dxfId="2595">
      <pivotArea dataOnly="0" labelOnly="1" grandRow="1" outline="0" fieldPosition="0"/>
    </format>
    <format dxfId="2594">
      <pivotArea dataOnly="0" labelOnly="1" fieldPosition="0">
        <references count="1">
          <reference field="0" count="13">
            <x v="2"/>
            <x v="4"/>
            <x v="6"/>
            <x v="7"/>
            <x v="8"/>
            <x v="10"/>
            <x v="12"/>
            <x v="14"/>
            <x v="16"/>
            <x v="18"/>
            <x v="20"/>
            <x v="21"/>
            <x v="22"/>
          </reference>
        </references>
      </pivotArea>
    </format>
    <format dxfId="2593">
      <pivotArea dataOnly="0" labelOnly="1" grandCol="1" outline="0" fieldPosition="0"/>
    </format>
    <format dxfId="2592">
      <pivotArea type="all" dataOnly="0" outline="0" fieldPosition="0"/>
    </format>
    <format dxfId="2591">
      <pivotArea outline="0" collapsedLevelsAreSubtotals="1" fieldPosition="0"/>
    </format>
    <format dxfId="2590">
      <pivotArea type="origin" dataOnly="0" labelOnly="1" outline="0" fieldPosition="0"/>
    </format>
    <format dxfId="2589">
      <pivotArea field="0" type="button" dataOnly="0" labelOnly="1" outline="0" axis="axisCol" fieldPosition="0"/>
    </format>
    <format dxfId="2588">
      <pivotArea type="topRight" dataOnly="0" labelOnly="1" outline="0" fieldPosition="0"/>
    </format>
    <format dxfId="2587">
      <pivotArea field="3" type="button" dataOnly="0" labelOnly="1" outline="0" axis="axisRow" fieldPosition="0"/>
    </format>
    <format dxfId="2586">
      <pivotArea dataOnly="0" labelOnly="1" fieldPosition="0">
        <references count="1">
          <reference field="3" count="11">
            <x v="12"/>
            <x v="13"/>
            <x v="14"/>
            <x v="15"/>
            <x v="21"/>
            <x v="22"/>
            <x v="23"/>
            <x v="24"/>
            <x v="27"/>
            <x v="28"/>
            <x v="29"/>
          </reference>
        </references>
      </pivotArea>
    </format>
    <format dxfId="2585">
      <pivotArea dataOnly="0" labelOnly="1" grandRow="1" outline="0" fieldPosition="0"/>
    </format>
    <format dxfId="2584">
      <pivotArea dataOnly="0" labelOnly="1" fieldPosition="0">
        <references count="1">
          <reference field="0" count="13">
            <x v="2"/>
            <x v="4"/>
            <x v="6"/>
            <x v="7"/>
            <x v="8"/>
            <x v="10"/>
            <x v="12"/>
            <x v="14"/>
            <x v="16"/>
            <x v="18"/>
            <x v="20"/>
            <x v="21"/>
            <x v="22"/>
          </reference>
        </references>
      </pivotArea>
    </format>
    <format dxfId="2583">
      <pivotArea dataOnly="0" labelOnly="1" grandCol="1" outline="0" fieldPosition="0"/>
    </format>
    <format dxfId="2582">
      <pivotArea type="all" dataOnly="0" outline="0" fieldPosition="0"/>
    </format>
    <format dxfId="2581">
      <pivotArea outline="0" collapsedLevelsAreSubtotals="1" fieldPosition="0"/>
    </format>
    <format dxfId="2580">
      <pivotArea type="origin" dataOnly="0" labelOnly="1" outline="0" fieldPosition="0"/>
    </format>
    <format dxfId="2579">
      <pivotArea field="0" type="button" dataOnly="0" labelOnly="1" outline="0" axis="axisCol" fieldPosition="0"/>
    </format>
    <format dxfId="2578">
      <pivotArea type="topRight" dataOnly="0" labelOnly="1" outline="0" fieldPosition="0"/>
    </format>
    <format dxfId="2577">
      <pivotArea field="3" type="button" dataOnly="0" labelOnly="1" outline="0" axis="axisRow" fieldPosition="0"/>
    </format>
    <format dxfId="2576">
      <pivotArea dataOnly="0" labelOnly="1" fieldPosition="0">
        <references count="1">
          <reference field="3" count="11">
            <x v="12"/>
            <x v="13"/>
            <x v="14"/>
            <x v="15"/>
            <x v="21"/>
            <x v="22"/>
            <x v="23"/>
            <x v="24"/>
            <x v="27"/>
            <x v="28"/>
            <x v="29"/>
          </reference>
        </references>
      </pivotArea>
    </format>
    <format dxfId="2575">
      <pivotArea dataOnly="0" labelOnly="1" grandRow="1" outline="0" fieldPosition="0"/>
    </format>
    <format dxfId="2574">
      <pivotArea dataOnly="0" labelOnly="1" fieldPosition="0">
        <references count="1">
          <reference field="0" count="13">
            <x v="2"/>
            <x v="4"/>
            <x v="6"/>
            <x v="7"/>
            <x v="8"/>
            <x v="10"/>
            <x v="12"/>
            <x v="14"/>
            <x v="16"/>
            <x v="18"/>
            <x v="20"/>
            <x v="21"/>
            <x v="22"/>
          </reference>
        </references>
      </pivotArea>
    </format>
    <format dxfId="2573">
      <pivotArea dataOnly="0" labelOnly="1" grandCol="1" outline="0" fieldPosition="0"/>
    </format>
  </formats>
  <chartFormats count="105">
    <chartFormat chart="1" format="18" series="1">
      <pivotArea type="data" outline="0" fieldPosition="0">
        <references count="2">
          <reference field="4294967294" count="1" selected="0">
            <x v="0"/>
          </reference>
          <reference field="0" count="1" selected="0">
            <x v="0"/>
          </reference>
        </references>
      </pivotArea>
    </chartFormat>
    <chartFormat chart="1" format="19" series="1">
      <pivotArea type="data" outline="0" fieldPosition="0">
        <references count="2">
          <reference field="4294967294" count="1" selected="0">
            <x v="0"/>
          </reference>
          <reference field="0" count="1" selected="0">
            <x v="1"/>
          </reference>
        </references>
      </pivotArea>
    </chartFormat>
    <chartFormat chart="1" format="20" series="1">
      <pivotArea type="data" outline="0" fieldPosition="0">
        <references count="2">
          <reference field="4294967294" count="1" selected="0">
            <x v="0"/>
          </reference>
          <reference field="0" count="1" selected="0">
            <x v="2"/>
          </reference>
        </references>
      </pivotArea>
    </chartFormat>
    <chartFormat chart="1" format="21" series="1">
      <pivotArea type="data" outline="0" fieldPosition="0">
        <references count="2">
          <reference field="4294967294" count="1" selected="0">
            <x v="0"/>
          </reference>
          <reference field="0" count="1" selected="0">
            <x v="3"/>
          </reference>
        </references>
      </pivotArea>
    </chartFormat>
    <chartFormat chart="1" format="22" series="1">
      <pivotArea type="data" outline="0" fieldPosition="0">
        <references count="2">
          <reference field="4294967294" count="1" selected="0">
            <x v="0"/>
          </reference>
          <reference field="0" count="1" selected="0">
            <x v="4"/>
          </reference>
        </references>
      </pivotArea>
    </chartFormat>
    <chartFormat chart="1" format="23" series="1">
      <pivotArea type="data" outline="0" fieldPosition="0">
        <references count="2">
          <reference field="4294967294" count="1" selected="0">
            <x v="0"/>
          </reference>
          <reference field="0" count="1" selected="0">
            <x v="9"/>
          </reference>
        </references>
      </pivotArea>
    </chartFormat>
    <chartFormat chart="1" format="24" series="1">
      <pivotArea type="data" outline="0" fieldPosition="0">
        <references count="2">
          <reference field="4294967294" count="1" selected="0">
            <x v="0"/>
          </reference>
          <reference field="0" count="1" selected="0">
            <x v="10"/>
          </reference>
        </references>
      </pivotArea>
    </chartFormat>
    <chartFormat chart="1" format="25" series="1">
      <pivotArea type="data" outline="0" fieldPosition="0">
        <references count="2">
          <reference field="4294967294" count="1" selected="0">
            <x v="0"/>
          </reference>
          <reference field="0" count="1" selected="0">
            <x v="11"/>
          </reference>
        </references>
      </pivotArea>
    </chartFormat>
    <chartFormat chart="1" format="26" series="1">
      <pivotArea type="data" outline="0" fieldPosition="0">
        <references count="2">
          <reference field="4294967294" count="1" selected="0">
            <x v="0"/>
          </reference>
          <reference field="0" count="1" selected="0">
            <x v="12"/>
          </reference>
        </references>
      </pivotArea>
    </chartFormat>
    <chartFormat chart="1" format="27" series="1">
      <pivotArea type="data" outline="0" fieldPosition="0">
        <references count="2">
          <reference field="4294967294" count="1" selected="0">
            <x v="0"/>
          </reference>
          <reference field="0" count="1" selected="0">
            <x v="13"/>
          </reference>
        </references>
      </pivotArea>
    </chartFormat>
    <chartFormat chart="1" format="28" series="1">
      <pivotArea type="data" outline="0" fieldPosition="0">
        <references count="2">
          <reference field="4294967294" count="1" selected="0">
            <x v="0"/>
          </reference>
          <reference field="0" count="1" selected="0">
            <x v="15"/>
          </reference>
        </references>
      </pivotArea>
    </chartFormat>
    <chartFormat chart="1" format="29" series="1">
      <pivotArea type="data" outline="0" fieldPosition="0">
        <references count="2">
          <reference field="4294967294" count="1" selected="0">
            <x v="0"/>
          </reference>
          <reference field="0" count="1" selected="0">
            <x v="16"/>
          </reference>
        </references>
      </pivotArea>
    </chartFormat>
    <chartFormat chart="1" format="30" series="1">
      <pivotArea type="data" outline="0" fieldPosition="0">
        <references count="2">
          <reference field="4294967294" count="1" selected="0">
            <x v="0"/>
          </reference>
          <reference field="0" count="1" selected="0">
            <x v="17"/>
          </reference>
        </references>
      </pivotArea>
    </chartFormat>
    <chartFormat chart="1" format="31" series="1">
      <pivotArea type="data" outline="0" fieldPosition="0">
        <references count="2">
          <reference field="4294967294" count="1" selected="0">
            <x v="0"/>
          </reference>
          <reference field="0" count="1" selected="0">
            <x v="18"/>
          </reference>
        </references>
      </pivotArea>
    </chartFormat>
    <chartFormat chart="1" format="32" series="1">
      <pivotArea type="data" outline="0" fieldPosition="0">
        <references count="2">
          <reference field="4294967294" count="1" selected="0">
            <x v="0"/>
          </reference>
          <reference field="0" count="1" selected="0">
            <x v="20"/>
          </reference>
        </references>
      </pivotArea>
    </chartFormat>
    <chartFormat chart="1" format="33" series="1">
      <pivotArea type="data" outline="0" fieldPosition="0">
        <references count="2">
          <reference field="4294967294" count="1" selected="0">
            <x v="0"/>
          </reference>
          <reference field="0" count="1" selected="0">
            <x v="21"/>
          </reference>
        </references>
      </pivotArea>
    </chartFormat>
    <chartFormat chart="1" format="34" series="1">
      <pivotArea type="data" outline="0" fieldPosition="0">
        <references count="2">
          <reference field="4294967294" count="1" selected="0">
            <x v="0"/>
          </reference>
          <reference field="0" count="1" selected="0">
            <x v="22"/>
          </reference>
        </references>
      </pivotArea>
    </chartFormat>
    <chartFormat chart="1" format="35" series="1">
      <pivotArea type="data" outline="0" fieldPosition="0">
        <references count="2">
          <reference field="4294967294" count="1" selected="0">
            <x v="0"/>
          </reference>
          <reference field="0" count="1" selected="0">
            <x v="23"/>
          </reference>
        </references>
      </pivotArea>
    </chartFormat>
    <chartFormat chart="4" format="18" series="1">
      <pivotArea type="data" outline="0" fieldPosition="0">
        <references count="2">
          <reference field="4294967294" count="1" selected="0">
            <x v="0"/>
          </reference>
          <reference field="0" count="1" selected="0">
            <x v="0"/>
          </reference>
        </references>
      </pivotArea>
    </chartFormat>
    <chartFormat chart="4" format="19" series="1">
      <pivotArea type="data" outline="0" fieldPosition="0">
        <references count="2">
          <reference field="4294967294" count="1" selected="0">
            <x v="0"/>
          </reference>
          <reference field="0" count="1" selected="0">
            <x v="1"/>
          </reference>
        </references>
      </pivotArea>
    </chartFormat>
    <chartFormat chart="4" format="20" series="1">
      <pivotArea type="data" outline="0" fieldPosition="0">
        <references count="2">
          <reference field="4294967294" count="1" selected="0">
            <x v="0"/>
          </reference>
          <reference field="0" count="1" selected="0">
            <x v="2"/>
          </reference>
        </references>
      </pivotArea>
    </chartFormat>
    <chartFormat chart="4" format="21" series="1">
      <pivotArea type="data" outline="0" fieldPosition="0">
        <references count="2">
          <reference field="4294967294" count="1" selected="0">
            <x v="0"/>
          </reference>
          <reference field="0" count="1" selected="0">
            <x v="3"/>
          </reference>
        </references>
      </pivotArea>
    </chartFormat>
    <chartFormat chart="4" format="22" series="1">
      <pivotArea type="data" outline="0" fieldPosition="0">
        <references count="2">
          <reference field="4294967294" count="1" selected="0">
            <x v="0"/>
          </reference>
          <reference field="0" count="1" selected="0">
            <x v="4"/>
          </reference>
        </references>
      </pivotArea>
    </chartFormat>
    <chartFormat chart="4" format="23" series="1">
      <pivotArea type="data" outline="0" fieldPosition="0">
        <references count="2">
          <reference field="4294967294" count="1" selected="0">
            <x v="0"/>
          </reference>
          <reference field="0" count="1" selected="0">
            <x v="9"/>
          </reference>
        </references>
      </pivotArea>
    </chartFormat>
    <chartFormat chart="4" format="24" series="1">
      <pivotArea type="data" outline="0" fieldPosition="0">
        <references count="2">
          <reference field="4294967294" count="1" selected="0">
            <x v="0"/>
          </reference>
          <reference field="0" count="1" selected="0">
            <x v="10"/>
          </reference>
        </references>
      </pivotArea>
    </chartFormat>
    <chartFormat chart="4" format="25" series="1">
      <pivotArea type="data" outline="0" fieldPosition="0">
        <references count="2">
          <reference field="4294967294" count="1" selected="0">
            <x v="0"/>
          </reference>
          <reference field="0" count="1" selected="0">
            <x v="11"/>
          </reference>
        </references>
      </pivotArea>
    </chartFormat>
    <chartFormat chart="4" format="26" series="1">
      <pivotArea type="data" outline="0" fieldPosition="0">
        <references count="2">
          <reference field="4294967294" count="1" selected="0">
            <x v="0"/>
          </reference>
          <reference field="0" count="1" selected="0">
            <x v="12"/>
          </reference>
        </references>
      </pivotArea>
    </chartFormat>
    <chartFormat chart="4" format="27" series="1">
      <pivotArea type="data" outline="0" fieldPosition="0">
        <references count="2">
          <reference field="4294967294" count="1" selected="0">
            <x v="0"/>
          </reference>
          <reference field="0" count="1" selected="0">
            <x v="13"/>
          </reference>
        </references>
      </pivotArea>
    </chartFormat>
    <chartFormat chart="4" format="28" series="1">
      <pivotArea type="data" outline="0" fieldPosition="0">
        <references count="2">
          <reference field="4294967294" count="1" selected="0">
            <x v="0"/>
          </reference>
          <reference field="0" count="1" selected="0">
            <x v="15"/>
          </reference>
        </references>
      </pivotArea>
    </chartFormat>
    <chartFormat chart="4" format="29" series="1">
      <pivotArea type="data" outline="0" fieldPosition="0">
        <references count="2">
          <reference field="4294967294" count="1" selected="0">
            <x v="0"/>
          </reference>
          <reference field="0" count="1" selected="0">
            <x v="16"/>
          </reference>
        </references>
      </pivotArea>
    </chartFormat>
    <chartFormat chart="4" format="30" series="1">
      <pivotArea type="data" outline="0" fieldPosition="0">
        <references count="2">
          <reference field="4294967294" count="1" selected="0">
            <x v="0"/>
          </reference>
          <reference field="0" count="1" selected="0">
            <x v="17"/>
          </reference>
        </references>
      </pivotArea>
    </chartFormat>
    <chartFormat chart="4" format="31" series="1">
      <pivotArea type="data" outline="0" fieldPosition="0">
        <references count="2">
          <reference field="4294967294" count="1" selected="0">
            <x v="0"/>
          </reference>
          <reference field="0" count="1" selected="0">
            <x v="18"/>
          </reference>
        </references>
      </pivotArea>
    </chartFormat>
    <chartFormat chart="4" format="32" series="1">
      <pivotArea type="data" outline="0" fieldPosition="0">
        <references count="2">
          <reference field="4294967294" count="1" selected="0">
            <x v="0"/>
          </reference>
          <reference field="0" count="1" selected="0">
            <x v="20"/>
          </reference>
        </references>
      </pivotArea>
    </chartFormat>
    <chartFormat chart="4" format="33" series="1">
      <pivotArea type="data" outline="0" fieldPosition="0">
        <references count="2">
          <reference field="4294967294" count="1" selected="0">
            <x v="0"/>
          </reference>
          <reference field="0" count="1" selected="0">
            <x v="21"/>
          </reference>
        </references>
      </pivotArea>
    </chartFormat>
    <chartFormat chart="4" format="34" series="1">
      <pivotArea type="data" outline="0" fieldPosition="0">
        <references count="2">
          <reference field="4294967294" count="1" selected="0">
            <x v="0"/>
          </reference>
          <reference field="0" count="1" selected="0">
            <x v="22"/>
          </reference>
        </references>
      </pivotArea>
    </chartFormat>
    <chartFormat chart="4" format="35" series="1">
      <pivotArea type="data" outline="0" fieldPosition="0">
        <references count="2">
          <reference field="4294967294" count="1" selected="0">
            <x v="0"/>
          </reference>
          <reference field="0" count="1" selected="0">
            <x v="23"/>
          </reference>
        </references>
      </pivotArea>
    </chartFormat>
    <chartFormat chart="0" format="36" series="1">
      <pivotArea type="data" outline="0" fieldPosition="0">
        <references count="2">
          <reference field="4294967294" count="1" selected="0">
            <x v="0"/>
          </reference>
          <reference field="0" count="1" selected="0">
            <x v="0"/>
          </reference>
        </references>
      </pivotArea>
    </chartFormat>
    <chartFormat chart="0" format="37" series="1">
      <pivotArea type="data" outline="0" fieldPosition="0">
        <references count="2">
          <reference field="4294967294" count="1" selected="0">
            <x v="0"/>
          </reference>
          <reference field="0" count="1" selected="0">
            <x v="1"/>
          </reference>
        </references>
      </pivotArea>
    </chartFormat>
    <chartFormat chart="0" format="38" series="1">
      <pivotArea type="data" outline="0" fieldPosition="0">
        <references count="2">
          <reference field="4294967294" count="1" selected="0">
            <x v="0"/>
          </reference>
          <reference field="0" count="1" selected="0">
            <x v="2"/>
          </reference>
        </references>
      </pivotArea>
    </chartFormat>
    <chartFormat chart="0" format="39" series="1">
      <pivotArea type="data" outline="0" fieldPosition="0">
        <references count="2">
          <reference field="4294967294" count="1" selected="0">
            <x v="0"/>
          </reference>
          <reference field="0" count="1" selected="0">
            <x v="3"/>
          </reference>
        </references>
      </pivotArea>
    </chartFormat>
    <chartFormat chart="0" format="40" series="1">
      <pivotArea type="data" outline="0" fieldPosition="0">
        <references count="2">
          <reference field="4294967294" count="1" selected="0">
            <x v="0"/>
          </reference>
          <reference field="0" count="1" selected="0">
            <x v="4"/>
          </reference>
        </references>
      </pivotArea>
    </chartFormat>
    <chartFormat chart="0" format="41" series="1">
      <pivotArea type="data" outline="0" fieldPosition="0">
        <references count="2">
          <reference field="4294967294" count="1" selected="0">
            <x v="0"/>
          </reference>
          <reference field="0" count="1" selected="0">
            <x v="9"/>
          </reference>
        </references>
      </pivotArea>
    </chartFormat>
    <chartFormat chart="0" format="42" series="1">
      <pivotArea type="data" outline="0" fieldPosition="0">
        <references count="2">
          <reference field="4294967294" count="1" selected="0">
            <x v="0"/>
          </reference>
          <reference field="0" count="1" selected="0">
            <x v="10"/>
          </reference>
        </references>
      </pivotArea>
    </chartFormat>
    <chartFormat chart="0" format="43" series="1">
      <pivotArea type="data" outline="0" fieldPosition="0">
        <references count="2">
          <reference field="4294967294" count="1" selected="0">
            <x v="0"/>
          </reference>
          <reference field="0" count="1" selected="0">
            <x v="11"/>
          </reference>
        </references>
      </pivotArea>
    </chartFormat>
    <chartFormat chart="0" format="44" series="1">
      <pivotArea type="data" outline="0" fieldPosition="0">
        <references count="2">
          <reference field="4294967294" count="1" selected="0">
            <x v="0"/>
          </reference>
          <reference field="0" count="1" selected="0">
            <x v="12"/>
          </reference>
        </references>
      </pivotArea>
    </chartFormat>
    <chartFormat chart="0" format="45" series="1">
      <pivotArea type="data" outline="0" fieldPosition="0">
        <references count="2">
          <reference field="4294967294" count="1" selected="0">
            <x v="0"/>
          </reference>
          <reference field="0" count="1" selected="0">
            <x v="13"/>
          </reference>
        </references>
      </pivotArea>
    </chartFormat>
    <chartFormat chart="0" format="46" series="1">
      <pivotArea type="data" outline="0" fieldPosition="0">
        <references count="2">
          <reference field="4294967294" count="1" selected="0">
            <x v="0"/>
          </reference>
          <reference field="0" count="1" selected="0">
            <x v="15"/>
          </reference>
        </references>
      </pivotArea>
    </chartFormat>
    <chartFormat chart="0" format="47" series="1">
      <pivotArea type="data" outline="0" fieldPosition="0">
        <references count="2">
          <reference field="4294967294" count="1" selected="0">
            <x v="0"/>
          </reference>
          <reference field="0" count="1" selected="0">
            <x v="16"/>
          </reference>
        </references>
      </pivotArea>
    </chartFormat>
    <chartFormat chart="0" format="48" series="1">
      <pivotArea type="data" outline="0" fieldPosition="0">
        <references count="2">
          <reference field="4294967294" count="1" selected="0">
            <x v="0"/>
          </reference>
          <reference field="0" count="1" selected="0">
            <x v="17"/>
          </reference>
        </references>
      </pivotArea>
    </chartFormat>
    <chartFormat chart="0" format="49" series="1">
      <pivotArea type="data" outline="0" fieldPosition="0">
        <references count="2">
          <reference field="4294967294" count="1" selected="0">
            <x v="0"/>
          </reference>
          <reference field="0" count="1" selected="0">
            <x v="18"/>
          </reference>
        </references>
      </pivotArea>
    </chartFormat>
    <chartFormat chart="0" format="50" series="1">
      <pivotArea type="data" outline="0" fieldPosition="0">
        <references count="2">
          <reference field="4294967294" count="1" selected="0">
            <x v="0"/>
          </reference>
          <reference field="0" count="1" selected="0">
            <x v="20"/>
          </reference>
        </references>
      </pivotArea>
    </chartFormat>
    <chartFormat chart="0" format="51" series="1">
      <pivotArea type="data" outline="0" fieldPosition="0">
        <references count="2">
          <reference field="4294967294" count="1" selected="0">
            <x v="0"/>
          </reference>
          <reference field="0" count="1" selected="0">
            <x v="21"/>
          </reference>
        </references>
      </pivotArea>
    </chartFormat>
    <chartFormat chart="0" format="52" series="1">
      <pivotArea type="data" outline="0" fieldPosition="0">
        <references count="2">
          <reference field="4294967294" count="1" selected="0">
            <x v="0"/>
          </reference>
          <reference field="0" count="1" selected="0">
            <x v="22"/>
          </reference>
        </references>
      </pivotArea>
    </chartFormat>
    <chartFormat chart="0" format="53" series="1">
      <pivotArea type="data" outline="0" fieldPosition="0">
        <references count="2">
          <reference field="4294967294" count="1" selected="0">
            <x v="0"/>
          </reference>
          <reference field="0" count="1" selected="0">
            <x v="23"/>
          </reference>
        </references>
      </pivotArea>
    </chartFormat>
    <chartFormat chart="7" format="72" series="1">
      <pivotArea type="data" outline="0" fieldPosition="0">
        <references count="2">
          <reference field="4294967294" count="1" selected="0">
            <x v="0"/>
          </reference>
          <reference field="0" count="1" selected="0">
            <x v="0"/>
          </reference>
        </references>
      </pivotArea>
    </chartFormat>
    <chartFormat chart="7" format="73" series="1">
      <pivotArea type="data" outline="0" fieldPosition="0">
        <references count="2">
          <reference field="4294967294" count="1" selected="0">
            <x v="0"/>
          </reference>
          <reference field="0" count="1" selected="0">
            <x v="1"/>
          </reference>
        </references>
      </pivotArea>
    </chartFormat>
    <chartFormat chart="7" format="74" series="1">
      <pivotArea type="data" outline="0" fieldPosition="0">
        <references count="2">
          <reference field="4294967294" count="1" selected="0">
            <x v="0"/>
          </reference>
          <reference field="0" count="1" selected="0">
            <x v="2"/>
          </reference>
        </references>
      </pivotArea>
    </chartFormat>
    <chartFormat chart="7" format="75" series="1">
      <pivotArea type="data" outline="0" fieldPosition="0">
        <references count="2">
          <reference field="4294967294" count="1" selected="0">
            <x v="0"/>
          </reference>
          <reference field="0" count="1" selected="0">
            <x v="3"/>
          </reference>
        </references>
      </pivotArea>
    </chartFormat>
    <chartFormat chart="7" format="76" series="1">
      <pivotArea type="data" outline="0" fieldPosition="0">
        <references count="2">
          <reference field="4294967294" count="1" selected="0">
            <x v="0"/>
          </reference>
          <reference field="0" count="1" selected="0">
            <x v="4"/>
          </reference>
        </references>
      </pivotArea>
    </chartFormat>
    <chartFormat chart="7" format="77" series="1">
      <pivotArea type="data" outline="0" fieldPosition="0">
        <references count="2">
          <reference field="4294967294" count="1" selected="0">
            <x v="0"/>
          </reference>
          <reference field="0" count="1" selected="0">
            <x v="9"/>
          </reference>
        </references>
      </pivotArea>
    </chartFormat>
    <chartFormat chart="7" format="78" series="1">
      <pivotArea type="data" outline="0" fieldPosition="0">
        <references count="2">
          <reference field="4294967294" count="1" selected="0">
            <x v="0"/>
          </reference>
          <reference field="0" count="1" selected="0">
            <x v="10"/>
          </reference>
        </references>
      </pivotArea>
    </chartFormat>
    <chartFormat chart="7" format="79" series="1">
      <pivotArea type="data" outline="0" fieldPosition="0">
        <references count="2">
          <reference field="4294967294" count="1" selected="0">
            <x v="0"/>
          </reference>
          <reference field="0" count="1" selected="0">
            <x v="11"/>
          </reference>
        </references>
      </pivotArea>
    </chartFormat>
    <chartFormat chart="7" format="80" series="1">
      <pivotArea type="data" outline="0" fieldPosition="0">
        <references count="2">
          <reference field="4294967294" count="1" selected="0">
            <x v="0"/>
          </reference>
          <reference field="0" count="1" selected="0">
            <x v="12"/>
          </reference>
        </references>
      </pivotArea>
    </chartFormat>
    <chartFormat chart="7" format="81" series="1">
      <pivotArea type="data" outline="0" fieldPosition="0">
        <references count="2">
          <reference field="4294967294" count="1" selected="0">
            <x v="0"/>
          </reference>
          <reference field="0" count="1" selected="0">
            <x v="13"/>
          </reference>
        </references>
      </pivotArea>
    </chartFormat>
    <chartFormat chart="7" format="82" series="1">
      <pivotArea type="data" outline="0" fieldPosition="0">
        <references count="2">
          <reference field="4294967294" count="1" selected="0">
            <x v="0"/>
          </reference>
          <reference field="0" count="1" selected="0">
            <x v="15"/>
          </reference>
        </references>
      </pivotArea>
    </chartFormat>
    <chartFormat chart="7" format="83" series="1">
      <pivotArea type="data" outline="0" fieldPosition="0">
        <references count="2">
          <reference field="4294967294" count="1" selected="0">
            <x v="0"/>
          </reference>
          <reference field="0" count="1" selected="0">
            <x v="16"/>
          </reference>
        </references>
      </pivotArea>
    </chartFormat>
    <chartFormat chart="7" format="84" series="1">
      <pivotArea type="data" outline="0" fieldPosition="0">
        <references count="2">
          <reference field="4294967294" count="1" selected="0">
            <x v="0"/>
          </reference>
          <reference field="0" count="1" selected="0">
            <x v="17"/>
          </reference>
        </references>
      </pivotArea>
    </chartFormat>
    <chartFormat chart="7" format="85" series="1">
      <pivotArea type="data" outline="0" fieldPosition="0">
        <references count="2">
          <reference field="4294967294" count="1" selected="0">
            <x v="0"/>
          </reference>
          <reference field="0" count="1" selected="0">
            <x v="18"/>
          </reference>
        </references>
      </pivotArea>
    </chartFormat>
    <chartFormat chart="7" format="86" series="1">
      <pivotArea type="data" outline="0" fieldPosition="0">
        <references count="2">
          <reference field="4294967294" count="1" selected="0">
            <x v="0"/>
          </reference>
          <reference field="0" count="1" selected="0">
            <x v="20"/>
          </reference>
        </references>
      </pivotArea>
    </chartFormat>
    <chartFormat chart="7" format="87" series="1">
      <pivotArea type="data" outline="0" fieldPosition="0">
        <references count="2">
          <reference field="4294967294" count="1" selected="0">
            <x v="0"/>
          </reference>
          <reference field="0" count="1" selected="0">
            <x v="21"/>
          </reference>
        </references>
      </pivotArea>
    </chartFormat>
    <chartFormat chart="7" format="88" series="1">
      <pivotArea type="data" outline="0" fieldPosition="0">
        <references count="2">
          <reference field="4294967294" count="1" selected="0">
            <x v="0"/>
          </reference>
          <reference field="0" count="1" selected="0">
            <x v="22"/>
          </reference>
        </references>
      </pivotArea>
    </chartFormat>
    <chartFormat chart="7" format="89" series="1">
      <pivotArea type="data" outline="0" fieldPosition="0">
        <references count="2">
          <reference field="4294967294" count="1" selected="0">
            <x v="0"/>
          </reference>
          <reference field="0" count="1" selected="0">
            <x v="23"/>
          </reference>
        </references>
      </pivotArea>
    </chartFormat>
    <chartFormat chart="10" format="40" series="1">
      <pivotArea type="data" outline="0" fieldPosition="0">
        <references count="2">
          <reference field="4294967294" count="1" selected="0">
            <x v="0"/>
          </reference>
          <reference field="0" count="1" selected="0">
            <x v="0"/>
          </reference>
        </references>
      </pivotArea>
    </chartFormat>
    <chartFormat chart="10" format="41" series="1">
      <pivotArea type="data" outline="0" fieldPosition="0">
        <references count="2">
          <reference field="4294967294" count="1" selected="0">
            <x v="0"/>
          </reference>
          <reference field="0" count="1" selected="0">
            <x v="1"/>
          </reference>
        </references>
      </pivotArea>
    </chartFormat>
    <chartFormat chart="10" format="42" series="1">
      <pivotArea type="data" outline="0" fieldPosition="0">
        <references count="2">
          <reference field="4294967294" count="1" selected="0">
            <x v="0"/>
          </reference>
          <reference field="0" count="1" selected="0">
            <x v="2"/>
          </reference>
        </references>
      </pivotArea>
    </chartFormat>
    <chartFormat chart="10" format="43" series="1">
      <pivotArea type="data" outline="0" fieldPosition="0">
        <references count="2">
          <reference field="4294967294" count="1" selected="0">
            <x v="0"/>
          </reference>
          <reference field="0" count="1" selected="0">
            <x v="3"/>
          </reference>
        </references>
      </pivotArea>
    </chartFormat>
    <chartFormat chart="10" format="44" series="1">
      <pivotArea type="data" outline="0" fieldPosition="0">
        <references count="2">
          <reference field="4294967294" count="1" selected="0">
            <x v="0"/>
          </reference>
          <reference field="0" count="1" selected="0">
            <x v="4"/>
          </reference>
        </references>
      </pivotArea>
    </chartFormat>
    <chartFormat chart="10" format="45" series="1">
      <pivotArea type="data" outline="0" fieldPosition="0">
        <references count="2">
          <reference field="4294967294" count="1" selected="0">
            <x v="0"/>
          </reference>
          <reference field="0" count="1" selected="0">
            <x v="5"/>
          </reference>
        </references>
      </pivotArea>
    </chartFormat>
    <chartFormat chart="10" format="46" series="1">
      <pivotArea type="data" outline="0" fieldPosition="0">
        <references count="2">
          <reference field="4294967294" count="1" selected="0">
            <x v="0"/>
          </reference>
          <reference field="0" count="1" selected="0">
            <x v="6"/>
          </reference>
        </references>
      </pivotArea>
    </chartFormat>
    <chartFormat chart="10" format="47" series="1">
      <pivotArea type="data" outline="0" fieldPosition="0">
        <references count="2">
          <reference field="4294967294" count="1" selected="0">
            <x v="0"/>
          </reference>
          <reference field="0" count="1" selected="0">
            <x v="9"/>
          </reference>
        </references>
      </pivotArea>
    </chartFormat>
    <chartFormat chart="10" format="48" series="1">
      <pivotArea type="data" outline="0" fieldPosition="0">
        <references count="2">
          <reference field="4294967294" count="1" selected="0">
            <x v="0"/>
          </reference>
          <reference field="0" count="1" selected="0">
            <x v="10"/>
          </reference>
        </references>
      </pivotArea>
    </chartFormat>
    <chartFormat chart="10" format="49" series="1">
      <pivotArea type="data" outline="0" fieldPosition="0">
        <references count="2">
          <reference field="4294967294" count="1" selected="0">
            <x v="0"/>
          </reference>
          <reference field="0" count="1" selected="0">
            <x v="11"/>
          </reference>
        </references>
      </pivotArea>
    </chartFormat>
    <chartFormat chart="10" format="50" series="1">
      <pivotArea type="data" outline="0" fieldPosition="0">
        <references count="2">
          <reference field="4294967294" count="1" selected="0">
            <x v="0"/>
          </reference>
          <reference field="0" count="1" selected="0">
            <x v="12"/>
          </reference>
        </references>
      </pivotArea>
    </chartFormat>
    <chartFormat chart="10" format="51" series="1">
      <pivotArea type="data" outline="0" fieldPosition="0">
        <references count="2">
          <reference field="4294967294" count="1" selected="0">
            <x v="0"/>
          </reference>
          <reference field="0" count="1" selected="0">
            <x v="15"/>
          </reference>
        </references>
      </pivotArea>
    </chartFormat>
    <chartFormat chart="10" format="52" series="1">
      <pivotArea type="data" outline="0" fieldPosition="0">
        <references count="2">
          <reference field="4294967294" count="1" selected="0">
            <x v="0"/>
          </reference>
          <reference field="0" count="1" selected="0">
            <x v="16"/>
          </reference>
        </references>
      </pivotArea>
    </chartFormat>
    <chartFormat chart="10" format="53" series="1">
      <pivotArea type="data" outline="0" fieldPosition="0">
        <references count="2">
          <reference field="4294967294" count="1" selected="0">
            <x v="0"/>
          </reference>
          <reference field="0" count="1" selected="0">
            <x v="17"/>
          </reference>
        </references>
      </pivotArea>
    </chartFormat>
    <chartFormat chart="10" format="54" series="1">
      <pivotArea type="data" outline="0" fieldPosition="0">
        <references count="2">
          <reference field="4294967294" count="1" selected="0">
            <x v="0"/>
          </reference>
          <reference field="0" count="1" selected="0">
            <x v="18"/>
          </reference>
        </references>
      </pivotArea>
    </chartFormat>
    <chartFormat chart="10" format="55" series="1">
      <pivotArea type="data" outline="0" fieldPosition="0">
        <references count="2">
          <reference field="4294967294" count="1" selected="0">
            <x v="0"/>
          </reference>
          <reference field="0" count="1" selected="0">
            <x v="19"/>
          </reference>
        </references>
      </pivotArea>
    </chartFormat>
    <chartFormat chart="10" format="56" series="1">
      <pivotArea type="data" outline="0" fieldPosition="0">
        <references count="2">
          <reference field="4294967294" count="1" selected="0">
            <x v="0"/>
          </reference>
          <reference field="0" count="1" selected="0">
            <x v="20"/>
          </reference>
        </references>
      </pivotArea>
    </chartFormat>
    <chartFormat chart="10" format="57" series="1">
      <pivotArea type="data" outline="0" fieldPosition="0">
        <references count="2">
          <reference field="4294967294" count="1" selected="0">
            <x v="0"/>
          </reference>
          <reference field="0" count="1" selected="0">
            <x v="21"/>
          </reference>
        </references>
      </pivotArea>
    </chartFormat>
    <chartFormat chart="10" format="58" series="1">
      <pivotArea type="data" outline="0" fieldPosition="0">
        <references count="2">
          <reference field="4294967294" count="1" selected="0">
            <x v="0"/>
          </reference>
          <reference field="0" count="1" selected="0">
            <x v="22"/>
          </reference>
        </references>
      </pivotArea>
    </chartFormat>
    <chartFormat chart="10" format="59" series="1">
      <pivotArea type="data" outline="0" fieldPosition="0">
        <references count="2">
          <reference field="4294967294" count="1" selected="0">
            <x v="0"/>
          </reference>
          <reference field="0" count="1" selected="0">
            <x v="23"/>
          </reference>
        </references>
      </pivotArea>
    </chartFormat>
    <chartFormat chart="11" format="13" series="1">
      <pivotArea type="data" outline="0" fieldPosition="0">
        <references count="2">
          <reference field="4294967294" count="1" selected="0">
            <x v="0"/>
          </reference>
          <reference field="0" count="1" selected="0">
            <x v="2"/>
          </reference>
        </references>
      </pivotArea>
    </chartFormat>
    <chartFormat chart="11" format="14" series="1">
      <pivotArea type="data" outline="0" fieldPosition="0">
        <references count="2">
          <reference field="4294967294" count="1" selected="0">
            <x v="0"/>
          </reference>
          <reference field="0" count="1" selected="0">
            <x v="4"/>
          </reference>
        </references>
      </pivotArea>
    </chartFormat>
    <chartFormat chart="11" format="15" series="1">
      <pivotArea type="data" outline="0" fieldPosition="0">
        <references count="2">
          <reference field="4294967294" count="1" selected="0">
            <x v="0"/>
          </reference>
          <reference field="0" count="1" selected="0">
            <x v="6"/>
          </reference>
        </references>
      </pivotArea>
    </chartFormat>
    <chartFormat chart="11" format="16" series="1">
      <pivotArea type="data" outline="0" fieldPosition="0">
        <references count="2">
          <reference field="4294967294" count="1" selected="0">
            <x v="0"/>
          </reference>
          <reference field="0" count="1" selected="0">
            <x v="7"/>
          </reference>
        </references>
      </pivotArea>
    </chartFormat>
    <chartFormat chart="11" format="17" series="1">
      <pivotArea type="data" outline="0" fieldPosition="0">
        <references count="2">
          <reference field="4294967294" count="1" selected="0">
            <x v="0"/>
          </reference>
          <reference field="0" count="1" selected="0">
            <x v="8"/>
          </reference>
        </references>
      </pivotArea>
    </chartFormat>
    <chartFormat chart="11" format="18" series="1">
      <pivotArea type="data" outline="0" fieldPosition="0">
        <references count="2">
          <reference field="4294967294" count="1" selected="0">
            <x v="0"/>
          </reference>
          <reference field="0" count="1" selected="0">
            <x v="10"/>
          </reference>
        </references>
      </pivotArea>
    </chartFormat>
    <chartFormat chart="11" format="19" series="1">
      <pivotArea type="data" outline="0" fieldPosition="0">
        <references count="2">
          <reference field="4294967294" count="1" selected="0">
            <x v="0"/>
          </reference>
          <reference field="0" count="1" selected="0">
            <x v="12"/>
          </reference>
        </references>
      </pivotArea>
    </chartFormat>
    <chartFormat chart="11" format="20" series="1">
      <pivotArea type="data" outline="0" fieldPosition="0">
        <references count="2">
          <reference field="4294967294" count="1" selected="0">
            <x v="0"/>
          </reference>
          <reference field="0" count="1" selected="0">
            <x v="14"/>
          </reference>
        </references>
      </pivotArea>
    </chartFormat>
    <chartFormat chart="11" format="21" series="1">
      <pivotArea type="data" outline="0" fieldPosition="0">
        <references count="2">
          <reference field="4294967294" count="1" selected="0">
            <x v="0"/>
          </reference>
          <reference field="0" count="1" selected="0">
            <x v="16"/>
          </reference>
        </references>
      </pivotArea>
    </chartFormat>
    <chartFormat chart="11" format="22" series="1">
      <pivotArea type="data" outline="0" fieldPosition="0">
        <references count="2">
          <reference field="4294967294" count="1" selected="0">
            <x v="0"/>
          </reference>
          <reference field="0" count="1" selected="0">
            <x v="18"/>
          </reference>
        </references>
      </pivotArea>
    </chartFormat>
    <chartFormat chart="11" format="23" series="1">
      <pivotArea type="data" outline="0" fieldPosition="0">
        <references count="2">
          <reference field="4294967294" count="1" selected="0">
            <x v="0"/>
          </reference>
          <reference field="0" count="1" selected="0">
            <x v="20"/>
          </reference>
        </references>
      </pivotArea>
    </chartFormat>
    <chartFormat chart="11" format="24" series="1">
      <pivotArea type="data" outline="0" fieldPosition="0">
        <references count="2">
          <reference field="4294967294" count="1" selected="0">
            <x v="0"/>
          </reference>
          <reference field="0" count="1" selected="0">
            <x v="21"/>
          </reference>
        </references>
      </pivotArea>
    </chartFormat>
    <chartFormat chart="11" format="25" series="1">
      <pivotArea type="data" outline="0" fieldPosition="0">
        <references count="2">
          <reference field="4294967294" count="1" selected="0">
            <x v="0"/>
          </reference>
          <reference field="0" count="1" selected="0">
            <x v="2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0.xml><?xml version="1.0" encoding="utf-8"?>
<pivotTableDefinition xmlns="http://schemas.openxmlformats.org/spreadsheetml/2006/main" xmlns:mc="http://schemas.openxmlformats.org/markup-compatibility/2006" xmlns:xr="http://schemas.microsoft.com/office/spreadsheetml/2014/revision" mc:Ignorable="xr" xr:uid="{00000000-0007-0000-0D00-000000000000}" name="TablaDinámica1" cacheId="0"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chartFormat="18">
  <location ref="A5:M16" firstHeaderRow="1" firstDataRow="2" firstDataCol="1" rowPageCount="1" colPageCount="1"/>
  <pivotFields count="34">
    <pivotField axis="axisCol" showAll="0">
      <items count="26">
        <item x="16"/>
        <item h="1" x="0"/>
        <item x="1"/>
        <item h="1" x="2"/>
        <item x="3"/>
        <item x="20"/>
        <item x="18"/>
        <item x="22"/>
        <item x="21"/>
        <item h="1" x="6"/>
        <item x="7"/>
        <item h="1" x="8"/>
        <item x="9"/>
        <item h="1" x="17"/>
        <item x="23"/>
        <item h="1" x="10"/>
        <item x="11"/>
        <item h="1" x="12"/>
        <item x="13"/>
        <item x="19"/>
        <item x="4"/>
        <item x="5"/>
        <item x="14"/>
        <item x="15"/>
        <item x="24"/>
        <item t="default"/>
      </items>
    </pivotField>
    <pivotField showAll="0"/>
    <pivotField showAll="0"/>
    <pivotField axis="axisRow" showAll="0">
      <items count="41">
        <item x="12"/>
        <item x="24"/>
        <item x="0"/>
        <item x="1"/>
        <item x="2"/>
        <item x="3"/>
        <item x="4"/>
        <item x="16"/>
        <item x="28"/>
        <item x="5"/>
        <item x="20"/>
        <item x="37"/>
        <item x="9"/>
        <item x="21"/>
        <item x="10"/>
        <item x="22"/>
        <item x="15"/>
        <item x="27"/>
        <item x="14"/>
        <item x="26"/>
        <item x="11"/>
        <item x="23"/>
        <item x="13"/>
        <item x="25"/>
        <item x="19"/>
        <item x="31"/>
        <item x="6"/>
        <item x="18"/>
        <item x="30"/>
        <item x="17"/>
        <item x="29"/>
        <item x="38"/>
        <item x="7"/>
        <item x="8"/>
        <item x="33"/>
        <item m="1" x="39"/>
        <item x="34"/>
        <item x="35"/>
        <item x="32"/>
        <item x="36"/>
        <item t="default"/>
      </items>
    </pivotField>
    <pivotField axis="axisPage" multipleItemSelectionAllowed="1" showAll="0">
      <items count="7">
        <item h="1" x="4"/>
        <item x="0"/>
        <item h="1" x="1"/>
        <item h="1" x="2"/>
        <item h="1" x="5"/>
        <item h="1"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s>
  <rowFields count="1">
    <field x="3"/>
  </rowFields>
  <rowItems count="10">
    <i>
      <x v="2"/>
    </i>
    <i>
      <x v="3"/>
    </i>
    <i>
      <x v="4"/>
    </i>
    <i>
      <x v="5"/>
    </i>
    <i>
      <x v="6"/>
    </i>
    <i>
      <x v="9"/>
    </i>
    <i>
      <x v="26"/>
    </i>
    <i>
      <x v="32"/>
    </i>
    <i>
      <x v="33"/>
    </i>
    <i t="grand">
      <x/>
    </i>
  </rowItems>
  <colFields count="1">
    <field x="0"/>
  </colFields>
  <colItems count="12">
    <i>
      <x/>
    </i>
    <i>
      <x v="2"/>
    </i>
    <i>
      <x v="4"/>
    </i>
    <i>
      <x v="10"/>
    </i>
    <i>
      <x v="12"/>
    </i>
    <i>
      <x v="16"/>
    </i>
    <i>
      <x v="18"/>
    </i>
    <i>
      <x v="20"/>
    </i>
    <i>
      <x v="21"/>
    </i>
    <i>
      <x v="22"/>
    </i>
    <i>
      <x v="23"/>
    </i>
    <i t="grand">
      <x/>
    </i>
  </colItems>
  <pageFields count="1">
    <pageField fld="4" hier="-1"/>
  </pageFields>
  <dataFields count="1">
    <dataField name="Promedio de E. COLI TOTAL" fld="27" subtotal="average" baseField="3" baseItem="5"/>
  </dataFields>
  <formats count="10">
    <format dxfId="552">
      <pivotArea type="all" dataOnly="0" outline="0" fieldPosition="0"/>
    </format>
    <format dxfId="551">
      <pivotArea outline="0" collapsedLevelsAreSubtotals="1" fieldPosition="0"/>
    </format>
    <format dxfId="550">
      <pivotArea type="origin" dataOnly="0" labelOnly="1" outline="0" fieldPosition="0"/>
    </format>
    <format dxfId="549">
      <pivotArea field="0" type="button" dataOnly="0" labelOnly="1" outline="0" axis="axisCol" fieldPosition="0"/>
    </format>
    <format dxfId="548">
      <pivotArea type="topRight" dataOnly="0" labelOnly="1" outline="0" fieldPosition="0"/>
    </format>
    <format dxfId="547">
      <pivotArea field="3" type="button" dataOnly="0" labelOnly="1" outline="0" axis="axisRow" fieldPosition="0"/>
    </format>
    <format dxfId="546">
      <pivotArea dataOnly="0" labelOnly="1" fieldPosition="0">
        <references count="1">
          <reference field="3" count="9">
            <x v="2"/>
            <x v="3"/>
            <x v="4"/>
            <x v="5"/>
            <x v="6"/>
            <x v="9"/>
            <x v="26"/>
            <x v="32"/>
            <x v="33"/>
          </reference>
        </references>
      </pivotArea>
    </format>
    <format dxfId="545">
      <pivotArea dataOnly="0" labelOnly="1" grandRow="1" outline="0" fieldPosition="0"/>
    </format>
    <format dxfId="544">
      <pivotArea dataOnly="0" labelOnly="1" fieldPosition="0">
        <references count="1">
          <reference field="0" count="18">
            <x v="0"/>
            <x v="1"/>
            <x v="2"/>
            <x v="3"/>
            <x v="4"/>
            <x v="9"/>
            <x v="10"/>
            <x v="11"/>
            <x v="12"/>
            <x v="13"/>
            <x v="15"/>
            <x v="16"/>
            <x v="17"/>
            <x v="18"/>
            <x v="20"/>
            <x v="21"/>
            <x v="22"/>
            <x v="23"/>
          </reference>
        </references>
      </pivotArea>
    </format>
    <format dxfId="543">
      <pivotArea dataOnly="0" labelOnly="1" grandCol="1" outline="0" fieldPosition="0"/>
    </format>
  </formats>
  <chartFormats count="126">
    <chartFormat chart="10" format="72" series="1">
      <pivotArea type="data" outline="0" fieldPosition="0">
        <references count="1">
          <reference field="0" count="1" selected="0">
            <x v="0"/>
          </reference>
        </references>
      </pivotArea>
    </chartFormat>
    <chartFormat chart="10" format="73" series="1">
      <pivotArea type="data" outline="0" fieldPosition="0">
        <references count="1">
          <reference field="0" count="1" selected="0">
            <x v="1"/>
          </reference>
        </references>
      </pivotArea>
    </chartFormat>
    <chartFormat chart="10" format="74" series="1">
      <pivotArea type="data" outline="0" fieldPosition="0">
        <references count="1">
          <reference field="0" count="1" selected="0">
            <x v="2"/>
          </reference>
        </references>
      </pivotArea>
    </chartFormat>
    <chartFormat chart="10" format="75" series="1">
      <pivotArea type="data" outline="0" fieldPosition="0">
        <references count="1">
          <reference field="0" count="1" selected="0">
            <x v="3"/>
          </reference>
        </references>
      </pivotArea>
    </chartFormat>
    <chartFormat chart="10" format="76" series="1">
      <pivotArea type="data" outline="0" fieldPosition="0">
        <references count="1">
          <reference field="0" count="1" selected="0">
            <x v="4"/>
          </reference>
        </references>
      </pivotArea>
    </chartFormat>
    <chartFormat chart="10" format="77" series="1">
      <pivotArea type="data" outline="0" fieldPosition="0">
        <references count="1">
          <reference field="0" count="1" selected="0">
            <x v="9"/>
          </reference>
        </references>
      </pivotArea>
    </chartFormat>
    <chartFormat chart="10" format="78" series="1">
      <pivotArea type="data" outline="0" fieldPosition="0">
        <references count="1">
          <reference field="0" count="1" selected="0">
            <x v="10"/>
          </reference>
        </references>
      </pivotArea>
    </chartFormat>
    <chartFormat chart="10" format="79" series="1">
      <pivotArea type="data" outline="0" fieldPosition="0">
        <references count="1">
          <reference field="0" count="1" selected="0">
            <x v="11"/>
          </reference>
        </references>
      </pivotArea>
    </chartFormat>
    <chartFormat chart="10" format="80" series="1">
      <pivotArea type="data" outline="0" fieldPosition="0">
        <references count="1">
          <reference field="0" count="1" selected="0">
            <x v="12"/>
          </reference>
        </references>
      </pivotArea>
    </chartFormat>
    <chartFormat chart="10" format="81" series="1">
      <pivotArea type="data" outline="0" fieldPosition="0">
        <references count="1">
          <reference field="0" count="1" selected="0">
            <x v="13"/>
          </reference>
        </references>
      </pivotArea>
    </chartFormat>
    <chartFormat chart="10" format="82" series="1">
      <pivotArea type="data" outline="0" fieldPosition="0">
        <references count="1">
          <reference field="0" count="1" selected="0">
            <x v="15"/>
          </reference>
        </references>
      </pivotArea>
    </chartFormat>
    <chartFormat chart="10" format="83" series="1">
      <pivotArea type="data" outline="0" fieldPosition="0">
        <references count="1">
          <reference field="0" count="1" selected="0">
            <x v="16"/>
          </reference>
        </references>
      </pivotArea>
    </chartFormat>
    <chartFormat chart="10" format="84" series="1">
      <pivotArea type="data" outline="0" fieldPosition="0">
        <references count="1">
          <reference field="0" count="1" selected="0">
            <x v="17"/>
          </reference>
        </references>
      </pivotArea>
    </chartFormat>
    <chartFormat chart="10" format="85" series="1">
      <pivotArea type="data" outline="0" fieldPosition="0">
        <references count="1">
          <reference field="0" count="1" selected="0">
            <x v="18"/>
          </reference>
        </references>
      </pivotArea>
    </chartFormat>
    <chartFormat chart="10" format="86" series="1">
      <pivotArea type="data" outline="0" fieldPosition="0">
        <references count="1">
          <reference field="0" count="1" selected="0">
            <x v="20"/>
          </reference>
        </references>
      </pivotArea>
    </chartFormat>
    <chartFormat chart="10" format="87" series="1">
      <pivotArea type="data" outline="0" fieldPosition="0">
        <references count="1">
          <reference field="0" count="1" selected="0">
            <x v="21"/>
          </reference>
        </references>
      </pivotArea>
    </chartFormat>
    <chartFormat chart="10" format="88" series="1">
      <pivotArea type="data" outline="0" fieldPosition="0">
        <references count="1">
          <reference field="0" count="1" selected="0">
            <x v="22"/>
          </reference>
        </references>
      </pivotArea>
    </chartFormat>
    <chartFormat chart="10" format="89" series="1">
      <pivotArea type="data" outline="0" fieldPosition="0">
        <references count="1">
          <reference field="0" count="1" selected="0">
            <x v="23"/>
          </reference>
        </references>
      </pivotArea>
    </chartFormat>
    <chartFormat chart="12" format="162" series="1">
      <pivotArea type="data" outline="0" fieldPosition="0">
        <references count="1">
          <reference field="0" count="1" selected="0">
            <x v="0"/>
          </reference>
        </references>
      </pivotArea>
    </chartFormat>
    <chartFormat chart="12" format="163" series="1">
      <pivotArea type="data" outline="0" fieldPosition="0">
        <references count="1">
          <reference field="0" count="1" selected="0">
            <x v="1"/>
          </reference>
        </references>
      </pivotArea>
    </chartFormat>
    <chartFormat chart="12" format="164" series="1">
      <pivotArea type="data" outline="0" fieldPosition="0">
        <references count="1">
          <reference field="0" count="1" selected="0">
            <x v="2"/>
          </reference>
        </references>
      </pivotArea>
    </chartFormat>
    <chartFormat chart="12" format="165" series="1">
      <pivotArea type="data" outline="0" fieldPosition="0">
        <references count="1">
          <reference field="0" count="1" selected="0">
            <x v="3"/>
          </reference>
        </references>
      </pivotArea>
    </chartFormat>
    <chartFormat chart="12" format="166" series="1">
      <pivotArea type="data" outline="0" fieldPosition="0">
        <references count="1">
          <reference field="0" count="1" selected="0">
            <x v="4"/>
          </reference>
        </references>
      </pivotArea>
    </chartFormat>
    <chartFormat chart="12" format="167" series="1">
      <pivotArea type="data" outline="0" fieldPosition="0">
        <references count="1">
          <reference field="0" count="1" selected="0">
            <x v="9"/>
          </reference>
        </references>
      </pivotArea>
    </chartFormat>
    <chartFormat chart="12" format="168" series="1">
      <pivotArea type="data" outline="0" fieldPosition="0">
        <references count="1">
          <reference field="0" count="1" selected="0">
            <x v="10"/>
          </reference>
        </references>
      </pivotArea>
    </chartFormat>
    <chartFormat chart="12" format="169" series="1">
      <pivotArea type="data" outline="0" fieldPosition="0">
        <references count="1">
          <reference field="0" count="1" selected="0">
            <x v="11"/>
          </reference>
        </references>
      </pivotArea>
    </chartFormat>
    <chartFormat chart="12" format="170" series="1">
      <pivotArea type="data" outline="0" fieldPosition="0">
        <references count="1">
          <reference field="0" count="1" selected="0">
            <x v="12"/>
          </reference>
        </references>
      </pivotArea>
    </chartFormat>
    <chartFormat chart="12" format="171" series="1">
      <pivotArea type="data" outline="0" fieldPosition="0">
        <references count="1">
          <reference field="0" count="1" selected="0">
            <x v="13"/>
          </reference>
        </references>
      </pivotArea>
    </chartFormat>
    <chartFormat chart="12" format="172" series="1">
      <pivotArea type="data" outline="0" fieldPosition="0">
        <references count="1">
          <reference field="0" count="1" selected="0">
            <x v="15"/>
          </reference>
        </references>
      </pivotArea>
    </chartFormat>
    <chartFormat chart="12" format="173" series="1">
      <pivotArea type="data" outline="0" fieldPosition="0">
        <references count="1">
          <reference field="0" count="1" selected="0">
            <x v="16"/>
          </reference>
        </references>
      </pivotArea>
    </chartFormat>
    <chartFormat chart="12" format="174" series="1">
      <pivotArea type="data" outline="0" fieldPosition="0">
        <references count="1">
          <reference field="0" count="1" selected="0">
            <x v="17"/>
          </reference>
        </references>
      </pivotArea>
    </chartFormat>
    <chartFormat chart="12" format="175" series="1">
      <pivotArea type="data" outline="0" fieldPosition="0">
        <references count="1">
          <reference field="0" count="1" selected="0">
            <x v="18"/>
          </reference>
        </references>
      </pivotArea>
    </chartFormat>
    <chartFormat chart="12" format="176" series="1">
      <pivotArea type="data" outline="0" fieldPosition="0">
        <references count="1">
          <reference field="0" count="1" selected="0">
            <x v="20"/>
          </reference>
        </references>
      </pivotArea>
    </chartFormat>
    <chartFormat chart="12" format="177" series="1">
      <pivotArea type="data" outline="0" fieldPosition="0">
        <references count="1">
          <reference field="0" count="1" selected="0">
            <x v="21"/>
          </reference>
        </references>
      </pivotArea>
    </chartFormat>
    <chartFormat chart="12" format="178" series="1">
      <pivotArea type="data" outline="0" fieldPosition="0">
        <references count="1">
          <reference field="0" count="1" selected="0">
            <x v="22"/>
          </reference>
        </references>
      </pivotArea>
    </chartFormat>
    <chartFormat chart="12" format="179" series="1">
      <pivotArea type="data" outline="0" fieldPosition="0">
        <references count="1">
          <reference field="0" count="1" selected="0">
            <x v="23"/>
          </reference>
        </references>
      </pivotArea>
    </chartFormat>
    <chartFormat chart="13" format="198" series="1">
      <pivotArea type="data" outline="0" fieldPosition="0">
        <references count="1">
          <reference field="0" count="1" selected="0">
            <x v="0"/>
          </reference>
        </references>
      </pivotArea>
    </chartFormat>
    <chartFormat chart="13" format="199" series="1">
      <pivotArea type="data" outline="0" fieldPosition="0">
        <references count="1">
          <reference field="0" count="1" selected="0">
            <x v="1"/>
          </reference>
        </references>
      </pivotArea>
    </chartFormat>
    <chartFormat chart="13" format="200" series="1">
      <pivotArea type="data" outline="0" fieldPosition="0">
        <references count="1">
          <reference field="0" count="1" selected="0">
            <x v="2"/>
          </reference>
        </references>
      </pivotArea>
    </chartFormat>
    <chartFormat chart="13" format="201" series="1">
      <pivotArea type="data" outline="0" fieldPosition="0">
        <references count="1">
          <reference field="0" count="1" selected="0">
            <x v="3"/>
          </reference>
        </references>
      </pivotArea>
    </chartFormat>
    <chartFormat chart="13" format="202" series="1">
      <pivotArea type="data" outline="0" fieldPosition="0">
        <references count="1">
          <reference field="0" count="1" selected="0">
            <x v="4"/>
          </reference>
        </references>
      </pivotArea>
    </chartFormat>
    <chartFormat chart="13" format="203" series="1">
      <pivotArea type="data" outline="0" fieldPosition="0">
        <references count="1">
          <reference field="0" count="1" selected="0">
            <x v="9"/>
          </reference>
        </references>
      </pivotArea>
    </chartFormat>
    <chartFormat chart="13" format="204" series="1">
      <pivotArea type="data" outline="0" fieldPosition="0">
        <references count="1">
          <reference field="0" count="1" selected="0">
            <x v="10"/>
          </reference>
        </references>
      </pivotArea>
    </chartFormat>
    <chartFormat chart="13" format="205" series="1">
      <pivotArea type="data" outline="0" fieldPosition="0">
        <references count="1">
          <reference field="0" count="1" selected="0">
            <x v="11"/>
          </reference>
        </references>
      </pivotArea>
    </chartFormat>
    <chartFormat chart="13" format="206" series="1">
      <pivotArea type="data" outline="0" fieldPosition="0">
        <references count="1">
          <reference field="0" count="1" selected="0">
            <x v="12"/>
          </reference>
        </references>
      </pivotArea>
    </chartFormat>
    <chartFormat chart="13" format="207" series="1">
      <pivotArea type="data" outline="0" fieldPosition="0">
        <references count="1">
          <reference field="0" count="1" selected="0">
            <x v="13"/>
          </reference>
        </references>
      </pivotArea>
    </chartFormat>
    <chartFormat chart="13" format="208" series="1">
      <pivotArea type="data" outline="0" fieldPosition="0">
        <references count="1">
          <reference field="0" count="1" selected="0">
            <x v="15"/>
          </reference>
        </references>
      </pivotArea>
    </chartFormat>
    <chartFormat chart="13" format="209" series="1">
      <pivotArea type="data" outline="0" fieldPosition="0">
        <references count="1">
          <reference field="0" count="1" selected="0">
            <x v="16"/>
          </reference>
        </references>
      </pivotArea>
    </chartFormat>
    <chartFormat chart="13" format="210" series="1">
      <pivotArea type="data" outline="0" fieldPosition="0">
        <references count="1">
          <reference field="0" count="1" selected="0">
            <x v="17"/>
          </reference>
        </references>
      </pivotArea>
    </chartFormat>
    <chartFormat chart="13" format="211" series="1">
      <pivotArea type="data" outline="0" fieldPosition="0">
        <references count="1">
          <reference field="0" count="1" selected="0">
            <x v="18"/>
          </reference>
        </references>
      </pivotArea>
    </chartFormat>
    <chartFormat chart="13" format="212" series="1">
      <pivotArea type="data" outline="0" fieldPosition="0">
        <references count="1">
          <reference field="0" count="1" selected="0">
            <x v="20"/>
          </reference>
        </references>
      </pivotArea>
    </chartFormat>
    <chartFormat chart="13" format="213" series="1">
      <pivotArea type="data" outline="0" fieldPosition="0">
        <references count="1">
          <reference field="0" count="1" selected="0">
            <x v="21"/>
          </reference>
        </references>
      </pivotArea>
    </chartFormat>
    <chartFormat chart="13" format="214" series="1">
      <pivotArea type="data" outline="0" fieldPosition="0">
        <references count="1">
          <reference field="0" count="1" selected="0">
            <x v="22"/>
          </reference>
        </references>
      </pivotArea>
    </chartFormat>
    <chartFormat chart="13" format="215" series="1">
      <pivotArea type="data" outline="0" fieldPosition="0">
        <references count="1">
          <reference field="0" count="1" selected="0">
            <x v="23"/>
          </reference>
        </references>
      </pivotArea>
    </chartFormat>
    <chartFormat chart="14" format="234" series="1">
      <pivotArea type="data" outline="0" fieldPosition="0">
        <references count="1">
          <reference field="0" count="1" selected="0">
            <x v="0"/>
          </reference>
        </references>
      </pivotArea>
    </chartFormat>
    <chartFormat chart="14" format="235" series="1">
      <pivotArea type="data" outline="0" fieldPosition="0">
        <references count="1">
          <reference field="0" count="1" selected="0">
            <x v="1"/>
          </reference>
        </references>
      </pivotArea>
    </chartFormat>
    <chartFormat chart="14" format="236" series="1">
      <pivotArea type="data" outline="0" fieldPosition="0">
        <references count="1">
          <reference field="0" count="1" selected="0">
            <x v="2"/>
          </reference>
        </references>
      </pivotArea>
    </chartFormat>
    <chartFormat chart="14" format="237" series="1">
      <pivotArea type="data" outline="0" fieldPosition="0">
        <references count="1">
          <reference field="0" count="1" selected="0">
            <x v="3"/>
          </reference>
        </references>
      </pivotArea>
    </chartFormat>
    <chartFormat chart="14" format="238" series="1">
      <pivotArea type="data" outline="0" fieldPosition="0">
        <references count="1">
          <reference field="0" count="1" selected="0">
            <x v="4"/>
          </reference>
        </references>
      </pivotArea>
    </chartFormat>
    <chartFormat chart="14" format="239" series="1">
      <pivotArea type="data" outline="0" fieldPosition="0">
        <references count="1">
          <reference field="0" count="1" selected="0">
            <x v="9"/>
          </reference>
        </references>
      </pivotArea>
    </chartFormat>
    <chartFormat chart="14" format="240" series="1">
      <pivotArea type="data" outline="0" fieldPosition="0">
        <references count="1">
          <reference field="0" count="1" selected="0">
            <x v="10"/>
          </reference>
        </references>
      </pivotArea>
    </chartFormat>
    <chartFormat chart="14" format="241" series="1">
      <pivotArea type="data" outline="0" fieldPosition="0">
        <references count="1">
          <reference field="0" count="1" selected="0">
            <x v="11"/>
          </reference>
        </references>
      </pivotArea>
    </chartFormat>
    <chartFormat chart="14" format="242" series="1">
      <pivotArea type="data" outline="0" fieldPosition="0">
        <references count="1">
          <reference field="0" count="1" selected="0">
            <x v="12"/>
          </reference>
        </references>
      </pivotArea>
    </chartFormat>
    <chartFormat chart="14" format="243" series="1">
      <pivotArea type="data" outline="0" fieldPosition="0">
        <references count="1">
          <reference field="0" count="1" selected="0">
            <x v="13"/>
          </reference>
        </references>
      </pivotArea>
    </chartFormat>
    <chartFormat chart="14" format="244" series="1">
      <pivotArea type="data" outline="0" fieldPosition="0">
        <references count="1">
          <reference field="0" count="1" selected="0">
            <x v="15"/>
          </reference>
        </references>
      </pivotArea>
    </chartFormat>
    <chartFormat chart="14" format="245" series="1">
      <pivotArea type="data" outline="0" fieldPosition="0">
        <references count="1">
          <reference field="0" count="1" selected="0">
            <x v="16"/>
          </reference>
        </references>
      </pivotArea>
    </chartFormat>
    <chartFormat chart="14" format="246" series="1">
      <pivotArea type="data" outline="0" fieldPosition="0">
        <references count="1">
          <reference field="0" count="1" selected="0">
            <x v="17"/>
          </reference>
        </references>
      </pivotArea>
    </chartFormat>
    <chartFormat chart="14" format="247" series="1">
      <pivotArea type="data" outline="0" fieldPosition="0">
        <references count="1">
          <reference field="0" count="1" selected="0">
            <x v="18"/>
          </reference>
        </references>
      </pivotArea>
    </chartFormat>
    <chartFormat chart="14" format="248" series="1">
      <pivotArea type="data" outline="0" fieldPosition="0">
        <references count="1">
          <reference field="0" count="1" selected="0">
            <x v="20"/>
          </reference>
        </references>
      </pivotArea>
    </chartFormat>
    <chartFormat chart="14" format="249" series="1">
      <pivotArea type="data" outline="0" fieldPosition="0">
        <references count="1">
          <reference field="0" count="1" selected="0">
            <x v="21"/>
          </reference>
        </references>
      </pivotArea>
    </chartFormat>
    <chartFormat chart="14" format="250" series="1">
      <pivotArea type="data" outline="0" fieldPosition="0">
        <references count="1">
          <reference field="0" count="1" selected="0">
            <x v="22"/>
          </reference>
        </references>
      </pivotArea>
    </chartFormat>
    <chartFormat chart="14" format="251" series="1">
      <pivotArea type="data" outline="0" fieldPosition="0">
        <references count="1">
          <reference field="0" count="1" selected="0">
            <x v="23"/>
          </reference>
        </references>
      </pivotArea>
    </chartFormat>
    <chartFormat chart="15" format="270" series="1">
      <pivotArea type="data" outline="0" fieldPosition="0">
        <references count="1">
          <reference field="0" count="1" selected="0">
            <x v="0"/>
          </reference>
        </references>
      </pivotArea>
    </chartFormat>
    <chartFormat chart="15" format="271" series="1">
      <pivotArea type="data" outline="0" fieldPosition="0">
        <references count="1">
          <reference field="0" count="1" selected="0">
            <x v="1"/>
          </reference>
        </references>
      </pivotArea>
    </chartFormat>
    <chartFormat chart="15" format="272" series="1">
      <pivotArea type="data" outline="0" fieldPosition="0">
        <references count="1">
          <reference field="0" count="1" selected="0">
            <x v="2"/>
          </reference>
        </references>
      </pivotArea>
    </chartFormat>
    <chartFormat chart="15" format="273" series="1">
      <pivotArea type="data" outline="0" fieldPosition="0">
        <references count="1">
          <reference field="0" count="1" selected="0">
            <x v="3"/>
          </reference>
        </references>
      </pivotArea>
    </chartFormat>
    <chartFormat chart="15" format="274" series="1">
      <pivotArea type="data" outline="0" fieldPosition="0">
        <references count="1">
          <reference field="0" count="1" selected="0">
            <x v="4"/>
          </reference>
        </references>
      </pivotArea>
    </chartFormat>
    <chartFormat chart="15" format="275" series="1">
      <pivotArea type="data" outline="0" fieldPosition="0">
        <references count="1">
          <reference field="0" count="1" selected="0">
            <x v="9"/>
          </reference>
        </references>
      </pivotArea>
    </chartFormat>
    <chartFormat chart="15" format="276" series="1">
      <pivotArea type="data" outline="0" fieldPosition="0">
        <references count="1">
          <reference field="0" count="1" selected="0">
            <x v="10"/>
          </reference>
        </references>
      </pivotArea>
    </chartFormat>
    <chartFormat chart="15" format="277" series="1">
      <pivotArea type="data" outline="0" fieldPosition="0">
        <references count="1">
          <reference field="0" count="1" selected="0">
            <x v="11"/>
          </reference>
        </references>
      </pivotArea>
    </chartFormat>
    <chartFormat chart="15" format="278" series="1">
      <pivotArea type="data" outline="0" fieldPosition="0">
        <references count="1">
          <reference field="0" count="1" selected="0">
            <x v="12"/>
          </reference>
        </references>
      </pivotArea>
    </chartFormat>
    <chartFormat chart="15" format="279" series="1">
      <pivotArea type="data" outline="0" fieldPosition="0">
        <references count="1">
          <reference field="0" count="1" selected="0">
            <x v="13"/>
          </reference>
        </references>
      </pivotArea>
    </chartFormat>
    <chartFormat chart="15" format="280" series="1">
      <pivotArea type="data" outline="0" fieldPosition="0">
        <references count="1">
          <reference field="0" count="1" selected="0">
            <x v="15"/>
          </reference>
        </references>
      </pivotArea>
    </chartFormat>
    <chartFormat chart="15" format="281" series="1">
      <pivotArea type="data" outline="0" fieldPosition="0">
        <references count="1">
          <reference field="0" count="1" selected="0">
            <x v="16"/>
          </reference>
        </references>
      </pivotArea>
    </chartFormat>
    <chartFormat chart="15" format="282" series="1">
      <pivotArea type="data" outline="0" fieldPosition="0">
        <references count="1">
          <reference field="0" count="1" selected="0">
            <x v="17"/>
          </reference>
        </references>
      </pivotArea>
    </chartFormat>
    <chartFormat chart="15" format="283" series="1">
      <pivotArea type="data" outline="0" fieldPosition="0">
        <references count="1">
          <reference field="0" count="1" selected="0">
            <x v="18"/>
          </reference>
        </references>
      </pivotArea>
    </chartFormat>
    <chartFormat chart="15" format="284" series="1">
      <pivotArea type="data" outline="0" fieldPosition="0">
        <references count="1">
          <reference field="0" count="1" selected="0">
            <x v="20"/>
          </reference>
        </references>
      </pivotArea>
    </chartFormat>
    <chartFormat chart="15" format="285" series="1">
      <pivotArea type="data" outline="0" fieldPosition="0">
        <references count="1">
          <reference field="0" count="1" selected="0">
            <x v="21"/>
          </reference>
        </references>
      </pivotArea>
    </chartFormat>
    <chartFormat chart="15" format="286" series="1">
      <pivotArea type="data" outline="0" fieldPosition="0">
        <references count="1">
          <reference field="0" count="1" selected="0">
            <x v="22"/>
          </reference>
        </references>
      </pivotArea>
    </chartFormat>
    <chartFormat chart="15" format="287" series="1">
      <pivotArea type="data" outline="0" fieldPosition="0">
        <references count="1">
          <reference field="0" count="1" selected="0">
            <x v="23"/>
          </reference>
        </references>
      </pivotArea>
    </chartFormat>
    <chartFormat chart="16" format="306" series="1">
      <pivotArea type="data" outline="0" fieldPosition="0">
        <references count="1">
          <reference field="0" count="1" selected="0">
            <x v="0"/>
          </reference>
        </references>
      </pivotArea>
    </chartFormat>
    <chartFormat chart="16" format="307" series="1">
      <pivotArea type="data" outline="0" fieldPosition="0">
        <references count="1">
          <reference field="0" count="1" selected="0">
            <x v="1"/>
          </reference>
        </references>
      </pivotArea>
    </chartFormat>
    <chartFormat chart="16" format="308" series="1">
      <pivotArea type="data" outline="0" fieldPosition="0">
        <references count="1">
          <reference field="0" count="1" selected="0">
            <x v="2"/>
          </reference>
        </references>
      </pivotArea>
    </chartFormat>
    <chartFormat chart="16" format="309" series="1">
      <pivotArea type="data" outline="0" fieldPosition="0">
        <references count="1">
          <reference field="0" count="1" selected="0">
            <x v="3"/>
          </reference>
        </references>
      </pivotArea>
    </chartFormat>
    <chartFormat chart="16" format="310" series="1">
      <pivotArea type="data" outline="0" fieldPosition="0">
        <references count="1">
          <reference field="0" count="1" selected="0">
            <x v="4"/>
          </reference>
        </references>
      </pivotArea>
    </chartFormat>
    <chartFormat chart="16" format="311" series="1">
      <pivotArea type="data" outline="0" fieldPosition="0">
        <references count="1">
          <reference field="0" count="1" selected="0">
            <x v="9"/>
          </reference>
        </references>
      </pivotArea>
    </chartFormat>
    <chartFormat chart="16" format="312" series="1">
      <pivotArea type="data" outline="0" fieldPosition="0">
        <references count="1">
          <reference field="0" count="1" selected="0">
            <x v="10"/>
          </reference>
        </references>
      </pivotArea>
    </chartFormat>
    <chartFormat chart="16" format="313" series="1">
      <pivotArea type="data" outline="0" fieldPosition="0">
        <references count="1">
          <reference field="0" count="1" selected="0">
            <x v="11"/>
          </reference>
        </references>
      </pivotArea>
    </chartFormat>
    <chartFormat chart="16" format="314" series="1">
      <pivotArea type="data" outline="0" fieldPosition="0">
        <references count="1">
          <reference field="0" count="1" selected="0">
            <x v="12"/>
          </reference>
        </references>
      </pivotArea>
    </chartFormat>
    <chartFormat chart="16" format="315" series="1">
      <pivotArea type="data" outline="0" fieldPosition="0">
        <references count="1">
          <reference field="0" count="1" selected="0">
            <x v="13"/>
          </reference>
        </references>
      </pivotArea>
    </chartFormat>
    <chartFormat chart="16" format="316" series="1">
      <pivotArea type="data" outline="0" fieldPosition="0">
        <references count="1">
          <reference field="0" count="1" selected="0">
            <x v="15"/>
          </reference>
        </references>
      </pivotArea>
    </chartFormat>
    <chartFormat chart="16" format="317" series="1">
      <pivotArea type="data" outline="0" fieldPosition="0">
        <references count="1">
          <reference field="0" count="1" selected="0">
            <x v="16"/>
          </reference>
        </references>
      </pivotArea>
    </chartFormat>
    <chartFormat chart="16" format="318" series="1">
      <pivotArea type="data" outline="0" fieldPosition="0">
        <references count="1">
          <reference field="0" count="1" selected="0">
            <x v="17"/>
          </reference>
        </references>
      </pivotArea>
    </chartFormat>
    <chartFormat chart="16" format="319" series="1">
      <pivotArea type="data" outline="0" fieldPosition="0">
        <references count="1">
          <reference field="0" count="1" selected="0">
            <x v="18"/>
          </reference>
        </references>
      </pivotArea>
    </chartFormat>
    <chartFormat chart="16" format="320" series="1">
      <pivotArea type="data" outline="0" fieldPosition="0">
        <references count="1">
          <reference field="0" count="1" selected="0">
            <x v="20"/>
          </reference>
        </references>
      </pivotArea>
    </chartFormat>
    <chartFormat chart="16" format="321" series="1">
      <pivotArea type="data" outline="0" fieldPosition="0">
        <references count="1">
          <reference field="0" count="1" selected="0">
            <x v="21"/>
          </reference>
        </references>
      </pivotArea>
    </chartFormat>
    <chartFormat chart="16" format="322" series="1">
      <pivotArea type="data" outline="0" fieldPosition="0">
        <references count="1">
          <reference field="0" count="1" selected="0">
            <x v="22"/>
          </reference>
        </references>
      </pivotArea>
    </chartFormat>
    <chartFormat chart="16" format="323" series="1">
      <pivotArea type="data" outline="0" fieldPosition="0">
        <references count="1">
          <reference field="0" count="1" selected="0">
            <x v="23"/>
          </reference>
        </references>
      </pivotArea>
    </chartFormat>
    <chartFormat chart="17" format="360" series="1">
      <pivotArea type="data" outline="0" fieldPosition="0">
        <references count="2">
          <reference field="4294967294" count="1" selected="0">
            <x v="0"/>
          </reference>
          <reference field="0" count="1" selected="0">
            <x v="0"/>
          </reference>
        </references>
      </pivotArea>
    </chartFormat>
    <chartFormat chart="17" format="361" series="1">
      <pivotArea type="data" outline="0" fieldPosition="0">
        <references count="2">
          <reference field="4294967294" count="1" selected="0">
            <x v="0"/>
          </reference>
          <reference field="0" count="1" selected="0">
            <x v="1"/>
          </reference>
        </references>
      </pivotArea>
    </chartFormat>
    <chartFormat chart="17" format="362" series="1">
      <pivotArea type="data" outline="0" fieldPosition="0">
        <references count="2">
          <reference field="4294967294" count="1" selected="0">
            <x v="0"/>
          </reference>
          <reference field="0" count="1" selected="0">
            <x v="2"/>
          </reference>
        </references>
      </pivotArea>
    </chartFormat>
    <chartFormat chart="17" format="363" series="1">
      <pivotArea type="data" outline="0" fieldPosition="0">
        <references count="2">
          <reference field="4294967294" count="1" selected="0">
            <x v="0"/>
          </reference>
          <reference field="0" count="1" selected="0">
            <x v="3"/>
          </reference>
        </references>
      </pivotArea>
    </chartFormat>
    <chartFormat chart="17" format="364" series="1">
      <pivotArea type="data" outline="0" fieldPosition="0">
        <references count="2">
          <reference field="4294967294" count="1" selected="0">
            <x v="0"/>
          </reference>
          <reference field="0" count="1" selected="0">
            <x v="4"/>
          </reference>
        </references>
      </pivotArea>
    </chartFormat>
    <chartFormat chart="17" format="365" series="1">
      <pivotArea type="data" outline="0" fieldPosition="0">
        <references count="2">
          <reference field="4294967294" count="1" selected="0">
            <x v="0"/>
          </reference>
          <reference field="0" count="1" selected="0">
            <x v="9"/>
          </reference>
        </references>
      </pivotArea>
    </chartFormat>
    <chartFormat chart="17" format="366" series="1">
      <pivotArea type="data" outline="0" fieldPosition="0">
        <references count="2">
          <reference field="4294967294" count="1" selected="0">
            <x v="0"/>
          </reference>
          <reference field="0" count="1" selected="0">
            <x v="10"/>
          </reference>
        </references>
      </pivotArea>
    </chartFormat>
    <chartFormat chart="17" format="367" series="1">
      <pivotArea type="data" outline="0" fieldPosition="0">
        <references count="2">
          <reference field="4294967294" count="1" selected="0">
            <x v="0"/>
          </reference>
          <reference field="0" count="1" selected="0">
            <x v="11"/>
          </reference>
        </references>
      </pivotArea>
    </chartFormat>
    <chartFormat chart="17" format="368" series="1">
      <pivotArea type="data" outline="0" fieldPosition="0">
        <references count="2">
          <reference field="4294967294" count="1" selected="0">
            <x v="0"/>
          </reference>
          <reference field="0" count="1" selected="0">
            <x v="12"/>
          </reference>
        </references>
      </pivotArea>
    </chartFormat>
    <chartFormat chart="17" format="369" series="1">
      <pivotArea type="data" outline="0" fieldPosition="0">
        <references count="2">
          <reference field="4294967294" count="1" selected="0">
            <x v="0"/>
          </reference>
          <reference field="0" count="1" selected="0">
            <x v="13"/>
          </reference>
        </references>
      </pivotArea>
    </chartFormat>
    <chartFormat chart="17" format="370" series="1">
      <pivotArea type="data" outline="0" fieldPosition="0">
        <references count="2">
          <reference field="4294967294" count="1" selected="0">
            <x v="0"/>
          </reference>
          <reference field="0" count="1" selected="0">
            <x v="15"/>
          </reference>
        </references>
      </pivotArea>
    </chartFormat>
    <chartFormat chart="17" format="371" series="1">
      <pivotArea type="data" outline="0" fieldPosition="0">
        <references count="2">
          <reference field="4294967294" count="1" selected="0">
            <x v="0"/>
          </reference>
          <reference field="0" count="1" selected="0">
            <x v="16"/>
          </reference>
        </references>
      </pivotArea>
    </chartFormat>
    <chartFormat chart="17" format="372" series="1">
      <pivotArea type="data" outline="0" fieldPosition="0">
        <references count="2">
          <reference field="4294967294" count="1" selected="0">
            <x v="0"/>
          </reference>
          <reference field="0" count="1" selected="0">
            <x v="17"/>
          </reference>
        </references>
      </pivotArea>
    </chartFormat>
    <chartFormat chart="17" format="373" series="1">
      <pivotArea type="data" outline="0" fieldPosition="0">
        <references count="2">
          <reference field="4294967294" count="1" selected="0">
            <x v="0"/>
          </reference>
          <reference field="0" count="1" selected="0">
            <x v="18"/>
          </reference>
        </references>
      </pivotArea>
    </chartFormat>
    <chartFormat chart="17" format="374" series="1">
      <pivotArea type="data" outline="0" fieldPosition="0">
        <references count="2">
          <reference field="4294967294" count="1" selected="0">
            <x v="0"/>
          </reference>
          <reference field="0" count="1" selected="0">
            <x v="20"/>
          </reference>
        </references>
      </pivotArea>
    </chartFormat>
    <chartFormat chart="17" format="375" series="1">
      <pivotArea type="data" outline="0" fieldPosition="0">
        <references count="2">
          <reference field="4294967294" count="1" selected="0">
            <x v="0"/>
          </reference>
          <reference field="0" count="1" selected="0">
            <x v="21"/>
          </reference>
        </references>
      </pivotArea>
    </chartFormat>
    <chartFormat chart="17" format="376" series="1">
      <pivotArea type="data" outline="0" fieldPosition="0">
        <references count="2">
          <reference field="4294967294" count="1" selected="0">
            <x v="0"/>
          </reference>
          <reference field="0" count="1" selected="0">
            <x v="22"/>
          </reference>
        </references>
      </pivotArea>
    </chartFormat>
    <chartFormat chart="17" format="377" series="1">
      <pivotArea type="data" outline="0" fieldPosition="0">
        <references count="2">
          <reference field="4294967294" count="1" selected="0">
            <x v="0"/>
          </reference>
          <reference field="0" count="1" selected="0">
            <x v="23"/>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1.xml><?xml version="1.0" encoding="utf-8"?>
<pivotTableDefinition xmlns="http://schemas.openxmlformats.org/spreadsheetml/2006/main" xmlns:mc="http://schemas.openxmlformats.org/markup-compatibility/2006" xmlns:xr="http://schemas.microsoft.com/office/spreadsheetml/2014/revision" mc:Ignorable="xr" xr:uid="{0B348279-FC55-4FA4-9F7A-2875044EA737}" name="TablaDinámica16" cacheId="0"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chartFormat="26">
  <location ref="A145:M151" firstHeaderRow="1" firstDataRow="2" firstDataCol="1" rowPageCount="1" colPageCount="1"/>
  <pivotFields count="34">
    <pivotField axis="axisCol" showAll="0">
      <items count="26">
        <item x="16"/>
        <item x="0"/>
        <item x="1"/>
        <item x="2"/>
        <item x="3"/>
        <item x="20"/>
        <item x="18"/>
        <item x="22"/>
        <item x="21"/>
        <item x="6"/>
        <item x="7"/>
        <item x="8"/>
        <item x="9"/>
        <item x="17"/>
        <item x="23"/>
        <item x="10"/>
        <item x="11"/>
        <item x="12"/>
        <item x="13"/>
        <item x="19"/>
        <item x="4"/>
        <item x="5"/>
        <item x="14"/>
        <item x="15"/>
        <item x="24"/>
        <item t="default"/>
      </items>
    </pivotField>
    <pivotField showAll="0"/>
    <pivotField showAll="0"/>
    <pivotField axis="axisRow" showAll="0">
      <items count="41">
        <item x="9"/>
        <item x="10"/>
        <item x="11"/>
        <item x="12"/>
        <item x="13"/>
        <item x="14"/>
        <item x="15"/>
        <item x="16"/>
        <item x="17"/>
        <item x="18"/>
        <item x="19"/>
        <item x="20"/>
        <item x="21"/>
        <item x="22"/>
        <item x="23"/>
        <item x="24"/>
        <item x="0"/>
        <item x="1"/>
        <item x="2"/>
        <item x="3"/>
        <item x="4"/>
        <item x="25"/>
        <item x="26"/>
        <item x="27"/>
        <item x="28"/>
        <item x="5"/>
        <item x="37"/>
        <item x="29"/>
        <item x="30"/>
        <item x="31"/>
        <item x="6"/>
        <item x="38"/>
        <item x="7"/>
        <item x="8"/>
        <item x="33"/>
        <item m="1" x="39"/>
        <item x="34"/>
        <item x="35"/>
        <item x="32"/>
        <item x="36"/>
        <item t="default"/>
      </items>
    </pivotField>
    <pivotField axis="axisPage" multipleItemSelectionAllowed="1" showAll="0">
      <items count="7">
        <item h="1" x="4"/>
        <item h="1" x="0"/>
        <item h="1" x="1"/>
        <item h="1" x="2"/>
        <item h="1" x="5"/>
        <item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s>
  <rowFields count="1">
    <field x="3"/>
  </rowFields>
  <rowItems count="5">
    <i>
      <x v="34"/>
    </i>
    <i>
      <x v="36"/>
    </i>
    <i>
      <x v="37"/>
    </i>
    <i>
      <x v="39"/>
    </i>
    <i t="grand">
      <x/>
    </i>
  </rowItems>
  <colFields count="1">
    <field x="0"/>
  </colFields>
  <colItems count="12">
    <i>
      <x v="2"/>
    </i>
    <i>
      <x v="4"/>
    </i>
    <i>
      <x v="8"/>
    </i>
    <i>
      <x v="10"/>
    </i>
    <i>
      <x v="12"/>
    </i>
    <i>
      <x v="14"/>
    </i>
    <i>
      <x v="16"/>
    </i>
    <i>
      <x v="18"/>
    </i>
    <i>
      <x v="20"/>
    </i>
    <i>
      <x v="21"/>
    </i>
    <i>
      <x v="22"/>
    </i>
    <i t="grand">
      <x/>
    </i>
  </colItems>
  <pageFields count="1">
    <pageField fld="4" hier="-1"/>
  </pageFields>
  <dataFields count="1">
    <dataField name="Promedio de OTROS COLIFORMES (TOTAL)" fld="31" subtotal="average" baseField="3" baseItem="28"/>
  </dataFields>
  <formats count="50">
    <format dxfId="142">
      <pivotArea type="all" dataOnly="0" outline="0" fieldPosition="0"/>
    </format>
    <format dxfId="141">
      <pivotArea outline="0" collapsedLevelsAreSubtotals="1" fieldPosition="0"/>
    </format>
    <format dxfId="140">
      <pivotArea type="origin" dataOnly="0" labelOnly="1" outline="0" fieldPosition="0"/>
    </format>
    <format dxfId="139">
      <pivotArea field="0" type="button" dataOnly="0" labelOnly="1" outline="0" axis="axisCol" fieldPosition="0"/>
    </format>
    <format dxfId="138">
      <pivotArea type="topRight" dataOnly="0" labelOnly="1" outline="0" fieldPosition="0"/>
    </format>
    <format dxfId="137">
      <pivotArea field="3" type="button" dataOnly="0" labelOnly="1" outline="0" axis="axisRow" fieldPosition="0"/>
    </format>
    <format dxfId="136">
      <pivotArea dataOnly="0" labelOnly="1" fieldPosition="0">
        <references count="1">
          <reference field="3" count="9">
            <x v="16"/>
            <x v="17"/>
            <x v="18"/>
            <x v="19"/>
            <x v="20"/>
            <x v="25"/>
            <x v="30"/>
            <x v="32"/>
            <x v="33"/>
          </reference>
        </references>
      </pivotArea>
    </format>
    <format dxfId="135">
      <pivotArea dataOnly="0" labelOnly="1" grandRow="1" outline="0" fieldPosition="0"/>
    </format>
    <format dxfId="134">
      <pivotArea dataOnly="0" labelOnly="1" fieldPosition="0">
        <references count="1">
          <reference field="0" count="18">
            <x v="0"/>
            <x v="1"/>
            <x v="2"/>
            <x v="3"/>
            <x v="4"/>
            <x v="9"/>
            <x v="10"/>
            <x v="11"/>
            <x v="12"/>
            <x v="13"/>
            <x v="15"/>
            <x v="16"/>
            <x v="17"/>
            <x v="18"/>
            <x v="20"/>
            <x v="21"/>
            <x v="22"/>
            <x v="23"/>
          </reference>
        </references>
      </pivotArea>
    </format>
    <format dxfId="133">
      <pivotArea dataOnly="0" labelOnly="1" grandCol="1" outline="0" fieldPosition="0"/>
    </format>
    <format dxfId="132">
      <pivotArea type="all" dataOnly="0" outline="0" fieldPosition="0"/>
    </format>
    <format dxfId="131">
      <pivotArea outline="0" collapsedLevelsAreSubtotals="1" fieldPosition="0"/>
    </format>
    <format dxfId="130">
      <pivotArea type="origin" dataOnly="0" labelOnly="1" outline="0" fieldPosition="0"/>
    </format>
    <format dxfId="129">
      <pivotArea field="0" type="button" dataOnly="0" labelOnly="1" outline="0" axis="axisCol" fieldPosition="0"/>
    </format>
    <format dxfId="128">
      <pivotArea type="topRight" dataOnly="0" labelOnly="1" outline="0" fieldPosition="0"/>
    </format>
    <format dxfId="127">
      <pivotArea field="3" type="button" dataOnly="0" labelOnly="1" outline="0" axis="axisRow" fieldPosition="0"/>
    </format>
    <format dxfId="126">
      <pivotArea dataOnly="0" labelOnly="1" fieldPosition="0">
        <references count="1">
          <reference field="3" count="11">
            <x v="12"/>
            <x v="13"/>
            <x v="14"/>
            <x v="15"/>
            <x v="21"/>
            <x v="22"/>
            <x v="23"/>
            <x v="24"/>
            <x v="27"/>
            <x v="28"/>
            <x v="29"/>
          </reference>
        </references>
      </pivotArea>
    </format>
    <format dxfId="125">
      <pivotArea dataOnly="0" labelOnly="1" grandRow="1" outline="0" fieldPosition="0"/>
    </format>
    <format dxfId="124">
      <pivotArea dataOnly="0" labelOnly="1" fieldPosition="0">
        <references count="1">
          <reference field="0" count="13">
            <x v="2"/>
            <x v="4"/>
            <x v="6"/>
            <x v="7"/>
            <x v="8"/>
            <x v="10"/>
            <x v="12"/>
            <x v="14"/>
            <x v="16"/>
            <x v="18"/>
            <x v="20"/>
            <x v="21"/>
            <x v="22"/>
          </reference>
        </references>
      </pivotArea>
    </format>
    <format dxfId="123">
      <pivotArea dataOnly="0" labelOnly="1" grandCol="1" outline="0" fieldPosition="0"/>
    </format>
    <format dxfId="122">
      <pivotArea type="all" dataOnly="0" outline="0" fieldPosition="0"/>
    </format>
    <format dxfId="121">
      <pivotArea outline="0" collapsedLevelsAreSubtotals="1" fieldPosition="0"/>
    </format>
    <format dxfId="120">
      <pivotArea type="origin" dataOnly="0" labelOnly="1" outline="0" fieldPosition="0"/>
    </format>
    <format dxfId="119">
      <pivotArea field="0" type="button" dataOnly="0" labelOnly="1" outline="0" axis="axisCol" fieldPosition="0"/>
    </format>
    <format dxfId="118">
      <pivotArea type="topRight" dataOnly="0" labelOnly="1" outline="0" fieldPosition="0"/>
    </format>
    <format dxfId="117">
      <pivotArea field="3" type="button" dataOnly="0" labelOnly="1" outline="0" axis="axisRow" fieldPosition="0"/>
    </format>
    <format dxfId="116">
      <pivotArea dataOnly="0" labelOnly="1" fieldPosition="0">
        <references count="1">
          <reference field="3" count="11">
            <x v="12"/>
            <x v="13"/>
            <x v="14"/>
            <x v="15"/>
            <x v="21"/>
            <x v="22"/>
            <x v="23"/>
            <x v="24"/>
            <x v="27"/>
            <x v="28"/>
            <x v="29"/>
          </reference>
        </references>
      </pivotArea>
    </format>
    <format dxfId="115">
      <pivotArea dataOnly="0" labelOnly="1" grandRow="1" outline="0" fieldPosition="0"/>
    </format>
    <format dxfId="114">
      <pivotArea dataOnly="0" labelOnly="1" fieldPosition="0">
        <references count="1">
          <reference field="0" count="13">
            <x v="2"/>
            <x v="4"/>
            <x v="6"/>
            <x v="7"/>
            <x v="8"/>
            <x v="10"/>
            <x v="12"/>
            <x v="14"/>
            <x v="16"/>
            <x v="18"/>
            <x v="20"/>
            <x v="21"/>
            <x v="22"/>
          </reference>
        </references>
      </pivotArea>
    </format>
    <format dxfId="113">
      <pivotArea dataOnly="0" labelOnly="1" grandCol="1" outline="0" fieldPosition="0"/>
    </format>
    <format dxfId="112">
      <pivotArea type="all" dataOnly="0" outline="0" fieldPosition="0"/>
    </format>
    <format dxfId="111">
      <pivotArea outline="0" collapsedLevelsAreSubtotals="1" fieldPosition="0"/>
    </format>
    <format dxfId="110">
      <pivotArea type="origin" dataOnly="0" labelOnly="1" outline="0" fieldPosition="0"/>
    </format>
    <format dxfId="109">
      <pivotArea field="0" type="button" dataOnly="0" labelOnly="1" outline="0" axis="axisCol" fieldPosition="0"/>
    </format>
    <format dxfId="108">
      <pivotArea type="topRight" dataOnly="0" labelOnly="1" outline="0" fieldPosition="0"/>
    </format>
    <format dxfId="107">
      <pivotArea field="3" type="button" dataOnly="0" labelOnly="1" outline="0" axis="axisRow" fieldPosition="0"/>
    </format>
    <format dxfId="106">
      <pivotArea dataOnly="0" labelOnly="1" fieldPosition="0">
        <references count="1">
          <reference field="3" count="11">
            <x v="12"/>
            <x v="13"/>
            <x v="14"/>
            <x v="15"/>
            <x v="21"/>
            <x v="22"/>
            <x v="23"/>
            <x v="24"/>
            <x v="27"/>
            <x v="28"/>
            <x v="29"/>
          </reference>
        </references>
      </pivotArea>
    </format>
    <format dxfId="105">
      <pivotArea dataOnly="0" labelOnly="1" grandRow="1" outline="0" fieldPosition="0"/>
    </format>
    <format dxfId="104">
      <pivotArea dataOnly="0" labelOnly="1" fieldPosition="0">
        <references count="1">
          <reference field="0" count="13">
            <x v="2"/>
            <x v="4"/>
            <x v="6"/>
            <x v="7"/>
            <x v="8"/>
            <x v="10"/>
            <x v="12"/>
            <x v="14"/>
            <x v="16"/>
            <x v="18"/>
            <x v="20"/>
            <x v="21"/>
            <x v="22"/>
          </reference>
        </references>
      </pivotArea>
    </format>
    <format dxfId="103">
      <pivotArea dataOnly="0" labelOnly="1" grandCol="1" outline="0" fieldPosition="0"/>
    </format>
    <format dxfId="102">
      <pivotArea type="all" dataOnly="0" outline="0" fieldPosition="0"/>
    </format>
    <format dxfId="101">
      <pivotArea outline="0" collapsedLevelsAreSubtotals="1" fieldPosition="0"/>
    </format>
    <format dxfId="100">
      <pivotArea type="origin" dataOnly="0" labelOnly="1" outline="0" fieldPosition="0"/>
    </format>
    <format dxfId="99">
      <pivotArea field="0" type="button" dataOnly="0" labelOnly="1" outline="0" axis="axisCol" fieldPosition="0"/>
    </format>
    <format dxfId="98">
      <pivotArea type="topRight" dataOnly="0" labelOnly="1" outline="0" fieldPosition="0"/>
    </format>
    <format dxfId="97">
      <pivotArea field="3" type="button" dataOnly="0" labelOnly="1" outline="0" axis="axisRow" fieldPosition="0"/>
    </format>
    <format dxfId="96">
      <pivotArea dataOnly="0" labelOnly="1" fieldPosition="0">
        <references count="1">
          <reference field="3" count="11">
            <x v="12"/>
            <x v="13"/>
            <x v="14"/>
            <x v="15"/>
            <x v="21"/>
            <x v="22"/>
            <x v="23"/>
            <x v="24"/>
            <x v="27"/>
            <x v="28"/>
            <x v="29"/>
          </reference>
        </references>
      </pivotArea>
    </format>
    <format dxfId="95">
      <pivotArea dataOnly="0" labelOnly="1" grandRow="1" outline="0" fieldPosition="0"/>
    </format>
    <format dxfId="94">
      <pivotArea dataOnly="0" labelOnly="1" fieldPosition="0">
        <references count="1">
          <reference field="0" count="13">
            <x v="2"/>
            <x v="4"/>
            <x v="6"/>
            <x v="7"/>
            <x v="8"/>
            <x v="10"/>
            <x v="12"/>
            <x v="14"/>
            <x v="16"/>
            <x v="18"/>
            <x v="20"/>
            <x v="21"/>
            <x v="22"/>
          </reference>
        </references>
      </pivotArea>
    </format>
    <format dxfId="93">
      <pivotArea dataOnly="0" labelOnly="1" grandCol="1" outline="0" fieldPosition="0"/>
    </format>
  </formats>
  <chartFormats count="141">
    <chartFormat chart="14" format="39" series="1">
      <pivotArea type="data" outline="0" fieldPosition="0">
        <references count="1">
          <reference field="0" count="1" selected="0">
            <x v="2"/>
          </reference>
        </references>
      </pivotArea>
    </chartFormat>
    <chartFormat chart="14" format="40" series="1">
      <pivotArea type="data" outline="0" fieldPosition="0">
        <references count="1">
          <reference field="0" count="1" selected="0">
            <x v="4"/>
          </reference>
        </references>
      </pivotArea>
    </chartFormat>
    <chartFormat chart="14" format="41" series="1">
      <pivotArea type="data" outline="0" fieldPosition="0">
        <references count="1">
          <reference field="0" count="1" selected="0">
            <x v="6"/>
          </reference>
        </references>
      </pivotArea>
    </chartFormat>
    <chartFormat chart="14" format="42" series="1">
      <pivotArea type="data" outline="0" fieldPosition="0">
        <references count="1">
          <reference field="0" count="1" selected="0">
            <x v="7"/>
          </reference>
        </references>
      </pivotArea>
    </chartFormat>
    <chartFormat chart="14" format="43" series="1">
      <pivotArea type="data" outline="0" fieldPosition="0">
        <references count="1">
          <reference field="0" count="1" selected="0">
            <x v="8"/>
          </reference>
        </references>
      </pivotArea>
    </chartFormat>
    <chartFormat chart="14" format="44" series="1">
      <pivotArea type="data" outline="0" fieldPosition="0">
        <references count="1">
          <reference field="0" count="1" selected="0">
            <x v="10"/>
          </reference>
        </references>
      </pivotArea>
    </chartFormat>
    <chartFormat chart="14" format="45" series="1">
      <pivotArea type="data" outline="0" fieldPosition="0">
        <references count="1">
          <reference field="0" count="1" selected="0">
            <x v="12"/>
          </reference>
        </references>
      </pivotArea>
    </chartFormat>
    <chartFormat chart="14" format="46" series="1">
      <pivotArea type="data" outline="0" fieldPosition="0">
        <references count="1">
          <reference field="0" count="1" selected="0">
            <x v="14"/>
          </reference>
        </references>
      </pivotArea>
    </chartFormat>
    <chartFormat chart="14" format="47" series="1">
      <pivotArea type="data" outline="0" fieldPosition="0">
        <references count="1">
          <reference field="0" count="1" selected="0">
            <x v="16"/>
          </reference>
        </references>
      </pivotArea>
    </chartFormat>
    <chartFormat chart="14" format="48" series="1">
      <pivotArea type="data" outline="0" fieldPosition="0">
        <references count="1">
          <reference field="0" count="1" selected="0">
            <x v="18"/>
          </reference>
        </references>
      </pivotArea>
    </chartFormat>
    <chartFormat chart="14" format="49" series="1">
      <pivotArea type="data" outline="0" fieldPosition="0">
        <references count="1">
          <reference field="0" count="1" selected="0">
            <x v="20"/>
          </reference>
        </references>
      </pivotArea>
    </chartFormat>
    <chartFormat chart="14" format="50" series="1">
      <pivotArea type="data" outline="0" fieldPosition="0">
        <references count="1">
          <reference field="0" count="1" selected="0">
            <x v="21"/>
          </reference>
        </references>
      </pivotArea>
    </chartFormat>
    <chartFormat chart="14" format="51" series="1">
      <pivotArea type="data" outline="0" fieldPosition="0">
        <references count="1">
          <reference field="0" count="1" selected="0">
            <x v="22"/>
          </reference>
        </references>
      </pivotArea>
    </chartFormat>
    <chartFormat chart="16" format="104" series="1">
      <pivotArea type="data" outline="0" fieldPosition="0">
        <references count="1">
          <reference field="0" count="1" selected="0">
            <x v="2"/>
          </reference>
        </references>
      </pivotArea>
    </chartFormat>
    <chartFormat chart="16" format="105" series="1">
      <pivotArea type="data" outline="0" fieldPosition="0">
        <references count="1">
          <reference field="0" count="1" selected="0">
            <x v="4"/>
          </reference>
        </references>
      </pivotArea>
    </chartFormat>
    <chartFormat chart="16" format="106" series="1">
      <pivotArea type="data" outline="0" fieldPosition="0">
        <references count="1">
          <reference field="0" count="1" selected="0">
            <x v="6"/>
          </reference>
        </references>
      </pivotArea>
    </chartFormat>
    <chartFormat chart="16" format="107" series="1">
      <pivotArea type="data" outline="0" fieldPosition="0">
        <references count="1">
          <reference field="0" count="1" selected="0">
            <x v="7"/>
          </reference>
        </references>
      </pivotArea>
    </chartFormat>
    <chartFormat chart="16" format="108" series="1">
      <pivotArea type="data" outline="0" fieldPosition="0">
        <references count="1">
          <reference field="0" count="1" selected="0">
            <x v="8"/>
          </reference>
        </references>
      </pivotArea>
    </chartFormat>
    <chartFormat chart="16" format="109" series="1">
      <pivotArea type="data" outline="0" fieldPosition="0">
        <references count="1">
          <reference field="0" count="1" selected="0">
            <x v="10"/>
          </reference>
        </references>
      </pivotArea>
    </chartFormat>
    <chartFormat chart="16" format="110" series="1">
      <pivotArea type="data" outline="0" fieldPosition="0">
        <references count="1">
          <reference field="0" count="1" selected="0">
            <x v="12"/>
          </reference>
        </references>
      </pivotArea>
    </chartFormat>
    <chartFormat chart="16" format="111" series="1">
      <pivotArea type="data" outline="0" fieldPosition="0">
        <references count="1">
          <reference field="0" count="1" selected="0">
            <x v="14"/>
          </reference>
        </references>
      </pivotArea>
    </chartFormat>
    <chartFormat chart="16" format="112" series="1">
      <pivotArea type="data" outline="0" fieldPosition="0">
        <references count="1">
          <reference field="0" count="1" selected="0">
            <x v="16"/>
          </reference>
        </references>
      </pivotArea>
    </chartFormat>
    <chartFormat chart="16" format="113" series="1">
      <pivotArea type="data" outline="0" fieldPosition="0">
        <references count="1">
          <reference field="0" count="1" selected="0">
            <x v="18"/>
          </reference>
        </references>
      </pivotArea>
    </chartFormat>
    <chartFormat chart="16" format="114" series="1">
      <pivotArea type="data" outline="0" fieldPosition="0">
        <references count="1">
          <reference field="0" count="1" selected="0">
            <x v="20"/>
          </reference>
        </references>
      </pivotArea>
    </chartFormat>
    <chartFormat chart="16" format="115" series="1">
      <pivotArea type="data" outline="0" fieldPosition="0">
        <references count="1">
          <reference field="0" count="1" selected="0">
            <x v="21"/>
          </reference>
        </references>
      </pivotArea>
    </chartFormat>
    <chartFormat chart="16" format="116" series="1">
      <pivotArea type="data" outline="0" fieldPosition="0">
        <references count="1">
          <reference field="0" count="1" selected="0">
            <x v="22"/>
          </reference>
        </references>
      </pivotArea>
    </chartFormat>
    <chartFormat chart="17" format="130" series="1">
      <pivotArea type="data" outline="0" fieldPosition="0">
        <references count="1">
          <reference field="0" count="1" selected="0">
            <x v="2"/>
          </reference>
        </references>
      </pivotArea>
    </chartFormat>
    <chartFormat chart="17" format="131" series="1">
      <pivotArea type="data" outline="0" fieldPosition="0">
        <references count="1">
          <reference field="0" count="1" selected="0">
            <x v="4"/>
          </reference>
        </references>
      </pivotArea>
    </chartFormat>
    <chartFormat chart="17" format="132" series="1">
      <pivotArea type="data" outline="0" fieldPosition="0">
        <references count="1">
          <reference field="0" count="1" selected="0">
            <x v="6"/>
          </reference>
        </references>
      </pivotArea>
    </chartFormat>
    <chartFormat chart="17" format="133" series="1">
      <pivotArea type="data" outline="0" fieldPosition="0">
        <references count="1">
          <reference field="0" count="1" selected="0">
            <x v="7"/>
          </reference>
        </references>
      </pivotArea>
    </chartFormat>
    <chartFormat chart="17" format="134" series="1">
      <pivotArea type="data" outline="0" fieldPosition="0">
        <references count="1">
          <reference field="0" count="1" selected="0">
            <x v="8"/>
          </reference>
        </references>
      </pivotArea>
    </chartFormat>
    <chartFormat chart="17" format="135" series="1">
      <pivotArea type="data" outline="0" fieldPosition="0">
        <references count="1">
          <reference field="0" count="1" selected="0">
            <x v="10"/>
          </reference>
        </references>
      </pivotArea>
    </chartFormat>
    <chartFormat chart="17" format="136" series="1">
      <pivotArea type="data" outline="0" fieldPosition="0">
        <references count="1">
          <reference field="0" count="1" selected="0">
            <x v="12"/>
          </reference>
        </references>
      </pivotArea>
    </chartFormat>
    <chartFormat chart="17" format="137" series="1">
      <pivotArea type="data" outline="0" fieldPosition="0">
        <references count="1">
          <reference field="0" count="1" selected="0">
            <x v="14"/>
          </reference>
        </references>
      </pivotArea>
    </chartFormat>
    <chartFormat chart="17" format="138" series="1">
      <pivotArea type="data" outline="0" fieldPosition="0">
        <references count="1">
          <reference field="0" count="1" selected="0">
            <x v="16"/>
          </reference>
        </references>
      </pivotArea>
    </chartFormat>
    <chartFormat chart="17" format="139" series="1">
      <pivotArea type="data" outline="0" fieldPosition="0">
        <references count="1">
          <reference field="0" count="1" selected="0">
            <x v="18"/>
          </reference>
        </references>
      </pivotArea>
    </chartFormat>
    <chartFormat chart="17" format="140" series="1">
      <pivotArea type="data" outline="0" fieldPosition="0">
        <references count="1">
          <reference field="0" count="1" selected="0">
            <x v="20"/>
          </reference>
        </references>
      </pivotArea>
    </chartFormat>
    <chartFormat chart="17" format="141" series="1">
      <pivotArea type="data" outline="0" fieldPosition="0">
        <references count="1">
          <reference field="0" count="1" selected="0">
            <x v="21"/>
          </reference>
        </references>
      </pivotArea>
    </chartFormat>
    <chartFormat chart="17" format="142" series="1">
      <pivotArea type="data" outline="0" fieldPosition="0">
        <references count="1">
          <reference field="0" count="1" selected="0">
            <x v="22"/>
          </reference>
        </references>
      </pivotArea>
    </chartFormat>
    <chartFormat chart="18" format="156" series="1">
      <pivotArea type="data" outline="0" fieldPosition="0">
        <references count="1">
          <reference field="0" count="1" selected="0">
            <x v="2"/>
          </reference>
        </references>
      </pivotArea>
    </chartFormat>
    <chartFormat chart="18" format="157" series="1">
      <pivotArea type="data" outline="0" fieldPosition="0">
        <references count="1">
          <reference field="0" count="1" selected="0">
            <x v="4"/>
          </reference>
        </references>
      </pivotArea>
    </chartFormat>
    <chartFormat chart="18" format="158" series="1">
      <pivotArea type="data" outline="0" fieldPosition="0">
        <references count="1">
          <reference field="0" count="1" selected="0">
            <x v="6"/>
          </reference>
        </references>
      </pivotArea>
    </chartFormat>
    <chartFormat chart="18" format="159" series="1">
      <pivotArea type="data" outline="0" fieldPosition="0">
        <references count="1">
          <reference field="0" count="1" selected="0">
            <x v="7"/>
          </reference>
        </references>
      </pivotArea>
    </chartFormat>
    <chartFormat chart="18" format="160" series="1">
      <pivotArea type="data" outline="0" fieldPosition="0">
        <references count="1">
          <reference field="0" count="1" selected="0">
            <x v="8"/>
          </reference>
        </references>
      </pivotArea>
    </chartFormat>
    <chartFormat chart="18" format="161" series="1">
      <pivotArea type="data" outline="0" fieldPosition="0">
        <references count="1">
          <reference field="0" count="1" selected="0">
            <x v="10"/>
          </reference>
        </references>
      </pivotArea>
    </chartFormat>
    <chartFormat chart="18" format="162" series="1">
      <pivotArea type="data" outline="0" fieldPosition="0">
        <references count="1">
          <reference field="0" count="1" selected="0">
            <x v="12"/>
          </reference>
        </references>
      </pivotArea>
    </chartFormat>
    <chartFormat chart="18" format="163" series="1">
      <pivotArea type="data" outline="0" fieldPosition="0">
        <references count="1">
          <reference field="0" count="1" selected="0">
            <x v="14"/>
          </reference>
        </references>
      </pivotArea>
    </chartFormat>
    <chartFormat chart="18" format="164" series="1">
      <pivotArea type="data" outline="0" fieldPosition="0">
        <references count="1">
          <reference field="0" count="1" selected="0">
            <x v="16"/>
          </reference>
        </references>
      </pivotArea>
    </chartFormat>
    <chartFormat chart="18" format="165" series="1">
      <pivotArea type="data" outline="0" fieldPosition="0">
        <references count="1">
          <reference field="0" count="1" selected="0">
            <x v="18"/>
          </reference>
        </references>
      </pivotArea>
    </chartFormat>
    <chartFormat chart="18" format="166" series="1">
      <pivotArea type="data" outline="0" fieldPosition="0">
        <references count="1">
          <reference field="0" count="1" selected="0">
            <x v="20"/>
          </reference>
        </references>
      </pivotArea>
    </chartFormat>
    <chartFormat chart="18" format="167" series="1">
      <pivotArea type="data" outline="0" fieldPosition="0">
        <references count="1">
          <reference field="0" count="1" selected="0">
            <x v="21"/>
          </reference>
        </references>
      </pivotArea>
    </chartFormat>
    <chartFormat chart="18" format="168" series="1">
      <pivotArea type="data" outline="0" fieldPosition="0">
        <references count="1">
          <reference field="0" count="1" selected="0">
            <x v="22"/>
          </reference>
        </references>
      </pivotArea>
    </chartFormat>
    <chartFormat chart="19" format="182" series="1">
      <pivotArea type="data" outline="0" fieldPosition="0">
        <references count="1">
          <reference field="0" count="1" selected="0">
            <x v="2"/>
          </reference>
        </references>
      </pivotArea>
    </chartFormat>
    <chartFormat chart="19" format="183" series="1">
      <pivotArea type="data" outline="0" fieldPosition="0">
        <references count="1">
          <reference field="0" count="1" selected="0">
            <x v="4"/>
          </reference>
        </references>
      </pivotArea>
    </chartFormat>
    <chartFormat chart="19" format="184" series="1">
      <pivotArea type="data" outline="0" fieldPosition="0">
        <references count="1">
          <reference field="0" count="1" selected="0">
            <x v="6"/>
          </reference>
        </references>
      </pivotArea>
    </chartFormat>
    <chartFormat chart="19" format="185" series="1">
      <pivotArea type="data" outline="0" fieldPosition="0">
        <references count="1">
          <reference field="0" count="1" selected="0">
            <x v="7"/>
          </reference>
        </references>
      </pivotArea>
    </chartFormat>
    <chartFormat chart="19" format="186" series="1">
      <pivotArea type="data" outline="0" fieldPosition="0">
        <references count="1">
          <reference field="0" count="1" selected="0">
            <x v="8"/>
          </reference>
        </references>
      </pivotArea>
    </chartFormat>
    <chartFormat chart="19" format="187" series="1">
      <pivotArea type="data" outline="0" fieldPosition="0">
        <references count="1">
          <reference field="0" count="1" selected="0">
            <x v="10"/>
          </reference>
        </references>
      </pivotArea>
    </chartFormat>
    <chartFormat chart="19" format="188" series="1">
      <pivotArea type="data" outline="0" fieldPosition="0">
        <references count="1">
          <reference field="0" count="1" selected="0">
            <x v="12"/>
          </reference>
        </references>
      </pivotArea>
    </chartFormat>
    <chartFormat chart="19" format="189" series="1">
      <pivotArea type="data" outline="0" fieldPosition="0">
        <references count="1">
          <reference field="0" count="1" selected="0">
            <x v="14"/>
          </reference>
        </references>
      </pivotArea>
    </chartFormat>
    <chartFormat chart="19" format="190" series="1">
      <pivotArea type="data" outline="0" fieldPosition="0">
        <references count="1">
          <reference field="0" count="1" selected="0">
            <x v="16"/>
          </reference>
        </references>
      </pivotArea>
    </chartFormat>
    <chartFormat chart="19" format="191" series="1">
      <pivotArea type="data" outline="0" fieldPosition="0">
        <references count="1">
          <reference field="0" count="1" selected="0">
            <x v="18"/>
          </reference>
        </references>
      </pivotArea>
    </chartFormat>
    <chartFormat chart="19" format="192" series="1">
      <pivotArea type="data" outline="0" fieldPosition="0">
        <references count="1">
          <reference field="0" count="1" selected="0">
            <x v="20"/>
          </reference>
        </references>
      </pivotArea>
    </chartFormat>
    <chartFormat chart="19" format="193" series="1">
      <pivotArea type="data" outline="0" fieldPosition="0">
        <references count="1">
          <reference field="0" count="1" selected="0">
            <x v="21"/>
          </reference>
        </references>
      </pivotArea>
    </chartFormat>
    <chartFormat chart="19" format="194" series="1">
      <pivotArea type="data" outline="0" fieldPosition="0">
        <references count="1">
          <reference field="0" count="1" selected="0">
            <x v="22"/>
          </reference>
        </references>
      </pivotArea>
    </chartFormat>
    <chartFormat chart="20" format="208" series="1">
      <pivotArea type="data" outline="0" fieldPosition="0">
        <references count="1">
          <reference field="0" count="1" selected="0">
            <x v="2"/>
          </reference>
        </references>
      </pivotArea>
    </chartFormat>
    <chartFormat chart="20" format="209" series="1">
      <pivotArea type="data" outline="0" fieldPosition="0">
        <references count="1">
          <reference field="0" count="1" selected="0">
            <x v="4"/>
          </reference>
        </references>
      </pivotArea>
    </chartFormat>
    <chartFormat chart="20" format="210" series="1">
      <pivotArea type="data" outline="0" fieldPosition="0">
        <references count="1">
          <reference field="0" count="1" selected="0">
            <x v="6"/>
          </reference>
        </references>
      </pivotArea>
    </chartFormat>
    <chartFormat chart="20" format="211" series="1">
      <pivotArea type="data" outline="0" fieldPosition="0">
        <references count="1">
          <reference field="0" count="1" selected="0">
            <x v="7"/>
          </reference>
        </references>
      </pivotArea>
    </chartFormat>
    <chartFormat chart="20" format="212" series="1">
      <pivotArea type="data" outline="0" fieldPosition="0">
        <references count="1">
          <reference field="0" count="1" selected="0">
            <x v="8"/>
          </reference>
        </references>
      </pivotArea>
    </chartFormat>
    <chartFormat chart="20" format="213" series="1">
      <pivotArea type="data" outline="0" fieldPosition="0">
        <references count="1">
          <reference field="0" count="1" selected="0">
            <x v="10"/>
          </reference>
        </references>
      </pivotArea>
    </chartFormat>
    <chartFormat chart="20" format="214" series="1">
      <pivotArea type="data" outline="0" fieldPosition="0">
        <references count="1">
          <reference field="0" count="1" selected="0">
            <x v="12"/>
          </reference>
        </references>
      </pivotArea>
    </chartFormat>
    <chartFormat chart="20" format="215" series="1">
      <pivotArea type="data" outline="0" fieldPosition="0">
        <references count="1">
          <reference field="0" count="1" selected="0">
            <x v="14"/>
          </reference>
        </references>
      </pivotArea>
    </chartFormat>
    <chartFormat chart="20" format="216" series="1">
      <pivotArea type="data" outline="0" fieldPosition="0">
        <references count="1">
          <reference field="0" count="1" selected="0">
            <x v="16"/>
          </reference>
        </references>
      </pivotArea>
    </chartFormat>
    <chartFormat chart="20" format="217" series="1">
      <pivotArea type="data" outline="0" fieldPosition="0">
        <references count="1">
          <reference field="0" count="1" selected="0">
            <x v="18"/>
          </reference>
        </references>
      </pivotArea>
    </chartFormat>
    <chartFormat chart="20" format="218" series="1">
      <pivotArea type="data" outline="0" fieldPosition="0">
        <references count="1">
          <reference field="0" count="1" selected="0">
            <x v="20"/>
          </reference>
        </references>
      </pivotArea>
    </chartFormat>
    <chartFormat chart="20" format="219" series="1">
      <pivotArea type="data" outline="0" fieldPosition="0">
        <references count="1">
          <reference field="0" count="1" selected="0">
            <x v="21"/>
          </reference>
        </references>
      </pivotArea>
    </chartFormat>
    <chartFormat chart="20" format="220" series="1">
      <pivotArea type="data" outline="0" fieldPosition="0">
        <references count="1">
          <reference field="0" count="1" selected="0">
            <x v="22"/>
          </reference>
        </references>
      </pivotArea>
    </chartFormat>
    <chartFormat chart="21" format="234" series="1">
      <pivotArea type="data" outline="0" fieldPosition="0">
        <references count="1">
          <reference field="0" count="1" selected="0">
            <x v="2"/>
          </reference>
        </references>
      </pivotArea>
    </chartFormat>
    <chartFormat chart="21" format="235" series="1">
      <pivotArea type="data" outline="0" fieldPosition="0">
        <references count="1">
          <reference field="0" count="1" selected="0">
            <x v="4"/>
          </reference>
        </references>
      </pivotArea>
    </chartFormat>
    <chartFormat chart="21" format="236" series="1">
      <pivotArea type="data" outline="0" fieldPosition="0">
        <references count="1">
          <reference field="0" count="1" selected="0">
            <x v="6"/>
          </reference>
        </references>
      </pivotArea>
    </chartFormat>
    <chartFormat chart="21" format="237" series="1">
      <pivotArea type="data" outline="0" fieldPosition="0">
        <references count="1">
          <reference field="0" count="1" selected="0">
            <x v="7"/>
          </reference>
        </references>
      </pivotArea>
    </chartFormat>
    <chartFormat chart="21" format="238" series="1">
      <pivotArea type="data" outline="0" fieldPosition="0">
        <references count="1">
          <reference field="0" count="1" selected="0">
            <x v="8"/>
          </reference>
        </references>
      </pivotArea>
    </chartFormat>
    <chartFormat chart="21" format="239" series="1">
      <pivotArea type="data" outline="0" fieldPosition="0">
        <references count="1">
          <reference field="0" count="1" selected="0">
            <x v="10"/>
          </reference>
        </references>
      </pivotArea>
    </chartFormat>
    <chartFormat chart="21" format="240" series="1">
      <pivotArea type="data" outline="0" fieldPosition="0">
        <references count="1">
          <reference field="0" count="1" selected="0">
            <x v="12"/>
          </reference>
        </references>
      </pivotArea>
    </chartFormat>
    <chartFormat chart="21" format="241" series="1">
      <pivotArea type="data" outline="0" fieldPosition="0">
        <references count="1">
          <reference field="0" count="1" selected="0">
            <x v="14"/>
          </reference>
        </references>
      </pivotArea>
    </chartFormat>
    <chartFormat chart="21" format="242" series="1">
      <pivotArea type="data" outline="0" fieldPosition="0">
        <references count="1">
          <reference field="0" count="1" selected="0">
            <x v="16"/>
          </reference>
        </references>
      </pivotArea>
    </chartFormat>
    <chartFormat chart="21" format="243" series="1">
      <pivotArea type="data" outline="0" fieldPosition="0">
        <references count="1">
          <reference field="0" count="1" selected="0">
            <x v="18"/>
          </reference>
        </references>
      </pivotArea>
    </chartFormat>
    <chartFormat chart="21" format="244" series="1">
      <pivotArea type="data" outline="0" fieldPosition="0">
        <references count="1">
          <reference field="0" count="1" selected="0">
            <x v="20"/>
          </reference>
        </references>
      </pivotArea>
    </chartFormat>
    <chartFormat chart="21" format="245" series="1">
      <pivotArea type="data" outline="0" fieldPosition="0">
        <references count="1">
          <reference field="0" count="1" selected="0">
            <x v="21"/>
          </reference>
        </references>
      </pivotArea>
    </chartFormat>
    <chartFormat chart="21" format="246" series="1">
      <pivotArea type="data" outline="0" fieldPosition="0">
        <references count="1">
          <reference field="0" count="1" selected="0">
            <x v="22"/>
          </reference>
        </references>
      </pivotArea>
    </chartFormat>
    <chartFormat chart="22" format="260" series="1">
      <pivotArea type="data" outline="0" fieldPosition="0">
        <references count="1">
          <reference field="0" count="1" selected="0">
            <x v="2"/>
          </reference>
        </references>
      </pivotArea>
    </chartFormat>
    <chartFormat chart="22" format="261" series="1">
      <pivotArea type="data" outline="0" fieldPosition="0">
        <references count="1">
          <reference field="0" count="1" selected="0">
            <x v="4"/>
          </reference>
        </references>
      </pivotArea>
    </chartFormat>
    <chartFormat chart="22" format="262" series="1">
      <pivotArea type="data" outline="0" fieldPosition="0">
        <references count="1">
          <reference field="0" count="1" selected="0">
            <x v="6"/>
          </reference>
        </references>
      </pivotArea>
    </chartFormat>
    <chartFormat chart="22" format="263" series="1">
      <pivotArea type="data" outline="0" fieldPosition="0">
        <references count="1">
          <reference field="0" count="1" selected="0">
            <x v="7"/>
          </reference>
        </references>
      </pivotArea>
    </chartFormat>
    <chartFormat chart="22" format="264" series="1">
      <pivotArea type="data" outline="0" fieldPosition="0">
        <references count="1">
          <reference field="0" count="1" selected="0">
            <x v="8"/>
          </reference>
        </references>
      </pivotArea>
    </chartFormat>
    <chartFormat chart="22" format="265" series="1">
      <pivotArea type="data" outline="0" fieldPosition="0">
        <references count="1">
          <reference field="0" count="1" selected="0">
            <x v="10"/>
          </reference>
        </references>
      </pivotArea>
    </chartFormat>
    <chartFormat chart="22" format="266" series="1">
      <pivotArea type="data" outline="0" fieldPosition="0">
        <references count="1">
          <reference field="0" count="1" selected="0">
            <x v="12"/>
          </reference>
        </references>
      </pivotArea>
    </chartFormat>
    <chartFormat chart="22" format="267" series="1">
      <pivotArea type="data" outline="0" fieldPosition="0">
        <references count="1">
          <reference field="0" count="1" selected="0">
            <x v="14"/>
          </reference>
        </references>
      </pivotArea>
    </chartFormat>
    <chartFormat chart="22" format="268" series="1">
      <pivotArea type="data" outline="0" fieldPosition="0">
        <references count="1">
          <reference field="0" count="1" selected="0">
            <x v="16"/>
          </reference>
        </references>
      </pivotArea>
    </chartFormat>
    <chartFormat chart="22" format="269" series="1">
      <pivotArea type="data" outline="0" fieldPosition="0">
        <references count="1">
          <reference field="0" count="1" selected="0">
            <x v="18"/>
          </reference>
        </references>
      </pivotArea>
    </chartFormat>
    <chartFormat chart="22" format="270" series="1">
      <pivotArea type="data" outline="0" fieldPosition="0">
        <references count="1">
          <reference field="0" count="1" selected="0">
            <x v="20"/>
          </reference>
        </references>
      </pivotArea>
    </chartFormat>
    <chartFormat chart="22" format="271" series="1">
      <pivotArea type="data" outline="0" fieldPosition="0">
        <references count="1">
          <reference field="0" count="1" selected="0">
            <x v="21"/>
          </reference>
        </references>
      </pivotArea>
    </chartFormat>
    <chartFormat chart="22" format="272" series="1">
      <pivotArea type="data" outline="0" fieldPosition="0">
        <references count="1">
          <reference field="0" count="1" selected="0">
            <x v="22"/>
          </reference>
        </references>
      </pivotArea>
    </chartFormat>
    <chartFormat chart="22" format="273" series="1">
      <pivotArea type="data" outline="0" fieldPosition="0">
        <references count="2">
          <reference field="4294967294" count="1" selected="0">
            <x v="0"/>
          </reference>
          <reference field="0" count="1" selected="0">
            <x v="2"/>
          </reference>
        </references>
      </pivotArea>
    </chartFormat>
    <chartFormat chart="22" format="274" series="1">
      <pivotArea type="data" outline="0" fieldPosition="0">
        <references count="2">
          <reference field="4294967294" count="1" selected="0">
            <x v="0"/>
          </reference>
          <reference field="0" count="1" selected="0">
            <x v="4"/>
          </reference>
        </references>
      </pivotArea>
    </chartFormat>
    <chartFormat chart="22" format="275" series="1">
      <pivotArea type="data" outline="0" fieldPosition="0">
        <references count="2">
          <reference field="4294967294" count="1" selected="0">
            <x v="0"/>
          </reference>
          <reference field="0" count="1" selected="0">
            <x v="6"/>
          </reference>
        </references>
      </pivotArea>
    </chartFormat>
    <chartFormat chart="22" format="276" series="1">
      <pivotArea type="data" outline="0" fieldPosition="0">
        <references count="2">
          <reference field="4294967294" count="1" selected="0">
            <x v="0"/>
          </reference>
          <reference field="0" count="1" selected="0">
            <x v="7"/>
          </reference>
        </references>
      </pivotArea>
    </chartFormat>
    <chartFormat chart="22" format="277" series="1">
      <pivotArea type="data" outline="0" fieldPosition="0">
        <references count="2">
          <reference field="4294967294" count="1" selected="0">
            <x v="0"/>
          </reference>
          <reference field="0" count="1" selected="0">
            <x v="8"/>
          </reference>
        </references>
      </pivotArea>
    </chartFormat>
    <chartFormat chart="22" format="278" series="1">
      <pivotArea type="data" outline="0" fieldPosition="0">
        <references count="2">
          <reference field="4294967294" count="1" selected="0">
            <x v="0"/>
          </reference>
          <reference field="0" count="1" selected="0">
            <x v="10"/>
          </reference>
        </references>
      </pivotArea>
    </chartFormat>
    <chartFormat chart="22" format="279" series="1">
      <pivotArea type="data" outline="0" fieldPosition="0">
        <references count="2">
          <reference field="4294967294" count="1" selected="0">
            <x v="0"/>
          </reference>
          <reference field="0" count="1" selected="0">
            <x v="12"/>
          </reference>
        </references>
      </pivotArea>
    </chartFormat>
    <chartFormat chart="22" format="280" series="1">
      <pivotArea type="data" outline="0" fieldPosition="0">
        <references count="2">
          <reference field="4294967294" count="1" selected="0">
            <x v="0"/>
          </reference>
          <reference field="0" count="1" selected="0">
            <x v="14"/>
          </reference>
        </references>
      </pivotArea>
    </chartFormat>
    <chartFormat chart="22" format="281" series="1">
      <pivotArea type="data" outline="0" fieldPosition="0">
        <references count="2">
          <reference field="4294967294" count="1" selected="0">
            <x v="0"/>
          </reference>
          <reference field="0" count="1" selected="0">
            <x v="16"/>
          </reference>
        </references>
      </pivotArea>
    </chartFormat>
    <chartFormat chart="22" format="282" series="1">
      <pivotArea type="data" outline="0" fieldPosition="0">
        <references count="2">
          <reference field="4294967294" count="1" selected="0">
            <x v="0"/>
          </reference>
          <reference field="0" count="1" selected="0">
            <x v="18"/>
          </reference>
        </references>
      </pivotArea>
    </chartFormat>
    <chartFormat chart="22" format="283" series="1">
      <pivotArea type="data" outline="0" fieldPosition="0">
        <references count="2">
          <reference field="4294967294" count="1" selected="0">
            <x v="0"/>
          </reference>
          <reference field="0" count="1" selected="0">
            <x v="20"/>
          </reference>
        </references>
      </pivotArea>
    </chartFormat>
    <chartFormat chart="22" format="284" series="1">
      <pivotArea type="data" outline="0" fieldPosition="0">
        <references count="2">
          <reference field="4294967294" count="1" selected="0">
            <x v="0"/>
          </reference>
          <reference field="0" count="1" selected="0">
            <x v="21"/>
          </reference>
        </references>
      </pivotArea>
    </chartFormat>
    <chartFormat chart="22" format="285" series="1">
      <pivotArea type="data" outline="0" fieldPosition="0">
        <references count="2">
          <reference field="4294967294" count="1" selected="0">
            <x v="0"/>
          </reference>
          <reference field="0" count="1" selected="0">
            <x v="22"/>
          </reference>
        </references>
      </pivotArea>
    </chartFormat>
    <chartFormat chart="24" format="299" series="1">
      <pivotArea type="data" outline="0" fieldPosition="0">
        <references count="2">
          <reference field="4294967294" count="1" selected="0">
            <x v="0"/>
          </reference>
          <reference field="0" count="1" selected="0">
            <x v="2"/>
          </reference>
        </references>
      </pivotArea>
    </chartFormat>
    <chartFormat chart="24" format="300" series="1">
      <pivotArea type="data" outline="0" fieldPosition="0">
        <references count="2">
          <reference field="4294967294" count="1" selected="0">
            <x v="0"/>
          </reference>
          <reference field="0" count="1" selected="0">
            <x v="4"/>
          </reference>
        </references>
      </pivotArea>
    </chartFormat>
    <chartFormat chart="24" format="301" series="1">
      <pivotArea type="data" outline="0" fieldPosition="0">
        <references count="2">
          <reference field="4294967294" count="1" selected="0">
            <x v="0"/>
          </reference>
          <reference field="0" count="1" selected="0">
            <x v="6"/>
          </reference>
        </references>
      </pivotArea>
    </chartFormat>
    <chartFormat chart="24" format="302" series="1">
      <pivotArea type="data" outline="0" fieldPosition="0">
        <references count="2">
          <reference field="4294967294" count="1" selected="0">
            <x v="0"/>
          </reference>
          <reference field="0" count="1" selected="0">
            <x v="7"/>
          </reference>
        </references>
      </pivotArea>
    </chartFormat>
    <chartFormat chart="24" format="303" series="1">
      <pivotArea type="data" outline="0" fieldPosition="0">
        <references count="2">
          <reference field="4294967294" count="1" selected="0">
            <x v="0"/>
          </reference>
          <reference field="0" count="1" selected="0">
            <x v="8"/>
          </reference>
        </references>
      </pivotArea>
    </chartFormat>
    <chartFormat chart="24" format="304" series="1">
      <pivotArea type="data" outline="0" fieldPosition="0">
        <references count="2">
          <reference field="4294967294" count="1" selected="0">
            <x v="0"/>
          </reference>
          <reference field="0" count="1" selected="0">
            <x v="10"/>
          </reference>
        </references>
      </pivotArea>
    </chartFormat>
    <chartFormat chart="24" format="305" series="1">
      <pivotArea type="data" outline="0" fieldPosition="0">
        <references count="2">
          <reference field="4294967294" count="1" selected="0">
            <x v="0"/>
          </reference>
          <reference field="0" count="1" selected="0">
            <x v="12"/>
          </reference>
        </references>
      </pivotArea>
    </chartFormat>
    <chartFormat chart="24" format="306" series="1">
      <pivotArea type="data" outline="0" fieldPosition="0">
        <references count="2">
          <reference field="4294967294" count="1" selected="0">
            <x v="0"/>
          </reference>
          <reference field="0" count="1" selected="0">
            <x v="14"/>
          </reference>
        </references>
      </pivotArea>
    </chartFormat>
    <chartFormat chart="24" format="307" series="1">
      <pivotArea type="data" outline="0" fieldPosition="0">
        <references count="2">
          <reference field="4294967294" count="1" selected="0">
            <x v="0"/>
          </reference>
          <reference field="0" count="1" selected="0">
            <x v="16"/>
          </reference>
        </references>
      </pivotArea>
    </chartFormat>
    <chartFormat chart="24" format="308" series="1">
      <pivotArea type="data" outline="0" fieldPosition="0">
        <references count="2">
          <reference field="4294967294" count="1" selected="0">
            <x v="0"/>
          </reference>
          <reference field="0" count="1" selected="0">
            <x v="18"/>
          </reference>
        </references>
      </pivotArea>
    </chartFormat>
    <chartFormat chart="24" format="309" series="1">
      <pivotArea type="data" outline="0" fieldPosition="0">
        <references count="2">
          <reference field="4294967294" count="1" selected="0">
            <x v="0"/>
          </reference>
          <reference field="0" count="1" selected="0">
            <x v="20"/>
          </reference>
        </references>
      </pivotArea>
    </chartFormat>
    <chartFormat chart="24" format="310" series="1">
      <pivotArea type="data" outline="0" fieldPosition="0">
        <references count="2">
          <reference field="4294967294" count="1" selected="0">
            <x v="0"/>
          </reference>
          <reference field="0" count="1" selected="0">
            <x v="21"/>
          </reference>
        </references>
      </pivotArea>
    </chartFormat>
    <chartFormat chart="24" format="311" series="1">
      <pivotArea type="data" outline="0" fieldPosition="0">
        <references count="2">
          <reference field="4294967294" count="1" selected="0">
            <x v="0"/>
          </reference>
          <reference field="0" count="1" selected="0">
            <x v="22"/>
          </reference>
        </references>
      </pivotArea>
    </chartFormat>
    <chartFormat chart="25" format="0" series="1">
      <pivotArea type="data" outline="0" fieldPosition="0">
        <references count="2">
          <reference field="4294967294" count="1" selected="0">
            <x v="0"/>
          </reference>
          <reference field="0" count="1" selected="0">
            <x v="2"/>
          </reference>
        </references>
      </pivotArea>
    </chartFormat>
    <chartFormat chart="25" format="1" series="1">
      <pivotArea type="data" outline="0" fieldPosition="0">
        <references count="2">
          <reference field="4294967294" count="1" selected="0">
            <x v="0"/>
          </reference>
          <reference field="0" count="1" selected="0">
            <x v="4"/>
          </reference>
        </references>
      </pivotArea>
    </chartFormat>
    <chartFormat chart="25" format="2" series="1">
      <pivotArea type="data" outline="0" fieldPosition="0">
        <references count="2">
          <reference field="4294967294" count="1" selected="0">
            <x v="0"/>
          </reference>
          <reference field="0" count="1" selected="0">
            <x v="8"/>
          </reference>
        </references>
      </pivotArea>
    </chartFormat>
    <chartFormat chart="25" format="3" series="1">
      <pivotArea type="data" outline="0" fieldPosition="0">
        <references count="2">
          <reference field="4294967294" count="1" selected="0">
            <x v="0"/>
          </reference>
          <reference field="0" count="1" selected="0">
            <x v="10"/>
          </reference>
        </references>
      </pivotArea>
    </chartFormat>
    <chartFormat chart="25" format="4" series="1">
      <pivotArea type="data" outline="0" fieldPosition="0">
        <references count="2">
          <reference field="4294967294" count="1" selected="0">
            <x v="0"/>
          </reference>
          <reference field="0" count="1" selected="0">
            <x v="12"/>
          </reference>
        </references>
      </pivotArea>
    </chartFormat>
    <chartFormat chart="25" format="5" series="1">
      <pivotArea type="data" outline="0" fieldPosition="0">
        <references count="2">
          <reference field="4294967294" count="1" selected="0">
            <x v="0"/>
          </reference>
          <reference field="0" count="1" selected="0">
            <x v="14"/>
          </reference>
        </references>
      </pivotArea>
    </chartFormat>
    <chartFormat chart="25" format="6" series="1">
      <pivotArea type="data" outline="0" fieldPosition="0">
        <references count="2">
          <reference field="4294967294" count="1" selected="0">
            <x v="0"/>
          </reference>
          <reference field="0" count="1" selected="0">
            <x v="16"/>
          </reference>
        </references>
      </pivotArea>
    </chartFormat>
    <chartFormat chart="25" format="7" series="1">
      <pivotArea type="data" outline="0" fieldPosition="0">
        <references count="2">
          <reference field="4294967294" count="1" selected="0">
            <x v="0"/>
          </reference>
          <reference field="0" count="1" selected="0">
            <x v="18"/>
          </reference>
        </references>
      </pivotArea>
    </chartFormat>
    <chartFormat chart="25" format="8" series="1">
      <pivotArea type="data" outline="0" fieldPosition="0">
        <references count="2">
          <reference field="4294967294" count="1" selected="0">
            <x v="0"/>
          </reference>
          <reference field="0" count="1" selected="0">
            <x v="20"/>
          </reference>
        </references>
      </pivotArea>
    </chartFormat>
    <chartFormat chart="25" format="9" series="1">
      <pivotArea type="data" outline="0" fieldPosition="0">
        <references count="2">
          <reference field="4294967294" count="1" selected="0">
            <x v="0"/>
          </reference>
          <reference field="0" count="1" selected="0">
            <x v="21"/>
          </reference>
        </references>
      </pivotArea>
    </chartFormat>
    <chartFormat chart="25" format="10" series="1">
      <pivotArea type="data" outline="0" fieldPosition="0">
        <references count="2">
          <reference field="4294967294" count="1" selected="0">
            <x v="0"/>
          </reference>
          <reference field="0" count="1" selected="0">
            <x v="2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2.xml><?xml version="1.0" encoding="utf-8"?>
<pivotTableDefinition xmlns="http://schemas.openxmlformats.org/spreadsheetml/2006/main" xmlns:mc="http://schemas.openxmlformats.org/markup-compatibility/2006" xmlns:xr="http://schemas.microsoft.com/office/spreadsheetml/2014/revision" mc:Ignorable="xr" xr:uid="{00000000-0007-0000-0E00-000000000000}" name="TablaDinámica1" cacheId="0"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chartFormat="19">
  <location ref="A5:M16" firstHeaderRow="1" firstDataRow="2" firstDataCol="1" rowPageCount="1" colPageCount="1"/>
  <pivotFields count="34">
    <pivotField axis="axisCol" showAll="0">
      <items count="26">
        <item x="16"/>
        <item h="1" x="0"/>
        <item x="1"/>
        <item h="1" x="2"/>
        <item x="3"/>
        <item x="20"/>
        <item x="18"/>
        <item x="22"/>
        <item x="21"/>
        <item h="1" x="6"/>
        <item x="7"/>
        <item h="1" x="8"/>
        <item x="9"/>
        <item h="1" x="17"/>
        <item x="23"/>
        <item h="1" x="10"/>
        <item x="11"/>
        <item h="1" x="12"/>
        <item x="13"/>
        <item x="19"/>
        <item x="4"/>
        <item x="5"/>
        <item x="14"/>
        <item x="15"/>
        <item x="24"/>
        <item t="default"/>
      </items>
    </pivotField>
    <pivotField showAll="0"/>
    <pivotField showAll="0"/>
    <pivotField axis="axisRow" showAll="0">
      <items count="41">
        <item x="12"/>
        <item x="24"/>
        <item x="0"/>
        <item x="1"/>
        <item x="2"/>
        <item x="3"/>
        <item x="4"/>
        <item x="16"/>
        <item x="28"/>
        <item x="5"/>
        <item x="20"/>
        <item x="37"/>
        <item x="9"/>
        <item x="21"/>
        <item x="10"/>
        <item x="22"/>
        <item x="15"/>
        <item x="27"/>
        <item x="14"/>
        <item x="26"/>
        <item x="11"/>
        <item x="23"/>
        <item x="13"/>
        <item x="25"/>
        <item x="19"/>
        <item x="31"/>
        <item x="6"/>
        <item x="18"/>
        <item x="30"/>
        <item x="17"/>
        <item x="29"/>
        <item x="38"/>
        <item x="7"/>
        <item x="8"/>
        <item x="33"/>
        <item m="1" x="39"/>
        <item x="34"/>
        <item x="35"/>
        <item x="32"/>
        <item x="36"/>
        <item t="default"/>
      </items>
    </pivotField>
    <pivotField axis="axisPage" multipleItemSelectionAllowed="1" showAll="0">
      <items count="7">
        <item h="1" x="4"/>
        <item x="0"/>
        <item h="1" x="1"/>
        <item h="1" x="2"/>
        <item h="1" x="5"/>
        <item h="1"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s>
  <rowFields count="1">
    <field x="3"/>
  </rowFields>
  <rowItems count="10">
    <i>
      <x v="2"/>
    </i>
    <i>
      <x v="3"/>
    </i>
    <i>
      <x v="4"/>
    </i>
    <i>
      <x v="5"/>
    </i>
    <i>
      <x v="6"/>
    </i>
    <i>
      <x v="9"/>
    </i>
    <i>
      <x v="26"/>
    </i>
    <i>
      <x v="32"/>
    </i>
    <i>
      <x v="33"/>
    </i>
    <i t="grand">
      <x/>
    </i>
  </rowItems>
  <colFields count="1">
    <field x="0"/>
  </colFields>
  <colItems count="12">
    <i>
      <x/>
    </i>
    <i>
      <x v="2"/>
    </i>
    <i>
      <x v="4"/>
    </i>
    <i>
      <x v="10"/>
    </i>
    <i>
      <x v="12"/>
    </i>
    <i>
      <x v="16"/>
    </i>
    <i>
      <x v="18"/>
    </i>
    <i>
      <x v="20"/>
    </i>
    <i>
      <x v="21"/>
    </i>
    <i>
      <x v="22"/>
    </i>
    <i>
      <x v="23"/>
    </i>
    <i t="grand">
      <x/>
    </i>
  </colItems>
  <pageFields count="1">
    <pageField fld="4" hier="-1"/>
  </pageFields>
  <dataFields count="1">
    <dataField name="Promedio de OTROS COLIFORMES (TOTAL)" fld="31" subtotal="average" baseField="3" baseItem="5"/>
  </dataFields>
  <formats count="10">
    <format dxfId="152">
      <pivotArea type="all" dataOnly="0" outline="0" fieldPosition="0"/>
    </format>
    <format dxfId="151">
      <pivotArea outline="0" collapsedLevelsAreSubtotals="1" fieldPosition="0"/>
    </format>
    <format dxfId="150">
      <pivotArea type="origin" dataOnly="0" labelOnly="1" outline="0" fieldPosition="0"/>
    </format>
    <format dxfId="149">
      <pivotArea field="0" type="button" dataOnly="0" labelOnly="1" outline="0" axis="axisCol" fieldPosition="0"/>
    </format>
    <format dxfId="148">
      <pivotArea type="topRight" dataOnly="0" labelOnly="1" outline="0" fieldPosition="0"/>
    </format>
    <format dxfId="147">
      <pivotArea field="3" type="button" dataOnly="0" labelOnly="1" outline="0" axis="axisRow" fieldPosition="0"/>
    </format>
    <format dxfId="146">
      <pivotArea dataOnly="0" labelOnly="1" fieldPosition="0">
        <references count="1">
          <reference field="3" count="9">
            <x v="2"/>
            <x v="3"/>
            <x v="4"/>
            <x v="5"/>
            <x v="6"/>
            <x v="9"/>
            <x v="26"/>
            <x v="32"/>
            <x v="33"/>
          </reference>
        </references>
      </pivotArea>
    </format>
    <format dxfId="145">
      <pivotArea dataOnly="0" labelOnly="1" grandRow="1" outline="0" fieldPosition="0"/>
    </format>
    <format dxfId="144">
      <pivotArea dataOnly="0" labelOnly="1" fieldPosition="0">
        <references count="1">
          <reference field="0" count="18">
            <x v="0"/>
            <x v="1"/>
            <x v="2"/>
            <x v="3"/>
            <x v="4"/>
            <x v="9"/>
            <x v="10"/>
            <x v="11"/>
            <x v="12"/>
            <x v="13"/>
            <x v="15"/>
            <x v="16"/>
            <x v="17"/>
            <x v="18"/>
            <x v="20"/>
            <x v="21"/>
            <x v="22"/>
            <x v="23"/>
          </reference>
        </references>
      </pivotArea>
    </format>
    <format dxfId="143">
      <pivotArea dataOnly="0" labelOnly="1" grandCol="1" outline="0" fieldPosition="0"/>
    </format>
  </formats>
  <chartFormats count="130">
    <chartFormat chart="10" format="72" series="1">
      <pivotArea type="data" outline="0" fieldPosition="0">
        <references count="1">
          <reference field="0" count="1" selected="0">
            <x v="0"/>
          </reference>
        </references>
      </pivotArea>
    </chartFormat>
    <chartFormat chart="10" format="73" series="1">
      <pivotArea type="data" outline="0" fieldPosition="0">
        <references count="1">
          <reference field="0" count="1" selected="0">
            <x v="1"/>
          </reference>
        </references>
      </pivotArea>
    </chartFormat>
    <chartFormat chart="10" format="74" series="1">
      <pivotArea type="data" outline="0" fieldPosition="0">
        <references count="1">
          <reference field="0" count="1" selected="0">
            <x v="2"/>
          </reference>
        </references>
      </pivotArea>
    </chartFormat>
    <chartFormat chart="10" format="75" series="1">
      <pivotArea type="data" outline="0" fieldPosition="0">
        <references count="1">
          <reference field="0" count="1" selected="0">
            <x v="3"/>
          </reference>
        </references>
      </pivotArea>
    </chartFormat>
    <chartFormat chart="10" format="76" series="1">
      <pivotArea type="data" outline="0" fieldPosition="0">
        <references count="1">
          <reference field="0" count="1" selected="0">
            <x v="4"/>
          </reference>
        </references>
      </pivotArea>
    </chartFormat>
    <chartFormat chart="10" format="77" series="1">
      <pivotArea type="data" outline="0" fieldPosition="0">
        <references count="1">
          <reference field="0" count="1" selected="0">
            <x v="9"/>
          </reference>
        </references>
      </pivotArea>
    </chartFormat>
    <chartFormat chart="10" format="78" series="1">
      <pivotArea type="data" outline="0" fieldPosition="0">
        <references count="1">
          <reference field="0" count="1" selected="0">
            <x v="10"/>
          </reference>
        </references>
      </pivotArea>
    </chartFormat>
    <chartFormat chart="10" format="79" series="1">
      <pivotArea type="data" outline="0" fieldPosition="0">
        <references count="1">
          <reference field="0" count="1" selected="0">
            <x v="11"/>
          </reference>
        </references>
      </pivotArea>
    </chartFormat>
    <chartFormat chart="10" format="80" series="1">
      <pivotArea type="data" outline="0" fieldPosition="0">
        <references count="1">
          <reference field="0" count="1" selected="0">
            <x v="12"/>
          </reference>
        </references>
      </pivotArea>
    </chartFormat>
    <chartFormat chart="10" format="81" series="1">
      <pivotArea type="data" outline="0" fieldPosition="0">
        <references count="1">
          <reference field="0" count="1" selected="0">
            <x v="13"/>
          </reference>
        </references>
      </pivotArea>
    </chartFormat>
    <chartFormat chart="10" format="82" series="1">
      <pivotArea type="data" outline="0" fieldPosition="0">
        <references count="1">
          <reference field="0" count="1" selected="0">
            <x v="15"/>
          </reference>
        </references>
      </pivotArea>
    </chartFormat>
    <chartFormat chart="10" format="83" series="1">
      <pivotArea type="data" outline="0" fieldPosition="0">
        <references count="1">
          <reference field="0" count="1" selected="0">
            <x v="16"/>
          </reference>
        </references>
      </pivotArea>
    </chartFormat>
    <chartFormat chart="10" format="84" series="1">
      <pivotArea type="data" outline="0" fieldPosition="0">
        <references count="1">
          <reference field="0" count="1" selected="0">
            <x v="17"/>
          </reference>
        </references>
      </pivotArea>
    </chartFormat>
    <chartFormat chart="10" format="85" series="1">
      <pivotArea type="data" outline="0" fieldPosition="0">
        <references count="1">
          <reference field="0" count="1" selected="0">
            <x v="18"/>
          </reference>
        </references>
      </pivotArea>
    </chartFormat>
    <chartFormat chart="10" format="86" series="1">
      <pivotArea type="data" outline="0" fieldPosition="0">
        <references count="1">
          <reference field="0" count="1" selected="0">
            <x v="20"/>
          </reference>
        </references>
      </pivotArea>
    </chartFormat>
    <chartFormat chart="10" format="87" series="1">
      <pivotArea type="data" outline="0" fieldPosition="0">
        <references count="1">
          <reference field="0" count="1" selected="0">
            <x v="21"/>
          </reference>
        </references>
      </pivotArea>
    </chartFormat>
    <chartFormat chart="10" format="88" series="1">
      <pivotArea type="data" outline="0" fieldPosition="0">
        <references count="1">
          <reference field="0" count="1" selected="0">
            <x v="22"/>
          </reference>
        </references>
      </pivotArea>
    </chartFormat>
    <chartFormat chart="10" format="89" series="1">
      <pivotArea type="data" outline="0" fieldPosition="0">
        <references count="1">
          <reference field="0" count="1" selected="0">
            <x v="23"/>
          </reference>
        </references>
      </pivotArea>
    </chartFormat>
    <chartFormat chart="12" format="162" series="1">
      <pivotArea type="data" outline="0" fieldPosition="0">
        <references count="1">
          <reference field="0" count="1" selected="0">
            <x v="0"/>
          </reference>
        </references>
      </pivotArea>
    </chartFormat>
    <chartFormat chart="12" format="163" series="1">
      <pivotArea type="data" outline="0" fieldPosition="0">
        <references count="1">
          <reference field="0" count="1" selected="0">
            <x v="1"/>
          </reference>
        </references>
      </pivotArea>
    </chartFormat>
    <chartFormat chart="12" format="164" series="1">
      <pivotArea type="data" outline="0" fieldPosition="0">
        <references count="1">
          <reference field="0" count="1" selected="0">
            <x v="2"/>
          </reference>
        </references>
      </pivotArea>
    </chartFormat>
    <chartFormat chart="12" format="165" series="1">
      <pivotArea type="data" outline="0" fieldPosition="0">
        <references count="1">
          <reference field="0" count="1" selected="0">
            <x v="3"/>
          </reference>
        </references>
      </pivotArea>
    </chartFormat>
    <chartFormat chart="12" format="166" series="1">
      <pivotArea type="data" outline="0" fieldPosition="0">
        <references count="1">
          <reference field="0" count="1" selected="0">
            <x v="4"/>
          </reference>
        </references>
      </pivotArea>
    </chartFormat>
    <chartFormat chart="12" format="167" series="1">
      <pivotArea type="data" outline="0" fieldPosition="0">
        <references count="1">
          <reference field="0" count="1" selected="0">
            <x v="9"/>
          </reference>
        </references>
      </pivotArea>
    </chartFormat>
    <chartFormat chart="12" format="168" series="1">
      <pivotArea type="data" outline="0" fieldPosition="0">
        <references count="1">
          <reference field="0" count="1" selected="0">
            <x v="10"/>
          </reference>
        </references>
      </pivotArea>
    </chartFormat>
    <chartFormat chart="12" format="169" series="1">
      <pivotArea type="data" outline="0" fieldPosition="0">
        <references count="1">
          <reference field="0" count="1" selected="0">
            <x v="11"/>
          </reference>
        </references>
      </pivotArea>
    </chartFormat>
    <chartFormat chart="12" format="170" series="1">
      <pivotArea type="data" outline="0" fieldPosition="0">
        <references count="1">
          <reference field="0" count="1" selected="0">
            <x v="12"/>
          </reference>
        </references>
      </pivotArea>
    </chartFormat>
    <chartFormat chart="12" format="171" series="1">
      <pivotArea type="data" outline="0" fieldPosition="0">
        <references count="1">
          <reference field="0" count="1" selected="0">
            <x v="13"/>
          </reference>
        </references>
      </pivotArea>
    </chartFormat>
    <chartFormat chart="12" format="172" series="1">
      <pivotArea type="data" outline="0" fieldPosition="0">
        <references count="1">
          <reference field="0" count="1" selected="0">
            <x v="15"/>
          </reference>
        </references>
      </pivotArea>
    </chartFormat>
    <chartFormat chart="12" format="173" series="1">
      <pivotArea type="data" outline="0" fieldPosition="0">
        <references count="1">
          <reference field="0" count="1" selected="0">
            <x v="16"/>
          </reference>
        </references>
      </pivotArea>
    </chartFormat>
    <chartFormat chart="12" format="174" series="1">
      <pivotArea type="data" outline="0" fieldPosition="0">
        <references count="1">
          <reference field="0" count="1" selected="0">
            <x v="17"/>
          </reference>
        </references>
      </pivotArea>
    </chartFormat>
    <chartFormat chart="12" format="175" series="1">
      <pivotArea type="data" outline="0" fieldPosition="0">
        <references count="1">
          <reference field="0" count="1" selected="0">
            <x v="18"/>
          </reference>
        </references>
      </pivotArea>
    </chartFormat>
    <chartFormat chart="12" format="176" series="1">
      <pivotArea type="data" outline="0" fieldPosition="0">
        <references count="1">
          <reference field="0" count="1" selected="0">
            <x v="20"/>
          </reference>
        </references>
      </pivotArea>
    </chartFormat>
    <chartFormat chart="12" format="177" series="1">
      <pivotArea type="data" outline="0" fieldPosition="0">
        <references count="1">
          <reference field="0" count="1" selected="0">
            <x v="21"/>
          </reference>
        </references>
      </pivotArea>
    </chartFormat>
    <chartFormat chart="12" format="178" series="1">
      <pivotArea type="data" outline="0" fieldPosition="0">
        <references count="1">
          <reference field="0" count="1" selected="0">
            <x v="22"/>
          </reference>
        </references>
      </pivotArea>
    </chartFormat>
    <chartFormat chart="12" format="179" series="1">
      <pivotArea type="data" outline="0" fieldPosition="0">
        <references count="1">
          <reference field="0" count="1" selected="0">
            <x v="23"/>
          </reference>
        </references>
      </pivotArea>
    </chartFormat>
    <chartFormat chart="13" format="198" series="1">
      <pivotArea type="data" outline="0" fieldPosition="0">
        <references count="1">
          <reference field="0" count="1" selected="0">
            <x v="0"/>
          </reference>
        </references>
      </pivotArea>
    </chartFormat>
    <chartFormat chart="13" format="199" series="1">
      <pivotArea type="data" outline="0" fieldPosition="0">
        <references count="1">
          <reference field="0" count="1" selected="0">
            <x v="1"/>
          </reference>
        </references>
      </pivotArea>
    </chartFormat>
    <chartFormat chart="13" format="200" series="1">
      <pivotArea type="data" outline="0" fieldPosition="0">
        <references count="1">
          <reference field="0" count="1" selected="0">
            <x v="2"/>
          </reference>
        </references>
      </pivotArea>
    </chartFormat>
    <chartFormat chart="13" format="201" series="1">
      <pivotArea type="data" outline="0" fieldPosition="0">
        <references count="1">
          <reference field="0" count="1" selected="0">
            <x v="3"/>
          </reference>
        </references>
      </pivotArea>
    </chartFormat>
    <chartFormat chart="13" format="202" series="1">
      <pivotArea type="data" outline="0" fieldPosition="0">
        <references count="1">
          <reference field="0" count="1" selected="0">
            <x v="4"/>
          </reference>
        </references>
      </pivotArea>
    </chartFormat>
    <chartFormat chart="13" format="203" series="1">
      <pivotArea type="data" outline="0" fieldPosition="0">
        <references count="1">
          <reference field="0" count="1" selected="0">
            <x v="9"/>
          </reference>
        </references>
      </pivotArea>
    </chartFormat>
    <chartFormat chart="13" format="204" series="1">
      <pivotArea type="data" outline="0" fieldPosition="0">
        <references count="1">
          <reference field="0" count="1" selected="0">
            <x v="10"/>
          </reference>
        </references>
      </pivotArea>
    </chartFormat>
    <chartFormat chart="13" format="205" series="1">
      <pivotArea type="data" outline="0" fieldPosition="0">
        <references count="1">
          <reference field="0" count="1" selected="0">
            <x v="11"/>
          </reference>
        </references>
      </pivotArea>
    </chartFormat>
    <chartFormat chart="13" format="206" series="1">
      <pivotArea type="data" outline="0" fieldPosition="0">
        <references count="1">
          <reference field="0" count="1" selected="0">
            <x v="12"/>
          </reference>
        </references>
      </pivotArea>
    </chartFormat>
    <chartFormat chart="13" format="207" series="1">
      <pivotArea type="data" outline="0" fieldPosition="0">
        <references count="1">
          <reference field="0" count="1" selected="0">
            <x v="13"/>
          </reference>
        </references>
      </pivotArea>
    </chartFormat>
    <chartFormat chart="13" format="208" series="1">
      <pivotArea type="data" outline="0" fieldPosition="0">
        <references count="1">
          <reference field="0" count="1" selected="0">
            <x v="15"/>
          </reference>
        </references>
      </pivotArea>
    </chartFormat>
    <chartFormat chart="13" format="209" series="1">
      <pivotArea type="data" outline="0" fieldPosition="0">
        <references count="1">
          <reference field="0" count="1" selected="0">
            <x v="16"/>
          </reference>
        </references>
      </pivotArea>
    </chartFormat>
    <chartFormat chart="13" format="210" series="1">
      <pivotArea type="data" outline="0" fieldPosition="0">
        <references count="1">
          <reference field="0" count="1" selected="0">
            <x v="17"/>
          </reference>
        </references>
      </pivotArea>
    </chartFormat>
    <chartFormat chart="13" format="211" series="1">
      <pivotArea type="data" outline="0" fieldPosition="0">
        <references count="1">
          <reference field="0" count="1" selected="0">
            <x v="18"/>
          </reference>
        </references>
      </pivotArea>
    </chartFormat>
    <chartFormat chart="13" format="212" series="1">
      <pivotArea type="data" outline="0" fieldPosition="0">
        <references count="1">
          <reference field="0" count="1" selected="0">
            <x v="20"/>
          </reference>
        </references>
      </pivotArea>
    </chartFormat>
    <chartFormat chart="13" format="213" series="1">
      <pivotArea type="data" outline="0" fieldPosition="0">
        <references count="1">
          <reference field="0" count="1" selected="0">
            <x v="21"/>
          </reference>
        </references>
      </pivotArea>
    </chartFormat>
    <chartFormat chart="13" format="214" series="1">
      <pivotArea type="data" outline="0" fieldPosition="0">
        <references count="1">
          <reference field="0" count="1" selected="0">
            <x v="22"/>
          </reference>
        </references>
      </pivotArea>
    </chartFormat>
    <chartFormat chart="13" format="215" series="1">
      <pivotArea type="data" outline="0" fieldPosition="0">
        <references count="1">
          <reference field="0" count="1" selected="0">
            <x v="23"/>
          </reference>
        </references>
      </pivotArea>
    </chartFormat>
    <chartFormat chart="14" format="234" series="1">
      <pivotArea type="data" outline="0" fieldPosition="0">
        <references count="1">
          <reference field="0" count="1" selected="0">
            <x v="0"/>
          </reference>
        </references>
      </pivotArea>
    </chartFormat>
    <chartFormat chart="14" format="235" series="1">
      <pivotArea type="data" outline="0" fieldPosition="0">
        <references count="1">
          <reference field="0" count="1" selected="0">
            <x v="1"/>
          </reference>
        </references>
      </pivotArea>
    </chartFormat>
    <chartFormat chart="14" format="236" series="1">
      <pivotArea type="data" outline="0" fieldPosition="0">
        <references count="1">
          <reference field="0" count="1" selected="0">
            <x v="2"/>
          </reference>
        </references>
      </pivotArea>
    </chartFormat>
    <chartFormat chart="14" format="237" series="1">
      <pivotArea type="data" outline="0" fieldPosition="0">
        <references count="1">
          <reference field="0" count="1" selected="0">
            <x v="3"/>
          </reference>
        </references>
      </pivotArea>
    </chartFormat>
    <chartFormat chart="14" format="238" series="1">
      <pivotArea type="data" outline="0" fieldPosition="0">
        <references count="1">
          <reference field="0" count="1" selected="0">
            <x v="4"/>
          </reference>
        </references>
      </pivotArea>
    </chartFormat>
    <chartFormat chart="14" format="239" series="1">
      <pivotArea type="data" outline="0" fieldPosition="0">
        <references count="1">
          <reference field="0" count="1" selected="0">
            <x v="9"/>
          </reference>
        </references>
      </pivotArea>
    </chartFormat>
    <chartFormat chart="14" format="240" series="1">
      <pivotArea type="data" outline="0" fieldPosition="0">
        <references count="1">
          <reference field="0" count="1" selected="0">
            <x v="10"/>
          </reference>
        </references>
      </pivotArea>
    </chartFormat>
    <chartFormat chart="14" format="241" series="1">
      <pivotArea type="data" outline="0" fieldPosition="0">
        <references count="1">
          <reference field="0" count="1" selected="0">
            <x v="11"/>
          </reference>
        </references>
      </pivotArea>
    </chartFormat>
    <chartFormat chart="14" format="242" series="1">
      <pivotArea type="data" outline="0" fieldPosition="0">
        <references count="1">
          <reference field="0" count="1" selected="0">
            <x v="12"/>
          </reference>
        </references>
      </pivotArea>
    </chartFormat>
    <chartFormat chart="14" format="243" series="1">
      <pivotArea type="data" outline="0" fieldPosition="0">
        <references count="1">
          <reference field="0" count="1" selected="0">
            <x v="13"/>
          </reference>
        </references>
      </pivotArea>
    </chartFormat>
    <chartFormat chart="14" format="244" series="1">
      <pivotArea type="data" outline="0" fieldPosition="0">
        <references count="1">
          <reference field="0" count="1" selected="0">
            <x v="15"/>
          </reference>
        </references>
      </pivotArea>
    </chartFormat>
    <chartFormat chart="14" format="245" series="1">
      <pivotArea type="data" outline="0" fieldPosition="0">
        <references count="1">
          <reference field="0" count="1" selected="0">
            <x v="16"/>
          </reference>
        </references>
      </pivotArea>
    </chartFormat>
    <chartFormat chart="14" format="246" series="1">
      <pivotArea type="data" outline="0" fieldPosition="0">
        <references count="1">
          <reference field="0" count="1" selected="0">
            <x v="17"/>
          </reference>
        </references>
      </pivotArea>
    </chartFormat>
    <chartFormat chart="14" format="247" series="1">
      <pivotArea type="data" outline="0" fieldPosition="0">
        <references count="1">
          <reference field="0" count="1" selected="0">
            <x v="18"/>
          </reference>
        </references>
      </pivotArea>
    </chartFormat>
    <chartFormat chart="14" format="248" series="1">
      <pivotArea type="data" outline="0" fieldPosition="0">
        <references count="1">
          <reference field="0" count="1" selected="0">
            <x v="20"/>
          </reference>
        </references>
      </pivotArea>
    </chartFormat>
    <chartFormat chart="14" format="249" series="1">
      <pivotArea type="data" outline="0" fieldPosition="0">
        <references count="1">
          <reference field="0" count="1" selected="0">
            <x v="21"/>
          </reference>
        </references>
      </pivotArea>
    </chartFormat>
    <chartFormat chart="14" format="250" series="1">
      <pivotArea type="data" outline="0" fieldPosition="0">
        <references count="1">
          <reference field="0" count="1" selected="0">
            <x v="22"/>
          </reference>
        </references>
      </pivotArea>
    </chartFormat>
    <chartFormat chart="14" format="251" series="1">
      <pivotArea type="data" outline="0" fieldPosition="0">
        <references count="1">
          <reference field="0" count="1" selected="0">
            <x v="23"/>
          </reference>
        </references>
      </pivotArea>
    </chartFormat>
    <chartFormat chart="15" format="270" series="1">
      <pivotArea type="data" outline="0" fieldPosition="0">
        <references count="1">
          <reference field="0" count="1" selected="0">
            <x v="0"/>
          </reference>
        </references>
      </pivotArea>
    </chartFormat>
    <chartFormat chart="15" format="271" series="1">
      <pivotArea type="data" outline="0" fieldPosition="0">
        <references count="1">
          <reference field="0" count="1" selected="0">
            <x v="1"/>
          </reference>
        </references>
      </pivotArea>
    </chartFormat>
    <chartFormat chart="15" format="272" series="1">
      <pivotArea type="data" outline="0" fieldPosition="0">
        <references count="1">
          <reference field="0" count="1" selected="0">
            <x v="2"/>
          </reference>
        </references>
      </pivotArea>
    </chartFormat>
    <chartFormat chart="15" format="273" series="1">
      <pivotArea type="data" outline="0" fieldPosition="0">
        <references count="1">
          <reference field="0" count="1" selected="0">
            <x v="3"/>
          </reference>
        </references>
      </pivotArea>
    </chartFormat>
    <chartFormat chart="15" format="274" series="1">
      <pivotArea type="data" outline="0" fieldPosition="0">
        <references count="1">
          <reference field="0" count="1" selected="0">
            <x v="4"/>
          </reference>
        </references>
      </pivotArea>
    </chartFormat>
    <chartFormat chart="15" format="275" series="1">
      <pivotArea type="data" outline="0" fieldPosition="0">
        <references count="1">
          <reference field="0" count="1" selected="0">
            <x v="9"/>
          </reference>
        </references>
      </pivotArea>
    </chartFormat>
    <chartFormat chart="15" format="276" series="1">
      <pivotArea type="data" outline="0" fieldPosition="0">
        <references count="1">
          <reference field="0" count="1" selected="0">
            <x v="10"/>
          </reference>
        </references>
      </pivotArea>
    </chartFormat>
    <chartFormat chart="15" format="277" series="1">
      <pivotArea type="data" outline="0" fieldPosition="0">
        <references count="1">
          <reference field="0" count="1" selected="0">
            <x v="11"/>
          </reference>
        </references>
      </pivotArea>
    </chartFormat>
    <chartFormat chart="15" format="278" series="1">
      <pivotArea type="data" outline="0" fieldPosition="0">
        <references count="1">
          <reference field="0" count="1" selected="0">
            <x v="12"/>
          </reference>
        </references>
      </pivotArea>
    </chartFormat>
    <chartFormat chart="15" format="279" series="1">
      <pivotArea type="data" outline="0" fieldPosition="0">
        <references count="1">
          <reference field="0" count="1" selected="0">
            <x v="13"/>
          </reference>
        </references>
      </pivotArea>
    </chartFormat>
    <chartFormat chart="15" format="280" series="1">
      <pivotArea type="data" outline="0" fieldPosition="0">
        <references count="1">
          <reference field="0" count="1" selected="0">
            <x v="15"/>
          </reference>
        </references>
      </pivotArea>
    </chartFormat>
    <chartFormat chart="15" format="281" series="1">
      <pivotArea type="data" outline="0" fieldPosition="0">
        <references count="1">
          <reference field="0" count="1" selected="0">
            <x v="16"/>
          </reference>
        </references>
      </pivotArea>
    </chartFormat>
    <chartFormat chart="15" format="282" series="1">
      <pivotArea type="data" outline="0" fieldPosition="0">
        <references count="1">
          <reference field="0" count="1" selected="0">
            <x v="17"/>
          </reference>
        </references>
      </pivotArea>
    </chartFormat>
    <chartFormat chart="15" format="283" series="1">
      <pivotArea type="data" outline="0" fieldPosition="0">
        <references count="1">
          <reference field="0" count="1" selected="0">
            <x v="18"/>
          </reference>
        </references>
      </pivotArea>
    </chartFormat>
    <chartFormat chart="15" format="284" series="1">
      <pivotArea type="data" outline="0" fieldPosition="0">
        <references count="1">
          <reference field="0" count="1" selected="0">
            <x v="20"/>
          </reference>
        </references>
      </pivotArea>
    </chartFormat>
    <chartFormat chart="15" format="285" series="1">
      <pivotArea type="data" outline="0" fieldPosition="0">
        <references count="1">
          <reference field="0" count="1" selected="0">
            <x v="21"/>
          </reference>
        </references>
      </pivotArea>
    </chartFormat>
    <chartFormat chart="15" format="286" series="1">
      <pivotArea type="data" outline="0" fieldPosition="0">
        <references count="1">
          <reference field="0" count="1" selected="0">
            <x v="22"/>
          </reference>
        </references>
      </pivotArea>
    </chartFormat>
    <chartFormat chart="15" format="287" series="1">
      <pivotArea type="data" outline="0" fieldPosition="0">
        <references count="1">
          <reference field="0" count="1" selected="0">
            <x v="23"/>
          </reference>
        </references>
      </pivotArea>
    </chartFormat>
    <chartFormat chart="16" format="306" series="1">
      <pivotArea type="data" outline="0" fieldPosition="0">
        <references count="1">
          <reference field="0" count="1" selected="0">
            <x v="0"/>
          </reference>
        </references>
      </pivotArea>
    </chartFormat>
    <chartFormat chart="16" format="307" series="1">
      <pivotArea type="data" outline="0" fieldPosition="0">
        <references count="1">
          <reference field="0" count="1" selected="0">
            <x v="1"/>
          </reference>
        </references>
      </pivotArea>
    </chartFormat>
    <chartFormat chart="16" format="308" series="1">
      <pivotArea type="data" outline="0" fieldPosition="0">
        <references count="1">
          <reference field="0" count="1" selected="0">
            <x v="2"/>
          </reference>
        </references>
      </pivotArea>
    </chartFormat>
    <chartFormat chart="16" format="309" series="1">
      <pivotArea type="data" outline="0" fieldPosition="0">
        <references count="1">
          <reference field="0" count="1" selected="0">
            <x v="3"/>
          </reference>
        </references>
      </pivotArea>
    </chartFormat>
    <chartFormat chart="16" format="310" series="1">
      <pivotArea type="data" outline="0" fieldPosition="0">
        <references count="1">
          <reference field="0" count="1" selected="0">
            <x v="4"/>
          </reference>
        </references>
      </pivotArea>
    </chartFormat>
    <chartFormat chart="16" format="311" series="1">
      <pivotArea type="data" outline="0" fieldPosition="0">
        <references count="1">
          <reference field="0" count="1" selected="0">
            <x v="9"/>
          </reference>
        </references>
      </pivotArea>
    </chartFormat>
    <chartFormat chart="16" format="312" series="1">
      <pivotArea type="data" outline="0" fieldPosition="0">
        <references count="1">
          <reference field="0" count="1" selected="0">
            <x v="10"/>
          </reference>
        </references>
      </pivotArea>
    </chartFormat>
    <chartFormat chart="16" format="313" series="1">
      <pivotArea type="data" outline="0" fieldPosition="0">
        <references count="1">
          <reference field="0" count="1" selected="0">
            <x v="11"/>
          </reference>
        </references>
      </pivotArea>
    </chartFormat>
    <chartFormat chart="16" format="314" series="1">
      <pivotArea type="data" outline="0" fieldPosition="0">
        <references count="1">
          <reference field="0" count="1" selected="0">
            <x v="12"/>
          </reference>
        </references>
      </pivotArea>
    </chartFormat>
    <chartFormat chart="16" format="315" series="1">
      <pivotArea type="data" outline="0" fieldPosition="0">
        <references count="1">
          <reference field="0" count="1" selected="0">
            <x v="13"/>
          </reference>
        </references>
      </pivotArea>
    </chartFormat>
    <chartFormat chart="16" format="316" series="1">
      <pivotArea type="data" outline="0" fieldPosition="0">
        <references count="1">
          <reference field="0" count="1" selected="0">
            <x v="15"/>
          </reference>
        </references>
      </pivotArea>
    </chartFormat>
    <chartFormat chart="16" format="317" series="1">
      <pivotArea type="data" outline="0" fieldPosition="0">
        <references count="1">
          <reference field="0" count="1" selected="0">
            <x v="16"/>
          </reference>
        </references>
      </pivotArea>
    </chartFormat>
    <chartFormat chart="16" format="318" series="1">
      <pivotArea type="data" outline="0" fieldPosition="0">
        <references count="1">
          <reference field="0" count="1" selected="0">
            <x v="17"/>
          </reference>
        </references>
      </pivotArea>
    </chartFormat>
    <chartFormat chart="16" format="319" series="1">
      <pivotArea type="data" outline="0" fieldPosition="0">
        <references count="1">
          <reference field="0" count="1" selected="0">
            <x v="18"/>
          </reference>
        </references>
      </pivotArea>
    </chartFormat>
    <chartFormat chart="16" format="320" series="1">
      <pivotArea type="data" outline="0" fieldPosition="0">
        <references count="1">
          <reference field="0" count="1" selected="0">
            <x v="20"/>
          </reference>
        </references>
      </pivotArea>
    </chartFormat>
    <chartFormat chart="16" format="321" series="1">
      <pivotArea type="data" outline="0" fieldPosition="0">
        <references count="1">
          <reference field="0" count="1" selected="0">
            <x v="21"/>
          </reference>
        </references>
      </pivotArea>
    </chartFormat>
    <chartFormat chart="16" format="322" series="1">
      <pivotArea type="data" outline="0" fieldPosition="0">
        <references count="1">
          <reference field="0" count="1" selected="0">
            <x v="22"/>
          </reference>
        </references>
      </pivotArea>
    </chartFormat>
    <chartFormat chart="16" format="323" series="1">
      <pivotArea type="data" outline="0" fieldPosition="0">
        <references count="1">
          <reference field="0" count="1" selected="0">
            <x v="23"/>
          </reference>
        </references>
      </pivotArea>
    </chartFormat>
    <chartFormat chart="18" format="389" series="1">
      <pivotArea type="data" outline="0" fieldPosition="0">
        <references count="1">
          <reference field="0" count="1" selected="0">
            <x v="0"/>
          </reference>
        </references>
      </pivotArea>
    </chartFormat>
    <chartFormat chart="18" format="390" series="1">
      <pivotArea type="data" outline="0" fieldPosition="0">
        <references count="1">
          <reference field="0" count="1" selected="0">
            <x v="2"/>
          </reference>
        </references>
      </pivotArea>
    </chartFormat>
    <chartFormat chart="18" format="391" series="1">
      <pivotArea type="data" outline="0" fieldPosition="0">
        <references count="1">
          <reference field="0" count="1" selected="0">
            <x v="4"/>
          </reference>
        </references>
      </pivotArea>
    </chartFormat>
    <chartFormat chart="18" format="392" series="1">
      <pivotArea type="data" outline="0" fieldPosition="0">
        <references count="1">
          <reference field="0" count="1" selected="0">
            <x v="10"/>
          </reference>
        </references>
      </pivotArea>
    </chartFormat>
    <chartFormat chart="18" format="393" series="1">
      <pivotArea type="data" outline="0" fieldPosition="0">
        <references count="1">
          <reference field="0" count="1" selected="0">
            <x v="12"/>
          </reference>
        </references>
      </pivotArea>
    </chartFormat>
    <chartFormat chart="18" format="394" series="1">
      <pivotArea type="data" outline="0" fieldPosition="0">
        <references count="1">
          <reference field="0" count="1" selected="0">
            <x v="16"/>
          </reference>
        </references>
      </pivotArea>
    </chartFormat>
    <chartFormat chart="18" format="395" series="1">
      <pivotArea type="data" outline="0" fieldPosition="0">
        <references count="1">
          <reference field="0" count="1" selected="0">
            <x v="18"/>
          </reference>
        </references>
      </pivotArea>
    </chartFormat>
    <chartFormat chart="18" format="396" series="1">
      <pivotArea type="data" outline="0" fieldPosition="0">
        <references count="1">
          <reference field="0" count="1" selected="0">
            <x v="20"/>
          </reference>
        </references>
      </pivotArea>
    </chartFormat>
    <chartFormat chart="18" format="397" series="1">
      <pivotArea type="data" outline="0" fieldPosition="0">
        <references count="1">
          <reference field="0" count="1" selected="0">
            <x v="21"/>
          </reference>
        </references>
      </pivotArea>
    </chartFormat>
    <chartFormat chart="18" format="398" series="1">
      <pivotArea type="data" outline="0" fieldPosition="0">
        <references count="1">
          <reference field="0" count="1" selected="0">
            <x v="22"/>
          </reference>
        </references>
      </pivotArea>
    </chartFormat>
    <chartFormat chart="18" format="399" series="1">
      <pivotArea type="data" outline="0" fieldPosition="0">
        <references count="1">
          <reference field="0" count="1" selected="0">
            <x v="23"/>
          </reference>
        </references>
      </pivotArea>
    </chartFormat>
    <chartFormat chart="18" format="400" series="1">
      <pivotArea type="data" outline="0" fieldPosition="0">
        <references count="2">
          <reference field="4294967294" count="1" selected="0">
            <x v="0"/>
          </reference>
          <reference field="0" count="1" selected="0">
            <x v="0"/>
          </reference>
        </references>
      </pivotArea>
    </chartFormat>
    <chartFormat chart="18" format="401" series="1">
      <pivotArea type="data" outline="0" fieldPosition="0">
        <references count="2">
          <reference field="4294967294" count="1" selected="0">
            <x v="0"/>
          </reference>
          <reference field="0" count="1" selected="0">
            <x v="2"/>
          </reference>
        </references>
      </pivotArea>
    </chartFormat>
    <chartFormat chart="18" format="402" series="1">
      <pivotArea type="data" outline="0" fieldPosition="0">
        <references count="2">
          <reference field="4294967294" count="1" selected="0">
            <x v="0"/>
          </reference>
          <reference field="0" count="1" selected="0">
            <x v="4"/>
          </reference>
        </references>
      </pivotArea>
    </chartFormat>
    <chartFormat chart="18" format="403" series="1">
      <pivotArea type="data" outline="0" fieldPosition="0">
        <references count="2">
          <reference field="4294967294" count="1" selected="0">
            <x v="0"/>
          </reference>
          <reference field="0" count="1" selected="0">
            <x v="10"/>
          </reference>
        </references>
      </pivotArea>
    </chartFormat>
    <chartFormat chart="18" format="404" series="1">
      <pivotArea type="data" outline="0" fieldPosition="0">
        <references count="2">
          <reference field="4294967294" count="1" selected="0">
            <x v="0"/>
          </reference>
          <reference field="0" count="1" selected="0">
            <x v="12"/>
          </reference>
        </references>
      </pivotArea>
    </chartFormat>
    <chartFormat chart="18" format="405" series="1">
      <pivotArea type="data" outline="0" fieldPosition="0">
        <references count="2">
          <reference field="4294967294" count="1" selected="0">
            <x v="0"/>
          </reference>
          <reference field="0" count="1" selected="0">
            <x v="16"/>
          </reference>
        </references>
      </pivotArea>
    </chartFormat>
    <chartFormat chart="18" format="406" series="1">
      <pivotArea type="data" outline="0" fieldPosition="0">
        <references count="2">
          <reference field="4294967294" count="1" selected="0">
            <x v="0"/>
          </reference>
          <reference field="0" count="1" selected="0">
            <x v="18"/>
          </reference>
        </references>
      </pivotArea>
    </chartFormat>
    <chartFormat chart="18" format="407" series="1">
      <pivotArea type="data" outline="0" fieldPosition="0">
        <references count="2">
          <reference field="4294967294" count="1" selected="0">
            <x v="0"/>
          </reference>
          <reference field="0" count="1" selected="0">
            <x v="20"/>
          </reference>
        </references>
      </pivotArea>
    </chartFormat>
    <chartFormat chart="18" format="408" series="1">
      <pivotArea type="data" outline="0" fieldPosition="0">
        <references count="2">
          <reference field="4294967294" count="1" selected="0">
            <x v="0"/>
          </reference>
          <reference field="0" count="1" selected="0">
            <x v="21"/>
          </reference>
        </references>
      </pivotArea>
    </chartFormat>
    <chartFormat chart="18" format="409" series="1">
      <pivotArea type="data" outline="0" fieldPosition="0">
        <references count="2">
          <reference field="4294967294" count="1" selected="0">
            <x v="0"/>
          </reference>
          <reference field="0" count="1" selected="0">
            <x v="22"/>
          </reference>
        </references>
      </pivotArea>
    </chartFormat>
    <chartFormat chart="18" format="410" series="1">
      <pivotArea type="data" outline="0" fieldPosition="0">
        <references count="2">
          <reference field="4294967294" count="1" selected="0">
            <x v="0"/>
          </reference>
          <reference field="0" count="1" selected="0">
            <x v="23"/>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3.xml><?xml version="1.0" encoding="utf-8"?>
<pivotTableDefinition xmlns="http://schemas.openxmlformats.org/spreadsheetml/2006/main" xmlns:mc="http://schemas.openxmlformats.org/markup-compatibility/2006" xmlns:xr="http://schemas.microsoft.com/office/spreadsheetml/2014/revision" mc:Ignorable="xr" xr:uid="{00000000-0007-0000-0E00-000001000000}" name="TablaDinámica5" cacheId="0"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chartFormat="20">
  <location ref="A52:Q66" firstHeaderRow="1" firstDataRow="2" firstDataCol="1" rowPageCount="1" colPageCount="1"/>
  <pivotFields count="34">
    <pivotField axis="axisCol" showAll="0">
      <items count="26">
        <item x="16"/>
        <item h="1" x="0"/>
        <item x="1"/>
        <item h="1" x="2"/>
        <item x="3"/>
        <item x="20"/>
        <item x="18"/>
        <item x="22"/>
        <item x="21"/>
        <item h="1" x="6"/>
        <item x="7"/>
        <item h="1" x="8"/>
        <item x="9"/>
        <item x="17"/>
        <item x="23"/>
        <item h="1" x="10"/>
        <item x="11"/>
        <item x="12"/>
        <item x="13"/>
        <item x="19"/>
        <item x="4"/>
        <item x="5"/>
        <item x="14"/>
        <item x="15"/>
        <item h="1" x="24"/>
        <item t="default"/>
      </items>
    </pivotField>
    <pivotField showAll="0"/>
    <pivotField showAll="0"/>
    <pivotField axis="axisRow" showAll="0">
      <items count="41">
        <item x="9"/>
        <item x="10"/>
        <item x="11"/>
        <item x="12"/>
        <item x="13"/>
        <item x="14"/>
        <item x="15"/>
        <item x="16"/>
        <item x="17"/>
        <item x="18"/>
        <item x="19"/>
        <item x="20"/>
        <item x="24"/>
        <item x="0"/>
        <item x="1"/>
        <item x="2"/>
        <item x="3"/>
        <item x="4"/>
        <item x="28"/>
        <item x="5"/>
        <item x="37"/>
        <item x="21"/>
        <item x="22"/>
        <item x="27"/>
        <item x="26"/>
        <item x="23"/>
        <item x="25"/>
        <item x="31"/>
        <item x="6"/>
        <item x="30"/>
        <item x="29"/>
        <item x="38"/>
        <item x="7"/>
        <item x="8"/>
        <item x="33"/>
        <item m="1" x="39"/>
        <item x="34"/>
        <item x="35"/>
        <item x="32"/>
        <item x="36"/>
        <item t="default"/>
      </items>
    </pivotField>
    <pivotField axis="axisPage" multipleItemSelectionAllowed="1" showAll="0">
      <items count="7">
        <item h="1" x="4"/>
        <item h="1" x="0"/>
        <item x="1"/>
        <item h="1" x="2"/>
        <item h="1" x="5"/>
        <item h="1"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s>
  <rowFields count="1">
    <field x="3"/>
  </rowFields>
  <rowItems count="13">
    <i>
      <x/>
    </i>
    <i>
      <x v="1"/>
    </i>
    <i>
      <x v="2"/>
    </i>
    <i>
      <x v="3"/>
    </i>
    <i>
      <x v="4"/>
    </i>
    <i>
      <x v="5"/>
    </i>
    <i>
      <x v="6"/>
    </i>
    <i>
      <x v="7"/>
    </i>
    <i>
      <x v="8"/>
    </i>
    <i>
      <x v="9"/>
    </i>
    <i>
      <x v="10"/>
    </i>
    <i>
      <x v="11"/>
    </i>
    <i t="grand">
      <x/>
    </i>
  </rowItems>
  <colFields count="1">
    <field x="0"/>
  </colFields>
  <colItems count="16">
    <i>
      <x/>
    </i>
    <i>
      <x v="2"/>
    </i>
    <i>
      <x v="4"/>
    </i>
    <i>
      <x v="5"/>
    </i>
    <i>
      <x v="6"/>
    </i>
    <i>
      <x v="10"/>
    </i>
    <i>
      <x v="12"/>
    </i>
    <i>
      <x v="16"/>
    </i>
    <i>
      <x v="17"/>
    </i>
    <i>
      <x v="18"/>
    </i>
    <i>
      <x v="19"/>
    </i>
    <i>
      <x v="20"/>
    </i>
    <i>
      <x v="21"/>
    </i>
    <i>
      <x v="22"/>
    </i>
    <i>
      <x v="23"/>
    </i>
    <i t="grand">
      <x/>
    </i>
  </colItems>
  <pageFields count="1">
    <pageField fld="4" hier="-1"/>
  </pageFields>
  <dataFields count="1">
    <dataField name="Promedio de OTROS COLIFORMES (TOTAL)" fld="31" subtotal="average" baseField="3" baseItem="2"/>
  </dataFields>
  <formats count="30">
    <format dxfId="182">
      <pivotArea type="all" dataOnly="0" outline="0" fieldPosition="0"/>
    </format>
    <format dxfId="181">
      <pivotArea outline="0" collapsedLevelsAreSubtotals="1" fieldPosition="0"/>
    </format>
    <format dxfId="180">
      <pivotArea type="origin" dataOnly="0" labelOnly="1" outline="0" fieldPosition="0"/>
    </format>
    <format dxfId="179">
      <pivotArea field="0" type="button" dataOnly="0" labelOnly="1" outline="0" axis="axisCol" fieldPosition="0"/>
    </format>
    <format dxfId="178">
      <pivotArea type="topRight" dataOnly="0" labelOnly="1" outline="0" fieldPosition="0"/>
    </format>
    <format dxfId="177">
      <pivotArea field="3" type="button" dataOnly="0" labelOnly="1" outline="0" axis="axisRow" fieldPosition="0"/>
    </format>
    <format dxfId="176">
      <pivotArea dataOnly="0" labelOnly="1" fieldPosition="0">
        <references count="1">
          <reference field="3" count="9">
            <x v="13"/>
            <x v="14"/>
            <x v="15"/>
            <x v="16"/>
            <x v="17"/>
            <x v="19"/>
            <x v="28"/>
            <x v="32"/>
            <x v="33"/>
          </reference>
        </references>
      </pivotArea>
    </format>
    <format dxfId="175">
      <pivotArea dataOnly="0" labelOnly="1" grandRow="1" outline="0" fieldPosition="0"/>
    </format>
    <format dxfId="174">
      <pivotArea dataOnly="0" labelOnly="1" fieldPosition="0">
        <references count="1">
          <reference field="0" count="18">
            <x v="0"/>
            <x v="1"/>
            <x v="2"/>
            <x v="3"/>
            <x v="4"/>
            <x v="9"/>
            <x v="10"/>
            <x v="11"/>
            <x v="12"/>
            <x v="13"/>
            <x v="15"/>
            <x v="16"/>
            <x v="17"/>
            <x v="18"/>
            <x v="20"/>
            <x v="21"/>
            <x v="22"/>
            <x v="23"/>
          </reference>
        </references>
      </pivotArea>
    </format>
    <format dxfId="173">
      <pivotArea dataOnly="0" labelOnly="1" grandCol="1" outline="0" fieldPosition="0"/>
    </format>
    <format dxfId="172">
      <pivotArea type="all" dataOnly="0" outline="0" fieldPosition="0"/>
    </format>
    <format dxfId="171">
      <pivotArea outline="0" collapsedLevelsAreSubtotals="1" fieldPosition="0"/>
    </format>
    <format dxfId="170">
      <pivotArea type="origin" dataOnly="0" labelOnly="1" outline="0" fieldPosition="0"/>
    </format>
    <format dxfId="169">
      <pivotArea field="0" type="button" dataOnly="0" labelOnly="1" outline="0" axis="axisCol" fieldPosition="0"/>
    </format>
    <format dxfId="168">
      <pivotArea type="topRight" dataOnly="0" labelOnly="1" outline="0" fieldPosition="0"/>
    </format>
    <format dxfId="167">
      <pivotArea field="3" type="button" dataOnly="0" labelOnly="1" outline="0" axis="axisRow" fieldPosition="0"/>
    </format>
    <format dxfId="166">
      <pivotArea dataOnly="0" labelOnly="1" fieldPosition="0">
        <references count="1">
          <reference field="3" count="12">
            <x v="0"/>
            <x v="1"/>
            <x v="2"/>
            <x v="3"/>
            <x v="4"/>
            <x v="5"/>
            <x v="6"/>
            <x v="7"/>
            <x v="8"/>
            <x v="9"/>
            <x v="10"/>
            <x v="11"/>
          </reference>
        </references>
      </pivotArea>
    </format>
    <format dxfId="165">
      <pivotArea dataOnly="0" labelOnly="1" grandRow="1" outline="0" fieldPosition="0"/>
    </format>
    <format dxfId="164">
      <pivotArea dataOnly="0" labelOnly="1" fieldPosition="0">
        <references count="1">
          <reference field="0" count="20">
            <x v="0"/>
            <x v="1"/>
            <x v="2"/>
            <x v="3"/>
            <x v="4"/>
            <x v="5"/>
            <x v="6"/>
            <x v="9"/>
            <x v="10"/>
            <x v="11"/>
            <x v="12"/>
            <x v="15"/>
            <x v="16"/>
            <x v="17"/>
            <x v="18"/>
            <x v="19"/>
            <x v="20"/>
            <x v="21"/>
            <x v="22"/>
            <x v="23"/>
          </reference>
        </references>
      </pivotArea>
    </format>
    <format dxfId="163">
      <pivotArea dataOnly="0" labelOnly="1" grandCol="1" outline="0" fieldPosition="0"/>
    </format>
    <format dxfId="162">
      <pivotArea type="all" dataOnly="0" outline="0" fieldPosition="0"/>
    </format>
    <format dxfId="161">
      <pivotArea outline="0" collapsedLevelsAreSubtotals="1" fieldPosition="0"/>
    </format>
    <format dxfId="160">
      <pivotArea type="origin" dataOnly="0" labelOnly="1" outline="0" fieldPosition="0"/>
    </format>
    <format dxfId="159">
      <pivotArea field="0" type="button" dataOnly="0" labelOnly="1" outline="0" axis="axisCol" fieldPosition="0"/>
    </format>
    <format dxfId="158">
      <pivotArea type="topRight" dataOnly="0" labelOnly="1" outline="0" fieldPosition="0"/>
    </format>
    <format dxfId="157">
      <pivotArea field="3" type="button" dataOnly="0" labelOnly="1" outline="0" axis="axisRow" fieldPosition="0"/>
    </format>
    <format dxfId="156">
      <pivotArea dataOnly="0" labelOnly="1" fieldPosition="0">
        <references count="1">
          <reference field="3" count="12">
            <x v="0"/>
            <x v="1"/>
            <x v="2"/>
            <x v="3"/>
            <x v="4"/>
            <x v="5"/>
            <x v="6"/>
            <x v="7"/>
            <x v="8"/>
            <x v="9"/>
            <x v="10"/>
            <x v="11"/>
          </reference>
        </references>
      </pivotArea>
    </format>
    <format dxfId="155">
      <pivotArea dataOnly="0" labelOnly="1" grandRow="1" outline="0" fieldPosition="0"/>
    </format>
    <format dxfId="154">
      <pivotArea dataOnly="0" labelOnly="1" fieldPosition="0">
        <references count="1">
          <reference field="0" count="20">
            <x v="0"/>
            <x v="1"/>
            <x v="2"/>
            <x v="3"/>
            <x v="4"/>
            <x v="5"/>
            <x v="6"/>
            <x v="9"/>
            <x v="10"/>
            <x v="11"/>
            <x v="12"/>
            <x v="15"/>
            <x v="16"/>
            <x v="17"/>
            <x v="18"/>
            <x v="19"/>
            <x v="20"/>
            <x v="21"/>
            <x v="22"/>
            <x v="23"/>
          </reference>
        </references>
      </pivotArea>
    </format>
    <format dxfId="153">
      <pivotArea dataOnly="0" labelOnly="1" grandCol="1" outline="0" fieldPosition="0"/>
    </format>
  </formats>
  <chartFormats count="150">
    <chartFormat chart="11" format="60" series="1">
      <pivotArea type="data" outline="0" fieldPosition="0">
        <references count="1">
          <reference field="0" count="1" selected="0">
            <x v="0"/>
          </reference>
        </references>
      </pivotArea>
    </chartFormat>
    <chartFormat chart="11" format="61" series="1">
      <pivotArea type="data" outline="0" fieldPosition="0">
        <references count="1">
          <reference field="0" count="1" selected="0">
            <x v="1"/>
          </reference>
        </references>
      </pivotArea>
    </chartFormat>
    <chartFormat chart="11" format="62" series="1">
      <pivotArea type="data" outline="0" fieldPosition="0">
        <references count="1">
          <reference field="0" count="1" selected="0">
            <x v="2"/>
          </reference>
        </references>
      </pivotArea>
    </chartFormat>
    <chartFormat chart="11" format="63" series="1">
      <pivotArea type="data" outline="0" fieldPosition="0">
        <references count="1">
          <reference field="0" count="1" selected="0">
            <x v="3"/>
          </reference>
        </references>
      </pivotArea>
    </chartFormat>
    <chartFormat chart="11" format="64" series="1">
      <pivotArea type="data" outline="0" fieldPosition="0">
        <references count="1">
          <reference field="0" count="1" selected="0">
            <x v="4"/>
          </reference>
        </references>
      </pivotArea>
    </chartFormat>
    <chartFormat chart="11" format="65" series="1">
      <pivotArea type="data" outline="0" fieldPosition="0">
        <references count="1">
          <reference field="0" count="1" selected="0">
            <x v="5"/>
          </reference>
        </references>
      </pivotArea>
    </chartFormat>
    <chartFormat chart="11" format="66" series="1">
      <pivotArea type="data" outline="0" fieldPosition="0">
        <references count="1">
          <reference field="0" count="1" selected="0">
            <x v="6"/>
          </reference>
        </references>
      </pivotArea>
    </chartFormat>
    <chartFormat chart="11" format="67" series="1">
      <pivotArea type="data" outline="0" fieldPosition="0">
        <references count="1">
          <reference field="0" count="1" selected="0">
            <x v="9"/>
          </reference>
        </references>
      </pivotArea>
    </chartFormat>
    <chartFormat chart="11" format="68" series="1">
      <pivotArea type="data" outline="0" fieldPosition="0">
        <references count="1">
          <reference field="0" count="1" selected="0">
            <x v="10"/>
          </reference>
        </references>
      </pivotArea>
    </chartFormat>
    <chartFormat chart="11" format="69" series="1">
      <pivotArea type="data" outline="0" fieldPosition="0">
        <references count="1">
          <reference field="0" count="1" selected="0">
            <x v="11"/>
          </reference>
        </references>
      </pivotArea>
    </chartFormat>
    <chartFormat chart="11" format="70" series="1">
      <pivotArea type="data" outline="0" fieldPosition="0">
        <references count="1">
          <reference field="0" count="1" selected="0">
            <x v="12"/>
          </reference>
        </references>
      </pivotArea>
    </chartFormat>
    <chartFormat chart="11" format="71" series="1">
      <pivotArea type="data" outline="0" fieldPosition="0">
        <references count="1">
          <reference field="0" count="1" selected="0">
            <x v="15"/>
          </reference>
        </references>
      </pivotArea>
    </chartFormat>
    <chartFormat chart="11" format="72" series="1">
      <pivotArea type="data" outline="0" fieldPosition="0">
        <references count="1">
          <reference field="0" count="1" selected="0">
            <x v="16"/>
          </reference>
        </references>
      </pivotArea>
    </chartFormat>
    <chartFormat chart="11" format="73" series="1">
      <pivotArea type="data" outline="0" fieldPosition="0">
        <references count="1">
          <reference field="0" count="1" selected="0">
            <x v="17"/>
          </reference>
        </references>
      </pivotArea>
    </chartFormat>
    <chartFormat chart="11" format="74" series="1">
      <pivotArea type="data" outline="0" fieldPosition="0">
        <references count="1">
          <reference field="0" count="1" selected="0">
            <x v="18"/>
          </reference>
        </references>
      </pivotArea>
    </chartFormat>
    <chartFormat chart="11" format="75" series="1">
      <pivotArea type="data" outline="0" fieldPosition="0">
        <references count="1">
          <reference field="0" count="1" selected="0">
            <x v="19"/>
          </reference>
        </references>
      </pivotArea>
    </chartFormat>
    <chartFormat chart="11" format="76" series="1">
      <pivotArea type="data" outline="0" fieldPosition="0">
        <references count="1">
          <reference field="0" count="1" selected="0">
            <x v="20"/>
          </reference>
        </references>
      </pivotArea>
    </chartFormat>
    <chartFormat chart="11" format="77" series="1">
      <pivotArea type="data" outline="0" fieldPosition="0">
        <references count="1">
          <reference field="0" count="1" selected="0">
            <x v="21"/>
          </reference>
        </references>
      </pivotArea>
    </chartFormat>
    <chartFormat chart="11" format="78" series="1">
      <pivotArea type="data" outline="0" fieldPosition="0">
        <references count="1">
          <reference field="0" count="1" selected="0">
            <x v="22"/>
          </reference>
        </references>
      </pivotArea>
    </chartFormat>
    <chartFormat chart="11" format="79" series="1">
      <pivotArea type="data" outline="0" fieldPosition="0">
        <references count="1">
          <reference field="0" count="1" selected="0">
            <x v="23"/>
          </reference>
        </references>
      </pivotArea>
    </chartFormat>
    <chartFormat chart="13" format="160" series="1">
      <pivotArea type="data" outline="0" fieldPosition="0">
        <references count="1">
          <reference field="0" count="1" selected="0">
            <x v="0"/>
          </reference>
        </references>
      </pivotArea>
    </chartFormat>
    <chartFormat chart="13" format="161" series="1">
      <pivotArea type="data" outline="0" fieldPosition="0">
        <references count="1">
          <reference field="0" count="1" selected="0">
            <x v="1"/>
          </reference>
        </references>
      </pivotArea>
    </chartFormat>
    <chartFormat chart="13" format="162" series="1">
      <pivotArea type="data" outline="0" fieldPosition="0">
        <references count="1">
          <reference field="0" count="1" selected="0">
            <x v="2"/>
          </reference>
        </references>
      </pivotArea>
    </chartFormat>
    <chartFormat chart="13" format="163" series="1">
      <pivotArea type="data" outline="0" fieldPosition="0">
        <references count="1">
          <reference field="0" count="1" selected="0">
            <x v="3"/>
          </reference>
        </references>
      </pivotArea>
    </chartFormat>
    <chartFormat chart="13" format="164" series="1">
      <pivotArea type="data" outline="0" fieldPosition="0">
        <references count="1">
          <reference field="0" count="1" selected="0">
            <x v="4"/>
          </reference>
        </references>
      </pivotArea>
    </chartFormat>
    <chartFormat chart="13" format="165" series="1">
      <pivotArea type="data" outline="0" fieldPosition="0">
        <references count="1">
          <reference field="0" count="1" selected="0">
            <x v="5"/>
          </reference>
        </references>
      </pivotArea>
    </chartFormat>
    <chartFormat chart="13" format="166" series="1">
      <pivotArea type="data" outline="0" fieldPosition="0">
        <references count="1">
          <reference field="0" count="1" selected="0">
            <x v="6"/>
          </reference>
        </references>
      </pivotArea>
    </chartFormat>
    <chartFormat chart="13" format="167" series="1">
      <pivotArea type="data" outline="0" fieldPosition="0">
        <references count="1">
          <reference field="0" count="1" selected="0">
            <x v="9"/>
          </reference>
        </references>
      </pivotArea>
    </chartFormat>
    <chartFormat chart="13" format="168" series="1">
      <pivotArea type="data" outline="0" fieldPosition="0">
        <references count="1">
          <reference field="0" count="1" selected="0">
            <x v="10"/>
          </reference>
        </references>
      </pivotArea>
    </chartFormat>
    <chartFormat chart="13" format="169" series="1">
      <pivotArea type="data" outline="0" fieldPosition="0">
        <references count="1">
          <reference field="0" count="1" selected="0">
            <x v="11"/>
          </reference>
        </references>
      </pivotArea>
    </chartFormat>
    <chartFormat chart="13" format="170" series="1">
      <pivotArea type="data" outline="0" fieldPosition="0">
        <references count="1">
          <reference field="0" count="1" selected="0">
            <x v="12"/>
          </reference>
        </references>
      </pivotArea>
    </chartFormat>
    <chartFormat chart="13" format="171" series="1">
      <pivotArea type="data" outline="0" fieldPosition="0">
        <references count="1">
          <reference field="0" count="1" selected="0">
            <x v="15"/>
          </reference>
        </references>
      </pivotArea>
    </chartFormat>
    <chartFormat chart="13" format="172" series="1">
      <pivotArea type="data" outline="0" fieldPosition="0">
        <references count="1">
          <reference field="0" count="1" selected="0">
            <x v="16"/>
          </reference>
        </references>
      </pivotArea>
    </chartFormat>
    <chartFormat chart="13" format="173" series="1">
      <pivotArea type="data" outline="0" fieldPosition="0">
        <references count="1">
          <reference field="0" count="1" selected="0">
            <x v="17"/>
          </reference>
        </references>
      </pivotArea>
    </chartFormat>
    <chartFormat chart="13" format="174" series="1">
      <pivotArea type="data" outline="0" fieldPosition="0">
        <references count="1">
          <reference field="0" count="1" selected="0">
            <x v="18"/>
          </reference>
        </references>
      </pivotArea>
    </chartFormat>
    <chartFormat chart="13" format="175" series="1">
      <pivotArea type="data" outline="0" fieldPosition="0">
        <references count="1">
          <reference field="0" count="1" selected="0">
            <x v="19"/>
          </reference>
        </references>
      </pivotArea>
    </chartFormat>
    <chartFormat chart="13" format="176" series="1">
      <pivotArea type="data" outline="0" fieldPosition="0">
        <references count="1">
          <reference field="0" count="1" selected="0">
            <x v="20"/>
          </reference>
        </references>
      </pivotArea>
    </chartFormat>
    <chartFormat chart="13" format="177" series="1">
      <pivotArea type="data" outline="0" fieldPosition="0">
        <references count="1">
          <reference field="0" count="1" selected="0">
            <x v="21"/>
          </reference>
        </references>
      </pivotArea>
    </chartFormat>
    <chartFormat chart="13" format="178" series="1">
      <pivotArea type="data" outline="0" fieldPosition="0">
        <references count="1">
          <reference field="0" count="1" selected="0">
            <x v="22"/>
          </reference>
        </references>
      </pivotArea>
    </chartFormat>
    <chartFormat chart="13" format="179" series="1">
      <pivotArea type="data" outline="0" fieldPosition="0">
        <references count="1">
          <reference field="0" count="1" selected="0">
            <x v="23"/>
          </reference>
        </references>
      </pivotArea>
    </chartFormat>
    <chartFormat chart="14" format="200" series="1">
      <pivotArea type="data" outline="0" fieldPosition="0">
        <references count="1">
          <reference field="0" count="1" selected="0">
            <x v="0"/>
          </reference>
        </references>
      </pivotArea>
    </chartFormat>
    <chartFormat chart="14" format="201" series="1">
      <pivotArea type="data" outline="0" fieldPosition="0">
        <references count="1">
          <reference field="0" count="1" selected="0">
            <x v="1"/>
          </reference>
        </references>
      </pivotArea>
    </chartFormat>
    <chartFormat chart="14" format="202" series="1">
      <pivotArea type="data" outline="0" fieldPosition="0">
        <references count="1">
          <reference field="0" count="1" selected="0">
            <x v="2"/>
          </reference>
        </references>
      </pivotArea>
    </chartFormat>
    <chartFormat chart="14" format="203" series="1">
      <pivotArea type="data" outline="0" fieldPosition="0">
        <references count="1">
          <reference field="0" count="1" selected="0">
            <x v="3"/>
          </reference>
        </references>
      </pivotArea>
    </chartFormat>
    <chartFormat chart="14" format="204" series="1">
      <pivotArea type="data" outline="0" fieldPosition="0">
        <references count="1">
          <reference field="0" count="1" selected="0">
            <x v="4"/>
          </reference>
        </references>
      </pivotArea>
    </chartFormat>
    <chartFormat chart="14" format="205" series="1">
      <pivotArea type="data" outline="0" fieldPosition="0">
        <references count="1">
          <reference field="0" count="1" selected="0">
            <x v="5"/>
          </reference>
        </references>
      </pivotArea>
    </chartFormat>
    <chartFormat chart="14" format="206" series="1">
      <pivotArea type="data" outline="0" fieldPosition="0">
        <references count="1">
          <reference field="0" count="1" selected="0">
            <x v="6"/>
          </reference>
        </references>
      </pivotArea>
    </chartFormat>
    <chartFormat chart="14" format="207" series="1">
      <pivotArea type="data" outline="0" fieldPosition="0">
        <references count="1">
          <reference field="0" count="1" selected="0">
            <x v="9"/>
          </reference>
        </references>
      </pivotArea>
    </chartFormat>
    <chartFormat chart="14" format="208" series="1">
      <pivotArea type="data" outline="0" fieldPosition="0">
        <references count="1">
          <reference field="0" count="1" selected="0">
            <x v="10"/>
          </reference>
        </references>
      </pivotArea>
    </chartFormat>
    <chartFormat chart="14" format="209" series="1">
      <pivotArea type="data" outline="0" fieldPosition="0">
        <references count="1">
          <reference field="0" count="1" selected="0">
            <x v="11"/>
          </reference>
        </references>
      </pivotArea>
    </chartFormat>
    <chartFormat chart="14" format="210" series="1">
      <pivotArea type="data" outline="0" fieldPosition="0">
        <references count="1">
          <reference field="0" count="1" selected="0">
            <x v="12"/>
          </reference>
        </references>
      </pivotArea>
    </chartFormat>
    <chartFormat chart="14" format="211" series="1">
      <pivotArea type="data" outline="0" fieldPosition="0">
        <references count="1">
          <reference field="0" count="1" selected="0">
            <x v="15"/>
          </reference>
        </references>
      </pivotArea>
    </chartFormat>
    <chartFormat chart="14" format="212" series="1">
      <pivotArea type="data" outline="0" fieldPosition="0">
        <references count="1">
          <reference field="0" count="1" selected="0">
            <x v="16"/>
          </reference>
        </references>
      </pivotArea>
    </chartFormat>
    <chartFormat chart="14" format="213" series="1">
      <pivotArea type="data" outline="0" fieldPosition="0">
        <references count="1">
          <reference field="0" count="1" selected="0">
            <x v="17"/>
          </reference>
        </references>
      </pivotArea>
    </chartFormat>
    <chartFormat chart="14" format="214" series="1">
      <pivotArea type="data" outline="0" fieldPosition="0">
        <references count="1">
          <reference field="0" count="1" selected="0">
            <x v="18"/>
          </reference>
        </references>
      </pivotArea>
    </chartFormat>
    <chartFormat chart="14" format="215" series="1">
      <pivotArea type="data" outline="0" fieldPosition="0">
        <references count="1">
          <reference field="0" count="1" selected="0">
            <x v="19"/>
          </reference>
        </references>
      </pivotArea>
    </chartFormat>
    <chartFormat chart="14" format="216" series="1">
      <pivotArea type="data" outline="0" fieldPosition="0">
        <references count="1">
          <reference field="0" count="1" selected="0">
            <x v="20"/>
          </reference>
        </references>
      </pivotArea>
    </chartFormat>
    <chartFormat chart="14" format="217" series="1">
      <pivotArea type="data" outline="0" fieldPosition="0">
        <references count="1">
          <reference field="0" count="1" selected="0">
            <x v="21"/>
          </reference>
        </references>
      </pivotArea>
    </chartFormat>
    <chartFormat chart="14" format="218" series="1">
      <pivotArea type="data" outline="0" fieldPosition="0">
        <references count="1">
          <reference field="0" count="1" selected="0">
            <x v="22"/>
          </reference>
        </references>
      </pivotArea>
    </chartFormat>
    <chartFormat chart="14" format="219" series="1">
      <pivotArea type="data" outline="0" fieldPosition="0">
        <references count="1">
          <reference field="0" count="1" selected="0">
            <x v="23"/>
          </reference>
        </references>
      </pivotArea>
    </chartFormat>
    <chartFormat chart="15" format="240" series="1">
      <pivotArea type="data" outline="0" fieldPosition="0">
        <references count="1">
          <reference field="0" count="1" selected="0">
            <x v="0"/>
          </reference>
        </references>
      </pivotArea>
    </chartFormat>
    <chartFormat chart="15" format="241" series="1">
      <pivotArea type="data" outline="0" fieldPosition="0">
        <references count="1">
          <reference field="0" count="1" selected="0">
            <x v="1"/>
          </reference>
        </references>
      </pivotArea>
    </chartFormat>
    <chartFormat chart="15" format="242" series="1">
      <pivotArea type="data" outline="0" fieldPosition="0">
        <references count="1">
          <reference field="0" count="1" selected="0">
            <x v="2"/>
          </reference>
        </references>
      </pivotArea>
    </chartFormat>
    <chartFormat chart="15" format="243" series="1">
      <pivotArea type="data" outline="0" fieldPosition="0">
        <references count="1">
          <reference field="0" count="1" selected="0">
            <x v="3"/>
          </reference>
        </references>
      </pivotArea>
    </chartFormat>
    <chartFormat chart="15" format="244" series="1">
      <pivotArea type="data" outline="0" fieldPosition="0">
        <references count="1">
          <reference field="0" count="1" selected="0">
            <x v="4"/>
          </reference>
        </references>
      </pivotArea>
    </chartFormat>
    <chartFormat chart="15" format="245" series="1">
      <pivotArea type="data" outline="0" fieldPosition="0">
        <references count="1">
          <reference field="0" count="1" selected="0">
            <x v="5"/>
          </reference>
        </references>
      </pivotArea>
    </chartFormat>
    <chartFormat chart="15" format="246" series="1">
      <pivotArea type="data" outline="0" fieldPosition="0">
        <references count="1">
          <reference field="0" count="1" selected="0">
            <x v="6"/>
          </reference>
        </references>
      </pivotArea>
    </chartFormat>
    <chartFormat chart="15" format="247" series="1">
      <pivotArea type="data" outline="0" fieldPosition="0">
        <references count="1">
          <reference field="0" count="1" selected="0">
            <x v="9"/>
          </reference>
        </references>
      </pivotArea>
    </chartFormat>
    <chartFormat chart="15" format="248" series="1">
      <pivotArea type="data" outline="0" fieldPosition="0">
        <references count="1">
          <reference field="0" count="1" selected="0">
            <x v="10"/>
          </reference>
        </references>
      </pivotArea>
    </chartFormat>
    <chartFormat chart="15" format="249" series="1">
      <pivotArea type="data" outline="0" fieldPosition="0">
        <references count="1">
          <reference field="0" count="1" selected="0">
            <x v="11"/>
          </reference>
        </references>
      </pivotArea>
    </chartFormat>
    <chartFormat chart="15" format="250" series="1">
      <pivotArea type="data" outline="0" fieldPosition="0">
        <references count="1">
          <reference field="0" count="1" selected="0">
            <x v="12"/>
          </reference>
        </references>
      </pivotArea>
    </chartFormat>
    <chartFormat chart="15" format="251" series="1">
      <pivotArea type="data" outline="0" fieldPosition="0">
        <references count="1">
          <reference field="0" count="1" selected="0">
            <x v="15"/>
          </reference>
        </references>
      </pivotArea>
    </chartFormat>
    <chartFormat chart="15" format="252" series="1">
      <pivotArea type="data" outline="0" fieldPosition="0">
        <references count="1">
          <reference field="0" count="1" selected="0">
            <x v="16"/>
          </reference>
        </references>
      </pivotArea>
    </chartFormat>
    <chartFormat chart="15" format="253" series="1">
      <pivotArea type="data" outline="0" fieldPosition="0">
        <references count="1">
          <reference field="0" count="1" selected="0">
            <x v="17"/>
          </reference>
        </references>
      </pivotArea>
    </chartFormat>
    <chartFormat chart="15" format="254" series="1">
      <pivotArea type="data" outline="0" fieldPosition="0">
        <references count="1">
          <reference field="0" count="1" selected="0">
            <x v="18"/>
          </reference>
        </references>
      </pivotArea>
    </chartFormat>
    <chartFormat chart="15" format="255" series="1">
      <pivotArea type="data" outline="0" fieldPosition="0">
        <references count="1">
          <reference field="0" count="1" selected="0">
            <x v="19"/>
          </reference>
        </references>
      </pivotArea>
    </chartFormat>
    <chartFormat chart="15" format="256" series="1">
      <pivotArea type="data" outline="0" fieldPosition="0">
        <references count="1">
          <reference field="0" count="1" selected="0">
            <x v="20"/>
          </reference>
        </references>
      </pivotArea>
    </chartFormat>
    <chartFormat chart="15" format="257" series="1">
      <pivotArea type="data" outline="0" fieldPosition="0">
        <references count="1">
          <reference field="0" count="1" selected="0">
            <x v="21"/>
          </reference>
        </references>
      </pivotArea>
    </chartFormat>
    <chartFormat chart="15" format="258" series="1">
      <pivotArea type="data" outline="0" fieldPosition="0">
        <references count="1">
          <reference field="0" count="1" selected="0">
            <x v="22"/>
          </reference>
        </references>
      </pivotArea>
    </chartFormat>
    <chartFormat chart="15" format="259" series="1">
      <pivotArea type="data" outline="0" fieldPosition="0">
        <references count="1">
          <reference field="0" count="1" selected="0">
            <x v="23"/>
          </reference>
        </references>
      </pivotArea>
    </chartFormat>
    <chartFormat chart="16" format="280" series="1">
      <pivotArea type="data" outline="0" fieldPosition="0">
        <references count="1">
          <reference field="0" count="1" selected="0">
            <x v="0"/>
          </reference>
        </references>
      </pivotArea>
    </chartFormat>
    <chartFormat chart="16" format="281" series="1">
      <pivotArea type="data" outline="0" fieldPosition="0">
        <references count="1">
          <reference field="0" count="1" selected="0">
            <x v="1"/>
          </reference>
        </references>
      </pivotArea>
    </chartFormat>
    <chartFormat chart="16" format="282" series="1">
      <pivotArea type="data" outline="0" fieldPosition="0">
        <references count="1">
          <reference field="0" count="1" selected="0">
            <x v="2"/>
          </reference>
        </references>
      </pivotArea>
    </chartFormat>
    <chartFormat chart="16" format="283" series="1">
      <pivotArea type="data" outline="0" fieldPosition="0">
        <references count="1">
          <reference field="0" count="1" selected="0">
            <x v="3"/>
          </reference>
        </references>
      </pivotArea>
    </chartFormat>
    <chartFormat chart="16" format="284" series="1">
      <pivotArea type="data" outline="0" fieldPosition="0">
        <references count="1">
          <reference field="0" count="1" selected="0">
            <x v="4"/>
          </reference>
        </references>
      </pivotArea>
    </chartFormat>
    <chartFormat chart="16" format="285" series="1">
      <pivotArea type="data" outline="0" fieldPosition="0">
        <references count="1">
          <reference field="0" count="1" selected="0">
            <x v="5"/>
          </reference>
        </references>
      </pivotArea>
    </chartFormat>
    <chartFormat chart="16" format="286" series="1">
      <pivotArea type="data" outline="0" fieldPosition="0">
        <references count="1">
          <reference field="0" count="1" selected="0">
            <x v="6"/>
          </reference>
        </references>
      </pivotArea>
    </chartFormat>
    <chartFormat chart="16" format="287" series="1">
      <pivotArea type="data" outline="0" fieldPosition="0">
        <references count="1">
          <reference field="0" count="1" selected="0">
            <x v="9"/>
          </reference>
        </references>
      </pivotArea>
    </chartFormat>
    <chartFormat chart="16" format="288" series="1">
      <pivotArea type="data" outline="0" fieldPosition="0">
        <references count="1">
          <reference field="0" count="1" selected="0">
            <x v="10"/>
          </reference>
        </references>
      </pivotArea>
    </chartFormat>
    <chartFormat chart="16" format="289" series="1">
      <pivotArea type="data" outline="0" fieldPosition="0">
        <references count="1">
          <reference field="0" count="1" selected="0">
            <x v="11"/>
          </reference>
        </references>
      </pivotArea>
    </chartFormat>
    <chartFormat chart="16" format="290" series="1">
      <pivotArea type="data" outline="0" fieldPosition="0">
        <references count="1">
          <reference field="0" count="1" selected="0">
            <x v="12"/>
          </reference>
        </references>
      </pivotArea>
    </chartFormat>
    <chartFormat chart="16" format="291" series="1">
      <pivotArea type="data" outline="0" fieldPosition="0">
        <references count="1">
          <reference field="0" count="1" selected="0">
            <x v="15"/>
          </reference>
        </references>
      </pivotArea>
    </chartFormat>
    <chartFormat chart="16" format="292" series="1">
      <pivotArea type="data" outline="0" fieldPosition="0">
        <references count="1">
          <reference field="0" count="1" selected="0">
            <x v="16"/>
          </reference>
        </references>
      </pivotArea>
    </chartFormat>
    <chartFormat chart="16" format="293" series="1">
      <pivotArea type="data" outline="0" fieldPosition="0">
        <references count="1">
          <reference field="0" count="1" selected="0">
            <x v="17"/>
          </reference>
        </references>
      </pivotArea>
    </chartFormat>
    <chartFormat chart="16" format="294" series="1">
      <pivotArea type="data" outline="0" fieldPosition="0">
        <references count="1">
          <reference field="0" count="1" selected="0">
            <x v="18"/>
          </reference>
        </references>
      </pivotArea>
    </chartFormat>
    <chartFormat chart="16" format="295" series="1">
      <pivotArea type="data" outline="0" fieldPosition="0">
        <references count="1">
          <reference field="0" count="1" selected="0">
            <x v="19"/>
          </reference>
        </references>
      </pivotArea>
    </chartFormat>
    <chartFormat chart="16" format="296" series="1">
      <pivotArea type="data" outline="0" fieldPosition="0">
        <references count="1">
          <reference field="0" count="1" selected="0">
            <x v="20"/>
          </reference>
        </references>
      </pivotArea>
    </chartFormat>
    <chartFormat chart="16" format="297" series="1">
      <pivotArea type="data" outline="0" fieldPosition="0">
        <references count="1">
          <reference field="0" count="1" selected="0">
            <x v="21"/>
          </reference>
        </references>
      </pivotArea>
    </chartFormat>
    <chartFormat chart="16" format="298" series="1">
      <pivotArea type="data" outline="0" fieldPosition="0">
        <references count="1">
          <reference field="0" count="1" selected="0">
            <x v="22"/>
          </reference>
        </references>
      </pivotArea>
    </chartFormat>
    <chartFormat chart="16" format="299" series="1">
      <pivotArea type="data" outline="0" fieldPosition="0">
        <references count="1">
          <reference field="0" count="1" selected="0">
            <x v="23"/>
          </reference>
        </references>
      </pivotArea>
    </chartFormat>
    <chartFormat chart="17" format="320" series="1">
      <pivotArea type="data" outline="0" fieldPosition="0">
        <references count="1">
          <reference field="0" count="1" selected="0">
            <x v="0"/>
          </reference>
        </references>
      </pivotArea>
    </chartFormat>
    <chartFormat chart="17" format="321" series="1">
      <pivotArea type="data" outline="0" fieldPosition="0">
        <references count="1">
          <reference field="0" count="1" selected="0">
            <x v="1"/>
          </reference>
        </references>
      </pivotArea>
    </chartFormat>
    <chartFormat chart="17" format="322" series="1">
      <pivotArea type="data" outline="0" fieldPosition="0">
        <references count="1">
          <reference field="0" count="1" selected="0">
            <x v="2"/>
          </reference>
        </references>
      </pivotArea>
    </chartFormat>
    <chartFormat chart="17" format="323" series="1">
      <pivotArea type="data" outline="0" fieldPosition="0">
        <references count="1">
          <reference field="0" count="1" selected="0">
            <x v="3"/>
          </reference>
        </references>
      </pivotArea>
    </chartFormat>
    <chartFormat chart="17" format="324" series="1">
      <pivotArea type="data" outline="0" fieldPosition="0">
        <references count="1">
          <reference field="0" count="1" selected="0">
            <x v="4"/>
          </reference>
        </references>
      </pivotArea>
    </chartFormat>
    <chartFormat chart="17" format="325" series="1">
      <pivotArea type="data" outline="0" fieldPosition="0">
        <references count="1">
          <reference field="0" count="1" selected="0">
            <x v="5"/>
          </reference>
        </references>
      </pivotArea>
    </chartFormat>
    <chartFormat chart="17" format="326" series="1">
      <pivotArea type="data" outline="0" fieldPosition="0">
        <references count="1">
          <reference field="0" count="1" selected="0">
            <x v="6"/>
          </reference>
        </references>
      </pivotArea>
    </chartFormat>
    <chartFormat chart="17" format="327" series="1">
      <pivotArea type="data" outline="0" fieldPosition="0">
        <references count="1">
          <reference field="0" count="1" selected="0">
            <x v="9"/>
          </reference>
        </references>
      </pivotArea>
    </chartFormat>
    <chartFormat chart="17" format="328" series="1">
      <pivotArea type="data" outline="0" fieldPosition="0">
        <references count="1">
          <reference field="0" count="1" selected="0">
            <x v="10"/>
          </reference>
        </references>
      </pivotArea>
    </chartFormat>
    <chartFormat chart="17" format="329" series="1">
      <pivotArea type="data" outline="0" fieldPosition="0">
        <references count="1">
          <reference field="0" count="1" selected="0">
            <x v="11"/>
          </reference>
        </references>
      </pivotArea>
    </chartFormat>
    <chartFormat chart="17" format="330" series="1">
      <pivotArea type="data" outline="0" fieldPosition="0">
        <references count="1">
          <reference field="0" count="1" selected="0">
            <x v="12"/>
          </reference>
        </references>
      </pivotArea>
    </chartFormat>
    <chartFormat chart="17" format="331" series="1">
      <pivotArea type="data" outline="0" fieldPosition="0">
        <references count="1">
          <reference field="0" count="1" selected="0">
            <x v="15"/>
          </reference>
        </references>
      </pivotArea>
    </chartFormat>
    <chartFormat chart="17" format="332" series="1">
      <pivotArea type="data" outline="0" fieldPosition="0">
        <references count="1">
          <reference field="0" count="1" selected="0">
            <x v="16"/>
          </reference>
        </references>
      </pivotArea>
    </chartFormat>
    <chartFormat chart="17" format="333" series="1">
      <pivotArea type="data" outline="0" fieldPosition="0">
        <references count="1">
          <reference field="0" count="1" selected="0">
            <x v="17"/>
          </reference>
        </references>
      </pivotArea>
    </chartFormat>
    <chartFormat chart="17" format="334" series="1">
      <pivotArea type="data" outline="0" fieldPosition="0">
        <references count="1">
          <reference field="0" count="1" selected="0">
            <x v="18"/>
          </reference>
        </references>
      </pivotArea>
    </chartFormat>
    <chartFormat chart="17" format="335" series="1">
      <pivotArea type="data" outline="0" fieldPosition="0">
        <references count="1">
          <reference field="0" count="1" selected="0">
            <x v="19"/>
          </reference>
        </references>
      </pivotArea>
    </chartFormat>
    <chartFormat chart="17" format="336" series="1">
      <pivotArea type="data" outline="0" fieldPosition="0">
        <references count="1">
          <reference field="0" count="1" selected="0">
            <x v="20"/>
          </reference>
        </references>
      </pivotArea>
    </chartFormat>
    <chartFormat chart="17" format="337" series="1">
      <pivotArea type="data" outline="0" fieldPosition="0">
        <references count="1">
          <reference field="0" count="1" selected="0">
            <x v="21"/>
          </reference>
        </references>
      </pivotArea>
    </chartFormat>
    <chartFormat chart="17" format="338" series="1">
      <pivotArea type="data" outline="0" fieldPosition="0">
        <references count="1">
          <reference field="0" count="1" selected="0">
            <x v="22"/>
          </reference>
        </references>
      </pivotArea>
    </chartFormat>
    <chartFormat chart="17" format="339" series="1">
      <pivotArea type="data" outline="0" fieldPosition="0">
        <references count="1">
          <reference field="0" count="1" selected="0">
            <x v="23"/>
          </reference>
        </references>
      </pivotArea>
    </chartFormat>
    <chartFormat chart="19" format="410" series="1">
      <pivotArea type="data" outline="0" fieldPosition="0">
        <references count="1">
          <reference field="0" count="1" selected="0">
            <x v="0"/>
          </reference>
        </references>
      </pivotArea>
    </chartFormat>
    <chartFormat chart="19" format="411" series="1">
      <pivotArea type="data" outline="0" fieldPosition="0">
        <references count="1">
          <reference field="0" count="1" selected="0">
            <x v="2"/>
          </reference>
        </references>
      </pivotArea>
    </chartFormat>
    <chartFormat chart="19" format="412" series="1">
      <pivotArea type="data" outline="0" fieldPosition="0">
        <references count="1">
          <reference field="0" count="1" selected="0">
            <x v="4"/>
          </reference>
        </references>
      </pivotArea>
    </chartFormat>
    <chartFormat chart="19" format="413" series="1">
      <pivotArea type="data" outline="0" fieldPosition="0">
        <references count="1">
          <reference field="0" count="1" selected="0">
            <x v="5"/>
          </reference>
        </references>
      </pivotArea>
    </chartFormat>
    <chartFormat chart="19" format="414" series="1">
      <pivotArea type="data" outline="0" fieldPosition="0">
        <references count="1">
          <reference field="0" count="1" selected="0">
            <x v="6"/>
          </reference>
        </references>
      </pivotArea>
    </chartFormat>
    <chartFormat chart="19" format="415" series="1">
      <pivotArea type="data" outline="0" fieldPosition="0">
        <references count="1">
          <reference field="0" count="1" selected="0">
            <x v="10"/>
          </reference>
        </references>
      </pivotArea>
    </chartFormat>
    <chartFormat chart="19" format="416" series="1">
      <pivotArea type="data" outline="0" fieldPosition="0">
        <references count="1">
          <reference field="0" count="1" selected="0">
            <x v="12"/>
          </reference>
        </references>
      </pivotArea>
    </chartFormat>
    <chartFormat chart="19" format="417" series="1">
      <pivotArea type="data" outline="0" fieldPosition="0">
        <references count="1">
          <reference field="0" count="1" selected="0">
            <x v="16"/>
          </reference>
        </references>
      </pivotArea>
    </chartFormat>
    <chartFormat chart="19" format="418" series="1">
      <pivotArea type="data" outline="0" fieldPosition="0">
        <references count="1">
          <reference field="0" count="1" selected="0">
            <x v="17"/>
          </reference>
        </references>
      </pivotArea>
    </chartFormat>
    <chartFormat chart="19" format="419" series="1">
      <pivotArea type="data" outline="0" fieldPosition="0">
        <references count="1">
          <reference field="0" count="1" selected="0">
            <x v="18"/>
          </reference>
        </references>
      </pivotArea>
    </chartFormat>
    <chartFormat chart="19" format="420" series="1">
      <pivotArea type="data" outline="0" fieldPosition="0">
        <references count="1">
          <reference field="0" count="1" selected="0">
            <x v="19"/>
          </reference>
        </references>
      </pivotArea>
    </chartFormat>
    <chartFormat chart="19" format="421" series="1">
      <pivotArea type="data" outline="0" fieldPosition="0">
        <references count="1">
          <reference field="0" count="1" selected="0">
            <x v="20"/>
          </reference>
        </references>
      </pivotArea>
    </chartFormat>
    <chartFormat chart="19" format="422" series="1">
      <pivotArea type="data" outline="0" fieldPosition="0">
        <references count="1">
          <reference field="0" count="1" selected="0">
            <x v="21"/>
          </reference>
        </references>
      </pivotArea>
    </chartFormat>
    <chartFormat chart="19" format="423" series="1">
      <pivotArea type="data" outline="0" fieldPosition="0">
        <references count="1">
          <reference field="0" count="1" selected="0">
            <x v="22"/>
          </reference>
        </references>
      </pivotArea>
    </chartFormat>
    <chartFormat chart="19" format="424" series="1">
      <pivotArea type="data" outline="0" fieldPosition="0">
        <references count="1">
          <reference field="0" count="1" selected="0">
            <x v="23"/>
          </reference>
        </references>
      </pivotArea>
    </chartFormat>
    <chartFormat chart="19" format="425" series="1">
      <pivotArea type="data" outline="0" fieldPosition="0">
        <references count="2">
          <reference field="4294967294" count="1" selected="0">
            <x v="0"/>
          </reference>
          <reference field="0" count="1" selected="0">
            <x v="0"/>
          </reference>
        </references>
      </pivotArea>
    </chartFormat>
    <chartFormat chart="19" format="426" series="1">
      <pivotArea type="data" outline="0" fieldPosition="0">
        <references count="2">
          <reference field="4294967294" count="1" selected="0">
            <x v="0"/>
          </reference>
          <reference field="0" count="1" selected="0">
            <x v="2"/>
          </reference>
        </references>
      </pivotArea>
    </chartFormat>
    <chartFormat chart="19" format="427" series="1">
      <pivotArea type="data" outline="0" fieldPosition="0">
        <references count="2">
          <reference field="4294967294" count="1" selected="0">
            <x v="0"/>
          </reference>
          <reference field="0" count="1" selected="0">
            <x v="4"/>
          </reference>
        </references>
      </pivotArea>
    </chartFormat>
    <chartFormat chart="19" format="428" series="1">
      <pivotArea type="data" outline="0" fieldPosition="0">
        <references count="2">
          <reference field="4294967294" count="1" selected="0">
            <x v="0"/>
          </reference>
          <reference field="0" count="1" selected="0">
            <x v="5"/>
          </reference>
        </references>
      </pivotArea>
    </chartFormat>
    <chartFormat chart="19" format="429" series="1">
      <pivotArea type="data" outline="0" fieldPosition="0">
        <references count="2">
          <reference field="4294967294" count="1" selected="0">
            <x v="0"/>
          </reference>
          <reference field="0" count="1" selected="0">
            <x v="6"/>
          </reference>
        </references>
      </pivotArea>
    </chartFormat>
    <chartFormat chart="19" format="430" series="1">
      <pivotArea type="data" outline="0" fieldPosition="0">
        <references count="2">
          <reference field="4294967294" count="1" selected="0">
            <x v="0"/>
          </reference>
          <reference field="0" count="1" selected="0">
            <x v="10"/>
          </reference>
        </references>
      </pivotArea>
    </chartFormat>
    <chartFormat chart="19" format="431" series="1">
      <pivotArea type="data" outline="0" fieldPosition="0">
        <references count="2">
          <reference field="4294967294" count="1" selected="0">
            <x v="0"/>
          </reference>
          <reference field="0" count="1" selected="0">
            <x v="12"/>
          </reference>
        </references>
      </pivotArea>
    </chartFormat>
    <chartFormat chart="19" format="432" series="1">
      <pivotArea type="data" outline="0" fieldPosition="0">
        <references count="2">
          <reference field="4294967294" count="1" selected="0">
            <x v="0"/>
          </reference>
          <reference field="0" count="1" selected="0">
            <x v="16"/>
          </reference>
        </references>
      </pivotArea>
    </chartFormat>
    <chartFormat chart="19" format="433" series="1">
      <pivotArea type="data" outline="0" fieldPosition="0">
        <references count="2">
          <reference field="4294967294" count="1" selected="0">
            <x v="0"/>
          </reference>
          <reference field="0" count="1" selected="0">
            <x v="17"/>
          </reference>
        </references>
      </pivotArea>
    </chartFormat>
    <chartFormat chart="19" format="434" series="1">
      <pivotArea type="data" outline="0" fieldPosition="0">
        <references count="2">
          <reference field="4294967294" count="1" selected="0">
            <x v="0"/>
          </reference>
          <reference field="0" count="1" selected="0">
            <x v="18"/>
          </reference>
        </references>
      </pivotArea>
    </chartFormat>
    <chartFormat chart="19" format="435" series="1">
      <pivotArea type="data" outline="0" fieldPosition="0">
        <references count="2">
          <reference field="4294967294" count="1" selected="0">
            <x v="0"/>
          </reference>
          <reference field="0" count="1" selected="0">
            <x v="19"/>
          </reference>
        </references>
      </pivotArea>
    </chartFormat>
    <chartFormat chart="19" format="436" series="1">
      <pivotArea type="data" outline="0" fieldPosition="0">
        <references count="2">
          <reference field="4294967294" count="1" selected="0">
            <x v="0"/>
          </reference>
          <reference field="0" count="1" selected="0">
            <x v="20"/>
          </reference>
        </references>
      </pivotArea>
    </chartFormat>
    <chartFormat chart="19" format="437" series="1">
      <pivotArea type="data" outline="0" fieldPosition="0">
        <references count="2">
          <reference field="4294967294" count="1" selected="0">
            <x v="0"/>
          </reference>
          <reference field="0" count="1" selected="0">
            <x v="21"/>
          </reference>
        </references>
      </pivotArea>
    </chartFormat>
    <chartFormat chart="19" format="438" series="1">
      <pivotArea type="data" outline="0" fieldPosition="0">
        <references count="2">
          <reference field="4294967294" count="1" selected="0">
            <x v="0"/>
          </reference>
          <reference field="0" count="1" selected="0">
            <x v="22"/>
          </reference>
        </references>
      </pivotArea>
    </chartFormat>
    <chartFormat chart="19" format="439" series="1">
      <pivotArea type="data" outline="0" fieldPosition="0">
        <references count="2">
          <reference field="4294967294" count="1" selected="0">
            <x v="0"/>
          </reference>
          <reference field="0" count="1" selected="0">
            <x v="23"/>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4.xml><?xml version="1.0" encoding="utf-8"?>
<pivotTableDefinition xmlns="http://schemas.openxmlformats.org/spreadsheetml/2006/main" xmlns:mc="http://schemas.openxmlformats.org/markup-compatibility/2006" xmlns:xr="http://schemas.microsoft.com/office/spreadsheetml/2014/revision" mc:Ignorable="xr" xr:uid="{00000000-0007-0000-0E00-000002000000}" name="TablaDinámica7" cacheId="0"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chartFormat="25">
  <location ref="A100:O114" firstHeaderRow="1" firstDataRow="2" firstDataCol="1" rowPageCount="1" colPageCount="1"/>
  <pivotFields count="34">
    <pivotField axis="axisCol" showAll="0">
      <items count="26">
        <item x="16"/>
        <item x="0"/>
        <item x="1"/>
        <item x="2"/>
        <item x="3"/>
        <item x="20"/>
        <item x="18"/>
        <item x="22"/>
        <item x="21"/>
        <item x="6"/>
        <item x="7"/>
        <item x="8"/>
        <item x="9"/>
        <item x="17"/>
        <item x="23"/>
        <item x="10"/>
        <item x="11"/>
        <item x="12"/>
        <item x="13"/>
        <item x="19"/>
        <item x="4"/>
        <item x="5"/>
        <item x="14"/>
        <item x="15"/>
        <item x="24"/>
        <item t="default"/>
      </items>
    </pivotField>
    <pivotField showAll="0"/>
    <pivotField showAll="0"/>
    <pivotField axis="axisRow" showAll="0">
      <items count="41">
        <item x="9"/>
        <item x="10"/>
        <item x="11"/>
        <item x="12"/>
        <item x="13"/>
        <item x="14"/>
        <item x="15"/>
        <item x="16"/>
        <item x="17"/>
        <item x="18"/>
        <item x="19"/>
        <item x="20"/>
        <item x="21"/>
        <item x="22"/>
        <item x="23"/>
        <item x="24"/>
        <item x="0"/>
        <item x="1"/>
        <item x="2"/>
        <item x="3"/>
        <item x="4"/>
        <item x="25"/>
        <item x="26"/>
        <item x="27"/>
        <item x="28"/>
        <item x="5"/>
        <item x="37"/>
        <item x="29"/>
        <item x="30"/>
        <item x="31"/>
        <item x="6"/>
        <item x="38"/>
        <item x="7"/>
        <item x="8"/>
        <item x="33"/>
        <item m="1" x="39"/>
        <item x="34"/>
        <item x="35"/>
        <item x="32"/>
        <item x="36"/>
        <item t="default"/>
      </items>
    </pivotField>
    <pivotField axis="axisPage" multipleItemSelectionAllowed="1" showAll="0">
      <items count="7">
        <item h="1" x="4"/>
        <item h="1" x="0"/>
        <item h="1" x="1"/>
        <item x="2"/>
        <item h="1" x="5"/>
        <item h="1"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s>
  <rowFields count="1">
    <field x="3"/>
  </rowFields>
  <rowItems count="13">
    <i>
      <x v="12"/>
    </i>
    <i>
      <x v="13"/>
    </i>
    <i>
      <x v="14"/>
    </i>
    <i>
      <x v="15"/>
    </i>
    <i>
      <x v="21"/>
    </i>
    <i>
      <x v="22"/>
    </i>
    <i>
      <x v="23"/>
    </i>
    <i>
      <x v="24"/>
    </i>
    <i>
      <x v="27"/>
    </i>
    <i>
      <x v="28"/>
    </i>
    <i>
      <x v="29"/>
    </i>
    <i>
      <x v="38"/>
    </i>
    <i t="grand">
      <x/>
    </i>
  </rowItems>
  <colFields count="1">
    <field x="0"/>
  </colFields>
  <colItems count="14">
    <i>
      <x v="2"/>
    </i>
    <i>
      <x v="4"/>
    </i>
    <i>
      <x v="6"/>
    </i>
    <i>
      <x v="7"/>
    </i>
    <i>
      <x v="8"/>
    </i>
    <i>
      <x v="10"/>
    </i>
    <i>
      <x v="12"/>
    </i>
    <i>
      <x v="14"/>
    </i>
    <i>
      <x v="16"/>
    </i>
    <i>
      <x v="18"/>
    </i>
    <i>
      <x v="20"/>
    </i>
    <i>
      <x v="21"/>
    </i>
    <i>
      <x v="22"/>
    </i>
    <i t="grand">
      <x/>
    </i>
  </colItems>
  <pageFields count="1">
    <pageField fld="4" hier="-1"/>
  </pageFields>
  <dataFields count="1">
    <dataField name="Promedio de OTROS COLIFORMES (TOTAL)" fld="31" subtotal="average" baseField="3" baseItem="28"/>
  </dataFields>
  <formats count="50">
    <format dxfId="232">
      <pivotArea type="all" dataOnly="0" outline="0" fieldPosition="0"/>
    </format>
    <format dxfId="231">
      <pivotArea outline="0" collapsedLevelsAreSubtotals="1" fieldPosition="0"/>
    </format>
    <format dxfId="230">
      <pivotArea type="origin" dataOnly="0" labelOnly="1" outline="0" fieldPosition="0"/>
    </format>
    <format dxfId="229">
      <pivotArea field="0" type="button" dataOnly="0" labelOnly="1" outline="0" axis="axisCol" fieldPosition="0"/>
    </format>
    <format dxfId="228">
      <pivotArea type="topRight" dataOnly="0" labelOnly="1" outline="0" fieldPosition="0"/>
    </format>
    <format dxfId="227">
      <pivotArea field="3" type="button" dataOnly="0" labelOnly="1" outline="0" axis="axisRow" fieldPosition="0"/>
    </format>
    <format dxfId="226">
      <pivotArea dataOnly="0" labelOnly="1" fieldPosition="0">
        <references count="1">
          <reference field="3" count="9">
            <x v="16"/>
            <x v="17"/>
            <x v="18"/>
            <x v="19"/>
            <x v="20"/>
            <x v="25"/>
            <x v="30"/>
            <x v="32"/>
            <x v="33"/>
          </reference>
        </references>
      </pivotArea>
    </format>
    <format dxfId="225">
      <pivotArea dataOnly="0" labelOnly="1" grandRow="1" outline="0" fieldPosition="0"/>
    </format>
    <format dxfId="224">
      <pivotArea dataOnly="0" labelOnly="1" fieldPosition="0">
        <references count="1">
          <reference field="0" count="18">
            <x v="0"/>
            <x v="1"/>
            <x v="2"/>
            <x v="3"/>
            <x v="4"/>
            <x v="9"/>
            <x v="10"/>
            <x v="11"/>
            <x v="12"/>
            <x v="13"/>
            <x v="15"/>
            <x v="16"/>
            <x v="17"/>
            <x v="18"/>
            <x v="20"/>
            <x v="21"/>
            <x v="22"/>
            <x v="23"/>
          </reference>
        </references>
      </pivotArea>
    </format>
    <format dxfId="223">
      <pivotArea dataOnly="0" labelOnly="1" grandCol="1" outline="0" fieldPosition="0"/>
    </format>
    <format dxfId="222">
      <pivotArea type="all" dataOnly="0" outline="0" fieldPosition="0"/>
    </format>
    <format dxfId="221">
      <pivotArea outline="0" collapsedLevelsAreSubtotals="1" fieldPosition="0"/>
    </format>
    <format dxfId="220">
      <pivotArea type="origin" dataOnly="0" labelOnly="1" outline="0" fieldPosition="0"/>
    </format>
    <format dxfId="219">
      <pivotArea field="0" type="button" dataOnly="0" labelOnly="1" outline="0" axis="axisCol" fieldPosition="0"/>
    </format>
    <format dxfId="218">
      <pivotArea type="topRight" dataOnly="0" labelOnly="1" outline="0" fieldPosition="0"/>
    </format>
    <format dxfId="217">
      <pivotArea field="3" type="button" dataOnly="0" labelOnly="1" outline="0" axis="axisRow" fieldPosition="0"/>
    </format>
    <format dxfId="216">
      <pivotArea dataOnly="0" labelOnly="1" fieldPosition="0">
        <references count="1">
          <reference field="3" count="11">
            <x v="12"/>
            <x v="13"/>
            <x v="14"/>
            <x v="15"/>
            <x v="21"/>
            <x v="22"/>
            <x v="23"/>
            <x v="24"/>
            <x v="27"/>
            <x v="28"/>
            <x v="29"/>
          </reference>
        </references>
      </pivotArea>
    </format>
    <format dxfId="215">
      <pivotArea dataOnly="0" labelOnly="1" grandRow="1" outline="0" fieldPosition="0"/>
    </format>
    <format dxfId="214">
      <pivotArea dataOnly="0" labelOnly="1" fieldPosition="0">
        <references count="1">
          <reference field="0" count="13">
            <x v="2"/>
            <x v="4"/>
            <x v="6"/>
            <x v="7"/>
            <x v="8"/>
            <x v="10"/>
            <x v="12"/>
            <x v="14"/>
            <x v="16"/>
            <x v="18"/>
            <x v="20"/>
            <x v="21"/>
            <x v="22"/>
          </reference>
        </references>
      </pivotArea>
    </format>
    <format dxfId="213">
      <pivotArea dataOnly="0" labelOnly="1" grandCol="1" outline="0" fieldPosition="0"/>
    </format>
    <format dxfId="212">
      <pivotArea type="all" dataOnly="0" outline="0" fieldPosition="0"/>
    </format>
    <format dxfId="211">
      <pivotArea outline="0" collapsedLevelsAreSubtotals="1" fieldPosition="0"/>
    </format>
    <format dxfId="210">
      <pivotArea type="origin" dataOnly="0" labelOnly="1" outline="0" fieldPosition="0"/>
    </format>
    <format dxfId="209">
      <pivotArea field="0" type="button" dataOnly="0" labelOnly="1" outline="0" axis="axisCol" fieldPosition="0"/>
    </format>
    <format dxfId="208">
      <pivotArea type="topRight" dataOnly="0" labelOnly="1" outline="0" fieldPosition="0"/>
    </format>
    <format dxfId="207">
      <pivotArea field="3" type="button" dataOnly="0" labelOnly="1" outline="0" axis="axisRow" fieldPosition="0"/>
    </format>
    <format dxfId="206">
      <pivotArea dataOnly="0" labelOnly="1" fieldPosition="0">
        <references count="1">
          <reference field="3" count="11">
            <x v="12"/>
            <x v="13"/>
            <x v="14"/>
            <x v="15"/>
            <x v="21"/>
            <x v="22"/>
            <x v="23"/>
            <x v="24"/>
            <x v="27"/>
            <x v="28"/>
            <x v="29"/>
          </reference>
        </references>
      </pivotArea>
    </format>
    <format dxfId="205">
      <pivotArea dataOnly="0" labelOnly="1" grandRow="1" outline="0" fieldPosition="0"/>
    </format>
    <format dxfId="204">
      <pivotArea dataOnly="0" labelOnly="1" fieldPosition="0">
        <references count="1">
          <reference field="0" count="13">
            <x v="2"/>
            <x v="4"/>
            <x v="6"/>
            <x v="7"/>
            <x v="8"/>
            <x v="10"/>
            <x v="12"/>
            <x v="14"/>
            <x v="16"/>
            <x v="18"/>
            <x v="20"/>
            <x v="21"/>
            <x v="22"/>
          </reference>
        </references>
      </pivotArea>
    </format>
    <format dxfId="203">
      <pivotArea dataOnly="0" labelOnly="1" grandCol="1" outline="0" fieldPosition="0"/>
    </format>
    <format dxfId="202">
      <pivotArea type="all" dataOnly="0" outline="0" fieldPosition="0"/>
    </format>
    <format dxfId="201">
      <pivotArea outline="0" collapsedLevelsAreSubtotals="1" fieldPosition="0"/>
    </format>
    <format dxfId="200">
      <pivotArea type="origin" dataOnly="0" labelOnly="1" outline="0" fieldPosition="0"/>
    </format>
    <format dxfId="199">
      <pivotArea field="0" type="button" dataOnly="0" labelOnly="1" outline="0" axis="axisCol" fieldPosition="0"/>
    </format>
    <format dxfId="198">
      <pivotArea type="topRight" dataOnly="0" labelOnly="1" outline="0" fieldPosition="0"/>
    </format>
    <format dxfId="197">
      <pivotArea field="3" type="button" dataOnly="0" labelOnly="1" outline="0" axis="axisRow" fieldPosition="0"/>
    </format>
    <format dxfId="196">
      <pivotArea dataOnly="0" labelOnly="1" fieldPosition="0">
        <references count="1">
          <reference field="3" count="11">
            <x v="12"/>
            <x v="13"/>
            <x v="14"/>
            <x v="15"/>
            <x v="21"/>
            <x v="22"/>
            <x v="23"/>
            <x v="24"/>
            <x v="27"/>
            <x v="28"/>
            <x v="29"/>
          </reference>
        </references>
      </pivotArea>
    </format>
    <format dxfId="195">
      <pivotArea dataOnly="0" labelOnly="1" grandRow="1" outline="0" fieldPosition="0"/>
    </format>
    <format dxfId="194">
      <pivotArea dataOnly="0" labelOnly="1" fieldPosition="0">
        <references count="1">
          <reference field="0" count="13">
            <x v="2"/>
            <x v="4"/>
            <x v="6"/>
            <x v="7"/>
            <x v="8"/>
            <x v="10"/>
            <x v="12"/>
            <x v="14"/>
            <x v="16"/>
            <x v="18"/>
            <x v="20"/>
            <x v="21"/>
            <x v="22"/>
          </reference>
        </references>
      </pivotArea>
    </format>
    <format dxfId="193">
      <pivotArea dataOnly="0" labelOnly="1" grandCol="1" outline="0" fieldPosition="0"/>
    </format>
    <format dxfId="192">
      <pivotArea type="all" dataOnly="0" outline="0" fieldPosition="0"/>
    </format>
    <format dxfId="191">
      <pivotArea outline="0" collapsedLevelsAreSubtotals="1" fieldPosition="0"/>
    </format>
    <format dxfId="190">
      <pivotArea type="origin" dataOnly="0" labelOnly="1" outline="0" fieldPosition="0"/>
    </format>
    <format dxfId="189">
      <pivotArea field="0" type="button" dataOnly="0" labelOnly="1" outline="0" axis="axisCol" fieldPosition="0"/>
    </format>
    <format dxfId="188">
      <pivotArea type="topRight" dataOnly="0" labelOnly="1" outline="0" fieldPosition="0"/>
    </format>
    <format dxfId="187">
      <pivotArea field="3" type="button" dataOnly="0" labelOnly="1" outline="0" axis="axisRow" fieldPosition="0"/>
    </format>
    <format dxfId="186">
      <pivotArea dataOnly="0" labelOnly="1" fieldPosition="0">
        <references count="1">
          <reference field="3" count="11">
            <x v="12"/>
            <x v="13"/>
            <x v="14"/>
            <x v="15"/>
            <x v="21"/>
            <x v="22"/>
            <x v="23"/>
            <x v="24"/>
            <x v="27"/>
            <x v="28"/>
            <x v="29"/>
          </reference>
        </references>
      </pivotArea>
    </format>
    <format dxfId="185">
      <pivotArea dataOnly="0" labelOnly="1" grandRow="1" outline="0" fieldPosition="0"/>
    </format>
    <format dxfId="184">
      <pivotArea dataOnly="0" labelOnly="1" fieldPosition="0">
        <references count="1">
          <reference field="0" count="13">
            <x v="2"/>
            <x v="4"/>
            <x v="6"/>
            <x v="7"/>
            <x v="8"/>
            <x v="10"/>
            <x v="12"/>
            <x v="14"/>
            <x v="16"/>
            <x v="18"/>
            <x v="20"/>
            <x v="21"/>
            <x v="22"/>
          </reference>
        </references>
      </pivotArea>
    </format>
    <format dxfId="183">
      <pivotArea dataOnly="0" labelOnly="1" grandCol="1" outline="0" fieldPosition="0"/>
    </format>
  </formats>
  <chartFormats count="117">
    <chartFormat chart="14" format="39" series="1">
      <pivotArea type="data" outline="0" fieldPosition="0">
        <references count="1">
          <reference field="0" count="1" selected="0">
            <x v="2"/>
          </reference>
        </references>
      </pivotArea>
    </chartFormat>
    <chartFormat chart="14" format="40" series="1">
      <pivotArea type="data" outline="0" fieldPosition="0">
        <references count="1">
          <reference field="0" count="1" selected="0">
            <x v="4"/>
          </reference>
        </references>
      </pivotArea>
    </chartFormat>
    <chartFormat chart="14" format="41" series="1">
      <pivotArea type="data" outline="0" fieldPosition="0">
        <references count="1">
          <reference field="0" count="1" selected="0">
            <x v="6"/>
          </reference>
        </references>
      </pivotArea>
    </chartFormat>
    <chartFormat chart="14" format="42" series="1">
      <pivotArea type="data" outline="0" fieldPosition="0">
        <references count="1">
          <reference field="0" count="1" selected="0">
            <x v="7"/>
          </reference>
        </references>
      </pivotArea>
    </chartFormat>
    <chartFormat chart="14" format="43" series="1">
      <pivotArea type="data" outline="0" fieldPosition="0">
        <references count="1">
          <reference field="0" count="1" selected="0">
            <x v="8"/>
          </reference>
        </references>
      </pivotArea>
    </chartFormat>
    <chartFormat chart="14" format="44" series="1">
      <pivotArea type="data" outline="0" fieldPosition="0">
        <references count="1">
          <reference field="0" count="1" selected="0">
            <x v="10"/>
          </reference>
        </references>
      </pivotArea>
    </chartFormat>
    <chartFormat chart="14" format="45" series="1">
      <pivotArea type="data" outline="0" fieldPosition="0">
        <references count="1">
          <reference field="0" count="1" selected="0">
            <x v="12"/>
          </reference>
        </references>
      </pivotArea>
    </chartFormat>
    <chartFormat chart="14" format="46" series="1">
      <pivotArea type="data" outline="0" fieldPosition="0">
        <references count="1">
          <reference field="0" count="1" selected="0">
            <x v="14"/>
          </reference>
        </references>
      </pivotArea>
    </chartFormat>
    <chartFormat chart="14" format="47" series="1">
      <pivotArea type="data" outline="0" fieldPosition="0">
        <references count="1">
          <reference field="0" count="1" selected="0">
            <x v="16"/>
          </reference>
        </references>
      </pivotArea>
    </chartFormat>
    <chartFormat chart="14" format="48" series="1">
      <pivotArea type="data" outline="0" fieldPosition="0">
        <references count="1">
          <reference field="0" count="1" selected="0">
            <x v="18"/>
          </reference>
        </references>
      </pivotArea>
    </chartFormat>
    <chartFormat chart="14" format="49" series="1">
      <pivotArea type="data" outline="0" fieldPosition="0">
        <references count="1">
          <reference field="0" count="1" selected="0">
            <x v="20"/>
          </reference>
        </references>
      </pivotArea>
    </chartFormat>
    <chartFormat chart="14" format="50" series="1">
      <pivotArea type="data" outline="0" fieldPosition="0">
        <references count="1">
          <reference field="0" count="1" selected="0">
            <x v="21"/>
          </reference>
        </references>
      </pivotArea>
    </chartFormat>
    <chartFormat chart="14" format="51" series="1">
      <pivotArea type="data" outline="0" fieldPosition="0">
        <references count="1">
          <reference field="0" count="1" selected="0">
            <x v="22"/>
          </reference>
        </references>
      </pivotArea>
    </chartFormat>
    <chartFormat chart="16" format="104" series="1">
      <pivotArea type="data" outline="0" fieldPosition="0">
        <references count="1">
          <reference field="0" count="1" selected="0">
            <x v="2"/>
          </reference>
        </references>
      </pivotArea>
    </chartFormat>
    <chartFormat chart="16" format="105" series="1">
      <pivotArea type="data" outline="0" fieldPosition="0">
        <references count="1">
          <reference field="0" count="1" selected="0">
            <x v="4"/>
          </reference>
        </references>
      </pivotArea>
    </chartFormat>
    <chartFormat chart="16" format="106" series="1">
      <pivotArea type="data" outline="0" fieldPosition="0">
        <references count="1">
          <reference field="0" count="1" selected="0">
            <x v="6"/>
          </reference>
        </references>
      </pivotArea>
    </chartFormat>
    <chartFormat chart="16" format="107" series="1">
      <pivotArea type="data" outline="0" fieldPosition="0">
        <references count="1">
          <reference field="0" count="1" selected="0">
            <x v="7"/>
          </reference>
        </references>
      </pivotArea>
    </chartFormat>
    <chartFormat chart="16" format="108" series="1">
      <pivotArea type="data" outline="0" fieldPosition="0">
        <references count="1">
          <reference field="0" count="1" selected="0">
            <x v="8"/>
          </reference>
        </references>
      </pivotArea>
    </chartFormat>
    <chartFormat chart="16" format="109" series="1">
      <pivotArea type="data" outline="0" fieldPosition="0">
        <references count="1">
          <reference field="0" count="1" selected="0">
            <x v="10"/>
          </reference>
        </references>
      </pivotArea>
    </chartFormat>
    <chartFormat chart="16" format="110" series="1">
      <pivotArea type="data" outline="0" fieldPosition="0">
        <references count="1">
          <reference field="0" count="1" selected="0">
            <x v="12"/>
          </reference>
        </references>
      </pivotArea>
    </chartFormat>
    <chartFormat chart="16" format="111" series="1">
      <pivotArea type="data" outline="0" fieldPosition="0">
        <references count="1">
          <reference field="0" count="1" selected="0">
            <x v="14"/>
          </reference>
        </references>
      </pivotArea>
    </chartFormat>
    <chartFormat chart="16" format="112" series="1">
      <pivotArea type="data" outline="0" fieldPosition="0">
        <references count="1">
          <reference field="0" count="1" selected="0">
            <x v="16"/>
          </reference>
        </references>
      </pivotArea>
    </chartFormat>
    <chartFormat chart="16" format="113" series="1">
      <pivotArea type="data" outline="0" fieldPosition="0">
        <references count="1">
          <reference field="0" count="1" selected="0">
            <x v="18"/>
          </reference>
        </references>
      </pivotArea>
    </chartFormat>
    <chartFormat chart="16" format="114" series="1">
      <pivotArea type="data" outline="0" fieldPosition="0">
        <references count="1">
          <reference field="0" count="1" selected="0">
            <x v="20"/>
          </reference>
        </references>
      </pivotArea>
    </chartFormat>
    <chartFormat chart="16" format="115" series="1">
      <pivotArea type="data" outline="0" fieldPosition="0">
        <references count="1">
          <reference field="0" count="1" selected="0">
            <x v="21"/>
          </reference>
        </references>
      </pivotArea>
    </chartFormat>
    <chartFormat chart="16" format="116" series="1">
      <pivotArea type="data" outline="0" fieldPosition="0">
        <references count="1">
          <reference field="0" count="1" selected="0">
            <x v="22"/>
          </reference>
        </references>
      </pivotArea>
    </chartFormat>
    <chartFormat chart="17" format="130" series="1">
      <pivotArea type="data" outline="0" fieldPosition="0">
        <references count="1">
          <reference field="0" count="1" selected="0">
            <x v="2"/>
          </reference>
        </references>
      </pivotArea>
    </chartFormat>
    <chartFormat chart="17" format="131" series="1">
      <pivotArea type="data" outline="0" fieldPosition="0">
        <references count="1">
          <reference field="0" count="1" selected="0">
            <x v="4"/>
          </reference>
        </references>
      </pivotArea>
    </chartFormat>
    <chartFormat chart="17" format="132" series="1">
      <pivotArea type="data" outline="0" fieldPosition="0">
        <references count="1">
          <reference field="0" count="1" selected="0">
            <x v="6"/>
          </reference>
        </references>
      </pivotArea>
    </chartFormat>
    <chartFormat chart="17" format="133" series="1">
      <pivotArea type="data" outline="0" fieldPosition="0">
        <references count="1">
          <reference field="0" count="1" selected="0">
            <x v="7"/>
          </reference>
        </references>
      </pivotArea>
    </chartFormat>
    <chartFormat chart="17" format="134" series="1">
      <pivotArea type="data" outline="0" fieldPosition="0">
        <references count="1">
          <reference field="0" count="1" selected="0">
            <x v="8"/>
          </reference>
        </references>
      </pivotArea>
    </chartFormat>
    <chartFormat chart="17" format="135" series="1">
      <pivotArea type="data" outline="0" fieldPosition="0">
        <references count="1">
          <reference field="0" count="1" selected="0">
            <x v="10"/>
          </reference>
        </references>
      </pivotArea>
    </chartFormat>
    <chartFormat chart="17" format="136" series="1">
      <pivotArea type="data" outline="0" fieldPosition="0">
        <references count="1">
          <reference field="0" count="1" selected="0">
            <x v="12"/>
          </reference>
        </references>
      </pivotArea>
    </chartFormat>
    <chartFormat chart="17" format="137" series="1">
      <pivotArea type="data" outline="0" fieldPosition="0">
        <references count="1">
          <reference field="0" count="1" selected="0">
            <x v="14"/>
          </reference>
        </references>
      </pivotArea>
    </chartFormat>
    <chartFormat chart="17" format="138" series="1">
      <pivotArea type="data" outline="0" fieldPosition="0">
        <references count="1">
          <reference field="0" count="1" selected="0">
            <x v="16"/>
          </reference>
        </references>
      </pivotArea>
    </chartFormat>
    <chartFormat chart="17" format="139" series="1">
      <pivotArea type="data" outline="0" fieldPosition="0">
        <references count="1">
          <reference field="0" count="1" selected="0">
            <x v="18"/>
          </reference>
        </references>
      </pivotArea>
    </chartFormat>
    <chartFormat chart="17" format="140" series="1">
      <pivotArea type="data" outline="0" fieldPosition="0">
        <references count="1">
          <reference field="0" count="1" selected="0">
            <x v="20"/>
          </reference>
        </references>
      </pivotArea>
    </chartFormat>
    <chartFormat chart="17" format="141" series="1">
      <pivotArea type="data" outline="0" fieldPosition="0">
        <references count="1">
          <reference field="0" count="1" selected="0">
            <x v="21"/>
          </reference>
        </references>
      </pivotArea>
    </chartFormat>
    <chartFormat chart="17" format="142" series="1">
      <pivotArea type="data" outline="0" fieldPosition="0">
        <references count="1">
          <reference field="0" count="1" selected="0">
            <x v="22"/>
          </reference>
        </references>
      </pivotArea>
    </chartFormat>
    <chartFormat chart="18" format="156" series="1">
      <pivotArea type="data" outline="0" fieldPosition="0">
        <references count="1">
          <reference field="0" count="1" selected="0">
            <x v="2"/>
          </reference>
        </references>
      </pivotArea>
    </chartFormat>
    <chartFormat chart="18" format="157" series="1">
      <pivotArea type="data" outline="0" fieldPosition="0">
        <references count="1">
          <reference field="0" count="1" selected="0">
            <x v="4"/>
          </reference>
        </references>
      </pivotArea>
    </chartFormat>
    <chartFormat chart="18" format="158" series="1">
      <pivotArea type="data" outline="0" fieldPosition="0">
        <references count="1">
          <reference field="0" count="1" selected="0">
            <x v="6"/>
          </reference>
        </references>
      </pivotArea>
    </chartFormat>
    <chartFormat chart="18" format="159" series="1">
      <pivotArea type="data" outline="0" fieldPosition="0">
        <references count="1">
          <reference field="0" count="1" selected="0">
            <x v="7"/>
          </reference>
        </references>
      </pivotArea>
    </chartFormat>
    <chartFormat chart="18" format="160" series="1">
      <pivotArea type="data" outline="0" fieldPosition="0">
        <references count="1">
          <reference field="0" count="1" selected="0">
            <x v="8"/>
          </reference>
        </references>
      </pivotArea>
    </chartFormat>
    <chartFormat chart="18" format="161" series="1">
      <pivotArea type="data" outline="0" fieldPosition="0">
        <references count="1">
          <reference field="0" count="1" selected="0">
            <x v="10"/>
          </reference>
        </references>
      </pivotArea>
    </chartFormat>
    <chartFormat chart="18" format="162" series="1">
      <pivotArea type="data" outline="0" fieldPosition="0">
        <references count="1">
          <reference field="0" count="1" selected="0">
            <x v="12"/>
          </reference>
        </references>
      </pivotArea>
    </chartFormat>
    <chartFormat chart="18" format="163" series="1">
      <pivotArea type="data" outline="0" fieldPosition="0">
        <references count="1">
          <reference field="0" count="1" selected="0">
            <x v="14"/>
          </reference>
        </references>
      </pivotArea>
    </chartFormat>
    <chartFormat chart="18" format="164" series="1">
      <pivotArea type="data" outline="0" fieldPosition="0">
        <references count="1">
          <reference field="0" count="1" selected="0">
            <x v="16"/>
          </reference>
        </references>
      </pivotArea>
    </chartFormat>
    <chartFormat chart="18" format="165" series="1">
      <pivotArea type="data" outline="0" fieldPosition="0">
        <references count="1">
          <reference field="0" count="1" selected="0">
            <x v="18"/>
          </reference>
        </references>
      </pivotArea>
    </chartFormat>
    <chartFormat chart="18" format="166" series="1">
      <pivotArea type="data" outline="0" fieldPosition="0">
        <references count="1">
          <reference field="0" count="1" selected="0">
            <x v="20"/>
          </reference>
        </references>
      </pivotArea>
    </chartFormat>
    <chartFormat chart="18" format="167" series="1">
      <pivotArea type="data" outline="0" fieldPosition="0">
        <references count="1">
          <reference field="0" count="1" selected="0">
            <x v="21"/>
          </reference>
        </references>
      </pivotArea>
    </chartFormat>
    <chartFormat chart="18" format="168" series="1">
      <pivotArea type="data" outline="0" fieldPosition="0">
        <references count="1">
          <reference field="0" count="1" selected="0">
            <x v="22"/>
          </reference>
        </references>
      </pivotArea>
    </chartFormat>
    <chartFormat chart="19" format="182" series="1">
      <pivotArea type="data" outline="0" fieldPosition="0">
        <references count="1">
          <reference field="0" count="1" selected="0">
            <x v="2"/>
          </reference>
        </references>
      </pivotArea>
    </chartFormat>
    <chartFormat chart="19" format="183" series="1">
      <pivotArea type="data" outline="0" fieldPosition="0">
        <references count="1">
          <reference field="0" count="1" selected="0">
            <x v="4"/>
          </reference>
        </references>
      </pivotArea>
    </chartFormat>
    <chartFormat chart="19" format="184" series="1">
      <pivotArea type="data" outline="0" fieldPosition="0">
        <references count="1">
          <reference field="0" count="1" selected="0">
            <x v="6"/>
          </reference>
        </references>
      </pivotArea>
    </chartFormat>
    <chartFormat chart="19" format="185" series="1">
      <pivotArea type="data" outline="0" fieldPosition="0">
        <references count="1">
          <reference field="0" count="1" selected="0">
            <x v="7"/>
          </reference>
        </references>
      </pivotArea>
    </chartFormat>
    <chartFormat chart="19" format="186" series="1">
      <pivotArea type="data" outline="0" fieldPosition="0">
        <references count="1">
          <reference field="0" count="1" selected="0">
            <x v="8"/>
          </reference>
        </references>
      </pivotArea>
    </chartFormat>
    <chartFormat chart="19" format="187" series="1">
      <pivotArea type="data" outline="0" fieldPosition="0">
        <references count="1">
          <reference field="0" count="1" selected="0">
            <x v="10"/>
          </reference>
        </references>
      </pivotArea>
    </chartFormat>
    <chartFormat chart="19" format="188" series="1">
      <pivotArea type="data" outline="0" fieldPosition="0">
        <references count="1">
          <reference field="0" count="1" selected="0">
            <x v="12"/>
          </reference>
        </references>
      </pivotArea>
    </chartFormat>
    <chartFormat chart="19" format="189" series="1">
      <pivotArea type="data" outline="0" fieldPosition="0">
        <references count="1">
          <reference field="0" count="1" selected="0">
            <x v="14"/>
          </reference>
        </references>
      </pivotArea>
    </chartFormat>
    <chartFormat chart="19" format="190" series="1">
      <pivotArea type="data" outline="0" fieldPosition="0">
        <references count="1">
          <reference field="0" count="1" selected="0">
            <x v="16"/>
          </reference>
        </references>
      </pivotArea>
    </chartFormat>
    <chartFormat chart="19" format="191" series="1">
      <pivotArea type="data" outline="0" fieldPosition="0">
        <references count="1">
          <reference field="0" count="1" selected="0">
            <x v="18"/>
          </reference>
        </references>
      </pivotArea>
    </chartFormat>
    <chartFormat chart="19" format="192" series="1">
      <pivotArea type="data" outline="0" fieldPosition="0">
        <references count="1">
          <reference field="0" count="1" selected="0">
            <x v="20"/>
          </reference>
        </references>
      </pivotArea>
    </chartFormat>
    <chartFormat chart="19" format="193" series="1">
      <pivotArea type="data" outline="0" fieldPosition="0">
        <references count="1">
          <reference field="0" count="1" selected="0">
            <x v="21"/>
          </reference>
        </references>
      </pivotArea>
    </chartFormat>
    <chartFormat chart="19" format="194" series="1">
      <pivotArea type="data" outline="0" fieldPosition="0">
        <references count="1">
          <reference field="0" count="1" selected="0">
            <x v="22"/>
          </reference>
        </references>
      </pivotArea>
    </chartFormat>
    <chartFormat chart="20" format="208" series="1">
      <pivotArea type="data" outline="0" fieldPosition="0">
        <references count="1">
          <reference field="0" count="1" selected="0">
            <x v="2"/>
          </reference>
        </references>
      </pivotArea>
    </chartFormat>
    <chartFormat chart="20" format="209" series="1">
      <pivotArea type="data" outline="0" fieldPosition="0">
        <references count="1">
          <reference field="0" count="1" selected="0">
            <x v="4"/>
          </reference>
        </references>
      </pivotArea>
    </chartFormat>
    <chartFormat chart="20" format="210" series="1">
      <pivotArea type="data" outline="0" fieldPosition="0">
        <references count="1">
          <reference field="0" count="1" selected="0">
            <x v="6"/>
          </reference>
        </references>
      </pivotArea>
    </chartFormat>
    <chartFormat chart="20" format="211" series="1">
      <pivotArea type="data" outline="0" fieldPosition="0">
        <references count="1">
          <reference field="0" count="1" selected="0">
            <x v="7"/>
          </reference>
        </references>
      </pivotArea>
    </chartFormat>
    <chartFormat chart="20" format="212" series="1">
      <pivotArea type="data" outline="0" fieldPosition="0">
        <references count="1">
          <reference field="0" count="1" selected="0">
            <x v="8"/>
          </reference>
        </references>
      </pivotArea>
    </chartFormat>
    <chartFormat chart="20" format="213" series="1">
      <pivotArea type="data" outline="0" fieldPosition="0">
        <references count="1">
          <reference field="0" count="1" selected="0">
            <x v="10"/>
          </reference>
        </references>
      </pivotArea>
    </chartFormat>
    <chartFormat chart="20" format="214" series="1">
      <pivotArea type="data" outline="0" fieldPosition="0">
        <references count="1">
          <reference field="0" count="1" selected="0">
            <x v="12"/>
          </reference>
        </references>
      </pivotArea>
    </chartFormat>
    <chartFormat chart="20" format="215" series="1">
      <pivotArea type="data" outline="0" fieldPosition="0">
        <references count="1">
          <reference field="0" count="1" selected="0">
            <x v="14"/>
          </reference>
        </references>
      </pivotArea>
    </chartFormat>
    <chartFormat chart="20" format="216" series="1">
      <pivotArea type="data" outline="0" fieldPosition="0">
        <references count="1">
          <reference field="0" count="1" selected="0">
            <x v="16"/>
          </reference>
        </references>
      </pivotArea>
    </chartFormat>
    <chartFormat chart="20" format="217" series="1">
      <pivotArea type="data" outline="0" fieldPosition="0">
        <references count="1">
          <reference field="0" count="1" selected="0">
            <x v="18"/>
          </reference>
        </references>
      </pivotArea>
    </chartFormat>
    <chartFormat chart="20" format="218" series="1">
      <pivotArea type="data" outline="0" fieldPosition="0">
        <references count="1">
          <reference field="0" count="1" selected="0">
            <x v="20"/>
          </reference>
        </references>
      </pivotArea>
    </chartFormat>
    <chartFormat chart="20" format="219" series="1">
      <pivotArea type="data" outline="0" fieldPosition="0">
        <references count="1">
          <reference field="0" count="1" selected="0">
            <x v="21"/>
          </reference>
        </references>
      </pivotArea>
    </chartFormat>
    <chartFormat chart="20" format="220" series="1">
      <pivotArea type="data" outline="0" fieldPosition="0">
        <references count="1">
          <reference field="0" count="1" selected="0">
            <x v="22"/>
          </reference>
        </references>
      </pivotArea>
    </chartFormat>
    <chartFormat chart="21" format="234" series="1">
      <pivotArea type="data" outline="0" fieldPosition="0">
        <references count="1">
          <reference field="0" count="1" selected="0">
            <x v="2"/>
          </reference>
        </references>
      </pivotArea>
    </chartFormat>
    <chartFormat chart="21" format="235" series="1">
      <pivotArea type="data" outline="0" fieldPosition="0">
        <references count="1">
          <reference field="0" count="1" selected="0">
            <x v="4"/>
          </reference>
        </references>
      </pivotArea>
    </chartFormat>
    <chartFormat chart="21" format="236" series="1">
      <pivotArea type="data" outline="0" fieldPosition="0">
        <references count="1">
          <reference field="0" count="1" selected="0">
            <x v="6"/>
          </reference>
        </references>
      </pivotArea>
    </chartFormat>
    <chartFormat chart="21" format="237" series="1">
      <pivotArea type="data" outline="0" fieldPosition="0">
        <references count="1">
          <reference field="0" count="1" selected="0">
            <x v="7"/>
          </reference>
        </references>
      </pivotArea>
    </chartFormat>
    <chartFormat chart="21" format="238" series="1">
      <pivotArea type="data" outline="0" fieldPosition="0">
        <references count="1">
          <reference field="0" count="1" selected="0">
            <x v="8"/>
          </reference>
        </references>
      </pivotArea>
    </chartFormat>
    <chartFormat chart="21" format="239" series="1">
      <pivotArea type="data" outline="0" fieldPosition="0">
        <references count="1">
          <reference field="0" count="1" selected="0">
            <x v="10"/>
          </reference>
        </references>
      </pivotArea>
    </chartFormat>
    <chartFormat chart="21" format="240" series="1">
      <pivotArea type="data" outline="0" fieldPosition="0">
        <references count="1">
          <reference field="0" count="1" selected="0">
            <x v="12"/>
          </reference>
        </references>
      </pivotArea>
    </chartFormat>
    <chartFormat chart="21" format="241" series="1">
      <pivotArea type="data" outline="0" fieldPosition="0">
        <references count="1">
          <reference field="0" count="1" selected="0">
            <x v="14"/>
          </reference>
        </references>
      </pivotArea>
    </chartFormat>
    <chartFormat chart="21" format="242" series="1">
      <pivotArea type="data" outline="0" fieldPosition="0">
        <references count="1">
          <reference field="0" count="1" selected="0">
            <x v="16"/>
          </reference>
        </references>
      </pivotArea>
    </chartFormat>
    <chartFormat chart="21" format="243" series="1">
      <pivotArea type="data" outline="0" fieldPosition="0">
        <references count="1">
          <reference field="0" count="1" selected="0">
            <x v="18"/>
          </reference>
        </references>
      </pivotArea>
    </chartFormat>
    <chartFormat chart="21" format="244" series="1">
      <pivotArea type="data" outline="0" fieldPosition="0">
        <references count="1">
          <reference field="0" count="1" selected="0">
            <x v="20"/>
          </reference>
        </references>
      </pivotArea>
    </chartFormat>
    <chartFormat chart="21" format="245" series="1">
      <pivotArea type="data" outline="0" fieldPosition="0">
        <references count="1">
          <reference field="0" count="1" selected="0">
            <x v="21"/>
          </reference>
        </references>
      </pivotArea>
    </chartFormat>
    <chartFormat chart="21" format="246" series="1">
      <pivotArea type="data" outline="0" fieldPosition="0">
        <references count="1">
          <reference field="0" count="1" selected="0">
            <x v="22"/>
          </reference>
        </references>
      </pivotArea>
    </chartFormat>
    <chartFormat chart="22" format="260" series="1">
      <pivotArea type="data" outline="0" fieldPosition="0">
        <references count="1">
          <reference field="0" count="1" selected="0">
            <x v="2"/>
          </reference>
        </references>
      </pivotArea>
    </chartFormat>
    <chartFormat chart="22" format="261" series="1">
      <pivotArea type="data" outline="0" fieldPosition="0">
        <references count="1">
          <reference field="0" count="1" selected="0">
            <x v="4"/>
          </reference>
        </references>
      </pivotArea>
    </chartFormat>
    <chartFormat chart="22" format="262" series="1">
      <pivotArea type="data" outline="0" fieldPosition="0">
        <references count="1">
          <reference field="0" count="1" selected="0">
            <x v="6"/>
          </reference>
        </references>
      </pivotArea>
    </chartFormat>
    <chartFormat chart="22" format="263" series="1">
      <pivotArea type="data" outline="0" fieldPosition="0">
        <references count="1">
          <reference field="0" count="1" selected="0">
            <x v="7"/>
          </reference>
        </references>
      </pivotArea>
    </chartFormat>
    <chartFormat chart="22" format="264" series="1">
      <pivotArea type="data" outline="0" fieldPosition="0">
        <references count="1">
          <reference field="0" count="1" selected="0">
            <x v="8"/>
          </reference>
        </references>
      </pivotArea>
    </chartFormat>
    <chartFormat chart="22" format="265" series="1">
      <pivotArea type="data" outline="0" fieldPosition="0">
        <references count="1">
          <reference field="0" count="1" selected="0">
            <x v="10"/>
          </reference>
        </references>
      </pivotArea>
    </chartFormat>
    <chartFormat chart="22" format="266" series="1">
      <pivotArea type="data" outline="0" fieldPosition="0">
        <references count="1">
          <reference field="0" count="1" selected="0">
            <x v="12"/>
          </reference>
        </references>
      </pivotArea>
    </chartFormat>
    <chartFormat chart="22" format="267" series="1">
      <pivotArea type="data" outline="0" fieldPosition="0">
        <references count="1">
          <reference field="0" count="1" selected="0">
            <x v="14"/>
          </reference>
        </references>
      </pivotArea>
    </chartFormat>
    <chartFormat chart="22" format="268" series="1">
      <pivotArea type="data" outline="0" fieldPosition="0">
        <references count="1">
          <reference field="0" count="1" selected="0">
            <x v="16"/>
          </reference>
        </references>
      </pivotArea>
    </chartFormat>
    <chartFormat chart="22" format="269" series="1">
      <pivotArea type="data" outline="0" fieldPosition="0">
        <references count="1">
          <reference field="0" count="1" selected="0">
            <x v="18"/>
          </reference>
        </references>
      </pivotArea>
    </chartFormat>
    <chartFormat chart="22" format="270" series="1">
      <pivotArea type="data" outline="0" fieldPosition="0">
        <references count="1">
          <reference field="0" count="1" selected="0">
            <x v="20"/>
          </reference>
        </references>
      </pivotArea>
    </chartFormat>
    <chartFormat chart="22" format="271" series="1">
      <pivotArea type="data" outline="0" fieldPosition="0">
        <references count="1">
          <reference field="0" count="1" selected="0">
            <x v="21"/>
          </reference>
        </references>
      </pivotArea>
    </chartFormat>
    <chartFormat chart="22" format="272" series="1">
      <pivotArea type="data" outline="0" fieldPosition="0">
        <references count="1">
          <reference field="0" count="1" selected="0">
            <x v="22"/>
          </reference>
        </references>
      </pivotArea>
    </chartFormat>
    <chartFormat chart="22" format="273" series="1">
      <pivotArea type="data" outline="0" fieldPosition="0">
        <references count="2">
          <reference field="4294967294" count="1" selected="0">
            <x v="0"/>
          </reference>
          <reference field="0" count="1" selected="0">
            <x v="2"/>
          </reference>
        </references>
      </pivotArea>
    </chartFormat>
    <chartFormat chart="22" format="274" series="1">
      <pivotArea type="data" outline="0" fieldPosition="0">
        <references count="2">
          <reference field="4294967294" count="1" selected="0">
            <x v="0"/>
          </reference>
          <reference field="0" count="1" selected="0">
            <x v="4"/>
          </reference>
        </references>
      </pivotArea>
    </chartFormat>
    <chartFormat chart="22" format="275" series="1">
      <pivotArea type="data" outline="0" fieldPosition="0">
        <references count="2">
          <reference field="4294967294" count="1" selected="0">
            <x v="0"/>
          </reference>
          <reference field="0" count="1" selected="0">
            <x v="6"/>
          </reference>
        </references>
      </pivotArea>
    </chartFormat>
    <chartFormat chart="22" format="276" series="1">
      <pivotArea type="data" outline="0" fieldPosition="0">
        <references count="2">
          <reference field="4294967294" count="1" selected="0">
            <x v="0"/>
          </reference>
          <reference field="0" count="1" selected="0">
            <x v="7"/>
          </reference>
        </references>
      </pivotArea>
    </chartFormat>
    <chartFormat chart="22" format="277" series="1">
      <pivotArea type="data" outline="0" fieldPosition="0">
        <references count="2">
          <reference field="4294967294" count="1" selected="0">
            <x v="0"/>
          </reference>
          <reference field="0" count="1" selected="0">
            <x v="8"/>
          </reference>
        </references>
      </pivotArea>
    </chartFormat>
    <chartFormat chart="22" format="278" series="1">
      <pivotArea type="data" outline="0" fieldPosition="0">
        <references count="2">
          <reference field="4294967294" count="1" selected="0">
            <x v="0"/>
          </reference>
          <reference field="0" count="1" selected="0">
            <x v="10"/>
          </reference>
        </references>
      </pivotArea>
    </chartFormat>
    <chartFormat chart="22" format="279" series="1">
      <pivotArea type="data" outline="0" fieldPosition="0">
        <references count="2">
          <reference field="4294967294" count="1" selected="0">
            <x v="0"/>
          </reference>
          <reference field="0" count="1" selected="0">
            <x v="12"/>
          </reference>
        </references>
      </pivotArea>
    </chartFormat>
    <chartFormat chart="22" format="280" series="1">
      <pivotArea type="data" outline="0" fieldPosition="0">
        <references count="2">
          <reference field="4294967294" count="1" selected="0">
            <x v="0"/>
          </reference>
          <reference field="0" count="1" selected="0">
            <x v="14"/>
          </reference>
        </references>
      </pivotArea>
    </chartFormat>
    <chartFormat chart="22" format="281" series="1">
      <pivotArea type="data" outline="0" fieldPosition="0">
        <references count="2">
          <reference field="4294967294" count="1" selected="0">
            <x v="0"/>
          </reference>
          <reference field="0" count="1" selected="0">
            <x v="16"/>
          </reference>
        </references>
      </pivotArea>
    </chartFormat>
    <chartFormat chart="22" format="282" series="1">
      <pivotArea type="data" outline="0" fieldPosition="0">
        <references count="2">
          <reference field="4294967294" count="1" selected="0">
            <x v="0"/>
          </reference>
          <reference field="0" count="1" selected="0">
            <x v="18"/>
          </reference>
        </references>
      </pivotArea>
    </chartFormat>
    <chartFormat chart="22" format="283" series="1">
      <pivotArea type="data" outline="0" fieldPosition="0">
        <references count="2">
          <reference field="4294967294" count="1" selected="0">
            <x v="0"/>
          </reference>
          <reference field="0" count="1" selected="0">
            <x v="20"/>
          </reference>
        </references>
      </pivotArea>
    </chartFormat>
    <chartFormat chart="22" format="284" series="1">
      <pivotArea type="data" outline="0" fieldPosition="0">
        <references count="2">
          <reference field="4294967294" count="1" selected="0">
            <x v="0"/>
          </reference>
          <reference field="0" count="1" selected="0">
            <x v="21"/>
          </reference>
        </references>
      </pivotArea>
    </chartFormat>
    <chartFormat chart="22" format="285" series="1">
      <pivotArea type="data" outline="0" fieldPosition="0">
        <references count="2">
          <reference field="4294967294" count="1" selected="0">
            <x v="0"/>
          </reference>
          <reference field="0" count="1" selected="0">
            <x v="2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5.xml><?xml version="1.0" encoding="utf-8"?>
<pivotTableDefinition xmlns="http://schemas.openxmlformats.org/spreadsheetml/2006/main" xmlns:mc="http://schemas.openxmlformats.org/markup-compatibility/2006" xmlns:xr="http://schemas.microsoft.com/office/spreadsheetml/2014/revision" mc:Ignorable="xr" xr:uid="{00000000-0007-0000-0E00-000003000000}" name="TablaDinámica8" cacheId="0"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chartFormat="24">
  <location ref="A191:S230" firstHeaderRow="1" firstDataRow="2" firstDataCol="1"/>
  <pivotFields count="34">
    <pivotField axis="axisCol" showAll="0">
      <items count="26">
        <item x="16"/>
        <item h="1" x="0"/>
        <item x="1"/>
        <item h="1" x="2"/>
        <item x="3"/>
        <item x="20"/>
        <item x="18"/>
        <item x="22"/>
        <item x="21"/>
        <item h="1" x="6"/>
        <item x="7"/>
        <item h="1" x="8"/>
        <item x="9"/>
        <item h="1" x="17"/>
        <item x="23"/>
        <item h="1" x="10"/>
        <item x="11"/>
        <item h="1" x="12"/>
        <item x="13"/>
        <item x="19"/>
        <item x="4"/>
        <item x="5"/>
        <item x="14"/>
        <item x="15"/>
        <item x="24"/>
        <item t="default"/>
      </items>
    </pivotField>
    <pivotField showAll="0"/>
    <pivotField showAll="0"/>
    <pivotField axis="axisRow" showAll="0">
      <items count="41">
        <item x="0"/>
        <item x="1"/>
        <item x="2"/>
        <item x="3"/>
        <item x="4"/>
        <item x="5"/>
        <item x="6"/>
        <item x="7"/>
        <item x="8"/>
        <item x="9"/>
        <item x="10"/>
        <item x="11"/>
        <item x="12"/>
        <item x="13"/>
        <item x="14"/>
        <item x="15"/>
        <item x="16"/>
        <item x="17"/>
        <item x="18"/>
        <item x="19"/>
        <item x="20"/>
        <item x="21"/>
        <item x="22"/>
        <item x="23"/>
        <item x="24"/>
        <item x="25"/>
        <item x="26"/>
        <item x="27"/>
        <item x="28"/>
        <item h="1" x="37"/>
        <item x="29"/>
        <item x="30"/>
        <item x="31"/>
        <item h="1" x="38"/>
        <item x="32"/>
        <item x="33"/>
        <item m="1" x="39"/>
        <item x="34"/>
        <item x="35"/>
        <item x="36"/>
        <item t="default"/>
      </items>
    </pivotField>
    <pivotField multipleItemSelectionAllowe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s>
  <rowFields count="1">
    <field x="3"/>
  </rowFields>
  <rowItems count="38">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30"/>
    </i>
    <i>
      <x v="31"/>
    </i>
    <i>
      <x v="32"/>
    </i>
    <i>
      <x v="34"/>
    </i>
    <i>
      <x v="35"/>
    </i>
    <i>
      <x v="37"/>
    </i>
    <i>
      <x v="38"/>
    </i>
    <i>
      <x v="39"/>
    </i>
    <i t="grand">
      <x/>
    </i>
  </rowItems>
  <colFields count="1">
    <field x="0"/>
  </colFields>
  <colItems count="18">
    <i>
      <x/>
    </i>
    <i>
      <x v="2"/>
    </i>
    <i>
      <x v="4"/>
    </i>
    <i>
      <x v="5"/>
    </i>
    <i>
      <x v="6"/>
    </i>
    <i>
      <x v="7"/>
    </i>
    <i>
      <x v="8"/>
    </i>
    <i>
      <x v="10"/>
    </i>
    <i>
      <x v="12"/>
    </i>
    <i>
      <x v="14"/>
    </i>
    <i>
      <x v="16"/>
    </i>
    <i>
      <x v="18"/>
    </i>
    <i>
      <x v="19"/>
    </i>
    <i>
      <x v="20"/>
    </i>
    <i>
      <x v="21"/>
    </i>
    <i>
      <x v="22"/>
    </i>
    <i>
      <x v="23"/>
    </i>
    <i t="grand">
      <x/>
    </i>
  </colItems>
  <dataFields count="1">
    <dataField name="Promedio de OTROS COLIFORMES (TOTAL)" fld="31" subtotal="average" baseField="3" baseItem="26"/>
  </dataFields>
  <formats count="90">
    <format dxfId="322">
      <pivotArea type="all" dataOnly="0" outline="0" fieldPosition="0"/>
    </format>
    <format dxfId="321">
      <pivotArea outline="0" collapsedLevelsAreSubtotals="1" fieldPosition="0"/>
    </format>
    <format dxfId="320">
      <pivotArea type="origin" dataOnly="0" labelOnly="1" outline="0" fieldPosition="0"/>
    </format>
    <format dxfId="319">
      <pivotArea field="0" type="button" dataOnly="0" labelOnly="1" outline="0" axis="axisCol" fieldPosition="0"/>
    </format>
    <format dxfId="318">
      <pivotArea type="topRight" dataOnly="0" labelOnly="1" outline="0" fieldPosition="0"/>
    </format>
    <format dxfId="317">
      <pivotArea field="3" type="button" dataOnly="0" labelOnly="1" outline="0" axis="axisRow" fieldPosition="0"/>
    </format>
    <format dxfId="316">
      <pivotArea dataOnly="0" labelOnly="1" fieldPosition="0">
        <references count="1">
          <reference field="3" count="9">
            <x v="0"/>
            <x v="1"/>
            <x v="2"/>
            <x v="3"/>
            <x v="4"/>
            <x v="5"/>
            <x v="6"/>
            <x v="7"/>
            <x v="8"/>
          </reference>
        </references>
      </pivotArea>
    </format>
    <format dxfId="315">
      <pivotArea dataOnly="0" labelOnly="1" grandRow="1" outline="0" fieldPosition="0"/>
    </format>
    <format dxfId="314">
      <pivotArea dataOnly="0" labelOnly="1" fieldPosition="0">
        <references count="1">
          <reference field="0" count="18">
            <x v="0"/>
            <x v="1"/>
            <x v="2"/>
            <x v="3"/>
            <x v="4"/>
            <x v="9"/>
            <x v="10"/>
            <x v="11"/>
            <x v="12"/>
            <x v="13"/>
            <x v="15"/>
            <x v="16"/>
            <x v="17"/>
            <x v="18"/>
            <x v="20"/>
            <x v="21"/>
            <x v="22"/>
            <x v="23"/>
          </reference>
        </references>
      </pivotArea>
    </format>
    <format dxfId="313">
      <pivotArea dataOnly="0" labelOnly="1" grandCol="1" outline="0" fieldPosition="0"/>
    </format>
    <format dxfId="312">
      <pivotArea type="all" dataOnly="0" outline="0" fieldPosition="0"/>
    </format>
    <format dxfId="311">
      <pivotArea outline="0" collapsedLevelsAreSubtotals="1" fieldPosition="0"/>
    </format>
    <format dxfId="310">
      <pivotArea type="origin" dataOnly="0" labelOnly="1" outline="0" fieldPosition="0"/>
    </format>
    <format dxfId="309">
      <pivotArea field="0" type="button" dataOnly="0" labelOnly="1" outline="0" axis="axisCol" fieldPosition="0"/>
    </format>
    <format dxfId="308">
      <pivotArea type="topRight" dataOnly="0" labelOnly="1" outline="0" fieldPosition="0"/>
    </format>
    <format dxfId="307">
      <pivotArea field="3" type="button" dataOnly="0" labelOnly="1" outline="0" axis="axisRow" fieldPosition="0"/>
    </format>
    <format dxfId="306">
      <pivotArea dataOnly="0" labelOnly="1" fieldPosition="0">
        <references count="1">
          <reference field="3" count="11">
            <x v="21"/>
            <x v="22"/>
            <x v="23"/>
            <x v="24"/>
            <x v="25"/>
            <x v="26"/>
            <x v="27"/>
            <x v="28"/>
            <x v="30"/>
            <x v="31"/>
            <x v="32"/>
          </reference>
        </references>
      </pivotArea>
    </format>
    <format dxfId="305">
      <pivotArea dataOnly="0" labelOnly="1" grandRow="1" outline="0" fieldPosition="0"/>
    </format>
    <format dxfId="304">
      <pivotArea dataOnly="0" labelOnly="1" fieldPosition="0">
        <references count="1">
          <reference field="0" count="13">
            <x v="2"/>
            <x v="4"/>
            <x v="6"/>
            <x v="7"/>
            <x v="8"/>
            <x v="10"/>
            <x v="12"/>
            <x v="14"/>
            <x v="16"/>
            <x v="18"/>
            <x v="20"/>
            <x v="21"/>
            <x v="22"/>
          </reference>
        </references>
      </pivotArea>
    </format>
    <format dxfId="303">
      <pivotArea dataOnly="0" labelOnly="1" grandCol="1" outline="0" fieldPosition="0"/>
    </format>
    <format dxfId="302">
      <pivotArea type="all" dataOnly="0" outline="0" fieldPosition="0"/>
    </format>
    <format dxfId="301">
      <pivotArea outline="0" collapsedLevelsAreSubtotals="1" fieldPosition="0"/>
    </format>
    <format dxfId="300">
      <pivotArea type="origin" dataOnly="0" labelOnly="1" outline="0" fieldPosition="0"/>
    </format>
    <format dxfId="299">
      <pivotArea field="0" type="button" dataOnly="0" labelOnly="1" outline="0" axis="axisCol" fieldPosition="0"/>
    </format>
    <format dxfId="298">
      <pivotArea type="topRight" dataOnly="0" labelOnly="1" outline="0" fieldPosition="0"/>
    </format>
    <format dxfId="297">
      <pivotArea field="3" type="button" dataOnly="0" labelOnly="1" outline="0" axis="axisRow" fieldPosition="0"/>
    </format>
    <format dxfId="296">
      <pivotArea dataOnly="0" labelOnly="1" fieldPosition="0">
        <references count="1">
          <reference field="3" count="11">
            <x v="21"/>
            <x v="22"/>
            <x v="23"/>
            <x v="24"/>
            <x v="25"/>
            <x v="26"/>
            <x v="27"/>
            <x v="28"/>
            <x v="30"/>
            <x v="31"/>
            <x v="32"/>
          </reference>
        </references>
      </pivotArea>
    </format>
    <format dxfId="295">
      <pivotArea dataOnly="0" labelOnly="1" grandRow="1" outline="0" fieldPosition="0"/>
    </format>
    <format dxfId="294">
      <pivotArea dataOnly="0" labelOnly="1" fieldPosition="0">
        <references count="1">
          <reference field="0" count="13">
            <x v="2"/>
            <x v="4"/>
            <x v="6"/>
            <x v="7"/>
            <x v="8"/>
            <x v="10"/>
            <x v="12"/>
            <x v="14"/>
            <x v="16"/>
            <x v="18"/>
            <x v="20"/>
            <x v="21"/>
            <x v="22"/>
          </reference>
        </references>
      </pivotArea>
    </format>
    <format dxfId="293">
      <pivotArea dataOnly="0" labelOnly="1" grandCol="1" outline="0" fieldPosition="0"/>
    </format>
    <format dxfId="292">
      <pivotArea type="all" dataOnly="0" outline="0" fieldPosition="0"/>
    </format>
    <format dxfId="291">
      <pivotArea outline="0" collapsedLevelsAreSubtotals="1" fieldPosition="0"/>
    </format>
    <format dxfId="290">
      <pivotArea type="origin" dataOnly="0" labelOnly="1" outline="0" fieldPosition="0"/>
    </format>
    <format dxfId="289">
      <pivotArea field="0" type="button" dataOnly="0" labelOnly="1" outline="0" axis="axisCol" fieldPosition="0"/>
    </format>
    <format dxfId="288">
      <pivotArea type="topRight" dataOnly="0" labelOnly="1" outline="0" fieldPosition="0"/>
    </format>
    <format dxfId="287">
      <pivotArea field="3" type="button" dataOnly="0" labelOnly="1" outline="0" axis="axisRow" fieldPosition="0"/>
    </format>
    <format dxfId="286">
      <pivotArea dataOnly="0" labelOnly="1" fieldPosition="0">
        <references count="1">
          <reference field="3" count="11">
            <x v="21"/>
            <x v="22"/>
            <x v="23"/>
            <x v="24"/>
            <x v="25"/>
            <x v="26"/>
            <x v="27"/>
            <x v="28"/>
            <x v="30"/>
            <x v="31"/>
            <x v="32"/>
          </reference>
        </references>
      </pivotArea>
    </format>
    <format dxfId="285">
      <pivotArea dataOnly="0" labelOnly="1" grandRow="1" outline="0" fieldPosition="0"/>
    </format>
    <format dxfId="284">
      <pivotArea dataOnly="0" labelOnly="1" fieldPosition="0">
        <references count="1">
          <reference field="0" count="13">
            <x v="2"/>
            <x v="4"/>
            <x v="6"/>
            <x v="7"/>
            <x v="8"/>
            <x v="10"/>
            <x v="12"/>
            <x v="14"/>
            <x v="16"/>
            <x v="18"/>
            <x v="20"/>
            <x v="21"/>
            <x v="22"/>
          </reference>
        </references>
      </pivotArea>
    </format>
    <format dxfId="283">
      <pivotArea dataOnly="0" labelOnly="1" grandCol="1" outline="0" fieldPosition="0"/>
    </format>
    <format dxfId="282">
      <pivotArea type="all" dataOnly="0" outline="0" fieldPosition="0"/>
    </format>
    <format dxfId="281">
      <pivotArea outline="0" collapsedLevelsAreSubtotals="1" fieldPosition="0"/>
    </format>
    <format dxfId="280">
      <pivotArea type="origin" dataOnly="0" labelOnly="1" outline="0" fieldPosition="0"/>
    </format>
    <format dxfId="279">
      <pivotArea field="0" type="button" dataOnly="0" labelOnly="1" outline="0" axis="axisCol" fieldPosition="0"/>
    </format>
    <format dxfId="278">
      <pivotArea type="topRight" dataOnly="0" labelOnly="1" outline="0" fieldPosition="0"/>
    </format>
    <format dxfId="277">
      <pivotArea field="3" type="button" dataOnly="0" labelOnly="1" outline="0" axis="axisRow" fieldPosition="0"/>
    </format>
    <format dxfId="276">
      <pivotArea dataOnly="0" labelOnly="1" fieldPosition="0">
        <references count="1">
          <reference field="3" count="11">
            <x v="21"/>
            <x v="22"/>
            <x v="23"/>
            <x v="24"/>
            <x v="25"/>
            <x v="26"/>
            <x v="27"/>
            <x v="28"/>
            <x v="30"/>
            <x v="31"/>
            <x v="32"/>
          </reference>
        </references>
      </pivotArea>
    </format>
    <format dxfId="275">
      <pivotArea dataOnly="0" labelOnly="1" grandRow="1" outline="0" fieldPosition="0"/>
    </format>
    <format dxfId="274">
      <pivotArea dataOnly="0" labelOnly="1" fieldPosition="0">
        <references count="1">
          <reference field="0" count="13">
            <x v="2"/>
            <x v="4"/>
            <x v="6"/>
            <x v="7"/>
            <x v="8"/>
            <x v="10"/>
            <x v="12"/>
            <x v="14"/>
            <x v="16"/>
            <x v="18"/>
            <x v="20"/>
            <x v="21"/>
            <x v="22"/>
          </reference>
        </references>
      </pivotArea>
    </format>
    <format dxfId="273">
      <pivotArea dataOnly="0" labelOnly="1" grandCol="1" outline="0" fieldPosition="0"/>
    </format>
    <format dxfId="272">
      <pivotArea type="all" dataOnly="0" outline="0" fieldPosition="0"/>
    </format>
    <format dxfId="271">
      <pivotArea outline="0" collapsedLevelsAreSubtotals="1" fieldPosition="0"/>
    </format>
    <format dxfId="270">
      <pivotArea type="origin" dataOnly="0" labelOnly="1" outline="0" fieldPosition="0"/>
    </format>
    <format dxfId="269">
      <pivotArea field="0" type="button" dataOnly="0" labelOnly="1" outline="0" axis="axisCol" fieldPosition="0"/>
    </format>
    <format dxfId="268">
      <pivotArea type="topRight" dataOnly="0" labelOnly="1" outline="0" fieldPosition="0"/>
    </format>
    <format dxfId="267">
      <pivotArea field="3" type="button" dataOnly="0" labelOnly="1" outline="0" axis="axisRow" fieldPosition="0"/>
    </format>
    <format dxfId="266">
      <pivotArea dataOnly="0" labelOnly="1" fieldPosition="0">
        <references count="1">
          <reference field="3" count="0"/>
        </references>
      </pivotArea>
    </format>
    <format dxfId="265">
      <pivotArea dataOnly="0" labelOnly="1" grandRow="1" outline="0" fieldPosition="0"/>
    </format>
    <format dxfId="264">
      <pivotArea dataOnly="0" labelOnly="1" fieldPosition="0">
        <references count="1">
          <reference field="0" count="0"/>
        </references>
      </pivotArea>
    </format>
    <format dxfId="263">
      <pivotArea dataOnly="0" labelOnly="1" grandCol="1" outline="0" fieldPosition="0"/>
    </format>
    <format dxfId="262">
      <pivotArea type="all" dataOnly="0" outline="0" fieldPosition="0"/>
    </format>
    <format dxfId="261">
      <pivotArea outline="0" collapsedLevelsAreSubtotals="1" fieldPosition="0"/>
    </format>
    <format dxfId="260">
      <pivotArea type="origin" dataOnly="0" labelOnly="1" outline="0" fieldPosition="0"/>
    </format>
    <format dxfId="259">
      <pivotArea field="0" type="button" dataOnly="0" labelOnly="1" outline="0" axis="axisCol" fieldPosition="0"/>
    </format>
    <format dxfId="258">
      <pivotArea type="topRight" dataOnly="0" labelOnly="1" outline="0" fieldPosition="0"/>
    </format>
    <format dxfId="257">
      <pivotArea field="3" type="button" dataOnly="0" labelOnly="1" outline="0" axis="axisRow" fieldPosition="0"/>
    </format>
    <format dxfId="256">
      <pivotArea dataOnly="0" labelOnly="1" fieldPosition="0">
        <references count="1">
          <reference field="3" count="0"/>
        </references>
      </pivotArea>
    </format>
    <format dxfId="255">
      <pivotArea dataOnly="0" labelOnly="1" grandRow="1" outline="0" fieldPosition="0"/>
    </format>
    <format dxfId="254">
      <pivotArea dataOnly="0" labelOnly="1" fieldPosition="0">
        <references count="1">
          <reference field="0" count="0"/>
        </references>
      </pivotArea>
    </format>
    <format dxfId="253">
      <pivotArea dataOnly="0" labelOnly="1" grandCol="1" outline="0" fieldPosition="0"/>
    </format>
    <format dxfId="252">
      <pivotArea type="all" dataOnly="0" outline="0" fieldPosition="0"/>
    </format>
    <format dxfId="251">
      <pivotArea outline="0" collapsedLevelsAreSubtotals="1" fieldPosition="0"/>
    </format>
    <format dxfId="250">
      <pivotArea type="origin" dataOnly="0" labelOnly="1" outline="0" fieldPosition="0"/>
    </format>
    <format dxfId="249">
      <pivotArea field="0" type="button" dataOnly="0" labelOnly="1" outline="0" axis="axisCol" fieldPosition="0"/>
    </format>
    <format dxfId="248">
      <pivotArea type="topRight" dataOnly="0" labelOnly="1" outline="0" fieldPosition="0"/>
    </format>
    <format dxfId="247">
      <pivotArea field="3" type="button" dataOnly="0" labelOnly="1" outline="0" axis="axisRow" fieldPosition="0"/>
    </format>
    <format dxfId="246">
      <pivotArea dataOnly="0" labelOnly="1" fieldPosition="0">
        <references count="1">
          <reference field="3" count="0"/>
        </references>
      </pivotArea>
    </format>
    <format dxfId="245">
      <pivotArea dataOnly="0" labelOnly="1" grandRow="1" outline="0" fieldPosition="0"/>
    </format>
    <format dxfId="244">
      <pivotArea dataOnly="0" labelOnly="1" fieldPosition="0">
        <references count="1">
          <reference field="0" count="24">
            <x v="0"/>
            <x v="1"/>
            <x v="2"/>
            <x v="3"/>
            <x v="4"/>
            <x v="5"/>
            <x v="6"/>
            <x v="7"/>
            <x v="8"/>
            <x v="9"/>
            <x v="10"/>
            <x v="11"/>
            <x v="12"/>
            <x v="13"/>
            <x v="14"/>
            <x v="15"/>
            <x v="16"/>
            <x v="17"/>
            <x v="18"/>
            <x v="19"/>
            <x v="20"/>
            <x v="21"/>
            <x v="22"/>
            <x v="23"/>
          </reference>
        </references>
      </pivotArea>
    </format>
    <format dxfId="243">
      <pivotArea dataOnly="0" labelOnly="1" grandCol="1" outline="0" fieldPosition="0"/>
    </format>
    <format dxfId="242">
      <pivotArea type="all" dataOnly="0" outline="0" fieldPosition="0"/>
    </format>
    <format dxfId="241">
      <pivotArea outline="0" collapsedLevelsAreSubtotals="1" fieldPosition="0"/>
    </format>
    <format dxfId="240">
      <pivotArea type="origin" dataOnly="0" labelOnly="1" outline="0" fieldPosition="0"/>
    </format>
    <format dxfId="239">
      <pivotArea field="0" type="button" dataOnly="0" labelOnly="1" outline="0" axis="axisCol" fieldPosition="0"/>
    </format>
    <format dxfId="238">
      <pivotArea type="topRight" dataOnly="0" labelOnly="1" outline="0" fieldPosition="0"/>
    </format>
    <format dxfId="237">
      <pivotArea field="3" type="button" dataOnly="0" labelOnly="1" outline="0" axis="axisRow" fieldPosition="0"/>
    </format>
    <format dxfId="236">
      <pivotArea dataOnly="0" labelOnly="1" fieldPosition="0">
        <references count="1">
          <reference field="3" count="0"/>
        </references>
      </pivotArea>
    </format>
    <format dxfId="235">
      <pivotArea dataOnly="0" labelOnly="1" grandRow="1" outline="0" fieldPosition="0"/>
    </format>
    <format dxfId="234">
      <pivotArea dataOnly="0" labelOnly="1" fieldPosition="0">
        <references count="1">
          <reference field="0" count="24">
            <x v="0"/>
            <x v="1"/>
            <x v="2"/>
            <x v="3"/>
            <x v="4"/>
            <x v="5"/>
            <x v="6"/>
            <x v="7"/>
            <x v="8"/>
            <x v="9"/>
            <x v="10"/>
            <x v="11"/>
            <x v="12"/>
            <x v="13"/>
            <x v="14"/>
            <x v="15"/>
            <x v="16"/>
            <x v="17"/>
            <x v="18"/>
            <x v="19"/>
            <x v="20"/>
            <x v="21"/>
            <x v="22"/>
            <x v="23"/>
          </reference>
        </references>
      </pivotArea>
    </format>
    <format dxfId="233">
      <pivotArea dataOnly="0" labelOnly="1" grandCol="1" outline="0" fieldPosition="0"/>
    </format>
  </formats>
  <chartFormats count="178">
    <chartFormat chart="15" format="72" series="1">
      <pivotArea type="data" outline="0" fieldPosition="0">
        <references count="1">
          <reference field="0" count="1" selected="0">
            <x v="0"/>
          </reference>
        </references>
      </pivotArea>
    </chartFormat>
    <chartFormat chart="15" format="73" series="1">
      <pivotArea type="data" outline="0" fieldPosition="0">
        <references count="1">
          <reference field="0" count="1" selected="0">
            <x v="1"/>
          </reference>
        </references>
      </pivotArea>
    </chartFormat>
    <chartFormat chart="15" format="74" series="1">
      <pivotArea type="data" outline="0" fieldPosition="0">
        <references count="1">
          <reference field="0" count="1" selected="0">
            <x v="2"/>
          </reference>
        </references>
      </pivotArea>
    </chartFormat>
    <chartFormat chart="15" format="75" series="1">
      <pivotArea type="data" outline="0" fieldPosition="0">
        <references count="1">
          <reference field="0" count="1" selected="0">
            <x v="3"/>
          </reference>
        </references>
      </pivotArea>
    </chartFormat>
    <chartFormat chart="15" format="76" series="1">
      <pivotArea type="data" outline="0" fieldPosition="0">
        <references count="1">
          <reference field="0" count="1" selected="0">
            <x v="4"/>
          </reference>
        </references>
      </pivotArea>
    </chartFormat>
    <chartFormat chart="15" format="77" series="1">
      <pivotArea type="data" outline="0" fieldPosition="0">
        <references count="1">
          <reference field="0" count="1" selected="0">
            <x v="5"/>
          </reference>
        </references>
      </pivotArea>
    </chartFormat>
    <chartFormat chart="15" format="78" series="1">
      <pivotArea type="data" outline="0" fieldPosition="0">
        <references count="1">
          <reference field="0" count="1" selected="0">
            <x v="6"/>
          </reference>
        </references>
      </pivotArea>
    </chartFormat>
    <chartFormat chart="15" format="79" series="1">
      <pivotArea type="data" outline="0" fieldPosition="0">
        <references count="1">
          <reference field="0" count="1" selected="0">
            <x v="7"/>
          </reference>
        </references>
      </pivotArea>
    </chartFormat>
    <chartFormat chart="15" format="80" series="1">
      <pivotArea type="data" outline="0" fieldPosition="0">
        <references count="1">
          <reference field="0" count="1" selected="0">
            <x v="8"/>
          </reference>
        </references>
      </pivotArea>
    </chartFormat>
    <chartFormat chart="15" format="81" series="1">
      <pivotArea type="data" outline="0" fieldPosition="0">
        <references count="1">
          <reference field="0" count="1" selected="0">
            <x v="9"/>
          </reference>
        </references>
      </pivotArea>
    </chartFormat>
    <chartFormat chart="15" format="82" series="1">
      <pivotArea type="data" outline="0" fieldPosition="0">
        <references count="1">
          <reference field="0" count="1" selected="0">
            <x v="10"/>
          </reference>
        </references>
      </pivotArea>
    </chartFormat>
    <chartFormat chart="15" format="83" series="1">
      <pivotArea type="data" outline="0" fieldPosition="0">
        <references count="1">
          <reference field="0" count="1" selected="0">
            <x v="11"/>
          </reference>
        </references>
      </pivotArea>
    </chartFormat>
    <chartFormat chart="15" format="84" series="1">
      <pivotArea type="data" outline="0" fieldPosition="0">
        <references count="1">
          <reference field="0" count="1" selected="0">
            <x v="12"/>
          </reference>
        </references>
      </pivotArea>
    </chartFormat>
    <chartFormat chart="15" format="85" series="1">
      <pivotArea type="data" outline="0" fieldPosition="0">
        <references count="1">
          <reference field="0" count="1" selected="0">
            <x v="13"/>
          </reference>
        </references>
      </pivotArea>
    </chartFormat>
    <chartFormat chart="15" format="86" series="1">
      <pivotArea type="data" outline="0" fieldPosition="0">
        <references count="1">
          <reference field="0" count="1" selected="0">
            <x v="14"/>
          </reference>
        </references>
      </pivotArea>
    </chartFormat>
    <chartFormat chart="15" format="87" series="1">
      <pivotArea type="data" outline="0" fieldPosition="0">
        <references count="1">
          <reference field="0" count="1" selected="0">
            <x v="15"/>
          </reference>
        </references>
      </pivotArea>
    </chartFormat>
    <chartFormat chart="15" format="88" series="1">
      <pivotArea type="data" outline="0" fieldPosition="0">
        <references count="1">
          <reference field="0" count="1" selected="0">
            <x v="16"/>
          </reference>
        </references>
      </pivotArea>
    </chartFormat>
    <chartFormat chart="15" format="89" series="1">
      <pivotArea type="data" outline="0" fieldPosition="0">
        <references count="1">
          <reference field="0" count="1" selected="0">
            <x v="17"/>
          </reference>
        </references>
      </pivotArea>
    </chartFormat>
    <chartFormat chart="15" format="90" series="1">
      <pivotArea type="data" outline="0" fieldPosition="0">
        <references count="1">
          <reference field="0" count="1" selected="0">
            <x v="18"/>
          </reference>
        </references>
      </pivotArea>
    </chartFormat>
    <chartFormat chart="15" format="91" series="1">
      <pivotArea type="data" outline="0" fieldPosition="0">
        <references count="1">
          <reference field="0" count="1" selected="0">
            <x v="19"/>
          </reference>
        </references>
      </pivotArea>
    </chartFormat>
    <chartFormat chart="15" format="92" series="1">
      <pivotArea type="data" outline="0" fieldPosition="0">
        <references count="1">
          <reference field="0" count="1" selected="0">
            <x v="20"/>
          </reference>
        </references>
      </pivotArea>
    </chartFormat>
    <chartFormat chart="15" format="93" series="1">
      <pivotArea type="data" outline="0" fieldPosition="0">
        <references count="1">
          <reference field="0" count="1" selected="0">
            <x v="21"/>
          </reference>
        </references>
      </pivotArea>
    </chartFormat>
    <chartFormat chart="15" format="94" series="1">
      <pivotArea type="data" outline="0" fieldPosition="0">
        <references count="1">
          <reference field="0" count="1" selected="0">
            <x v="22"/>
          </reference>
        </references>
      </pivotArea>
    </chartFormat>
    <chartFormat chart="15" format="95" series="1">
      <pivotArea type="data" outline="0" fieldPosition="0">
        <references count="1">
          <reference field="0" count="1" selected="0">
            <x v="23"/>
          </reference>
        </references>
      </pivotArea>
    </chartFormat>
    <chartFormat chart="17" format="168" series="1">
      <pivotArea type="data" outline="0" fieldPosition="0">
        <references count="1">
          <reference field="0" count="1" selected="0">
            <x v="0"/>
          </reference>
        </references>
      </pivotArea>
    </chartFormat>
    <chartFormat chart="17" format="169" series="1">
      <pivotArea type="data" outline="0" fieldPosition="0">
        <references count="1">
          <reference field="0" count="1" selected="0">
            <x v="1"/>
          </reference>
        </references>
      </pivotArea>
    </chartFormat>
    <chartFormat chart="17" format="170" series="1">
      <pivotArea type="data" outline="0" fieldPosition="0">
        <references count="1">
          <reference field="0" count="1" selected="0">
            <x v="2"/>
          </reference>
        </references>
      </pivotArea>
    </chartFormat>
    <chartFormat chart="17" format="171" series="1">
      <pivotArea type="data" outline="0" fieldPosition="0">
        <references count="1">
          <reference field="0" count="1" selected="0">
            <x v="3"/>
          </reference>
        </references>
      </pivotArea>
    </chartFormat>
    <chartFormat chart="17" format="172" series="1">
      <pivotArea type="data" outline="0" fieldPosition="0">
        <references count="1">
          <reference field="0" count="1" selected="0">
            <x v="4"/>
          </reference>
        </references>
      </pivotArea>
    </chartFormat>
    <chartFormat chart="17" format="173" series="1">
      <pivotArea type="data" outline="0" fieldPosition="0">
        <references count="1">
          <reference field="0" count="1" selected="0">
            <x v="5"/>
          </reference>
        </references>
      </pivotArea>
    </chartFormat>
    <chartFormat chart="17" format="174" series="1">
      <pivotArea type="data" outline="0" fieldPosition="0">
        <references count="1">
          <reference field="0" count="1" selected="0">
            <x v="6"/>
          </reference>
        </references>
      </pivotArea>
    </chartFormat>
    <chartFormat chart="17" format="175" series="1">
      <pivotArea type="data" outline="0" fieldPosition="0">
        <references count="1">
          <reference field="0" count="1" selected="0">
            <x v="7"/>
          </reference>
        </references>
      </pivotArea>
    </chartFormat>
    <chartFormat chart="17" format="176" series="1">
      <pivotArea type="data" outline="0" fieldPosition="0">
        <references count="1">
          <reference field="0" count="1" selected="0">
            <x v="8"/>
          </reference>
        </references>
      </pivotArea>
    </chartFormat>
    <chartFormat chart="17" format="177" series="1">
      <pivotArea type="data" outline="0" fieldPosition="0">
        <references count="1">
          <reference field="0" count="1" selected="0">
            <x v="9"/>
          </reference>
        </references>
      </pivotArea>
    </chartFormat>
    <chartFormat chart="17" format="178" series="1">
      <pivotArea type="data" outline="0" fieldPosition="0">
        <references count="1">
          <reference field="0" count="1" selected="0">
            <x v="10"/>
          </reference>
        </references>
      </pivotArea>
    </chartFormat>
    <chartFormat chart="17" format="179" series="1">
      <pivotArea type="data" outline="0" fieldPosition="0">
        <references count="1">
          <reference field="0" count="1" selected="0">
            <x v="11"/>
          </reference>
        </references>
      </pivotArea>
    </chartFormat>
    <chartFormat chart="17" format="180" series="1">
      <pivotArea type="data" outline="0" fieldPosition="0">
        <references count="1">
          <reference field="0" count="1" selected="0">
            <x v="12"/>
          </reference>
        </references>
      </pivotArea>
    </chartFormat>
    <chartFormat chart="17" format="181" series="1">
      <pivotArea type="data" outline="0" fieldPosition="0">
        <references count="1">
          <reference field="0" count="1" selected="0">
            <x v="13"/>
          </reference>
        </references>
      </pivotArea>
    </chartFormat>
    <chartFormat chart="17" format="182" series="1">
      <pivotArea type="data" outline="0" fieldPosition="0">
        <references count="1">
          <reference field="0" count="1" selected="0">
            <x v="14"/>
          </reference>
        </references>
      </pivotArea>
    </chartFormat>
    <chartFormat chart="17" format="183" series="1">
      <pivotArea type="data" outline="0" fieldPosition="0">
        <references count="1">
          <reference field="0" count="1" selected="0">
            <x v="15"/>
          </reference>
        </references>
      </pivotArea>
    </chartFormat>
    <chartFormat chart="17" format="184" series="1">
      <pivotArea type="data" outline="0" fieldPosition="0">
        <references count="1">
          <reference field="0" count="1" selected="0">
            <x v="16"/>
          </reference>
        </references>
      </pivotArea>
    </chartFormat>
    <chartFormat chart="17" format="185" series="1">
      <pivotArea type="data" outline="0" fieldPosition="0">
        <references count="1">
          <reference field="0" count="1" selected="0">
            <x v="17"/>
          </reference>
        </references>
      </pivotArea>
    </chartFormat>
    <chartFormat chart="17" format="186" series="1">
      <pivotArea type="data" outline="0" fieldPosition="0">
        <references count="1">
          <reference field="0" count="1" selected="0">
            <x v="18"/>
          </reference>
        </references>
      </pivotArea>
    </chartFormat>
    <chartFormat chart="17" format="187" series="1">
      <pivotArea type="data" outline="0" fieldPosition="0">
        <references count="1">
          <reference field="0" count="1" selected="0">
            <x v="19"/>
          </reference>
        </references>
      </pivotArea>
    </chartFormat>
    <chartFormat chart="17" format="188" series="1">
      <pivotArea type="data" outline="0" fieldPosition="0">
        <references count="1">
          <reference field="0" count="1" selected="0">
            <x v="20"/>
          </reference>
        </references>
      </pivotArea>
    </chartFormat>
    <chartFormat chart="17" format="189" series="1">
      <pivotArea type="data" outline="0" fieldPosition="0">
        <references count="1">
          <reference field="0" count="1" selected="0">
            <x v="21"/>
          </reference>
        </references>
      </pivotArea>
    </chartFormat>
    <chartFormat chart="17" format="190" series="1">
      <pivotArea type="data" outline="0" fieldPosition="0">
        <references count="1">
          <reference field="0" count="1" selected="0">
            <x v="22"/>
          </reference>
        </references>
      </pivotArea>
    </chartFormat>
    <chartFormat chart="17" format="191" series="1">
      <pivotArea type="data" outline="0" fieldPosition="0">
        <references count="1">
          <reference field="0" count="1" selected="0">
            <x v="23"/>
          </reference>
        </references>
      </pivotArea>
    </chartFormat>
    <chartFormat chart="18" format="216" series="1">
      <pivotArea type="data" outline="0" fieldPosition="0">
        <references count="1">
          <reference field="0" count="1" selected="0">
            <x v="0"/>
          </reference>
        </references>
      </pivotArea>
    </chartFormat>
    <chartFormat chart="18" format="217" series="1">
      <pivotArea type="data" outline="0" fieldPosition="0">
        <references count="1">
          <reference field="0" count="1" selected="0">
            <x v="1"/>
          </reference>
        </references>
      </pivotArea>
    </chartFormat>
    <chartFormat chart="18" format="218" series="1">
      <pivotArea type="data" outline="0" fieldPosition="0">
        <references count="1">
          <reference field="0" count="1" selected="0">
            <x v="2"/>
          </reference>
        </references>
      </pivotArea>
    </chartFormat>
    <chartFormat chart="18" format="219" series="1">
      <pivotArea type="data" outline="0" fieldPosition="0">
        <references count="1">
          <reference field="0" count="1" selected="0">
            <x v="3"/>
          </reference>
        </references>
      </pivotArea>
    </chartFormat>
    <chartFormat chart="18" format="220" series="1">
      <pivotArea type="data" outline="0" fieldPosition="0">
        <references count="1">
          <reference field="0" count="1" selected="0">
            <x v="4"/>
          </reference>
        </references>
      </pivotArea>
    </chartFormat>
    <chartFormat chart="18" format="221" series="1">
      <pivotArea type="data" outline="0" fieldPosition="0">
        <references count="1">
          <reference field="0" count="1" selected="0">
            <x v="5"/>
          </reference>
        </references>
      </pivotArea>
    </chartFormat>
    <chartFormat chart="18" format="222" series="1">
      <pivotArea type="data" outline="0" fieldPosition="0">
        <references count="1">
          <reference field="0" count="1" selected="0">
            <x v="6"/>
          </reference>
        </references>
      </pivotArea>
    </chartFormat>
    <chartFormat chart="18" format="223" series="1">
      <pivotArea type="data" outline="0" fieldPosition="0">
        <references count="1">
          <reference field="0" count="1" selected="0">
            <x v="7"/>
          </reference>
        </references>
      </pivotArea>
    </chartFormat>
    <chartFormat chart="18" format="224" series="1">
      <pivotArea type="data" outline="0" fieldPosition="0">
        <references count="1">
          <reference field="0" count="1" selected="0">
            <x v="8"/>
          </reference>
        </references>
      </pivotArea>
    </chartFormat>
    <chartFormat chart="18" format="225" series="1">
      <pivotArea type="data" outline="0" fieldPosition="0">
        <references count="1">
          <reference field="0" count="1" selected="0">
            <x v="9"/>
          </reference>
        </references>
      </pivotArea>
    </chartFormat>
    <chartFormat chart="18" format="226" series="1">
      <pivotArea type="data" outline="0" fieldPosition="0">
        <references count="1">
          <reference field="0" count="1" selected="0">
            <x v="10"/>
          </reference>
        </references>
      </pivotArea>
    </chartFormat>
    <chartFormat chart="18" format="227" series="1">
      <pivotArea type="data" outline="0" fieldPosition="0">
        <references count="1">
          <reference field="0" count="1" selected="0">
            <x v="11"/>
          </reference>
        </references>
      </pivotArea>
    </chartFormat>
    <chartFormat chart="18" format="228" series="1">
      <pivotArea type="data" outline="0" fieldPosition="0">
        <references count="1">
          <reference field="0" count="1" selected="0">
            <x v="12"/>
          </reference>
        </references>
      </pivotArea>
    </chartFormat>
    <chartFormat chart="18" format="229" series="1">
      <pivotArea type="data" outline="0" fieldPosition="0">
        <references count="1">
          <reference field="0" count="1" selected="0">
            <x v="13"/>
          </reference>
        </references>
      </pivotArea>
    </chartFormat>
    <chartFormat chart="18" format="230" series="1">
      <pivotArea type="data" outline="0" fieldPosition="0">
        <references count="1">
          <reference field="0" count="1" selected="0">
            <x v="14"/>
          </reference>
        </references>
      </pivotArea>
    </chartFormat>
    <chartFormat chart="18" format="231" series="1">
      <pivotArea type="data" outline="0" fieldPosition="0">
        <references count="1">
          <reference field="0" count="1" selected="0">
            <x v="15"/>
          </reference>
        </references>
      </pivotArea>
    </chartFormat>
    <chartFormat chart="18" format="232" series="1">
      <pivotArea type="data" outline="0" fieldPosition="0">
        <references count="1">
          <reference field="0" count="1" selected="0">
            <x v="16"/>
          </reference>
        </references>
      </pivotArea>
    </chartFormat>
    <chartFormat chart="18" format="233" series="1">
      <pivotArea type="data" outline="0" fieldPosition="0">
        <references count="1">
          <reference field="0" count="1" selected="0">
            <x v="17"/>
          </reference>
        </references>
      </pivotArea>
    </chartFormat>
    <chartFormat chart="18" format="234" series="1">
      <pivotArea type="data" outline="0" fieldPosition="0">
        <references count="1">
          <reference field="0" count="1" selected="0">
            <x v="18"/>
          </reference>
        </references>
      </pivotArea>
    </chartFormat>
    <chartFormat chart="18" format="235" series="1">
      <pivotArea type="data" outline="0" fieldPosition="0">
        <references count="1">
          <reference field="0" count="1" selected="0">
            <x v="19"/>
          </reference>
        </references>
      </pivotArea>
    </chartFormat>
    <chartFormat chart="18" format="236" series="1">
      <pivotArea type="data" outline="0" fieldPosition="0">
        <references count="1">
          <reference field="0" count="1" selected="0">
            <x v="20"/>
          </reference>
        </references>
      </pivotArea>
    </chartFormat>
    <chartFormat chart="18" format="237" series="1">
      <pivotArea type="data" outline="0" fieldPosition="0">
        <references count="1">
          <reference field="0" count="1" selected="0">
            <x v="21"/>
          </reference>
        </references>
      </pivotArea>
    </chartFormat>
    <chartFormat chart="18" format="238" series="1">
      <pivotArea type="data" outline="0" fieldPosition="0">
        <references count="1">
          <reference field="0" count="1" selected="0">
            <x v="22"/>
          </reference>
        </references>
      </pivotArea>
    </chartFormat>
    <chartFormat chart="18" format="239" series="1">
      <pivotArea type="data" outline="0" fieldPosition="0">
        <references count="1">
          <reference field="0" count="1" selected="0">
            <x v="23"/>
          </reference>
        </references>
      </pivotArea>
    </chartFormat>
    <chartFormat chart="19" format="264" series="1">
      <pivotArea type="data" outline="0" fieldPosition="0">
        <references count="1">
          <reference field="0" count="1" selected="0">
            <x v="0"/>
          </reference>
        </references>
      </pivotArea>
    </chartFormat>
    <chartFormat chart="19" format="265" series="1">
      <pivotArea type="data" outline="0" fieldPosition="0">
        <references count="1">
          <reference field="0" count="1" selected="0">
            <x v="1"/>
          </reference>
        </references>
      </pivotArea>
    </chartFormat>
    <chartFormat chart="19" format="266" series="1">
      <pivotArea type="data" outline="0" fieldPosition="0">
        <references count="1">
          <reference field="0" count="1" selected="0">
            <x v="2"/>
          </reference>
        </references>
      </pivotArea>
    </chartFormat>
    <chartFormat chart="19" format="267" series="1">
      <pivotArea type="data" outline="0" fieldPosition="0">
        <references count="1">
          <reference field="0" count="1" selected="0">
            <x v="3"/>
          </reference>
        </references>
      </pivotArea>
    </chartFormat>
    <chartFormat chart="19" format="268" series="1">
      <pivotArea type="data" outline="0" fieldPosition="0">
        <references count="1">
          <reference field="0" count="1" selected="0">
            <x v="4"/>
          </reference>
        </references>
      </pivotArea>
    </chartFormat>
    <chartFormat chart="19" format="269" series="1">
      <pivotArea type="data" outline="0" fieldPosition="0">
        <references count="1">
          <reference field="0" count="1" selected="0">
            <x v="5"/>
          </reference>
        </references>
      </pivotArea>
    </chartFormat>
    <chartFormat chart="19" format="270" series="1">
      <pivotArea type="data" outline="0" fieldPosition="0">
        <references count="1">
          <reference field="0" count="1" selected="0">
            <x v="6"/>
          </reference>
        </references>
      </pivotArea>
    </chartFormat>
    <chartFormat chart="19" format="271" series="1">
      <pivotArea type="data" outline="0" fieldPosition="0">
        <references count="1">
          <reference field="0" count="1" selected="0">
            <x v="7"/>
          </reference>
        </references>
      </pivotArea>
    </chartFormat>
    <chartFormat chart="19" format="272" series="1">
      <pivotArea type="data" outline="0" fieldPosition="0">
        <references count="1">
          <reference field="0" count="1" selected="0">
            <x v="8"/>
          </reference>
        </references>
      </pivotArea>
    </chartFormat>
    <chartFormat chart="19" format="273" series="1">
      <pivotArea type="data" outline="0" fieldPosition="0">
        <references count="1">
          <reference field="0" count="1" selected="0">
            <x v="9"/>
          </reference>
        </references>
      </pivotArea>
    </chartFormat>
    <chartFormat chart="19" format="274" series="1">
      <pivotArea type="data" outline="0" fieldPosition="0">
        <references count="1">
          <reference field="0" count="1" selected="0">
            <x v="10"/>
          </reference>
        </references>
      </pivotArea>
    </chartFormat>
    <chartFormat chart="19" format="275" series="1">
      <pivotArea type="data" outline="0" fieldPosition="0">
        <references count="1">
          <reference field="0" count="1" selected="0">
            <x v="11"/>
          </reference>
        </references>
      </pivotArea>
    </chartFormat>
    <chartFormat chart="19" format="276" series="1">
      <pivotArea type="data" outline="0" fieldPosition="0">
        <references count="1">
          <reference field="0" count="1" selected="0">
            <x v="12"/>
          </reference>
        </references>
      </pivotArea>
    </chartFormat>
    <chartFormat chart="19" format="277" series="1">
      <pivotArea type="data" outline="0" fieldPosition="0">
        <references count="1">
          <reference field="0" count="1" selected="0">
            <x v="13"/>
          </reference>
        </references>
      </pivotArea>
    </chartFormat>
    <chartFormat chart="19" format="278" series="1">
      <pivotArea type="data" outline="0" fieldPosition="0">
        <references count="1">
          <reference field="0" count="1" selected="0">
            <x v="14"/>
          </reference>
        </references>
      </pivotArea>
    </chartFormat>
    <chartFormat chart="19" format="279" series="1">
      <pivotArea type="data" outline="0" fieldPosition="0">
        <references count="1">
          <reference field="0" count="1" selected="0">
            <x v="15"/>
          </reference>
        </references>
      </pivotArea>
    </chartFormat>
    <chartFormat chart="19" format="280" series="1">
      <pivotArea type="data" outline="0" fieldPosition="0">
        <references count="1">
          <reference field="0" count="1" selected="0">
            <x v="16"/>
          </reference>
        </references>
      </pivotArea>
    </chartFormat>
    <chartFormat chart="19" format="281" series="1">
      <pivotArea type="data" outline="0" fieldPosition="0">
        <references count="1">
          <reference field="0" count="1" selected="0">
            <x v="17"/>
          </reference>
        </references>
      </pivotArea>
    </chartFormat>
    <chartFormat chart="19" format="282" series="1">
      <pivotArea type="data" outline="0" fieldPosition="0">
        <references count="1">
          <reference field="0" count="1" selected="0">
            <x v="18"/>
          </reference>
        </references>
      </pivotArea>
    </chartFormat>
    <chartFormat chart="19" format="283" series="1">
      <pivotArea type="data" outline="0" fieldPosition="0">
        <references count="1">
          <reference field="0" count="1" selected="0">
            <x v="19"/>
          </reference>
        </references>
      </pivotArea>
    </chartFormat>
    <chartFormat chart="19" format="284" series="1">
      <pivotArea type="data" outline="0" fieldPosition="0">
        <references count="1">
          <reference field="0" count="1" selected="0">
            <x v="20"/>
          </reference>
        </references>
      </pivotArea>
    </chartFormat>
    <chartFormat chart="19" format="285" series="1">
      <pivotArea type="data" outline="0" fieldPosition="0">
        <references count="1">
          <reference field="0" count="1" selected="0">
            <x v="21"/>
          </reference>
        </references>
      </pivotArea>
    </chartFormat>
    <chartFormat chart="19" format="286" series="1">
      <pivotArea type="data" outline="0" fieldPosition="0">
        <references count="1">
          <reference field="0" count="1" selected="0">
            <x v="22"/>
          </reference>
        </references>
      </pivotArea>
    </chartFormat>
    <chartFormat chart="19" format="287" series="1">
      <pivotArea type="data" outline="0" fieldPosition="0">
        <references count="1">
          <reference field="0" count="1" selected="0">
            <x v="23"/>
          </reference>
        </references>
      </pivotArea>
    </chartFormat>
    <chartFormat chart="20" format="312" series="1">
      <pivotArea type="data" outline="0" fieldPosition="0">
        <references count="1">
          <reference field="0" count="1" selected="0">
            <x v="0"/>
          </reference>
        </references>
      </pivotArea>
    </chartFormat>
    <chartFormat chart="20" format="313" series="1">
      <pivotArea type="data" outline="0" fieldPosition="0">
        <references count="1">
          <reference field="0" count="1" selected="0">
            <x v="1"/>
          </reference>
        </references>
      </pivotArea>
    </chartFormat>
    <chartFormat chart="20" format="314" series="1">
      <pivotArea type="data" outline="0" fieldPosition="0">
        <references count="1">
          <reference field="0" count="1" selected="0">
            <x v="2"/>
          </reference>
        </references>
      </pivotArea>
    </chartFormat>
    <chartFormat chart="20" format="315" series="1">
      <pivotArea type="data" outline="0" fieldPosition="0">
        <references count="1">
          <reference field="0" count="1" selected="0">
            <x v="3"/>
          </reference>
        </references>
      </pivotArea>
    </chartFormat>
    <chartFormat chart="20" format="316" series="1">
      <pivotArea type="data" outline="0" fieldPosition="0">
        <references count="1">
          <reference field="0" count="1" selected="0">
            <x v="4"/>
          </reference>
        </references>
      </pivotArea>
    </chartFormat>
    <chartFormat chart="20" format="317" series="1">
      <pivotArea type="data" outline="0" fieldPosition="0">
        <references count="1">
          <reference field="0" count="1" selected="0">
            <x v="5"/>
          </reference>
        </references>
      </pivotArea>
    </chartFormat>
    <chartFormat chart="20" format="318" series="1">
      <pivotArea type="data" outline="0" fieldPosition="0">
        <references count="1">
          <reference field="0" count="1" selected="0">
            <x v="6"/>
          </reference>
        </references>
      </pivotArea>
    </chartFormat>
    <chartFormat chart="20" format="319" series="1">
      <pivotArea type="data" outline="0" fieldPosition="0">
        <references count="1">
          <reference field="0" count="1" selected="0">
            <x v="7"/>
          </reference>
        </references>
      </pivotArea>
    </chartFormat>
    <chartFormat chart="20" format="320" series="1">
      <pivotArea type="data" outline="0" fieldPosition="0">
        <references count="1">
          <reference field="0" count="1" selected="0">
            <x v="8"/>
          </reference>
        </references>
      </pivotArea>
    </chartFormat>
    <chartFormat chart="20" format="321" series="1">
      <pivotArea type="data" outline="0" fieldPosition="0">
        <references count="1">
          <reference field="0" count="1" selected="0">
            <x v="9"/>
          </reference>
        </references>
      </pivotArea>
    </chartFormat>
    <chartFormat chart="20" format="322" series="1">
      <pivotArea type="data" outline="0" fieldPosition="0">
        <references count="1">
          <reference field="0" count="1" selected="0">
            <x v="10"/>
          </reference>
        </references>
      </pivotArea>
    </chartFormat>
    <chartFormat chart="20" format="323" series="1">
      <pivotArea type="data" outline="0" fieldPosition="0">
        <references count="1">
          <reference field="0" count="1" selected="0">
            <x v="11"/>
          </reference>
        </references>
      </pivotArea>
    </chartFormat>
    <chartFormat chart="20" format="324" series="1">
      <pivotArea type="data" outline="0" fieldPosition="0">
        <references count="1">
          <reference field="0" count="1" selected="0">
            <x v="12"/>
          </reference>
        </references>
      </pivotArea>
    </chartFormat>
    <chartFormat chart="20" format="325" series="1">
      <pivotArea type="data" outline="0" fieldPosition="0">
        <references count="1">
          <reference field="0" count="1" selected="0">
            <x v="13"/>
          </reference>
        </references>
      </pivotArea>
    </chartFormat>
    <chartFormat chart="20" format="326" series="1">
      <pivotArea type="data" outline="0" fieldPosition="0">
        <references count="1">
          <reference field="0" count="1" selected="0">
            <x v="14"/>
          </reference>
        </references>
      </pivotArea>
    </chartFormat>
    <chartFormat chart="20" format="327" series="1">
      <pivotArea type="data" outline="0" fieldPosition="0">
        <references count="1">
          <reference field="0" count="1" selected="0">
            <x v="15"/>
          </reference>
        </references>
      </pivotArea>
    </chartFormat>
    <chartFormat chart="20" format="328" series="1">
      <pivotArea type="data" outline="0" fieldPosition="0">
        <references count="1">
          <reference field="0" count="1" selected="0">
            <x v="16"/>
          </reference>
        </references>
      </pivotArea>
    </chartFormat>
    <chartFormat chart="20" format="329" series="1">
      <pivotArea type="data" outline="0" fieldPosition="0">
        <references count="1">
          <reference field="0" count="1" selected="0">
            <x v="17"/>
          </reference>
        </references>
      </pivotArea>
    </chartFormat>
    <chartFormat chart="20" format="330" series="1">
      <pivotArea type="data" outline="0" fieldPosition="0">
        <references count="1">
          <reference field="0" count="1" selected="0">
            <x v="18"/>
          </reference>
        </references>
      </pivotArea>
    </chartFormat>
    <chartFormat chart="20" format="331" series="1">
      <pivotArea type="data" outline="0" fieldPosition="0">
        <references count="1">
          <reference field="0" count="1" selected="0">
            <x v="19"/>
          </reference>
        </references>
      </pivotArea>
    </chartFormat>
    <chartFormat chart="20" format="332" series="1">
      <pivotArea type="data" outline="0" fieldPosition="0">
        <references count="1">
          <reference field="0" count="1" selected="0">
            <x v="20"/>
          </reference>
        </references>
      </pivotArea>
    </chartFormat>
    <chartFormat chart="20" format="333" series="1">
      <pivotArea type="data" outline="0" fieldPosition="0">
        <references count="1">
          <reference field="0" count="1" selected="0">
            <x v="21"/>
          </reference>
        </references>
      </pivotArea>
    </chartFormat>
    <chartFormat chart="20" format="334" series="1">
      <pivotArea type="data" outline="0" fieldPosition="0">
        <references count="1">
          <reference field="0" count="1" selected="0">
            <x v="22"/>
          </reference>
        </references>
      </pivotArea>
    </chartFormat>
    <chartFormat chart="20" format="335" series="1">
      <pivotArea type="data" outline="0" fieldPosition="0">
        <references count="1">
          <reference field="0" count="1" selected="0">
            <x v="23"/>
          </reference>
        </references>
      </pivotArea>
    </chartFormat>
    <chartFormat chart="21" format="360" series="1">
      <pivotArea type="data" outline="0" fieldPosition="0">
        <references count="1">
          <reference field="0" count="1" selected="0">
            <x v="0"/>
          </reference>
        </references>
      </pivotArea>
    </chartFormat>
    <chartFormat chart="21" format="361" series="1">
      <pivotArea type="data" outline="0" fieldPosition="0">
        <references count="1">
          <reference field="0" count="1" selected="0">
            <x v="1"/>
          </reference>
        </references>
      </pivotArea>
    </chartFormat>
    <chartFormat chart="21" format="362" series="1">
      <pivotArea type="data" outline="0" fieldPosition="0">
        <references count="1">
          <reference field="0" count="1" selected="0">
            <x v="2"/>
          </reference>
        </references>
      </pivotArea>
    </chartFormat>
    <chartFormat chart="21" format="363" series="1">
      <pivotArea type="data" outline="0" fieldPosition="0">
        <references count="1">
          <reference field="0" count="1" selected="0">
            <x v="3"/>
          </reference>
        </references>
      </pivotArea>
    </chartFormat>
    <chartFormat chart="21" format="364" series="1">
      <pivotArea type="data" outline="0" fieldPosition="0">
        <references count="1">
          <reference field="0" count="1" selected="0">
            <x v="4"/>
          </reference>
        </references>
      </pivotArea>
    </chartFormat>
    <chartFormat chart="21" format="365" series="1">
      <pivotArea type="data" outline="0" fieldPosition="0">
        <references count="1">
          <reference field="0" count="1" selected="0">
            <x v="5"/>
          </reference>
        </references>
      </pivotArea>
    </chartFormat>
    <chartFormat chart="21" format="366" series="1">
      <pivotArea type="data" outline="0" fieldPosition="0">
        <references count="1">
          <reference field="0" count="1" selected="0">
            <x v="6"/>
          </reference>
        </references>
      </pivotArea>
    </chartFormat>
    <chartFormat chart="21" format="367" series="1">
      <pivotArea type="data" outline="0" fieldPosition="0">
        <references count="1">
          <reference field="0" count="1" selected="0">
            <x v="7"/>
          </reference>
        </references>
      </pivotArea>
    </chartFormat>
    <chartFormat chart="21" format="368" series="1">
      <pivotArea type="data" outline="0" fieldPosition="0">
        <references count="1">
          <reference field="0" count="1" selected="0">
            <x v="8"/>
          </reference>
        </references>
      </pivotArea>
    </chartFormat>
    <chartFormat chart="21" format="369" series="1">
      <pivotArea type="data" outline="0" fieldPosition="0">
        <references count="1">
          <reference field="0" count="1" selected="0">
            <x v="9"/>
          </reference>
        </references>
      </pivotArea>
    </chartFormat>
    <chartFormat chart="21" format="370" series="1">
      <pivotArea type="data" outline="0" fieldPosition="0">
        <references count="1">
          <reference field="0" count="1" selected="0">
            <x v="10"/>
          </reference>
        </references>
      </pivotArea>
    </chartFormat>
    <chartFormat chart="21" format="371" series="1">
      <pivotArea type="data" outline="0" fieldPosition="0">
        <references count="1">
          <reference field="0" count="1" selected="0">
            <x v="11"/>
          </reference>
        </references>
      </pivotArea>
    </chartFormat>
    <chartFormat chart="21" format="372" series="1">
      <pivotArea type="data" outline="0" fieldPosition="0">
        <references count="1">
          <reference field="0" count="1" selected="0">
            <x v="12"/>
          </reference>
        </references>
      </pivotArea>
    </chartFormat>
    <chartFormat chart="21" format="373" series="1">
      <pivotArea type="data" outline="0" fieldPosition="0">
        <references count="1">
          <reference field="0" count="1" selected="0">
            <x v="13"/>
          </reference>
        </references>
      </pivotArea>
    </chartFormat>
    <chartFormat chart="21" format="374" series="1">
      <pivotArea type="data" outline="0" fieldPosition="0">
        <references count="1">
          <reference field="0" count="1" selected="0">
            <x v="14"/>
          </reference>
        </references>
      </pivotArea>
    </chartFormat>
    <chartFormat chart="21" format="375" series="1">
      <pivotArea type="data" outline="0" fieldPosition="0">
        <references count="1">
          <reference field="0" count="1" selected="0">
            <x v="15"/>
          </reference>
        </references>
      </pivotArea>
    </chartFormat>
    <chartFormat chart="21" format="376" series="1">
      <pivotArea type="data" outline="0" fieldPosition="0">
        <references count="1">
          <reference field="0" count="1" selected="0">
            <x v="16"/>
          </reference>
        </references>
      </pivotArea>
    </chartFormat>
    <chartFormat chart="21" format="377" series="1">
      <pivotArea type="data" outline="0" fieldPosition="0">
        <references count="1">
          <reference field="0" count="1" selected="0">
            <x v="17"/>
          </reference>
        </references>
      </pivotArea>
    </chartFormat>
    <chartFormat chart="21" format="378" series="1">
      <pivotArea type="data" outline="0" fieldPosition="0">
        <references count="1">
          <reference field="0" count="1" selected="0">
            <x v="18"/>
          </reference>
        </references>
      </pivotArea>
    </chartFormat>
    <chartFormat chart="21" format="379" series="1">
      <pivotArea type="data" outline="0" fieldPosition="0">
        <references count="1">
          <reference field="0" count="1" selected="0">
            <x v="19"/>
          </reference>
        </references>
      </pivotArea>
    </chartFormat>
    <chartFormat chart="21" format="380" series="1">
      <pivotArea type="data" outline="0" fieldPosition="0">
        <references count="1">
          <reference field="0" count="1" selected="0">
            <x v="20"/>
          </reference>
        </references>
      </pivotArea>
    </chartFormat>
    <chartFormat chart="21" format="381" series="1">
      <pivotArea type="data" outline="0" fieldPosition="0">
        <references count="1">
          <reference field="0" count="1" selected="0">
            <x v="21"/>
          </reference>
        </references>
      </pivotArea>
    </chartFormat>
    <chartFormat chart="21" format="382" series="1">
      <pivotArea type="data" outline="0" fieldPosition="0">
        <references count="1">
          <reference field="0" count="1" selected="0">
            <x v="22"/>
          </reference>
        </references>
      </pivotArea>
    </chartFormat>
    <chartFormat chart="21" format="383" series="1">
      <pivotArea type="data" outline="0" fieldPosition="0">
        <references count="1">
          <reference field="0" count="1" selected="0">
            <x v="23"/>
          </reference>
        </references>
      </pivotArea>
    </chartFormat>
    <chartFormat chart="23" format="466" series="1">
      <pivotArea type="data" outline="0" fieldPosition="0">
        <references count="1">
          <reference field="0" count="1" selected="0">
            <x v="0"/>
          </reference>
        </references>
      </pivotArea>
    </chartFormat>
    <chartFormat chart="23" format="467" series="1">
      <pivotArea type="data" outline="0" fieldPosition="0">
        <references count="1">
          <reference field="0" count="1" selected="0">
            <x v="2"/>
          </reference>
        </references>
      </pivotArea>
    </chartFormat>
    <chartFormat chart="23" format="468" series="1">
      <pivotArea type="data" outline="0" fieldPosition="0">
        <references count="1">
          <reference field="0" count="1" selected="0">
            <x v="4"/>
          </reference>
        </references>
      </pivotArea>
    </chartFormat>
    <chartFormat chart="23" format="469" series="1">
      <pivotArea type="data" outline="0" fieldPosition="0">
        <references count="1">
          <reference field="0" count="1" selected="0">
            <x v="5"/>
          </reference>
        </references>
      </pivotArea>
    </chartFormat>
    <chartFormat chart="23" format="470" series="1">
      <pivotArea type="data" outline="0" fieldPosition="0">
        <references count="1">
          <reference field="0" count="1" selected="0">
            <x v="6"/>
          </reference>
        </references>
      </pivotArea>
    </chartFormat>
    <chartFormat chart="23" format="471" series="1">
      <pivotArea type="data" outline="0" fieldPosition="0">
        <references count="1">
          <reference field="0" count="1" selected="0">
            <x v="7"/>
          </reference>
        </references>
      </pivotArea>
    </chartFormat>
    <chartFormat chart="23" format="472" series="1">
      <pivotArea type="data" outline="0" fieldPosition="0">
        <references count="1">
          <reference field="0" count="1" selected="0">
            <x v="8"/>
          </reference>
        </references>
      </pivotArea>
    </chartFormat>
    <chartFormat chart="23" format="473" series="1">
      <pivotArea type="data" outline="0" fieldPosition="0">
        <references count="1">
          <reference field="0" count="1" selected="0">
            <x v="10"/>
          </reference>
        </references>
      </pivotArea>
    </chartFormat>
    <chartFormat chart="23" format="474" series="1">
      <pivotArea type="data" outline="0" fieldPosition="0">
        <references count="1">
          <reference field="0" count="1" selected="0">
            <x v="12"/>
          </reference>
        </references>
      </pivotArea>
    </chartFormat>
    <chartFormat chart="23" format="475" series="1">
      <pivotArea type="data" outline="0" fieldPosition="0">
        <references count="1">
          <reference field="0" count="1" selected="0">
            <x v="14"/>
          </reference>
        </references>
      </pivotArea>
    </chartFormat>
    <chartFormat chart="23" format="476" series="1">
      <pivotArea type="data" outline="0" fieldPosition="0">
        <references count="1">
          <reference field="0" count="1" selected="0">
            <x v="16"/>
          </reference>
        </references>
      </pivotArea>
    </chartFormat>
    <chartFormat chart="23" format="477" series="1">
      <pivotArea type="data" outline="0" fieldPosition="0">
        <references count="1">
          <reference field="0" count="1" selected="0">
            <x v="18"/>
          </reference>
        </references>
      </pivotArea>
    </chartFormat>
    <chartFormat chart="23" format="478" series="1">
      <pivotArea type="data" outline="0" fieldPosition="0">
        <references count="1">
          <reference field="0" count="1" selected="0">
            <x v="19"/>
          </reference>
        </references>
      </pivotArea>
    </chartFormat>
    <chartFormat chart="23" format="479" series="1">
      <pivotArea type="data" outline="0" fieldPosition="0">
        <references count="1">
          <reference field="0" count="1" selected="0">
            <x v="20"/>
          </reference>
        </references>
      </pivotArea>
    </chartFormat>
    <chartFormat chart="23" format="480" series="1">
      <pivotArea type="data" outline="0" fieldPosition="0">
        <references count="1">
          <reference field="0" count="1" selected="0">
            <x v="21"/>
          </reference>
        </references>
      </pivotArea>
    </chartFormat>
    <chartFormat chart="23" format="481" series="1">
      <pivotArea type="data" outline="0" fieldPosition="0">
        <references count="1">
          <reference field="0" count="1" selected="0">
            <x v="22"/>
          </reference>
        </references>
      </pivotArea>
    </chartFormat>
    <chartFormat chart="23" format="482" series="1">
      <pivotArea type="data" outline="0" fieldPosition="0">
        <references count="1">
          <reference field="0" count="1" selected="0">
            <x v="23"/>
          </reference>
        </references>
      </pivotArea>
    </chartFormat>
    <chartFormat chart="23" format="483" series="1">
      <pivotArea type="data" outline="0" fieldPosition="0">
        <references count="2">
          <reference field="4294967294" count="1" selected="0">
            <x v="0"/>
          </reference>
          <reference field="0" count="1" selected="0">
            <x v="0"/>
          </reference>
        </references>
      </pivotArea>
    </chartFormat>
    <chartFormat chart="23" format="484" series="1">
      <pivotArea type="data" outline="0" fieldPosition="0">
        <references count="2">
          <reference field="4294967294" count="1" selected="0">
            <x v="0"/>
          </reference>
          <reference field="0" count="1" selected="0">
            <x v="2"/>
          </reference>
        </references>
      </pivotArea>
    </chartFormat>
    <chartFormat chart="23" format="485" series="1">
      <pivotArea type="data" outline="0" fieldPosition="0">
        <references count="2">
          <reference field="4294967294" count="1" selected="0">
            <x v="0"/>
          </reference>
          <reference field="0" count="1" selected="0">
            <x v="4"/>
          </reference>
        </references>
      </pivotArea>
    </chartFormat>
    <chartFormat chart="23" format="486" series="1">
      <pivotArea type="data" outline="0" fieldPosition="0">
        <references count="2">
          <reference field="4294967294" count="1" selected="0">
            <x v="0"/>
          </reference>
          <reference field="0" count="1" selected="0">
            <x v="5"/>
          </reference>
        </references>
      </pivotArea>
    </chartFormat>
    <chartFormat chart="23" format="487" series="1">
      <pivotArea type="data" outline="0" fieldPosition="0">
        <references count="2">
          <reference field="4294967294" count="1" selected="0">
            <x v="0"/>
          </reference>
          <reference field="0" count="1" selected="0">
            <x v="6"/>
          </reference>
        </references>
      </pivotArea>
    </chartFormat>
    <chartFormat chart="23" format="488" series="1">
      <pivotArea type="data" outline="0" fieldPosition="0">
        <references count="2">
          <reference field="4294967294" count="1" selected="0">
            <x v="0"/>
          </reference>
          <reference field="0" count="1" selected="0">
            <x v="7"/>
          </reference>
        </references>
      </pivotArea>
    </chartFormat>
    <chartFormat chart="23" format="489" series="1">
      <pivotArea type="data" outline="0" fieldPosition="0">
        <references count="2">
          <reference field="4294967294" count="1" selected="0">
            <x v="0"/>
          </reference>
          <reference field="0" count="1" selected="0">
            <x v="8"/>
          </reference>
        </references>
      </pivotArea>
    </chartFormat>
    <chartFormat chart="23" format="490" series="1">
      <pivotArea type="data" outline="0" fieldPosition="0">
        <references count="2">
          <reference field="4294967294" count="1" selected="0">
            <x v="0"/>
          </reference>
          <reference field="0" count="1" selected="0">
            <x v="10"/>
          </reference>
        </references>
      </pivotArea>
    </chartFormat>
    <chartFormat chart="23" format="491" series="1">
      <pivotArea type="data" outline="0" fieldPosition="0">
        <references count="2">
          <reference field="4294967294" count="1" selected="0">
            <x v="0"/>
          </reference>
          <reference field="0" count="1" selected="0">
            <x v="12"/>
          </reference>
        </references>
      </pivotArea>
    </chartFormat>
    <chartFormat chart="23" format="492" series="1">
      <pivotArea type="data" outline="0" fieldPosition="0">
        <references count="2">
          <reference field="4294967294" count="1" selected="0">
            <x v="0"/>
          </reference>
          <reference field="0" count="1" selected="0">
            <x v="14"/>
          </reference>
        </references>
      </pivotArea>
    </chartFormat>
    <chartFormat chart="23" format="493" series="1">
      <pivotArea type="data" outline="0" fieldPosition="0">
        <references count="2">
          <reference field="4294967294" count="1" selected="0">
            <x v="0"/>
          </reference>
          <reference field="0" count="1" selected="0">
            <x v="16"/>
          </reference>
        </references>
      </pivotArea>
    </chartFormat>
    <chartFormat chart="23" format="494" series="1">
      <pivotArea type="data" outline="0" fieldPosition="0">
        <references count="2">
          <reference field="4294967294" count="1" selected="0">
            <x v="0"/>
          </reference>
          <reference field="0" count="1" selected="0">
            <x v="18"/>
          </reference>
        </references>
      </pivotArea>
    </chartFormat>
    <chartFormat chart="23" format="495" series="1">
      <pivotArea type="data" outline="0" fieldPosition="0">
        <references count="2">
          <reference field="4294967294" count="1" selected="0">
            <x v="0"/>
          </reference>
          <reference field="0" count="1" selected="0">
            <x v="19"/>
          </reference>
        </references>
      </pivotArea>
    </chartFormat>
    <chartFormat chart="23" format="496" series="1">
      <pivotArea type="data" outline="0" fieldPosition="0">
        <references count="2">
          <reference field="4294967294" count="1" selected="0">
            <x v="0"/>
          </reference>
          <reference field="0" count="1" selected="0">
            <x v="20"/>
          </reference>
        </references>
      </pivotArea>
    </chartFormat>
    <chartFormat chart="23" format="497" series="1">
      <pivotArea type="data" outline="0" fieldPosition="0">
        <references count="2">
          <reference field="4294967294" count="1" selected="0">
            <x v="0"/>
          </reference>
          <reference field="0" count="1" selected="0">
            <x v="21"/>
          </reference>
        </references>
      </pivotArea>
    </chartFormat>
    <chartFormat chart="23" format="498" series="1">
      <pivotArea type="data" outline="0" fieldPosition="0">
        <references count="2">
          <reference field="4294967294" count="1" selected="0">
            <x v="0"/>
          </reference>
          <reference field="0" count="1" selected="0">
            <x v="22"/>
          </reference>
        </references>
      </pivotArea>
    </chartFormat>
    <chartFormat chart="23" format="499" series="1">
      <pivotArea type="data" outline="0" fieldPosition="0">
        <references count="2">
          <reference field="4294967294" count="1" selected="0">
            <x v="0"/>
          </reference>
          <reference field="0" count="1" selected="0">
            <x v="23"/>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6.xml><?xml version="1.0" encoding="utf-8"?>
<pivotTableDefinition xmlns="http://schemas.openxmlformats.org/spreadsheetml/2006/main" xmlns:mc="http://schemas.openxmlformats.org/markup-compatibility/2006" xmlns:xr="http://schemas.microsoft.com/office/spreadsheetml/2014/revision" mc:Ignorable="xr" xr:uid="{274A0056-429C-4CD8-B18A-79522A1B6668}" name="TablaDinámica16" cacheId="0"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chartFormat="27">
  <location ref="A5:M11" firstHeaderRow="1" firstDataRow="2" firstDataCol="1" rowPageCount="1" colPageCount="1"/>
  <pivotFields count="34">
    <pivotField axis="axisCol" showAll="0">
      <items count="26">
        <item x="16"/>
        <item x="0"/>
        <item x="1"/>
        <item x="2"/>
        <item x="3"/>
        <item x="20"/>
        <item x="18"/>
        <item x="22"/>
        <item x="21"/>
        <item x="6"/>
        <item x="7"/>
        <item x="8"/>
        <item x="9"/>
        <item x="17"/>
        <item x="23"/>
        <item x="10"/>
        <item x="11"/>
        <item x="12"/>
        <item x="13"/>
        <item x="19"/>
        <item x="4"/>
        <item x="5"/>
        <item x="14"/>
        <item x="15"/>
        <item x="24"/>
        <item t="default"/>
      </items>
    </pivotField>
    <pivotField showAll="0"/>
    <pivotField showAll="0"/>
    <pivotField axis="axisRow" showAll="0">
      <items count="41">
        <item x="9"/>
        <item x="10"/>
        <item x="11"/>
        <item x="12"/>
        <item x="13"/>
        <item x="14"/>
        <item x="15"/>
        <item x="16"/>
        <item x="17"/>
        <item x="18"/>
        <item x="19"/>
        <item x="20"/>
        <item x="21"/>
        <item x="22"/>
        <item x="23"/>
        <item x="24"/>
        <item x="0"/>
        <item x="1"/>
        <item x="2"/>
        <item x="3"/>
        <item x="4"/>
        <item x="25"/>
        <item x="26"/>
        <item x="27"/>
        <item x="28"/>
        <item x="5"/>
        <item x="37"/>
        <item x="29"/>
        <item x="30"/>
        <item x="31"/>
        <item x="6"/>
        <item x="38"/>
        <item x="7"/>
        <item x="8"/>
        <item x="33"/>
        <item m="1" x="39"/>
        <item x="34"/>
        <item x="35"/>
        <item x="32"/>
        <item x="36"/>
        <item t="default"/>
      </items>
    </pivotField>
    <pivotField axis="axisPage" multipleItemSelectionAllowed="1" showAll="0">
      <items count="7">
        <item h="1" x="4"/>
        <item h="1" x="0"/>
        <item h="1" x="1"/>
        <item h="1" x="2"/>
        <item h="1" x="5"/>
        <item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s>
  <rowFields count="1">
    <field x="3"/>
  </rowFields>
  <rowItems count="5">
    <i>
      <x v="34"/>
    </i>
    <i>
      <x v="36"/>
    </i>
    <i>
      <x v="37"/>
    </i>
    <i>
      <x v="39"/>
    </i>
    <i t="grand">
      <x/>
    </i>
  </rowItems>
  <colFields count="1">
    <field x="0"/>
  </colFields>
  <colItems count="12">
    <i>
      <x v="2"/>
    </i>
    <i>
      <x v="4"/>
    </i>
    <i>
      <x v="8"/>
    </i>
    <i>
      <x v="10"/>
    </i>
    <i>
      <x v="12"/>
    </i>
    <i>
      <x v="14"/>
    </i>
    <i>
      <x v="16"/>
    </i>
    <i>
      <x v="18"/>
    </i>
    <i>
      <x v="20"/>
    </i>
    <i>
      <x v="21"/>
    </i>
    <i>
      <x v="22"/>
    </i>
    <i t="grand">
      <x/>
    </i>
  </colItems>
  <pageFields count="1">
    <pageField fld="4" hier="-1"/>
  </pageFields>
  <dataFields count="1">
    <dataField name="Promedio de TDS" fld="32" subtotal="average" baseField="3" baseItem="39"/>
  </dataFields>
  <formats count="50">
    <format dxfId="92">
      <pivotArea type="all" dataOnly="0" outline="0" fieldPosition="0"/>
    </format>
    <format dxfId="91">
      <pivotArea outline="0" collapsedLevelsAreSubtotals="1" fieldPosition="0"/>
    </format>
    <format dxfId="90">
      <pivotArea type="origin" dataOnly="0" labelOnly="1" outline="0" fieldPosition="0"/>
    </format>
    <format dxfId="89">
      <pivotArea field="0" type="button" dataOnly="0" labelOnly="1" outline="0" axis="axisCol" fieldPosition="0"/>
    </format>
    <format dxfId="88">
      <pivotArea type="topRight" dataOnly="0" labelOnly="1" outline="0" fieldPosition="0"/>
    </format>
    <format dxfId="87">
      <pivotArea field="3" type="button" dataOnly="0" labelOnly="1" outline="0" axis="axisRow" fieldPosition="0"/>
    </format>
    <format dxfId="86">
      <pivotArea dataOnly="0" labelOnly="1" fieldPosition="0">
        <references count="1">
          <reference field="3" count="9">
            <x v="16"/>
            <x v="17"/>
            <x v="18"/>
            <x v="19"/>
            <x v="20"/>
            <x v="25"/>
            <x v="30"/>
            <x v="32"/>
            <x v="33"/>
          </reference>
        </references>
      </pivotArea>
    </format>
    <format dxfId="85">
      <pivotArea dataOnly="0" labelOnly="1" grandRow="1" outline="0" fieldPosition="0"/>
    </format>
    <format dxfId="84">
      <pivotArea dataOnly="0" labelOnly="1" fieldPosition="0">
        <references count="1">
          <reference field="0" count="18">
            <x v="0"/>
            <x v="1"/>
            <x v="2"/>
            <x v="3"/>
            <x v="4"/>
            <x v="9"/>
            <x v="10"/>
            <x v="11"/>
            <x v="12"/>
            <x v="13"/>
            <x v="15"/>
            <x v="16"/>
            <x v="17"/>
            <x v="18"/>
            <x v="20"/>
            <x v="21"/>
            <x v="22"/>
            <x v="23"/>
          </reference>
        </references>
      </pivotArea>
    </format>
    <format dxfId="83">
      <pivotArea dataOnly="0" labelOnly="1" grandCol="1" outline="0" fieldPosition="0"/>
    </format>
    <format dxfId="82">
      <pivotArea type="all" dataOnly="0" outline="0" fieldPosition="0"/>
    </format>
    <format dxfId="81">
      <pivotArea outline="0" collapsedLevelsAreSubtotals="1" fieldPosition="0"/>
    </format>
    <format dxfId="80">
      <pivotArea type="origin" dataOnly="0" labelOnly="1" outline="0" fieldPosition="0"/>
    </format>
    <format dxfId="79">
      <pivotArea field="0" type="button" dataOnly="0" labelOnly="1" outline="0" axis="axisCol" fieldPosition="0"/>
    </format>
    <format dxfId="78">
      <pivotArea type="topRight" dataOnly="0" labelOnly="1" outline="0" fieldPosition="0"/>
    </format>
    <format dxfId="77">
      <pivotArea field="3" type="button" dataOnly="0" labelOnly="1" outline="0" axis="axisRow" fieldPosition="0"/>
    </format>
    <format dxfId="76">
      <pivotArea dataOnly="0" labelOnly="1" fieldPosition="0">
        <references count="1">
          <reference field="3" count="11">
            <x v="12"/>
            <x v="13"/>
            <x v="14"/>
            <x v="15"/>
            <x v="21"/>
            <x v="22"/>
            <x v="23"/>
            <x v="24"/>
            <x v="27"/>
            <x v="28"/>
            <x v="29"/>
          </reference>
        </references>
      </pivotArea>
    </format>
    <format dxfId="75">
      <pivotArea dataOnly="0" labelOnly="1" grandRow="1" outline="0" fieldPosition="0"/>
    </format>
    <format dxfId="74">
      <pivotArea dataOnly="0" labelOnly="1" fieldPosition="0">
        <references count="1">
          <reference field="0" count="13">
            <x v="2"/>
            <x v="4"/>
            <x v="6"/>
            <x v="7"/>
            <x v="8"/>
            <x v="10"/>
            <x v="12"/>
            <x v="14"/>
            <x v="16"/>
            <x v="18"/>
            <x v="20"/>
            <x v="21"/>
            <x v="22"/>
          </reference>
        </references>
      </pivotArea>
    </format>
    <format dxfId="73">
      <pivotArea dataOnly="0" labelOnly="1" grandCol="1" outline="0" fieldPosition="0"/>
    </format>
    <format dxfId="72">
      <pivotArea type="all" dataOnly="0" outline="0" fieldPosition="0"/>
    </format>
    <format dxfId="71">
      <pivotArea outline="0" collapsedLevelsAreSubtotals="1" fieldPosition="0"/>
    </format>
    <format dxfId="70">
      <pivotArea type="origin" dataOnly="0" labelOnly="1" outline="0" fieldPosition="0"/>
    </format>
    <format dxfId="69">
      <pivotArea field="0" type="button" dataOnly="0" labelOnly="1" outline="0" axis="axisCol" fieldPosition="0"/>
    </format>
    <format dxfId="68">
      <pivotArea type="topRight" dataOnly="0" labelOnly="1" outline="0" fieldPosition="0"/>
    </format>
    <format dxfId="67">
      <pivotArea field="3" type="button" dataOnly="0" labelOnly="1" outline="0" axis="axisRow" fieldPosition="0"/>
    </format>
    <format dxfId="66">
      <pivotArea dataOnly="0" labelOnly="1" fieldPosition="0">
        <references count="1">
          <reference field="3" count="11">
            <x v="12"/>
            <x v="13"/>
            <x v="14"/>
            <x v="15"/>
            <x v="21"/>
            <x v="22"/>
            <x v="23"/>
            <x v="24"/>
            <x v="27"/>
            <x v="28"/>
            <x v="29"/>
          </reference>
        </references>
      </pivotArea>
    </format>
    <format dxfId="65">
      <pivotArea dataOnly="0" labelOnly="1" grandRow="1" outline="0" fieldPosition="0"/>
    </format>
    <format dxfId="64">
      <pivotArea dataOnly="0" labelOnly="1" fieldPosition="0">
        <references count="1">
          <reference field="0" count="13">
            <x v="2"/>
            <x v="4"/>
            <x v="6"/>
            <x v="7"/>
            <x v="8"/>
            <x v="10"/>
            <x v="12"/>
            <x v="14"/>
            <x v="16"/>
            <x v="18"/>
            <x v="20"/>
            <x v="21"/>
            <x v="22"/>
          </reference>
        </references>
      </pivotArea>
    </format>
    <format dxfId="63">
      <pivotArea dataOnly="0" labelOnly="1" grandCol="1" outline="0" fieldPosition="0"/>
    </format>
    <format dxfId="62">
      <pivotArea type="all" dataOnly="0" outline="0" fieldPosition="0"/>
    </format>
    <format dxfId="61">
      <pivotArea outline="0" collapsedLevelsAreSubtotals="1" fieldPosition="0"/>
    </format>
    <format dxfId="60">
      <pivotArea type="origin" dataOnly="0" labelOnly="1" outline="0" fieldPosition="0"/>
    </format>
    <format dxfId="59">
      <pivotArea field="0" type="button" dataOnly="0" labelOnly="1" outline="0" axis="axisCol" fieldPosition="0"/>
    </format>
    <format dxfId="58">
      <pivotArea type="topRight" dataOnly="0" labelOnly="1" outline="0" fieldPosition="0"/>
    </format>
    <format dxfId="57">
      <pivotArea field="3" type="button" dataOnly="0" labelOnly="1" outline="0" axis="axisRow" fieldPosition="0"/>
    </format>
    <format dxfId="56">
      <pivotArea dataOnly="0" labelOnly="1" fieldPosition="0">
        <references count="1">
          <reference field="3" count="11">
            <x v="12"/>
            <x v="13"/>
            <x v="14"/>
            <x v="15"/>
            <x v="21"/>
            <x v="22"/>
            <x v="23"/>
            <x v="24"/>
            <x v="27"/>
            <x v="28"/>
            <x v="29"/>
          </reference>
        </references>
      </pivotArea>
    </format>
    <format dxfId="55">
      <pivotArea dataOnly="0" labelOnly="1" grandRow="1" outline="0" fieldPosition="0"/>
    </format>
    <format dxfId="54">
      <pivotArea dataOnly="0" labelOnly="1" fieldPosition="0">
        <references count="1">
          <reference field="0" count="13">
            <x v="2"/>
            <x v="4"/>
            <x v="6"/>
            <x v="7"/>
            <x v="8"/>
            <x v="10"/>
            <x v="12"/>
            <x v="14"/>
            <x v="16"/>
            <x v="18"/>
            <x v="20"/>
            <x v="21"/>
            <x v="22"/>
          </reference>
        </references>
      </pivotArea>
    </format>
    <format dxfId="53">
      <pivotArea dataOnly="0" labelOnly="1" grandCol="1" outline="0" fieldPosition="0"/>
    </format>
    <format dxfId="52">
      <pivotArea type="all" dataOnly="0" outline="0" fieldPosition="0"/>
    </format>
    <format dxfId="51">
      <pivotArea outline="0" collapsedLevelsAreSubtotals="1" fieldPosition="0"/>
    </format>
    <format dxfId="50">
      <pivotArea type="origin" dataOnly="0" labelOnly="1" outline="0" fieldPosition="0"/>
    </format>
    <format dxfId="49">
      <pivotArea field="0" type="button" dataOnly="0" labelOnly="1" outline="0" axis="axisCol" fieldPosition="0"/>
    </format>
    <format dxfId="48">
      <pivotArea type="topRight" dataOnly="0" labelOnly="1" outline="0" fieldPosition="0"/>
    </format>
    <format dxfId="47">
      <pivotArea field="3" type="button" dataOnly="0" labelOnly="1" outline="0" axis="axisRow" fieldPosition="0"/>
    </format>
    <format dxfId="46">
      <pivotArea dataOnly="0" labelOnly="1" fieldPosition="0">
        <references count="1">
          <reference field="3" count="11">
            <x v="12"/>
            <x v="13"/>
            <x v="14"/>
            <x v="15"/>
            <x v="21"/>
            <x v="22"/>
            <x v="23"/>
            <x v="24"/>
            <x v="27"/>
            <x v="28"/>
            <x v="29"/>
          </reference>
        </references>
      </pivotArea>
    </format>
    <format dxfId="45">
      <pivotArea dataOnly="0" labelOnly="1" grandRow="1" outline="0" fieldPosition="0"/>
    </format>
    <format dxfId="44">
      <pivotArea dataOnly="0" labelOnly="1" fieldPosition="0">
        <references count="1">
          <reference field="0" count="13">
            <x v="2"/>
            <x v="4"/>
            <x v="6"/>
            <x v="7"/>
            <x v="8"/>
            <x v="10"/>
            <x v="12"/>
            <x v="14"/>
            <x v="16"/>
            <x v="18"/>
            <x v="20"/>
            <x v="21"/>
            <x v="22"/>
          </reference>
        </references>
      </pivotArea>
    </format>
    <format dxfId="43">
      <pivotArea dataOnly="0" labelOnly="1" grandCol="1" outline="0" fieldPosition="0"/>
    </format>
  </formats>
  <chartFormats count="126">
    <chartFormat chart="14" format="39" series="1">
      <pivotArea type="data" outline="0" fieldPosition="0">
        <references count="1">
          <reference field="0" count="1" selected="0">
            <x v="2"/>
          </reference>
        </references>
      </pivotArea>
    </chartFormat>
    <chartFormat chart="14" format="40" series="1">
      <pivotArea type="data" outline="0" fieldPosition="0">
        <references count="1">
          <reference field="0" count="1" selected="0">
            <x v="4"/>
          </reference>
        </references>
      </pivotArea>
    </chartFormat>
    <chartFormat chart="14" format="41" series="1">
      <pivotArea type="data" outline="0" fieldPosition="0">
        <references count="1">
          <reference field="0" count="1" selected="0">
            <x v="6"/>
          </reference>
        </references>
      </pivotArea>
    </chartFormat>
    <chartFormat chart="14" format="42" series="1">
      <pivotArea type="data" outline="0" fieldPosition="0">
        <references count="1">
          <reference field="0" count="1" selected="0">
            <x v="7"/>
          </reference>
        </references>
      </pivotArea>
    </chartFormat>
    <chartFormat chart="14" format="43" series="1">
      <pivotArea type="data" outline="0" fieldPosition="0">
        <references count="1">
          <reference field="0" count="1" selected="0">
            <x v="8"/>
          </reference>
        </references>
      </pivotArea>
    </chartFormat>
    <chartFormat chart="14" format="44" series="1">
      <pivotArea type="data" outline="0" fieldPosition="0">
        <references count="1">
          <reference field="0" count="1" selected="0">
            <x v="10"/>
          </reference>
        </references>
      </pivotArea>
    </chartFormat>
    <chartFormat chart="14" format="45" series="1">
      <pivotArea type="data" outline="0" fieldPosition="0">
        <references count="1">
          <reference field="0" count="1" selected="0">
            <x v="12"/>
          </reference>
        </references>
      </pivotArea>
    </chartFormat>
    <chartFormat chart="14" format="46" series="1">
      <pivotArea type="data" outline="0" fieldPosition="0">
        <references count="1">
          <reference field="0" count="1" selected="0">
            <x v="14"/>
          </reference>
        </references>
      </pivotArea>
    </chartFormat>
    <chartFormat chart="14" format="47" series="1">
      <pivotArea type="data" outline="0" fieldPosition="0">
        <references count="1">
          <reference field="0" count="1" selected="0">
            <x v="16"/>
          </reference>
        </references>
      </pivotArea>
    </chartFormat>
    <chartFormat chart="14" format="48" series="1">
      <pivotArea type="data" outline="0" fieldPosition="0">
        <references count="1">
          <reference field="0" count="1" selected="0">
            <x v="18"/>
          </reference>
        </references>
      </pivotArea>
    </chartFormat>
    <chartFormat chart="14" format="49" series="1">
      <pivotArea type="data" outline="0" fieldPosition="0">
        <references count="1">
          <reference field="0" count="1" selected="0">
            <x v="20"/>
          </reference>
        </references>
      </pivotArea>
    </chartFormat>
    <chartFormat chart="14" format="50" series="1">
      <pivotArea type="data" outline="0" fieldPosition="0">
        <references count="1">
          <reference field="0" count="1" selected="0">
            <x v="21"/>
          </reference>
        </references>
      </pivotArea>
    </chartFormat>
    <chartFormat chart="14" format="51" series="1">
      <pivotArea type="data" outline="0" fieldPosition="0">
        <references count="1">
          <reference field="0" count="1" selected="0">
            <x v="22"/>
          </reference>
        </references>
      </pivotArea>
    </chartFormat>
    <chartFormat chart="16" format="104" series="1">
      <pivotArea type="data" outline="0" fieldPosition="0">
        <references count="1">
          <reference field="0" count="1" selected="0">
            <x v="2"/>
          </reference>
        </references>
      </pivotArea>
    </chartFormat>
    <chartFormat chart="16" format="105" series="1">
      <pivotArea type="data" outline="0" fieldPosition="0">
        <references count="1">
          <reference field="0" count="1" selected="0">
            <x v="4"/>
          </reference>
        </references>
      </pivotArea>
    </chartFormat>
    <chartFormat chart="16" format="106" series="1">
      <pivotArea type="data" outline="0" fieldPosition="0">
        <references count="1">
          <reference field="0" count="1" selected="0">
            <x v="6"/>
          </reference>
        </references>
      </pivotArea>
    </chartFormat>
    <chartFormat chart="16" format="107" series="1">
      <pivotArea type="data" outline="0" fieldPosition="0">
        <references count="1">
          <reference field="0" count="1" selected="0">
            <x v="7"/>
          </reference>
        </references>
      </pivotArea>
    </chartFormat>
    <chartFormat chart="16" format="108" series="1">
      <pivotArea type="data" outline="0" fieldPosition="0">
        <references count="1">
          <reference field="0" count="1" selected="0">
            <x v="8"/>
          </reference>
        </references>
      </pivotArea>
    </chartFormat>
    <chartFormat chart="16" format="109" series="1">
      <pivotArea type="data" outline="0" fieldPosition="0">
        <references count="1">
          <reference field="0" count="1" selected="0">
            <x v="10"/>
          </reference>
        </references>
      </pivotArea>
    </chartFormat>
    <chartFormat chart="16" format="110" series="1">
      <pivotArea type="data" outline="0" fieldPosition="0">
        <references count="1">
          <reference field="0" count="1" selected="0">
            <x v="12"/>
          </reference>
        </references>
      </pivotArea>
    </chartFormat>
    <chartFormat chart="16" format="111" series="1">
      <pivotArea type="data" outline="0" fieldPosition="0">
        <references count="1">
          <reference field="0" count="1" selected="0">
            <x v="14"/>
          </reference>
        </references>
      </pivotArea>
    </chartFormat>
    <chartFormat chart="16" format="112" series="1">
      <pivotArea type="data" outline="0" fieldPosition="0">
        <references count="1">
          <reference field="0" count="1" selected="0">
            <x v="16"/>
          </reference>
        </references>
      </pivotArea>
    </chartFormat>
    <chartFormat chart="16" format="113" series="1">
      <pivotArea type="data" outline="0" fieldPosition="0">
        <references count="1">
          <reference field="0" count="1" selected="0">
            <x v="18"/>
          </reference>
        </references>
      </pivotArea>
    </chartFormat>
    <chartFormat chart="16" format="114" series="1">
      <pivotArea type="data" outline="0" fieldPosition="0">
        <references count="1">
          <reference field="0" count="1" selected="0">
            <x v="20"/>
          </reference>
        </references>
      </pivotArea>
    </chartFormat>
    <chartFormat chart="16" format="115" series="1">
      <pivotArea type="data" outline="0" fieldPosition="0">
        <references count="1">
          <reference field="0" count="1" selected="0">
            <x v="21"/>
          </reference>
        </references>
      </pivotArea>
    </chartFormat>
    <chartFormat chart="16" format="116" series="1">
      <pivotArea type="data" outline="0" fieldPosition="0">
        <references count="1">
          <reference field="0" count="1" selected="0">
            <x v="22"/>
          </reference>
        </references>
      </pivotArea>
    </chartFormat>
    <chartFormat chart="17" format="130" series="1">
      <pivotArea type="data" outline="0" fieldPosition="0">
        <references count="1">
          <reference field="0" count="1" selected="0">
            <x v="2"/>
          </reference>
        </references>
      </pivotArea>
    </chartFormat>
    <chartFormat chart="17" format="131" series="1">
      <pivotArea type="data" outline="0" fieldPosition="0">
        <references count="1">
          <reference field="0" count="1" selected="0">
            <x v="4"/>
          </reference>
        </references>
      </pivotArea>
    </chartFormat>
    <chartFormat chart="17" format="132" series="1">
      <pivotArea type="data" outline="0" fieldPosition="0">
        <references count="1">
          <reference field="0" count="1" selected="0">
            <x v="6"/>
          </reference>
        </references>
      </pivotArea>
    </chartFormat>
    <chartFormat chart="17" format="133" series="1">
      <pivotArea type="data" outline="0" fieldPosition="0">
        <references count="1">
          <reference field="0" count="1" selected="0">
            <x v="7"/>
          </reference>
        </references>
      </pivotArea>
    </chartFormat>
    <chartFormat chart="17" format="134" series="1">
      <pivotArea type="data" outline="0" fieldPosition="0">
        <references count="1">
          <reference field="0" count="1" selected="0">
            <x v="8"/>
          </reference>
        </references>
      </pivotArea>
    </chartFormat>
    <chartFormat chart="17" format="135" series="1">
      <pivotArea type="data" outline="0" fieldPosition="0">
        <references count="1">
          <reference field="0" count="1" selected="0">
            <x v="10"/>
          </reference>
        </references>
      </pivotArea>
    </chartFormat>
    <chartFormat chart="17" format="136" series="1">
      <pivotArea type="data" outline="0" fieldPosition="0">
        <references count="1">
          <reference field="0" count="1" selected="0">
            <x v="12"/>
          </reference>
        </references>
      </pivotArea>
    </chartFormat>
    <chartFormat chart="17" format="137" series="1">
      <pivotArea type="data" outline="0" fieldPosition="0">
        <references count="1">
          <reference field="0" count="1" selected="0">
            <x v="14"/>
          </reference>
        </references>
      </pivotArea>
    </chartFormat>
    <chartFormat chart="17" format="138" series="1">
      <pivotArea type="data" outline="0" fieldPosition="0">
        <references count="1">
          <reference field="0" count="1" selected="0">
            <x v="16"/>
          </reference>
        </references>
      </pivotArea>
    </chartFormat>
    <chartFormat chart="17" format="139" series="1">
      <pivotArea type="data" outline="0" fieldPosition="0">
        <references count="1">
          <reference field="0" count="1" selected="0">
            <x v="18"/>
          </reference>
        </references>
      </pivotArea>
    </chartFormat>
    <chartFormat chart="17" format="140" series="1">
      <pivotArea type="data" outline="0" fieldPosition="0">
        <references count="1">
          <reference field="0" count="1" selected="0">
            <x v="20"/>
          </reference>
        </references>
      </pivotArea>
    </chartFormat>
    <chartFormat chart="17" format="141" series="1">
      <pivotArea type="data" outline="0" fieldPosition="0">
        <references count="1">
          <reference field="0" count="1" selected="0">
            <x v="21"/>
          </reference>
        </references>
      </pivotArea>
    </chartFormat>
    <chartFormat chart="17" format="142" series="1">
      <pivotArea type="data" outline="0" fieldPosition="0">
        <references count="1">
          <reference field="0" count="1" selected="0">
            <x v="22"/>
          </reference>
        </references>
      </pivotArea>
    </chartFormat>
    <chartFormat chart="18" format="156" series="1">
      <pivotArea type="data" outline="0" fieldPosition="0">
        <references count="1">
          <reference field="0" count="1" selected="0">
            <x v="2"/>
          </reference>
        </references>
      </pivotArea>
    </chartFormat>
    <chartFormat chart="18" format="157" series="1">
      <pivotArea type="data" outline="0" fieldPosition="0">
        <references count="1">
          <reference field="0" count="1" selected="0">
            <x v="4"/>
          </reference>
        </references>
      </pivotArea>
    </chartFormat>
    <chartFormat chart="18" format="158" series="1">
      <pivotArea type="data" outline="0" fieldPosition="0">
        <references count="1">
          <reference field="0" count="1" selected="0">
            <x v="6"/>
          </reference>
        </references>
      </pivotArea>
    </chartFormat>
    <chartFormat chart="18" format="159" series="1">
      <pivotArea type="data" outline="0" fieldPosition="0">
        <references count="1">
          <reference field="0" count="1" selected="0">
            <x v="7"/>
          </reference>
        </references>
      </pivotArea>
    </chartFormat>
    <chartFormat chart="18" format="160" series="1">
      <pivotArea type="data" outline="0" fieldPosition="0">
        <references count="1">
          <reference field="0" count="1" selected="0">
            <x v="8"/>
          </reference>
        </references>
      </pivotArea>
    </chartFormat>
    <chartFormat chart="18" format="161" series="1">
      <pivotArea type="data" outline="0" fieldPosition="0">
        <references count="1">
          <reference field="0" count="1" selected="0">
            <x v="10"/>
          </reference>
        </references>
      </pivotArea>
    </chartFormat>
    <chartFormat chart="18" format="162" series="1">
      <pivotArea type="data" outline="0" fieldPosition="0">
        <references count="1">
          <reference field="0" count="1" selected="0">
            <x v="12"/>
          </reference>
        </references>
      </pivotArea>
    </chartFormat>
    <chartFormat chart="18" format="163" series="1">
      <pivotArea type="data" outline="0" fieldPosition="0">
        <references count="1">
          <reference field="0" count="1" selected="0">
            <x v="14"/>
          </reference>
        </references>
      </pivotArea>
    </chartFormat>
    <chartFormat chart="18" format="164" series="1">
      <pivotArea type="data" outline="0" fieldPosition="0">
        <references count="1">
          <reference field="0" count="1" selected="0">
            <x v="16"/>
          </reference>
        </references>
      </pivotArea>
    </chartFormat>
    <chartFormat chart="18" format="165" series="1">
      <pivotArea type="data" outline="0" fieldPosition="0">
        <references count="1">
          <reference field="0" count="1" selected="0">
            <x v="18"/>
          </reference>
        </references>
      </pivotArea>
    </chartFormat>
    <chartFormat chart="18" format="166" series="1">
      <pivotArea type="data" outline="0" fieldPosition="0">
        <references count="1">
          <reference field="0" count="1" selected="0">
            <x v="20"/>
          </reference>
        </references>
      </pivotArea>
    </chartFormat>
    <chartFormat chart="18" format="167" series="1">
      <pivotArea type="data" outline="0" fieldPosition="0">
        <references count="1">
          <reference field="0" count="1" selected="0">
            <x v="21"/>
          </reference>
        </references>
      </pivotArea>
    </chartFormat>
    <chartFormat chart="18" format="168" series="1">
      <pivotArea type="data" outline="0" fieldPosition="0">
        <references count="1">
          <reference field="0" count="1" selected="0">
            <x v="22"/>
          </reference>
        </references>
      </pivotArea>
    </chartFormat>
    <chartFormat chart="19" format="182" series="1">
      <pivotArea type="data" outline="0" fieldPosition="0">
        <references count="1">
          <reference field="0" count="1" selected="0">
            <x v="2"/>
          </reference>
        </references>
      </pivotArea>
    </chartFormat>
    <chartFormat chart="19" format="183" series="1">
      <pivotArea type="data" outline="0" fieldPosition="0">
        <references count="1">
          <reference field="0" count="1" selected="0">
            <x v="4"/>
          </reference>
        </references>
      </pivotArea>
    </chartFormat>
    <chartFormat chart="19" format="184" series="1">
      <pivotArea type="data" outline="0" fieldPosition="0">
        <references count="1">
          <reference field="0" count="1" selected="0">
            <x v="6"/>
          </reference>
        </references>
      </pivotArea>
    </chartFormat>
    <chartFormat chart="19" format="185" series="1">
      <pivotArea type="data" outline="0" fieldPosition="0">
        <references count="1">
          <reference field="0" count="1" selected="0">
            <x v="7"/>
          </reference>
        </references>
      </pivotArea>
    </chartFormat>
    <chartFormat chart="19" format="186" series="1">
      <pivotArea type="data" outline="0" fieldPosition="0">
        <references count="1">
          <reference field="0" count="1" selected="0">
            <x v="8"/>
          </reference>
        </references>
      </pivotArea>
    </chartFormat>
    <chartFormat chart="19" format="187" series="1">
      <pivotArea type="data" outline="0" fieldPosition="0">
        <references count="1">
          <reference field="0" count="1" selected="0">
            <x v="10"/>
          </reference>
        </references>
      </pivotArea>
    </chartFormat>
    <chartFormat chart="19" format="188" series="1">
      <pivotArea type="data" outline="0" fieldPosition="0">
        <references count="1">
          <reference field="0" count="1" selected="0">
            <x v="12"/>
          </reference>
        </references>
      </pivotArea>
    </chartFormat>
    <chartFormat chart="19" format="189" series="1">
      <pivotArea type="data" outline="0" fieldPosition="0">
        <references count="1">
          <reference field="0" count="1" selected="0">
            <x v="14"/>
          </reference>
        </references>
      </pivotArea>
    </chartFormat>
    <chartFormat chart="19" format="190" series="1">
      <pivotArea type="data" outline="0" fieldPosition="0">
        <references count="1">
          <reference field="0" count="1" selected="0">
            <x v="16"/>
          </reference>
        </references>
      </pivotArea>
    </chartFormat>
    <chartFormat chart="19" format="191" series="1">
      <pivotArea type="data" outline="0" fieldPosition="0">
        <references count="1">
          <reference field="0" count="1" selected="0">
            <x v="18"/>
          </reference>
        </references>
      </pivotArea>
    </chartFormat>
    <chartFormat chart="19" format="192" series="1">
      <pivotArea type="data" outline="0" fieldPosition="0">
        <references count="1">
          <reference field="0" count="1" selected="0">
            <x v="20"/>
          </reference>
        </references>
      </pivotArea>
    </chartFormat>
    <chartFormat chart="19" format="193" series="1">
      <pivotArea type="data" outline="0" fieldPosition="0">
        <references count="1">
          <reference field="0" count="1" selected="0">
            <x v="21"/>
          </reference>
        </references>
      </pivotArea>
    </chartFormat>
    <chartFormat chart="19" format="194" series="1">
      <pivotArea type="data" outline="0" fieldPosition="0">
        <references count="1">
          <reference field="0" count="1" selected="0">
            <x v="22"/>
          </reference>
        </references>
      </pivotArea>
    </chartFormat>
    <chartFormat chart="20" format="208" series="1">
      <pivotArea type="data" outline="0" fieldPosition="0">
        <references count="1">
          <reference field="0" count="1" selected="0">
            <x v="2"/>
          </reference>
        </references>
      </pivotArea>
    </chartFormat>
    <chartFormat chart="20" format="209" series="1">
      <pivotArea type="data" outline="0" fieldPosition="0">
        <references count="1">
          <reference field="0" count="1" selected="0">
            <x v="4"/>
          </reference>
        </references>
      </pivotArea>
    </chartFormat>
    <chartFormat chart="20" format="210" series="1">
      <pivotArea type="data" outline="0" fieldPosition="0">
        <references count="1">
          <reference field="0" count="1" selected="0">
            <x v="6"/>
          </reference>
        </references>
      </pivotArea>
    </chartFormat>
    <chartFormat chart="20" format="211" series="1">
      <pivotArea type="data" outline="0" fieldPosition="0">
        <references count="1">
          <reference field="0" count="1" selected="0">
            <x v="7"/>
          </reference>
        </references>
      </pivotArea>
    </chartFormat>
    <chartFormat chart="20" format="212" series="1">
      <pivotArea type="data" outline="0" fieldPosition="0">
        <references count="1">
          <reference field="0" count="1" selected="0">
            <x v="8"/>
          </reference>
        </references>
      </pivotArea>
    </chartFormat>
    <chartFormat chart="20" format="213" series="1">
      <pivotArea type="data" outline="0" fieldPosition="0">
        <references count="1">
          <reference field="0" count="1" selected="0">
            <x v="10"/>
          </reference>
        </references>
      </pivotArea>
    </chartFormat>
    <chartFormat chart="20" format="214" series="1">
      <pivotArea type="data" outline="0" fieldPosition="0">
        <references count="1">
          <reference field="0" count="1" selected="0">
            <x v="12"/>
          </reference>
        </references>
      </pivotArea>
    </chartFormat>
    <chartFormat chart="20" format="215" series="1">
      <pivotArea type="data" outline="0" fieldPosition="0">
        <references count="1">
          <reference field="0" count="1" selected="0">
            <x v="14"/>
          </reference>
        </references>
      </pivotArea>
    </chartFormat>
    <chartFormat chart="20" format="216" series="1">
      <pivotArea type="data" outline="0" fieldPosition="0">
        <references count="1">
          <reference field="0" count="1" selected="0">
            <x v="16"/>
          </reference>
        </references>
      </pivotArea>
    </chartFormat>
    <chartFormat chart="20" format="217" series="1">
      <pivotArea type="data" outline="0" fieldPosition="0">
        <references count="1">
          <reference field="0" count="1" selected="0">
            <x v="18"/>
          </reference>
        </references>
      </pivotArea>
    </chartFormat>
    <chartFormat chart="20" format="218" series="1">
      <pivotArea type="data" outline="0" fieldPosition="0">
        <references count="1">
          <reference field="0" count="1" selected="0">
            <x v="20"/>
          </reference>
        </references>
      </pivotArea>
    </chartFormat>
    <chartFormat chart="20" format="219" series="1">
      <pivotArea type="data" outline="0" fieldPosition="0">
        <references count="1">
          <reference field="0" count="1" selected="0">
            <x v="21"/>
          </reference>
        </references>
      </pivotArea>
    </chartFormat>
    <chartFormat chart="20" format="220" series="1">
      <pivotArea type="data" outline="0" fieldPosition="0">
        <references count="1">
          <reference field="0" count="1" selected="0">
            <x v="22"/>
          </reference>
        </references>
      </pivotArea>
    </chartFormat>
    <chartFormat chart="21" format="234" series="1">
      <pivotArea type="data" outline="0" fieldPosition="0">
        <references count="1">
          <reference field="0" count="1" selected="0">
            <x v="2"/>
          </reference>
        </references>
      </pivotArea>
    </chartFormat>
    <chartFormat chart="21" format="235" series="1">
      <pivotArea type="data" outline="0" fieldPosition="0">
        <references count="1">
          <reference field="0" count="1" selected="0">
            <x v="4"/>
          </reference>
        </references>
      </pivotArea>
    </chartFormat>
    <chartFormat chart="21" format="236" series="1">
      <pivotArea type="data" outline="0" fieldPosition="0">
        <references count="1">
          <reference field="0" count="1" selected="0">
            <x v="6"/>
          </reference>
        </references>
      </pivotArea>
    </chartFormat>
    <chartFormat chart="21" format="237" series="1">
      <pivotArea type="data" outline="0" fieldPosition="0">
        <references count="1">
          <reference field="0" count="1" selected="0">
            <x v="7"/>
          </reference>
        </references>
      </pivotArea>
    </chartFormat>
    <chartFormat chart="21" format="238" series="1">
      <pivotArea type="data" outline="0" fieldPosition="0">
        <references count="1">
          <reference field="0" count="1" selected="0">
            <x v="8"/>
          </reference>
        </references>
      </pivotArea>
    </chartFormat>
    <chartFormat chart="21" format="239" series="1">
      <pivotArea type="data" outline="0" fieldPosition="0">
        <references count="1">
          <reference field="0" count="1" selected="0">
            <x v="10"/>
          </reference>
        </references>
      </pivotArea>
    </chartFormat>
    <chartFormat chart="21" format="240" series="1">
      <pivotArea type="data" outline="0" fieldPosition="0">
        <references count="1">
          <reference field="0" count="1" selected="0">
            <x v="12"/>
          </reference>
        </references>
      </pivotArea>
    </chartFormat>
    <chartFormat chart="21" format="241" series="1">
      <pivotArea type="data" outline="0" fieldPosition="0">
        <references count="1">
          <reference field="0" count="1" selected="0">
            <x v="14"/>
          </reference>
        </references>
      </pivotArea>
    </chartFormat>
    <chartFormat chart="21" format="242" series="1">
      <pivotArea type="data" outline="0" fieldPosition="0">
        <references count="1">
          <reference field="0" count="1" selected="0">
            <x v="16"/>
          </reference>
        </references>
      </pivotArea>
    </chartFormat>
    <chartFormat chart="21" format="243" series="1">
      <pivotArea type="data" outline="0" fieldPosition="0">
        <references count="1">
          <reference field="0" count="1" selected="0">
            <x v="18"/>
          </reference>
        </references>
      </pivotArea>
    </chartFormat>
    <chartFormat chart="21" format="244" series="1">
      <pivotArea type="data" outline="0" fieldPosition="0">
        <references count="1">
          <reference field="0" count="1" selected="0">
            <x v="20"/>
          </reference>
        </references>
      </pivotArea>
    </chartFormat>
    <chartFormat chart="21" format="245" series="1">
      <pivotArea type="data" outline="0" fieldPosition="0">
        <references count="1">
          <reference field="0" count="1" selected="0">
            <x v="21"/>
          </reference>
        </references>
      </pivotArea>
    </chartFormat>
    <chartFormat chart="21" format="246" series="1">
      <pivotArea type="data" outline="0" fieldPosition="0">
        <references count="1">
          <reference field="0" count="1" selected="0">
            <x v="22"/>
          </reference>
        </references>
      </pivotArea>
    </chartFormat>
    <chartFormat chart="22" format="260" series="1">
      <pivotArea type="data" outline="0" fieldPosition="0">
        <references count="1">
          <reference field="0" count="1" selected="0">
            <x v="2"/>
          </reference>
        </references>
      </pivotArea>
    </chartFormat>
    <chartFormat chart="22" format="261" series="1">
      <pivotArea type="data" outline="0" fieldPosition="0">
        <references count="1">
          <reference field="0" count="1" selected="0">
            <x v="4"/>
          </reference>
        </references>
      </pivotArea>
    </chartFormat>
    <chartFormat chart="22" format="262" series="1">
      <pivotArea type="data" outline="0" fieldPosition="0">
        <references count="1">
          <reference field="0" count="1" selected="0">
            <x v="6"/>
          </reference>
        </references>
      </pivotArea>
    </chartFormat>
    <chartFormat chart="22" format="263" series="1">
      <pivotArea type="data" outline="0" fieldPosition="0">
        <references count="1">
          <reference field="0" count="1" selected="0">
            <x v="7"/>
          </reference>
        </references>
      </pivotArea>
    </chartFormat>
    <chartFormat chart="22" format="264" series="1">
      <pivotArea type="data" outline="0" fieldPosition="0">
        <references count="1">
          <reference field="0" count="1" selected="0">
            <x v="8"/>
          </reference>
        </references>
      </pivotArea>
    </chartFormat>
    <chartFormat chart="22" format="265" series="1">
      <pivotArea type="data" outline="0" fieldPosition="0">
        <references count="1">
          <reference field="0" count="1" selected="0">
            <x v="10"/>
          </reference>
        </references>
      </pivotArea>
    </chartFormat>
    <chartFormat chart="22" format="266" series="1">
      <pivotArea type="data" outline="0" fieldPosition="0">
        <references count="1">
          <reference field="0" count="1" selected="0">
            <x v="12"/>
          </reference>
        </references>
      </pivotArea>
    </chartFormat>
    <chartFormat chart="22" format="267" series="1">
      <pivotArea type="data" outline="0" fieldPosition="0">
        <references count="1">
          <reference field="0" count="1" selected="0">
            <x v="14"/>
          </reference>
        </references>
      </pivotArea>
    </chartFormat>
    <chartFormat chart="22" format="268" series="1">
      <pivotArea type="data" outline="0" fieldPosition="0">
        <references count="1">
          <reference field="0" count="1" selected="0">
            <x v="16"/>
          </reference>
        </references>
      </pivotArea>
    </chartFormat>
    <chartFormat chart="22" format="269" series="1">
      <pivotArea type="data" outline="0" fieldPosition="0">
        <references count="1">
          <reference field="0" count="1" selected="0">
            <x v="18"/>
          </reference>
        </references>
      </pivotArea>
    </chartFormat>
    <chartFormat chart="22" format="270" series="1">
      <pivotArea type="data" outline="0" fieldPosition="0">
        <references count="1">
          <reference field="0" count="1" selected="0">
            <x v="20"/>
          </reference>
        </references>
      </pivotArea>
    </chartFormat>
    <chartFormat chart="22" format="271" series="1">
      <pivotArea type="data" outline="0" fieldPosition="0">
        <references count="1">
          <reference field="0" count="1" selected="0">
            <x v="21"/>
          </reference>
        </references>
      </pivotArea>
    </chartFormat>
    <chartFormat chart="22" format="272" series="1">
      <pivotArea type="data" outline="0" fieldPosition="0">
        <references count="1">
          <reference field="0" count="1" selected="0">
            <x v="22"/>
          </reference>
        </references>
      </pivotArea>
    </chartFormat>
    <chartFormat chart="26" format="22" series="1">
      <pivotArea type="data" outline="0" fieldPosition="0">
        <references count="1">
          <reference field="0" count="1" selected="0">
            <x v="2"/>
          </reference>
        </references>
      </pivotArea>
    </chartFormat>
    <chartFormat chart="26" format="23" series="1">
      <pivotArea type="data" outline="0" fieldPosition="0">
        <references count="1">
          <reference field="0" count="1" selected="0">
            <x v="4"/>
          </reference>
        </references>
      </pivotArea>
    </chartFormat>
    <chartFormat chart="26" format="24" series="1">
      <pivotArea type="data" outline="0" fieldPosition="0">
        <references count="1">
          <reference field="0" count="1" selected="0">
            <x v="8"/>
          </reference>
        </references>
      </pivotArea>
    </chartFormat>
    <chartFormat chart="26" format="25" series="1">
      <pivotArea type="data" outline="0" fieldPosition="0">
        <references count="1">
          <reference field="0" count="1" selected="0">
            <x v="10"/>
          </reference>
        </references>
      </pivotArea>
    </chartFormat>
    <chartFormat chart="26" format="26" series="1">
      <pivotArea type="data" outline="0" fieldPosition="0">
        <references count="1">
          <reference field="0" count="1" selected="0">
            <x v="12"/>
          </reference>
        </references>
      </pivotArea>
    </chartFormat>
    <chartFormat chart="26" format="27" series="1">
      <pivotArea type="data" outline="0" fieldPosition="0">
        <references count="1">
          <reference field="0" count="1" selected="0">
            <x v="14"/>
          </reference>
        </references>
      </pivotArea>
    </chartFormat>
    <chartFormat chart="26" format="28" series="1">
      <pivotArea type="data" outline="0" fieldPosition="0">
        <references count="1">
          <reference field="0" count="1" selected="0">
            <x v="16"/>
          </reference>
        </references>
      </pivotArea>
    </chartFormat>
    <chartFormat chart="26" format="29" series="1">
      <pivotArea type="data" outline="0" fieldPosition="0">
        <references count="1">
          <reference field="0" count="1" selected="0">
            <x v="18"/>
          </reference>
        </references>
      </pivotArea>
    </chartFormat>
    <chartFormat chart="26" format="30" series="1">
      <pivotArea type="data" outline="0" fieldPosition="0">
        <references count="1">
          <reference field="0" count="1" selected="0">
            <x v="20"/>
          </reference>
        </references>
      </pivotArea>
    </chartFormat>
    <chartFormat chart="26" format="31" series="1">
      <pivotArea type="data" outline="0" fieldPosition="0">
        <references count="1">
          <reference field="0" count="1" selected="0">
            <x v="21"/>
          </reference>
        </references>
      </pivotArea>
    </chartFormat>
    <chartFormat chart="26" format="32" series="1">
      <pivotArea type="data" outline="0" fieldPosition="0">
        <references count="1">
          <reference field="0" count="1" selected="0">
            <x v="22"/>
          </reference>
        </references>
      </pivotArea>
    </chartFormat>
    <chartFormat chart="26" format="33" series="1">
      <pivotArea type="data" outline="0" fieldPosition="0">
        <references count="2">
          <reference field="4294967294" count="1" selected="0">
            <x v="0"/>
          </reference>
          <reference field="0" count="1" selected="0">
            <x v="2"/>
          </reference>
        </references>
      </pivotArea>
    </chartFormat>
    <chartFormat chart="26" format="34" series="1">
      <pivotArea type="data" outline="0" fieldPosition="0">
        <references count="2">
          <reference field="4294967294" count="1" selected="0">
            <x v="0"/>
          </reference>
          <reference field="0" count="1" selected="0">
            <x v="4"/>
          </reference>
        </references>
      </pivotArea>
    </chartFormat>
    <chartFormat chart="26" format="35" series="1">
      <pivotArea type="data" outline="0" fieldPosition="0">
        <references count="2">
          <reference field="4294967294" count="1" selected="0">
            <x v="0"/>
          </reference>
          <reference field="0" count="1" selected="0">
            <x v="8"/>
          </reference>
        </references>
      </pivotArea>
    </chartFormat>
    <chartFormat chart="26" format="36" series="1">
      <pivotArea type="data" outline="0" fieldPosition="0">
        <references count="2">
          <reference field="4294967294" count="1" selected="0">
            <x v="0"/>
          </reference>
          <reference field="0" count="1" selected="0">
            <x v="10"/>
          </reference>
        </references>
      </pivotArea>
    </chartFormat>
    <chartFormat chart="26" format="37" series="1">
      <pivotArea type="data" outline="0" fieldPosition="0">
        <references count="2">
          <reference field="4294967294" count="1" selected="0">
            <x v="0"/>
          </reference>
          <reference field="0" count="1" selected="0">
            <x v="12"/>
          </reference>
        </references>
      </pivotArea>
    </chartFormat>
    <chartFormat chart="26" format="38" series="1">
      <pivotArea type="data" outline="0" fieldPosition="0">
        <references count="2">
          <reference field="4294967294" count="1" selected="0">
            <x v="0"/>
          </reference>
          <reference field="0" count="1" selected="0">
            <x v="14"/>
          </reference>
        </references>
      </pivotArea>
    </chartFormat>
    <chartFormat chart="26" format="39" series="1">
      <pivotArea type="data" outline="0" fieldPosition="0">
        <references count="2">
          <reference field="4294967294" count="1" selected="0">
            <x v="0"/>
          </reference>
          <reference field="0" count="1" selected="0">
            <x v="16"/>
          </reference>
        </references>
      </pivotArea>
    </chartFormat>
    <chartFormat chart="26" format="40" series="1">
      <pivotArea type="data" outline="0" fieldPosition="0">
        <references count="2">
          <reference field="4294967294" count="1" selected="0">
            <x v="0"/>
          </reference>
          <reference field="0" count="1" selected="0">
            <x v="18"/>
          </reference>
        </references>
      </pivotArea>
    </chartFormat>
    <chartFormat chart="26" format="41" series="1">
      <pivotArea type="data" outline="0" fieldPosition="0">
        <references count="2">
          <reference field="4294967294" count="1" selected="0">
            <x v="0"/>
          </reference>
          <reference field="0" count="1" selected="0">
            <x v="20"/>
          </reference>
        </references>
      </pivotArea>
    </chartFormat>
    <chartFormat chart="26" format="42" series="1">
      <pivotArea type="data" outline="0" fieldPosition="0">
        <references count="2">
          <reference field="4294967294" count="1" selected="0">
            <x v="0"/>
          </reference>
          <reference field="0" count="1" selected="0">
            <x v="21"/>
          </reference>
        </references>
      </pivotArea>
    </chartFormat>
    <chartFormat chart="26" format="43" series="1">
      <pivotArea type="data" outline="0" fieldPosition="0">
        <references count="2">
          <reference field="4294967294" count="1" selected="0">
            <x v="0"/>
          </reference>
          <reference field="0" count="1" selected="0">
            <x v="2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00000000-0007-0000-0500-000003000000}" name="TablaDinámica8" cacheId="0"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chartFormat="16">
  <location ref="A194:Z233" firstHeaderRow="1" firstDataRow="2" firstDataCol="1"/>
  <pivotFields count="34">
    <pivotField axis="axisCol" showAll="0">
      <items count="26">
        <item x="16"/>
        <item x="0"/>
        <item x="1"/>
        <item x="2"/>
        <item x="3"/>
        <item x="20"/>
        <item x="18"/>
        <item x="22"/>
        <item x="21"/>
        <item x="6"/>
        <item x="7"/>
        <item x="8"/>
        <item x="9"/>
        <item x="17"/>
        <item x="23"/>
        <item x="10"/>
        <item x="11"/>
        <item x="12"/>
        <item x="13"/>
        <item x="19"/>
        <item x="4"/>
        <item x="5"/>
        <item x="14"/>
        <item x="15"/>
        <item x="24"/>
        <item t="default"/>
      </items>
    </pivotField>
    <pivotField showAll="0"/>
    <pivotField showAll="0"/>
    <pivotField axis="axisRow" showAll="0">
      <items count="41">
        <item x="0"/>
        <item x="1"/>
        <item x="2"/>
        <item x="3"/>
        <item x="4"/>
        <item x="5"/>
        <item x="6"/>
        <item x="7"/>
        <item x="8"/>
        <item x="9"/>
        <item x="10"/>
        <item x="11"/>
        <item x="12"/>
        <item x="13"/>
        <item x="14"/>
        <item x="15"/>
        <item x="16"/>
        <item x="17"/>
        <item x="18"/>
        <item x="19"/>
        <item x="20"/>
        <item x="21"/>
        <item x="22"/>
        <item x="23"/>
        <item x="24"/>
        <item x="25"/>
        <item x="26"/>
        <item x="27"/>
        <item x="28"/>
        <item h="1" x="37"/>
        <item x="29"/>
        <item x="30"/>
        <item x="31"/>
        <item h="1" x="38"/>
        <item x="32"/>
        <item x="33"/>
        <item h="1" m="1" x="39"/>
        <item x="34"/>
        <item x="35"/>
        <item x="36"/>
        <item t="default"/>
      </items>
    </pivotField>
    <pivotField multipleItemSelectionAllowed="1"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3"/>
  </rowFields>
  <rowItems count="38">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30"/>
    </i>
    <i>
      <x v="31"/>
    </i>
    <i>
      <x v="32"/>
    </i>
    <i>
      <x v="34"/>
    </i>
    <i>
      <x v="35"/>
    </i>
    <i>
      <x v="37"/>
    </i>
    <i>
      <x v="38"/>
    </i>
    <i>
      <x v="39"/>
    </i>
    <i t="grand">
      <x/>
    </i>
  </rowItems>
  <colFields count="1">
    <field x="0"/>
  </colFields>
  <colItems count="25">
    <i>
      <x/>
    </i>
    <i>
      <x v="1"/>
    </i>
    <i>
      <x v="2"/>
    </i>
    <i>
      <x v="3"/>
    </i>
    <i>
      <x v="4"/>
    </i>
    <i>
      <x v="5"/>
    </i>
    <i>
      <x v="6"/>
    </i>
    <i>
      <x v="7"/>
    </i>
    <i>
      <x v="8"/>
    </i>
    <i>
      <x v="9"/>
    </i>
    <i>
      <x v="10"/>
    </i>
    <i>
      <x v="11"/>
    </i>
    <i>
      <x v="12"/>
    </i>
    <i>
      <x v="13"/>
    </i>
    <i>
      <x v="14"/>
    </i>
    <i>
      <x v="15"/>
    </i>
    <i>
      <x v="16"/>
    </i>
    <i>
      <x v="17"/>
    </i>
    <i>
      <x v="18"/>
    </i>
    <i>
      <x v="19"/>
    </i>
    <i>
      <x v="20"/>
    </i>
    <i>
      <x v="21"/>
    </i>
    <i>
      <x v="22"/>
    </i>
    <i>
      <x v="23"/>
    </i>
    <i t="grand">
      <x/>
    </i>
  </colItems>
  <dataFields count="1">
    <dataField name="Promedio de pH" fld="8" subtotal="average" baseField="3" baseItem="12"/>
  </dataFields>
  <formats count="90">
    <format dxfId="2252">
      <pivotArea type="all" dataOnly="0" outline="0" fieldPosition="0"/>
    </format>
    <format dxfId="2251">
      <pivotArea outline="0" collapsedLevelsAreSubtotals="1" fieldPosition="0"/>
    </format>
    <format dxfId="2250">
      <pivotArea type="origin" dataOnly="0" labelOnly="1" outline="0" fieldPosition="0"/>
    </format>
    <format dxfId="2249">
      <pivotArea field="0" type="button" dataOnly="0" labelOnly="1" outline="0" axis="axisCol" fieldPosition="0"/>
    </format>
    <format dxfId="2248">
      <pivotArea type="topRight" dataOnly="0" labelOnly="1" outline="0" fieldPosition="0"/>
    </format>
    <format dxfId="2247">
      <pivotArea field="3" type="button" dataOnly="0" labelOnly="1" outline="0" axis="axisRow" fieldPosition="0"/>
    </format>
    <format dxfId="2246">
      <pivotArea dataOnly="0" labelOnly="1" fieldPosition="0">
        <references count="1">
          <reference field="3" count="9">
            <x v="0"/>
            <x v="1"/>
            <x v="2"/>
            <x v="3"/>
            <x v="4"/>
            <x v="5"/>
            <x v="6"/>
            <x v="7"/>
            <x v="8"/>
          </reference>
        </references>
      </pivotArea>
    </format>
    <format dxfId="2245">
      <pivotArea dataOnly="0" labelOnly="1" grandRow="1" outline="0" fieldPosition="0"/>
    </format>
    <format dxfId="2244">
      <pivotArea dataOnly="0" labelOnly="1" fieldPosition="0">
        <references count="1">
          <reference field="0" count="18">
            <x v="0"/>
            <x v="1"/>
            <x v="2"/>
            <x v="3"/>
            <x v="4"/>
            <x v="9"/>
            <x v="10"/>
            <x v="11"/>
            <x v="12"/>
            <x v="13"/>
            <x v="15"/>
            <x v="16"/>
            <x v="17"/>
            <x v="18"/>
            <x v="20"/>
            <x v="21"/>
            <x v="22"/>
            <x v="23"/>
          </reference>
        </references>
      </pivotArea>
    </format>
    <format dxfId="2243">
      <pivotArea dataOnly="0" labelOnly="1" grandCol="1" outline="0" fieldPosition="0"/>
    </format>
    <format dxfId="2242">
      <pivotArea type="all" dataOnly="0" outline="0" fieldPosition="0"/>
    </format>
    <format dxfId="2241">
      <pivotArea outline="0" collapsedLevelsAreSubtotals="1" fieldPosition="0"/>
    </format>
    <format dxfId="2240">
      <pivotArea type="origin" dataOnly="0" labelOnly="1" outline="0" fieldPosition="0"/>
    </format>
    <format dxfId="2239">
      <pivotArea field="0" type="button" dataOnly="0" labelOnly="1" outline="0" axis="axisCol" fieldPosition="0"/>
    </format>
    <format dxfId="2238">
      <pivotArea type="topRight" dataOnly="0" labelOnly="1" outline="0" fieldPosition="0"/>
    </format>
    <format dxfId="2237">
      <pivotArea field="3" type="button" dataOnly="0" labelOnly="1" outline="0" axis="axisRow" fieldPosition="0"/>
    </format>
    <format dxfId="2236">
      <pivotArea dataOnly="0" labelOnly="1" fieldPosition="0">
        <references count="1">
          <reference field="3" count="11">
            <x v="21"/>
            <x v="22"/>
            <x v="23"/>
            <x v="24"/>
            <x v="25"/>
            <x v="26"/>
            <x v="27"/>
            <x v="28"/>
            <x v="30"/>
            <x v="31"/>
            <x v="32"/>
          </reference>
        </references>
      </pivotArea>
    </format>
    <format dxfId="2235">
      <pivotArea dataOnly="0" labelOnly="1" grandRow="1" outline="0" fieldPosition="0"/>
    </format>
    <format dxfId="2234">
      <pivotArea dataOnly="0" labelOnly="1" fieldPosition="0">
        <references count="1">
          <reference field="0" count="13">
            <x v="2"/>
            <x v="4"/>
            <x v="6"/>
            <x v="7"/>
            <x v="8"/>
            <x v="10"/>
            <x v="12"/>
            <x v="14"/>
            <x v="16"/>
            <x v="18"/>
            <x v="20"/>
            <x v="21"/>
            <x v="22"/>
          </reference>
        </references>
      </pivotArea>
    </format>
    <format dxfId="2233">
      <pivotArea dataOnly="0" labelOnly="1" grandCol="1" outline="0" fieldPosition="0"/>
    </format>
    <format dxfId="2232">
      <pivotArea type="all" dataOnly="0" outline="0" fieldPosition="0"/>
    </format>
    <format dxfId="2231">
      <pivotArea outline="0" collapsedLevelsAreSubtotals="1" fieldPosition="0"/>
    </format>
    <format dxfId="2230">
      <pivotArea type="origin" dataOnly="0" labelOnly="1" outline="0" fieldPosition="0"/>
    </format>
    <format dxfId="2229">
      <pivotArea field="0" type="button" dataOnly="0" labelOnly="1" outline="0" axis="axisCol" fieldPosition="0"/>
    </format>
    <format dxfId="2228">
      <pivotArea type="topRight" dataOnly="0" labelOnly="1" outline="0" fieldPosition="0"/>
    </format>
    <format dxfId="2227">
      <pivotArea field="3" type="button" dataOnly="0" labelOnly="1" outline="0" axis="axisRow" fieldPosition="0"/>
    </format>
    <format dxfId="2226">
      <pivotArea dataOnly="0" labelOnly="1" fieldPosition="0">
        <references count="1">
          <reference field="3" count="11">
            <x v="21"/>
            <x v="22"/>
            <x v="23"/>
            <x v="24"/>
            <x v="25"/>
            <x v="26"/>
            <x v="27"/>
            <x v="28"/>
            <x v="30"/>
            <x v="31"/>
            <x v="32"/>
          </reference>
        </references>
      </pivotArea>
    </format>
    <format dxfId="2225">
      <pivotArea dataOnly="0" labelOnly="1" grandRow="1" outline="0" fieldPosition="0"/>
    </format>
    <format dxfId="2224">
      <pivotArea dataOnly="0" labelOnly="1" fieldPosition="0">
        <references count="1">
          <reference field="0" count="13">
            <x v="2"/>
            <x v="4"/>
            <x v="6"/>
            <x v="7"/>
            <x v="8"/>
            <x v="10"/>
            <x v="12"/>
            <x v="14"/>
            <x v="16"/>
            <x v="18"/>
            <x v="20"/>
            <x v="21"/>
            <x v="22"/>
          </reference>
        </references>
      </pivotArea>
    </format>
    <format dxfId="2223">
      <pivotArea dataOnly="0" labelOnly="1" grandCol="1" outline="0" fieldPosition="0"/>
    </format>
    <format dxfId="2222">
      <pivotArea type="all" dataOnly="0" outline="0" fieldPosition="0"/>
    </format>
    <format dxfId="2221">
      <pivotArea outline="0" collapsedLevelsAreSubtotals="1" fieldPosition="0"/>
    </format>
    <format dxfId="2220">
      <pivotArea type="origin" dataOnly="0" labelOnly="1" outline="0" fieldPosition="0"/>
    </format>
    <format dxfId="2219">
      <pivotArea field="0" type="button" dataOnly="0" labelOnly="1" outline="0" axis="axisCol" fieldPosition="0"/>
    </format>
    <format dxfId="2218">
      <pivotArea type="topRight" dataOnly="0" labelOnly="1" outline="0" fieldPosition="0"/>
    </format>
    <format dxfId="2217">
      <pivotArea field="3" type="button" dataOnly="0" labelOnly="1" outline="0" axis="axisRow" fieldPosition="0"/>
    </format>
    <format dxfId="2216">
      <pivotArea dataOnly="0" labelOnly="1" fieldPosition="0">
        <references count="1">
          <reference field="3" count="11">
            <x v="21"/>
            <x v="22"/>
            <x v="23"/>
            <x v="24"/>
            <x v="25"/>
            <x v="26"/>
            <x v="27"/>
            <x v="28"/>
            <x v="30"/>
            <x v="31"/>
            <x v="32"/>
          </reference>
        </references>
      </pivotArea>
    </format>
    <format dxfId="2215">
      <pivotArea dataOnly="0" labelOnly="1" grandRow="1" outline="0" fieldPosition="0"/>
    </format>
    <format dxfId="2214">
      <pivotArea dataOnly="0" labelOnly="1" fieldPosition="0">
        <references count="1">
          <reference field="0" count="13">
            <x v="2"/>
            <x v="4"/>
            <x v="6"/>
            <x v="7"/>
            <x v="8"/>
            <x v="10"/>
            <x v="12"/>
            <x v="14"/>
            <x v="16"/>
            <x v="18"/>
            <x v="20"/>
            <x v="21"/>
            <x v="22"/>
          </reference>
        </references>
      </pivotArea>
    </format>
    <format dxfId="2213">
      <pivotArea dataOnly="0" labelOnly="1" grandCol="1" outline="0" fieldPosition="0"/>
    </format>
    <format dxfId="2212">
      <pivotArea type="all" dataOnly="0" outline="0" fieldPosition="0"/>
    </format>
    <format dxfId="2211">
      <pivotArea outline="0" collapsedLevelsAreSubtotals="1" fieldPosition="0"/>
    </format>
    <format dxfId="2210">
      <pivotArea type="origin" dataOnly="0" labelOnly="1" outline="0" fieldPosition="0"/>
    </format>
    <format dxfId="2209">
      <pivotArea field="0" type="button" dataOnly="0" labelOnly="1" outline="0" axis="axisCol" fieldPosition="0"/>
    </format>
    <format dxfId="2208">
      <pivotArea type="topRight" dataOnly="0" labelOnly="1" outline="0" fieldPosition="0"/>
    </format>
    <format dxfId="2207">
      <pivotArea field="3" type="button" dataOnly="0" labelOnly="1" outline="0" axis="axisRow" fieldPosition="0"/>
    </format>
    <format dxfId="2206">
      <pivotArea dataOnly="0" labelOnly="1" fieldPosition="0">
        <references count="1">
          <reference field="3" count="11">
            <x v="21"/>
            <x v="22"/>
            <x v="23"/>
            <x v="24"/>
            <x v="25"/>
            <x v="26"/>
            <x v="27"/>
            <x v="28"/>
            <x v="30"/>
            <x v="31"/>
            <x v="32"/>
          </reference>
        </references>
      </pivotArea>
    </format>
    <format dxfId="2205">
      <pivotArea dataOnly="0" labelOnly="1" grandRow="1" outline="0" fieldPosition="0"/>
    </format>
    <format dxfId="2204">
      <pivotArea dataOnly="0" labelOnly="1" fieldPosition="0">
        <references count="1">
          <reference field="0" count="13">
            <x v="2"/>
            <x v="4"/>
            <x v="6"/>
            <x v="7"/>
            <x v="8"/>
            <x v="10"/>
            <x v="12"/>
            <x v="14"/>
            <x v="16"/>
            <x v="18"/>
            <x v="20"/>
            <x v="21"/>
            <x v="22"/>
          </reference>
        </references>
      </pivotArea>
    </format>
    <format dxfId="2203">
      <pivotArea dataOnly="0" labelOnly="1" grandCol="1" outline="0" fieldPosition="0"/>
    </format>
    <format dxfId="2202">
      <pivotArea type="all" dataOnly="0" outline="0" fieldPosition="0"/>
    </format>
    <format dxfId="2201">
      <pivotArea outline="0" collapsedLevelsAreSubtotals="1" fieldPosition="0"/>
    </format>
    <format dxfId="2200">
      <pivotArea type="origin" dataOnly="0" labelOnly="1" outline="0" fieldPosition="0"/>
    </format>
    <format dxfId="2199">
      <pivotArea field="0" type="button" dataOnly="0" labelOnly="1" outline="0" axis="axisCol" fieldPosition="0"/>
    </format>
    <format dxfId="2198">
      <pivotArea type="topRight" dataOnly="0" labelOnly="1" outline="0" fieldPosition="0"/>
    </format>
    <format dxfId="2197">
      <pivotArea field="3" type="button" dataOnly="0" labelOnly="1" outline="0" axis="axisRow" fieldPosition="0"/>
    </format>
    <format dxfId="2196">
      <pivotArea dataOnly="0" labelOnly="1" fieldPosition="0">
        <references count="1">
          <reference field="3" count="0"/>
        </references>
      </pivotArea>
    </format>
    <format dxfId="2195">
      <pivotArea dataOnly="0" labelOnly="1" grandRow="1" outline="0" fieldPosition="0"/>
    </format>
    <format dxfId="2194">
      <pivotArea dataOnly="0" labelOnly="1" fieldPosition="0">
        <references count="1">
          <reference field="0" count="0"/>
        </references>
      </pivotArea>
    </format>
    <format dxfId="2193">
      <pivotArea dataOnly="0" labelOnly="1" grandCol="1" outline="0" fieldPosition="0"/>
    </format>
    <format dxfId="2192">
      <pivotArea type="all" dataOnly="0" outline="0" fieldPosition="0"/>
    </format>
    <format dxfId="2191">
      <pivotArea outline="0" collapsedLevelsAreSubtotals="1" fieldPosition="0"/>
    </format>
    <format dxfId="2190">
      <pivotArea type="origin" dataOnly="0" labelOnly="1" outline="0" fieldPosition="0"/>
    </format>
    <format dxfId="2189">
      <pivotArea field="0" type="button" dataOnly="0" labelOnly="1" outline="0" axis="axisCol" fieldPosition="0"/>
    </format>
    <format dxfId="2188">
      <pivotArea type="topRight" dataOnly="0" labelOnly="1" outline="0" fieldPosition="0"/>
    </format>
    <format dxfId="2187">
      <pivotArea field="3" type="button" dataOnly="0" labelOnly="1" outline="0" axis="axisRow" fieldPosition="0"/>
    </format>
    <format dxfId="2186">
      <pivotArea dataOnly="0" labelOnly="1" fieldPosition="0">
        <references count="1">
          <reference field="3" count="0"/>
        </references>
      </pivotArea>
    </format>
    <format dxfId="2185">
      <pivotArea dataOnly="0" labelOnly="1" grandRow="1" outline="0" fieldPosition="0"/>
    </format>
    <format dxfId="2184">
      <pivotArea dataOnly="0" labelOnly="1" fieldPosition="0">
        <references count="1">
          <reference field="0" count="0"/>
        </references>
      </pivotArea>
    </format>
    <format dxfId="2183">
      <pivotArea dataOnly="0" labelOnly="1" grandCol="1" outline="0" fieldPosition="0"/>
    </format>
    <format dxfId="2182">
      <pivotArea type="all" dataOnly="0" outline="0" fieldPosition="0"/>
    </format>
    <format dxfId="2181">
      <pivotArea outline="0" collapsedLevelsAreSubtotals="1" fieldPosition="0"/>
    </format>
    <format dxfId="2180">
      <pivotArea type="origin" dataOnly="0" labelOnly="1" outline="0" fieldPosition="0"/>
    </format>
    <format dxfId="2179">
      <pivotArea field="0" type="button" dataOnly="0" labelOnly="1" outline="0" axis="axisCol" fieldPosition="0"/>
    </format>
    <format dxfId="2178">
      <pivotArea type="topRight" dataOnly="0" labelOnly="1" outline="0" fieldPosition="0"/>
    </format>
    <format dxfId="2177">
      <pivotArea field="3" type="button" dataOnly="0" labelOnly="1" outline="0" axis="axisRow" fieldPosition="0"/>
    </format>
    <format dxfId="2176">
      <pivotArea dataOnly="0" labelOnly="1" fieldPosition="0">
        <references count="1">
          <reference field="3" count="0"/>
        </references>
      </pivotArea>
    </format>
    <format dxfId="2175">
      <pivotArea dataOnly="0" labelOnly="1" grandRow="1" outline="0" fieldPosition="0"/>
    </format>
    <format dxfId="2174">
      <pivotArea dataOnly="0" labelOnly="1" fieldPosition="0">
        <references count="1">
          <reference field="0" count="24">
            <x v="0"/>
            <x v="1"/>
            <x v="2"/>
            <x v="3"/>
            <x v="4"/>
            <x v="5"/>
            <x v="6"/>
            <x v="7"/>
            <x v="8"/>
            <x v="9"/>
            <x v="10"/>
            <x v="11"/>
            <x v="12"/>
            <x v="13"/>
            <x v="14"/>
            <x v="15"/>
            <x v="16"/>
            <x v="17"/>
            <x v="18"/>
            <x v="19"/>
            <x v="20"/>
            <x v="21"/>
            <x v="22"/>
            <x v="23"/>
          </reference>
        </references>
      </pivotArea>
    </format>
    <format dxfId="2173">
      <pivotArea dataOnly="0" labelOnly="1" grandCol="1" outline="0" fieldPosition="0"/>
    </format>
    <format dxfId="2172">
      <pivotArea type="all" dataOnly="0" outline="0" fieldPosition="0"/>
    </format>
    <format dxfId="2171">
      <pivotArea outline="0" collapsedLevelsAreSubtotals="1" fieldPosition="0"/>
    </format>
    <format dxfId="2170">
      <pivotArea type="origin" dataOnly="0" labelOnly="1" outline="0" fieldPosition="0"/>
    </format>
    <format dxfId="2169">
      <pivotArea field="0" type="button" dataOnly="0" labelOnly="1" outline="0" axis="axisCol" fieldPosition="0"/>
    </format>
    <format dxfId="2168">
      <pivotArea type="topRight" dataOnly="0" labelOnly="1" outline="0" fieldPosition="0"/>
    </format>
    <format dxfId="2167">
      <pivotArea field="3" type="button" dataOnly="0" labelOnly="1" outline="0" axis="axisRow" fieldPosition="0"/>
    </format>
    <format dxfId="2166">
      <pivotArea dataOnly="0" labelOnly="1" fieldPosition="0">
        <references count="1">
          <reference field="3" count="0"/>
        </references>
      </pivotArea>
    </format>
    <format dxfId="2165">
      <pivotArea dataOnly="0" labelOnly="1" grandRow="1" outline="0" fieldPosition="0"/>
    </format>
    <format dxfId="2164">
      <pivotArea dataOnly="0" labelOnly="1" fieldPosition="0">
        <references count="1">
          <reference field="0" count="24">
            <x v="0"/>
            <x v="1"/>
            <x v="2"/>
            <x v="3"/>
            <x v="4"/>
            <x v="5"/>
            <x v="6"/>
            <x v="7"/>
            <x v="8"/>
            <x v="9"/>
            <x v="10"/>
            <x v="11"/>
            <x v="12"/>
            <x v="13"/>
            <x v="14"/>
            <x v="15"/>
            <x v="16"/>
            <x v="17"/>
            <x v="18"/>
            <x v="19"/>
            <x v="20"/>
            <x v="21"/>
            <x v="22"/>
            <x v="23"/>
          </reference>
        </references>
      </pivotArea>
    </format>
    <format dxfId="2163">
      <pivotArea dataOnly="0" labelOnly="1" grandCol="1" outline="0" fieldPosition="0"/>
    </format>
  </formats>
  <chartFormats count="48">
    <chartFormat chart="15" format="72" series="1">
      <pivotArea type="data" outline="0" fieldPosition="0">
        <references count="1">
          <reference field="0" count="1" selected="0">
            <x v="0"/>
          </reference>
        </references>
      </pivotArea>
    </chartFormat>
    <chartFormat chart="15" format="73" series="1">
      <pivotArea type="data" outline="0" fieldPosition="0">
        <references count="1">
          <reference field="0" count="1" selected="0">
            <x v="1"/>
          </reference>
        </references>
      </pivotArea>
    </chartFormat>
    <chartFormat chart="15" format="74" series="1">
      <pivotArea type="data" outline="0" fieldPosition="0">
        <references count="1">
          <reference field="0" count="1" selected="0">
            <x v="2"/>
          </reference>
        </references>
      </pivotArea>
    </chartFormat>
    <chartFormat chart="15" format="75" series="1">
      <pivotArea type="data" outline="0" fieldPosition="0">
        <references count="1">
          <reference field="0" count="1" selected="0">
            <x v="3"/>
          </reference>
        </references>
      </pivotArea>
    </chartFormat>
    <chartFormat chart="15" format="76" series="1">
      <pivotArea type="data" outline="0" fieldPosition="0">
        <references count="1">
          <reference field="0" count="1" selected="0">
            <x v="4"/>
          </reference>
        </references>
      </pivotArea>
    </chartFormat>
    <chartFormat chart="15" format="77" series="1">
      <pivotArea type="data" outline="0" fieldPosition="0">
        <references count="1">
          <reference field="0" count="1" selected="0">
            <x v="5"/>
          </reference>
        </references>
      </pivotArea>
    </chartFormat>
    <chartFormat chart="15" format="78" series="1">
      <pivotArea type="data" outline="0" fieldPosition="0">
        <references count="1">
          <reference field="0" count="1" selected="0">
            <x v="6"/>
          </reference>
        </references>
      </pivotArea>
    </chartFormat>
    <chartFormat chart="15" format="79" series="1">
      <pivotArea type="data" outline="0" fieldPosition="0">
        <references count="1">
          <reference field="0" count="1" selected="0">
            <x v="7"/>
          </reference>
        </references>
      </pivotArea>
    </chartFormat>
    <chartFormat chart="15" format="80" series="1">
      <pivotArea type="data" outline="0" fieldPosition="0">
        <references count="1">
          <reference field="0" count="1" selected="0">
            <x v="8"/>
          </reference>
        </references>
      </pivotArea>
    </chartFormat>
    <chartFormat chart="15" format="81" series="1">
      <pivotArea type="data" outline="0" fieldPosition="0">
        <references count="1">
          <reference field="0" count="1" selected="0">
            <x v="9"/>
          </reference>
        </references>
      </pivotArea>
    </chartFormat>
    <chartFormat chart="15" format="82" series="1">
      <pivotArea type="data" outline="0" fieldPosition="0">
        <references count="1">
          <reference field="0" count="1" selected="0">
            <x v="10"/>
          </reference>
        </references>
      </pivotArea>
    </chartFormat>
    <chartFormat chart="15" format="83" series="1">
      <pivotArea type="data" outline="0" fieldPosition="0">
        <references count="1">
          <reference field="0" count="1" selected="0">
            <x v="11"/>
          </reference>
        </references>
      </pivotArea>
    </chartFormat>
    <chartFormat chart="15" format="84" series="1">
      <pivotArea type="data" outline="0" fieldPosition="0">
        <references count="1">
          <reference field="0" count="1" selected="0">
            <x v="12"/>
          </reference>
        </references>
      </pivotArea>
    </chartFormat>
    <chartFormat chart="15" format="85" series="1">
      <pivotArea type="data" outline="0" fieldPosition="0">
        <references count="1">
          <reference field="0" count="1" selected="0">
            <x v="13"/>
          </reference>
        </references>
      </pivotArea>
    </chartFormat>
    <chartFormat chart="15" format="86" series="1">
      <pivotArea type="data" outline="0" fieldPosition="0">
        <references count="1">
          <reference field="0" count="1" selected="0">
            <x v="14"/>
          </reference>
        </references>
      </pivotArea>
    </chartFormat>
    <chartFormat chart="15" format="87" series="1">
      <pivotArea type="data" outline="0" fieldPosition="0">
        <references count="1">
          <reference field="0" count="1" selected="0">
            <x v="15"/>
          </reference>
        </references>
      </pivotArea>
    </chartFormat>
    <chartFormat chart="15" format="88" series="1">
      <pivotArea type="data" outline="0" fieldPosition="0">
        <references count="1">
          <reference field="0" count="1" selected="0">
            <x v="16"/>
          </reference>
        </references>
      </pivotArea>
    </chartFormat>
    <chartFormat chart="15" format="89" series="1">
      <pivotArea type="data" outline="0" fieldPosition="0">
        <references count="1">
          <reference field="0" count="1" selected="0">
            <x v="17"/>
          </reference>
        </references>
      </pivotArea>
    </chartFormat>
    <chartFormat chart="15" format="90" series="1">
      <pivotArea type="data" outline="0" fieldPosition="0">
        <references count="1">
          <reference field="0" count="1" selected="0">
            <x v="18"/>
          </reference>
        </references>
      </pivotArea>
    </chartFormat>
    <chartFormat chart="15" format="91" series="1">
      <pivotArea type="data" outline="0" fieldPosition="0">
        <references count="1">
          <reference field="0" count="1" selected="0">
            <x v="19"/>
          </reference>
        </references>
      </pivotArea>
    </chartFormat>
    <chartFormat chart="15" format="92" series="1">
      <pivotArea type="data" outline="0" fieldPosition="0">
        <references count="1">
          <reference field="0" count="1" selected="0">
            <x v="20"/>
          </reference>
        </references>
      </pivotArea>
    </chartFormat>
    <chartFormat chart="15" format="93" series="1">
      <pivotArea type="data" outline="0" fieldPosition="0">
        <references count="1">
          <reference field="0" count="1" selected="0">
            <x v="21"/>
          </reference>
        </references>
      </pivotArea>
    </chartFormat>
    <chartFormat chart="15" format="94" series="1">
      <pivotArea type="data" outline="0" fieldPosition="0">
        <references count="1">
          <reference field="0" count="1" selected="0">
            <x v="22"/>
          </reference>
        </references>
      </pivotArea>
    </chartFormat>
    <chartFormat chart="15" format="95" series="1">
      <pivotArea type="data" outline="0" fieldPosition="0">
        <references count="1">
          <reference field="0" count="1" selected="0">
            <x v="23"/>
          </reference>
        </references>
      </pivotArea>
    </chartFormat>
    <chartFormat chart="15" format="96" series="1">
      <pivotArea type="data" outline="0" fieldPosition="0">
        <references count="2">
          <reference field="4294967294" count="1" selected="0">
            <x v="0"/>
          </reference>
          <reference field="0" count="1" selected="0">
            <x v="0"/>
          </reference>
        </references>
      </pivotArea>
    </chartFormat>
    <chartFormat chart="15" format="97" series="1">
      <pivotArea type="data" outline="0" fieldPosition="0">
        <references count="2">
          <reference field="4294967294" count="1" selected="0">
            <x v="0"/>
          </reference>
          <reference field="0" count="1" selected="0">
            <x v="1"/>
          </reference>
        </references>
      </pivotArea>
    </chartFormat>
    <chartFormat chart="15" format="98" series="1">
      <pivotArea type="data" outline="0" fieldPosition="0">
        <references count="2">
          <reference field="4294967294" count="1" selected="0">
            <x v="0"/>
          </reference>
          <reference field="0" count="1" selected="0">
            <x v="2"/>
          </reference>
        </references>
      </pivotArea>
    </chartFormat>
    <chartFormat chart="15" format="99" series="1">
      <pivotArea type="data" outline="0" fieldPosition="0">
        <references count="2">
          <reference field="4294967294" count="1" selected="0">
            <x v="0"/>
          </reference>
          <reference field="0" count="1" selected="0">
            <x v="3"/>
          </reference>
        </references>
      </pivotArea>
    </chartFormat>
    <chartFormat chart="15" format="100" series="1">
      <pivotArea type="data" outline="0" fieldPosition="0">
        <references count="2">
          <reference field="4294967294" count="1" selected="0">
            <x v="0"/>
          </reference>
          <reference field="0" count="1" selected="0">
            <x v="4"/>
          </reference>
        </references>
      </pivotArea>
    </chartFormat>
    <chartFormat chart="15" format="101" series="1">
      <pivotArea type="data" outline="0" fieldPosition="0">
        <references count="2">
          <reference field="4294967294" count="1" selected="0">
            <x v="0"/>
          </reference>
          <reference field="0" count="1" selected="0">
            <x v="5"/>
          </reference>
        </references>
      </pivotArea>
    </chartFormat>
    <chartFormat chart="15" format="102" series="1">
      <pivotArea type="data" outline="0" fieldPosition="0">
        <references count="2">
          <reference field="4294967294" count="1" selected="0">
            <x v="0"/>
          </reference>
          <reference field="0" count="1" selected="0">
            <x v="6"/>
          </reference>
        </references>
      </pivotArea>
    </chartFormat>
    <chartFormat chart="15" format="103" series="1">
      <pivotArea type="data" outline="0" fieldPosition="0">
        <references count="2">
          <reference field="4294967294" count="1" selected="0">
            <x v="0"/>
          </reference>
          <reference field="0" count="1" selected="0">
            <x v="7"/>
          </reference>
        </references>
      </pivotArea>
    </chartFormat>
    <chartFormat chart="15" format="104" series="1">
      <pivotArea type="data" outline="0" fieldPosition="0">
        <references count="2">
          <reference field="4294967294" count="1" selected="0">
            <x v="0"/>
          </reference>
          <reference field="0" count="1" selected="0">
            <x v="8"/>
          </reference>
        </references>
      </pivotArea>
    </chartFormat>
    <chartFormat chart="15" format="105" series="1">
      <pivotArea type="data" outline="0" fieldPosition="0">
        <references count="2">
          <reference field="4294967294" count="1" selected="0">
            <x v="0"/>
          </reference>
          <reference field="0" count="1" selected="0">
            <x v="9"/>
          </reference>
        </references>
      </pivotArea>
    </chartFormat>
    <chartFormat chart="15" format="106" series="1">
      <pivotArea type="data" outline="0" fieldPosition="0">
        <references count="2">
          <reference field="4294967294" count="1" selected="0">
            <x v="0"/>
          </reference>
          <reference field="0" count="1" selected="0">
            <x v="10"/>
          </reference>
        </references>
      </pivotArea>
    </chartFormat>
    <chartFormat chart="15" format="107" series="1">
      <pivotArea type="data" outline="0" fieldPosition="0">
        <references count="2">
          <reference field="4294967294" count="1" selected="0">
            <x v="0"/>
          </reference>
          <reference field="0" count="1" selected="0">
            <x v="11"/>
          </reference>
        </references>
      </pivotArea>
    </chartFormat>
    <chartFormat chart="15" format="108" series="1">
      <pivotArea type="data" outline="0" fieldPosition="0">
        <references count="2">
          <reference field="4294967294" count="1" selected="0">
            <x v="0"/>
          </reference>
          <reference field="0" count="1" selected="0">
            <x v="12"/>
          </reference>
        </references>
      </pivotArea>
    </chartFormat>
    <chartFormat chart="15" format="109" series="1">
      <pivotArea type="data" outline="0" fieldPosition="0">
        <references count="2">
          <reference field="4294967294" count="1" selected="0">
            <x v="0"/>
          </reference>
          <reference field="0" count="1" selected="0">
            <x v="13"/>
          </reference>
        </references>
      </pivotArea>
    </chartFormat>
    <chartFormat chart="15" format="110" series="1">
      <pivotArea type="data" outline="0" fieldPosition="0">
        <references count="2">
          <reference field="4294967294" count="1" selected="0">
            <x v="0"/>
          </reference>
          <reference field="0" count="1" selected="0">
            <x v="14"/>
          </reference>
        </references>
      </pivotArea>
    </chartFormat>
    <chartFormat chart="15" format="111" series="1">
      <pivotArea type="data" outline="0" fieldPosition="0">
        <references count="2">
          <reference field="4294967294" count="1" selected="0">
            <x v="0"/>
          </reference>
          <reference field="0" count="1" selected="0">
            <x v="15"/>
          </reference>
        </references>
      </pivotArea>
    </chartFormat>
    <chartFormat chart="15" format="112" series="1">
      <pivotArea type="data" outline="0" fieldPosition="0">
        <references count="2">
          <reference field="4294967294" count="1" selected="0">
            <x v="0"/>
          </reference>
          <reference field="0" count="1" selected="0">
            <x v="16"/>
          </reference>
        </references>
      </pivotArea>
    </chartFormat>
    <chartFormat chart="15" format="113" series="1">
      <pivotArea type="data" outline="0" fieldPosition="0">
        <references count="2">
          <reference field="4294967294" count="1" selected="0">
            <x v="0"/>
          </reference>
          <reference field="0" count="1" selected="0">
            <x v="17"/>
          </reference>
        </references>
      </pivotArea>
    </chartFormat>
    <chartFormat chart="15" format="114" series="1">
      <pivotArea type="data" outline="0" fieldPosition="0">
        <references count="2">
          <reference field="4294967294" count="1" selected="0">
            <x v="0"/>
          </reference>
          <reference field="0" count="1" selected="0">
            <x v="18"/>
          </reference>
        </references>
      </pivotArea>
    </chartFormat>
    <chartFormat chart="15" format="115" series="1">
      <pivotArea type="data" outline="0" fieldPosition="0">
        <references count="2">
          <reference field="4294967294" count="1" selected="0">
            <x v="0"/>
          </reference>
          <reference field="0" count="1" selected="0">
            <x v="19"/>
          </reference>
        </references>
      </pivotArea>
    </chartFormat>
    <chartFormat chart="15" format="116" series="1">
      <pivotArea type="data" outline="0" fieldPosition="0">
        <references count="2">
          <reference field="4294967294" count="1" selected="0">
            <x v="0"/>
          </reference>
          <reference field="0" count="1" selected="0">
            <x v="20"/>
          </reference>
        </references>
      </pivotArea>
    </chartFormat>
    <chartFormat chart="15" format="117" series="1">
      <pivotArea type="data" outline="0" fieldPosition="0">
        <references count="2">
          <reference field="4294967294" count="1" selected="0">
            <x v="0"/>
          </reference>
          <reference field="0" count="1" selected="0">
            <x v="21"/>
          </reference>
        </references>
      </pivotArea>
    </chartFormat>
    <chartFormat chart="15" format="118" series="1">
      <pivotArea type="data" outline="0" fieldPosition="0">
        <references count="2">
          <reference field="4294967294" count="1" selected="0">
            <x v="0"/>
          </reference>
          <reference field="0" count="1" selected="0">
            <x v="22"/>
          </reference>
        </references>
      </pivotArea>
    </chartFormat>
    <chartFormat chart="15" format="119" series="1">
      <pivotArea type="data" outline="0" fieldPosition="0">
        <references count="2">
          <reference field="4294967294" count="1" selected="0">
            <x v="0"/>
          </reference>
          <reference field="0" count="1" selected="0">
            <x v="23"/>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50DCED60-DE40-44CD-9915-D22DB22D454F}" name="TablaDinámica4" cacheId="0"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chartFormat="18">
  <location ref="A145:M151" firstHeaderRow="1" firstDataRow="2" firstDataCol="1" rowPageCount="1" colPageCount="1"/>
  <pivotFields count="34">
    <pivotField axis="axisCol" showAll="0">
      <items count="26">
        <item x="16"/>
        <item x="0"/>
        <item x="1"/>
        <item x="2"/>
        <item x="3"/>
        <item x="20"/>
        <item x="18"/>
        <item x="22"/>
        <item x="21"/>
        <item x="6"/>
        <item x="7"/>
        <item x="8"/>
        <item x="9"/>
        <item x="17"/>
        <item x="23"/>
        <item x="10"/>
        <item x="11"/>
        <item x="12"/>
        <item x="13"/>
        <item x="19"/>
        <item x="4"/>
        <item x="5"/>
        <item x="14"/>
        <item x="15"/>
        <item x="24"/>
        <item t="default"/>
      </items>
    </pivotField>
    <pivotField showAll="0"/>
    <pivotField showAll="0"/>
    <pivotField axis="axisRow" showAll="0">
      <items count="41">
        <item x="9"/>
        <item x="10"/>
        <item x="11"/>
        <item x="12"/>
        <item x="13"/>
        <item x="14"/>
        <item x="15"/>
        <item x="16"/>
        <item x="17"/>
        <item x="18"/>
        <item x="19"/>
        <item x="20"/>
        <item x="21"/>
        <item x="22"/>
        <item x="23"/>
        <item x="24"/>
        <item x="0"/>
        <item x="1"/>
        <item x="2"/>
        <item x="3"/>
        <item x="4"/>
        <item x="25"/>
        <item x="26"/>
        <item x="27"/>
        <item x="28"/>
        <item x="5"/>
        <item x="37"/>
        <item x="29"/>
        <item x="30"/>
        <item x="31"/>
        <item x="6"/>
        <item x="38"/>
        <item x="7"/>
        <item x="8"/>
        <item x="33"/>
        <item m="1" x="39"/>
        <item x="34"/>
        <item x="35"/>
        <item x="32"/>
        <item x="36"/>
        <item t="default"/>
      </items>
    </pivotField>
    <pivotField axis="axisPage" multipleItemSelectionAllowed="1" showAll="0">
      <items count="7">
        <item h="1" x="4"/>
        <item h="1" x="0"/>
        <item h="1" x="1"/>
        <item h="1" x="2"/>
        <item h="1" x="5"/>
        <item x="3"/>
        <item t="default"/>
      </items>
    </pivotField>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3"/>
  </rowFields>
  <rowItems count="5">
    <i>
      <x v="34"/>
    </i>
    <i>
      <x v="36"/>
    </i>
    <i>
      <x v="37"/>
    </i>
    <i>
      <x v="39"/>
    </i>
    <i t="grand">
      <x/>
    </i>
  </rowItems>
  <colFields count="1">
    <field x="0"/>
  </colFields>
  <colItems count="12">
    <i>
      <x v="2"/>
    </i>
    <i>
      <x v="4"/>
    </i>
    <i>
      <x v="8"/>
    </i>
    <i>
      <x v="10"/>
    </i>
    <i>
      <x v="12"/>
    </i>
    <i>
      <x v="14"/>
    </i>
    <i>
      <x v="16"/>
    </i>
    <i>
      <x v="18"/>
    </i>
    <i>
      <x v="20"/>
    </i>
    <i>
      <x v="21"/>
    </i>
    <i>
      <x v="22"/>
    </i>
    <i t="grand">
      <x/>
    </i>
  </colItems>
  <pageFields count="1">
    <pageField fld="4" hier="-1"/>
  </pageFields>
  <dataFields count="1">
    <dataField name="Promedio de pH" fld="8" subtotal="average" baseField="3" baseItem="23"/>
  </dataFields>
  <formats count="50">
    <format dxfId="2302">
      <pivotArea type="all" dataOnly="0" outline="0" fieldPosition="0"/>
    </format>
    <format dxfId="2301">
      <pivotArea outline="0" collapsedLevelsAreSubtotals="1" fieldPosition="0"/>
    </format>
    <format dxfId="2300">
      <pivotArea type="origin" dataOnly="0" labelOnly="1" outline="0" fieldPosition="0"/>
    </format>
    <format dxfId="2299">
      <pivotArea field="0" type="button" dataOnly="0" labelOnly="1" outline="0" axis="axisCol" fieldPosition="0"/>
    </format>
    <format dxfId="2298">
      <pivotArea type="topRight" dataOnly="0" labelOnly="1" outline="0" fieldPosition="0"/>
    </format>
    <format dxfId="2297">
      <pivotArea field="3" type="button" dataOnly="0" labelOnly="1" outline="0" axis="axisRow" fieldPosition="0"/>
    </format>
    <format dxfId="2296">
      <pivotArea dataOnly="0" labelOnly="1" fieldPosition="0">
        <references count="1">
          <reference field="3" count="9">
            <x v="16"/>
            <x v="17"/>
            <x v="18"/>
            <x v="19"/>
            <x v="20"/>
            <x v="25"/>
            <x v="30"/>
            <x v="32"/>
            <x v="33"/>
          </reference>
        </references>
      </pivotArea>
    </format>
    <format dxfId="2295">
      <pivotArea dataOnly="0" labelOnly="1" grandRow="1" outline="0" fieldPosition="0"/>
    </format>
    <format dxfId="2294">
      <pivotArea dataOnly="0" labelOnly="1" fieldPosition="0">
        <references count="1">
          <reference field="0" count="18">
            <x v="0"/>
            <x v="1"/>
            <x v="2"/>
            <x v="3"/>
            <x v="4"/>
            <x v="9"/>
            <x v="10"/>
            <x v="11"/>
            <x v="12"/>
            <x v="13"/>
            <x v="15"/>
            <x v="16"/>
            <x v="17"/>
            <x v="18"/>
            <x v="20"/>
            <x v="21"/>
            <x v="22"/>
            <x v="23"/>
          </reference>
        </references>
      </pivotArea>
    </format>
    <format dxfId="2293">
      <pivotArea dataOnly="0" labelOnly="1" grandCol="1" outline="0" fieldPosition="0"/>
    </format>
    <format dxfId="2292">
      <pivotArea type="all" dataOnly="0" outline="0" fieldPosition="0"/>
    </format>
    <format dxfId="2291">
      <pivotArea outline="0" collapsedLevelsAreSubtotals="1" fieldPosition="0"/>
    </format>
    <format dxfId="2290">
      <pivotArea type="origin" dataOnly="0" labelOnly="1" outline="0" fieldPosition="0"/>
    </format>
    <format dxfId="2289">
      <pivotArea field="0" type="button" dataOnly="0" labelOnly="1" outline="0" axis="axisCol" fieldPosition="0"/>
    </format>
    <format dxfId="2288">
      <pivotArea type="topRight" dataOnly="0" labelOnly="1" outline="0" fieldPosition="0"/>
    </format>
    <format dxfId="2287">
      <pivotArea field="3" type="button" dataOnly="0" labelOnly="1" outline="0" axis="axisRow" fieldPosition="0"/>
    </format>
    <format dxfId="2286">
      <pivotArea dataOnly="0" labelOnly="1" fieldPosition="0">
        <references count="1">
          <reference field="3" count="11">
            <x v="12"/>
            <x v="13"/>
            <x v="14"/>
            <x v="15"/>
            <x v="21"/>
            <x v="22"/>
            <x v="23"/>
            <x v="24"/>
            <x v="27"/>
            <x v="28"/>
            <x v="29"/>
          </reference>
        </references>
      </pivotArea>
    </format>
    <format dxfId="2285">
      <pivotArea dataOnly="0" labelOnly="1" grandRow="1" outline="0" fieldPosition="0"/>
    </format>
    <format dxfId="2284">
      <pivotArea dataOnly="0" labelOnly="1" fieldPosition="0">
        <references count="1">
          <reference field="0" count="13">
            <x v="2"/>
            <x v="4"/>
            <x v="6"/>
            <x v="7"/>
            <x v="8"/>
            <x v="10"/>
            <x v="12"/>
            <x v="14"/>
            <x v="16"/>
            <x v="18"/>
            <x v="20"/>
            <x v="21"/>
            <x v="22"/>
          </reference>
        </references>
      </pivotArea>
    </format>
    <format dxfId="2283">
      <pivotArea dataOnly="0" labelOnly="1" grandCol="1" outline="0" fieldPosition="0"/>
    </format>
    <format dxfId="2282">
      <pivotArea type="all" dataOnly="0" outline="0" fieldPosition="0"/>
    </format>
    <format dxfId="2281">
      <pivotArea outline="0" collapsedLevelsAreSubtotals="1" fieldPosition="0"/>
    </format>
    <format dxfId="2280">
      <pivotArea type="origin" dataOnly="0" labelOnly="1" outline="0" fieldPosition="0"/>
    </format>
    <format dxfId="2279">
      <pivotArea field="0" type="button" dataOnly="0" labelOnly="1" outline="0" axis="axisCol" fieldPosition="0"/>
    </format>
    <format dxfId="2278">
      <pivotArea type="topRight" dataOnly="0" labelOnly="1" outline="0" fieldPosition="0"/>
    </format>
    <format dxfId="2277">
      <pivotArea field="3" type="button" dataOnly="0" labelOnly="1" outline="0" axis="axisRow" fieldPosition="0"/>
    </format>
    <format dxfId="2276">
      <pivotArea dataOnly="0" labelOnly="1" fieldPosition="0">
        <references count="1">
          <reference field="3" count="11">
            <x v="12"/>
            <x v="13"/>
            <x v="14"/>
            <x v="15"/>
            <x v="21"/>
            <x v="22"/>
            <x v="23"/>
            <x v="24"/>
            <x v="27"/>
            <x v="28"/>
            <x v="29"/>
          </reference>
        </references>
      </pivotArea>
    </format>
    <format dxfId="2275">
      <pivotArea dataOnly="0" labelOnly="1" grandRow="1" outline="0" fieldPosition="0"/>
    </format>
    <format dxfId="2274">
      <pivotArea dataOnly="0" labelOnly="1" fieldPosition="0">
        <references count="1">
          <reference field="0" count="13">
            <x v="2"/>
            <x v="4"/>
            <x v="6"/>
            <x v="7"/>
            <x v="8"/>
            <x v="10"/>
            <x v="12"/>
            <x v="14"/>
            <x v="16"/>
            <x v="18"/>
            <x v="20"/>
            <x v="21"/>
            <x v="22"/>
          </reference>
        </references>
      </pivotArea>
    </format>
    <format dxfId="2273">
      <pivotArea dataOnly="0" labelOnly="1" grandCol="1" outline="0" fieldPosition="0"/>
    </format>
    <format dxfId="2272">
      <pivotArea type="all" dataOnly="0" outline="0" fieldPosition="0"/>
    </format>
    <format dxfId="2271">
      <pivotArea outline="0" collapsedLevelsAreSubtotals="1" fieldPosition="0"/>
    </format>
    <format dxfId="2270">
      <pivotArea type="origin" dataOnly="0" labelOnly="1" outline="0" fieldPosition="0"/>
    </format>
    <format dxfId="2269">
      <pivotArea field="0" type="button" dataOnly="0" labelOnly="1" outline="0" axis="axisCol" fieldPosition="0"/>
    </format>
    <format dxfId="2268">
      <pivotArea type="topRight" dataOnly="0" labelOnly="1" outline="0" fieldPosition="0"/>
    </format>
    <format dxfId="2267">
      <pivotArea field="3" type="button" dataOnly="0" labelOnly="1" outline="0" axis="axisRow" fieldPosition="0"/>
    </format>
    <format dxfId="2266">
      <pivotArea dataOnly="0" labelOnly="1" fieldPosition="0">
        <references count="1">
          <reference field="3" count="11">
            <x v="12"/>
            <x v="13"/>
            <x v="14"/>
            <x v="15"/>
            <x v="21"/>
            <x v="22"/>
            <x v="23"/>
            <x v="24"/>
            <x v="27"/>
            <x v="28"/>
            <x v="29"/>
          </reference>
        </references>
      </pivotArea>
    </format>
    <format dxfId="2265">
      <pivotArea dataOnly="0" labelOnly="1" grandRow="1" outline="0" fieldPosition="0"/>
    </format>
    <format dxfId="2264">
      <pivotArea dataOnly="0" labelOnly="1" fieldPosition="0">
        <references count="1">
          <reference field="0" count="13">
            <x v="2"/>
            <x v="4"/>
            <x v="6"/>
            <x v="7"/>
            <x v="8"/>
            <x v="10"/>
            <x v="12"/>
            <x v="14"/>
            <x v="16"/>
            <x v="18"/>
            <x v="20"/>
            <x v="21"/>
            <x v="22"/>
          </reference>
        </references>
      </pivotArea>
    </format>
    <format dxfId="2263">
      <pivotArea dataOnly="0" labelOnly="1" grandCol="1" outline="0" fieldPosition="0"/>
    </format>
    <format dxfId="2262">
      <pivotArea type="all" dataOnly="0" outline="0" fieldPosition="0"/>
    </format>
    <format dxfId="2261">
      <pivotArea outline="0" collapsedLevelsAreSubtotals="1" fieldPosition="0"/>
    </format>
    <format dxfId="2260">
      <pivotArea type="origin" dataOnly="0" labelOnly="1" outline="0" fieldPosition="0"/>
    </format>
    <format dxfId="2259">
      <pivotArea field="0" type="button" dataOnly="0" labelOnly="1" outline="0" axis="axisCol" fieldPosition="0"/>
    </format>
    <format dxfId="2258">
      <pivotArea type="topRight" dataOnly="0" labelOnly="1" outline="0" fieldPosition="0"/>
    </format>
    <format dxfId="2257">
      <pivotArea field="3" type="button" dataOnly="0" labelOnly="1" outline="0" axis="axisRow" fieldPosition="0"/>
    </format>
    <format dxfId="2256">
      <pivotArea dataOnly="0" labelOnly="1" fieldPosition="0">
        <references count="1">
          <reference field="3" count="11">
            <x v="12"/>
            <x v="13"/>
            <x v="14"/>
            <x v="15"/>
            <x v="21"/>
            <x v="22"/>
            <x v="23"/>
            <x v="24"/>
            <x v="27"/>
            <x v="28"/>
            <x v="29"/>
          </reference>
        </references>
      </pivotArea>
    </format>
    <format dxfId="2255">
      <pivotArea dataOnly="0" labelOnly="1" grandRow="1" outline="0" fieldPosition="0"/>
    </format>
    <format dxfId="2254">
      <pivotArea dataOnly="0" labelOnly="1" fieldPosition="0">
        <references count="1">
          <reference field="0" count="13">
            <x v="2"/>
            <x v="4"/>
            <x v="6"/>
            <x v="7"/>
            <x v="8"/>
            <x v="10"/>
            <x v="12"/>
            <x v="14"/>
            <x v="16"/>
            <x v="18"/>
            <x v="20"/>
            <x v="21"/>
            <x v="22"/>
          </reference>
        </references>
      </pivotArea>
    </format>
    <format dxfId="2253">
      <pivotArea dataOnly="0" labelOnly="1" grandCol="1" outline="0" fieldPosition="0"/>
    </format>
  </formats>
  <chartFormats count="50">
    <chartFormat chart="14" format="39" series="1">
      <pivotArea type="data" outline="0" fieldPosition="0">
        <references count="1">
          <reference field="0" count="1" selected="0">
            <x v="2"/>
          </reference>
        </references>
      </pivotArea>
    </chartFormat>
    <chartFormat chart="14" format="40" series="1">
      <pivotArea type="data" outline="0" fieldPosition="0">
        <references count="1">
          <reference field="0" count="1" selected="0">
            <x v="4"/>
          </reference>
        </references>
      </pivotArea>
    </chartFormat>
    <chartFormat chart="14" format="41" series="1">
      <pivotArea type="data" outline="0" fieldPosition="0">
        <references count="1">
          <reference field="0" count="1" selected="0">
            <x v="6"/>
          </reference>
        </references>
      </pivotArea>
    </chartFormat>
    <chartFormat chart="14" format="42" series="1">
      <pivotArea type="data" outline="0" fieldPosition="0">
        <references count="1">
          <reference field="0" count="1" selected="0">
            <x v="7"/>
          </reference>
        </references>
      </pivotArea>
    </chartFormat>
    <chartFormat chart="14" format="43" series="1">
      <pivotArea type="data" outline="0" fieldPosition="0">
        <references count="1">
          <reference field="0" count="1" selected="0">
            <x v="8"/>
          </reference>
        </references>
      </pivotArea>
    </chartFormat>
    <chartFormat chart="14" format="44" series="1">
      <pivotArea type="data" outline="0" fieldPosition="0">
        <references count="1">
          <reference field="0" count="1" selected="0">
            <x v="10"/>
          </reference>
        </references>
      </pivotArea>
    </chartFormat>
    <chartFormat chart="14" format="45" series="1">
      <pivotArea type="data" outline="0" fieldPosition="0">
        <references count="1">
          <reference field="0" count="1" selected="0">
            <x v="12"/>
          </reference>
        </references>
      </pivotArea>
    </chartFormat>
    <chartFormat chart="14" format="46" series="1">
      <pivotArea type="data" outline="0" fieldPosition="0">
        <references count="1">
          <reference field="0" count="1" selected="0">
            <x v="14"/>
          </reference>
        </references>
      </pivotArea>
    </chartFormat>
    <chartFormat chart="14" format="47" series="1">
      <pivotArea type="data" outline="0" fieldPosition="0">
        <references count="1">
          <reference field="0" count="1" selected="0">
            <x v="16"/>
          </reference>
        </references>
      </pivotArea>
    </chartFormat>
    <chartFormat chart="14" format="48" series="1">
      <pivotArea type="data" outline="0" fieldPosition="0">
        <references count="1">
          <reference field="0" count="1" selected="0">
            <x v="18"/>
          </reference>
        </references>
      </pivotArea>
    </chartFormat>
    <chartFormat chart="14" format="49" series="1">
      <pivotArea type="data" outline="0" fieldPosition="0">
        <references count="1">
          <reference field="0" count="1" selected="0">
            <x v="20"/>
          </reference>
        </references>
      </pivotArea>
    </chartFormat>
    <chartFormat chart="14" format="50" series="1">
      <pivotArea type="data" outline="0" fieldPosition="0">
        <references count="1">
          <reference field="0" count="1" selected="0">
            <x v="21"/>
          </reference>
        </references>
      </pivotArea>
    </chartFormat>
    <chartFormat chart="14" format="51" series="1">
      <pivotArea type="data" outline="0" fieldPosition="0">
        <references count="1">
          <reference field="0" count="1" selected="0">
            <x v="22"/>
          </reference>
        </references>
      </pivotArea>
    </chartFormat>
    <chartFormat chart="14" format="52" series="1">
      <pivotArea type="data" outline="0" fieldPosition="0">
        <references count="2">
          <reference field="4294967294" count="1" selected="0">
            <x v="0"/>
          </reference>
          <reference field="0" count="1" selected="0">
            <x v="2"/>
          </reference>
        </references>
      </pivotArea>
    </chartFormat>
    <chartFormat chart="14" format="53" series="1">
      <pivotArea type="data" outline="0" fieldPosition="0">
        <references count="2">
          <reference field="4294967294" count="1" selected="0">
            <x v="0"/>
          </reference>
          <reference field="0" count="1" selected="0">
            <x v="4"/>
          </reference>
        </references>
      </pivotArea>
    </chartFormat>
    <chartFormat chart="14" format="54" series="1">
      <pivotArea type="data" outline="0" fieldPosition="0">
        <references count="2">
          <reference field="4294967294" count="1" selected="0">
            <x v="0"/>
          </reference>
          <reference field="0" count="1" selected="0">
            <x v="6"/>
          </reference>
        </references>
      </pivotArea>
    </chartFormat>
    <chartFormat chart="14" format="55" series="1">
      <pivotArea type="data" outline="0" fieldPosition="0">
        <references count="2">
          <reference field="4294967294" count="1" selected="0">
            <x v="0"/>
          </reference>
          <reference field="0" count="1" selected="0">
            <x v="7"/>
          </reference>
        </references>
      </pivotArea>
    </chartFormat>
    <chartFormat chart="14" format="56" series="1">
      <pivotArea type="data" outline="0" fieldPosition="0">
        <references count="2">
          <reference field="4294967294" count="1" selected="0">
            <x v="0"/>
          </reference>
          <reference field="0" count="1" selected="0">
            <x v="8"/>
          </reference>
        </references>
      </pivotArea>
    </chartFormat>
    <chartFormat chart="14" format="57" series="1">
      <pivotArea type="data" outline="0" fieldPosition="0">
        <references count="2">
          <reference field="4294967294" count="1" selected="0">
            <x v="0"/>
          </reference>
          <reference field="0" count="1" selected="0">
            <x v="10"/>
          </reference>
        </references>
      </pivotArea>
    </chartFormat>
    <chartFormat chart="14" format="58" series="1">
      <pivotArea type="data" outline="0" fieldPosition="0">
        <references count="2">
          <reference field="4294967294" count="1" selected="0">
            <x v="0"/>
          </reference>
          <reference field="0" count="1" selected="0">
            <x v="12"/>
          </reference>
        </references>
      </pivotArea>
    </chartFormat>
    <chartFormat chart="14" format="59" series="1">
      <pivotArea type="data" outline="0" fieldPosition="0">
        <references count="2">
          <reference field="4294967294" count="1" selected="0">
            <x v="0"/>
          </reference>
          <reference field="0" count="1" selected="0">
            <x v="14"/>
          </reference>
        </references>
      </pivotArea>
    </chartFormat>
    <chartFormat chart="14" format="60" series="1">
      <pivotArea type="data" outline="0" fieldPosition="0">
        <references count="2">
          <reference field="4294967294" count="1" selected="0">
            <x v="0"/>
          </reference>
          <reference field="0" count="1" selected="0">
            <x v="16"/>
          </reference>
        </references>
      </pivotArea>
    </chartFormat>
    <chartFormat chart="14" format="61" series="1">
      <pivotArea type="data" outline="0" fieldPosition="0">
        <references count="2">
          <reference field="4294967294" count="1" selected="0">
            <x v="0"/>
          </reference>
          <reference field="0" count="1" selected="0">
            <x v="18"/>
          </reference>
        </references>
      </pivotArea>
    </chartFormat>
    <chartFormat chart="14" format="62" series="1">
      <pivotArea type="data" outline="0" fieldPosition="0">
        <references count="2">
          <reference field="4294967294" count="1" selected="0">
            <x v="0"/>
          </reference>
          <reference field="0" count="1" selected="0">
            <x v="20"/>
          </reference>
        </references>
      </pivotArea>
    </chartFormat>
    <chartFormat chart="14" format="63" series="1">
      <pivotArea type="data" outline="0" fieldPosition="0">
        <references count="2">
          <reference field="4294967294" count="1" selected="0">
            <x v="0"/>
          </reference>
          <reference field="0" count="1" selected="0">
            <x v="21"/>
          </reference>
        </references>
      </pivotArea>
    </chartFormat>
    <chartFormat chart="14" format="64" series="1">
      <pivotArea type="data" outline="0" fieldPosition="0">
        <references count="2">
          <reference field="4294967294" count="1" selected="0">
            <x v="0"/>
          </reference>
          <reference field="0" count="1" selected="0">
            <x v="22"/>
          </reference>
        </references>
      </pivotArea>
    </chartFormat>
    <chartFormat chart="16" format="78" series="1">
      <pivotArea type="data" outline="0" fieldPosition="0">
        <references count="2">
          <reference field="4294967294" count="1" selected="0">
            <x v="0"/>
          </reference>
          <reference field="0" count="1" selected="0">
            <x v="2"/>
          </reference>
        </references>
      </pivotArea>
    </chartFormat>
    <chartFormat chart="16" format="79" series="1">
      <pivotArea type="data" outline="0" fieldPosition="0">
        <references count="2">
          <reference field="4294967294" count="1" selected="0">
            <x v="0"/>
          </reference>
          <reference field="0" count="1" selected="0">
            <x v="4"/>
          </reference>
        </references>
      </pivotArea>
    </chartFormat>
    <chartFormat chart="16" format="80" series="1">
      <pivotArea type="data" outline="0" fieldPosition="0">
        <references count="2">
          <reference field="4294967294" count="1" selected="0">
            <x v="0"/>
          </reference>
          <reference field="0" count="1" selected="0">
            <x v="6"/>
          </reference>
        </references>
      </pivotArea>
    </chartFormat>
    <chartFormat chart="16" format="81" series="1">
      <pivotArea type="data" outline="0" fieldPosition="0">
        <references count="2">
          <reference field="4294967294" count="1" selected="0">
            <x v="0"/>
          </reference>
          <reference field="0" count="1" selected="0">
            <x v="7"/>
          </reference>
        </references>
      </pivotArea>
    </chartFormat>
    <chartFormat chart="16" format="82" series="1">
      <pivotArea type="data" outline="0" fieldPosition="0">
        <references count="2">
          <reference field="4294967294" count="1" selected="0">
            <x v="0"/>
          </reference>
          <reference field="0" count="1" selected="0">
            <x v="8"/>
          </reference>
        </references>
      </pivotArea>
    </chartFormat>
    <chartFormat chart="16" format="83" series="1">
      <pivotArea type="data" outline="0" fieldPosition="0">
        <references count="2">
          <reference field="4294967294" count="1" selected="0">
            <x v="0"/>
          </reference>
          <reference field="0" count="1" selected="0">
            <x v="10"/>
          </reference>
        </references>
      </pivotArea>
    </chartFormat>
    <chartFormat chart="16" format="84" series="1">
      <pivotArea type="data" outline="0" fieldPosition="0">
        <references count="2">
          <reference field="4294967294" count="1" selected="0">
            <x v="0"/>
          </reference>
          <reference field="0" count="1" selected="0">
            <x v="12"/>
          </reference>
        </references>
      </pivotArea>
    </chartFormat>
    <chartFormat chart="16" format="85" series="1">
      <pivotArea type="data" outline="0" fieldPosition="0">
        <references count="2">
          <reference field="4294967294" count="1" selected="0">
            <x v="0"/>
          </reference>
          <reference field="0" count="1" selected="0">
            <x v="14"/>
          </reference>
        </references>
      </pivotArea>
    </chartFormat>
    <chartFormat chart="16" format="86" series="1">
      <pivotArea type="data" outline="0" fieldPosition="0">
        <references count="2">
          <reference field="4294967294" count="1" selected="0">
            <x v="0"/>
          </reference>
          <reference field="0" count="1" selected="0">
            <x v="16"/>
          </reference>
        </references>
      </pivotArea>
    </chartFormat>
    <chartFormat chart="16" format="87" series="1">
      <pivotArea type="data" outline="0" fieldPosition="0">
        <references count="2">
          <reference field="4294967294" count="1" selected="0">
            <x v="0"/>
          </reference>
          <reference field="0" count="1" selected="0">
            <x v="18"/>
          </reference>
        </references>
      </pivotArea>
    </chartFormat>
    <chartFormat chart="16" format="88" series="1">
      <pivotArea type="data" outline="0" fieldPosition="0">
        <references count="2">
          <reference field="4294967294" count="1" selected="0">
            <x v="0"/>
          </reference>
          <reference field="0" count="1" selected="0">
            <x v="20"/>
          </reference>
        </references>
      </pivotArea>
    </chartFormat>
    <chartFormat chart="16" format="89" series="1">
      <pivotArea type="data" outline="0" fieldPosition="0">
        <references count="2">
          <reference field="4294967294" count="1" selected="0">
            <x v="0"/>
          </reference>
          <reference field="0" count="1" selected="0">
            <x v="21"/>
          </reference>
        </references>
      </pivotArea>
    </chartFormat>
    <chartFormat chart="16" format="90" series="1">
      <pivotArea type="data" outline="0" fieldPosition="0">
        <references count="2">
          <reference field="4294967294" count="1" selected="0">
            <x v="0"/>
          </reference>
          <reference field="0" count="1" selected="0">
            <x v="22"/>
          </reference>
        </references>
      </pivotArea>
    </chartFormat>
    <chartFormat chart="17" format="0" series="1">
      <pivotArea type="data" outline="0" fieldPosition="0">
        <references count="2">
          <reference field="4294967294" count="1" selected="0">
            <x v="0"/>
          </reference>
          <reference field="0" count="1" selected="0">
            <x v="2"/>
          </reference>
        </references>
      </pivotArea>
    </chartFormat>
    <chartFormat chart="17" format="1" series="1">
      <pivotArea type="data" outline="0" fieldPosition="0">
        <references count="2">
          <reference field="4294967294" count="1" selected="0">
            <x v="0"/>
          </reference>
          <reference field="0" count="1" selected="0">
            <x v="4"/>
          </reference>
        </references>
      </pivotArea>
    </chartFormat>
    <chartFormat chart="17" format="2" series="1">
      <pivotArea type="data" outline="0" fieldPosition="0">
        <references count="2">
          <reference field="4294967294" count="1" selected="0">
            <x v="0"/>
          </reference>
          <reference field="0" count="1" selected="0">
            <x v="8"/>
          </reference>
        </references>
      </pivotArea>
    </chartFormat>
    <chartFormat chart="17" format="3" series="1">
      <pivotArea type="data" outline="0" fieldPosition="0">
        <references count="2">
          <reference field="4294967294" count="1" selected="0">
            <x v="0"/>
          </reference>
          <reference field="0" count="1" selected="0">
            <x v="10"/>
          </reference>
        </references>
      </pivotArea>
    </chartFormat>
    <chartFormat chart="17" format="4" series="1">
      <pivotArea type="data" outline="0" fieldPosition="0">
        <references count="2">
          <reference field="4294967294" count="1" selected="0">
            <x v="0"/>
          </reference>
          <reference field="0" count="1" selected="0">
            <x v="12"/>
          </reference>
        </references>
      </pivotArea>
    </chartFormat>
    <chartFormat chart="17" format="5" series="1">
      <pivotArea type="data" outline="0" fieldPosition="0">
        <references count="2">
          <reference field="4294967294" count="1" selected="0">
            <x v="0"/>
          </reference>
          <reference field="0" count="1" selected="0">
            <x v="14"/>
          </reference>
        </references>
      </pivotArea>
    </chartFormat>
    <chartFormat chart="17" format="6" series="1">
      <pivotArea type="data" outline="0" fieldPosition="0">
        <references count="2">
          <reference field="4294967294" count="1" selected="0">
            <x v="0"/>
          </reference>
          <reference field="0" count="1" selected="0">
            <x v="16"/>
          </reference>
        </references>
      </pivotArea>
    </chartFormat>
    <chartFormat chart="17" format="7" series="1">
      <pivotArea type="data" outline="0" fieldPosition="0">
        <references count="2">
          <reference field="4294967294" count="1" selected="0">
            <x v="0"/>
          </reference>
          <reference field="0" count="1" selected="0">
            <x v="18"/>
          </reference>
        </references>
      </pivotArea>
    </chartFormat>
    <chartFormat chart="17" format="8" series="1">
      <pivotArea type="data" outline="0" fieldPosition="0">
        <references count="2">
          <reference field="4294967294" count="1" selected="0">
            <x v="0"/>
          </reference>
          <reference field="0" count="1" selected="0">
            <x v="20"/>
          </reference>
        </references>
      </pivotArea>
    </chartFormat>
    <chartFormat chart="17" format="9" series="1">
      <pivotArea type="data" outline="0" fieldPosition="0">
        <references count="2">
          <reference field="4294967294" count="1" selected="0">
            <x v="0"/>
          </reference>
          <reference field="0" count="1" selected="0">
            <x v="21"/>
          </reference>
        </references>
      </pivotArea>
    </chartFormat>
    <chartFormat chart="17" format="10" series="1">
      <pivotArea type="data" outline="0" fieldPosition="0">
        <references count="2">
          <reference field="4294967294" count="1" selected="0">
            <x v="0"/>
          </reference>
          <reference field="0" count="1" selected="0">
            <x v="2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00000000-0007-0000-0500-000000000000}" name="TablaDinámica1" cacheId="0"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chartFormat="11">
  <location ref="A5:T16" firstHeaderRow="1" firstDataRow="2" firstDataCol="1" rowPageCount="1" colPageCount="1"/>
  <pivotFields count="34">
    <pivotField axis="axisCol" showAll="0">
      <items count="26">
        <item x="16"/>
        <item x="0"/>
        <item x="1"/>
        <item x="2"/>
        <item x="3"/>
        <item x="20"/>
        <item x="18"/>
        <item x="22"/>
        <item x="21"/>
        <item x="6"/>
        <item x="7"/>
        <item x="8"/>
        <item x="9"/>
        <item x="17"/>
        <item x="23"/>
        <item x="10"/>
        <item x="11"/>
        <item x="12"/>
        <item x="13"/>
        <item x="19"/>
        <item x="4"/>
        <item x="5"/>
        <item x="14"/>
        <item x="15"/>
        <item x="24"/>
        <item t="default"/>
      </items>
    </pivotField>
    <pivotField showAll="0"/>
    <pivotField showAll="0"/>
    <pivotField axis="axisRow" showAll="0">
      <items count="41">
        <item x="12"/>
        <item x="24"/>
        <item x="0"/>
        <item x="1"/>
        <item x="2"/>
        <item x="3"/>
        <item x="4"/>
        <item x="16"/>
        <item x="28"/>
        <item x="5"/>
        <item x="20"/>
        <item x="37"/>
        <item x="9"/>
        <item x="21"/>
        <item x="10"/>
        <item x="22"/>
        <item x="15"/>
        <item x="27"/>
        <item x="14"/>
        <item x="26"/>
        <item x="11"/>
        <item x="23"/>
        <item x="13"/>
        <item x="25"/>
        <item x="19"/>
        <item x="31"/>
        <item x="6"/>
        <item x="18"/>
        <item x="30"/>
        <item x="17"/>
        <item x="29"/>
        <item x="38"/>
        <item x="7"/>
        <item x="8"/>
        <item x="33"/>
        <item m="1" x="39"/>
        <item x="34"/>
        <item x="35"/>
        <item x="32"/>
        <item x="36"/>
        <item t="default"/>
      </items>
    </pivotField>
    <pivotField axis="axisPage" multipleItemSelectionAllowed="1" showAll="0">
      <items count="7">
        <item h="1" x="4"/>
        <item x="0"/>
        <item h="1" x="1"/>
        <item h="1" x="2"/>
        <item h="1" x="5"/>
        <item h="1" x="3"/>
        <item t="default"/>
      </items>
    </pivotField>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3"/>
  </rowFields>
  <rowItems count="10">
    <i>
      <x v="2"/>
    </i>
    <i>
      <x v="3"/>
    </i>
    <i>
      <x v="4"/>
    </i>
    <i>
      <x v="5"/>
    </i>
    <i>
      <x v="6"/>
    </i>
    <i>
      <x v="9"/>
    </i>
    <i>
      <x v="26"/>
    </i>
    <i>
      <x v="32"/>
    </i>
    <i>
      <x v="33"/>
    </i>
    <i t="grand">
      <x/>
    </i>
  </rowItems>
  <colFields count="1">
    <field x="0"/>
  </colFields>
  <colItems count="19">
    <i>
      <x/>
    </i>
    <i>
      <x v="1"/>
    </i>
    <i>
      <x v="2"/>
    </i>
    <i>
      <x v="3"/>
    </i>
    <i>
      <x v="4"/>
    </i>
    <i>
      <x v="9"/>
    </i>
    <i>
      <x v="10"/>
    </i>
    <i>
      <x v="11"/>
    </i>
    <i>
      <x v="12"/>
    </i>
    <i>
      <x v="13"/>
    </i>
    <i>
      <x v="15"/>
    </i>
    <i>
      <x v="16"/>
    </i>
    <i>
      <x v="17"/>
    </i>
    <i>
      <x v="18"/>
    </i>
    <i>
      <x v="20"/>
    </i>
    <i>
      <x v="21"/>
    </i>
    <i>
      <x v="22"/>
    </i>
    <i>
      <x v="23"/>
    </i>
    <i t="grand">
      <x/>
    </i>
  </colItems>
  <pageFields count="1">
    <pageField fld="4" hier="-1"/>
  </pageFields>
  <dataFields count="1">
    <dataField name="Promedio de pH" fld="8" subtotal="average" baseField="3" baseItem="6"/>
  </dataFields>
  <formats count="10">
    <format dxfId="2312">
      <pivotArea type="all" dataOnly="0" outline="0" fieldPosition="0"/>
    </format>
    <format dxfId="2311">
      <pivotArea outline="0" collapsedLevelsAreSubtotals="1" fieldPosition="0"/>
    </format>
    <format dxfId="2310">
      <pivotArea type="origin" dataOnly="0" labelOnly="1" outline="0" fieldPosition="0"/>
    </format>
    <format dxfId="2309">
      <pivotArea field="0" type="button" dataOnly="0" labelOnly="1" outline="0" axis="axisCol" fieldPosition="0"/>
    </format>
    <format dxfId="2308">
      <pivotArea type="topRight" dataOnly="0" labelOnly="1" outline="0" fieldPosition="0"/>
    </format>
    <format dxfId="2307">
      <pivotArea field="3" type="button" dataOnly="0" labelOnly="1" outline="0" axis="axisRow" fieldPosition="0"/>
    </format>
    <format dxfId="2306">
      <pivotArea dataOnly="0" labelOnly="1" fieldPosition="0">
        <references count="1">
          <reference field="3" count="9">
            <x v="2"/>
            <x v="3"/>
            <x v="4"/>
            <x v="5"/>
            <x v="6"/>
            <x v="9"/>
            <x v="26"/>
            <x v="32"/>
            <x v="33"/>
          </reference>
        </references>
      </pivotArea>
    </format>
    <format dxfId="2305">
      <pivotArea dataOnly="0" labelOnly="1" grandRow="1" outline="0" fieldPosition="0"/>
    </format>
    <format dxfId="2304">
      <pivotArea dataOnly="0" labelOnly="1" fieldPosition="0">
        <references count="1">
          <reference field="0" count="18">
            <x v="0"/>
            <x v="1"/>
            <x v="2"/>
            <x v="3"/>
            <x v="4"/>
            <x v="9"/>
            <x v="10"/>
            <x v="11"/>
            <x v="12"/>
            <x v="13"/>
            <x v="15"/>
            <x v="16"/>
            <x v="17"/>
            <x v="18"/>
            <x v="20"/>
            <x v="21"/>
            <x v="22"/>
            <x v="23"/>
          </reference>
        </references>
      </pivotArea>
    </format>
    <format dxfId="2303">
      <pivotArea dataOnly="0" labelOnly="1" grandCol="1" outline="0" fieldPosition="0"/>
    </format>
  </formats>
  <chartFormats count="36">
    <chartFormat chart="10" format="72" series="1">
      <pivotArea type="data" outline="0" fieldPosition="0">
        <references count="1">
          <reference field="0" count="1" selected="0">
            <x v="0"/>
          </reference>
        </references>
      </pivotArea>
    </chartFormat>
    <chartFormat chart="10" format="73" series="1">
      <pivotArea type="data" outline="0" fieldPosition="0">
        <references count="1">
          <reference field="0" count="1" selected="0">
            <x v="1"/>
          </reference>
        </references>
      </pivotArea>
    </chartFormat>
    <chartFormat chart="10" format="74" series="1">
      <pivotArea type="data" outline="0" fieldPosition="0">
        <references count="1">
          <reference field="0" count="1" selected="0">
            <x v="2"/>
          </reference>
        </references>
      </pivotArea>
    </chartFormat>
    <chartFormat chart="10" format="75" series="1">
      <pivotArea type="data" outline="0" fieldPosition="0">
        <references count="1">
          <reference field="0" count="1" selected="0">
            <x v="3"/>
          </reference>
        </references>
      </pivotArea>
    </chartFormat>
    <chartFormat chart="10" format="76" series="1">
      <pivotArea type="data" outline="0" fieldPosition="0">
        <references count="1">
          <reference field="0" count="1" selected="0">
            <x v="4"/>
          </reference>
        </references>
      </pivotArea>
    </chartFormat>
    <chartFormat chart="10" format="77" series="1">
      <pivotArea type="data" outline="0" fieldPosition="0">
        <references count="1">
          <reference field="0" count="1" selected="0">
            <x v="9"/>
          </reference>
        </references>
      </pivotArea>
    </chartFormat>
    <chartFormat chart="10" format="78" series="1">
      <pivotArea type="data" outline="0" fieldPosition="0">
        <references count="1">
          <reference field="0" count="1" selected="0">
            <x v="10"/>
          </reference>
        </references>
      </pivotArea>
    </chartFormat>
    <chartFormat chart="10" format="79" series="1">
      <pivotArea type="data" outline="0" fieldPosition="0">
        <references count="1">
          <reference field="0" count="1" selected="0">
            <x v="11"/>
          </reference>
        </references>
      </pivotArea>
    </chartFormat>
    <chartFormat chart="10" format="80" series="1">
      <pivotArea type="data" outline="0" fieldPosition="0">
        <references count="1">
          <reference field="0" count="1" selected="0">
            <x v="12"/>
          </reference>
        </references>
      </pivotArea>
    </chartFormat>
    <chartFormat chart="10" format="81" series="1">
      <pivotArea type="data" outline="0" fieldPosition="0">
        <references count="1">
          <reference field="0" count="1" selected="0">
            <x v="13"/>
          </reference>
        </references>
      </pivotArea>
    </chartFormat>
    <chartFormat chart="10" format="82" series="1">
      <pivotArea type="data" outline="0" fieldPosition="0">
        <references count="1">
          <reference field="0" count="1" selected="0">
            <x v="15"/>
          </reference>
        </references>
      </pivotArea>
    </chartFormat>
    <chartFormat chart="10" format="83" series="1">
      <pivotArea type="data" outline="0" fieldPosition="0">
        <references count="1">
          <reference field="0" count="1" selected="0">
            <x v="16"/>
          </reference>
        </references>
      </pivotArea>
    </chartFormat>
    <chartFormat chart="10" format="84" series="1">
      <pivotArea type="data" outline="0" fieldPosition="0">
        <references count="1">
          <reference field="0" count="1" selected="0">
            <x v="17"/>
          </reference>
        </references>
      </pivotArea>
    </chartFormat>
    <chartFormat chart="10" format="85" series="1">
      <pivotArea type="data" outline="0" fieldPosition="0">
        <references count="1">
          <reference field="0" count="1" selected="0">
            <x v="18"/>
          </reference>
        </references>
      </pivotArea>
    </chartFormat>
    <chartFormat chart="10" format="86" series="1">
      <pivotArea type="data" outline="0" fieldPosition="0">
        <references count="1">
          <reference field="0" count="1" selected="0">
            <x v="20"/>
          </reference>
        </references>
      </pivotArea>
    </chartFormat>
    <chartFormat chart="10" format="87" series="1">
      <pivotArea type="data" outline="0" fieldPosition="0">
        <references count="1">
          <reference field="0" count="1" selected="0">
            <x v="21"/>
          </reference>
        </references>
      </pivotArea>
    </chartFormat>
    <chartFormat chart="10" format="88" series="1">
      <pivotArea type="data" outline="0" fieldPosition="0">
        <references count="1">
          <reference field="0" count="1" selected="0">
            <x v="22"/>
          </reference>
        </references>
      </pivotArea>
    </chartFormat>
    <chartFormat chart="10" format="89" series="1">
      <pivotArea type="data" outline="0" fieldPosition="0">
        <references count="1">
          <reference field="0" count="1" selected="0">
            <x v="23"/>
          </reference>
        </references>
      </pivotArea>
    </chartFormat>
    <chartFormat chart="10" format="90" series="1">
      <pivotArea type="data" outline="0" fieldPosition="0">
        <references count="2">
          <reference field="4294967294" count="1" selected="0">
            <x v="0"/>
          </reference>
          <reference field="0" count="1" selected="0">
            <x v="0"/>
          </reference>
        </references>
      </pivotArea>
    </chartFormat>
    <chartFormat chart="10" format="91" series="1">
      <pivotArea type="data" outline="0" fieldPosition="0">
        <references count="2">
          <reference field="4294967294" count="1" selected="0">
            <x v="0"/>
          </reference>
          <reference field="0" count="1" selected="0">
            <x v="1"/>
          </reference>
        </references>
      </pivotArea>
    </chartFormat>
    <chartFormat chart="10" format="92" series="1">
      <pivotArea type="data" outline="0" fieldPosition="0">
        <references count="2">
          <reference field="4294967294" count="1" selected="0">
            <x v="0"/>
          </reference>
          <reference field="0" count="1" selected="0">
            <x v="2"/>
          </reference>
        </references>
      </pivotArea>
    </chartFormat>
    <chartFormat chart="10" format="93" series="1">
      <pivotArea type="data" outline="0" fieldPosition="0">
        <references count="2">
          <reference field="4294967294" count="1" selected="0">
            <x v="0"/>
          </reference>
          <reference field="0" count="1" selected="0">
            <x v="3"/>
          </reference>
        </references>
      </pivotArea>
    </chartFormat>
    <chartFormat chart="10" format="94" series="1">
      <pivotArea type="data" outline="0" fieldPosition="0">
        <references count="2">
          <reference field="4294967294" count="1" selected="0">
            <x v="0"/>
          </reference>
          <reference field="0" count="1" selected="0">
            <x v="4"/>
          </reference>
        </references>
      </pivotArea>
    </chartFormat>
    <chartFormat chart="10" format="95" series="1">
      <pivotArea type="data" outline="0" fieldPosition="0">
        <references count="2">
          <reference field="4294967294" count="1" selected="0">
            <x v="0"/>
          </reference>
          <reference field="0" count="1" selected="0">
            <x v="9"/>
          </reference>
        </references>
      </pivotArea>
    </chartFormat>
    <chartFormat chart="10" format="96" series="1">
      <pivotArea type="data" outline="0" fieldPosition="0">
        <references count="2">
          <reference field="4294967294" count="1" selected="0">
            <x v="0"/>
          </reference>
          <reference field="0" count="1" selected="0">
            <x v="10"/>
          </reference>
        </references>
      </pivotArea>
    </chartFormat>
    <chartFormat chart="10" format="97" series="1">
      <pivotArea type="data" outline="0" fieldPosition="0">
        <references count="2">
          <reference field="4294967294" count="1" selected="0">
            <x v="0"/>
          </reference>
          <reference field="0" count="1" selected="0">
            <x v="11"/>
          </reference>
        </references>
      </pivotArea>
    </chartFormat>
    <chartFormat chart="10" format="98" series="1">
      <pivotArea type="data" outline="0" fieldPosition="0">
        <references count="2">
          <reference field="4294967294" count="1" selected="0">
            <x v="0"/>
          </reference>
          <reference field="0" count="1" selected="0">
            <x v="12"/>
          </reference>
        </references>
      </pivotArea>
    </chartFormat>
    <chartFormat chart="10" format="99" series="1">
      <pivotArea type="data" outline="0" fieldPosition="0">
        <references count="2">
          <reference field="4294967294" count="1" selected="0">
            <x v="0"/>
          </reference>
          <reference field="0" count="1" selected="0">
            <x v="13"/>
          </reference>
        </references>
      </pivotArea>
    </chartFormat>
    <chartFormat chart="10" format="100" series="1">
      <pivotArea type="data" outline="0" fieldPosition="0">
        <references count="2">
          <reference field="4294967294" count="1" selected="0">
            <x v="0"/>
          </reference>
          <reference field="0" count="1" selected="0">
            <x v="15"/>
          </reference>
        </references>
      </pivotArea>
    </chartFormat>
    <chartFormat chart="10" format="101" series="1">
      <pivotArea type="data" outline="0" fieldPosition="0">
        <references count="2">
          <reference field="4294967294" count="1" selected="0">
            <x v="0"/>
          </reference>
          <reference field="0" count="1" selected="0">
            <x v="16"/>
          </reference>
        </references>
      </pivotArea>
    </chartFormat>
    <chartFormat chart="10" format="102" series="1">
      <pivotArea type="data" outline="0" fieldPosition="0">
        <references count="2">
          <reference field="4294967294" count="1" selected="0">
            <x v="0"/>
          </reference>
          <reference field="0" count="1" selected="0">
            <x v="17"/>
          </reference>
        </references>
      </pivotArea>
    </chartFormat>
    <chartFormat chart="10" format="103" series="1">
      <pivotArea type="data" outline="0" fieldPosition="0">
        <references count="2">
          <reference field="4294967294" count="1" selected="0">
            <x v="0"/>
          </reference>
          <reference field="0" count="1" selected="0">
            <x v="18"/>
          </reference>
        </references>
      </pivotArea>
    </chartFormat>
    <chartFormat chart="10" format="104" series="1">
      <pivotArea type="data" outline="0" fieldPosition="0">
        <references count="2">
          <reference field="4294967294" count="1" selected="0">
            <x v="0"/>
          </reference>
          <reference field="0" count="1" selected="0">
            <x v="20"/>
          </reference>
        </references>
      </pivotArea>
    </chartFormat>
    <chartFormat chart="10" format="105" series="1">
      <pivotArea type="data" outline="0" fieldPosition="0">
        <references count="2">
          <reference field="4294967294" count="1" selected="0">
            <x v="0"/>
          </reference>
          <reference field="0" count="1" selected="0">
            <x v="21"/>
          </reference>
        </references>
      </pivotArea>
    </chartFormat>
    <chartFormat chart="10" format="106" series="1">
      <pivotArea type="data" outline="0" fieldPosition="0">
        <references count="2">
          <reference field="4294967294" count="1" selected="0">
            <x v="0"/>
          </reference>
          <reference field="0" count="1" selected="0">
            <x v="22"/>
          </reference>
        </references>
      </pivotArea>
    </chartFormat>
    <chartFormat chart="10" format="107" series="1">
      <pivotArea type="data" outline="0" fieldPosition="0">
        <references count="2">
          <reference field="4294967294" count="1" selected="0">
            <x v="0"/>
          </reference>
          <reference field="0" count="1" selected="0">
            <x v="23"/>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00000000-0007-0000-0500-000001000000}" name="TablaDinámica5" cacheId="0"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chartFormat="12">
  <location ref="A52:V66" firstHeaderRow="1" firstDataRow="2" firstDataCol="1" rowPageCount="1" colPageCount="1"/>
  <pivotFields count="34">
    <pivotField axis="axisCol" showAll="0">
      <items count="26">
        <item x="16"/>
        <item x="0"/>
        <item x="1"/>
        <item x="2"/>
        <item x="3"/>
        <item x="20"/>
        <item x="18"/>
        <item x="22"/>
        <item x="21"/>
        <item x="6"/>
        <item x="7"/>
        <item x="8"/>
        <item x="9"/>
        <item x="17"/>
        <item x="23"/>
        <item x="10"/>
        <item x="11"/>
        <item x="12"/>
        <item x="13"/>
        <item x="19"/>
        <item x="4"/>
        <item x="5"/>
        <item x="14"/>
        <item x="15"/>
        <item x="24"/>
        <item t="default"/>
      </items>
    </pivotField>
    <pivotField showAll="0"/>
    <pivotField showAll="0"/>
    <pivotField axis="axisRow" showAll="0">
      <items count="41">
        <item x="9"/>
        <item x="10"/>
        <item x="11"/>
        <item x="12"/>
        <item x="13"/>
        <item x="14"/>
        <item x="15"/>
        <item x="16"/>
        <item x="17"/>
        <item x="18"/>
        <item x="19"/>
        <item x="20"/>
        <item x="24"/>
        <item x="0"/>
        <item x="1"/>
        <item x="2"/>
        <item x="3"/>
        <item x="4"/>
        <item x="28"/>
        <item x="5"/>
        <item x="37"/>
        <item x="21"/>
        <item x="22"/>
        <item x="27"/>
        <item x="26"/>
        <item x="23"/>
        <item x="25"/>
        <item x="31"/>
        <item x="6"/>
        <item x="30"/>
        <item x="29"/>
        <item x="38"/>
        <item x="7"/>
        <item x="8"/>
        <item x="33"/>
        <item m="1" x="39"/>
        <item x="34"/>
        <item x="35"/>
        <item x="32"/>
        <item x="36"/>
        <item t="default"/>
      </items>
    </pivotField>
    <pivotField axis="axisPage" multipleItemSelectionAllowed="1" showAll="0">
      <items count="7">
        <item h="1" x="4"/>
        <item h="1" x="0"/>
        <item x="1"/>
        <item h="1" x="2"/>
        <item h="1" x="5"/>
        <item h="1" x="3"/>
        <item t="default"/>
      </items>
    </pivotField>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3"/>
  </rowFields>
  <rowItems count="13">
    <i>
      <x/>
    </i>
    <i>
      <x v="1"/>
    </i>
    <i>
      <x v="2"/>
    </i>
    <i>
      <x v="3"/>
    </i>
    <i>
      <x v="4"/>
    </i>
    <i>
      <x v="5"/>
    </i>
    <i>
      <x v="6"/>
    </i>
    <i>
      <x v="7"/>
    </i>
    <i>
      <x v="8"/>
    </i>
    <i>
      <x v="9"/>
    </i>
    <i>
      <x v="10"/>
    </i>
    <i>
      <x v="11"/>
    </i>
    <i t="grand">
      <x/>
    </i>
  </rowItems>
  <colFields count="1">
    <field x="0"/>
  </colFields>
  <colItems count="21">
    <i>
      <x/>
    </i>
    <i>
      <x v="1"/>
    </i>
    <i>
      <x v="2"/>
    </i>
    <i>
      <x v="3"/>
    </i>
    <i>
      <x v="4"/>
    </i>
    <i>
      <x v="5"/>
    </i>
    <i>
      <x v="6"/>
    </i>
    <i>
      <x v="9"/>
    </i>
    <i>
      <x v="10"/>
    </i>
    <i>
      <x v="11"/>
    </i>
    <i>
      <x v="12"/>
    </i>
    <i>
      <x v="15"/>
    </i>
    <i>
      <x v="16"/>
    </i>
    <i>
      <x v="17"/>
    </i>
    <i>
      <x v="18"/>
    </i>
    <i>
      <x v="19"/>
    </i>
    <i>
      <x v="20"/>
    </i>
    <i>
      <x v="21"/>
    </i>
    <i>
      <x v="22"/>
    </i>
    <i>
      <x v="23"/>
    </i>
    <i t="grand">
      <x/>
    </i>
  </colItems>
  <pageFields count="1">
    <pageField fld="4" hier="-1"/>
  </pageFields>
  <dataFields count="1">
    <dataField name="Promedio de pH" fld="8" subtotal="average" baseField="3" baseItem="5"/>
  </dataFields>
  <formats count="30">
    <format dxfId="2342">
      <pivotArea type="all" dataOnly="0" outline="0" fieldPosition="0"/>
    </format>
    <format dxfId="2341">
      <pivotArea outline="0" collapsedLevelsAreSubtotals="1" fieldPosition="0"/>
    </format>
    <format dxfId="2340">
      <pivotArea type="origin" dataOnly="0" labelOnly="1" outline="0" fieldPosition="0"/>
    </format>
    <format dxfId="2339">
      <pivotArea field="0" type="button" dataOnly="0" labelOnly="1" outline="0" axis="axisCol" fieldPosition="0"/>
    </format>
    <format dxfId="2338">
      <pivotArea type="topRight" dataOnly="0" labelOnly="1" outline="0" fieldPosition="0"/>
    </format>
    <format dxfId="2337">
      <pivotArea field="3" type="button" dataOnly="0" labelOnly="1" outline="0" axis="axisRow" fieldPosition="0"/>
    </format>
    <format dxfId="2336">
      <pivotArea dataOnly="0" labelOnly="1" fieldPosition="0">
        <references count="1">
          <reference field="3" count="9">
            <x v="13"/>
            <x v="14"/>
            <x v="15"/>
            <x v="16"/>
            <x v="17"/>
            <x v="19"/>
            <x v="28"/>
            <x v="32"/>
            <x v="33"/>
          </reference>
        </references>
      </pivotArea>
    </format>
    <format dxfId="2335">
      <pivotArea dataOnly="0" labelOnly="1" grandRow="1" outline="0" fieldPosition="0"/>
    </format>
    <format dxfId="2334">
      <pivotArea dataOnly="0" labelOnly="1" fieldPosition="0">
        <references count="1">
          <reference field="0" count="18">
            <x v="0"/>
            <x v="1"/>
            <x v="2"/>
            <x v="3"/>
            <x v="4"/>
            <x v="9"/>
            <x v="10"/>
            <x v="11"/>
            <x v="12"/>
            <x v="13"/>
            <x v="15"/>
            <x v="16"/>
            <x v="17"/>
            <x v="18"/>
            <x v="20"/>
            <x v="21"/>
            <x v="22"/>
            <x v="23"/>
          </reference>
        </references>
      </pivotArea>
    </format>
    <format dxfId="2333">
      <pivotArea dataOnly="0" labelOnly="1" grandCol="1" outline="0" fieldPosition="0"/>
    </format>
    <format dxfId="2332">
      <pivotArea type="all" dataOnly="0" outline="0" fieldPosition="0"/>
    </format>
    <format dxfId="2331">
      <pivotArea outline="0" collapsedLevelsAreSubtotals="1" fieldPosition="0"/>
    </format>
    <format dxfId="2330">
      <pivotArea type="origin" dataOnly="0" labelOnly="1" outline="0" fieldPosition="0"/>
    </format>
    <format dxfId="2329">
      <pivotArea field="0" type="button" dataOnly="0" labelOnly="1" outline="0" axis="axisCol" fieldPosition="0"/>
    </format>
    <format dxfId="2328">
      <pivotArea type="topRight" dataOnly="0" labelOnly="1" outline="0" fieldPosition="0"/>
    </format>
    <format dxfId="2327">
      <pivotArea field="3" type="button" dataOnly="0" labelOnly="1" outline="0" axis="axisRow" fieldPosition="0"/>
    </format>
    <format dxfId="2326">
      <pivotArea dataOnly="0" labelOnly="1" fieldPosition="0">
        <references count="1">
          <reference field="3" count="12">
            <x v="0"/>
            <x v="1"/>
            <x v="2"/>
            <x v="3"/>
            <x v="4"/>
            <x v="5"/>
            <x v="6"/>
            <x v="7"/>
            <x v="8"/>
            <x v="9"/>
            <x v="10"/>
            <x v="11"/>
          </reference>
        </references>
      </pivotArea>
    </format>
    <format dxfId="2325">
      <pivotArea dataOnly="0" labelOnly="1" grandRow="1" outline="0" fieldPosition="0"/>
    </format>
    <format dxfId="2324">
      <pivotArea dataOnly="0" labelOnly="1" fieldPosition="0">
        <references count="1">
          <reference field="0" count="20">
            <x v="0"/>
            <x v="1"/>
            <x v="2"/>
            <x v="3"/>
            <x v="4"/>
            <x v="5"/>
            <x v="6"/>
            <x v="9"/>
            <x v="10"/>
            <x v="11"/>
            <x v="12"/>
            <x v="15"/>
            <x v="16"/>
            <x v="17"/>
            <x v="18"/>
            <x v="19"/>
            <x v="20"/>
            <x v="21"/>
            <x v="22"/>
            <x v="23"/>
          </reference>
        </references>
      </pivotArea>
    </format>
    <format dxfId="2323">
      <pivotArea dataOnly="0" labelOnly="1" grandCol="1" outline="0" fieldPosition="0"/>
    </format>
    <format dxfId="2322">
      <pivotArea type="all" dataOnly="0" outline="0" fieldPosition="0"/>
    </format>
    <format dxfId="2321">
      <pivotArea outline="0" collapsedLevelsAreSubtotals="1" fieldPosition="0"/>
    </format>
    <format dxfId="2320">
      <pivotArea type="origin" dataOnly="0" labelOnly="1" outline="0" fieldPosition="0"/>
    </format>
    <format dxfId="2319">
      <pivotArea field="0" type="button" dataOnly="0" labelOnly="1" outline="0" axis="axisCol" fieldPosition="0"/>
    </format>
    <format dxfId="2318">
      <pivotArea type="topRight" dataOnly="0" labelOnly="1" outline="0" fieldPosition="0"/>
    </format>
    <format dxfId="2317">
      <pivotArea field="3" type="button" dataOnly="0" labelOnly="1" outline="0" axis="axisRow" fieldPosition="0"/>
    </format>
    <format dxfId="2316">
      <pivotArea dataOnly="0" labelOnly="1" fieldPosition="0">
        <references count="1">
          <reference field="3" count="12">
            <x v="0"/>
            <x v="1"/>
            <x v="2"/>
            <x v="3"/>
            <x v="4"/>
            <x v="5"/>
            <x v="6"/>
            <x v="7"/>
            <x v="8"/>
            <x v="9"/>
            <x v="10"/>
            <x v="11"/>
          </reference>
        </references>
      </pivotArea>
    </format>
    <format dxfId="2315">
      <pivotArea dataOnly="0" labelOnly="1" grandRow="1" outline="0" fieldPosition="0"/>
    </format>
    <format dxfId="2314">
      <pivotArea dataOnly="0" labelOnly="1" fieldPosition="0">
        <references count="1">
          <reference field="0" count="20">
            <x v="0"/>
            <x v="1"/>
            <x v="2"/>
            <x v="3"/>
            <x v="4"/>
            <x v="5"/>
            <x v="6"/>
            <x v="9"/>
            <x v="10"/>
            <x v="11"/>
            <x v="12"/>
            <x v="15"/>
            <x v="16"/>
            <x v="17"/>
            <x v="18"/>
            <x v="19"/>
            <x v="20"/>
            <x v="21"/>
            <x v="22"/>
            <x v="23"/>
          </reference>
        </references>
      </pivotArea>
    </format>
    <format dxfId="2313">
      <pivotArea dataOnly="0" labelOnly="1" grandCol="1" outline="0" fieldPosition="0"/>
    </format>
  </formats>
  <chartFormats count="40">
    <chartFormat chart="11" format="60" series="1">
      <pivotArea type="data" outline="0" fieldPosition="0">
        <references count="1">
          <reference field="0" count="1" selected="0">
            <x v="0"/>
          </reference>
        </references>
      </pivotArea>
    </chartFormat>
    <chartFormat chart="11" format="61" series="1">
      <pivotArea type="data" outline="0" fieldPosition="0">
        <references count="1">
          <reference field="0" count="1" selected="0">
            <x v="1"/>
          </reference>
        </references>
      </pivotArea>
    </chartFormat>
    <chartFormat chart="11" format="62" series="1">
      <pivotArea type="data" outline="0" fieldPosition="0">
        <references count="1">
          <reference field="0" count="1" selected="0">
            <x v="2"/>
          </reference>
        </references>
      </pivotArea>
    </chartFormat>
    <chartFormat chart="11" format="63" series="1">
      <pivotArea type="data" outline="0" fieldPosition="0">
        <references count="1">
          <reference field="0" count="1" selected="0">
            <x v="3"/>
          </reference>
        </references>
      </pivotArea>
    </chartFormat>
    <chartFormat chart="11" format="64" series="1">
      <pivotArea type="data" outline="0" fieldPosition="0">
        <references count="1">
          <reference field="0" count="1" selected="0">
            <x v="4"/>
          </reference>
        </references>
      </pivotArea>
    </chartFormat>
    <chartFormat chart="11" format="65" series="1">
      <pivotArea type="data" outline="0" fieldPosition="0">
        <references count="1">
          <reference field="0" count="1" selected="0">
            <x v="5"/>
          </reference>
        </references>
      </pivotArea>
    </chartFormat>
    <chartFormat chart="11" format="66" series="1">
      <pivotArea type="data" outline="0" fieldPosition="0">
        <references count="1">
          <reference field="0" count="1" selected="0">
            <x v="6"/>
          </reference>
        </references>
      </pivotArea>
    </chartFormat>
    <chartFormat chart="11" format="67" series="1">
      <pivotArea type="data" outline="0" fieldPosition="0">
        <references count="1">
          <reference field="0" count="1" selected="0">
            <x v="9"/>
          </reference>
        </references>
      </pivotArea>
    </chartFormat>
    <chartFormat chart="11" format="68" series="1">
      <pivotArea type="data" outline="0" fieldPosition="0">
        <references count="1">
          <reference field="0" count="1" selected="0">
            <x v="10"/>
          </reference>
        </references>
      </pivotArea>
    </chartFormat>
    <chartFormat chart="11" format="69" series="1">
      <pivotArea type="data" outline="0" fieldPosition="0">
        <references count="1">
          <reference field="0" count="1" selected="0">
            <x v="11"/>
          </reference>
        </references>
      </pivotArea>
    </chartFormat>
    <chartFormat chart="11" format="70" series="1">
      <pivotArea type="data" outline="0" fieldPosition="0">
        <references count="1">
          <reference field="0" count="1" selected="0">
            <x v="12"/>
          </reference>
        </references>
      </pivotArea>
    </chartFormat>
    <chartFormat chart="11" format="71" series="1">
      <pivotArea type="data" outline="0" fieldPosition="0">
        <references count="1">
          <reference field="0" count="1" selected="0">
            <x v="15"/>
          </reference>
        </references>
      </pivotArea>
    </chartFormat>
    <chartFormat chart="11" format="72" series="1">
      <pivotArea type="data" outline="0" fieldPosition="0">
        <references count="1">
          <reference field="0" count="1" selected="0">
            <x v="16"/>
          </reference>
        </references>
      </pivotArea>
    </chartFormat>
    <chartFormat chart="11" format="73" series="1">
      <pivotArea type="data" outline="0" fieldPosition="0">
        <references count="1">
          <reference field="0" count="1" selected="0">
            <x v="17"/>
          </reference>
        </references>
      </pivotArea>
    </chartFormat>
    <chartFormat chart="11" format="74" series="1">
      <pivotArea type="data" outline="0" fieldPosition="0">
        <references count="1">
          <reference field="0" count="1" selected="0">
            <x v="18"/>
          </reference>
        </references>
      </pivotArea>
    </chartFormat>
    <chartFormat chart="11" format="75" series="1">
      <pivotArea type="data" outline="0" fieldPosition="0">
        <references count="1">
          <reference field="0" count="1" selected="0">
            <x v="19"/>
          </reference>
        </references>
      </pivotArea>
    </chartFormat>
    <chartFormat chart="11" format="76" series="1">
      <pivotArea type="data" outline="0" fieldPosition="0">
        <references count="1">
          <reference field="0" count="1" selected="0">
            <x v="20"/>
          </reference>
        </references>
      </pivotArea>
    </chartFormat>
    <chartFormat chart="11" format="77" series="1">
      <pivotArea type="data" outline="0" fieldPosition="0">
        <references count="1">
          <reference field="0" count="1" selected="0">
            <x v="21"/>
          </reference>
        </references>
      </pivotArea>
    </chartFormat>
    <chartFormat chart="11" format="78" series="1">
      <pivotArea type="data" outline="0" fieldPosition="0">
        <references count="1">
          <reference field="0" count="1" selected="0">
            <x v="22"/>
          </reference>
        </references>
      </pivotArea>
    </chartFormat>
    <chartFormat chart="11" format="79" series="1">
      <pivotArea type="data" outline="0" fieldPosition="0">
        <references count="1">
          <reference field="0" count="1" selected="0">
            <x v="23"/>
          </reference>
        </references>
      </pivotArea>
    </chartFormat>
    <chartFormat chart="11" format="80" series="1">
      <pivotArea type="data" outline="0" fieldPosition="0">
        <references count="2">
          <reference field="4294967294" count="1" selected="0">
            <x v="0"/>
          </reference>
          <reference field="0" count="1" selected="0">
            <x v="0"/>
          </reference>
        </references>
      </pivotArea>
    </chartFormat>
    <chartFormat chart="11" format="81" series="1">
      <pivotArea type="data" outline="0" fieldPosition="0">
        <references count="2">
          <reference field="4294967294" count="1" selected="0">
            <x v="0"/>
          </reference>
          <reference field="0" count="1" selected="0">
            <x v="1"/>
          </reference>
        </references>
      </pivotArea>
    </chartFormat>
    <chartFormat chart="11" format="82" series="1">
      <pivotArea type="data" outline="0" fieldPosition="0">
        <references count="2">
          <reference field="4294967294" count="1" selected="0">
            <x v="0"/>
          </reference>
          <reference field="0" count="1" selected="0">
            <x v="2"/>
          </reference>
        </references>
      </pivotArea>
    </chartFormat>
    <chartFormat chart="11" format="83" series="1">
      <pivotArea type="data" outline="0" fieldPosition="0">
        <references count="2">
          <reference field="4294967294" count="1" selected="0">
            <x v="0"/>
          </reference>
          <reference field="0" count="1" selected="0">
            <x v="3"/>
          </reference>
        </references>
      </pivotArea>
    </chartFormat>
    <chartFormat chart="11" format="84" series="1">
      <pivotArea type="data" outline="0" fieldPosition="0">
        <references count="2">
          <reference field="4294967294" count="1" selected="0">
            <x v="0"/>
          </reference>
          <reference field="0" count="1" selected="0">
            <x v="4"/>
          </reference>
        </references>
      </pivotArea>
    </chartFormat>
    <chartFormat chart="11" format="85" series="1">
      <pivotArea type="data" outline="0" fieldPosition="0">
        <references count="2">
          <reference field="4294967294" count="1" selected="0">
            <x v="0"/>
          </reference>
          <reference field="0" count="1" selected="0">
            <x v="5"/>
          </reference>
        </references>
      </pivotArea>
    </chartFormat>
    <chartFormat chart="11" format="86" series="1">
      <pivotArea type="data" outline="0" fieldPosition="0">
        <references count="2">
          <reference field="4294967294" count="1" selected="0">
            <x v="0"/>
          </reference>
          <reference field="0" count="1" selected="0">
            <x v="6"/>
          </reference>
        </references>
      </pivotArea>
    </chartFormat>
    <chartFormat chart="11" format="87" series="1">
      <pivotArea type="data" outline="0" fieldPosition="0">
        <references count="2">
          <reference field="4294967294" count="1" selected="0">
            <x v="0"/>
          </reference>
          <reference field="0" count="1" selected="0">
            <x v="9"/>
          </reference>
        </references>
      </pivotArea>
    </chartFormat>
    <chartFormat chart="11" format="88" series="1">
      <pivotArea type="data" outline="0" fieldPosition="0">
        <references count="2">
          <reference field="4294967294" count="1" selected="0">
            <x v="0"/>
          </reference>
          <reference field="0" count="1" selected="0">
            <x v="10"/>
          </reference>
        </references>
      </pivotArea>
    </chartFormat>
    <chartFormat chart="11" format="89" series="1">
      <pivotArea type="data" outline="0" fieldPosition="0">
        <references count="2">
          <reference field="4294967294" count="1" selected="0">
            <x v="0"/>
          </reference>
          <reference field="0" count="1" selected="0">
            <x v="11"/>
          </reference>
        </references>
      </pivotArea>
    </chartFormat>
    <chartFormat chart="11" format="90" series="1">
      <pivotArea type="data" outline="0" fieldPosition="0">
        <references count="2">
          <reference field="4294967294" count="1" selected="0">
            <x v="0"/>
          </reference>
          <reference field="0" count="1" selected="0">
            <x v="12"/>
          </reference>
        </references>
      </pivotArea>
    </chartFormat>
    <chartFormat chart="11" format="91" series="1">
      <pivotArea type="data" outline="0" fieldPosition="0">
        <references count="2">
          <reference field="4294967294" count="1" selected="0">
            <x v="0"/>
          </reference>
          <reference field="0" count="1" selected="0">
            <x v="15"/>
          </reference>
        </references>
      </pivotArea>
    </chartFormat>
    <chartFormat chart="11" format="92" series="1">
      <pivotArea type="data" outline="0" fieldPosition="0">
        <references count="2">
          <reference field="4294967294" count="1" selected="0">
            <x v="0"/>
          </reference>
          <reference field="0" count="1" selected="0">
            <x v="16"/>
          </reference>
        </references>
      </pivotArea>
    </chartFormat>
    <chartFormat chart="11" format="93" series="1">
      <pivotArea type="data" outline="0" fieldPosition="0">
        <references count="2">
          <reference field="4294967294" count="1" selected="0">
            <x v="0"/>
          </reference>
          <reference field="0" count="1" selected="0">
            <x v="17"/>
          </reference>
        </references>
      </pivotArea>
    </chartFormat>
    <chartFormat chart="11" format="94" series="1">
      <pivotArea type="data" outline="0" fieldPosition="0">
        <references count="2">
          <reference field="4294967294" count="1" selected="0">
            <x v="0"/>
          </reference>
          <reference field="0" count="1" selected="0">
            <x v="18"/>
          </reference>
        </references>
      </pivotArea>
    </chartFormat>
    <chartFormat chart="11" format="95" series="1">
      <pivotArea type="data" outline="0" fieldPosition="0">
        <references count="2">
          <reference field="4294967294" count="1" selected="0">
            <x v="0"/>
          </reference>
          <reference field="0" count="1" selected="0">
            <x v="19"/>
          </reference>
        </references>
      </pivotArea>
    </chartFormat>
    <chartFormat chart="11" format="96" series="1">
      <pivotArea type="data" outline="0" fieldPosition="0">
        <references count="2">
          <reference field="4294967294" count="1" selected="0">
            <x v="0"/>
          </reference>
          <reference field="0" count="1" selected="0">
            <x v="20"/>
          </reference>
        </references>
      </pivotArea>
    </chartFormat>
    <chartFormat chart="11" format="97" series="1">
      <pivotArea type="data" outline="0" fieldPosition="0">
        <references count="2">
          <reference field="4294967294" count="1" selected="0">
            <x v="0"/>
          </reference>
          <reference field="0" count="1" selected="0">
            <x v="21"/>
          </reference>
        </references>
      </pivotArea>
    </chartFormat>
    <chartFormat chart="11" format="98" series="1">
      <pivotArea type="data" outline="0" fieldPosition="0">
        <references count="2">
          <reference field="4294967294" count="1" selected="0">
            <x v="0"/>
          </reference>
          <reference field="0" count="1" selected="0">
            <x v="22"/>
          </reference>
        </references>
      </pivotArea>
    </chartFormat>
    <chartFormat chart="11" format="99" series="1">
      <pivotArea type="data" outline="0" fieldPosition="0">
        <references count="2">
          <reference field="4294967294" count="1" selected="0">
            <x v="0"/>
          </reference>
          <reference field="0" count="1" selected="0">
            <x v="23"/>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1" displayName="Table1" ref="A1:AD259" totalsRowShown="0" headerRowDxfId="2695" dataDxfId="2694" tableBorderDxfId="2693">
  <autoFilter ref="A1:AD259" xr:uid="{00000000-0009-0000-0100-000001000000}"/>
  <sortState xmlns:xlrd2="http://schemas.microsoft.com/office/spreadsheetml/2017/richdata2" ref="A2:AD259">
    <sortCondition ref="A1:A259"/>
  </sortState>
  <tableColumns count="30">
    <tableColumn id="2" xr3:uid="{00000000-0010-0000-0000-000002000000}" name="SITIO" dataDxfId="2692" dataCellStyle="Normal 2"/>
    <tableColumn id="1" xr3:uid="{00000000-0010-0000-0000-000001000000}" name="MES" dataDxfId="2691"/>
    <tableColumn id="3" xr3:uid="{00000000-0010-0000-0000-000003000000}" name="N-NH4_µM" dataDxfId="2690"/>
    <tableColumn id="4" xr3:uid="{00000000-0010-0000-0000-000004000000}" name="N-NO3_µM" dataDxfId="2689"/>
    <tableColumn id="5" xr3:uid="{00000000-0010-0000-0000-000005000000}" name="N-NO2_µM" dataDxfId="2688"/>
    <tableColumn id="6" xr3:uid="{00000000-0010-0000-0000-000006000000}" name="P-PO4_µM" dataDxfId="2687"/>
    <tableColumn id="7" xr3:uid="{00000000-0010-0000-0000-000007000000}" name="SI-SIO2_µM" dataDxfId="2686"/>
    <tableColumn id="8" xr3:uid="{00000000-0010-0000-0000-000008000000}" name="POP_µM" dataDxfId="2685"/>
    <tableColumn id="9" xr3:uid="{00000000-0010-0000-0000-000009000000}" name="NOP_µM" dataDxfId="2684"/>
    <tableColumn id="10" xr3:uid="{00000000-0010-0000-0000-00000A000000}" name="DOP_µM" dataDxfId="2683"/>
    <tableColumn id="11" xr3:uid="{00000000-0010-0000-0000-00000B000000}" name="DON_µM" dataDxfId="2682"/>
    <tableColumn id="12" xr3:uid="{00000000-0010-0000-0000-00000C000000}" name="PT_µM" dataDxfId="2681"/>
    <tableColumn id="13" xr3:uid="{00000000-0010-0000-0000-00000D000000}" name="NT_µM" dataDxfId="2680"/>
    <tableColumn id="14" xr3:uid="{00000000-0010-0000-0000-00000E000000}" name="N-NH4_µG/L" dataDxfId="2679"/>
    <tableColumn id="15" xr3:uid="{00000000-0010-0000-0000-00000F000000}" name="N-NO3_µG/L" dataDxfId="2678"/>
    <tableColumn id="16" xr3:uid="{00000000-0010-0000-0000-000010000000}" name="N-NO2_µG/L" dataDxfId="2677"/>
    <tableColumn id="17" xr3:uid="{00000000-0010-0000-0000-000011000000}" name="P-PO4_µG/L" dataDxfId="2676"/>
    <tableColumn id="18" xr3:uid="{00000000-0010-0000-0000-000012000000}" name="SI-SIO2_µG/L" dataDxfId="2675"/>
    <tableColumn id="19" xr3:uid="{00000000-0010-0000-0000-000013000000}" name="POP_µG/L" dataDxfId="2674"/>
    <tableColumn id="20" xr3:uid="{00000000-0010-0000-0000-000014000000}" name="NOP_µG/L" dataDxfId="2673"/>
    <tableColumn id="21" xr3:uid="{00000000-0010-0000-0000-000015000000}" name="DOP_µG/L" dataDxfId="2672"/>
    <tableColumn id="22" xr3:uid="{00000000-0010-0000-0000-000016000000}" name="DON_µG/L" dataDxfId="2671"/>
    <tableColumn id="23" xr3:uid="{00000000-0010-0000-0000-000017000000}" name="PT_µG/L" dataDxfId="2670"/>
    <tableColumn id="24" xr3:uid="{00000000-0010-0000-0000-000018000000}" name="NT_µG/L" dataDxfId="2669"/>
    <tableColumn id="25" xr3:uid="{00000000-0010-0000-0000-000019000000}" name="SST_G/M3" dataDxfId="2668"/>
    <tableColumn id="26" xr3:uid="{00000000-0010-0000-0000-00001A000000}" name="CAUDAL_M3/S" dataDxfId="2667"/>
    <tableColumn id="27" xr3:uid="{00000000-0010-0000-0000-00001B000000}" name="CAUDAL_L/S" dataDxfId="2666"/>
    <tableColumn id="28" xr3:uid="{00000000-0010-0000-0000-00001C000000}" name="P_KG/DIA" dataDxfId="2665"/>
    <tableColumn id="29" xr3:uid="{00000000-0010-0000-0000-00001D000000}" name="N_KG/DIA" dataDxfId="2664"/>
    <tableColumn id="30" xr3:uid="{00000000-0010-0000-0000-00001E000000}" name="SST_KG/DIA" dataDxfId="2663"/>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le2" displayName="Table2" ref="A1:AI774" totalsRowShown="0" headerRowDxfId="2662" dataDxfId="2660" headerRowBorderDxfId="2661" tableBorderDxfId="2659" totalsRowBorderDxfId="2658" headerRowCellStyle="Normal_bac">
  <autoFilter ref="A1:AI774" xr:uid="{00000000-0009-0000-0100-000002000000}"/>
  <tableColumns count="35">
    <tableColumn id="2" xr3:uid="{00000000-0010-0000-0100-000002000000}" name="CODIGO" dataDxfId="2657"/>
    <tableColumn id="1" xr3:uid="{00000000-0010-0000-0100-000001000000}" name="SITIO" dataDxfId="2656"/>
    <tableColumn id="3" xr3:uid="{00000000-0010-0000-0100-000003000000}" name="FECHA" dataDxfId="2655"/>
    <tableColumn id="4" xr3:uid="{00000000-0010-0000-0100-000004000000}" name="MES" dataDxfId="2654" dataCellStyle="Normal_chem_1"/>
    <tableColumn id="33" xr3:uid="{00000000-0010-0000-0100-000021000000}" name="AÑO" dataDxfId="2653" dataCellStyle="Normal_chem_1">
      <calculatedColumnFormula>TEXT(D2,"aaaa")</calculatedColumnFormula>
    </tableColumn>
    <tableColumn id="5" xr3:uid="{00000000-0010-0000-0100-000005000000}" name="HORA" dataDxfId="2652"/>
    <tableColumn id="6" xr3:uid="{00000000-0010-0000-0100-000006000000}" name="Temp Aire" dataDxfId="2651"/>
    <tableColumn id="7" xr3:uid="{00000000-0010-0000-0100-000007000000}" name="Temp Agua" dataDxfId="2650"/>
    <tableColumn id="8" xr3:uid="{00000000-0010-0000-0100-000008000000}" name="pH" dataDxfId="2649"/>
    <tableColumn id="9" xr3:uid="{00000000-0010-0000-0100-000009000000}" name="Oxígeno 1" dataDxfId="2648"/>
    <tableColumn id="10" xr3:uid="{00000000-0010-0000-0100-00000A000000}" name="Oxígeno 2" dataDxfId="2647"/>
    <tableColumn id="11" xr3:uid="{00000000-0010-0000-0100-00000B000000}" name="O2 PROM" dataDxfId="2646"/>
    <tableColumn id="12" xr3:uid="{00000000-0010-0000-0100-00000C000000}" name="%SAT. OD" dataDxfId="2645"/>
    <tableColumn id="13" xr3:uid="{00000000-0010-0000-0100-00000D000000}" name="Turbidez 50 ml_x000a_(# incremento)" dataDxfId="2644"/>
    <tableColumn id="14" xr3:uid="{00000000-0010-0000-0100-00000E000000}" name="Turbidez 25 ml_x000a_(# incremento)" dataDxfId="2643"/>
    <tableColumn id="15" xr3:uid="{00000000-0010-0000-0100-00000F000000}" name="TURBIDEZ" dataDxfId="2642"/>
    <tableColumn id="16" xr3:uid="{00000000-0010-0000-0100-000010000000}" name="Alcalinidad" dataDxfId="2641"/>
    <tableColumn id="17" xr3:uid="{00000000-0010-0000-0100-000011000000}" name="Dureza" dataDxfId="2640"/>
    <tableColumn id="18" xr3:uid="{00000000-0010-0000-0100-000012000000}" name="Nitratos" dataDxfId="2639"/>
    <tableColumn id="19" xr3:uid="{00000000-0010-0000-0100-000013000000}" name="Fosfatos" dataDxfId="2638"/>
    <tableColumn id="20" xr3:uid="{00000000-0010-0000-0100-000014000000}" name="HORA2" dataDxfId="2637"/>
    <tableColumn id="23" xr3:uid="{00000000-0010-0000-0100-000017000000}" name="VOLUMEN MUESTRA" dataDxfId="2636"/>
    <tableColumn id="21" xr3:uid="{00000000-0010-0000-0100-000015000000}" name="TEMP. INCUBACIÓN" dataDxfId="2635"/>
    <tableColumn id="22" xr3:uid="{00000000-0010-0000-0100-000016000000}" name="TIEMPO INCUBACIÓN" dataDxfId="2634"/>
    <tableColumn id="24" xr3:uid="{00000000-0010-0000-0100-000018000000}" name="E. COLI M1" dataDxfId="2633"/>
    <tableColumn id="25" xr3:uid="{00000000-0010-0000-0100-000019000000}" name="E. COLI M2" dataDxfId="2632"/>
    <tableColumn id="26" xr3:uid="{00000000-0010-0000-0100-00001A000000}" name="E. COLI M3" dataDxfId="2631"/>
    <tableColumn id="27" xr3:uid="{00000000-0010-0000-0100-00001B000000}" name="E. COLI TOTAL" dataDxfId="2630" dataCellStyle="Normal_Sheet1"/>
    <tableColumn id="28" xr3:uid="{00000000-0010-0000-0100-00001C000000}" name="OTROS COLIFORMES M1" dataDxfId="2629"/>
    <tableColumn id="29" xr3:uid="{00000000-0010-0000-0100-00001D000000}" name="OTROS COLIFORMES M2" dataDxfId="2628"/>
    <tableColumn id="30" xr3:uid="{00000000-0010-0000-0100-00001E000000}" name="OTROS COLIFORMES M3" dataDxfId="2627"/>
    <tableColumn id="31" xr3:uid="{00000000-0010-0000-0100-00001F000000}" name="OTROS COLIFORMES (TOTAL)" dataDxfId="2626"/>
    <tableColumn id="34" xr3:uid="{E795B944-23DD-4378-B4A4-4567FE574061}" name="TDS" dataDxfId="2625"/>
    <tableColumn id="35" xr3:uid="{56C9891B-1D93-408D-8864-9961BDDC288B}" name="CAUDAL EN LITROS/SEGUNDO" dataDxfId="2624"/>
    <tableColumn id="32" xr3:uid="{00000000-0010-0000-0100-000020000000}" name="OBSERVACIONES" dataDxfId="2623" dataCellStyle="Normal_chem_1"/>
  </tableColumns>
  <tableStyleInfo name="TableStyleLight14"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pivotTable" Target="../pivotTables/pivotTable28.xml"/><Relationship Id="rId2" Type="http://schemas.openxmlformats.org/officeDocument/2006/relationships/pivotTable" Target="../pivotTables/pivotTable27.xml"/><Relationship Id="rId1" Type="http://schemas.openxmlformats.org/officeDocument/2006/relationships/pivotTable" Target="../pivotTables/pivotTable26.xml"/><Relationship Id="rId6" Type="http://schemas.openxmlformats.org/officeDocument/2006/relationships/drawing" Target="../drawings/drawing7.xml"/><Relationship Id="rId5" Type="http://schemas.openxmlformats.org/officeDocument/2006/relationships/pivotTable" Target="../pivotTables/pivotTable30.xml"/><Relationship Id="rId4" Type="http://schemas.openxmlformats.org/officeDocument/2006/relationships/pivotTable" Target="../pivotTables/pivotTable29.xml"/></Relationships>
</file>

<file path=xl/worksheets/_rels/sheet11.xml.rels><?xml version="1.0" encoding="UTF-8" standalone="yes"?>
<Relationships xmlns="http://schemas.openxmlformats.org/package/2006/relationships"><Relationship Id="rId3" Type="http://schemas.openxmlformats.org/officeDocument/2006/relationships/pivotTable" Target="../pivotTables/pivotTable33.xml"/><Relationship Id="rId2" Type="http://schemas.openxmlformats.org/officeDocument/2006/relationships/pivotTable" Target="../pivotTables/pivotTable32.xml"/><Relationship Id="rId1" Type="http://schemas.openxmlformats.org/officeDocument/2006/relationships/pivotTable" Target="../pivotTables/pivotTable31.xml"/><Relationship Id="rId6" Type="http://schemas.openxmlformats.org/officeDocument/2006/relationships/drawing" Target="../drawings/drawing8.xml"/><Relationship Id="rId5" Type="http://schemas.openxmlformats.org/officeDocument/2006/relationships/pivotTable" Target="../pivotTables/pivotTable35.xml"/><Relationship Id="rId4" Type="http://schemas.openxmlformats.org/officeDocument/2006/relationships/pivotTable" Target="../pivotTables/pivotTable34.xml"/></Relationships>
</file>

<file path=xl/worksheets/_rels/sheet12.xml.rels><?xml version="1.0" encoding="UTF-8" standalone="yes"?>
<Relationships xmlns="http://schemas.openxmlformats.org/package/2006/relationships"><Relationship Id="rId3" Type="http://schemas.openxmlformats.org/officeDocument/2006/relationships/pivotTable" Target="../pivotTables/pivotTable38.xml"/><Relationship Id="rId2" Type="http://schemas.openxmlformats.org/officeDocument/2006/relationships/pivotTable" Target="../pivotTables/pivotTable37.xml"/><Relationship Id="rId1" Type="http://schemas.openxmlformats.org/officeDocument/2006/relationships/pivotTable" Target="../pivotTables/pivotTable36.xml"/><Relationship Id="rId6" Type="http://schemas.openxmlformats.org/officeDocument/2006/relationships/drawing" Target="../drawings/drawing9.xml"/><Relationship Id="rId5" Type="http://schemas.openxmlformats.org/officeDocument/2006/relationships/pivotTable" Target="../pivotTables/pivotTable40.xml"/><Relationship Id="rId4" Type="http://schemas.openxmlformats.org/officeDocument/2006/relationships/pivotTable" Target="../pivotTables/pivotTable39.xml"/></Relationships>
</file>

<file path=xl/worksheets/_rels/sheet13.xml.rels><?xml version="1.0" encoding="UTF-8" standalone="yes"?>
<Relationships xmlns="http://schemas.openxmlformats.org/package/2006/relationships"><Relationship Id="rId3" Type="http://schemas.openxmlformats.org/officeDocument/2006/relationships/pivotTable" Target="../pivotTables/pivotTable43.xml"/><Relationship Id="rId2" Type="http://schemas.openxmlformats.org/officeDocument/2006/relationships/pivotTable" Target="../pivotTables/pivotTable42.xml"/><Relationship Id="rId1" Type="http://schemas.openxmlformats.org/officeDocument/2006/relationships/pivotTable" Target="../pivotTables/pivotTable41.xml"/><Relationship Id="rId6" Type="http://schemas.openxmlformats.org/officeDocument/2006/relationships/drawing" Target="../drawings/drawing10.xml"/><Relationship Id="rId5" Type="http://schemas.openxmlformats.org/officeDocument/2006/relationships/pivotTable" Target="../pivotTables/pivotTable45.xml"/><Relationship Id="rId4" Type="http://schemas.openxmlformats.org/officeDocument/2006/relationships/pivotTable" Target="../pivotTables/pivotTable44.xml"/></Relationships>
</file>

<file path=xl/worksheets/_rels/sheet14.xml.rels><?xml version="1.0" encoding="UTF-8" standalone="yes"?>
<Relationships xmlns="http://schemas.openxmlformats.org/package/2006/relationships"><Relationship Id="rId3" Type="http://schemas.openxmlformats.org/officeDocument/2006/relationships/pivotTable" Target="../pivotTables/pivotTable48.xml"/><Relationship Id="rId2" Type="http://schemas.openxmlformats.org/officeDocument/2006/relationships/pivotTable" Target="../pivotTables/pivotTable47.xml"/><Relationship Id="rId1" Type="http://schemas.openxmlformats.org/officeDocument/2006/relationships/pivotTable" Target="../pivotTables/pivotTable46.xml"/><Relationship Id="rId6" Type="http://schemas.openxmlformats.org/officeDocument/2006/relationships/drawing" Target="../drawings/drawing11.xml"/><Relationship Id="rId5" Type="http://schemas.openxmlformats.org/officeDocument/2006/relationships/pivotTable" Target="../pivotTables/pivotTable50.xml"/><Relationship Id="rId4" Type="http://schemas.openxmlformats.org/officeDocument/2006/relationships/pivotTable" Target="../pivotTables/pivotTable49.xml"/></Relationships>
</file>

<file path=xl/worksheets/_rels/sheet15.xml.rels><?xml version="1.0" encoding="UTF-8" standalone="yes"?>
<Relationships xmlns="http://schemas.openxmlformats.org/package/2006/relationships"><Relationship Id="rId3" Type="http://schemas.openxmlformats.org/officeDocument/2006/relationships/pivotTable" Target="../pivotTables/pivotTable53.xml"/><Relationship Id="rId2" Type="http://schemas.openxmlformats.org/officeDocument/2006/relationships/pivotTable" Target="../pivotTables/pivotTable52.xml"/><Relationship Id="rId1" Type="http://schemas.openxmlformats.org/officeDocument/2006/relationships/pivotTable" Target="../pivotTables/pivotTable51.xml"/><Relationship Id="rId6" Type="http://schemas.openxmlformats.org/officeDocument/2006/relationships/drawing" Target="../drawings/drawing12.xml"/><Relationship Id="rId5" Type="http://schemas.openxmlformats.org/officeDocument/2006/relationships/pivotTable" Target="../pivotTables/pivotTable55.xml"/><Relationship Id="rId4" Type="http://schemas.openxmlformats.org/officeDocument/2006/relationships/pivotTable" Target="../pivotTables/pivotTable54.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ivotTable" Target="../pivotTables/pivotTable56.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drawing" Target="../drawings/drawing2.xml"/><Relationship Id="rId5" Type="http://schemas.openxmlformats.org/officeDocument/2006/relationships/pivotTable" Target="../pivotTables/pivotTable5.xml"/><Relationship Id="rId4" Type="http://schemas.openxmlformats.org/officeDocument/2006/relationships/pivotTable" Target="../pivotTables/pivotTable4.xml"/></Relationships>
</file>

<file path=xl/worksheets/_rels/sheet6.xml.rels><?xml version="1.0" encoding="UTF-8" standalone="yes"?>
<Relationships xmlns="http://schemas.openxmlformats.org/package/2006/relationships"><Relationship Id="rId3" Type="http://schemas.openxmlformats.org/officeDocument/2006/relationships/pivotTable" Target="../pivotTables/pivotTable8.xml"/><Relationship Id="rId2" Type="http://schemas.openxmlformats.org/officeDocument/2006/relationships/pivotTable" Target="../pivotTables/pivotTable7.xml"/><Relationship Id="rId1" Type="http://schemas.openxmlformats.org/officeDocument/2006/relationships/pivotTable" Target="../pivotTables/pivotTable6.xml"/><Relationship Id="rId6" Type="http://schemas.openxmlformats.org/officeDocument/2006/relationships/drawing" Target="../drawings/drawing3.xml"/><Relationship Id="rId5" Type="http://schemas.openxmlformats.org/officeDocument/2006/relationships/pivotTable" Target="../pivotTables/pivotTable10.xml"/><Relationship Id="rId4" Type="http://schemas.openxmlformats.org/officeDocument/2006/relationships/pivotTable" Target="../pivotTables/pivotTable9.xml"/></Relationships>
</file>

<file path=xl/worksheets/_rels/sheet7.xml.rels><?xml version="1.0" encoding="UTF-8" standalone="yes"?>
<Relationships xmlns="http://schemas.openxmlformats.org/package/2006/relationships"><Relationship Id="rId3" Type="http://schemas.openxmlformats.org/officeDocument/2006/relationships/pivotTable" Target="../pivotTables/pivotTable13.xml"/><Relationship Id="rId2" Type="http://schemas.openxmlformats.org/officeDocument/2006/relationships/pivotTable" Target="../pivotTables/pivotTable12.xml"/><Relationship Id="rId1" Type="http://schemas.openxmlformats.org/officeDocument/2006/relationships/pivotTable" Target="../pivotTables/pivotTable11.xml"/><Relationship Id="rId6" Type="http://schemas.openxmlformats.org/officeDocument/2006/relationships/drawing" Target="../drawings/drawing4.xml"/><Relationship Id="rId5" Type="http://schemas.openxmlformats.org/officeDocument/2006/relationships/pivotTable" Target="../pivotTables/pivotTable15.xml"/><Relationship Id="rId4" Type="http://schemas.openxmlformats.org/officeDocument/2006/relationships/pivotTable" Target="../pivotTables/pivotTable14.xml"/></Relationships>
</file>

<file path=xl/worksheets/_rels/sheet8.xml.rels><?xml version="1.0" encoding="UTF-8" standalone="yes"?>
<Relationships xmlns="http://schemas.openxmlformats.org/package/2006/relationships"><Relationship Id="rId3" Type="http://schemas.openxmlformats.org/officeDocument/2006/relationships/pivotTable" Target="../pivotTables/pivotTable18.xml"/><Relationship Id="rId2" Type="http://schemas.openxmlformats.org/officeDocument/2006/relationships/pivotTable" Target="../pivotTables/pivotTable17.xml"/><Relationship Id="rId1" Type="http://schemas.openxmlformats.org/officeDocument/2006/relationships/pivotTable" Target="../pivotTables/pivotTable16.xml"/><Relationship Id="rId6" Type="http://schemas.openxmlformats.org/officeDocument/2006/relationships/drawing" Target="../drawings/drawing5.xml"/><Relationship Id="rId5" Type="http://schemas.openxmlformats.org/officeDocument/2006/relationships/pivotTable" Target="../pivotTables/pivotTable20.xml"/><Relationship Id="rId4" Type="http://schemas.openxmlformats.org/officeDocument/2006/relationships/pivotTable" Target="../pivotTables/pivotTable19.xml"/></Relationships>
</file>

<file path=xl/worksheets/_rels/sheet9.xml.rels><?xml version="1.0" encoding="UTF-8" standalone="yes"?>
<Relationships xmlns="http://schemas.openxmlformats.org/package/2006/relationships"><Relationship Id="rId3" Type="http://schemas.openxmlformats.org/officeDocument/2006/relationships/pivotTable" Target="../pivotTables/pivotTable23.xml"/><Relationship Id="rId2" Type="http://schemas.openxmlformats.org/officeDocument/2006/relationships/pivotTable" Target="../pivotTables/pivotTable22.xml"/><Relationship Id="rId1" Type="http://schemas.openxmlformats.org/officeDocument/2006/relationships/pivotTable" Target="../pivotTables/pivotTable21.xml"/><Relationship Id="rId6" Type="http://schemas.openxmlformats.org/officeDocument/2006/relationships/drawing" Target="../drawings/drawing6.xml"/><Relationship Id="rId5" Type="http://schemas.openxmlformats.org/officeDocument/2006/relationships/pivotTable" Target="../pivotTables/pivotTable25.xml"/><Relationship Id="rId4" Type="http://schemas.openxmlformats.org/officeDocument/2006/relationships/pivotTable" Target="../pivotTables/pivotTable2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R46"/>
  <sheetViews>
    <sheetView topLeftCell="A4" workbookViewId="0">
      <selection activeCell="B8" sqref="B8"/>
    </sheetView>
  </sheetViews>
  <sheetFormatPr baseColWidth="10" defaultColWidth="9.140625" defaultRowHeight="15" x14ac:dyDescent="0.25"/>
  <sheetData>
    <row r="1" spans="1:18" ht="31.5" thickTop="1" thickBot="1" x14ac:dyDescent="0.3">
      <c r="A1" s="37" t="s">
        <v>158</v>
      </c>
      <c r="B1" s="282" t="s">
        <v>159</v>
      </c>
      <c r="C1" s="283"/>
      <c r="D1" s="283"/>
      <c r="E1" s="283"/>
      <c r="F1" s="283"/>
      <c r="G1" s="283"/>
      <c r="H1" s="283"/>
      <c r="I1" s="283"/>
      <c r="J1" s="283"/>
      <c r="K1" s="284"/>
    </row>
    <row r="2" spans="1:18" ht="15.75" thickBot="1" x14ac:dyDescent="0.3">
      <c r="A2" s="41" t="s">
        <v>27</v>
      </c>
      <c r="B2" s="40">
        <v>0.29166666666666669</v>
      </c>
      <c r="C2" s="38">
        <v>0.33333333333333331</v>
      </c>
      <c r="D2" s="38">
        <v>0.375</v>
      </c>
      <c r="E2" s="38">
        <v>0.41666666666666669</v>
      </c>
      <c r="F2" s="38">
        <v>0.45833333333333298</v>
      </c>
      <c r="G2" s="38">
        <v>0.5</v>
      </c>
      <c r="H2" s="38">
        <v>0.54166666666666696</v>
      </c>
      <c r="I2" s="38">
        <v>0.58333333333333304</v>
      </c>
      <c r="J2" s="38">
        <v>0.625</v>
      </c>
      <c r="K2" s="39">
        <v>0.66666666666666696</v>
      </c>
    </row>
    <row r="3" spans="1:18" x14ac:dyDescent="0.25">
      <c r="A3" s="35">
        <v>0.5</v>
      </c>
      <c r="B3" s="50">
        <v>43</v>
      </c>
      <c r="C3" s="51">
        <v>44</v>
      </c>
      <c r="D3" s="51">
        <v>45</v>
      </c>
      <c r="E3" s="43"/>
      <c r="F3" s="43"/>
      <c r="G3" s="43"/>
      <c r="H3" s="43"/>
      <c r="I3" s="43"/>
      <c r="J3" s="43"/>
      <c r="K3" s="44"/>
    </row>
    <row r="4" spans="1:18" x14ac:dyDescent="0.25">
      <c r="A4" s="35">
        <v>0.54166666666666696</v>
      </c>
      <c r="B4" s="52">
        <v>42</v>
      </c>
      <c r="C4" s="53">
        <v>43</v>
      </c>
      <c r="D4" s="53">
        <v>44</v>
      </c>
      <c r="E4" s="53">
        <v>45</v>
      </c>
      <c r="F4" s="42"/>
      <c r="G4" s="42"/>
      <c r="H4" s="42"/>
      <c r="I4" s="42"/>
      <c r="J4" s="42"/>
      <c r="K4" s="45"/>
    </row>
    <row r="5" spans="1:18" x14ac:dyDescent="0.25">
      <c r="A5" s="35">
        <v>0.58333333333333304</v>
      </c>
      <c r="B5" s="52">
        <v>41</v>
      </c>
      <c r="C5" s="53">
        <v>42</v>
      </c>
      <c r="D5" s="53">
        <v>43</v>
      </c>
      <c r="E5" s="53">
        <v>44</v>
      </c>
      <c r="F5" s="53">
        <v>45</v>
      </c>
      <c r="G5" s="42"/>
      <c r="H5" s="42"/>
      <c r="I5" s="42"/>
      <c r="J5" s="42"/>
      <c r="K5" s="45"/>
    </row>
    <row r="6" spans="1:18" x14ac:dyDescent="0.25">
      <c r="A6" s="35">
        <v>0.625</v>
      </c>
      <c r="B6" s="52">
        <v>40</v>
      </c>
      <c r="C6" s="53">
        <v>41</v>
      </c>
      <c r="D6" s="53">
        <v>42</v>
      </c>
      <c r="E6" s="53">
        <v>43</v>
      </c>
      <c r="F6" s="53">
        <v>44</v>
      </c>
      <c r="G6" s="53">
        <v>45</v>
      </c>
      <c r="H6" s="42"/>
      <c r="I6" s="42"/>
      <c r="J6" s="42"/>
      <c r="K6" s="45"/>
    </row>
    <row r="7" spans="1:18" x14ac:dyDescent="0.25">
      <c r="A7" s="35">
        <v>0.66666666666666696</v>
      </c>
      <c r="B7" s="52">
        <v>39</v>
      </c>
      <c r="C7" s="53">
        <v>40</v>
      </c>
      <c r="D7" s="53">
        <v>41</v>
      </c>
      <c r="E7" s="53">
        <v>42</v>
      </c>
      <c r="F7" s="53">
        <v>43</v>
      </c>
      <c r="G7" s="53">
        <v>44</v>
      </c>
      <c r="H7" s="53">
        <v>45</v>
      </c>
      <c r="I7" s="42"/>
      <c r="J7" s="42"/>
      <c r="K7" s="45"/>
    </row>
    <row r="8" spans="1:18" x14ac:dyDescent="0.25">
      <c r="A8" s="35">
        <v>0.70833333333333304</v>
      </c>
      <c r="B8" s="46">
        <v>38</v>
      </c>
      <c r="C8" s="53">
        <v>39</v>
      </c>
      <c r="D8" s="53">
        <v>40</v>
      </c>
      <c r="E8" s="53">
        <v>41</v>
      </c>
      <c r="F8" s="53">
        <v>42</v>
      </c>
      <c r="G8" s="53">
        <v>43</v>
      </c>
      <c r="H8" s="53">
        <v>44</v>
      </c>
      <c r="I8" s="53">
        <v>45</v>
      </c>
      <c r="J8" s="42"/>
      <c r="K8" s="45"/>
    </row>
    <row r="9" spans="1:18" x14ac:dyDescent="0.25">
      <c r="A9" s="35">
        <v>0.75</v>
      </c>
      <c r="B9" s="46">
        <v>37</v>
      </c>
      <c r="C9" s="48">
        <v>38</v>
      </c>
      <c r="D9" s="53">
        <v>39</v>
      </c>
      <c r="E9" s="53">
        <v>40</v>
      </c>
      <c r="F9" s="53">
        <v>41</v>
      </c>
      <c r="G9" s="53">
        <v>42</v>
      </c>
      <c r="H9" s="53">
        <v>43</v>
      </c>
      <c r="I9" s="53">
        <v>44</v>
      </c>
      <c r="J9" s="53">
        <v>45</v>
      </c>
      <c r="K9" s="45"/>
    </row>
    <row r="10" spans="1:18" ht="15.75" thickBot="1" x14ac:dyDescent="0.3">
      <c r="A10" s="36">
        <v>0.79166666666666696</v>
      </c>
      <c r="B10" s="47">
        <v>36</v>
      </c>
      <c r="C10" s="49">
        <v>37</v>
      </c>
      <c r="D10" s="49">
        <v>38</v>
      </c>
      <c r="E10" s="54">
        <v>39</v>
      </c>
      <c r="F10" s="54">
        <v>40</v>
      </c>
      <c r="G10" s="54">
        <v>41</v>
      </c>
      <c r="H10" s="54">
        <v>42</v>
      </c>
      <c r="I10" s="54">
        <v>43</v>
      </c>
      <c r="J10" s="54">
        <v>44</v>
      </c>
      <c r="K10" s="55">
        <v>45</v>
      </c>
    </row>
    <row r="11" spans="1:18" ht="15.75" thickTop="1" x14ac:dyDescent="0.25"/>
    <row r="13" spans="1:18" x14ac:dyDescent="0.25">
      <c r="A13" s="17"/>
      <c r="B13" s="17"/>
      <c r="C13" s="17"/>
      <c r="D13" s="17"/>
      <c r="E13" s="17"/>
      <c r="F13" s="17"/>
      <c r="G13" s="17"/>
      <c r="H13" s="17"/>
      <c r="I13" s="16"/>
      <c r="J13" s="16"/>
      <c r="K13" s="17"/>
      <c r="L13" s="18"/>
      <c r="M13" s="18"/>
      <c r="N13" s="18"/>
      <c r="O13" s="18"/>
      <c r="P13" s="19"/>
      <c r="Q13" s="19"/>
      <c r="R13" s="19"/>
    </row>
    <row r="14" spans="1:18" x14ac:dyDescent="0.25">
      <c r="A14" s="19"/>
      <c r="B14" s="19"/>
      <c r="C14" s="19"/>
      <c r="D14" s="19"/>
      <c r="F14" s="19"/>
      <c r="G14" s="20"/>
      <c r="H14" s="20"/>
      <c r="I14" s="20"/>
      <c r="J14" s="20"/>
      <c r="K14" s="20"/>
      <c r="L14" s="20"/>
      <c r="M14" s="20"/>
      <c r="N14" s="20"/>
      <c r="O14" s="20"/>
      <c r="P14" s="20"/>
    </row>
    <row r="15" spans="1:18" x14ac:dyDescent="0.25">
      <c r="A15" s="19"/>
      <c r="B15" s="19"/>
      <c r="C15" s="19"/>
      <c r="F15" s="19"/>
      <c r="G15" s="20"/>
      <c r="H15" s="20"/>
      <c r="I15" s="20"/>
      <c r="J15" s="20"/>
      <c r="K15" s="20"/>
      <c r="L15" s="20"/>
      <c r="M15" s="20"/>
      <c r="N15" s="20"/>
      <c r="O15" s="20"/>
      <c r="P15" s="20"/>
    </row>
    <row r="16" spans="1:18" x14ac:dyDescent="0.25">
      <c r="A16" s="19"/>
      <c r="B16" s="19"/>
      <c r="C16" s="19"/>
      <c r="F16" s="19"/>
      <c r="G16" s="20"/>
      <c r="H16" s="20"/>
      <c r="I16" s="20"/>
      <c r="J16" s="20"/>
      <c r="K16" s="20"/>
      <c r="L16" s="20"/>
      <c r="M16" s="20"/>
      <c r="N16" s="20"/>
      <c r="O16" s="20"/>
      <c r="P16" s="20"/>
    </row>
    <row r="17" spans="1:16" x14ac:dyDescent="0.25">
      <c r="A17" s="20"/>
      <c r="B17" s="20"/>
      <c r="C17" s="20"/>
      <c r="F17" s="19"/>
      <c r="G17" s="20"/>
      <c r="H17" s="20"/>
      <c r="I17" s="20"/>
      <c r="J17" s="20"/>
      <c r="K17" s="20"/>
      <c r="L17" s="20"/>
      <c r="M17" s="20"/>
      <c r="N17" s="20"/>
      <c r="O17" s="20"/>
      <c r="P17" s="20"/>
    </row>
    <row r="18" spans="1:16" x14ac:dyDescent="0.25">
      <c r="A18" s="20"/>
      <c r="B18" s="20"/>
      <c r="C18" s="20"/>
      <c r="F18" s="19"/>
      <c r="G18" s="20"/>
      <c r="H18" s="20"/>
      <c r="I18" s="20"/>
      <c r="J18" s="20"/>
      <c r="K18" s="20"/>
      <c r="L18" s="20"/>
      <c r="M18" s="20"/>
      <c r="N18" s="20"/>
      <c r="O18" s="20"/>
      <c r="P18" s="20"/>
    </row>
    <row r="19" spans="1:16" x14ac:dyDescent="0.25">
      <c r="A19" s="20"/>
      <c r="B19" s="20"/>
      <c r="C19" s="20"/>
      <c r="F19" s="19"/>
      <c r="G19" s="20"/>
      <c r="H19" s="20"/>
      <c r="I19" s="20"/>
      <c r="J19" s="20"/>
      <c r="K19" s="20"/>
      <c r="L19" s="20"/>
      <c r="M19" s="20"/>
      <c r="N19" s="20"/>
      <c r="O19" s="20"/>
      <c r="P19" s="20"/>
    </row>
    <row r="20" spans="1:16" x14ac:dyDescent="0.25">
      <c r="A20" s="20"/>
      <c r="B20" s="20"/>
      <c r="C20" s="20"/>
      <c r="F20" s="19"/>
      <c r="G20" s="20"/>
      <c r="H20" s="20"/>
      <c r="I20" s="20"/>
      <c r="J20" s="20"/>
      <c r="K20" s="20"/>
      <c r="L20" s="20"/>
      <c r="M20" s="20"/>
      <c r="N20" s="20"/>
      <c r="O20" s="20"/>
      <c r="P20" s="20"/>
    </row>
    <row r="21" spans="1:16" x14ac:dyDescent="0.25">
      <c r="A21" s="20"/>
      <c r="B21" s="20"/>
      <c r="C21" s="20"/>
      <c r="F21" s="19"/>
      <c r="G21" s="20"/>
      <c r="H21" s="20"/>
      <c r="I21" s="20"/>
      <c r="J21" s="20"/>
      <c r="K21" s="20"/>
      <c r="L21" s="20"/>
      <c r="M21" s="20"/>
      <c r="N21" s="20"/>
      <c r="O21" s="20"/>
      <c r="P21" s="20"/>
    </row>
    <row r="22" spans="1:16" x14ac:dyDescent="0.25">
      <c r="A22" s="20"/>
      <c r="B22" s="20"/>
      <c r="C22" s="20"/>
      <c r="F22" s="19"/>
      <c r="G22" s="20"/>
      <c r="H22" s="20"/>
      <c r="I22" s="20"/>
      <c r="J22" s="20"/>
      <c r="K22" s="20"/>
      <c r="L22" s="20"/>
      <c r="M22" s="20"/>
      <c r="N22" s="20"/>
      <c r="O22" s="20"/>
      <c r="P22" s="20"/>
    </row>
    <row r="23" spans="1:16" x14ac:dyDescent="0.25">
      <c r="A23" s="20"/>
      <c r="B23" s="20"/>
      <c r="C23" s="20"/>
      <c r="F23" s="19"/>
      <c r="G23" s="20"/>
      <c r="H23" s="20"/>
      <c r="I23" s="20"/>
      <c r="J23" s="20"/>
      <c r="K23" s="20"/>
      <c r="L23" s="20"/>
      <c r="M23" s="20"/>
      <c r="N23" s="20"/>
      <c r="O23" s="20"/>
      <c r="P23" s="20"/>
    </row>
    <row r="24" spans="1:16" x14ac:dyDescent="0.25">
      <c r="A24" s="20"/>
      <c r="B24" s="20"/>
      <c r="C24" s="20"/>
      <c r="F24" s="19"/>
      <c r="G24" s="20"/>
      <c r="H24" s="20"/>
      <c r="I24" s="20"/>
      <c r="J24" s="20"/>
      <c r="K24" s="20"/>
      <c r="L24" s="20"/>
      <c r="M24" s="20"/>
      <c r="N24" s="20"/>
      <c r="O24" s="20"/>
      <c r="P24" s="20"/>
    </row>
    <row r="25" spans="1:16" x14ac:dyDescent="0.25">
      <c r="A25" s="19"/>
      <c r="B25" s="19"/>
      <c r="C25" s="19"/>
      <c r="D25" s="19"/>
      <c r="F25" s="19"/>
      <c r="G25" s="20"/>
      <c r="H25" s="20"/>
      <c r="I25" s="20"/>
      <c r="J25" s="20"/>
      <c r="K25" s="20"/>
      <c r="L25" s="20"/>
      <c r="M25" s="20"/>
      <c r="N25" s="20"/>
      <c r="O25" s="20"/>
      <c r="P25" s="20"/>
    </row>
    <row r="26" spans="1:16" x14ac:dyDescent="0.25">
      <c r="A26" s="19"/>
      <c r="B26" s="19"/>
      <c r="C26" s="19"/>
      <c r="D26" s="19"/>
      <c r="F26" s="19"/>
      <c r="G26" s="20"/>
      <c r="H26" s="20"/>
      <c r="I26" s="20"/>
      <c r="J26" s="20"/>
      <c r="K26" s="20"/>
      <c r="L26" s="20"/>
      <c r="M26" s="20"/>
      <c r="N26" s="20"/>
      <c r="O26" s="20"/>
      <c r="P26" s="20"/>
    </row>
    <row r="27" spans="1:16" x14ac:dyDescent="0.25">
      <c r="A27" s="19"/>
      <c r="B27" s="19"/>
      <c r="C27" s="19"/>
      <c r="D27" s="19"/>
      <c r="F27" s="19"/>
      <c r="G27" s="20"/>
      <c r="H27" s="20"/>
      <c r="I27" s="20"/>
      <c r="J27" s="20"/>
      <c r="K27" s="20"/>
      <c r="L27" s="20"/>
      <c r="M27" s="20"/>
      <c r="N27" s="20"/>
      <c r="O27" s="20"/>
      <c r="P27" s="20"/>
    </row>
    <row r="28" spans="1:16" x14ac:dyDescent="0.25">
      <c r="A28" s="20"/>
      <c r="B28" s="20"/>
      <c r="C28" s="20"/>
      <c r="D28" s="20"/>
      <c r="F28" s="19"/>
      <c r="G28" s="20"/>
      <c r="H28" s="20"/>
      <c r="I28" s="20"/>
      <c r="J28" s="20"/>
      <c r="K28" s="20"/>
      <c r="L28" s="20"/>
      <c r="M28" s="20"/>
      <c r="N28" s="20"/>
      <c r="O28" s="20"/>
      <c r="P28" s="20"/>
    </row>
    <row r="29" spans="1:16" x14ac:dyDescent="0.25">
      <c r="A29" s="20"/>
      <c r="B29" s="20"/>
      <c r="C29" s="20"/>
      <c r="D29" s="20"/>
      <c r="F29" s="19"/>
      <c r="G29" s="20"/>
      <c r="H29" s="20"/>
      <c r="I29" s="20"/>
      <c r="J29" s="20"/>
      <c r="K29" s="20"/>
      <c r="L29" s="20"/>
      <c r="M29" s="20"/>
      <c r="N29" s="20"/>
      <c r="O29" s="20"/>
      <c r="P29" s="20"/>
    </row>
    <row r="30" spans="1:16" x14ac:dyDescent="0.25">
      <c r="A30" s="20"/>
      <c r="B30" s="20"/>
      <c r="C30" s="20"/>
      <c r="D30" s="20"/>
      <c r="F30" s="19"/>
      <c r="G30" s="20"/>
      <c r="H30" s="20"/>
      <c r="I30" s="20"/>
      <c r="J30" s="20"/>
      <c r="K30" s="20"/>
      <c r="L30" s="20"/>
      <c r="M30" s="20"/>
      <c r="N30" s="20"/>
      <c r="O30" s="20"/>
      <c r="P30" s="20"/>
    </row>
    <row r="31" spans="1:16" x14ac:dyDescent="0.25">
      <c r="A31" s="20"/>
      <c r="B31" s="20"/>
      <c r="C31" s="20"/>
      <c r="D31" s="20"/>
      <c r="F31" s="19"/>
      <c r="G31" s="20"/>
      <c r="H31" s="20"/>
      <c r="I31" s="20"/>
      <c r="J31" s="20"/>
      <c r="K31" s="20"/>
      <c r="L31" s="20"/>
      <c r="M31" s="20"/>
      <c r="N31" s="20"/>
      <c r="O31" s="20"/>
      <c r="P31" s="20"/>
    </row>
    <row r="32" spans="1:16" x14ac:dyDescent="0.25">
      <c r="A32" s="20"/>
      <c r="B32" s="20"/>
      <c r="C32" s="20"/>
      <c r="D32" s="20"/>
      <c r="F32" s="19"/>
      <c r="G32" s="20"/>
      <c r="H32" s="20"/>
      <c r="I32" s="20"/>
      <c r="J32" s="20"/>
      <c r="K32" s="20"/>
      <c r="L32" s="20"/>
      <c r="M32" s="20"/>
      <c r="N32" s="20"/>
      <c r="O32" s="20"/>
      <c r="P32" s="20"/>
    </row>
    <row r="33" spans="1:16" x14ac:dyDescent="0.25">
      <c r="A33" s="20"/>
      <c r="B33" s="20"/>
      <c r="C33" s="20"/>
      <c r="D33" s="20"/>
      <c r="F33" s="19"/>
      <c r="G33" s="20"/>
      <c r="H33" s="20"/>
      <c r="I33" s="20"/>
      <c r="J33" s="20"/>
      <c r="K33" s="20"/>
      <c r="L33" s="20"/>
      <c r="M33" s="20"/>
      <c r="N33" s="20"/>
      <c r="O33" s="20"/>
      <c r="P33" s="20"/>
    </row>
    <row r="34" spans="1:16" x14ac:dyDescent="0.25">
      <c r="A34" s="20"/>
      <c r="B34" s="20"/>
      <c r="C34" s="20"/>
      <c r="D34" s="20"/>
      <c r="F34" s="19"/>
      <c r="G34" s="20"/>
      <c r="H34" s="20"/>
      <c r="I34" s="20"/>
      <c r="J34" s="20"/>
      <c r="K34" s="20"/>
      <c r="L34" s="20"/>
      <c r="M34" s="20"/>
      <c r="N34" s="20"/>
      <c r="O34" s="20"/>
      <c r="P34" s="20"/>
    </row>
    <row r="35" spans="1:16" x14ac:dyDescent="0.25">
      <c r="A35" s="20"/>
      <c r="B35" s="20"/>
      <c r="C35" s="20"/>
      <c r="D35" s="20"/>
      <c r="F35" s="19"/>
      <c r="G35" s="20"/>
      <c r="H35" s="20"/>
      <c r="I35" s="20"/>
      <c r="J35" s="20"/>
      <c r="K35" s="20"/>
      <c r="L35" s="20"/>
      <c r="M35" s="20"/>
      <c r="N35" s="20"/>
      <c r="O35" s="20"/>
      <c r="P35" s="20"/>
    </row>
    <row r="36" spans="1:16" x14ac:dyDescent="0.25">
      <c r="A36" s="19"/>
      <c r="B36" s="19"/>
      <c r="C36" s="19"/>
      <c r="D36" s="19"/>
      <c r="F36" s="19"/>
      <c r="G36" s="20"/>
      <c r="H36" s="20"/>
      <c r="I36" s="20"/>
      <c r="J36" s="20"/>
      <c r="K36" s="20"/>
      <c r="L36" s="20"/>
      <c r="M36" s="20"/>
      <c r="N36" s="20"/>
      <c r="O36" s="20"/>
      <c r="P36" s="20"/>
    </row>
    <row r="37" spans="1:16" x14ac:dyDescent="0.25">
      <c r="A37" s="19"/>
      <c r="B37" s="19"/>
      <c r="C37" s="19"/>
      <c r="D37" s="19"/>
      <c r="F37" s="19"/>
      <c r="G37" s="20"/>
      <c r="H37" s="20"/>
      <c r="I37" s="20"/>
      <c r="J37" s="20"/>
      <c r="K37" s="20"/>
      <c r="L37" s="20"/>
      <c r="M37" s="20"/>
      <c r="N37" s="20"/>
      <c r="O37" s="20"/>
      <c r="P37" s="20"/>
    </row>
    <row r="38" spans="1:16" x14ac:dyDescent="0.25">
      <c r="A38" s="19"/>
      <c r="B38" s="19"/>
      <c r="C38" s="19"/>
      <c r="D38" s="19"/>
      <c r="F38" s="19"/>
      <c r="G38" s="20"/>
      <c r="H38" s="20"/>
      <c r="I38" s="20"/>
      <c r="J38" s="20"/>
      <c r="K38" s="20"/>
      <c r="L38" s="20"/>
      <c r="M38" s="20"/>
      <c r="N38" s="20"/>
      <c r="O38" s="20"/>
      <c r="P38" s="20"/>
    </row>
    <row r="39" spans="1:16" x14ac:dyDescent="0.25">
      <c r="A39" s="20"/>
      <c r="B39" s="20"/>
      <c r="C39" s="20"/>
      <c r="D39" s="20"/>
      <c r="F39" s="19"/>
      <c r="G39" s="20"/>
      <c r="H39" s="20"/>
      <c r="I39" s="20"/>
      <c r="J39" s="20"/>
      <c r="K39" s="20"/>
      <c r="L39" s="20"/>
      <c r="M39" s="20"/>
      <c r="N39" s="20"/>
      <c r="O39" s="20"/>
      <c r="P39" s="20"/>
    </row>
    <row r="40" spans="1:16" x14ac:dyDescent="0.25">
      <c r="A40" s="20"/>
      <c r="B40" s="20"/>
      <c r="C40" s="20"/>
      <c r="D40" s="20"/>
      <c r="F40" s="19"/>
      <c r="G40" s="20"/>
      <c r="H40" s="20"/>
      <c r="I40" s="20"/>
      <c r="J40" s="20"/>
      <c r="K40" s="20"/>
      <c r="L40" s="20"/>
      <c r="M40" s="20"/>
      <c r="N40" s="20"/>
      <c r="O40" s="20"/>
      <c r="P40" s="20"/>
    </row>
    <row r="41" spans="1:16" x14ac:dyDescent="0.25">
      <c r="A41" s="20"/>
      <c r="B41" s="20"/>
      <c r="C41" s="20"/>
      <c r="D41" s="20"/>
      <c r="F41" s="19"/>
      <c r="G41" s="20"/>
      <c r="H41" s="20"/>
      <c r="I41" s="20"/>
      <c r="J41" s="20"/>
      <c r="K41" s="20"/>
      <c r="L41" s="20"/>
      <c r="M41" s="20"/>
      <c r="N41" s="20"/>
      <c r="O41" s="20"/>
      <c r="P41" s="20"/>
    </row>
    <row r="42" spans="1:16" x14ac:dyDescent="0.25">
      <c r="A42" s="20"/>
      <c r="B42" s="20"/>
      <c r="C42" s="20"/>
      <c r="D42" s="20"/>
      <c r="F42" s="19"/>
      <c r="G42" s="20"/>
      <c r="H42" s="20"/>
      <c r="I42" s="20"/>
      <c r="J42" s="20"/>
      <c r="K42" s="20"/>
      <c r="L42" s="20"/>
      <c r="M42" s="20"/>
      <c r="N42" s="20"/>
      <c r="O42" s="20"/>
      <c r="P42" s="20"/>
    </row>
    <row r="43" spans="1:16" x14ac:dyDescent="0.25">
      <c r="A43" s="20"/>
      <c r="B43" s="20"/>
      <c r="C43" s="20"/>
      <c r="D43" s="20"/>
      <c r="F43" s="19"/>
      <c r="G43" s="20"/>
      <c r="H43" s="20"/>
      <c r="I43" s="20"/>
      <c r="J43" s="20"/>
      <c r="K43" s="20"/>
      <c r="L43" s="20"/>
      <c r="M43" s="20"/>
      <c r="N43" s="20"/>
      <c r="O43" s="20"/>
      <c r="P43" s="20"/>
    </row>
    <row r="44" spans="1:16" x14ac:dyDescent="0.25">
      <c r="A44" s="20"/>
      <c r="B44" s="20"/>
      <c r="C44" s="20"/>
      <c r="D44" s="20"/>
    </row>
    <row r="45" spans="1:16" x14ac:dyDescent="0.25">
      <c r="A45" s="20"/>
      <c r="B45" s="20"/>
      <c r="C45" s="20"/>
      <c r="D45" s="20"/>
    </row>
    <row r="46" spans="1:16" x14ac:dyDescent="0.25">
      <c r="A46" s="20"/>
      <c r="B46" s="20"/>
      <c r="C46" s="20"/>
      <c r="D46" s="20"/>
    </row>
  </sheetData>
  <mergeCells count="1">
    <mergeCell ref="B1:K1"/>
  </mergeCells>
  <pageMargins left="0.7" right="0.7" top="0.75" bottom="0.75" header="0.3" footer="0.3"/>
  <pageSetup orientation="portrait" horizontalDpi="200" verticalDpi="2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A239"/>
  <sheetViews>
    <sheetView topLeftCell="A222" zoomScale="55" zoomScaleNormal="55" workbookViewId="0">
      <selection activeCell="Z251" sqref="Z251"/>
    </sheetView>
  </sheetViews>
  <sheetFormatPr baseColWidth="10" defaultRowHeight="15" x14ac:dyDescent="0.25"/>
  <cols>
    <col min="1" max="2" width="31.5703125" customWidth="1"/>
    <col min="3" max="3" width="13.140625" bestFit="1" customWidth="1"/>
    <col min="4" max="4" width="19.42578125" bestFit="1" customWidth="1"/>
    <col min="5" max="5" width="13.140625" bestFit="1" customWidth="1"/>
    <col min="6" max="6" width="19.42578125" bestFit="1" customWidth="1"/>
    <col min="7" max="7" width="13.140625" bestFit="1" customWidth="1"/>
    <col min="8" max="8" width="10" bestFit="1" customWidth="1"/>
    <col min="9" max="9" width="10.140625" bestFit="1" customWidth="1"/>
    <col min="10" max="12" width="19.42578125" bestFit="1" customWidth="1"/>
    <col min="13" max="13" width="11" bestFit="1" customWidth="1"/>
    <col min="14" max="15" width="19.42578125" bestFit="1" customWidth="1"/>
    <col min="16" max="16" width="7.85546875" bestFit="1" customWidth="1"/>
    <col min="17" max="17" width="13.140625" bestFit="1" customWidth="1"/>
    <col min="18" max="18" width="19.42578125" bestFit="1" customWidth="1"/>
    <col min="19" max="19" width="19.42578125" customWidth="1"/>
    <col min="20" max="21" width="10.5703125" bestFit="1" customWidth="1"/>
    <col min="22" max="22" width="19.42578125" bestFit="1" customWidth="1"/>
    <col min="23" max="23" width="19.42578125" customWidth="1"/>
    <col min="24" max="24" width="14.85546875" bestFit="1" customWidth="1"/>
    <col min="25" max="25" width="19.42578125" customWidth="1"/>
    <col min="26" max="26" width="17.85546875" bestFit="1" customWidth="1"/>
    <col min="27" max="27" width="13.42578125" bestFit="1" customWidth="1"/>
    <col min="28" max="29" width="12" bestFit="1" customWidth="1"/>
    <col min="30" max="30" width="7" bestFit="1" customWidth="1"/>
    <col min="31" max="31" width="6.42578125" bestFit="1" customWidth="1"/>
    <col min="32" max="33" width="6.85546875" bestFit="1" customWidth="1"/>
    <col min="34" max="34" width="12" bestFit="1" customWidth="1"/>
    <col min="35" max="35" width="11" bestFit="1" customWidth="1"/>
    <col min="36" max="36" width="12.5703125" bestFit="1" customWidth="1"/>
  </cols>
  <sheetData>
    <row r="1" spans="1:20" s="191" customFormat="1" ht="33" customHeight="1" x14ac:dyDescent="0.25">
      <c r="A1" s="192" t="s">
        <v>225</v>
      </c>
    </row>
    <row r="2" spans="1:20" ht="15.75" thickBot="1" x14ac:dyDescent="0.3"/>
    <row r="3" spans="1:20" ht="15.75" thickBot="1" x14ac:dyDescent="0.3">
      <c r="A3" s="172" t="s">
        <v>204</v>
      </c>
      <c r="B3" s="173" t="s">
        <v>221</v>
      </c>
    </row>
    <row r="4" spans="1:20" ht="15.75" thickBot="1" x14ac:dyDescent="0.3"/>
    <row r="5" spans="1:20" ht="15.75" thickBot="1" x14ac:dyDescent="0.3">
      <c r="A5" s="179" t="s">
        <v>232</v>
      </c>
      <c r="B5" s="179" t="s">
        <v>201</v>
      </c>
      <c r="C5" s="180"/>
      <c r="D5" s="181"/>
      <c r="E5" s="181"/>
      <c r="F5" s="181"/>
      <c r="G5" s="181"/>
      <c r="H5" s="181"/>
      <c r="I5" s="181"/>
      <c r="J5" s="181"/>
      <c r="K5" s="181"/>
      <c r="L5" s="181"/>
      <c r="M5" s="181"/>
      <c r="N5" s="181"/>
      <c r="O5" s="181"/>
      <c r="P5" s="181"/>
      <c r="Q5" s="181"/>
      <c r="R5" s="181"/>
      <c r="S5" s="181"/>
      <c r="T5" s="173"/>
    </row>
    <row r="6" spans="1:20" ht="15.75" thickBot="1" x14ac:dyDescent="0.3">
      <c r="A6" s="179" t="s">
        <v>202</v>
      </c>
      <c r="B6" s="180" t="s">
        <v>101</v>
      </c>
      <c r="C6" s="181" t="s">
        <v>46</v>
      </c>
      <c r="D6" s="181" t="s">
        <v>47</v>
      </c>
      <c r="E6" s="181" t="s">
        <v>44</v>
      </c>
      <c r="F6" s="181" t="s">
        <v>45</v>
      </c>
      <c r="G6" s="181" t="s">
        <v>48</v>
      </c>
      <c r="H6" s="181" t="s">
        <v>51</v>
      </c>
      <c r="I6" s="181" t="s">
        <v>57</v>
      </c>
      <c r="J6" s="181" t="s">
        <v>58</v>
      </c>
      <c r="K6" s="181" t="s">
        <v>100</v>
      </c>
      <c r="L6" s="181" t="s">
        <v>52</v>
      </c>
      <c r="M6" s="181" t="s">
        <v>53</v>
      </c>
      <c r="N6" s="181" t="s">
        <v>54</v>
      </c>
      <c r="O6" s="181" t="s">
        <v>59</v>
      </c>
      <c r="P6" s="181" t="s">
        <v>42</v>
      </c>
      <c r="Q6" s="181" t="s">
        <v>43</v>
      </c>
      <c r="R6" s="181" t="s">
        <v>56</v>
      </c>
      <c r="S6" s="173" t="s">
        <v>55</v>
      </c>
      <c r="T6" s="186" t="s">
        <v>203</v>
      </c>
    </row>
    <row r="7" spans="1:20" x14ac:dyDescent="0.25">
      <c r="A7" s="182" t="s">
        <v>142</v>
      </c>
      <c r="B7" s="174"/>
      <c r="C7" s="175" t="e">
        <v>#DIV/0!</v>
      </c>
      <c r="D7" s="175" t="e">
        <v>#DIV/0!</v>
      </c>
      <c r="E7" s="175" t="e">
        <v>#DIV/0!</v>
      </c>
      <c r="F7" s="175" t="e">
        <v>#DIV/0!</v>
      </c>
      <c r="G7" s="175" t="e">
        <v>#DIV/0!</v>
      </c>
      <c r="H7" s="175" t="e">
        <v>#DIV/0!</v>
      </c>
      <c r="I7" s="175" t="e">
        <v>#DIV/0!</v>
      </c>
      <c r="J7" s="175" t="e">
        <v>#DIV/0!</v>
      </c>
      <c r="K7" s="175"/>
      <c r="L7" s="175" t="e">
        <v>#DIV/0!</v>
      </c>
      <c r="M7" s="175" t="e">
        <v>#DIV/0!</v>
      </c>
      <c r="N7" s="175" t="e">
        <v>#DIV/0!</v>
      </c>
      <c r="O7" s="175" t="e">
        <v>#DIV/0!</v>
      </c>
      <c r="P7" s="175" t="e">
        <v>#DIV/0!</v>
      </c>
      <c r="Q7" s="175" t="e">
        <v>#DIV/0!</v>
      </c>
      <c r="R7" s="175" t="e">
        <v>#DIV/0!</v>
      </c>
      <c r="S7" s="175" t="e">
        <v>#DIV/0!</v>
      </c>
      <c r="T7" s="176" t="e">
        <v>#DIV/0!</v>
      </c>
    </row>
    <row r="8" spans="1:20" x14ac:dyDescent="0.25">
      <c r="A8" s="183" t="s">
        <v>143</v>
      </c>
      <c r="B8" s="177"/>
      <c r="C8" t="e">
        <v>#DIV/0!</v>
      </c>
      <c r="D8" t="e">
        <v>#DIV/0!</v>
      </c>
      <c r="E8" t="e">
        <v>#DIV/0!</v>
      </c>
      <c r="F8" t="e">
        <v>#DIV/0!</v>
      </c>
      <c r="G8" t="e">
        <v>#DIV/0!</v>
      </c>
      <c r="H8" t="e">
        <v>#DIV/0!</v>
      </c>
      <c r="I8" t="e">
        <v>#DIV/0!</v>
      </c>
      <c r="J8" t="e">
        <v>#DIV/0!</v>
      </c>
      <c r="L8" t="e">
        <v>#DIV/0!</v>
      </c>
      <c r="M8" t="e">
        <v>#DIV/0!</v>
      </c>
      <c r="N8">
        <v>40</v>
      </c>
      <c r="O8">
        <v>55</v>
      </c>
      <c r="P8">
        <v>70</v>
      </c>
      <c r="Q8">
        <v>62.5</v>
      </c>
      <c r="R8">
        <v>60</v>
      </c>
      <c r="S8">
        <v>55</v>
      </c>
      <c r="T8" s="167">
        <v>59.375</v>
      </c>
    </row>
    <row r="9" spans="1:20" x14ac:dyDescent="0.25">
      <c r="A9" s="183" t="s">
        <v>144</v>
      </c>
      <c r="B9" s="177"/>
      <c r="D9">
        <v>35</v>
      </c>
      <c r="F9">
        <v>40</v>
      </c>
      <c r="H9">
        <v>40</v>
      </c>
      <c r="J9">
        <v>40</v>
      </c>
      <c r="M9">
        <v>50</v>
      </c>
      <c r="O9">
        <v>40</v>
      </c>
      <c r="P9">
        <v>40</v>
      </c>
      <c r="Q9">
        <v>35</v>
      </c>
      <c r="R9">
        <v>35</v>
      </c>
      <c r="S9">
        <v>35</v>
      </c>
      <c r="T9" s="167">
        <v>39</v>
      </c>
    </row>
    <row r="10" spans="1:20" x14ac:dyDescent="0.25">
      <c r="A10" s="183" t="s">
        <v>145</v>
      </c>
      <c r="B10" s="177">
        <v>80</v>
      </c>
      <c r="J10">
        <v>60</v>
      </c>
      <c r="K10">
        <v>45</v>
      </c>
      <c r="P10">
        <v>65</v>
      </c>
      <c r="Q10">
        <v>52.5</v>
      </c>
      <c r="R10">
        <v>40</v>
      </c>
      <c r="S10">
        <v>45</v>
      </c>
      <c r="T10" s="167">
        <v>56.111111111111114</v>
      </c>
    </row>
    <row r="11" spans="1:20" x14ac:dyDescent="0.25">
      <c r="A11" s="183" t="s">
        <v>146</v>
      </c>
      <c r="B11" s="177">
        <v>70</v>
      </c>
      <c r="C11">
        <v>45</v>
      </c>
      <c r="D11">
        <v>45</v>
      </c>
      <c r="E11">
        <v>70</v>
      </c>
      <c r="F11">
        <v>70</v>
      </c>
      <c r="G11">
        <v>50</v>
      </c>
      <c r="H11">
        <v>65</v>
      </c>
      <c r="I11">
        <v>50</v>
      </c>
      <c r="J11">
        <v>45</v>
      </c>
      <c r="K11">
        <v>40</v>
      </c>
      <c r="L11">
        <v>70</v>
      </c>
      <c r="M11">
        <v>70</v>
      </c>
      <c r="N11">
        <v>25</v>
      </c>
      <c r="O11">
        <v>35</v>
      </c>
      <c r="P11">
        <v>62.5</v>
      </c>
      <c r="Q11">
        <v>72.5</v>
      </c>
      <c r="R11">
        <v>55</v>
      </c>
      <c r="S11">
        <v>80</v>
      </c>
      <c r="T11" s="167">
        <v>57.75</v>
      </c>
    </row>
    <row r="12" spans="1:20" x14ac:dyDescent="0.25">
      <c r="A12" s="183" t="s">
        <v>147</v>
      </c>
      <c r="B12" s="177">
        <v>60</v>
      </c>
      <c r="C12">
        <v>35</v>
      </c>
      <c r="D12">
        <v>35</v>
      </c>
      <c r="E12">
        <v>55</v>
      </c>
      <c r="F12">
        <v>70</v>
      </c>
      <c r="G12">
        <v>40</v>
      </c>
      <c r="H12">
        <v>40</v>
      </c>
      <c r="I12">
        <v>40</v>
      </c>
      <c r="J12">
        <v>45</v>
      </c>
      <c r="K12">
        <v>45</v>
      </c>
      <c r="L12">
        <v>65</v>
      </c>
      <c r="M12">
        <v>65</v>
      </c>
      <c r="N12">
        <v>35</v>
      </c>
      <c r="O12">
        <v>50</v>
      </c>
      <c r="P12">
        <v>47.5</v>
      </c>
      <c r="Q12">
        <v>62.5</v>
      </c>
      <c r="R12">
        <v>40</v>
      </c>
      <c r="S12" t="e">
        <v>#DIV/0!</v>
      </c>
      <c r="T12" s="167">
        <v>49.473684210526315</v>
      </c>
    </row>
    <row r="13" spans="1:20" x14ac:dyDescent="0.25">
      <c r="A13" s="183" t="s">
        <v>148</v>
      </c>
      <c r="B13" s="177"/>
      <c r="C13">
        <v>35</v>
      </c>
      <c r="D13">
        <v>40</v>
      </c>
      <c r="E13">
        <v>45</v>
      </c>
      <c r="F13">
        <v>60</v>
      </c>
      <c r="G13">
        <v>40</v>
      </c>
      <c r="H13">
        <v>40</v>
      </c>
      <c r="I13">
        <v>45</v>
      </c>
      <c r="J13">
        <v>50</v>
      </c>
      <c r="L13">
        <v>65</v>
      </c>
      <c r="M13">
        <v>60</v>
      </c>
      <c r="N13">
        <v>30</v>
      </c>
      <c r="O13">
        <v>35</v>
      </c>
      <c r="P13">
        <v>62.5</v>
      </c>
      <c r="Q13">
        <v>65</v>
      </c>
      <c r="R13">
        <v>45</v>
      </c>
      <c r="S13">
        <v>50</v>
      </c>
      <c r="T13" s="167">
        <v>49.722222222222221</v>
      </c>
    </row>
    <row r="14" spans="1:20" x14ac:dyDescent="0.25">
      <c r="A14" s="183" t="s">
        <v>149</v>
      </c>
      <c r="B14" s="177"/>
      <c r="D14">
        <v>35</v>
      </c>
      <c r="E14">
        <v>55</v>
      </c>
      <c r="F14">
        <v>60</v>
      </c>
      <c r="H14">
        <v>30</v>
      </c>
      <c r="J14">
        <v>35</v>
      </c>
      <c r="M14">
        <v>40</v>
      </c>
      <c r="O14">
        <v>30</v>
      </c>
      <c r="P14">
        <v>55</v>
      </c>
      <c r="Q14">
        <v>70</v>
      </c>
      <c r="R14">
        <v>55</v>
      </c>
      <c r="S14">
        <v>55</v>
      </c>
      <c r="T14" s="167">
        <v>47.272727272727273</v>
      </c>
    </row>
    <row r="15" spans="1:20" ht="15.75" thickBot="1" x14ac:dyDescent="0.3">
      <c r="A15" s="184" t="s">
        <v>150</v>
      </c>
      <c r="B15" s="177"/>
      <c r="C15">
        <v>45</v>
      </c>
      <c r="D15">
        <v>50</v>
      </c>
      <c r="E15">
        <v>45</v>
      </c>
      <c r="F15">
        <v>50</v>
      </c>
      <c r="G15">
        <v>40</v>
      </c>
      <c r="H15">
        <v>45</v>
      </c>
      <c r="I15">
        <v>45</v>
      </c>
      <c r="J15">
        <v>50</v>
      </c>
      <c r="L15">
        <v>45</v>
      </c>
      <c r="M15">
        <v>50</v>
      </c>
      <c r="N15">
        <v>25</v>
      </c>
      <c r="O15">
        <v>35</v>
      </c>
      <c r="P15">
        <v>45</v>
      </c>
      <c r="Q15">
        <v>45</v>
      </c>
      <c r="R15">
        <v>40</v>
      </c>
      <c r="S15">
        <v>45</v>
      </c>
      <c r="T15" s="167">
        <v>43.75</v>
      </c>
    </row>
    <row r="16" spans="1:20" ht="15.75" thickBot="1" x14ac:dyDescent="0.3">
      <c r="A16" s="185" t="s">
        <v>203</v>
      </c>
      <c r="B16" s="178">
        <v>70</v>
      </c>
      <c r="C16" s="168">
        <v>40</v>
      </c>
      <c r="D16" s="168">
        <v>40</v>
      </c>
      <c r="E16" s="168">
        <v>54</v>
      </c>
      <c r="F16" s="168">
        <v>58.333333333333336</v>
      </c>
      <c r="G16" s="168">
        <v>42.5</v>
      </c>
      <c r="H16" s="168">
        <v>43.333333333333336</v>
      </c>
      <c r="I16" s="168">
        <v>45</v>
      </c>
      <c r="J16" s="168">
        <v>46.428571428571431</v>
      </c>
      <c r="K16" s="168">
        <v>43.333333333333336</v>
      </c>
      <c r="L16" s="168">
        <v>61.25</v>
      </c>
      <c r="M16" s="168">
        <v>55.833333333333336</v>
      </c>
      <c r="N16" s="168">
        <v>31</v>
      </c>
      <c r="O16" s="168">
        <v>40</v>
      </c>
      <c r="P16" s="168">
        <v>58.07692307692308</v>
      </c>
      <c r="Q16" s="168">
        <v>60</v>
      </c>
      <c r="R16" s="168">
        <v>46.25</v>
      </c>
      <c r="S16" s="168">
        <v>52.142857142857146</v>
      </c>
      <c r="T16" s="169">
        <v>50.270270270270274</v>
      </c>
    </row>
    <row r="17" spans="1:20" ht="15.75" thickBot="1" x14ac:dyDescent="0.3">
      <c r="A17" s="13"/>
    </row>
    <row r="18" spans="1:20" x14ac:dyDescent="0.25">
      <c r="A18" s="164"/>
      <c r="B18" s="157" t="s">
        <v>101</v>
      </c>
      <c r="C18" s="157" t="s">
        <v>46</v>
      </c>
      <c r="D18" s="157" t="s">
        <v>47</v>
      </c>
      <c r="E18" s="157" t="s">
        <v>44</v>
      </c>
      <c r="F18" s="157" t="s">
        <v>45</v>
      </c>
      <c r="G18" s="157" t="s">
        <v>48</v>
      </c>
      <c r="H18" s="157" t="s">
        <v>51</v>
      </c>
      <c r="I18" s="157" t="s">
        <v>57</v>
      </c>
      <c r="J18" s="157" t="s">
        <v>58</v>
      </c>
      <c r="K18" s="157" t="s">
        <v>100</v>
      </c>
      <c r="L18" s="157" t="s">
        <v>52</v>
      </c>
      <c r="M18" s="157" t="s">
        <v>53</v>
      </c>
      <c r="N18" s="157" t="s">
        <v>54</v>
      </c>
      <c r="O18" s="157" t="s">
        <v>59</v>
      </c>
      <c r="P18" s="157" t="s">
        <v>42</v>
      </c>
      <c r="Q18" s="157" t="s">
        <v>43</v>
      </c>
      <c r="R18" s="157" t="s">
        <v>56</v>
      </c>
      <c r="S18" s="157" t="s">
        <v>55</v>
      </c>
      <c r="T18" s="158" t="s">
        <v>203</v>
      </c>
    </row>
    <row r="19" spans="1:20" x14ac:dyDescent="0.25">
      <c r="A19" s="165" t="s">
        <v>223</v>
      </c>
      <c r="B19" s="160">
        <f>AVERAGE(B$7:B$15)</f>
        <v>70</v>
      </c>
      <c r="C19" s="160" t="e">
        <f t="shared" ref="C19:T19" si="0">AVERAGE(C$7:C$15)</f>
        <v>#DIV/0!</v>
      </c>
      <c r="D19" s="160" t="e">
        <f t="shared" si="0"/>
        <v>#DIV/0!</v>
      </c>
      <c r="E19" s="160" t="e">
        <f t="shared" si="0"/>
        <v>#DIV/0!</v>
      </c>
      <c r="F19" s="160" t="e">
        <f t="shared" si="0"/>
        <v>#DIV/0!</v>
      </c>
      <c r="G19" s="160" t="e">
        <f t="shared" si="0"/>
        <v>#DIV/0!</v>
      </c>
      <c r="H19" s="160" t="e">
        <f t="shared" si="0"/>
        <v>#DIV/0!</v>
      </c>
      <c r="I19" s="160" t="e">
        <f t="shared" si="0"/>
        <v>#DIV/0!</v>
      </c>
      <c r="J19" s="160" t="e">
        <f t="shared" si="0"/>
        <v>#DIV/0!</v>
      </c>
      <c r="K19" s="160">
        <f t="shared" si="0"/>
        <v>43.333333333333336</v>
      </c>
      <c r="L19" s="160" t="e">
        <f t="shared" si="0"/>
        <v>#DIV/0!</v>
      </c>
      <c r="M19" s="160" t="e">
        <f t="shared" si="0"/>
        <v>#DIV/0!</v>
      </c>
      <c r="N19" s="160" t="e">
        <f t="shared" si="0"/>
        <v>#DIV/0!</v>
      </c>
      <c r="O19" s="160" t="e">
        <f t="shared" si="0"/>
        <v>#DIV/0!</v>
      </c>
      <c r="P19" s="160" t="e">
        <f t="shared" si="0"/>
        <v>#DIV/0!</v>
      </c>
      <c r="Q19" s="160" t="e">
        <f t="shared" si="0"/>
        <v>#DIV/0!</v>
      </c>
      <c r="R19" s="160" t="e">
        <f t="shared" si="0"/>
        <v>#DIV/0!</v>
      </c>
      <c r="S19" s="160" t="e">
        <f t="shared" si="0"/>
        <v>#DIV/0!</v>
      </c>
      <c r="T19" s="160" t="e">
        <f t="shared" si="0"/>
        <v>#DIV/0!</v>
      </c>
    </row>
    <row r="20" spans="1:20" x14ac:dyDescent="0.25">
      <c r="A20" s="165" t="s">
        <v>162</v>
      </c>
      <c r="B20" s="160">
        <f>MIN(B$7:B$15)</f>
        <v>60</v>
      </c>
      <c r="C20" s="160" t="e">
        <f t="shared" ref="C20:T20" si="1">MIN(C$7:C$15)</f>
        <v>#DIV/0!</v>
      </c>
      <c r="D20" s="160" t="e">
        <f t="shared" si="1"/>
        <v>#DIV/0!</v>
      </c>
      <c r="E20" s="160" t="e">
        <f t="shared" si="1"/>
        <v>#DIV/0!</v>
      </c>
      <c r="F20" s="160" t="e">
        <f t="shared" si="1"/>
        <v>#DIV/0!</v>
      </c>
      <c r="G20" s="160" t="e">
        <f t="shared" si="1"/>
        <v>#DIV/0!</v>
      </c>
      <c r="H20" s="160" t="e">
        <f t="shared" si="1"/>
        <v>#DIV/0!</v>
      </c>
      <c r="I20" s="160" t="e">
        <f t="shared" si="1"/>
        <v>#DIV/0!</v>
      </c>
      <c r="J20" s="160" t="e">
        <f t="shared" si="1"/>
        <v>#DIV/0!</v>
      </c>
      <c r="K20" s="160">
        <f t="shared" si="1"/>
        <v>40</v>
      </c>
      <c r="L20" s="160" t="e">
        <f t="shared" si="1"/>
        <v>#DIV/0!</v>
      </c>
      <c r="M20" s="160" t="e">
        <f t="shared" si="1"/>
        <v>#DIV/0!</v>
      </c>
      <c r="N20" s="160" t="e">
        <f t="shared" si="1"/>
        <v>#DIV/0!</v>
      </c>
      <c r="O20" s="160" t="e">
        <f t="shared" si="1"/>
        <v>#DIV/0!</v>
      </c>
      <c r="P20" s="160" t="e">
        <f t="shared" si="1"/>
        <v>#DIV/0!</v>
      </c>
      <c r="Q20" s="160" t="e">
        <f t="shared" si="1"/>
        <v>#DIV/0!</v>
      </c>
      <c r="R20" s="160" t="e">
        <f t="shared" si="1"/>
        <v>#DIV/0!</v>
      </c>
      <c r="S20" s="160" t="e">
        <f t="shared" si="1"/>
        <v>#DIV/0!</v>
      </c>
      <c r="T20" s="160" t="e">
        <f t="shared" si="1"/>
        <v>#DIV/0!</v>
      </c>
    </row>
    <row r="21" spans="1:20" ht="15.75" thickBot="1" x14ac:dyDescent="0.3">
      <c r="A21" s="166" t="s">
        <v>161</v>
      </c>
      <c r="B21" s="162">
        <f>MAX(B$7:B$15)</f>
        <v>80</v>
      </c>
      <c r="C21" s="162" t="e">
        <f t="shared" ref="C21:T21" si="2">MAX(C$7:C$15)</f>
        <v>#DIV/0!</v>
      </c>
      <c r="D21" s="162" t="e">
        <f t="shared" si="2"/>
        <v>#DIV/0!</v>
      </c>
      <c r="E21" s="162" t="e">
        <f t="shared" si="2"/>
        <v>#DIV/0!</v>
      </c>
      <c r="F21" s="162" t="e">
        <f t="shared" si="2"/>
        <v>#DIV/0!</v>
      </c>
      <c r="G21" s="162" t="e">
        <f t="shared" si="2"/>
        <v>#DIV/0!</v>
      </c>
      <c r="H21" s="162" t="e">
        <f t="shared" si="2"/>
        <v>#DIV/0!</v>
      </c>
      <c r="I21" s="162" t="e">
        <f t="shared" si="2"/>
        <v>#DIV/0!</v>
      </c>
      <c r="J21" s="162" t="e">
        <f t="shared" si="2"/>
        <v>#DIV/0!</v>
      </c>
      <c r="K21" s="162">
        <f t="shared" si="2"/>
        <v>45</v>
      </c>
      <c r="L21" s="162" t="e">
        <f t="shared" si="2"/>
        <v>#DIV/0!</v>
      </c>
      <c r="M21" s="162" t="e">
        <f t="shared" si="2"/>
        <v>#DIV/0!</v>
      </c>
      <c r="N21" s="162" t="e">
        <f t="shared" si="2"/>
        <v>#DIV/0!</v>
      </c>
      <c r="O21" s="162" t="e">
        <f t="shared" si="2"/>
        <v>#DIV/0!</v>
      </c>
      <c r="P21" s="162" t="e">
        <f t="shared" si="2"/>
        <v>#DIV/0!</v>
      </c>
      <c r="Q21" s="162" t="e">
        <f t="shared" si="2"/>
        <v>#DIV/0!</v>
      </c>
      <c r="R21" s="162" t="e">
        <f t="shared" si="2"/>
        <v>#DIV/0!</v>
      </c>
      <c r="S21" s="162" t="e">
        <f t="shared" si="2"/>
        <v>#DIV/0!</v>
      </c>
      <c r="T21" s="162" t="e">
        <f t="shared" si="2"/>
        <v>#DIV/0!</v>
      </c>
    </row>
    <row r="22" spans="1:20" x14ac:dyDescent="0.25">
      <c r="B22" s="156"/>
      <c r="C22" s="156"/>
      <c r="D22" s="156"/>
      <c r="E22" s="156"/>
      <c r="F22" s="156"/>
      <c r="G22" s="156"/>
      <c r="H22" s="156"/>
      <c r="I22" s="156"/>
      <c r="J22" s="156"/>
      <c r="K22" s="156"/>
      <c r="L22" s="156"/>
      <c r="M22" s="156"/>
      <c r="N22" s="156"/>
      <c r="O22" s="156"/>
      <c r="P22" s="156"/>
      <c r="Q22" s="156"/>
      <c r="R22" s="156"/>
      <c r="S22" s="156"/>
      <c r="T22" s="156"/>
    </row>
    <row r="48" spans="1:1" s="191" customFormat="1" ht="33" customHeight="1" x14ac:dyDescent="0.25">
      <c r="A48" s="192" t="s">
        <v>226</v>
      </c>
    </row>
    <row r="49" spans="1:22" ht="15.75" thickBot="1" x14ac:dyDescent="0.3"/>
    <row r="50" spans="1:22" ht="15.75" thickBot="1" x14ac:dyDescent="0.3">
      <c r="A50" s="172" t="s">
        <v>204</v>
      </c>
      <c r="B50" s="173" t="s">
        <v>222</v>
      </c>
    </row>
    <row r="51" spans="1:22" ht="15.75" thickBot="1" x14ac:dyDescent="0.3"/>
    <row r="52" spans="1:22" ht="15.75" thickBot="1" x14ac:dyDescent="0.3">
      <c r="A52" s="179" t="s">
        <v>232</v>
      </c>
      <c r="B52" s="179" t="s">
        <v>201</v>
      </c>
      <c r="C52" s="180"/>
      <c r="D52" s="181"/>
      <c r="E52" s="181"/>
      <c r="F52" s="181"/>
      <c r="G52" s="181"/>
      <c r="H52" s="181"/>
      <c r="I52" s="181"/>
      <c r="J52" s="181"/>
      <c r="K52" s="181"/>
      <c r="L52" s="181"/>
      <c r="M52" s="181"/>
      <c r="N52" s="181"/>
      <c r="O52" s="181"/>
      <c r="P52" s="181"/>
      <c r="Q52" s="181"/>
      <c r="R52" s="181"/>
      <c r="S52" s="181"/>
      <c r="T52" s="181"/>
      <c r="U52" s="181"/>
      <c r="V52" s="173"/>
    </row>
    <row r="53" spans="1:22" ht="15.75" thickBot="1" x14ac:dyDescent="0.3">
      <c r="A53" s="179" t="s">
        <v>202</v>
      </c>
      <c r="B53" s="180" t="s">
        <v>101</v>
      </c>
      <c r="C53" s="181" t="s">
        <v>46</v>
      </c>
      <c r="D53" s="181" t="s">
        <v>47</v>
      </c>
      <c r="E53" s="181" t="s">
        <v>44</v>
      </c>
      <c r="F53" s="181" t="s">
        <v>45</v>
      </c>
      <c r="G53" s="181" t="s">
        <v>168</v>
      </c>
      <c r="H53" s="181" t="s">
        <v>140</v>
      </c>
      <c r="I53" s="181" t="s">
        <v>48</v>
      </c>
      <c r="J53" s="181" t="s">
        <v>51</v>
      </c>
      <c r="K53" s="181" t="s">
        <v>57</v>
      </c>
      <c r="L53" s="181" t="s">
        <v>58</v>
      </c>
      <c r="M53" s="181" t="s">
        <v>52</v>
      </c>
      <c r="N53" s="181" t="s">
        <v>53</v>
      </c>
      <c r="O53" s="181" t="s">
        <v>54</v>
      </c>
      <c r="P53" s="181" t="s">
        <v>59</v>
      </c>
      <c r="Q53" s="181" t="s">
        <v>170</v>
      </c>
      <c r="R53" s="181" t="s">
        <v>42</v>
      </c>
      <c r="S53" s="181" t="s">
        <v>43</v>
      </c>
      <c r="T53" s="181" t="s">
        <v>56</v>
      </c>
      <c r="U53" s="173" t="s">
        <v>55</v>
      </c>
      <c r="V53" s="186" t="s">
        <v>203</v>
      </c>
    </row>
    <row r="54" spans="1:22" x14ac:dyDescent="0.25">
      <c r="A54" s="182" t="s">
        <v>151</v>
      </c>
      <c r="B54" s="174"/>
      <c r="C54" s="175">
        <v>35</v>
      </c>
      <c r="D54" s="175">
        <v>45</v>
      </c>
      <c r="E54" s="175">
        <v>45</v>
      </c>
      <c r="F54" s="175">
        <v>45</v>
      </c>
      <c r="G54" s="175"/>
      <c r="H54" s="175">
        <v>65</v>
      </c>
      <c r="I54" s="175">
        <v>35</v>
      </c>
      <c r="J54" s="175">
        <v>45</v>
      </c>
      <c r="K54" s="175">
        <v>35</v>
      </c>
      <c r="L54" s="175">
        <v>35</v>
      </c>
      <c r="M54" s="175">
        <v>45</v>
      </c>
      <c r="N54" s="175">
        <v>40</v>
      </c>
      <c r="O54" s="175">
        <v>30</v>
      </c>
      <c r="P54" s="175">
        <v>30</v>
      </c>
      <c r="Q54" s="175"/>
      <c r="R54" s="175">
        <v>50</v>
      </c>
      <c r="S54" s="175">
        <v>50</v>
      </c>
      <c r="T54" s="175">
        <v>97.5</v>
      </c>
      <c r="U54" s="175">
        <v>45</v>
      </c>
      <c r="V54" s="176">
        <v>48.333333333333336</v>
      </c>
    </row>
    <row r="55" spans="1:22" x14ac:dyDescent="0.25">
      <c r="A55" s="183" t="s">
        <v>155</v>
      </c>
      <c r="B55" s="177"/>
      <c r="C55">
        <v>50</v>
      </c>
      <c r="D55">
        <v>45</v>
      </c>
      <c r="E55">
        <v>55</v>
      </c>
      <c r="F55">
        <v>55</v>
      </c>
      <c r="H55">
        <v>60</v>
      </c>
      <c r="I55">
        <v>45</v>
      </c>
      <c r="J55">
        <v>55</v>
      </c>
      <c r="K55">
        <v>50</v>
      </c>
      <c r="L55">
        <v>55</v>
      </c>
      <c r="M55">
        <v>50</v>
      </c>
      <c r="N55">
        <v>55</v>
      </c>
      <c r="O55">
        <v>35</v>
      </c>
      <c r="P55">
        <v>50</v>
      </c>
      <c r="S55">
        <v>50</v>
      </c>
      <c r="T55">
        <v>60</v>
      </c>
      <c r="V55" s="167">
        <v>51.333333333333336</v>
      </c>
    </row>
    <row r="56" spans="1:22" x14ac:dyDescent="0.25">
      <c r="A56" s="183" t="s">
        <v>160</v>
      </c>
      <c r="B56" s="177"/>
      <c r="C56">
        <v>55</v>
      </c>
      <c r="D56">
        <v>50</v>
      </c>
      <c r="E56">
        <v>70</v>
      </c>
      <c r="F56">
        <v>55</v>
      </c>
      <c r="H56">
        <v>50</v>
      </c>
      <c r="I56">
        <v>45</v>
      </c>
      <c r="J56">
        <v>60</v>
      </c>
      <c r="K56">
        <v>35</v>
      </c>
      <c r="L56">
        <v>40</v>
      </c>
      <c r="M56">
        <v>40</v>
      </c>
      <c r="N56">
        <v>45</v>
      </c>
      <c r="O56">
        <v>30</v>
      </c>
      <c r="P56">
        <v>40</v>
      </c>
      <c r="R56">
        <v>70</v>
      </c>
      <c r="S56">
        <v>60</v>
      </c>
      <c r="T56">
        <v>60</v>
      </c>
      <c r="V56" s="167">
        <v>50.3125</v>
      </c>
    </row>
    <row r="57" spans="1:22" x14ac:dyDescent="0.25">
      <c r="A57" s="183" t="s">
        <v>165</v>
      </c>
      <c r="B57" s="177">
        <v>75</v>
      </c>
      <c r="C57">
        <v>50</v>
      </c>
      <c r="D57">
        <v>50</v>
      </c>
      <c r="E57">
        <v>95</v>
      </c>
      <c r="F57">
        <v>60</v>
      </c>
      <c r="H57">
        <v>120</v>
      </c>
      <c r="I57">
        <v>70</v>
      </c>
      <c r="J57">
        <v>60</v>
      </c>
      <c r="K57">
        <v>45</v>
      </c>
      <c r="L57">
        <v>45</v>
      </c>
      <c r="M57">
        <v>60</v>
      </c>
      <c r="N57">
        <v>50</v>
      </c>
      <c r="O57">
        <v>30</v>
      </c>
      <c r="P57">
        <v>40</v>
      </c>
      <c r="R57">
        <v>77.5</v>
      </c>
      <c r="S57">
        <v>62.5</v>
      </c>
      <c r="T57">
        <v>75</v>
      </c>
      <c r="U57">
        <v>90</v>
      </c>
      <c r="V57" s="167">
        <v>64.75</v>
      </c>
    </row>
    <row r="58" spans="1:22" x14ac:dyDescent="0.25">
      <c r="A58" s="183" t="s">
        <v>172</v>
      </c>
      <c r="B58" s="177"/>
      <c r="C58">
        <v>40</v>
      </c>
      <c r="D58">
        <v>50</v>
      </c>
      <c r="E58">
        <v>65</v>
      </c>
      <c r="F58">
        <v>65</v>
      </c>
      <c r="G58">
        <v>60</v>
      </c>
      <c r="H58">
        <v>65</v>
      </c>
      <c r="I58">
        <v>30</v>
      </c>
      <c r="J58">
        <v>45</v>
      </c>
      <c r="K58">
        <v>45</v>
      </c>
      <c r="L58">
        <v>40</v>
      </c>
      <c r="M58">
        <v>65</v>
      </c>
      <c r="N58">
        <v>60</v>
      </c>
      <c r="O58">
        <v>40</v>
      </c>
      <c r="P58">
        <v>65</v>
      </c>
      <c r="R58">
        <v>70</v>
      </c>
      <c r="S58">
        <v>70</v>
      </c>
      <c r="T58">
        <v>65</v>
      </c>
      <c r="V58" s="167">
        <v>55.294117647058826</v>
      </c>
    </row>
    <row r="59" spans="1:22" x14ac:dyDescent="0.25">
      <c r="A59" s="183" t="s">
        <v>173</v>
      </c>
      <c r="B59" s="177">
        <v>70</v>
      </c>
      <c r="C59">
        <v>40</v>
      </c>
      <c r="D59">
        <v>55</v>
      </c>
      <c r="E59">
        <v>60</v>
      </c>
      <c r="F59">
        <v>55</v>
      </c>
      <c r="G59">
        <v>515</v>
      </c>
      <c r="H59">
        <v>55</v>
      </c>
      <c r="I59">
        <v>85</v>
      </c>
      <c r="J59">
        <v>110</v>
      </c>
      <c r="K59">
        <v>40</v>
      </c>
      <c r="L59">
        <v>55</v>
      </c>
      <c r="M59">
        <v>50</v>
      </c>
      <c r="N59">
        <v>55</v>
      </c>
      <c r="O59">
        <v>25</v>
      </c>
      <c r="P59">
        <v>50</v>
      </c>
      <c r="Q59">
        <v>40</v>
      </c>
      <c r="R59">
        <v>65</v>
      </c>
      <c r="S59">
        <v>55</v>
      </c>
      <c r="T59">
        <v>60</v>
      </c>
      <c r="U59">
        <v>60</v>
      </c>
      <c r="V59" s="167">
        <v>78.181818181818187</v>
      </c>
    </row>
    <row r="60" spans="1:22" x14ac:dyDescent="0.25">
      <c r="A60" s="183" t="s">
        <v>174</v>
      </c>
      <c r="B60" s="177">
        <v>80</v>
      </c>
      <c r="C60">
        <v>40</v>
      </c>
      <c r="D60">
        <v>55</v>
      </c>
      <c r="E60">
        <v>50</v>
      </c>
      <c r="F60">
        <v>55</v>
      </c>
      <c r="G60">
        <v>90</v>
      </c>
      <c r="I60">
        <v>90</v>
      </c>
      <c r="J60">
        <v>50</v>
      </c>
      <c r="K60">
        <v>35</v>
      </c>
      <c r="L60">
        <v>25</v>
      </c>
      <c r="M60">
        <v>60</v>
      </c>
      <c r="N60">
        <v>55</v>
      </c>
      <c r="O60">
        <v>30</v>
      </c>
      <c r="P60">
        <v>65</v>
      </c>
      <c r="R60">
        <v>57.5</v>
      </c>
      <c r="S60">
        <v>60</v>
      </c>
      <c r="T60">
        <v>65</v>
      </c>
      <c r="U60">
        <v>40</v>
      </c>
      <c r="V60" s="167">
        <v>56</v>
      </c>
    </row>
    <row r="61" spans="1:22" x14ac:dyDescent="0.25">
      <c r="A61" s="183" t="s">
        <v>175</v>
      </c>
      <c r="B61" s="177">
        <v>65</v>
      </c>
      <c r="C61">
        <v>35</v>
      </c>
      <c r="D61">
        <v>45</v>
      </c>
      <c r="E61">
        <v>90</v>
      </c>
      <c r="F61">
        <v>60</v>
      </c>
      <c r="G61">
        <v>85</v>
      </c>
      <c r="H61">
        <v>50</v>
      </c>
      <c r="J61">
        <v>115</v>
      </c>
      <c r="K61">
        <v>40</v>
      </c>
      <c r="L61">
        <v>45</v>
      </c>
      <c r="M61">
        <v>65</v>
      </c>
      <c r="N61">
        <v>60</v>
      </c>
      <c r="O61">
        <v>30</v>
      </c>
      <c r="P61">
        <v>55</v>
      </c>
      <c r="R61">
        <v>57.5</v>
      </c>
      <c r="S61">
        <v>57.5</v>
      </c>
      <c r="T61">
        <v>60</v>
      </c>
      <c r="V61" s="167">
        <v>59.473684210526315</v>
      </c>
    </row>
    <row r="62" spans="1:22" x14ac:dyDescent="0.25">
      <c r="A62" s="183" t="s">
        <v>176</v>
      </c>
      <c r="B62" s="177"/>
      <c r="C62">
        <v>45</v>
      </c>
      <c r="D62">
        <v>50</v>
      </c>
      <c r="E62">
        <v>65</v>
      </c>
      <c r="F62">
        <v>55</v>
      </c>
      <c r="G62">
        <v>50</v>
      </c>
      <c r="H62">
        <v>45</v>
      </c>
      <c r="I62">
        <v>55</v>
      </c>
      <c r="J62">
        <v>55</v>
      </c>
      <c r="K62">
        <v>55</v>
      </c>
      <c r="L62">
        <v>50</v>
      </c>
      <c r="M62">
        <v>30</v>
      </c>
      <c r="N62">
        <v>55</v>
      </c>
      <c r="O62">
        <v>30</v>
      </c>
      <c r="P62">
        <v>45</v>
      </c>
      <c r="R62">
        <v>55</v>
      </c>
      <c r="S62">
        <v>60</v>
      </c>
      <c r="T62">
        <v>50</v>
      </c>
      <c r="V62" s="167">
        <v>50</v>
      </c>
    </row>
    <row r="63" spans="1:22" x14ac:dyDescent="0.25">
      <c r="A63" s="183" t="s">
        <v>189</v>
      </c>
      <c r="B63" s="177"/>
      <c r="C63">
        <v>45</v>
      </c>
      <c r="D63">
        <v>50</v>
      </c>
      <c r="F63">
        <v>55</v>
      </c>
      <c r="G63">
        <v>55</v>
      </c>
      <c r="H63">
        <v>45</v>
      </c>
      <c r="I63">
        <v>10</v>
      </c>
      <c r="J63">
        <v>45</v>
      </c>
      <c r="K63">
        <v>40</v>
      </c>
      <c r="L63">
        <v>45</v>
      </c>
      <c r="M63">
        <v>45</v>
      </c>
      <c r="N63">
        <v>45</v>
      </c>
      <c r="O63">
        <v>30</v>
      </c>
      <c r="P63">
        <v>45</v>
      </c>
      <c r="R63">
        <v>55</v>
      </c>
      <c r="S63">
        <v>60</v>
      </c>
      <c r="T63">
        <v>55</v>
      </c>
      <c r="V63" s="167">
        <v>45.3125</v>
      </c>
    </row>
    <row r="64" spans="1:22" x14ac:dyDescent="0.25">
      <c r="A64" s="183" t="s">
        <v>217</v>
      </c>
      <c r="B64" s="177">
        <v>80</v>
      </c>
      <c r="C64">
        <v>35</v>
      </c>
      <c r="D64">
        <v>50</v>
      </c>
      <c r="E64">
        <v>50</v>
      </c>
      <c r="F64">
        <v>65</v>
      </c>
      <c r="G64">
        <v>35</v>
      </c>
      <c r="H64">
        <v>65</v>
      </c>
      <c r="I64">
        <v>35</v>
      </c>
      <c r="J64">
        <v>45</v>
      </c>
      <c r="K64">
        <v>55</v>
      </c>
      <c r="L64">
        <v>65</v>
      </c>
      <c r="M64">
        <v>55</v>
      </c>
      <c r="N64">
        <v>65</v>
      </c>
      <c r="O64">
        <v>40</v>
      </c>
      <c r="P64">
        <v>35</v>
      </c>
      <c r="R64">
        <v>65</v>
      </c>
      <c r="S64">
        <v>72.5</v>
      </c>
      <c r="T64">
        <v>45</v>
      </c>
      <c r="U64">
        <v>65</v>
      </c>
      <c r="V64" s="167">
        <v>55.238095238095241</v>
      </c>
    </row>
    <row r="65" spans="1:22" ht="15.75" thickBot="1" x14ac:dyDescent="0.3">
      <c r="A65" s="184" t="s">
        <v>210</v>
      </c>
      <c r="B65" s="177"/>
      <c r="C65">
        <v>45</v>
      </c>
      <c r="D65">
        <v>45</v>
      </c>
      <c r="E65">
        <v>50</v>
      </c>
      <c r="F65">
        <v>45</v>
      </c>
      <c r="G65">
        <v>35</v>
      </c>
      <c r="H65">
        <v>60</v>
      </c>
      <c r="I65">
        <v>45</v>
      </c>
      <c r="J65">
        <v>60</v>
      </c>
      <c r="K65">
        <v>45</v>
      </c>
      <c r="L65">
        <v>55</v>
      </c>
      <c r="M65">
        <v>45</v>
      </c>
      <c r="N65">
        <v>50</v>
      </c>
      <c r="O65">
        <v>45</v>
      </c>
      <c r="P65">
        <v>40</v>
      </c>
      <c r="R65">
        <v>60</v>
      </c>
      <c r="S65">
        <v>60</v>
      </c>
      <c r="T65">
        <v>55</v>
      </c>
      <c r="V65" s="167">
        <v>49.411764705882355</v>
      </c>
    </row>
    <row r="66" spans="1:22" ht="15.75" thickBot="1" x14ac:dyDescent="0.3">
      <c r="A66" s="185" t="s">
        <v>203</v>
      </c>
      <c r="B66" s="178">
        <v>74</v>
      </c>
      <c r="C66" s="168">
        <v>42.916666666666664</v>
      </c>
      <c r="D66" s="168">
        <v>49.166666666666664</v>
      </c>
      <c r="E66" s="168">
        <v>63.18181818181818</v>
      </c>
      <c r="F66" s="168">
        <v>55.833333333333336</v>
      </c>
      <c r="G66" s="168">
        <v>115.625</v>
      </c>
      <c r="H66" s="168">
        <v>61.81818181818182</v>
      </c>
      <c r="I66" s="168">
        <v>49.545454545454547</v>
      </c>
      <c r="J66" s="168">
        <v>62.083333333333336</v>
      </c>
      <c r="K66" s="168">
        <v>43.333333333333336</v>
      </c>
      <c r="L66" s="168">
        <v>46.25</v>
      </c>
      <c r="M66" s="168">
        <v>50.833333333333336</v>
      </c>
      <c r="N66" s="168">
        <v>52.916666666666664</v>
      </c>
      <c r="O66" s="168">
        <v>32.916666666666664</v>
      </c>
      <c r="P66" s="168">
        <v>46.666666666666664</v>
      </c>
      <c r="Q66" s="168">
        <v>40</v>
      </c>
      <c r="R66" s="168">
        <v>62.8125</v>
      </c>
      <c r="S66" s="168">
        <v>60.294117647058826</v>
      </c>
      <c r="T66" s="168">
        <v>65</v>
      </c>
      <c r="U66" s="168">
        <v>60</v>
      </c>
      <c r="V66" s="169">
        <v>56.077981651376149</v>
      </c>
    </row>
    <row r="67" spans="1:22" ht="15.75" thickBot="1" x14ac:dyDescent="0.3">
      <c r="A67" s="159"/>
      <c r="V67" s="167"/>
    </row>
    <row r="68" spans="1:22" x14ac:dyDescent="0.25">
      <c r="A68" s="164"/>
      <c r="B68" s="157" t="s">
        <v>101</v>
      </c>
      <c r="C68" s="157" t="s">
        <v>46</v>
      </c>
      <c r="D68" s="157" t="s">
        <v>47</v>
      </c>
      <c r="E68" s="157" t="s">
        <v>44</v>
      </c>
      <c r="F68" s="157" t="s">
        <v>45</v>
      </c>
      <c r="G68" s="157" t="s">
        <v>168</v>
      </c>
      <c r="H68" s="157" t="s">
        <v>140</v>
      </c>
      <c r="I68" s="157" t="s">
        <v>48</v>
      </c>
      <c r="J68" s="157" t="s">
        <v>51</v>
      </c>
      <c r="K68" s="157" t="s">
        <v>57</v>
      </c>
      <c r="L68" s="157" t="s">
        <v>58</v>
      </c>
      <c r="M68" s="157" t="s">
        <v>100</v>
      </c>
      <c r="N68" s="157" t="s">
        <v>52</v>
      </c>
      <c r="O68" s="157" t="s">
        <v>53</v>
      </c>
      <c r="P68" s="157" t="s">
        <v>54</v>
      </c>
      <c r="Q68" s="157" t="s">
        <v>59</v>
      </c>
      <c r="R68" s="157" t="s">
        <v>42</v>
      </c>
      <c r="S68" s="157" t="s">
        <v>43</v>
      </c>
      <c r="T68" s="157" t="s">
        <v>56</v>
      </c>
      <c r="U68" s="157" t="s">
        <v>55</v>
      </c>
      <c r="V68" s="158" t="s">
        <v>203</v>
      </c>
    </row>
    <row r="69" spans="1:22" x14ac:dyDescent="0.25">
      <c r="A69" s="165" t="s">
        <v>223</v>
      </c>
      <c r="B69" s="160">
        <f>AVERAGE(B$54:B$65)</f>
        <v>74</v>
      </c>
      <c r="C69" s="160">
        <f t="shared" ref="C69:V69" si="3">AVERAGE(C$54:C$65)</f>
        <v>42.916666666666664</v>
      </c>
      <c r="D69" s="160">
        <f t="shared" si="3"/>
        <v>49.166666666666664</v>
      </c>
      <c r="E69" s="160">
        <f t="shared" si="3"/>
        <v>63.18181818181818</v>
      </c>
      <c r="F69" s="160">
        <f t="shared" si="3"/>
        <v>55.833333333333336</v>
      </c>
      <c r="G69" s="160">
        <f t="shared" si="3"/>
        <v>115.625</v>
      </c>
      <c r="H69" s="160">
        <f t="shared" si="3"/>
        <v>61.81818181818182</v>
      </c>
      <c r="I69" s="160">
        <f t="shared" si="3"/>
        <v>49.545454545454547</v>
      </c>
      <c r="J69" s="160">
        <f t="shared" si="3"/>
        <v>62.083333333333336</v>
      </c>
      <c r="K69" s="160">
        <f t="shared" si="3"/>
        <v>43.333333333333336</v>
      </c>
      <c r="L69" s="160">
        <f t="shared" si="3"/>
        <v>46.25</v>
      </c>
      <c r="M69" s="160">
        <f t="shared" si="3"/>
        <v>50.833333333333336</v>
      </c>
      <c r="N69" s="160">
        <f t="shared" si="3"/>
        <v>52.916666666666664</v>
      </c>
      <c r="O69" s="160">
        <f t="shared" si="3"/>
        <v>32.916666666666664</v>
      </c>
      <c r="P69" s="160">
        <f t="shared" si="3"/>
        <v>46.666666666666664</v>
      </c>
      <c r="Q69" s="160">
        <f t="shared" si="3"/>
        <v>40</v>
      </c>
      <c r="R69" s="160">
        <f t="shared" si="3"/>
        <v>62.045454545454547</v>
      </c>
      <c r="S69" s="160">
        <f t="shared" si="3"/>
        <v>59.791666666666664</v>
      </c>
      <c r="T69" s="160">
        <f t="shared" si="3"/>
        <v>62.291666666666664</v>
      </c>
      <c r="U69" s="160">
        <f t="shared" si="3"/>
        <v>60</v>
      </c>
      <c r="V69" s="160">
        <f t="shared" si="3"/>
        <v>55.303428887503962</v>
      </c>
    </row>
    <row r="70" spans="1:22" x14ac:dyDescent="0.25">
      <c r="A70" s="165" t="s">
        <v>162</v>
      </c>
      <c r="B70" s="160">
        <f>MIN(B$54:B$65)</f>
        <v>65</v>
      </c>
      <c r="C70" s="160">
        <f t="shared" ref="C70:V70" si="4">MIN(C$54:C$65)</f>
        <v>35</v>
      </c>
      <c r="D70" s="160">
        <f t="shared" si="4"/>
        <v>45</v>
      </c>
      <c r="E70" s="160">
        <f t="shared" si="4"/>
        <v>45</v>
      </c>
      <c r="F70" s="160">
        <f t="shared" si="4"/>
        <v>45</v>
      </c>
      <c r="G70" s="160">
        <f t="shared" si="4"/>
        <v>35</v>
      </c>
      <c r="H70" s="160">
        <f t="shared" si="4"/>
        <v>45</v>
      </c>
      <c r="I70" s="160">
        <f t="shared" si="4"/>
        <v>10</v>
      </c>
      <c r="J70" s="160">
        <f t="shared" si="4"/>
        <v>45</v>
      </c>
      <c r="K70" s="160">
        <f t="shared" si="4"/>
        <v>35</v>
      </c>
      <c r="L70" s="160">
        <f t="shared" si="4"/>
        <v>25</v>
      </c>
      <c r="M70" s="160">
        <f t="shared" si="4"/>
        <v>30</v>
      </c>
      <c r="N70" s="160">
        <f t="shared" si="4"/>
        <v>40</v>
      </c>
      <c r="O70" s="160">
        <f t="shared" si="4"/>
        <v>25</v>
      </c>
      <c r="P70" s="160">
        <f t="shared" si="4"/>
        <v>30</v>
      </c>
      <c r="Q70" s="160">
        <f t="shared" si="4"/>
        <v>40</v>
      </c>
      <c r="R70" s="160">
        <f t="shared" si="4"/>
        <v>50</v>
      </c>
      <c r="S70" s="160">
        <f t="shared" si="4"/>
        <v>50</v>
      </c>
      <c r="T70" s="160">
        <f t="shared" si="4"/>
        <v>45</v>
      </c>
      <c r="U70" s="160">
        <f t="shared" si="4"/>
        <v>40</v>
      </c>
      <c r="V70" s="160">
        <f t="shared" si="4"/>
        <v>45.3125</v>
      </c>
    </row>
    <row r="71" spans="1:22" ht="15.75" thickBot="1" x14ac:dyDescent="0.3">
      <c r="A71" s="166" t="s">
        <v>161</v>
      </c>
      <c r="B71" s="162">
        <f>MAX(B$54:B$65)</f>
        <v>80</v>
      </c>
      <c r="C71" s="162">
        <f t="shared" ref="C71:V71" si="5">MAX(C$54:C$65)</f>
        <v>55</v>
      </c>
      <c r="D71" s="162">
        <f t="shared" si="5"/>
        <v>55</v>
      </c>
      <c r="E71" s="162">
        <f t="shared" si="5"/>
        <v>95</v>
      </c>
      <c r="F71" s="162">
        <f t="shared" si="5"/>
        <v>65</v>
      </c>
      <c r="G71" s="162">
        <f t="shared" si="5"/>
        <v>515</v>
      </c>
      <c r="H71" s="162">
        <f t="shared" si="5"/>
        <v>120</v>
      </c>
      <c r="I71" s="162">
        <f t="shared" si="5"/>
        <v>90</v>
      </c>
      <c r="J71" s="162">
        <f t="shared" si="5"/>
        <v>115</v>
      </c>
      <c r="K71" s="162">
        <f t="shared" si="5"/>
        <v>55</v>
      </c>
      <c r="L71" s="162">
        <f t="shared" si="5"/>
        <v>65</v>
      </c>
      <c r="M71" s="162">
        <f t="shared" si="5"/>
        <v>65</v>
      </c>
      <c r="N71" s="162">
        <f t="shared" si="5"/>
        <v>65</v>
      </c>
      <c r="O71" s="162">
        <f t="shared" si="5"/>
        <v>45</v>
      </c>
      <c r="P71" s="162">
        <f t="shared" si="5"/>
        <v>65</v>
      </c>
      <c r="Q71" s="162">
        <f t="shared" si="5"/>
        <v>40</v>
      </c>
      <c r="R71" s="162">
        <f t="shared" si="5"/>
        <v>77.5</v>
      </c>
      <c r="S71" s="162">
        <f t="shared" si="5"/>
        <v>72.5</v>
      </c>
      <c r="T71" s="162">
        <f t="shared" si="5"/>
        <v>97.5</v>
      </c>
      <c r="U71" s="162">
        <f t="shared" si="5"/>
        <v>90</v>
      </c>
      <c r="V71" s="162">
        <f t="shared" si="5"/>
        <v>78.181818181818187</v>
      </c>
    </row>
    <row r="72" spans="1:22" x14ac:dyDescent="0.25">
      <c r="B72" s="156"/>
      <c r="C72" s="156"/>
      <c r="D72" s="156"/>
      <c r="E72" s="156"/>
      <c r="F72" s="156"/>
      <c r="G72" s="156"/>
      <c r="H72" s="156"/>
      <c r="I72" s="156"/>
      <c r="J72" s="156"/>
      <c r="K72" s="156"/>
      <c r="L72" s="156"/>
      <c r="M72" s="156"/>
      <c r="N72" s="156"/>
      <c r="O72" s="156"/>
      <c r="P72" s="156"/>
      <c r="Q72" s="156"/>
      <c r="R72" s="156"/>
      <c r="S72" s="156"/>
      <c r="T72" s="156"/>
    </row>
    <row r="96" spans="1:1" s="191" customFormat="1" ht="33" customHeight="1" x14ac:dyDescent="0.25">
      <c r="A96" s="192" t="s">
        <v>227</v>
      </c>
    </row>
    <row r="97" spans="1:15" ht="15.75" thickBot="1" x14ac:dyDescent="0.3"/>
    <row r="98" spans="1:15" ht="15.75" thickBot="1" x14ac:dyDescent="0.3">
      <c r="A98" s="172" t="s">
        <v>204</v>
      </c>
      <c r="B98" s="173" t="s">
        <v>224</v>
      </c>
    </row>
    <row r="99" spans="1:15" ht="15.75" thickBot="1" x14ac:dyDescent="0.3"/>
    <row r="100" spans="1:15" ht="15.75" thickBot="1" x14ac:dyDescent="0.3">
      <c r="A100" s="179" t="s">
        <v>232</v>
      </c>
      <c r="B100" s="179" t="s">
        <v>201</v>
      </c>
      <c r="C100" s="180"/>
      <c r="D100" s="181"/>
      <c r="E100" s="181"/>
      <c r="F100" s="181"/>
      <c r="G100" s="181"/>
      <c r="H100" s="181"/>
      <c r="I100" s="181"/>
      <c r="J100" s="181"/>
      <c r="K100" s="181"/>
      <c r="L100" s="181"/>
      <c r="M100" s="181"/>
      <c r="N100" s="181"/>
      <c r="O100" s="173"/>
    </row>
    <row r="101" spans="1:15" ht="15.75" thickBot="1" x14ac:dyDescent="0.3">
      <c r="A101" s="179" t="s">
        <v>202</v>
      </c>
      <c r="B101" s="180" t="s">
        <v>47</v>
      </c>
      <c r="C101" s="181" t="s">
        <v>45</v>
      </c>
      <c r="D101" s="181" t="s">
        <v>140</v>
      </c>
      <c r="E101" s="181" t="s">
        <v>141</v>
      </c>
      <c r="F101" s="181" t="s">
        <v>194</v>
      </c>
      <c r="G101" s="181" t="s">
        <v>51</v>
      </c>
      <c r="H101" s="181" t="s">
        <v>58</v>
      </c>
      <c r="I101" s="181" t="s">
        <v>205</v>
      </c>
      <c r="J101" s="181" t="s">
        <v>53</v>
      </c>
      <c r="K101" s="181" t="s">
        <v>59</v>
      </c>
      <c r="L101" s="181" t="s">
        <v>42</v>
      </c>
      <c r="M101" s="181" t="s">
        <v>43</v>
      </c>
      <c r="N101" s="173" t="s">
        <v>56</v>
      </c>
      <c r="O101" s="186" t="s">
        <v>203</v>
      </c>
    </row>
    <row r="102" spans="1:15" x14ac:dyDescent="0.25">
      <c r="A102" s="182" t="s">
        <v>211</v>
      </c>
      <c r="B102" s="174">
        <v>50</v>
      </c>
      <c r="C102" s="175">
        <v>60</v>
      </c>
      <c r="D102" s="175"/>
      <c r="E102" s="175"/>
      <c r="F102" s="175"/>
      <c r="G102" s="175">
        <v>55</v>
      </c>
      <c r="H102" s="175">
        <v>35</v>
      </c>
      <c r="I102" s="175"/>
      <c r="J102" s="175">
        <v>45</v>
      </c>
      <c r="K102" s="175">
        <v>50</v>
      </c>
      <c r="L102" s="175">
        <v>65</v>
      </c>
      <c r="M102" s="175">
        <v>60</v>
      </c>
      <c r="N102" s="175">
        <v>65</v>
      </c>
      <c r="O102" s="176">
        <v>53.888888888888886</v>
      </c>
    </row>
    <row r="103" spans="1:15" x14ac:dyDescent="0.25">
      <c r="A103" s="183" t="s">
        <v>212</v>
      </c>
      <c r="B103" s="177">
        <v>50</v>
      </c>
      <c r="C103">
        <v>60</v>
      </c>
      <c r="E103">
        <v>65</v>
      </c>
      <c r="G103">
        <v>50</v>
      </c>
      <c r="H103">
        <v>50</v>
      </c>
      <c r="J103">
        <v>50</v>
      </c>
      <c r="K103">
        <v>55</v>
      </c>
      <c r="L103">
        <v>55</v>
      </c>
      <c r="M103">
        <v>65</v>
      </c>
      <c r="O103" s="167">
        <v>55.555555555555557</v>
      </c>
    </row>
    <row r="104" spans="1:15" x14ac:dyDescent="0.25">
      <c r="A104" s="183" t="s">
        <v>215</v>
      </c>
      <c r="B104" s="177">
        <v>45</v>
      </c>
      <c r="C104">
        <v>55</v>
      </c>
      <c r="D104">
        <v>175</v>
      </c>
      <c r="E104">
        <v>70</v>
      </c>
      <c r="F104">
        <v>300</v>
      </c>
      <c r="G104">
        <v>50</v>
      </c>
      <c r="H104">
        <v>45</v>
      </c>
      <c r="J104">
        <v>50</v>
      </c>
      <c r="K104">
        <v>40</v>
      </c>
      <c r="L104">
        <v>55</v>
      </c>
      <c r="M104">
        <v>70</v>
      </c>
      <c r="O104" s="167">
        <v>86.818181818181813</v>
      </c>
    </row>
    <row r="105" spans="1:15" x14ac:dyDescent="0.25">
      <c r="A105" s="183" t="s">
        <v>208</v>
      </c>
      <c r="B105" s="177">
        <v>65</v>
      </c>
      <c r="C105">
        <v>75</v>
      </c>
      <c r="E105">
        <v>80</v>
      </c>
      <c r="F105">
        <v>400</v>
      </c>
      <c r="G105">
        <v>60</v>
      </c>
      <c r="H105">
        <v>50</v>
      </c>
      <c r="J105">
        <v>60</v>
      </c>
      <c r="K105">
        <v>70</v>
      </c>
      <c r="L105">
        <v>105</v>
      </c>
      <c r="M105">
        <v>90</v>
      </c>
      <c r="O105" s="167">
        <v>105.5</v>
      </c>
    </row>
    <row r="106" spans="1:15" x14ac:dyDescent="0.25">
      <c r="A106" s="183" t="s">
        <v>216</v>
      </c>
      <c r="B106" s="177">
        <v>75</v>
      </c>
      <c r="C106">
        <v>50</v>
      </c>
      <c r="F106">
        <v>240</v>
      </c>
      <c r="G106">
        <v>75</v>
      </c>
      <c r="H106">
        <v>65</v>
      </c>
      <c r="J106">
        <v>70</v>
      </c>
      <c r="K106">
        <v>100</v>
      </c>
      <c r="L106">
        <v>65</v>
      </c>
      <c r="M106">
        <v>65</v>
      </c>
      <c r="N106">
        <v>60</v>
      </c>
      <c r="O106" s="167">
        <v>86.5</v>
      </c>
    </row>
    <row r="107" spans="1:15" x14ac:dyDescent="0.25">
      <c r="A107" s="183" t="s">
        <v>214</v>
      </c>
      <c r="B107" s="177">
        <v>50</v>
      </c>
      <c r="C107">
        <v>70</v>
      </c>
      <c r="F107">
        <v>315</v>
      </c>
      <c r="G107">
        <v>50</v>
      </c>
      <c r="H107">
        <v>65</v>
      </c>
      <c r="J107">
        <v>60</v>
      </c>
      <c r="K107">
        <v>65</v>
      </c>
      <c r="L107">
        <v>70</v>
      </c>
      <c r="M107">
        <v>80</v>
      </c>
      <c r="N107">
        <v>75</v>
      </c>
      <c r="O107" s="167">
        <v>90</v>
      </c>
    </row>
    <row r="108" spans="1:15" x14ac:dyDescent="0.25">
      <c r="A108" s="183" t="s">
        <v>213</v>
      </c>
      <c r="B108" s="177">
        <v>50</v>
      </c>
      <c r="C108">
        <v>65</v>
      </c>
      <c r="E108">
        <v>70</v>
      </c>
      <c r="F108">
        <v>225</v>
      </c>
      <c r="G108">
        <v>55</v>
      </c>
      <c r="H108">
        <v>35</v>
      </c>
      <c r="J108">
        <v>50</v>
      </c>
      <c r="K108">
        <v>60</v>
      </c>
      <c r="L108">
        <v>70</v>
      </c>
      <c r="M108">
        <v>70</v>
      </c>
      <c r="O108" s="167">
        <v>75</v>
      </c>
    </row>
    <row r="109" spans="1:15" x14ac:dyDescent="0.25">
      <c r="A109" s="183" t="s">
        <v>209</v>
      </c>
      <c r="B109" s="177">
        <v>30</v>
      </c>
      <c r="C109">
        <v>55</v>
      </c>
      <c r="E109">
        <v>55</v>
      </c>
      <c r="G109">
        <v>45</v>
      </c>
      <c r="H109">
        <v>30</v>
      </c>
      <c r="J109">
        <v>30</v>
      </c>
      <c r="K109">
        <v>15</v>
      </c>
      <c r="L109">
        <v>65</v>
      </c>
      <c r="M109">
        <v>60</v>
      </c>
      <c r="O109" s="167">
        <v>42.777777777777779</v>
      </c>
    </row>
    <row r="110" spans="1:15" x14ac:dyDescent="0.25">
      <c r="A110" s="183" t="s">
        <v>220</v>
      </c>
      <c r="B110" s="177">
        <v>30</v>
      </c>
      <c r="C110">
        <v>60</v>
      </c>
      <c r="F110">
        <v>225</v>
      </c>
      <c r="G110">
        <v>35</v>
      </c>
      <c r="H110">
        <v>25</v>
      </c>
      <c r="J110">
        <v>35</v>
      </c>
      <c r="K110">
        <v>20</v>
      </c>
      <c r="L110">
        <v>60</v>
      </c>
      <c r="M110">
        <v>60</v>
      </c>
      <c r="N110">
        <v>60</v>
      </c>
      <c r="O110" s="167">
        <v>57.727272727272727</v>
      </c>
    </row>
    <row r="111" spans="1:15" x14ac:dyDescent="0.25">
      <c r="A111" s="183" t="s">
        <v>219</v>
      </c>
      <c r="B111" s="177">
        <v>40</v>
      </c>
      <c r="C111">
        <v>60</v>
      </c>
      <c r="F111">
        <v>160</v>
      </c>
      <c r="G111">
        <v>40</v>
      </c>
      <c r="H111">
        <v>25</v>
      </c>
      <c r="J111">
        <v>40</v>
      </c>
      <c r="K111">
        <v>35</v>
      </c>
      <c r="L111">
        <v>70</v>
      </c>
      <c r="M111">
        <v>85</v>
      </c>
      <c r="N111">
        <v>45</v>
      </c>
      <c r="O111" s="167">
        <v>60</v>
      </c>
    </row>
    <row r="112" spans="1:15" ht="15.75" thickBot="1" x14ac:dyDescent="0.3">
      <c r="A112" s="184" t="s">
        <v>218</v>
      </c>
      <c r="B112" s="177">
        <v>45</v>
      </c>
      <c r="C112">
        <v>50</v>
      </c>
      <c r="F112">
        <v>170</v>
      </c>
      <c r="G112">
        <v>35</v>
      </c>
      <c r="H112">
        <v>35</v>
      </c>
      <c r="I112">
        <v>180</v>
      </c>
      <c r="J112">
        <v>45</v>
      </c>
      <c r="K112">
        <v>50</v>
      </c>
      <c r="L112">
        <v>50</v>
      </c>
      <c r="M112">
        <v>60</v>
      </c>
      <c r="N112">
        <v>55</v>
      </c>
      <c r="O112" s="167">
        <v>70.454545454545453</v>
      </c>
    </row>
    <row r="113" spans="1:22" ht="15.75" thickBot="1" x14ac:dyDescent="0.3">
      <c r="A113" s="159" t="s">
        <v>245</v>
      </c>
      <c r="B113" s="177">
        <v>60</v>
      </c>
      <c r="C113">
        <v>60</v>
      </c>
      <c r="F113">
        <v>250</v>
      </c>
      <c r="G113">
        <v>25</v>
      </c>
      <c r="H113">
        <v>45</v>
      </c>
      <c r="I113">
        <v>200</v>
      </c>
      <c r="J113">
        <v>50</v>
      </c>
      <c r="K113">
        <v>30</v>
      </c>
      <c r="L113">
        <v>70</v>
      </c>
      <c r="M113">
        <v>75</v>
      </c>
      <c r="N113">
        <v>60</v>
      </c>
      <c r="O113" s="167">
        <v>84.090909090909093</v>
      </c>
    </row>
    <row r="114" spans="1:22" ht="15.75" thickBot="1" x14ac:dyDescent="0.3">
      <c r="A114" s="185" t="s">
        <v>203</v>
      </c>
      <c r="B114" s="178">
        <v>49.166666666666664</v>
      </c>
      <c r="C114" s="168">
        <v>60</v>
      </c>
      <c r="D114" s="168">
        <v>175</v>
      </c>
      <c r="E114" s="168">
        <v>68</v>
      </c>
      <c r="F114" s="168">
        <v>253.88888888888889</v>
      </c>
      <c r="G114" s="168">
        <v>47.916666666666664</v>
      </c>
      <c r="H114" s="168">
        <v>40.769230769230766</v>
      </c>
      <c r="I114" s="168">
        <v>190</v>
      </c>
      <c r="J114" s="168">
        <v>48.75</v>
      </c>
      <c r="K114" s="168">
        <v>49.166666666666664</v>
      </c>
      <c r="L114" s="168">
        <v>66.666666666666671</v>
      </c>
      <c r="M114" s="168">
        <v>70</v>
      </c>
      <c r="N114" s="168">
        <v>60</v>
      </c>
      <c r="O114" s="169">
        <v>72.975206611570243</v>
      </c>
    </row>
    <row r="115" spans="1:22" ht="15.75" thickBot="1" x14ac:dyDescent="0.3">
      <c r="V115" s="167"/>
    </row>
    <row r="116" spans="1:22" x14ac:dyDescent="0.25">
      <c r="A116" s="164"/>
      <c r="B116" s="170" t="s">
        <v>47</v>
      </c>
      <c r="C116" s="170" t="s">
        <v>45</v>
      </c>
      <c r="D116" s="170" t="s">
        <v>140</v>
      </c>
      <c r="E116" s="170" t="s">
        <v>141</v>
      </c>
      <c r="F116" s="170" t="s">
        <v>194</v>
      </c>
      <c r="G116" s="170" t="s">
        <v>51</v>
      </c>
      <c r="H116" s="170" t="s">
        <v>58</v>
      </c>
      <c r="I116" s="170" t="s">
        <v>205</v>
      </c>
      <c r="J116" s="170" t="s">
        <v>53</v>
      </c>
      <c r="K116" s="170" t="s">
        <v>59</v>
      </c>
      <c r="L116" s="170" t="s">
        <v>42</v>
      </c>
      <c r="M116" s="170" t="s">
        <v>43</v>
      </c>
      <c r="N116" s="170" t="s">
        <v>56</v>
      </c>
      <c r="O116" s="171" t="s">
        <v>203</v>
      </c>
    </row>
    <row r="117" spans="1:22" x14ac:dyDescent="0.25">
      <c r="A117" s="165" t="s">
        <v>223</v>
      </c>
      <c r="B117" s="160">
        <f>AVERAGE(B$102:B$112)</f>
        <v>48.18181818181818</v>
      </c>
      <c r="C117" s="160">
        <f t="shared" ref="C117:O117" si="6">AVERAGE(C$102:C$112)</f>
        <v>60</v>
      </c>
      <c r="D117" s="160">
        <f t="shared" si="6"/>
        <v>175</v>
      </c>
      <c r="E117" s="160">
        <f t="shared" si="6"/>
        <v>68</v>
      </c>
      <c r="F117" s="160">
        <f t="shared" si="6"/>
        <v>254.375</v>
      </c>
      <c r="G117" s="160">
        <f t="shared" si="6"/>
        <v>50</v>
      </c>
      <c r="H117" s="160">
        <f t="shared" si="6"/>
        <v>41.81818181818182</v>
      </c>
      <c r="I117" s="160">
        <f t="shared" si="6"/>
        <v>180</v>
      </c>
      <c r="J117" s="160">
        <f t="shared" si="6"/>
        <v>48.636363636363633</v>
      </c>
      <c r="K117" s="160">
        <f t="shared" si="6"/>
        <v>50.909090909090907</v>
      </c>
      <c r="L117" s="160">
        <f t="shared" si="6"/>
        <v>66.36363636363636</v>
      </c>
      <c r="M117" s="160">
        <f t="shared" si="6"/>
        <v>69.545454545454547</v>
      </c>
      <c r="N117" s="160">
        <f t="shared" si="6"/>
        <v>60</v>
      </c>
      <c r="O117" s="160">
        <f t="shared" si="6"/>
        <v>71.292929292929315</v>
      </c>
    </row>
    <row r="118" spans="1:22" x14ac:dyDescent="0.25">
      <c r="A118" s="165" t="s">
        <v>162</v>
      </c>
      <c r="B118" s="160">
        <f>MIN(B$102:B$112)</f>
        <v>30</v>
      </c>
      <c r="C118" s="160">
        <f t="shared" ref="C118:O118" si="7">MIN(C$102:C$112)</f>
        <v>50</v>
      </c>
      <c r="D118" s="160">
        <f t="shared" si="7"/>
        <v>175</v>
      </c>
      <c r="E118" s="160">
        <f t="shared" si="7"/>
        <v>55</v>
      </c>
      <c r="F118" s="160">
        <f t="shared" si="7"/>
        <v>160</v>
      </c>
      <c r="G118" s="160">
        <f t="shared" si="7"/>
        <v>35</v>
      </c>
      <c r="H118" s="160">
        <f t="shared" si="7"/>
        <v>25</v>
      </c>
      <c r="I118" s="160">
        <f t="shared" si="7"/>
        <v>180</v>
      </c>
      <c r="J118" s="160">
        <f t="shared" si="7"/>
        <v>30</v>
      </c>
      <c r="K118" s="160">
        <f t="shared" si="7"/>
        <v>15</v>
      </c>
      <c r="L118" s="160">
        <f t="shared" si="7"/>
        <v>50</v>
      </c>
      <c r="M118" s="160">
        <f t="shared" si="7"/>
        <v>60</v>
      </c>
      <c r="N118" s="160">
        <f t="shared" si="7"/>
        <v>45</v>
      </c>
      <c r="O118" s="160">
        <f t="shared" si="7"/>
        <v>42.777777777777779</v>
      </c>
    </row>
    <row r="119" spans="1:22" ht="15.75" thickBot="1" x14ac:dyDescent="0.3">
      <c r="A119" s="166" t="s">
        <v>161</v>
      </c>
      <c r="B119" s="162">
        <f>MAX(B$102:B$112)</f>
        <v>75</v>
      </c>
      <c r="C119" s="162">
        <f t="shared" ref="C119:O119" si="8">MAX(C$102:C$112)</f>
        <v>75</v>
      </c>
      <c r="D119" s="162">
        <f t="shared" si="8"/>
        <v>175</v>
      </c>
      <c r="E119" s="162">
        <f t="shared" si="8"/>
        <v>80</v>
      </c>
      <c r="F119" s="162">
        <f t="shared" si="8"/>
        <v>400</v>
      </c>
      <c r="G119" s="162">
        <f t="shared" si="8"/>
        <v>75</v>
      </c>
      <c r="H119" s="162">
        <f t="shared" si="8"/>
        <v>65</v>
      </c>
      <c r="I119" s="162">
        <f t="shared" si="8"/>
        <v>180</v>
      </c>
      <c r="J119" s="162">
        <f t="shared" si="8"/>
        <v>70</v>
      </c>
      <c r="K119" s="162">
        <f t="shared" si="8"/>
        <v>100</v>
      </c>
      <c r="L119" s="162">
        <f t="shared" si="8"/>
        <v>105</v>
      </c>
      <c r="M119" s="162">
        <f t="shared" si="8"/>
        <v>90</v>
      </c>
      <c r="N119" s="162">
        <f t="shared" si="8"/>
        <v>75</v>
      </c>
      <c r="O119" s="162">
        <f t="shared" si="8"/>
        <v>105.5</v>
      </c>
    </row>
    <row r="120" spans="1:22" x14ac:dyDescent="0.25">
      <c r="B120" s="156"/>
      <c r="C120" s="156"/>
      <c r="D120" s="156"/>
      <c r="E120" s="156"/>
      <c r="F120" s="156"/>
      <c r="G120" s="156"/>
      <c r="H120" s="156"/>
      <c r="I120" s="156"/>
      <c r="J120" s="156"/>
      <c r="K120" s="156"/>
      <c r="L120" s="156"/>
      <c r="M120" s="156"/>
      <c r="N120" s="156"/>
      <c r="O120" s="156"/>
      <c r="P120" s="156"/>
      <c r="Q120" s="156"/>
      <c r="R120" s="156"/>
      <c r="S120" s="156"/>
      <c r="T120" s="156"/>
    </row>
    <row r="141" spans="1:2" s="191" customFormat="1" ht="33" customHeight="1" x14ac:dyDescent="0.25">
      <c r="A141" s="192" t="s">
        <v>243</v>
      </c>
    </row>
    <row r="142" spans="1:2" ht="15.75" thickBot="1" x14ac:dyDescent="0.3"/>
    <row r="143" spans="1:2" ht="15.75" thickBot="1" x14ac:dyDescent="0.3">
      <c r="A143" s="172" t="s">
        <v>204</v>
      </c>
      <c r="B143" s="173" t="s">
        <v>244</v>
      </c>
    </row>
    <row r="144" spans="1:2" ht="15.75" thickBot="1" x14ac:dyDescent="0.3"/>
    <row r="145" spans="1:27" ht="15.75" thickBot="1" x14ac:dyDescent="0.3">
      <c r="A145" s="179" t="s">
        <v>232</v>
      </c>
      <c r="B145" s="179" t="s">
        <v>201</v>
      </c>
      <c r="C145" s="180"/>
      <c r="D145" s="181"/>
      <c r="E145" s="181"/>
      <c r="F145" s="181"/>
      <c r="G145" s="181"/>
      <c r="H145" s="181"/>
      <c r="I145" s="181"/>
      <c r="J145" s="181"/>
      <c r="K145" s="181"/>
      <c r="L145" s="181"/>
      <c r="M145" s="173"/>
    </row>
    <row r="146" spans="1:27" ht="15.75" thickBot="1" x14ac:dyDescent="0.3">
      <c r="A146" s="179" t="s">
        <v>202</v>
      </c>
      <c r="B146" s="180" t="s">
        <v>47</v>
      </c>
      <c r="C146" s="181" t="s">
        <v>45</v>
      </c>
      <c r="D146" s="181" t="s">
        <v>194</v>
      </c>
      <c r="E146" s="181" t="s">
        <v>51</v>
      </c>
      <c r="F146" s="181" t="s">
        <v>58</v>
      </c>
      <c r="G146" s="181" t="s">
        <v>205</v>
      </c>
      <c r="H146" s="181" t="s">
        <v>53</v>
      </c>
      <c r="I146" s="181" t="s">
        <v>59</v>
      </c>
      <c r="J146" s="181" t="s">
        <v>42</v>
      </c>
      <c r="K146" s="181" t="s">
        <v>43</v>
      </c>
      <c r="L146" s="173" t="s">
        <v>56</v>
      </c>
      <c r="M146" s="186" t="s">
        <v>203</v>
      </c>
      <c r="P146" s="12"/>
      <c r="Q146" s="12"/>
      <c r="R146" s="12"/>
      <c r="S146" s="12"/>
      <c r="T146" s="12"/>
      <c r="U146" s="12"/>
      <c r="V146" s="12"/>
      <c r="W146" s="12"/>
      <c r="X146" s="12"/>
      <c r="Y146" s="12"/>
      <c r="Z146" s="12"/>
      <c r="AA146" s="12"/>
    </row>
    <row r="147" spans="1:27" x14ac:dyDescent="0.25">
      <c r="A147" s="159" t="s">
        <v>240</v>
      </c>
      <c r="B147" s="174">
        <v>45</v>
      </c>
      <c r="C147" s="175">
        <v>60</v>
      </c>
      <c r="D147" s="175">
        <v>310</v>
      </c>
      <c r="E147" s="175">
        <v>50</v>
      </c>
      <c r="F147" s="175">
        <v>40</v>
      </c>
      <c r="G147" s="175">
        <v>75</v>
      </c>
      <c r="H147" s="175">
        <v>55</v>
      </c>
      <c r="I147" s="175">
        <v>45</v>
      </c>
      <c r="J147" s="175">
        <v>60</v>
      </c>
      <c r="K147" s="175">
        <v>60</v>
      </c>
      <c r="L147" s="175">
        <v>55</v>
      </c>
      <c r="M147" s="176">
        <v>77.727272727272734</v>
      </c>
    </row>
    <row r="148" spans="1:27" x14ac:dyDescent="0.25">
      <c r="A148" s="159" t="s">
        <v>241</v>
      </c>
      <c r="B148" s="177">
        <v>50</v>
      </c>
      <c r="C148">
        <v>55</v>
      </c>
      <c r="D148">
        <v>210</v>
      </c>
      <c r="E148">
        <v>50</v>
      </c>
      <c r="F148">
        <v>30</v>
      </c>
      <c r="G148">
        <v>130</v>
      </c>
      <c r="H148">
        <v>40</v>
      </c>
      <c r="I148">
        <v>25</v>
      </c>
      <c r="J148">
        <v>70</v>
      </c>
      <c r="K148">
        <v>60</v>
      </c>
      <c r="L148">
        <v>50</v>
      </c>
      <c r="M148" s="167">
        <v>70</v>
      </c>
    </row>
    <row r="149" spans="1:27" x14ac:dyDescent="0.25">
      <c r="A149" s="159" t="s">
        <v>242</v>
      </c>
      <c r="B149" s="177">
        <v>50</v>
      </c>
      <c r="C149">
        <v>50</v>
      </c>
      <c r="D149">
        <v>285</v>
      </c>
      <c r="E149">
        <v>35</v>
      </c>
      <c r="F149">
        <v>30</v>
      </c>
      <c r="G149">
        <v>95</v>
      </c>
      <c r="H149">
        <v>50</v>
      </c>
      <c r="I149">
        <v>110</v>
      </c>
      <c r="J149">
        <v>60</v>
      </c>
      <c r="K149">
        <v>60</v>
      </c>
      <c r="L149">
        <v>60</v>
      </c>
      <c r="M149" s="167">
        <v>80.454545454545453</v>
      </c>
    </row>
    <row r="150" spans="1:27" ht="15.75" thickBot="1" x14ac:dyDescent="0.3">
      <c r="A150" s="159" t="s">
        <v>247</v>
      </c>
      <c r="B150" s="177">
        <v>30</v>
      </c>
      <c r="C150">
        <v>45</v>
      </c>
      <c r="D150">
        <v>300</v>
      </c>
      <c r="E150">
        <v>45</v>
      </c>
      <c r="F150">
        <v>50</v>
      </c>
      <c r="G150">
        <v>100</v>
      </c>
      <c r="H150">
        <v>40</v>
      </c>
      <c r="I150">
        <v>105</v>
      </c>
      <c r="J150">
        <v>60</v>
      </c>
      <c r="K150">
        <v>65</v>
      </c>
      <c r="L150">
        <v>55</v>
      </c>
      <c r="M150" s="167">
        <v>81.36363636363636</v>
      </c>
    </row>
    <row r="151" spans="1:27" ht="15.75" thickBot="1" x14ac:dyDescent="0.3">
      <c r="A151" s="185" t="s">
        <v>203</v>
      </c>
      <c r="B151" s="178">
        <v>43.75</v>
      </c>
      <c r="C151" s="168">
        <v>52.5</v>
      </c>
      <c r="D151" s="168">
        <v>276.25</v>
      </c>
      <c r="E151" s="168">
        <v>45</v>
      </c>
      <c r="F151" s="168">
        <v>37.5</v>
      </c>
      <c r="G151" s="168">
        <v>100</v>
      </c>
      <c r="H151" s="168">
        <v>46.25</v>
      </c>
      <c r="I151" s="168">
        <v>71.25</v>
      </c>
      <c r="J151" s="168">
        <v>62.5</v>
      </c>
      <c r="K151" s="168">
        <v>61.25</v>
      </c>
      <c r="L151" s="168">
        <v>55</v>
      </c>
      <c r="M151" s="169">
        <v>77.38636363636364</v>
      </c>
    </row>
    <row r="157" spans="1:27" ht="15.75" thickBot="1" x14ac:dyDescent="0.3"/>
    <row r="158" spans="1:27" ht="15.75" thickBot="1" x14ac:dyDescent="0.3"/>
    <row r="159" spans="1:27" ht="15.75" thickBot="1" x14ac:dyDescent="0.3"/>
    <row r="160" spans="1:27" ht="15.75" thickBot="1" x14ac:dyDescent="0.3">
      <c r="V160" s="167"/>
    </row>
    <row r="161" spans="1:20" x14ac:dyDescent="0.25">
      <c r="A161" s="193"/>
      <c r="B161" s="170" t="s">
        <v>47</v>
      </c>
      <c r="C161" s="170" t="s">
        <v>45</v>
      </c>
      <c r="D161" s="170" t="s">
        <v>140</v>
      </c>
      <c r="E161" s="170" t="s">
        <v>141</v>
      </c>
      <c r="F161" s="170" t="s">
        <v>194</v>
      </c>
      <c r="G161" s="170" t="s">
        <v>51</v>
      </c>
      <c r="H161" s="170" t="s">
        <v>58</v>
      </c>
      <c r="I161" s="170" t="s">
        <v>205</v>
      </c>
      <c r="J161" s="170" t="s">
        <v>53</v>
      </c>
      <c r="K161" s="170" t="s">
        <v>59</v>
      </c>
      <c r="L161" s="170" t="s">
        <v>42</v>
      </c>
      <c r="M161" s="171" t="s">
        <v>43</v>
      </c>
      <c r="N161" s="170"/>
      <c r="O161" s="171"/>
    </row>
    <row r="162" spans="1:20" x14ac:dyDescent="0.25">
      <c r="A162" s="194" t="s">
        <v>223</v>
      </c>
      <c r="B162" s="160">
        <f>AVERAGE(B147:B149)</f>
        <v>48.333333333333336</v>
      </c>
      <c r="C162" s="160">
        <f t="shared" ref="C162:M162" si="9">AVERAGE(C147:C149)</f>
        <v>55</v>
      </c>
      <c r="D162" s="160">
        <f t="shared" si="9"/>
        <v>268.33333333333331</v>
      </c>
      <c r="E162" s="160">
        <f t="shared" si="9"/>
        <v>45</v>
      </c>
      <c r="F162" s="160">
        <f t="shared" si="9"/>
        <v>33.333333333333336</v>
      </c>
      <c r="G162" s="160">
        <f t="shared" si="9"/>
        <v>100</v>
      </c>
      <c r="H162" s="160">
        <f t="shared" si="9"/>
        <v>48.333333333333336</v>
      </c>
      <c r="I162" s="160">
        <f t="shared" si="9"/>
        <v>60</v>
      </c>
      <c r="J162" s="160">
        <f t="shared" si="9"/>
        <v>63.333333333333336</v>
      </c>
      <c r="K162" s="160">
        <f t="shared" si="9"/>
        <v>60</v>
      </c>
      <c r="L162" s="160">
        <f t="shared" si="9"/>
        <v>55</v>
      </c>
      <c r="M162" s="160">
        <f t="shared" si="9"/>
        <v>76.060606060606062</v>
      </c>
      <c r="N162" s="160"/>
      <c r="O162" s="160"/>
    </row>
    <row r="163" spans="1:20" x14ac:dyDescent="0.25">
      <c r="A163" s="194" t="s">
        <v>162</v>
      </c>
      <c r="B163" s="160">
        <f>MIN(B147:B149)</f>
        <v>45</v>
      </c>
      <c r="C163" s="160">
        <f t="shared" ref="C163:M163" si="10">MIN(C147:C149)</f>
        <v>50</v>
      </c>
      <c r="D163" s="160">
        <f t="shared" si="10"/>
        <v>210</v>
      </c>
      <c r="E163" s="160">
        <f t="shared" si="10"/>
        <v>35</v>
      </c>
      <c r="F163" s="160">
        <f t="shared" si="10"/>
        <v>30</v>
      </c>
      <c r="G163" s="160">
        <f t="shared" si="10"/>
        <v>75</v>
      </c>
      <c r="H163" s="160">
        <f t="shared" si="10"/>
        <v>40</v>
      </c>
      <c r="I163" s="160">
        <f t="shared" si="10"/>
        <v>25</v>
      </c>
      <c r="J163" s="160">
        <f t="shared" si="10"/>
        <v>60</v>
      </c>
      <c r="K163" s="160">
        <f t="shared" si="10"/>
        <v>60</v>
      </c>
      <c r="L163" s="160">
        <f t="shared" si="10"/>
        <v>50</v>
      </c>
      <c r="M163" s="160">
        <f t="shared" si="10"/>
        <v>70</v>
      </c>
      <c r="N163" s="160"/>
      <c r="O163" s="160"/>
    </row>
    <row r="164" spans="1:20" ht="15.75" thickBot="1" x14ac:dyDescent="0.3">
      <c r="A164" s="195" t="s">
        <v>161</v>
      </c>
      <c r="B164" s="162">
        <f>MAX(B147:B149)</f>
        <v>50</v>
      </c>
      <c r="C164" s="162">
        <f t="shared" ref="C164:M164" si="11">MAX(C147:C149)</f>
        <v>60</v>
      </c>
      <c r="D164" s="162">
        <f t="shared" si="11"/>
        <v>310</v>
      </c>
      <c r="E164" s="162">
        <f t="shared" si="11"/>
        <v>50</v>
      </c>
      <c r="F164" s="162">
        <f t="shared" si="11"/>
        <v>40</v>
      </c>
      <c r="G164" s="162">
        <f t="shared" si="11"/>
        <v>130</v>
      </c>
      <c r="H164" s="162">
        <f t="shared" si="11"/>
        <v>55</v>
      </c>
      <c r="I164" s="162">
        <f t="shared" si="11"/>
        <v>110</v>
      </c>
      <c r="J164" s="162">
        <f t="shared" si="11"/>
        <v>70</v>
      </c>
      <c r="K164" s="162">
        <f t="shared" si="11"/>
        <v>60</v>
      </c>
      <c r="L164" s="162">
        <f t="shared" si="11"/>
        <v>60</v>
      </c>
      <c r="M164" s="162">
        <f t="shared" si="11"/>
        <v>80.454545454545453</v>
      </c>
      <c r="N164" s="162"/>
      <c r="O164" s="162"/>
    </row>
    <row r="165" spans="1:20" x14ac:dyDescent="0.25">
      <c r="B165" s="156"/>
      <c r="C165" s="156"/>
      <c r="D165" s="156"/>
      <c r="E165" s="156"/>
      <c r="F165" s="156"/>
      <c r="G165" s="156"/>
      <c r="H165" s="156"/>
      <c r="I165" s="156"/>
      <c r="J165" s="156"/>
      <c r="K165" s="156"/>
      <c r="L165" s="156"/>
      <c r="M165" s="156"/>
      <c r="N165" s="156"/>
      <c r="O165" s="156"/>
      <c r="P165" s="156"/>
      <c r="Q165" s="156"/>
      <c r="R165" s="156"/>
      <c r="S165" s="156"/>
      <c r="T165" s="156"/>
    </row>
    <row r="189" spans="1:26" s="191" customFormat="1" ht="33" customHeight="1" x14ac:dyDescent="0.25">
      <c r="A189" s="192" t="s">
        <v>228</v>
      </c>
    </row>
    <row r="190" spans="1:26" ht="15.75" thickBot="1" x14ac:dyDescent="0.3"/>
    <row r="191" spans="1:26" ht="15.75" thickBot="1" x14ac:dyDescent="0.3">
      <c r="A191" s="179" t="s">
        <v>232</v>
      </c>
      <c r="B191" s="179" t="s">
        <v>201</v>
      </c>
      <c r="C191" s="180"/>
      <c r="D191" s="181"/>
      <c r="E191" s="181"/>
      <c r="F191" s="181"/>
      <c r="G191" s="181"/>
      <c r="H191" s="181"/>
      <c r="I191" s="181"/>
      <c r="J191" s="181"/>
      <c r="K191" s="181"/>
      <c r="L191" s="181"/>
      <c r="M191" s="181"/>
      <c r="N191" s="181"/>
      <c r="O191" s="181"/>
      <c r="P191" s="181"/>
      <c r="Q191" s="181"/>
      <c r="R191" s="181"/>
      <c r="S191" s="181"/>
      <c r="T191" s="181"/>
      <c r="U191" s="181"/>
      <c r="V191" s="181"/>
      <c r="W191" s="181"/>
      <c r="X191" s="181"/>
      <c r="Y191" s="181"/>
      <c r="Z191" s="173"/>
    </row>
    <row r="192" spans="1:26" ht="15.75" thickBot="1" x14ac:dyDescent="0.3">
      <c r="A192" s="179" t="s">
        <v>202</v>
      </c>
      <c r="B192" s="180" t="s">
        <v>101</v>
      </c>
      <c r="C192" s="181" t="s">
        <v>46</v>
      </c>
      <c r="D192" s="181" t="s">
        <v>47</v>
      </c>
      <c r="E192" s="181" t="s">
        <v>44</v>
      </c>
      <c r="F192" s="181" t="s">
        <v>45</v>
      </c>
      <c r="G192" s="181" t="s">
        <v>168</v>
      </c>
      <c r="H192" s="181" t="s">
        <v>140</v>
      </c>
      <c r="I192" s="181" t="s">
        <v>141</v>
      </c>
      <c r="J192" s="181" t="s">
        <v>194</v>
      </c>
      <c r="K192" s="181" t="s">
        <v>48</v>
      </c>
      <c r="L192" s="181" t="s">
        <v>51</v>
      </c>
      <c r="M192" s="181" t="s">
        <v>57</v>
      </c>
      <c r="N192" s="181" t="s">
        <v>58</v>
      </c>
      <c r="O192" s="181" t="s">
        <v>100</v>
      </c>
      <c r="P192" s="181" t="s">
        <v>205</v>
      </c>
      <c r="Q192" s="181" t="s">
        <v>52</v>
      </c>
      <c r="R192" s="181" t="s">
        <v>53</v>
      </c>
      <c r="S192" s="181" t="s">
        <v>54</v>
      </c>
      <c r="T192" s="181" t="s">
        <v>59</v>
      </c>
      <c r="U192" s="181" t="s">
        <v>170</v>
      </c>
      <c r="V192" s="181" t="s">
        <v>42</v>
      </c>
      <c r="W192" s="181" t="s">
        <v>43</v>
      </c>
      <c r="X192" s="181" t="s">
        <v>56</v>
      </c>
      <c r="Y192" s="173" t="s">
        <v>55</v>
      </c>
      <c r="Z192" s="186" t="s">
        <v>203</v>
      </c>
    </row>
    <row r="193" spans="1:26" x14ac:dyDescent="0.25">
      <c r="A193" s="182" t="s">
        <v>142</v>
      </c>
      <c r="B193" s="174"/>
      <c r="C193" s="175" t="e">
        <v>#DIV/0!</v>
      </c>
      <c r="D193" s="175" t="e">
        <v>#DIV/0!</v>
      </c>
      <c r="E193" s="175" t="e">
        <v>#DIV/0!</v>
      </c>
      <c r="F193" s="175" t="e">
        <v>#DIV/0!</v>
      </c>
      <c r="G193" s="175"/>
      <c r="H193" s="175"/>
      <c r="I193" s="175"/>
      <c r="J193" s="175"/>
      <c r="K193" s="175" t="e">
        <v>#DIV/0!</v>
      </c>
      <c r="L193" s="175" t="e">
        <v>#DIV/0!</v>
      </c>
      <c r="M193" s="175" t="e">
        <v>#DIV/0!</v>
      </c>
      <c r="N193" s="175" t="e">
        <v>#DIV/0!</v>
      </c>
      <c r="O193" s="175"/>
      <c r="P193" s="175"/>
      <c r="Q193" s="175" t="e">
        <v>#DIV/0!</v>
      </c>
      <c r="R193" s="175" t="e">
        <v>#DIV/0!</v>
      </c>
      <c r="S193" s="175" t="e">
        <v>#DIV/0!</v>
      </c>
      <c r="T193" s="175" t="e">
        <v>#DIV/0!</v>
      </c>
      <c r="U193" s="175"/>
      <c r="V193" s="175" t="e">
        <v>#DIV/0!</v>
      </c>
      <c r="W193" s="175" t="e">
        <v>#DIV/0!</v>
      </c>
      <c r="X193" s="175" t="e">
        <v>#DIV/0!</v>
      </c>
      <c r="Y193" s="175" t="e">
        <v>#DIV/0!</v>
      </c>
      <c r="Z193" s="176" t="e">
        <v>#DIV/0!</v>
      </c>
    </row>
    <row r="194" spans="1:26" x14ac:dyDescent="0.25">
      <c r="A194" s="183" t="s">
        <v>143</v>
      </c>
      <c r="B194" s="177"/>
      <c r="C194" t="e">
        <v>#DIV/0!</v>
      </c>
      <c r="D194" t="e">
        <v>#DIV/0!</v>
      </c>
      <c r="E194" t="e">
        <v>#DIV/0!</v>
      </c>
      <c r="F194" t="e">
        <v>#DIV/0!</v>
      </c>
      <c r="K194" t="e">
        <v>#DIV/0!</v>
      </c>
      <c r="L194" t="e">
        <v>#DIV/0!</v>
      </c>
      <c r="M194" t="e">
        <v>#DIV/0!</v>
      </c>
      <c r="N194" t="e">
        <v>#DIV/0!</v>
      </c>
      <c r="Q194" t="e">
        <v>#DIV/0!</v>
      </c>
      <c r="R194" t="e">
        <v>#DIV/0!</v>
      </c>
      <c r="S194">
        <v>40</v>
      </c>
      <c r="T194">
        <v>55</v>
      </c>
      <c r="V194">
        <v>70</v>
      </c>
      <c r="W194">
        <v>62.5</v>
      </c>
      <c r="X194">
        <v>60</v>
      </c>
      <c r="Y194">
        <v>55</v>
      </c>
      <c r="Z194" s="167">
        <v>59.375</v>
      </c>
    </row>
    <row r="195" spans="1:26" x14ac:dyDescent="0.25">
      <c r="A195" s="183" t="s">
        <v>144</v>
      </c>
      <c r="B195" s="177"/>
      <c r="D195">
        <v>35</v>
      </c>
      <c r="F195">
        <v>40</v>
      </c>
      <c r="L195">
        <v>40</v>
      </c>
      <c r="N195">
        <v>40</v>
      </c>
      <c r="R195">
        <v>50</v>
      </c>
      <c r="T195">
        <v>40</v>
      </c>
      <c r="V195">
        <v>40</v>
      </c>
      <c r="W195">
        <v>35</v>
      </c>
      <c r="X195">
        <v>35</v>
      </c>
      <c r="Y195">
        <v>35</v>
      </c>
      <c r="Z195" s="167">
        <v>39</v>
      </c>
    </row>
    <row r="196" spans="1:26" x14ac:dyDescent="0.25">
      <c r="A196" s="183" t="s">
        <v>145</v>
      </c>
      <c r="B196" s="177">
        <v>80</v>
      </c>
      <c r="N196">
        <v>60</v>
      </c>
      <c r="O196">
        <v>45</v>
      </c>
      <c r="V196">
        <v>65</v>
      </c>
      <c r="W196">
        <v>52.5</v>
      </c>
      <c r="X196">
        <v>40</v>
      </c>
      <c r="Y196">
        <v>45</v>
      </c>
      <c r="Z196" s="167">
        <v>56.111111111111114</v>
      </c>
    </row>
    <row r="197" spans="1:26" x14ac:dyDescent="0.25">
      <c r="A197" s="183" t="s">
        <v>146</v>
      </c>
      <c r="B197" s="177">
        <v>70</v>
      </c>
      <c r="C197">
        <v>45</v>
      </c>
      <c r="D197">
        <v>45</v>
      </c>
      <c r="E197">
        <v>70</v>
      </c>
      <c r="F197">
        <v>70</v>
      </c>
      <c r="K197">
        <v>50</v>
      </c>
      <c r="L197">
        <v>65</v>
      </c>
      <c r="M197">
        <v>50</v>
      </c>
      <c r="N197">
        <v>45</v>
      </c>
      <c r="O197">
        <v>40</v>
      </c>
      <c r="Q197">
        <v>70</v>
      </c>
      <c r="R197">
        <v>70</v>
      </c>
      <c r="S197">
        <v>25</v>
      </c>
      <c r="T197">
        <v>35</v>
      </c>
      <c r="V197">
        <v>62.5</v>
      </c>
      <c r="W197">
        <v>72.5</v>
      </c>
      <c r="X197">
        <v>55</v>
      </c>
      <c r="Y197">
        <v>80</v>
      </c>
      <c r="Z197" s="167">
        <v>57.75</v>
      </c>
    </row>
    <row r="198" spans="1:26" x14ac:dyDescent="0.25">
      <c r="A198" s="183" t="s">
        <v>147</v>
      </c>
      <c r="B198" s="177">
        <v>60</v>
      </c>
      <c r="C198">
        <v>35</v>
      </c>
      <c r="D198">
        <v>35</v>
      </c>
      <c r="E198">
        <v>55</v>
      </c>
      <c r="F198">
        <v>70</v>
      </c>
      <c r="K198">
        <v>40</v>
      </c>
      <c r="L198">
        <v>40</v>
      </c>
      <c r="M198">
        <v>40</v>
      </c>
      <c r="N198">
        <v>45</v>
      </c>
      <c r="O198">
        <v>45</v>
      </c>
      <c r="Q198">
        <v>65</v>
      </c>
      <c r="R198">
        <v>65</v>
      </c>
      <c r="S198">
        <v>35</v>
      </c>
      <c r="T198">
        <v>50</v>
      </c>
      <c r="V198">
        <v>47.5</v>
      </c>
      <c r="W198">
        <v>62.5</v>
      </c>
      <c r="X198">
        <v>40</v>
      </c>
      <c r="Y198" t="e">
        <v>#DIV/0!</v>
      </c>
      <c r="Z198" s="167">
        <v>49.473684210526315</v>
      </c>
    </row>
    <row r="199" spans="1:26" x14ac:dyDescent="0.25">
      <c r="A199" s="183" t="s">
        <v>148</v>
      </c>
      <c r="B199" s="177"/>
      <c r="C199">
        <v>35</v>
      </c>
      <c r="D199">
        <v>40</v>
      </c>
      <c r="E199">
        <v>45</v>
      </c>
      <c r="F199">
        <v>60</v>
      </c>
      <c r="K199">
        <v>40</v>
      </c>
      <c r="L199">
        <v>40</v>
      </c>
      <c r="M199">
        <v>45</v>
      </c>
      <c r="N199">
        <v>50</v>
      </c>
      <c r="Q199">
        <v>65</v>
      </c>
      <c r="R199">
        <v>60</v>
      </c>
      <c r="S199">
        <v>30</v>
      </c>
      <c r="T199">
        <v>35</v>
      </c>
      <c r="V199">
        <v>62.5</v>
      </c>
      <c r="W199">
        <v>65</v>
      </c>
      <c r="X199">
        <v>45</v>
      </c>
      <c r="Y199">
        <v>50</v>
      </c>
      <c r="Z199" s="167">
        <v>49.722222222222221</v>
      </c>
    </row>
    <row r="200" spans="1:26" x14ac:dyDescent="0.25">
      <c r="A200" s="183" t="s">
        <v>149</v>
      </c>
      <c r="B200" s="177"/>
      <c r="D200">
        <v>35</v>
      </c>
      <c r="E200">
        <v>55</v>
      </c>
      <c r="F200">
        <v>60</v>
      </c>
      <c r="L200">
        <v>30</v>
      </c>
      <c r="N200">
        <v>35</v>
      </c>
      <c r="R200">
        <v>40</v>
      </c>
      <c r="T200">
        <v>30</v>
      </c>
      <c r="V200">
        <v>55</v>
      </c>
      <c r="W200">
        <v>70</v>
      </c>
      <c r="X200">
        <v>55</v>
      </c>
      <c r="Y200">
        <v>55</v>
      </c>
      <c r="Z200" s="167">
        <v>47.272727272727273</v>
      </c>
    </row>
    <row r="201" spans="1:26" x14ac:dyDescent="0.25">
      <c r="A201" s="183" t="s">
        <v>150</v>
      </c>
      <c r="B201" s="177"/>
      <c r="C201">
        <v>45</v>
      </c>
      <c r="D201">
        <v>50</v>
      </c>
      <c r="E201">
        <v>45</v>
      </c>
      <c r="F201">
        <v>50</v>
      </c>
      <c r="K201">
        <v>40</v>
      </c>
      <c r="L201">
        <v>45</v>
      </c>
      <c r="M201">
        <v>45</v>
      </c>
      <c r="N201">
        <v>50</v>
      </c>
      <c r="Q201">
        <v>45</v>
      </c>
      <c r="R201">
        <v>50</v>
      </c>
      <c r="S201">
        <v>25</v>
      </c>
      <c r="T201">
        <v>35</v>
      </c>
      <c r="V201">
        <v>45</v>
      </c>
      <c r="W201">
        <v>45</v>
      </c>
      <c r="X201">
        <v>40</v>
      </c>
      <c r="Y201">
        <v>45</v>
      </c>
      <c r="Z201" s="167">
        <v>43.75</v>
      </c>
    </row>
    <row r="202" spans="1:26" x14ac:dyDescent="0.25">
      <c r="A202" s="183" t="s">
        <v>151</v>
      </c>
      <c r="B202" s="177"/>
      <c r="C202">
        <v>35</v>
      </c>
      <c r="D202">
        <v>45</v>
      </c>
      <c r="E202">
        <v>45</v>
      </c>
      <c r="F202">
        <v>45</v>
      </c>
      <c r="H202">
        <v>65</v>
      </c>
      <c r="K202">
        <v>35</v>
      </c>
      <c r="L202">
        <v>45</v>
      </c>
      <c r="M202">
        <v>35</v>
      </c>
      <c r="N202">
        <v>35</v>
      </c>
      <c r="Q202">
        <v>45</v>
      </c>
      <c r="R202">
        <v>40</v>
      </c>
      <c r="S202">
        <v>30</v>
      </c>
      <c r="T202">
        <v>30</v>
      </c>
      <c r="V202">
        <v>50</v>
      </c>
      <c r="W202">
        <v>50</v>
      </c>
      <c r="X202">
        <v>97.5</v>
      </c>
      <c r="Y202">
        <v>45</v>
      </c>
      <c r="Z202" s="167">
        <v>48.333333333333336</v>
      </c>
    </row>
    <row r="203" spans="1:26" x14ac:dyDescent="0.25">
      <c r="A203" s="183" t="s">
        <v>155</v>
      </c>
      <c r="B203" s="177"/>
      <c r="C203">
        <v>50</v>
      </c>
      <c r="D203">
        <v>45</v>
      </c>
      <c r="E203">
        <v>55</v>
      </c>
      <c r="F203">
        <v>55</v>
      </c>
      <c r="H203">
        <v>60</v>
      </c>
      <c r="K203">
        <v>45</v>
      </c>
      <c r="L203">
        <v>55</v>
      </c>
      <c r="M203">
        <v>50</v>
      </c>
      <c r="N203">
        <v>55</v>
      </c>
      <c r="Q203">
        <v>50</v>
      </c>
      <c r="R203">
        <v>55</v>
      </c>
      <c r="S203">
        <v>35</v>
      </c>
      <c r="T203">
        <v>50</v>
      </c>
      <c r="W203">
        <v>50</v>
      </c>
      <c r="X203">
        <v>60</v>
      </c>
      <c r="Z203" s="167">
        <v>51.333333333333336</v>
      </c>
    </row>
    <row r="204" spans="1:26" x14ac:dyDescent="0.25">
      <c r="A204" s="183" t="s">
        <v>160</v>
      </c>
      <c r="B204" s="177"/>
      <c r="C204">
        <v>55</v>
      </c>
      <c r="D204">
        <v>50</v>
      </c>
      <c r="E204">
        <v>70</v>
      </c>
      <c r="F204">
        <v>55</v>
      </c>
      <c r="H204">
        <v>50</v>
      </c>
      <c r="K204">
        <v>45</v>
      </c>
      <c r="L204">
        <v>60</v>
      </c>
      <c r="M204">
        <v>35</v>
      </c>
      <c r="N204">
        <v>40</v>
      </c>
      <c r="Q204">
        <v>40</v>
      </c>
      <c r="R204">
        <v>45</v>
      </c>
      <c r="S204">
        <v>30</v>
      </c>
      <c r="T204">
        <v>40</v>
      </c>
      <c r="V204">
        <v>70</v>
      </c>
      <c r="W204">
        <v>60</v>
      </c>
      <c r="X204">
        <v>60</v>
      </c>
      <c r="Z204" s="167">
        <v>50.3125</v>
      </c>
    </row>
    <row r="205" spans="1:26" x14ac:dyDescent="0.25">
      <c r="A205" s="183" t="s">
        <v>165</v>
      </c>
      <c r="B205" s="177">
        <v>75</v>
      </c>
      <c r="C205">
        <v>50</v>
      </c>
      <c r="D205">
        <v>50</v>
      </c>
      <c r="E205">
        <v>95</v>
      </c>
      <c r="F205">
        <v>60</v>
      </c>
      <c r="H205">
        <v>120</v>
      </c>
      <c r="K205">
        <v>70</v>
      </c>
      <c r="L205">
        <v>60</v>
      </c>
      <c r="M205">
        <v>45</v>
      </c>
      <c r="N205">
        <v>45</v>
      </c>
      <c r="Q205">
        <v>60</v>
      </c>
      <c r="R205">
        <v>50</v>
      </c>
      <c r="S205">
        <v>30</v>
      </c>
      <c r="T205">
        <v>40</v>
      </c>
      <c r="V205">
        <v>77.5</v>
      </c>
      <c r="W205">
        <v>62.5</v>
      </c>
      <c r="X205">
        <v>75</v>
      </c>
      <c r="Y205">
        <v>90</v>
      </c>
      <c r="Z205" s="167">
        <v>64.75</v>
      </c>
    </row>
    <row r="206" spans="1:26" x14ac:dyDescent="0.25">
      <c r="A206" s="183" t="s">
        <v>172</v>
      </c>
      <c r="B206" s="177"/>
      <c r="C206">
        <v>40</v>
      </c>
      <c r="D206">
        <v>50</v>
      </c>
      <c r="E206">
        <v>65</v>
      </c>
      <c r="F206">
        <v>65</v>
      </c>
      <c r="G206">
        <v>60</v>
      </c>
      <c r="H206">
        <v>65</v>
      </c>
      <c r="K206">
        <v>30</v>
      </c>
      <c r="L206">
        <v>45</v>
      </c>
      <c r="M206">
        <v>45</v>
      </c>
      <c r="N206">
        <v>40</v>
      </c>
      <c r="Q206">
        <v>65</v>
      </c>
      <c r="R206">
        <v>60</v>
      </c>
      <c r="S206">
        <v>40</v>
      </c>
      <c r="T206">
        <v>65</v>
      </c>
      <c r="V206">
        <v>70</v>
      </c>
      <c r="W206">
        <v>70</v>
      </c>
      <c r="X206">
        <v>65</v>
      </c>
      <c r="Z206" s="167">
        <v>55.294117647058826</v>
      </c>
    </row>
    <row r="207" spans="1:26" x14ac:dyDescent="0.25">
      <c r="A207" s="183" t="s">
        <v>173</v>
      </c>
      <c r="B207" s="177">
        <v>70</v>
      </c>
      <c r="C207">
        <v>40</v>
      </c>
      <c r="D207">
        <v>55</v>
      </c>
      <c r="E207">
        <v>60</v>
      </c>
      <c r="F207">
        <v>55</v>
      </c>
      <c r="G207">
        <v>515</v>
      </c>
      <c r="H207">
        <v>55</v>
      </c>
      <c r="K207">
        <v>85</v>
      </c>
      <c r="L207">
        <v>110</v>
      </c>
      <c r="M207">
        <v>40</v>
      </c>
      <c r="N207">
        <v>55</v>
      </c>
      <c r="Q207">
        <v>50</v>
      </c>
      <c r="R207">
        <v>55</v>
      </c>
      <c r="S207">
        <v>25</v>
      </c>
      <c r="T207">
        <v>50</v>
      </c>
      <c r="U207">
        <v>40</v>
      </c>
      <c r="V207">
        <v>65</v>
      </c>
      <c r="W207">
        <v>55</v>
      </c>
      <c r="X207">
        <v>60</v>
      </c>
      <c r="Y207">
        <v>60</v>
      </c>
      <c r="Z207" s="167">
        <v>78.181818181818187</v>
      </c>
    </row>
    <row r="208" spans="1:26" x14ac:dyDescent="0.25">
      <c r="A208" s="183" t="s">
        <v>174</v>
      </c>
      <c r="B208" s="177">
        <v>80</v>
      </c>
      <c r="C208">
        <v>40</v>
      </c>
      <c r="D208">
        <v>55</v>
      </c>
      <c r="E208">
        <v>50</v>
      </c>
      <c r="F208">
        <v>55</v>
      </c>
      <c r="G208">
        <v>90</v>
      </c>
      <c r="K208">
        <v>90</v>
      </c>
      <c r="L208">
        <v>50</v>
      </c>
      <c r="M208">
        <v>35</v>
      </c>
      <c r="N208">
        <v>25</v>
      </c>
      <c r="Q208">
        <v>60</v>
      </c>
      <c r="R208">
        <v>55</v>
      </c>
      <c r="S208">
        <v>30</v>
      </c>
      <c r="T208">
        <v>65</v>
      </c>
      <c r="V208">
        <v>57.5</v>
      </c>
      <c r="W208">
        <v>60</v>
      </c>
      <c r="X208">
        <v>65</v>
      </c>
      <c r="Y208">
        <v>40</v>
      </c>
      <c r="Z208" s="167">
        <v>56</v>
      </c>
    </row>
    <row r="209" spans="1:26" x14ac:dyDescent="0.25">
      <c r="A209" s="183" t="s">
        <v>175</v>
      </c>
      <c r="B209" s="177">
        <v>65</v>
      </c>
      <c r="C209">
        <v>35</v>
      </c>
      <c r="D209">
        <v>45</v>
      </c>
      <c r="E209">
        <v>90</v>
      </c>
      <c r="F209">
        <v>60</v>
      </c>
      <c r="G209">
        <v>85</v>
      </c>
      <c r="H209">
        <v>50</v>
      </c>
      <c r="L209">
        <v>115</v>
      </c>
      <c r="M209">
        <v>40</v>
      </c>
      <c r="N209">
        <v>45</v>
      </c>
      <c r="Q209">
        <v>65</v>
      </c>
      <c r="R209">
        <v>60</v>
      </c>
      <c r="S209">
        <v>30</v>
      </c>
      <c r="T209">
        <v>55</v>
      </c>
      <c r="V209">
        <v>57.5</v>
      </c>
      <c r="W209">
        <v>57.5</v>
      </c>
      <c r="X209">
        <v>60</v>
      </c>
      <c r="Z209" s="167">
        <v>59.473684210526315</v>
      </c>
    </row>
    <row r="210" spans="1:26" x14ac:dyDescent="0.25">
      <c r="A210" s="183" t="s">
        <v>176</v>
      </c>
      <c r="B210" s="177"/>
      <c r="C210">
        <v>45</v>
      </c>
      <c r="D210">
        <v>50</v>
      </c>
      <c r="E210">
        <v>65</v>
      </c>
      <c r="F210">
        <v>55</v>
      </c>
      <c r="G210">
        <v>50</v>
      </c>
      <c r="H210">
        <v>45</v>
      </c>
      <c r="K210">
        <v>55</v>
      </c>
      <c r="L210">
        <v>55</v>
      </c>
      <c r="M210">
        <v>55</v>
      </c>
      <c r="N210">
        <v>50</v>
      </c>
      <c r="Q210">
        <v>30</v>
      </c>
      <c r="R210">
        <v>55</v>
      </c>
      <c r="S210">
        <v>30</v>
      </c>
      <c r="T210">
        <v>45</v>
      </c>
      <c r="V210">
        <v>55</v>
      </c>
      <c r="W210">
        <v>60</v>
      </c>
      <c r="X210">
        <v>50</v>
      </c>
      <c r="Z210" s="167">
        <v>50</v>
      </c>
    </row>
    <row r="211" spans="1:26" x14ac:dyDescent="0.25">
      <c r="A211" s="183" t="s">
        <v>189</v>
      </c>
      <c r="B211" s="177"/>
      <c r="C211">
        <v>45</v>
      </c>
      <c r="D211">
        <v>50</v>
      </c>
      <c r="F211">
        <v>55</v>
      </c>
      <c r="G211">
        <v>55</v>
      </c>
      <c r="H211">
        <v>45</v>
      </c>
      <c r="K211">
        <v>10</v>
      </c>
      <c r="L211">
        <v>45</v>
      </c>
      <c r="M211">
        <v>40</v>
      </c>
      <c r="N211">
        <v>45</v>
      </c>
      <c r="Q211">
        <v>45</v>
      </c>
      <c r="R211">
        <v>45</v>
      </c>
      <c r="S211">
        <v>30</v>
      </c>
      <c r="T211">
        <v>45</v>
      </c>
      <c r="V211">
        <v>55</v>
      </c>
      <c r="W211">
        <v>60</v>
      </c>
      <c r="X211">
        <v>55</v>
      </c>
      <c r="Z211" s="167">
        <v>45.3125</v>
      </c>
    </row>
    <row r="212" spans="1:26" x14ac:dyDescent="0.25">
      <c r="A212" s="183" t="s">
        <v>217</v>
      </c>
      <c r="B212" s="177">
        <v>80</v>
      </c>
      <c r="C212">
        <v>35</v>
      </c>
      <c r="D212">
        <v>50</v>
      </c>
      <c r="E212">
        <v>50</v>
      </c>
      <c r="F212">
        <v>65</v>
      </c>
      <c r="G212">
        <v>35</v>
      </c>
      <c r="H212">
        <v>65</v>
      </c>
      <c r="K212">
        <v>35</v>
      </c>
      <c r="L212">
        <v>45</v>
      </c>
      <c r="M212">
        <v>55</v>
      </c>
      <c r="N212">
        <v>65</v>
      </c>
      <c r="Q212">
        <v>55</v>
      </c>
      <c r="R212">
        <v>65</v>
      </c>
      <c r="S212">
        <v>40</v>
      </c>
      <c r="T212">
        <v>35</v>
      </c>
      <c r="V212">
        <v>65</v>
      </c>
      <c r="W212">
        <v>72.5</v>
      </c>
      <c r="X212">
        <v>45</v>
      </c>
      <c r="Y212">
        <v>65</v>
      </c>
      <c r="Z212" s="167">
        <v>55.238095238095241</v>
      </c>
    </row>
    <row r="213" spans="1:26" x14ac:dyDescent="0.25">
      <c r="A213" s="183" t="s">
        <v>210</v>
      </c>
      <c r="B213" s="177"/>
      <c r="C213">
        <v>45</v>
      </c>
      <c r="D213">
        <v>45</v>
      </c>
      <c r="E213">
        <v>50</v>
      </c>
      <c r="F213">
        <v>45</v>
      </c>
      <c r="G213">
        <v>35</v>
      </c>
      <c r="H213">
        <v>60</v>
      </c>
      <c r="K213">
        <v>45</v>
      </c>
      <c r="L213">
        <v>60</v>
      </c>
      <c r="M213">
        <v>45</v>
      </c>
      <c r="N213">
        <v>55</v>
      </c>
      <c r="Q213">
        <v>45</v>
      </c>
      <c r="R213">
        <v>50</v>
      </c>
      <c r="S213">
        <v>45</v>
      </c>
      <c r="T213">
        <v>40</v>
      </c>
      <c r="V213">
        <v>60</v>
      </c>
      <c r="W213">
        <v>60</v>
      </c>
      <c r="X213">
        <v>55</v>
      </c>
      <c r="Z213" s="167">
        <v>49.411764705882355</v>
      </c>
    </row>
    <row r="214" spans="1:26" x14ac:dyDescent="0.25">
      <c r="A214" s="183" t="s">
        <v>211</v>
      </c>
      <c r="B214" s="177"/>
      <c r="D214">
        <v>50</v>
      </c>
      <c r="F214">
        <v>60</v>
      </c>
      <c r="L214">
        <v>55</v>
      </c>
      <c r="N214">
        <v>35</v>
      </c>
      <c r="R214">
        <v>45</v>
      </c>
      <c r="T214">
        <v>50</v>
      </c>
      <c r="V214">
        <v>65</v>
      </c>
      <c r="W214">
        <v>60</v>
      </c>
      <c r="X214">
        <v>65</v>
      </c>
      <c r="Z214" s="167">
        <v>53.888888888888886</v>
      </c>
    </row>
    <row r="215" spans="1:26" x14ac:dyDescent="0.25">
      <c r="A215" s="183" t="s">
        <v>212</v>
      </c>
      <c r="B215" s="177"/>
      <c r="D215">
        <v>50</v>
      </c>
      <c r="F215">
        <v>60</v>
      </c>
      <c r="I215">
        <v>65</v>
      </c>
      <c r="L215">
        <v>50</v>
      </c>
      <c r="N215">
        <v>50</v>
      </c>
      <c r="R215">
        <v>50</v>
      </c>
      <c r="T215">
        <v>55</v>
      </c>
      <c r="V215">
        <v>55</v>
      </c>
      <c r="W215">
        <v>65</v>
      </c>
      <c r="Z215" s="167">
        <v>55.555555555555557</v>
      </c>
    </row>
    <row r="216" spans="1:26" x14ac:dyDescent="0.25">
      <c r="A216" s="183" t="s">
        <v>215</v>
      </c>
      <c r="B216" s="177"/>
      <c r="D216">
        <v>45</v>
      </c>
      <c r="F216">
        <v>55</v>
      </c>
      <c r="H216">
        <v>175</v>
      </c>
      <c r="I216">
        <v>70</v>
      </c>
      <c r="J216">
        <v>300</v>
      </c>
      <c r="L216">
        <v>50</v>
      </c>
      <c r="N216">
        <v>45</v>
      </c>
      <c r="R216">
        <v>50</v>
      </c>
      <c r="T216">
        <v>40</v>
      </c>
      <c r="V216">
        <v>55</v>
      </c>
      <c r="W216">
        <v>70</v>
      </c>
      <c r="Z216" s="167">
        <v>86.818181818181813</v>
      </c>
    </row>
    <row r="217" spans="1:26" x14ac:dyDescent="0.25">
      <c r="A217" s="183" t="s">
        <v>208</v>
      </c>
      <c r="B217" s="177"/>
      <c r="D217">
        <v>65</v>
      </c>
      <c r="F217">
        <v>75</v>
      </c>
      <c r="I217">
        <v>80</v>
      </c>
      <c r="J217">
        <v>400</v>
      </c>
      <c r="L217">
        <v>60</v>
      </c>
      <c r="N217">
        <v>50</v>
      </c>
      <c r="R217">
        <v>60</v>
      </c>
      <c r="T217">
        <v>70</v>
      </c>
      <c r="V217">
        <v>105</v>
      </c>
      <c r="W217">
        <v>90</v>
      </c>
      <c r="Z217" s="167">
        <v>105.5</v>
      </c>
    </row>
    <row r="218" spans="1:26" x14ac:dyDescent="0.25">
      <c r="A218" s="183" t="s">
        <v>216</v>
      </c>
      <c r="B218" s="177"/>
      <c r="D218">
        <v>75</v>
      </c>
      <c r="F218">
        <v>50</v>
      </c>
      <c r="J218">
        <v>240</v>
      </c>
      <c r="L218">
        <v>75</v>
      </c>
      <c r="N218">
        <v>65</v>
      </c>
      <c r="R218">
        <v>70</v>
      </c>
      <c r="T218">
        <v>100</v>
      </c>
      <c r="V218">
        <v>65</v>
      </c>
      <c r="W218">
        <v>65</v>
      </c>
      <c r="X218">
        <v>60</v>
      </c>
      <c r="Z218" s="167">
        <v>86.5</v>
      </c>
    </row>
    <row r="219" spans="1:26" x14ac:dyDescent="0.25">
      <c r="A219" s="183" t="s">
        <v>214</v>
      </c>
      <c r="B219" s="177"/>
      <c r="D219">
        <v>50</v>
      </c>
      <c r="F219">
        <v>70</v>
      </c>
      <c r="J219">
        <v>315</v>
      </c>
      <c r="L219">
        <v>50</v>
      </c>
      <c r="N219">
        <v>65</v>
      </c>
      <c r="R219">
        <v>60</v>
      </c>
      <c r="T219">
        <v>65</v>
      </c>
      <c r="V219">
        <v>70</v>
      </c>
      <c r="W219">
        <v>80</v>
      </c>
      <c r="X219">
        <v>75</v>
      </c>
      <c r="Z219" s="167">
        <v>90</v>
      </c>
    </row>
    <row r="220" spans="1:26" x14ac:dyDescent="0.25">
      <c r="A220" s="183" t="s">
        <v>213</v>
      </c>
      <c r="B220" s="177"/>
      <c r="D220">
        <v>50</v>
      </c>
      <c r="F220">
        <v>65</v>
      </c>
      <c r="I220">
        <v>70</v>
      </c>
      <c r="J220">
        <v>225</v>
      </c>
      <c r="L220">
        <v>55</v>
      </c>
      <c r="N220">
        <v>35</v>
      </c>
      <c r="R220">
        <v>50</v>
      </c>
      <c r="T220">
        <v>60</v>
      </c>
      <c r="V220">
        <v>70</v>
      </c>
      <c r="W220">
        <v>70</v>
      </c>
      <c r="Z220" s="167">
        <v>75</v>
      </c>
    </row>
    <row r="221" spans="1:26" x14ac:dyDescent="0.25">
      <c r="A221" s="183" t="s">
        <v>209</v>
      </c>
      <c r="B221" s="177"/>
      <c r="D221">
        <v>30</v>
      </c>
      <c r="F221">
        <v>55</v>
      </c>
      <c r="I221">
        <v>55</v>
      </c>
      <c r="L221">
        <v>45</v>
      </c>
      <c r="N221">
        <v>30</v>
      </c>
      <c r="R221">
        <v>30</v>
      </c>
      <c r="T221">
        <v>15</v>
      </c>
      <c r="V221">
        <v>65</v>
      </c>
      <c r="W221">
        <v>60</v>
      </c>
      <c r="Z221" s="167">
        <v>42.777777777777779</v>
      </c>
    </row>
    <row r="222" spans="1:26" x14ac:dyDescent="0.25">
      <c r="A222" s="183" t="s">
        <v>220</v>
      </c>
      <c r="B222" s="177"/>
      <c r="D222">
        <v>30</v>
      </c>
      <c r="F222">
        <v>60</v>
      </c>
      <c r="J222">
        <v>225</v>
      </c>
      <c r="L222">
        <v>35</v>
      </c>
      <c r="N222">
        <v>25</v>
      </c>
      <c r="R222">
        <v>35</v>
      </c>
      <c r="T222">
        <v>20</v>
      </c>
      <c r="V222">
        <v>60</v>
      </c>
      <c r="W222">
        <v>60</v>
      </c>
      <c r="X222">
        <v>60</v>
      </c>
      <c r="Z222" s="167">
        <v>57.727272727272727</v>
      </c>
    </row>
    <row r="223" spans="1:26" x14ac:dyDescent="0.25">
      <c r="A223" s="183" t="s">
        <v>219</v>
      </c>
      <c r="B223" s="177"/>
      <c r="D223">
        <v>40</v>
      </c>
      <c r="F223">
        <v>60</v>
      </c>
      <c r="J223">
        <v>160</v>
      </c>
      <c r="L223">
        <v>40</v>
      </c>
      <c r="N223">
        <v>25</v>
      </c>
      <c r="R223">
        <v>40</v>
      </c>
      <c r="T223">
        <v>35</v>
      </c>
      <c r="V223">
        <v>70</v>
      </c>
      <c r="W223">
        <v>85</v>
      </c>
      <c r="X223">
        <v>45</v>
      </c>
      <c r="Z223" s="167">
        <v>60</v>
      </c>
    </row>
    <row r="224" spans="1:26" x14ac:dyDescent="0.25">
      <c r="A224" s="183" t="s">
        <v>218</v>
      </c>
      <c r="B224" s="177"/>
      <c r="D224">
        <v>45</v>
      </c>
      <c r="F224">
        <v>50</v>
      </c>
      <c r="J224">
        <v>170</v>
      </c>
      <c r="L224">
        <v>35</v>
      </c>
      <c r="N224">
        <v>35</v>
      </c>
      <c r="P224">
        <v>180</v>
      </c>
      <c r="R224">
        <v>45</v>
      </c>
      <c r="T224">
        <v>50</v>
      </c>
      <c r="V224">
        <v>50</v>
      </c>
      <c r="W224">
        <v>60</v>
      </c>
      <c r="X224">
        <v>55</v>
      </c>
      <c r="Z224" s="167">
        <v>70.454545454545453</v>
      </c>
    </row>
    <row r="225" spans="1:27" x14ac:dyDescent="0.25">
      <c r="A225" s="183" t="s">
        <v>245</v>
      </c>
      <c r="B225" s="177"/>
      <c r="D225">
        <v>60</v>
      </c>
      <c r="F225">
        <v>60</v>
      </c>
      <c r="J225">
        <v>250</v>
      </c>
      <c r="L225">
        <v>25</v>
      </c>
      <c r="N225">
        <v>45</v>
      </c>
      <c r="P225">
        <v>200</v>
      </c>
      <c r="R225">
        <v>50</v>
      </c>
      <c r="T225">
        <v>30</v>
      </c>
      <c r="V225">
        <v>70</v>
      </c>
      <c r="W225">
        <v>75</v>
      </c>
      <c r="X225">
        <v>60</v>
      </c>
      <c r="Z225" s="167">
        <v>84.090909090909093</v>
      </c>
    </row>
    <row r="226" spans="1:27" x14ac:dyDescent="0.25">
      <c r="A226" s="183" t="s">
        <v>240</v>
      </c>
      <c r="B226" s="177"/>
      <c r="D226">
        <v>45</v>
      </c>
      <c r="F226">
        <v>60</v>
      </c>
      <c r="J226">
        <v>310</v>
      </c>
      <c r="L226">
        <v>50</v>
      </c>
      <c r="N226">
        <v>40</v>
      </c>
      <c r="P226">
        <v>75</v>
      </c>
      <c r="R226">
        <v>55</v>
      </c>
      <c r="T226">
        <v>45</v>
      </c>
      <c r="V226">
        <v>60</v>
      </c>
      <c r="W226">
        <v>60</v>
      </c>
      <c r="X226">
        <v>55</v>
      </c>
      <c r="Z226" s="167">
        <v>77.727272727272734</v>
      </c>
    </row>
    <row r="227" spans="1:27" x14ac:dyDescent="0.25">
      <c r="A227" s="183" t="s">
        <v>241</v>
      </c>
      <c r="B227" s="177"/>
      <c r="D227">
        <v>50</v>
      </c>
      <c r="F227">
        <v>55</v>
      </c>
      <c r="J227">
        <v>210</v>
      </c>
      <c r="L227">
        <v>50</v>
      </c>
      <c r="N227">
        <v>30</v>
      </c>
      <c r="P227">
        <v>130</v>
      </c>
      <c r="R227">
        <v>40</v>
      </c>
      <c r="T227">
        <v>25</v>
      </c>
      <c r="V227">
        <v>70</v>
      </c>
      <c r="W227">
        <v>60</v>
      </c>
      <c r="X227">
        <v>50</v>
      </c>
      <c r="Z227" s="167">
        <v>70</v>
      </c>
    </row>
    <row r="228" spans="1:27" x14ac:dyDescent="0.25">
      <c r="A228" s="183" t="s">
        <v>242</v>
      </c>
      <c r="B228" s="177"/>
      <c r="D228">
        <v>50</v>
      </c>
      <c r="F228">
        <v>50</v>
      </c>
      <c r="J228">
        <v>285</v>
      </c>
      <c r="L228">
        <v>35</v>
      </c>
      <c r="N228">
        <v>30</v>
      </c>
      <c r="P228">
        <v>95</v>
      </c>
      <c r="R228">
        <v>50</v>
      </c>
      <c r="T228">
        <v>110</v>
      </c>
      <c r="V228">
        <v>60</v>
      </c>
      <c r="W228">
        <v>60</v>
      </c>
      <c r="X228">
        <v>60</v>
      </c>
      <c r="Z228" s="167">
        <v>80.454545454545453</v>
      </c>
    </row>
    <row r="229" spans="1:27" ht="15.75" thickBot="1" x14ac:dyDescent="0.3">
      <c r="A229" s="184" t="s">
        <v>247</v>
      </c>
      <c r="B229" s="177"/>
      <c r="D229">
        <v>30</v>
      </c>
      <c r="F229">
        <v>45</v>
      </c>
      <c r="J229">
        <v>300</v>
      </c>
      <c r="L229">
        <v>45</v>
      </c>
      <c r="N229">
        <v>50</v>
      </c>
      <c r="P229">
        <v>100</v>
      </c>
      <c r="R229">
        <v>40</v>
      </c>
      <c r="T229">
        <v>105</v>
      </c>
      <c r="V229">
        <v>60</v>
      </c>
      <c r="W229">
        <v>65</v>
      </c>
      <c r="X229">
        <v>55</v>
      </c>
      <c r="Z229" s="167">
        <v>81.36363636363636</v>
      </c>
    </row>
    <row r="230" spans="1:27" ht="15.75" thickBot="1" x14ac:dyDescent="0.3">
      <c r="A230" s="185" t="s">
        <v>203</v>
      </c>
      <c r="B230" s="178">
        <v>72.5</v>
      </c>
      <c r="C230" s="168">
        <v>42.1875</v>
      </c>
      <c r="D230" s="168">
        <v>46.911764705882355</v>
      </c>
      <c r="E230" s="168">
        <v>60.3125</v>
      </c>
      <c r="F230" s="168">
        <v>57.352941176470587</v>
      </c>
      <c r="G230" s="168">
        <v>115.625</v>
      </c>
      <c r="H230" s="168">
        <v>71.25</v>
      </c>
      <c r="I230" s="168">
        <v>68</v>
      </c>
      <c r="J230" s="168">
        <v>260.76923076923077</v>
      </c>
      <c r="K230" s="168">
        <v>47.666666666666664</v>
      </c>
      <c r="L230" s="168">
        <v>51.764705882352942</v>
      </c>
      <c r="M230" s="168">
        <v>43.75</v>
      </c>
      <c r="N230" s="168">
        <v>43.333333333333336</v>
      </c>
      <c r="O230" s="168">
        <v>43.333333333333336</v>
      </c>
      <c r="P230" s="168">
        <v>130</v>
      </c>
      <c r="Q230" s="168">
        <v>53.4375</v>
      </c>
      <c r="R230" s="168">
        <v>51.176470588235297</v>
      </c>
      <c r="S230" s="168">
        <v>32.352941176470587</v>
      </c>
      <c r="T230" s="168">
        <v>49</v>
      </c>
      <c r="U230" s="168">
        <v>40</v>
      </c>
      <c r="V230" s="168">
        <v>62.444444444444443</v>
      </c>
      <c r="W230" s="168">
        <v>62.826086956521742</v>
      </c>
      <c r="X230" s="168">
        <v>57.96875</v>
      </c>
      <c r="Y230" s="168">
        <v>55.416666666666664</v>
      </c>
      <c r="Z230" s="169">
        <v>60.809716599190281</v>
      </c>
    </row>
    <row r="231" spans="1:27" x14ac:dyDescent="0.25">
      <c r="A231" s="13"/>
    </row>
    <row r="232" spans="1:27" x14ac:dyDescent="0.25">
      <c r="A232" s="13"/>
    </row>
    <row r="233" spans="1:27" x14ac:dyDescent="0.25">
      <c r="A233" s="13"/>
    </row>
    <row r="234" spans="1:27" ht="15.75" thickBot="1" x14ac:dyDescent="0.3"/>
    <row r="235" spans="1:27" x14ac:dyDescent="0.25">
      <c r="A235" s="164"/>
      <c r="B235" s="170" t="s">
        <v>101</v>
      </c>
      <c r="C235" s="170" t="s">
        <v>46</v>
      </c>
      <c r="D235" s="170" t="s">
        <v>47</v>
      </c>
      <c r="E235" s="170" t="s">
        <v>44</v>
      </c>
      <c r="F235" s="170" t="s">
        <v>45</v>
      </c>
      <c r="G235" s="170" t="s">
        <v>168</v>
      </c>
      <c r="H235" s="170" t="s">
        <v>140</v>
      </c>
      <c r="I235" s="170" t="s">
        <v>141</v>
      </c>
      <c r="J235" s="170" t="s">
        <v>194</v>
      </c>
      <c r="K235" s="170" t="s">
        <v>48</v>
      </c>
      <c r="L235" s="170" t="s">
        <v>51</v>
      </c>
      <c r="M235" s="170" t="s">
        <v>57</v>
      </c>
      <c r="N235" s="170" t="s">
        <v>58</v>
      </c>
      <c r="O235" s="170" t="s">
        <v>100</v>
      </c>
      <c r="P235" s="170" t="s">
        <v>205</v>
      </c>
      <c r="Q235" s="170" t="s">
        <v>52</v>
      </c>
      <c r="R235" s="170" t="s">
        <v>53</v>
      </c>
      <c r="S235" s="170" t="s">
        <v>54</v>
      </c>
      <c r="T235" s="170" t="s">
        <v>59</v>
      </c>
      <c r="U235" s="170" t="s">
        <v>170</v>
      </c>
      <c r="V235" s="170" t="s">
        <v>42</v>
      </c>
      <c r="W235" s="170" t="s">
        <v>43</v>
      </c>
      <c r="X235" s="170" t="s">
        <v>56</v>
      </c>
      <c r="Y235" s="170" t="s">
        <v>55</v>
      </c>
      <c r="Z235" s="171" t="s">
        <v>203</v>
      </c>
      <c r="AA235" t="s">
        <v>203</v>
      </c>
    </row>
    <row r="236" spans="1:27" x14ac:dyDescent="0.25">
      <c r="A236" s="165" t="s">
        <v>223</v>
      </c>
      <c r="B236" s="160">
        <f>AVERAGE(B193:B228)</f>
        <v>72.5</v>
      </c>
      <c r="C236" s="160" t="e">
        <f t="shared" ref="C236:Z236" si="12">AVERAGE(C193:C228)</f>
        <v>#DIV/0!</v>
      </c>
      <c r="D236" s="160" t="e">
        <f t="shared" si="12"/>
        <v>#DIV/0!</v>
      </c>
      <c r="E236" s="160" t="e">
        <f t="shared" si="12"/>
        <v>#DIV/0!</v>
      </c>
      <c r="F236" s="160" t="e">
        <f t="shared" si="12"/>
        <v>#DIV/0!</v>
      </c>
      <c r="G236" s="160">
        <f t="shared" si="12"/>
        <v>115.625</v>
      </c>
      <c r="H236" s="160">
        <f t="shared" si="12"/>
        <v>71.25</v>
      </c>
      <c r="I236" s="160">
        <f t="shared" si="12"/>
        <v>68</v>
      </c>
      <c r="J236" s="160">
        <f t="shared" si="12"/>
        <v>257.5</v>
      </c>
      <c r="K236" s="160" t="e">
        <f t="shared" si="12"/>
        <v>#DIV/0!</v>
      </c>
      <c r="L236" s="160" t="e">
        <f t="shared" si="12"/>
        <v>#DIV/0!</v>
      </c>
      <c r="M236" s="160" t="e">
        <f t="shared" si="12"/>
        <v>#DIV/0!</v>
      </c>
      <c r="N236" s="160" t="e">
        <f t="shared" si="12"/>
        <v>#DIV/0!</v>
      </c>
      <c r="O236" s="160">
        <f t="shared" si="12"/>
        <v>43.333333333333336</v>
      </c>
      <c r="P236" s="160">
        <f t="shared" si="12"/>
        <v>136</v>
      </c>
      <c r="Q236" s="160" t="e">
        <f t="shared" si="12"/>
        <v>#DIV/0!</v>
      </c>
      <c r="R236" s="160" t="e">
        <f t="shared" si="12"/>
        <v>#DIV/0!</v>
      </c>
      <c r="S236" s="160" t="e">
        <f t="shared" si="12"/>
        <v>#DIV/0!</v>
      </c>
      <c r="T236" s="160" t="e">
        <f t="shared" si="12"/>
        <v>#DIV/0!</v>
      </c>
      <c r="U236" s="160">
        <f t="shared" si="12"/>
        <v>40</v>
      </c>
      <c r="V236" s="160" t="e">
        <f t="shared" si="12"/>
        <v>#DIV/0!</v>
      </c>
      <c r="W236" s="160" t="e">
        <f t="shared" si="12"/>
        <v>#DIV/0!</v>
      </c>
      <c r="X236" s="160" t="e">
        <f t="shared" si="12"/>
        <v>#DIV/0!</v>
      </c>
      <c r="Y236" s="160" t="e">
        <f t="shared" si="12"/>
        <v>#DIV/0!</v>
      </c>
      <c r="Z236" s="160" t="e">
        <f t="shared" si="12"/>
        <v>#DIV/0!</v>
      </c>
    </row>
    <row r="237" spans="1:27" x14ac:dyDescent="0.25">
      <c r="A237" s="165" t="s">
        <v>162</v>
      </c>
      <c r="B237" s="160">
        <f>MIN(B193:B228)</f>
        <v>60</v>
      </c>
      <c r="C237" s="160" t="e">
        <f t="shared" ref="C237:Z237" si="13">MIN(C193:C228)</f>
        <v>#DIV/0!</v>
      </c>
      <c r="D237" s="160" t="e">
        <f t="shared" si="13"/>
        <v>#DIV/0!</v>
      </c>
      <c r="E237" s="160" t="e">
        <f t="shared" si="13"/>
        <v>#DIV/0!</v>
      </c>
      <c r="F237" s="160" t="e">
        <f t="shared" si="13"/>
        <v>#DIV/0!</v>
      </c>
      <c r="G237" s="160">
        <f t="shared" si="13"/>
        <v>35</v>
      </c>
      <c r="H237" s="160">
        <f t="shared" si="13"/>
        <v>45</v>
      </c>
      <c r="I237" s="160">
        <f t="shared" si="13"/>
        <v>55</v>
      </c>
      <c r="J237" s="160">
        <f t="shared" si="13"/>
        <v>160</v>
      </c>
      <c r="K237" s="160" t="e">
        <f t="shared" si="13"/>
        <v>#DIV/0!</v>
      </c>
      <c r="L237" s="160" t="e">
        <f t="shared" si="13"/>
        <v>#DIV/0!</v>
      </c>
      <c r="M237" s="160" t="e">
        <f t="shared" si="13"/>
        <v>#DIV/0!</v>
      </c>
      <c r="N237" s="160" t="e">
        <f t="shared" si="13"/>
        <v>#DIV/0!</v>
      </c>
      <c r="O237" s="160">
        <f t="shared" si="13"/>
        <v>40</v>
      </c>
      <c r="P237" s="160">
        <f t="shared" si="13"/>
        <v>75</v>
      </c>
      <c r="Q237" s="160" t="e">
        <f t="shared" si="13"/>
        <v>#DIV/0!</v>
      </c>
      <c r="R237" s="160" t="e">
        <f t="shared" si="13"/>
        <v>#DIV/0!</v>
      </c>
      <c r="S237" s="160" t="e">
        <f t="shared" si="13"/>
        <v>#DIV/0!</v>
      </c>
      <c r="T237" s="160" t="e">
        <f t="shared" si="13"/>
        <v>#DIV/0!</v>
      </c>
      <c r="U237" s="160">
        <f t="shared" si="13"/>
        <v>40</v>
      </c>
      <c r="V237" s="160" t="e">
        <f t="shared" si="13"/>
        <v>#DIV/0!</v>
      </c>
      <c r="W237" s="160" t="e">
        <f t="shared" si="13"/>
        <v>#DIV/0!</v>
      </c>
      <c r="X237" s="160" t="e">
        <f t="shared" si="13"/>
        <v>#DIV/0!</v>
      </c>
      <c r="Y237" s="160" t="e">
        <f t="shared" si="13"/>
        <v>#DIV/0!</v>
      </c>
      <c r="Z237" s="160" t="e">
        <f t="shared" si="13"/>
        <v>#DIV/0!</v>
      </c>
    </row>
    <row r="238" spans="1:27" ht="15.75" thickBot="1" x14ac:dyDescent="0.3">
      <c r="A238" s="166" t="s">
        <v>161</v>
      </c>
      <c r="B238" s="162">
        <f>MAX(B193:B228)</f>
        <v>80</v>
      </c>
      <c r="C238" s="162" t="e">
        <f t="shared" ref="C238:Z238" si="14">MAX(C193:C228)</f>
        <v>#DIV/0!</v>
      </c>
      <c r="D238" s="162" t="e">
        <f t="shared" si="14"/>
        <v>#DIV/0!</v>
      </c>
      <c r="E238" s="162" t="e">
        <f t="shared" si="14"/>
        <v>#DIV/0!</v>
      </c>
      <c r="F238" s="162" t="e">
        <f t="shared" si="14"/>
        <v>#DIV/0!</v>
      </c>
      <c r="G238" s="162">
        <f t="shared" si="14"/>
        <v>515</v>
      </c>
      <c r="H238" s="162">
        <f t="shared" si="14"/>
        <v>175</v>
      </c>
      <c r="I238" s="162">
        <f t="shared" si="14"/>
        <v>80</v>
      </c>
      <c r="J238" s="162">
        <f t="shared" si="14"/>
        <v>400</v>
      </c>
      <c r="K238" s="162" t="e">
        <f t="shared" si="14"/>
        <v>#DIV/0!</v>
      </c>
      <c r="L238" s="162" t="e">
        <f t="shared" si="14"/>
        <v>#DIV/0!</v>
      </c>
      <c r="M238" s="162" t="e">
        <f t="shared" si="14"/>
        <v>#DIV/0!</v>
      </c>
      <c r="N238" s="162" t="e">
        <f t="shared" si="14"/>
        <v>#DIV/0!</v>
      </c>
      <c r="O238" s="162">
        <f t="shared" si="14"/>
        <v>45</v>
      </c>
      <c r="P238" s="162">
        <f t="shared" si="14"/>
        <v>200</v>
      </c>
      <c r="Q238" s="162" t="e">
        <f t="shared" si="14"/>
        <v>#DIV/0!</v>
      </c>
      <c r="R238" s="162" t="e">
        <f t="shared" si="14"/>
        <v>#DIV/0!</v>
      </c>
      <c r="S238" s="162" t="e">
        <f t="shared" si="14"/>
        <v>#DIV/0!</v>
      </c>
      <c r="T238" s="162" t="e">
        <f t="shared" si="14"/>
        <v>#DIV/0!</v>
      </c>
      <c r="U238" s="162">
        <f t="shared" si="14"/>
        <v>40</v>
      </c>
      <c r="V238" s="162" t="e">
        <f t="shared" si="14"/>
        <v>#DIV/0!</v>
      </c>
      <c r="W238" s="162" t="e">
        <f t="shared" si="14"/>
        <v>#DIV/0!</v>
      </c>
      <c r="X238" s="162" t="e">
        <f t="shared" si="14"/>
        <v>#DIV/0!</v>
      </c>
      <c r="Y238" s="162" t="e">
        <f t="shared" si="14"/>
        <v>#DIV/0!</v>
      </c>
      <c r="Z238" s="162" t="e">
        <f t="shared" si="14"/>
        <v>#DIV/0!</v>
      </c>
    </row>
    <row r="239" spans="1:27" x14ac:dyDescent="0.25">
      <c r="B239" s="156"/>
      <c r="C239" s="156"/>
      <c r="D239" s="156"/>
      <c r="E239" s="156"/>
      <c r="F239" s="156"/>
      <c r="G239" s="156"/>
      <c r="H239" s="156"/>
      <c r="I239" s="156"/>
      <c r="J239" s="156"/>
      <c r="K239" s="156"/>
      <c r="L239" s="156"/>
      <c r="M239" s="156"/>
      <c r="N239" s="156"/>
      <c r="O239" s="156"/>
      <c r="P239" s="156"/>
      <c r="Q239" s="156"/>
      <c r="R239" s="156"/>
      <c r="S239" s="156"/>
      <c r="T239" s="156"/>
    </row>
  </sheetData>
  <pageMargins left="0.7" right="0.7" top="0.75" bottom="0.75" header="0.3" footer="0.3"/>
  <drawing r:id="rId6"/>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A244"/>
  <sheetViews>
    <sheetView topLeftCell="A194" zoomScale="55" zoomScaleNormal="55" workbookViewId="0">
      <selection activeCell="U160" sqref="U160"/>
    </sheetView>
  </sheetViews>
  <sheetFormatPr baseColWidth="10" defaultRowHeight="15" x14ac:dyDescent="0.25"/>
  <cols>
    <col min="1" max="1" width="26.140625" customWidth="1"/>
    <col min="2" max="2" width="31.5703125" customWidth="1"/>
    <col min="3" max="3" width="10.140625" bestFit="1" customWidth="1"/>
    <col min="4" max="4" width="19.42578125" bestFit="1" customWidth="1"/>
    <col min="5" max="5" width="11.5703125" bestFit="1" customWidth="1"/>
    <col min="6" max="6" width="19.42578125" bestFit="1" customWidth="1"/>
    <col min="7" max="7" width="10" bestFit="1" customWidth="1"/>
    <col min="8" max="8" width="9.85546875" bestFit="1" customWidth="1"/>
    <col min="9" max="9" width="10.140625" bestFit="1" customWidth="1"/>
    <col min="10" max="10" width="19.42578125" bestFit="1" customWidth="1"/>
    <col min="11" max="11" width="11" bestFit="1" customWidth="1"/>
    <col min="12" max="12" width="19.42578125" bestFit="1" customWidth="1"/>
    <col min="13" max="13" width="11" bestFit="1" customWidth="1"/>
    <col min="14" max="14" width="19.42578125" bestFit="1" customWidth="1"/>
    <col min="15" max="15" width="8.85546875" bestFit="1" customWidth="1"/>
    <col min="16" max="16" width="7.85546875" bestFit="1" customWidth="1"/>
    <col min="17" max="17" width="10" bestFit="1" customWidth="1"/>
    <col min="18" max="19" width="19.42578125" bestFit="1" customWidth="1"/>
    <col min="20" max="20" width="19.42578125" customWidth="1"/>
    <col min="21" max="21" width="10.5703125" bestFit="1" customWidth="1"/>
    <col min="22" max="22" width="19.42578125" bestFit="1" customWidth="1"/>
    <col min="23" max="25" width="19.42578125" customWidth="1"/>
    <col min="26" max="26" width="19.42578125" bestFit="1" customWidth="1"/>
    <col min="27" max="27" width="13.42578125" bestFit="1" customWidth="1"/>
    <col min="28" max="29" width="12" bestFit="1" customWidth="1"/>
    <col min="30" max="30" width="7" bestFit="1" customWidth="1"/>
    <col min="31" max="31" width="6.42578125" bestFit="1" customWidth="1"/>
    <col min="32" max="33" width="6.85546875" bestFit="1" customWidth="1"/>
    <col min="34" max="34" width="12" bestFit="1" customWidth="1"/>
    <col min="35" max="35" width="11" bestFit="1" customWidth="1"/>
    <col min="36" max="36" width="12.5703125" bestFit="1" customWidth="1"/>
  </cols>
  <sheetData>
    <row r="1" spans="1:20" s="191" customFormat="1" ht="33" customHeight="1" x14ac:dyDescent="0.25">
      <c r="A1" s="192" t="s">
        <v>225</v>
      </c>
    </row>
    <row r="2" spans="1:20" ht="15.75" thickBot="1" x14ac:dyDescent="0.3"/>
    <row r="3" spans="1:20" ht="15.75" thickBot="1" x14ac:dyDescent="0.3">
      <c r="A3" s="172" t="s">
        <v>204</v>
      </c>
      <c r="B3" s="173" t="s">
        <v>221</v>
      </c>
    </row>
    <row r="4" spans="1:20" ht="15.75" thickBot="1" x14ac:dyDescent="0.3"/>
    <row r="5" spans="1:20" ht="15.75" thickBot="1" x14ac:dyDescent="0.3">
      <c r="A5" s="179" t="s">
        <v>233</v>
      </c>
      <c r="B5" s="179" t="s">
        <v>201</v>
      </c>
      <c r="C5" s="180"/>
      <c r="D5" s="181"/>
      <c r="E5" s="181"/>
      <c r="F5" s="181"/>
      <c r="G5" s="181"/>
      <c r="H5" s="181"/>
      <c r="I5" s="181"/>
      <c r="J5" s="181"/>
      <c r="K5" s="181"/>
      <c r="L5" s="181"/>
      <c r="M5" s="181"/>
      <c r="N5" s="181"/>
      <c r="O5" s="181"/>
      <c r="P5" s="181"/>
      <c r="Q5" s="181"/>
      <c r="R5" s="181"/>
      <c r="S5" s="181"/>
      <c r="T5" s="173"/>
    </row>
    <row r="6" spans="1:20" ht="15.75" thickBot="1" x14ac:dyDescent="0.3">
      <c r="A6" s="179" t="s">
        <v>202</v>
      </c>
      <c r="B6" s="180" t="s">
        <v>101</v>
      </c>
      <c r="C6" s="181" t="s">
        <v>46</v>
      </c>
      <c r="D6" s="181" t="s">
        <v>47</v>
      </c>
      <c r="E6" s="181" t="s">
        <v>44</v>
      </c>
      <c r="F6" s="181" t="s">
        <v>45</v>
      </c>
      <c r="G6" s="181" t="s">
        <v>48</v>
      </c>
      <c r="H6" s="181" t="s">
        <v>51</v>
      </c>
      <c r="I6" s="181" t="s">
        <v>57</v>
      </c>
      <c r="J6" s="181" t="s">
        <v>58</v>
      </c>
      <c r="K6" s="181" t="s">
        <v>100</v>
      </c>
      <c r="L6" s="181" t="s">
        <v>52</v>
      </c>
      <c r="M6" s="181" t="s">
        <v>53</v>
      </c>
      <c r="N6" s="181" t="s">
        <v>54</v>
      </c>
      <c r="O6" s="181" t="s">
        <v>59</v>
      </c>
      <c r="P6" s="181" t="s">
        <v>42</v>
      </c>
      <c r="Q6" s="181" t="s">
        <v>43</v>
      </c>
      <c r="R6" s="181" t="s">
        <v>56</v>
      </c>
      <c r="S6" s="173" t="s">
        <v>55</v>
      </c>
      <c r="T6" s="186" t="s">
        <v>203</v>
      </c>
    </row>
    <row r="7" spans="1:20" x14ac:dyDescent="0.25">
      <c r="A7" s="182" t="s">
        <v>142</v>
      </c>
      <c r="B7" s="174"/>
      <c r="C7" s="175" t="e">
        <v>#DIV/0!</v>
      </c>
      <c r="D7" s="175" t="e">
        <v>#DIV/0!</v>
      </c>
      <c r="E7" s="175" t="e">
        <v>#DIV/0!</v>
      </c>
      <c r="F7" s="175" t="e">
        <v>#DIV/0!</v>
      </c>
      <c r="G7" s="175" t="e">
        <v>#DIV/0!</v>
      </c>
      <c r="H7" s="175" t="e">
        <v>#DIV/0!</v>
      </c>
      <c r="I7" s="175" t="e">
        <v>#DIV/0!</v>
      </c>
      <c r="J7" s="175" t="e">
        <v>#DIV/0!</v>
      </c>
      <c r="K7" s="175"/>
      <c r="L7" s="175" t="e">
        <v>#DIV/0!</v>
      </c>
      <c r="M7" s="175" t="e">
        <v>#DIV/0!</v>
      </c>
      <c r="N7" s="175" t="e">
        <v>#DIV/0!</v>
      </c>
      <c r="O7" s="175" t="e">
        <v>#DIV/0!</v>
      </c>
      <c r="P7" s="175" t="e">
        <v>#DIV/0!</v>
      </c>
      <c r="Q7" s="175" t="e">
        <v>#DIV/0!</v>
      </c>
      <c r="R7" s="175" t="e">
        <v>#DIV/0!</v>
      </c>
      <c r="S7" s="175" t="e">
        <v>#DIV/0!</v>
      </c>
      <c r="T7" s="176" t="e">
        <v>#DIV/0!</v>
      </c>
    </row>
    <row r="8" spans="1:20" x14ac:dyDescent="0.25">
      <c r="A8" s="183" t="s">
        <v>143</v>
      </c>
      <c r="B8" s="177"/>
      <c r="C8" t="e">
        <v>#DIV/0!</v>
      </c>
      <c r="D8" t="e">
        <v>#DIV/0!</v>
      </c>
      <c r="E8" t="e">
        <v>#DIV/0!</v>
      </c>
      <c r="F8" t="e">
        <v>#DIV/0!</v>
      </c>
      <c r="G8" t="e">
        <v>#DIV/0!</v>
      </c>
      <c r="H8" t="e">
        <v>#DIV/0!</v>
      </c>
      <c r="I8" t="e">
        <v>#DIV/0!</v>
      </c>
      <c r="J8" t="e">
        <v>#DIV/0!</v>
      </c>
      <c r="L8" t="e">
        <v>#DIV/0!</v>
      </c>
      <c r="M8" t="e">
        <v>#DIV/0!</v>
      </c>
      <c r="N8">
        <v>30</v>
      </c>
      <c r="O8">
        <v>40</v>
      </c>
      <c r="P8">
        <v>35</v>
      </c>
      <c r="Q8">
        <v>40</v>
      </c>
      <c r="R8">
        <v>30</v>
      </c>
      <c r="S8">
        <v>30</v>
      </c>
      <c r="T8" s="167">
        <v>35</v>
      </c>
    </row>
    <row r="9" spans="1:20" x14ac:dyDescent="0.25">
      <c r="A9" s="183" t="s">
        <v>144</v>
      </c>
      <c r="B9" s="177"/>
      <c r="D9">
        <v>40</v>
      </c>
      <c r="F9">
        <v>30</v>
      </c>
      <c r="H9">
        <v>40</v>
      </c>
      <c r="J9">
        <v>40</v>
      </c>
      <c r="M9">
        <v>50</v>
      </c>
      <c r="O9">
        <v>60</v>
      </c>
      <c r="P9">
        <v>40</v>
      </c>
      <c r="Q9">
        <v>30</v>
      </c>
      <c r="R9">
        <v>30</v>
      </c>
      <c r="S9">
        <v>40</v>
      </c>
      <c r="T9" s="167">
        <v>40</v>
      </c>
    </row>
    <row r="10" spans="1:20" x14ac:dyDescent="0.25">
      <c r="A10" s="183" t="s">
        <v>145</v>
      </c>
      <c r="B10" s="177">
        <v>50</v>
      </c>
      <c r="J10">
        <v>30</v>
      </c>
      <c r="K10">
        <v>70</v>
      </c>
      <c r="P10">
        <v>40</v>
      </c>
      <c r="Q10">
        <v>45</v>
      </c>
      <c r="R10">
        <v>40</v>
      </c>
      <c r="S10">
        <v>50</v>
      </c>
      <c r="T10" s="167">
        <v>45.555555555555557</v>
      </c>
    </row>
    <row r="11" spans="1:20" x14ac:dyDescent="0.25">
      <c r="A11" s="183" t="s">
        <v>146</v>
      </c>
      <c r="B11" s="177">
        <v>60</v>
      </c>
      <c r="C11">
        <v>30</v>
      </c>
      <c r="D11">
        <v>20</v>
      </c>
      <c r="E11">
        <v>30</v>
      </c>
      <c r="F11">
        <v>30</v>
      </c>
      <c r="G11">
        <v>30</v>
      </c>
      <c r="H11">
        <v>30</v>
      </c>
      <c r="I11">
        <v>30</v>
      </c>
      <c r="J11">
        <v>30</v>
      </c>
      <c r="K11">
        <v>50</v>
      </c>
      <c r="L11">
        <v>40</v>
      </c>
      <c r="M11">
        <v>40</v>
      </c>
      <c r="N11">
        <v>10</v>
      </c>
      <c r="O11">
        <v>20</v>
      </c>
      <c r="P11">
        <v>45</v>
      </c>
      <c r="Q11">
        <v>40</v>
      </c>
      <c r="R11">
        <v>30</v>
      </c>
      <c r="S11">
        <v>40</v>
      </c>
      <c r="T11" s="167">
        <v>34.5</v>
      </c>
    </row>
    <row r="12" spans="1:20" x14ac:dyDescent="0.25">
      <c r="A12" s="183" t="s">
        <v>147</v>
      </c>
      <c r="B12" s="177">
        <v>40</v>
      </c>
      <c r="C12">
        <v>20</v>
      </c>
      <c r="D12">
        <v>30</v>
      </c>
      <c r="E12">
        <v>40</v>
      </c>
      <c r="F12">
        <v>40</v>
      </c>
      <c r="G12">
        <v>50</v>
      </c>
      <c r="H12">
        <v>60</v>
      </c>
      <c r="I12">
        <v>30</v>
      </c>
      <c r="J12">
        <v>30</v>
      </c>
      <c r="K12">
        <v>60</v>
      </c>
      <c r="L12">
        <v>50</v>
      </c>
      <c r="M12">
        <v>40</v>
      </c>
      <c r="N12">
        <v>20</v>
      </c>
      <c r="O12">
        <v>20</v>
      </c>
      <c r="P12">
        <v>35</v>
      </c>
      <c r="Q12">
        <v>35</v>
      </c>
      <c r="R12">
        <v>50</v>
      </c>
      <c r="S12">
        <v>40</v>
      </c>
      <c r="T12" s="167">
        <v>38</v>
      </c>
    </row>
    <row r="13" spans="1:20" x14ac:dyDescent="0.25">
      <c r="A13" s="183" t="s">
        <v>148</v>
      </c>
      <c r="B13" s="177"/>
      <c r="C13">
        <v>20</v>
      </c>
      <c r="D13">
        <v>20</v>
      </c>
      <c r="E13">
        <v>30</v>
      </c>
      <c r="F13">
        <v>40</v>
      </c>
      <c r="G13">
        <v>40</v>
      </c>
      <c r="H13">
        <v>20</v>
      </c>
      <c r="I13">
        <v>50</v>
      </c>
      <c r="J13">
        <v>40</v>
      </c>
      <c r="L13">
        <v>40</v>
      </c>
      <c r="M13">
        <v>50</v>
      </c>
      <c r="N13">
        <v>20</v>
      </c>
      <c r="O13">
        <v>30</v>
      </c>
      <c r="P13">
        <v>40</v>
      </c>
      <c r="Q13">
        <v>40</v>
      </c>
      <c r="R13">
        <v>40</v>
      </c>
      <c r="S13">
        <v>30</v>
      </c>
      <c r="T13" s="167">
        <v>35</v>
      </c>
    </row>
    <row r="14" spans="1:20" x14ac:dyDescent="0.25">
      <c r="A14" s="183" t="s">
        <v>149</v>
      </c>
      <c r="B14" s="177"/>
      <c r="D14">
        <v>30</v>
      </c>
      <c r="E14">
        <v>20</v>
      </c>
      <c r="F14">
        <v>30</v>
      </c>
      <c r="H14">
        <v>30</v>
      </c>
      <c r="J14">
        <v>50</v>
      </c>
      <c r="M14">
        <v>70</v>
      </c>
      <c r="O14">
        <v>60</v>
      </c>
      <c r="P14">
        <v>20</v>
      </c>
      <c r="Q14">
        <v>40</v>
      </c>
      <c r="R14">
        <v>30</v>
      </c>
      <c r="S14">
        <v>40</v>
      </c>
      <c r="T14" s="167">
        <v>38.18181818181818</v>
      </c>
    </row>
    <row r="15" spans="1:20" ht="15.75" thickBot="1" x14ac:dyDescent="0.3">
      <c r="A15" s="184" t="s">
        <v>150</v>
      </c>
      <c r="B15" s="177"/>
      <c r="C15">
        <v>50</v>
      </c>
      <c r="D15">
        <v>60</v>
      </c>
      <c r="E15">
        <v>30</v>
      </c>
      <c r="F15">
        <v>40</v>
      </c>
      <c r="G15">
        <v>70</v>
      </c>
      <c r="H15">
        <v>60</v>
      </c>
      <c r="I15">
        <v>50</v>
      </c>
      <c r="J15">
        <v>30</v>
      </c>
      <c r="L15">
        <v>40</v>
      </c>
      <c r="M15">
        <v>30</v>
      </c>
      <c r="N15">
        <v>30</v>
      </c>
      <c r="O15">
        <v>30</v>
      </c>
      <c r="P15">
        <v>30</v>
      </c>
      <c r="Q15">
        <v>40</v>
      </c>
      <c r="R15">
        <v>30</v>
      </c>
      <c r="S15">
        <v>40</v>
      </c>
      <c r="T15" s="167">
        <v>41.25</v>
      </c>
    </row>
    <row r="16" spans="1:20" ht="15.75" thickBot="1" x14ac:dyDescent="0.3">
      <c r="A16" s="185" t="s">
        <v>203</v>
      </c>
      <c r="B16" s="178">
        <v>50</v>
      </c>
      <c r="C16" s="168">
        <v>30</v>
      </c>
      <c r="D16" s="168">
        <v>33.333333333333336</v>
      </c>
      <c r="E16" s="168">
        <v>30</v>
      </c>
      <c r="F16" s="168">
        <v>35</v>
      </c>
      <c r="G16" s="168">
        <v>47.5</v>
      </c>
      <c r="H16" s="168">
        <v>40</v>
      </c>
      <c r="I16" s="168">
        <v>40</v>
      </c>
      <c r="J16" s="168">
        <v>35.714285714285715</v>
      </c>
      <c r="K16" s="168">
        <v>60</v>
      </c>
      <c r="L16" s="168">
        <v>42.5</v>
      </c>
      <c r="M16" s="168">
        <v>46.666666666666664</v>
      </c>
      <c r="N16" s="168">
        <v>22</v>
      </c>
      <c r="O16" s="168">
        <v>37.142857142857146</v>
      </c>
      <c r="P16" s="168">
        <v>36.92307692307692</v>
      </c>
      <c r="Q16" s="168">
        <v>39.230769230769234</v>
      </c>
      <c r="R16" s="168">
        <v>35</v>
      </c>
      <c r="S16" s="168">
        <v>38.75</v>
      </c>
      <c r="T16" s="169">
        <v>37.946428571428569</v>
      </c>
    </row>
    <row r="17" spans="1:20" ht="15.75" thickBot="1" x14ac:dyDescent="0.3">
      <c r="A17" s="13"/>
    </row>
    <row r="18" spans="1:20" x14ac:dyDescent="0.25">
      <c r="A18" s="164"/>
      <c r="B18" s="157" t="s">
        <v>101</v>
      </c>
      <c r="C18" s="157" t="s">
        <v>46</v>
      </c>
      <c r="D18" s="157" t="s">
        <v>47</v>
      </c>
      <c r="E18" s="157" t="s">
        <v>44</v>
      </c>
      <c r="F18" s="157" t="s">
        <v>45</v>
      </c>
      <c r="G18" s="157" t="s">
        <v>48</v>
      </c>
      <c r="H18" s="157" t="s">
        <v>51</v>
      </c>
      <c r="I18" s="157" t="s">
        <v>57</v>
      </c>
      <c r="J18" s="157" t="s">
        <v>58</v>
      </c>
      <c r="K18" s="157" t="s">
        <v>100</v>
      </c>
      <c r="L18" s="157" t="s">
        <v>52</v>
      </c>
      <c r="M18" s="157" t="s">
        <v>53</v>
      </c>
      <c r="N18" s="157" t="s">
        <v>54</v>
      </c>
      <c r="O18" s="157" t="s">
        <v>59</v>
      </c>
      <c r="P18" s="157" t="s">
        <v>42</v>
      </c>
      <c r="Q18" s="157" t="s">
        <v>43</v>
      </c>
      <c r="R18" s="157" t="s">
        <v>56</v>
      </c>
      <c r="S18" s="157" t="s">
        <v>55</v>
      </c>
      <c r="T18" s="158" t="s">
        <v>203</v>
      </c>
    </row>
    <row r="19" spans="1:20" x14ac:dyDescent="0.25">
      <c r="A19" s="165" t="s">
        <v>223</v>
      </c>
      <c r="B19" s="160">
        <f>AVERAGE(B$7:B$15)</f>
        <v>50</v>
      </c>
      <c r="C19" s="160" t="e">
        <f t="shared" ref="C19:T19" si="0">AVERAGE(C$7:C$15)</f>
        <v>#DIV/0!</v>
      </c>
      <c r="D19" s="160" t="e">
        <f t="shared" si="0"/>
        <v>#DIV/0!</v>
      </c>
      <c r="E19" s="160" t="e">
        <f t="shared" si="0"/>
        <v>#DIV/0!</v>
      </c>
      <c r="F19" s="160" t="e">
        <f t="shared" si="0"/>
        <v>#DIV/0!</v>
      </c>
      <c r="G19" s="160" t="e">
        <f t="shared" si="0"/>
        <v>#DIV/0!</v>
      </c>
      <c r="H19" s="160" t="e">
        <f t="shared" si="0"/>
        <v>#DIV/0!</v>
      </c>
      <c r="I19" s="160" t="e">
        <f t="shared" si="0"/>
        <v>#DIV/0!</v>
      </c>
      <c r="J19" s="160" t="e">
        <f t="shared" si="0"/>
        <v>#DIV/0!</v>
      </c>
      <c r="K19" s="160">
        <f t="shared" si="0"/>
        <v>60</v>
      </c>
      <c r="L19" s="160" t="e">
        <f t="shared" si="0"/>
        <v>#DIV/0!</v>
      </c>
      <c r="M19" s="160" t="e">
        <f t="shared" si="0"/>
        <v>#DIV/0!</v>
      </c>
      <c r="N19" s="160" t="e">
        <f t="shared" si="0"/>
        <v>#DIV/0!</v>
      </c>
      <c r="O19" s="160" t="e">
        <f t="shared" si="0"/>
        <v>#DIV/0!</v>
      </c>
      <c r="P19" s="160" t="e">
        <f t="shared" si="0"/>
        <v>#DIV/0!</v>
      </c>
      <c r="Q19" s="160" t="e">
        <f t="shared" si="0"/>
        <v>#DIV/0!</v>
      </c>
      <c r="R19" s="160" t="e">
        <f t="shared" si="0"/>
        <v>#DIV/0!</v>
      </c>
      <c r="S19" s="160" t="e">
        <f t="shared" si="0"/>
        <v>#DIV/0!</v>
      </c>
      <c r="T19" s="160" t="e">
        <f t="shared" si="0"/>
        <v>#DIV/0!</v>
      </c>
    </row>
    <row r="20" spans="1:20" x14ac:dyDescent="0.25">
      <c r="A20" s="165" t="s">
        <v>162</v>
      </c>
      <c r="B20" s="160">
        <f>MIN(B$7:B$15)</f>
        <v>40</v>
      </c>
      <c r="C20" s="160" t="e">
        <f t="shared" ref="C20:T20" si="1">MIN(C$7:C$15)</f>
        <v>#DIV/0!</v>
      </c>
      <c r="D20" s="160" t="e">
        <f t="shared" si="1"/>
        <v>#DIV/0!</v>
      </c>
      <c r="E20" s="160" t="e">
        <f t="shared" si="1"/>
        <v>#DIV/0!</v>
      </c>
      <c r="F20" s="160" t="e">
        <f t="shared" si="1"/>
        <v>#DIV/0!</v>
      </c>
      <c r="G20" s="160" t="e">
        <f t="shared" si="1"/>
        <v>#DIV/0!</v>
      </c>
      <c r="H20" s="160" t="e">
        <f t="shared" si="1"/>
        <v>#DIV/0!</v>
      </c>
      <c r="I20" s="160" t="e">
        <f t="shared" si="1"/>
        <v>#DIV/0!</v>
      </c>
      <c r="J20" s="160" t="e">
        <f t="shared" si="1"/>
        <v>#DIV/0!</v>
      </c>
      <c r="K20" s="160">
        <f t="shared" si="1"/>
        <v>50</v>
      </c>
      <c r="L20" s="160" t="e">
        <f t="shared" si="1"/>
        <v>#DIV/0!</v>
      </c>
      <c r="M20" s="160" t="e">
        <f t="shared" si="1"/>
        <v>#DIV/0!</v>
      </c>
      <c r="N20" s="160" t="e">
        <f t="shared" si="1"/>
        <v>#DIV/0!</v>
      </c>
      <c r="O20" s="160" t="e">
        <f t="shared" si="1"/>
        <v>#DIV/0!</v>
      </c>
      <c r="P20" s="160" t="e">
        <f t="shared" si="1"/>
        <v>#DIV/0!</v>
      </c>
      <c r="Q20" s="160" t="e">
        <f t="shared" si="1"/>
        <v>#DIV/0!</v>
      </c>
      <c r="R20" s="160" t="e">
        <f t="shared" si="1"/>
        <v>#DIV/0!</v>
      </c>
      <c r="S20" s="160" t="e">
        <f t="shared" si="1"/>
        <v>#DIV/0!</v>
      </c>
      <c r="T20" s="160" t="e">
        <f t="shared" si="1"/>
        <v>#DIV/0!</v>
      </c>
    </row>
    <row r="21" spans="1:20" ht="15.75" thickBot="1" x14ac:dyDescent="0.3">
      <c r="A21" s="166" t="s">
        <v>161</v>
      </c>
      <c r="B21" s="162">
        <f>MAX(B$7:B$15)</f>
        <v>60</v>
      </c>
      <c r="C21" s="162" t="e">
        <f t="shared" ref="C21:T21" si="2">MAX(C$7:C$15)</f>
        <v>#DIV/0!</v>
      </c>
      <c r="D21" s="162" t="e">
        <f t="shared" si="2"/>
        <v>#DIV/0!</v>
      </c>
      <c r="E21" s="162" t="e">
        <f t="shared" si="2"/>
        <v>#DIV/0!</v>
      </c>
      <c r="F21" s="162" t="e">
        <f t="shared" si="2"/>
        <v>#DIV/0!</v>
      </c>
      <c r="G21" s="162" t="e">
        <f t="shared" si="2"/>
        <v>#DIV/0!</v>
      </c>
      <c r="H21" s="162" t="e">
        <f t="shared" si="2"/>
        <v>#DIV/0!</v>
      </c>
      <c r="I21" s="162" t="e">
        <f t="shared" si="2"/>
        <v>#DIV/0!</v>
      </c>
      <c r="J21" s="162" t="e">
        <f t="shared" si="2"/>
        <v>#DIV/0!</v>
      </c>
      <c r="K21" s="162">
        <f t="shared" si="2"/>
        <v>70</v>
      </c>
      <c r="L21" s="162" t="e">
        <f t="shared" si="2"/>
        <v>#DIV/0!</v>
      </c>
      <c r="M21" s="162" t="e">
        <f t="shared" si="2"/>
        <v>#DIV/0!</v>
      </c>
      <c r="N21" s="162" t="e">
        <f t="shared" si="2"/>
        <v>#DIV/0!</v>
      </c>
      <c r="O21" s="162" t="e">
        <f t="shared" si="2"/>
        <v>#DIV/0!</v>
      </c>
      <c r="P21" s="162" t="e">
        <f t="shared" si="2"/>
        <v>#DIV/0!</v>
      </c>
      <c r="Q21" s="162" t="e">
        <f t="shared" si="2"/>
        <v>#DIV/0!</v>
      </c>
      <c r="R21" s="162" t="e">
        <f t="shared" si="2"/>
        <v>#DIV/0!</v>
      </c>
      <c r="S21" s="162" t="e">
        <f t="shared" si="2"/>
        <v>#DIV/0!</v>
      </c>
      <c r="T21" s="162" t="e">
        <f t="shared" si="2"/>
        <v>#DIV/0!</v>
      </c>
    </row>
    <row r="22" spans="1:20" x14ac:dyDescent="0.25">
      <c r="B22" s="156"/>
      <c r="C22" s="156"/>
      <c r="D22" s="156"/>
      <c r="E22" s="156"/>
      <c r="F22" s="156"/>
      <c r="G22" s="156"/>
      <c r="H22" s="156"/>
      <c r="I22" s="156"/>
      <c r="J22" s="156"/>
      <c r="K22" s="156"/>
      <c r="L22" s="156"/>
      <c r="M22" s="156"/>
      <c r="N22" s="156"/>
      <c r="O22" s="156"/>
      <c r="P22" s="156"/>
      <c r="Q22" s="156"/>
      <c r="R22" s="156"/>
      <c r="S22" s="156"/>
      <c r="T22" s="156"/>
    </row>
    <row r="48" spans="1:1" s="191" customFormat="1" ht="33" customHeight="1" x14ac:dyDescent="0.25">
      <c r="A48" s="192" t="s">
        <v>226</v>
      </c>
    </row>
    <row r="49" spans="1:22" ht="15.75" thickBot="1" x14ac:dyDescent="0.3"/>
    <row r="50" spans="1:22" ht="15.75" thickBot="1" x14ac:dyDescent="0.3">
      <c r="A50" s="172" t="s">
        <v>204</v>
      </c>
      <c r="B50" s="173" t="s">
        <v>222</v>
      </c>
    </row>
    <row r="51" spans="1:22" ht="15.75" thickBot="1" x14ac:dyDescent="0.3"/>
    <row r="52" spans="1:22" ht="15.75" thickBot="1" x14ac:dyDescent="0.3">
      <c r="A52" s="179" t="s">
        <v>233</v>
      </c>
      <c r="B52" s="179" t="s">
        <v>201</v>
      </c>
      <c r="C52" s="180"/>
      <c r="D52" s="181"/>
      <c r="E52" s="181"/>
      <c r="F52" s="181"/>
      <c r="G52" s="181"/>
      <c r="H52" s="181"/>
      <c r="I52" s="181"/>
      <c r="J52" s="181"/>
      <c r="K52" s="181"/>
      <c r="L52" s="181"/>
      <c r="M52" s="181"/>
      <c r="N52" s="181"/>
      <c r="O52" s="181"/>
      <c r="P52" s="181"/>
      <c r="Q52" s="181"/>
      <c r="R52" s="181"/>
      <c r="S52" s="181"/>
      <c r="T52" s="181"/>
      <c r="U52" s="181"/>
      <c r="V52" s="173"/>
    </row>
    <row r="53" spans="1:22" ht="15.75" thickBot="1" x14ac:dyDescent="0.3">
      <c r="A53" s="179" t="s">
        <v>202</v>
      </c>
      <c r="B53" s="180" t="s">
        <v>101</v>
      </c>
      <c r="C53" s="181" t="s">
        <v>46</v>
      </c>
      <c r="D53" s="181" t="s">
        <v>47</v>
      </c>
      <c r="E53" s="181" t="s">
        <v>44</v>
      </c>
      <c r="F53" s="181" t="s">
        <v>45</v>
      </c>
      <c r="G53" s="181" t="s">
        <v>168</v>
      </c>
      <c r="H53" s="181" t="s">
        <v>140</v>
      </c>
      <c r="I53" s="181" t="s">
        <v>48</v>
      </c>
      <c r="J53" s="181" t="s">
        <v>51</v>
      </c>
      <c r="K53" s="181" t="s">
        <v>57</v>
      </c>
      <c r="L53" s="181" t="s">
        <v>58</v>
      </c>
      <c r="M53" s="181" t="s">
        <v>52</v>
      </c>
      <c r="N53" s="181" t="s">
        <v>53</v>
      </c>
      <c r="O53" s="181" t="s">
        <v>54</v>
      </c>
      <c r="P53" s="181" t="s">
        <v>59</v>
      </c>
      <c r="Q53" s="181" t="s">
        <v>170</v>
      </c>
      <c r="R53" s="181" t="s">
        <v>42</v>
      </c>
      <c r="S53" s="181" t="s">
        <v>43</v>
      </c>
      <c r="T53" s="181" t="s">
        <v>56</v>
      </c>
      <c r="U53" s="173" t="s">
        <v>55</v>
      </c>
      <c r="V53" s="186" t="s">
        <v>203</v>
      </c>
    </row>
    <row r="54" spans="1:22" x14ac:dyDescent="0.25">
      <c r="A54" s="182" t="s">
        <v>151</v>
      </c>
      <c r="B54" s="174"/>
      <c r="C54" s="175">
        <v>30</v>
      </c>
      <c r="D54" s="175">
        <v>30</v>
      </c>
      <c r="E54" s="175">
        <v>30</v>
      </c>
      <c r="F54" s="175">
        <v>30</v>
      </c>
      <c r="G54" s="175"/>
      <c r="H54" s="175">
        <v>40</v>
      </c>
      <c r="I54" s="175">
        <v>30</v>
      </c>
      <c r="J54" s="175">
        <v>30</v>
      </c>
      <c r="K54" s="175">
        <v>30</v>
      </c>
      <c r="L54" s="175">
        <v>30</v>
      </c>
      <c r="M54" s="175">
        <v>30</v>
      </c>
      <c r="N54" s="175">
        <v>40</v>
      </c>
      <c r="O54" s="175">
        <v>30</v>
      </c>
      <c r="P54" s="175">
        <v>30</v>
      </c>
      <c r="Q54" s="175"/>
      <c r="R54" s="175">
        <v>30</v>
      </c>
      <c r="S54" s="175">
        <v>30</v>
      </c>
      <c r="T54" s="175">
        <v>30</v>
      </c>
      <c r="U54" s="175">
        <v>30</v>
      </c>
      <c r="V54" s="176">
        <v>31.176470588235293</v>
      </c>
    </row>
    <row r="55" spans="1:22" x14ac:dyDescent="0.25">
      <c r="A55" s="183" t="s">
        <v>155</v>
      </c>
      <c r="B55" s="177"/>
      <c r="C55">
        <v>30</v>
      </c>
      <c r="D55">
        <v>30</v>
      </c>
      <c r="E55">
        <v>30</v>
      </c>
      <c r="F55">
        <v>30</v>
      </c>
      <c r="H55">
        <v>40</v>
      </c>
      <c r="I55">
        <v>30</v>
      </c>
      <c r="J55">
        <v>30</v>
      </c>
      <c r="K55">
        <v>30</v>
      </c>
      <c r="L55">
        <v>30</v>
      </c>
      <c r="M55">
        <v>30</v>
      </c>
      <c r="N55">
        <v>40</v>
      </c>
      <c r="O55">
        <v>20</v>
      </c>
      <c r="P55">
        <v>30</v>
      </c>
      <c r="S55">
        <v>30</v>
      </c>
      <c r="T55">
        <v>30</v>
      </c>
      <c r="V55" s="167">
        <v>30.666666666666668</v>
      </c>
    </row>
    <row r="56" spans="1:22" x14ac:dyDescent="0.25">
      <c r="A56" s="183" t="s">
        <v>160</v>
      </c>
      <c r="B56" s="177"/>
      <c r="C56">
        <v>20</v>
      </c>
      <c r="D56">
        <v>40</v>
      </c>
      <c r="E56">
        <v>40</v>
      </c>
      <c r="F56">
        <v>40</v>
      </c>
      <c r="H56">
        <v>30</v>
      </c>
      <c r="I56">
        <v>50</v>
      </c>
      <c r="J56">
        <v>50</v>
      </c>
      <c r="K56">
        <v>30</v>
      </c>
      <c r="L56">
        <v>30</v>
      </c>
      <c r="M56">
        <v>40</v>
      </c>
      <c r="N56">
        <v>30</v>
      </c>
      <c r="O56">
        <v>30</v>
      </c>
      <c r="P56">
        <v>30</v>
      </c>
      <c r="R56">
        <v>30</v>
      </c>
      <c r="S56">
        <v>40</v>
      </c>
      <c r="T56">
        <v>40</v>
      </c>
      <c r="V56" s="167">
        <v>35.625</v>
      </c>
    </row>
    <row r="57" spans="1:22" x14ac:dyDescent="0.25">
      <c r="A57" s="183" t="s">
        <v>165</v>
      </c>
      <c r="B57" s="177">
        <v>50</v>
      </c>
      <c r="C57">
        <v>30</v>
      </c>
      <c r="D57">
        <v>30</v>
      </c>
      <c r="E57">
        <v>50</v>
      </c>
      <c r="F57">
        <v>30</v>
      </c>
      <c r="H57">
        <v>40</v>
      </c>
      <c r="I57">
        <v>30</v>
      </c>
      <c r="J57">
        <v>30</v>
      </c>
      <c r="K57">
        <v>30</v>
      </c>
      <c r="L57">
        <v>30</v>
      </c>
      <c r="M57">
        <v>40</v>
      </c>
      <c r="N57">
        <v>50</v>
      </c>
      <c r="O57">
        <v>30</v>
      </c>
      <c r="P57">
        <v>40</v>
      </c>
      <c r="R57">
        <v>45</v>
      </c>
      <c r="S57">
        <v>45</v>
      </c>
      <c r="T57">
        <v>40</v>
      </c>
      <c r="U57">
        <v>40</v>
      </c>
      <c r="V57" s="167">
        <v>38.5</v>
      </c>
    </row>
    <row r="58" spans="1:22" x14ac:dyDescent="0.25">
      <c r="A58" s="183" t="s">
        <v>172</v>
      </c>
      <c r="B58" s="177"/>
      <c r="C58">
        <v>40</v>
      </c>
      <c r="D58">
        <v>30</v>
      </c>
      <c r="E58">
        <v>30</v>
      </c>
      <c r="F58">
        <v>30</v>
      </c>
      <c r="G58">
        <v>20</v>
      </c>
      <c r="H58">
        <v>30</v>
      </c>
      <c r="I58">
        <v>30</v>
      </c>
      <c r="J58">
        <v>40</v>
      </c>
      <c r="K58">
        <v>40</v>
      </c>
      <c r="L58">
        <v>50</v>
      </c>
      <c r="M58">
        <v>30</v>
      </c>
      <c r="N58">
        <v>30</v>
      </c>
      <c r="O58">
        <v>30</v>
      </c>
      <c r="P58">
        <v>30</v>
      </c>
      <c r="R58">
        <v>30</v>
      </c>
      <c r="S58">
        <v>30</v>
      </c>
      <c r="T58">
        <v>30</v>
      </c>
      <c r="V58" s="167">
        <v>32.352941176470587</v>
      </c>
    </row>
    <row r="59" spans="1:22" x14ac:dyDescent="0.25">
      <c r="A59" s="183" t="s">
        <v>173</v>
      </c>
      <c r="B59" s="177">
        <v>40</v>
      </c>
      <c r="C59">
        <v>50</v>
      </c>
      <c r="D59">
        <v>30</v>
      </c>
      <c r="E59">
        <v>30</v>
      </c>
      <c r="F59">
        <v>30</v>
      </c>
      <c r="G59">
        <v>30</v>
      </c>
      <c r="H59">
        <v>50</v>
      </c>
      <c r="I59">
        <v>40</v>
      </c>
      <c r="J59">
        <v>60</v>
      </c>
      <c r="K59">
        <v>30</v>
      </c>
      <c r="L59">
        <v>40</v>
      </c>
      <c r="M59">
        <v>60</v>
      </c>
      <c r="N59">
        <v>50</v>
      </c>
      <c r="O59">
        <v>30</v>
      </c>
      <c r="P59">
        <v>30</v>
      </c>
      <c r="Q59">
        <v>30</v>
      </c>
      <c r="R59">
        <v>40</v>
      </c>
      <c r="S59">
        <v>50</v>
      </c>
      <c r="T59">
        <v>50</v>
      </c>
      <c r="U59">
        <v>40</v>
      </c>
      <c r="V59" s="167">
        <v>40.909090909090907</v>
      </c>
    </row>
    <row r="60" spans="1:22" x14ac:dyDescent="0.25">
      <c r="A60" s="183" t="s">
        <v>174</v>
      </c>
      <c r="B60" s="177">
        <v>40</v>
      </c>
      <c r="C60">
        <v>40</v>
      </c>
      <c r="D60">
        <v>30</v>
      </c>
      <c r="E60">
        <v>40</v>
      </c>
      <c r="F60">
        <v>50</v>
      </c>
      <c r="G60">
        <v>40</v>
      </c>
      <c r="H60">
        <v>40</v>
      </c>
      <c r="I60">
        <v>30</v>
      </c>
      <c r="J60">
        <v>30</v>
      </c>
      <c r="K60">
        <v>50</v>
      </c>
      <c r="L60">
        <v>40</v>
      </c>
      <c r="M60">
        <v>40</v>
      </c>
      <c r="N60">
        <v>40</v>
      </c>
      <c r="O60">
        <v>20</v>
      </c>
      <c r="P60">
        <v>50</v>
      </c>
      <c r="R60">
        <v>35</v>
      </c>
      <c r="S60">
        <v>30</v>
      </c>
      <c r="T60">
        <v>30</v>
      </c>
      <c r="U60">
        <v>50</v>
      </c>
      <c r="V60" s="167">
        <v>37.61904761904762</v>
      </c>
    </row>
    <row r="61" spans="1:22" x14ac:dyDescent="0.25">
      <c r="A61" s="183" t="s">
        <v>175</v>
      </c>
      <c r="B61" s="177">
        <v>50</v>
      </c>
      <c r="C61">
        <v>50</v>
      </c>
      <c r="D61">
        <v>30</v>
      </c>
      <c r="E61">
        <v>40</v>
      </c>
      <c r="F61">
        <v>30</v>
      </c>
      <c r="G61">
        <v>40</v>
      </c>
      <c r="H61">
        <v>30</v>
      </c>
      <c r="J61">
        <v>40</v>
      </c>
      <c r="K61">
        <v>40</v>
      </c>
      <c r="L61">
        <v>40</v>
      </c>
      <c r="M61">
        <v>40</v>
      </c>
      <c r="N61">
        <v>50</v>
      </c>
      <c r="O61">
        <v>50</v>
      </c>
      <c r="P61">
        <v>40</v>
      </c>
      <c r="R61">
        <v>35</v>
      </c>
      <c r="S61">
        <v>35</v>
      </c>
      <c r="T61">
        <v>30</v>
      </c>
      <c r="V61" s="167">
        <v>38.94736842105263</v>
      </c>
    </row>
    <row r="62" spans="1:22" x14ac:dyDescent="0.25">
      <c r="A62" s="183" t="s">
        <v>176</v>
      </c>
      <c r="B62" s="177"/>
      <c r="C62">
        <v>40</v>
      </c>
      <c r="D62">
        <v>30</v>
      </c>
      <c r="E62">
        <v>30</v>
      </c>
      <c r="F62">
        <v>40</v>
      </c>
      <c r="G62">
        <v>30</v>
      </c>
      <c r="H62">
        <v>20</v>
      </c>
      <c r="I62">
        <v>30</v>
      </c>
      <c r="J62">
        <v>30</v>
      </c>
      <c r="K62">
        <v>30</v>
      </c>
      <c r="L62">
        <v>30</v>
      </c>
      <c r="M62">
        <v>40</v>
      </c>
      <c r="N62">
        <v>60</v>
      </c>
      <c r="O62">
        <v>20</v>
      </c>
      <c r="P62">
        <v>30</v>
      </c>
      <c r="R62">
        <v>30</v>
      </c>
      <c r="S62">
        <v>40</v>
      </c>
      <c r="T62">
        <v>30</v>
      </c>
      <c r="V62" s="167">
        <v>32.941176470588232</v>
      </c>
    </row>
    <row r="63" spans="1:22" x14ac:dyDescent="0.25">
      <c r="A63" s="183" t="s">
        <v>189</v>
      </c>
      <c r="B63" s="177"/>
      <c r="C63">
        <v>30</v>
      </c>
      <c r="D63">
        <v>40</v>
      </c>
      <c r="F63">
        <v>30</v>
      </c>
      <c r="G63">
        <v>30</v>
      </c>
      <c r="H63">
        <v>30</v>
      </c>
      <c r="I63">
        <v>20</v>
      </c>
      <c r="J63">
        <v>20</v>
      </c>
      <c r="K63">
        <v>30</v>
      </c>
      <c r="L63">
        <v>40</v>
      </c>
      <c r="M63">
        <v>50</v>
      </c>
      <c r="N63">
        <v>30</v>
      </c>
      <c r="O63">
        <v>30</v>
      </c>
      <c r="P63">
        <v>40</v>
      </c>
      <c r="R63">
        <v>30</v>
      </c>
      <c r="S63">
        <v>30</v>
      </c>
      <c r="T63">
        <v>30</v>
      </c>
      <c r="V63" s="167">
        <v>31.875</v>
      </c>
    </row>
    <row r="64" spans="1:22" x14ac:dyDescent="0.25">
      <c r="A64" s="183" t="s">
        <v>217</v>
      </c>
      <c r="B64" s="177">
        <v>40</v>
      </c>
      <c r="C64">
        <v>30</v>
      </c>
      <c r="D64">
        <v>30</v>
      </c>
      <c r="E64">
        <v>40</v>
      </c>
      <c r="F64">
        <v>40</v>
      </c>
      <c r="G64">
        <v>40</v>
      </c>
      <c r="H64">
        <v>60</v>
      </c>
      <c r="I64">
        <v>30</v>
      </c>
      <c r="J64">
        <v>40</v>
      </c>
      <c r="K64">
        <v>30</v>
      </c>
      <c r="L64">
        <v>50</v>
      </c>
      <c r="M64">
        <v>40</v>
      </c>
      <c r="N64">
        <v>50</v>
      </c>
      <c r="O64">
        <v>30</v>
      </c>
      <c r="P64">
        <v>40</v>
      </c>
      <c r="R64">
        <v>45</v>
      </c>
      <c r="S64">
        <v>40</v>
      </c>
      <c r="T64">
        <v>40</v>
      </c>
      <c r="U64">
        <v>40</v>
      </c>
      <c r="V64" s="167">
        <v>40</v>
      </c>
    </row>
    <row r="65" spans="1:22" ht="15.75" thickBot="1" x14ac:dyDescent="0.3">
      <c r="A65" s="184" t="s">
        <v>210</v>
      </c>
      <c r="B65" s="177"/>
      <c r="C65">
        <v>30</v>
      </c>
      <c r="D65">
        <v>30</v>
      </c>
      <c r="E65">
        <v>40</v>
      </c>
      <c r="F65">
        <v>40</v>
      </c>
      <c r="G65">
        <v>40</v>
      </c>
      <c r="H65">
        <v>30</v>
      </c>
      <c r="I65">
        <v>30</v>
      </c>
      <c r="J65">
        <v>30</v>
      </c>
      <c r="K65">
        <v>30</v>
      </c>
      <c r="L65">
        <v>30</v>
      </c>
      <c r="M65">
        <v>30</v>
      </c>
      <c r="N65">
        <v>40</v>
      </c>
      <c r="O65">
        <v>40</v>
      </c>
      <c r="P65">
        <v>30</v>
      </c>
      <c r="R65">
        <v>30</v>
      </c>
      <c r="S65">
        <v>30</v>
      </c>
      <c r="T65">
        <v>30</v>
      </c>
      <c r="V65" s="167">
        <v>32.941176470588232</v>
      </c>
    </row>
    <row r="66" spans="1:22" ht="15.75" thickBot="1" x14ac:dyDescent="0.3">
      <c r="A66" s="185" t="s">
        <v>203</v>
      </c>
      <c r="B66" s="178">
        <v>44</v>
      </c>
      <c r="C66" s="168">
        <v>35</v>
      </c>
      <c r="D66" s="168">
        <v>31.666666666666668</v>
      </c>
      <c r="E66" s="168">
        <v>36.363636363636367</v>
      </c>
      <c r="F66" s="168">
        <v>35</v>
      </c>
      <c r="G66" s="168">
        <v>33.75</v>
      </c>
      <c r="H66" s="168">
        <v>36.666666666666664</v>
      </c>
      <c r="I66" s="168">
        <v>31.818181818181817</v>
      </c>
      <c r="J66" s="168">
        <v>35.833333333333336</v>
      </c>
      <c r="K66" s="168">
        <v>33.333333333333336</v>
      </c>
      <c r="L66" s="168">
        <v>36.666666666666664</v>
      </c>
      <c r="M66" s="168">
        <v>39.166666666666664</v>
      </c>
      <c r="N66" s="168">
        <v>42.5</v>
      </c>
      <c r="O66" s="168">
        <v>30</v>
      </c>
      <c r="P66" s="168">
        <v>35</v>
      </c>
      <c r="Q66" s="168">
        <v>30</v>
      </c>
      <c r="R66" s="168">
        <v>36.25</v>
      </c>
      <c r="S66" s="168">
        <v>37.058823529411768</v>
      </c>
      <c r="T66" s="168">
        <v>34.166666666666664</v>
      </c>
      <c r="U66" s="168">
        <v>40</v>
      </c>
      <c r="V66" s="169">
        <v>35.688073394495412</v>
      </c>
    </row>
    <row r="67" spans="1:22" ht="15.75" thickBot="1" x14ac:dyDescent="0.3">
      <c r="A67" s="159"/>
      <c r="V67" s="167"/>
    </row>
    <row r="68" spans="1:22" x14ac:dyDescent="0.25">
      <c r="A68" s="164"/>
      <c r="B68" s="157" t="s">
        <v>101</v>
      </c>
      <c r="C68" s="157" t="s">
        <v>46</v>
      </c>
      <c r="D68" s="157" t="s">
        <v>47</v>
      </c>
      <c r="E68" s="157" t="s">
        <v>44</v>
      </c>
      <c r="F68" s="157" t="s">
        <v>45</v>
      </c>
      <c r="G68" s="157" t="s">
        <v>168</v>
      </c>
      <c r="H68" s="157" t="s">
        <v>140</v>
      </c>
      <c r="I68" s="157" t="s">
        <v>48</v>
      </c>
      <c r="J68" s="157" t="s">
        <v>51</v>
      </c>
      <c r="K68" s="157" t="s">
        <v>57</v>
      </c>
      <c r="L68" s="157" t="s">
        <v>58</v>
      </c>
      <c r="M68" s="157" t="s">
        <v>100</v>
      </c>
      <c r="N68" s="157" t="s">
        <v>52</v>
      </c>
      <c r="O68" s="157" t="s">
        <v>53</v>
      </c>
      <c r="P68" s="157" t="s">
        <v>54</v>
      </c>
      <c r="Q68" s="157" t="s">
        <v>59</v>
      </c>
      <c r="R68" s="157" t="s">
        <v>42</v>
      </c>
      <c r="S68" s="157" t="s">
        <v>43</v>
      </c>
      <c r="T68" s="157" t="s">
        <v>56</v>
      </c>
      <c r="U68" s="157" t="s">
        <v>55</v>
      </c>
      <c r="V68" s="158" t="s">
        <v>203</v>
      </c>
    </row>
    <row r="69" spans="1:22" x14ac:dyDescent="0.25">
      <c r="A69" s="165" t="s">
        <v>223</v>
      </c>
      <c r="B69" s="160">
        <f>AVERAGE(B$54:B$65)</f>
        <v>44</v>
      </c>
      <c r="C69" s="160">
        <f t="shared" ref="C69:V69" si="3">AVERAGE(C$54:C$65)</f>
        <v>35</v>
      </c>
      <c r="D69" s="160">
        <f t="shared" si="3"/>
        <v>31.666666666666668</v>
      </c>
      <c r="E69" s="160">
        <f t="shared" si="3"/>
        <v>36.363636363636367</v>
      </c>
      <c r="F69" s="160">
        <f t="shared" si="3"/>
        <v>35</v>
      </c>
      <c r="G69" s="160">
        <f t="shared" si="3"/>
        <v>33.75</v>
      </c>
      <c r="H69" s="160">
        <f t="shared" si="3"/>
        <v>36.666666666666664</v>
      </c>
      <c r="I69" s="160">
        <f t="shared" si="3"/>
        <v>31.818181818181817</v>
      </c>
      <c r="J69" s="160">
        <f t="shared" si="3"/>
        <v>35.833333333333336</v>
      </c>
      <c r="K69" s="160">
        <f t="shared" si="3"/>
        <v>33.333333333333336</v>
      </c>
      <c r="L69" s="160">
        <f t="shared" si="3"/>
        <v>36.666666666666664</v>
      </c>
      <c r="M69" s="160">
        <f t="shared" si="3"/>
        <v>39.166666666666664</v>
      </c>
      <c r="N69" s="160">
        <f t="shared" si="3"/>
        <v>42.5</v>
      </c>
      <c r="O69" s="160">
        <f t="shared" si="3"/>
        <v>30</v>
      </c>
      <c r="P69" s="160">
        <f t="shared" si="3"/>
        <v>35</v>
      </c>
      <c r="Q69" s="160">
        <f t="shared" si="3"/>
        <v>30</v>
      </c>
      <c r="R69" s="160">
        <f t="shared" si="3"/>
        <v>34.545454545454547</v>
      </c>
      <c r="S69" s="160">
        <f t="shared" si="3"/>
        <v>35.833333333333336</v>
      </c>
      <c r="T69" s="160">
        <f t="shared" si="3"/>
        <v>34.166666666666664</v>
      </c>
      <c r="U69" s="160">
        <f t="shared" si="3"/>
        <v>40</v>
      </c>
      <c r="V69" s="160">
        <f t="shared" si="3"/>
        <v>35.29616152681168</v>
      </c>
    </row>
    <row r="70" spans="1:22" x14ac:dyDescent="0.25">
      <c r="A70" s="165" t="s">
        <v>162</v>
      </c>
      <c r="B70" s="160">
        <f>MIN(B$54:B$65)</f>
        <v>40</v>
      </c>
      <c r="C70" s="160">
        <f t="shared" ref="C70:V70" si="4">MIN(C$54:C$65)</f>
        <v>20</v>
      </c>
      <c r="D70" s="160">
        <f t="shared" si="4"/>
        <v>30</v>
      </c>
      <c r="E70" s="160">
        <f t="shared" si="4"/>
        <v>30</v>
      </c>
      <c r="F70" s="160">
        <f t="shared" si="4"/>
        <v>30</v>
      </c>
      <c r="G70" s="160">
        <f t="shared" si="4"/>
        <v>20</v>
      </c>
      <c r="H70" s="160">
        <f t="shared" si="4"/>
        <v>20</v>
      </c>
      <c r="I70" s="160">
        <f t="shared" si="4"/>
        <v>20</v>
      </c>
      <c r="J70" s="160">
        <f t="shared" si="4"/>
        <v>20</v>
      </c>
      <c r="K70" s="160">
        <f t="shared" si="4"/>
        <v>30</v>
      </c>
      <c r="L70" s="160">
        <f t="shared" si="4"/>
        <v>30</v>
      </c>
      <c r="M70" s="160">
        <f t="shared" si="4"/>
        <v>30</v>
      </c>
      <c r="N70" s="160">
        <f t="shared" si="4"/>
        <v>30</v>
      </c>
      <c r="O70" s="160">
        <f t="shared" si="4"/>
        <v>20</v>
      </c>
      <c r="P70" s="160">
        <f t="shared" si="4"/>
        <v>30</v>
      </c>
      <c r="Q70" s="160">
        <f t="shared" si="4"/>
        <v>30</v>
      </c>
      <c r="R70" s="160">
        <f t="shared" si="4"/>
        <v>30</v>
      </c>
      <c r="S70" s="160">
        <f t="shared" si="4"/>
        <v>30</v>
      </c>
      <c r="T70" s="160">
        <f t="shared" si="4"/>
        <v>30</v>
      </c>
      <c r="U70" s="160">
        <f t="shared" si="4"/>
        <v>30</v>
      </c>
      <c r="V70" s="160">
        <f t="shared" si="4"/>
        <v>30.666666666666668</v>
      </c>
    </row>
    <row r="71" spans="1:22" ht="15.75" thickBot="1" x14ac:dyDescent="0.3">
      <c r="A71" s="166" t="s">
        <v>161</v>
      </c>
      <c r="B71" s="162">
        <f>MAX(B$54:B$65)</f>
        <v>50</v>
      </c>
      <c r="C71" s="162">
        <f t="shared" ref="C71:V71" si="5">MAX(C$54:C$65)</f>
        <v>50</v>
      </c>
      <c r="D71" s="162">
        <f t="shared" si="5"/>
        <v>40</v>
      </c>
      <c r="E71" s="162">
        <f t="shared" si="5"/>
        <v>50</v>
      </c>
      <c r="F71" s="162">
        <f t="shared" si="5"/>
        <v>50</v>
      </c>
      <c r="G71" s="162">
        <f t="shared" si="5"/>
        <v>40</v>
      </c>
      <c r="H71" s="162">
        <f t="shared" si="5"/>
        <v>60</v>
      </c>
      <c r="I71" s="162">
        <f t="shared" si="5"/>
        <v>50</v>
      </c>
      <c r="J71" s="162">
        <f t="shared" si="5"/>
        <v>60</v>
      </c>
      <c r="K71" s="162">
        <f t="shared" si="5"/>
        <v>50</v>
      </c>
      <c r="L71" s="162">
        <f t="shared" si="5"/>
        <v>50</v>
      </c>
      <c r="M71" s="162">
        <f t="shared" si="5"/>
        <v>60</v>
      </c>
      <c r="N71" s="162">
        <f t="shared" si="5"/>
        <v>60</v>
      </c>
      <c r="O71" s="162">
        <f t="shared" si="5"/>
        <v>50</v>
      </c>
      <c r="P71" s="162">
        <f t="shared" si="5"/>
        <v>50</v>
      </c>
      <c r="Q71" s="162">
        <f t="shared" si="5"/>
        <v>30</v>
      </c>
      <c r="R71" s="162">
        <f t="shared" si="5"/>
        <v>45</v>
      </c>
      <c r="S71" s="162">
        <f t="shared" si="5"/>
        <v>50</v>
      </c>
      <c r="T71" s="162">
        <f t="shared" si="5"/>
        <v>50</v>
      </c>
      <c r="U71" s="162">
        <f t="shared" si="5"/>
        <v>50</v>
      </c>
      <c r="V71" s="162">
        <f t="shared" si="5"/>
        <v>40.909090909090907</v>
      </c>
    </row>
    <row r="72" spans="1:22" x14ac:dyDescent="0.25">
      <c r="B72" s="156"/>
      <c r="C72" s="156"/>
      <c r="D72" s="156"/>
      <c r="E72" s="156"/>
      <c r="F72" s="156"/>
      <c r="G72" s="156"/>
      <c r="H72" s="156"/>
      <c r="I72" s="156"/>
      <c r="J72" s="156"/>
      <c r="K72" s="156"/>
      <c r="L72" s="156"/>
      <c r="M72" s="156"/>
      <c r="N72" s="156"/>
      <c r="O72" s="156"/>
      <c r="P72" s="156"/>
      <c r="Q72" s="156"/>
      <c r="R72" s="156"/>
      <c r="S72" s="156"/>
      <c r="T72" s="156"/>
    </row>
    <row r="96" spans="1:1" s="191" customFormat="1" ht="33" customHeight="1" x14ac:dyDescent="0.25">
      <c r="A96" s="192" t="s">
        <v>227</v>
      </c>
    </row>
    <row r="97" spans="1:15" ht="15.75" thickBot="1" x14ac:dyDescent="0.3"/>
    <row r="98" spans="1:15" ht="15.75" thickBot="1" x14ac:dyDescent="0.3">
      <c r="A98" s="172" t="s">
        <v>204</v>
      </c>
      <c r="B98" s="173" t="s">
        <v>224</v>
      </c>
    </row>
    <row r="99" spans="1:15" ht="15.75" thickBot="1" x14ac:dyDescent="0.3"/>
    <row r="100" spans="1:15" ht="15.75" thickBot="1" x14ac:dyDescent="0.3">
      <c r="A100" s="179" t="s">
        <v>233</v>
      </c>
      <c r="B100" s="179" t="s">
        <v>201</v>
      </c>
      <c r="C100" s="180"/>
      <c r="D100" s="181"/>
      <c r="E100" s="181"/>
      <c r="F100" s="181"/>
      <c r="G100" s="181"/>
      <c r="H100" s="181"/>
      <c r="I100" s="181"/>
      <c r="J100" s="181"/>
      <c r="K100" s="181"/>
      <c r="L100" s="181"/>
      <c r="M100" s="181"/>
      <c r="N100" s="181"/>
      <c r="O100" s="173"/>
    </row>
    <row r="101" spans="1:15" ht="15.75" thickBot="1" x14ac:dyDescent="0.3">
      <c r="A101" s="179" t="s">
        <v>202</v>
      </c>
      <c r="B101" s="180" t="s">
        <v>47</v>
      </c>
      <c r="C101" s="181" t="s">
        <v>45</v>
      </c>
      <c r="D101" s="181" t="s">
        <v>140</v>
      </c>
      <c r="E101" s="181" t="s">
        <v>141</v>
      </c>
      <c r="F101" s="181" t="s">
        <v>194</v>
      </c>
      <c r="G101" s="181" t="s">
        <v>51</v>
      </c>
      <c r="H101" s="181" t="s">
        <v>58</v>
      </c>
      <c r="I101" s="181" t="s">
        <v>205</v>
      </c>
      <c r="J101" s="181" t="s">
        <v>53</v>
      </c>
      <c r="K101" s="181" t="s">
        <v>59</v>
      </c>
      <c r="L101" s="181" t="s">
        <v>42</v>
      </c>
      <c r="M101" s="181" t="s">
        <v>43</v>
      </c>
      <c r="N101" s="173" t="s">
        <v>56</v>
      </c>
      <c r="O101" s="186" t="s">
        <v>203</v>
      </c>
    </row>
    <row r="102" spans="1:15" x14ac:dyDescent="0.25">
      <c r="A102" s="182" t="s">
        <v>211</v>
      </c>
      <c r="B102" s="174">
        <v>40</v>
      </c>
      <c r="C102" s="175">
        <v>30</v>
      </c>
      <c r="D102" s="175"/>
      <c r="E102" s="175"/>
      <c r="F102" s="175">
        <v>60</v>
      </c>
      <c r="G102" s="175">
        <v>40</v>
      </c>
      <c r="H102" s="175">
        <v>40</v>
      </c>
      <c r="I102" s="175"/>
      <c r="J102" s="175">
        <v>40</v>
      </c>
      <c r="K102" s="175">
        <v>100</v>
      </c>
      <c r="L102" s="175">
        <v>30</v>
      </c>
      <c r="M102" s="175">
        <v>30</v>
      </c>
      <c r="N102" s="175">
        <v>30</v>
      </c>
      <c r="O102" s="176">
        <v>44</v>
      </c>
    </row>
    <row r="103" spans="1:15" x14ac:dyDescent="0.25">
      <c r="A103" s="183" t="s">
        <v>212</v>
      </c>
      <c r="B103" s="177">
        <v>40</v>
      </c>
      <c r="C103">
        <v>30</v>
      </c>
      <c r="E103">
        <v>30</v>
      </c>
      <c r="F103">
        <v>70</v>
      </c>
      <c r="G103">
        <v>40</v>
      </c>
      <c r="H103">
        <v>40</v>
      </c>
      <c r="K103">
        <v>120</v>
      </c>
      <c r="L103">
        <v>30</v>
      </c>
      <c r="M103">
        <v>30</v>
      </c>
      <c r="O103" s="167">
        <v>47.777777777777779</v>
      </c>
    </row>
    <row r="104" spans="1:15" x14ac:dyDescent="0.25">
      <c r="A104" s="183" t="s">
        <v>215</v>
      </c>
      <c r="B104" s="177">
        <v>40</v>
      </c>
      <c r="C104">
        <v>30</v>
      </c>
      <c r="D104">
        <v>80</v>
      </c>
      <c r="E104">
        <v>30</v>
      </c>
      <c r="F104">
        <v>50</v>
      </c>
      <c r="G104">
        <v>40</v>
      </c>
      <c r="H104">
        <v>40</v>
      </c>
      <c r="J104">
        <v>40</v>
      </c>
      <c r="K104">
        <v>40</v>
      </c>
      <c r="L104">
        <v>30</v>
      </c>
      <c r="M104">
        <v>30</v>
      </c>
      <c r="O104" s="167">
        <v>40.909090909090907</v>
      </c>
    </row>
    <row r="105" spans="1:15" x14ac:dyDescent="0.25">
      <c r="A105" s="183" t="s">
        <v>208</v>
      </c>
      <c r="B105" s="177">
        <v>50</v>
      </c>
      <c r="C105">
        <v>30</v>
      </c>
      <c r="E105">
        <v>40</v>
      </c>
      <c r="F105">
        <v>80</v>
      </c>
      <c r="G105">
        <v>40</v>
      </c>
      <c r="H105">
        <v>30</v>
      </c>
      <c r="J105">
        <v>50</v>
      </c>
      <c r="K105">
        <v>40</v>
      </c>
      <c r="L105">
        <v>30</v>
      </c>
      <c r="M105">
        <v>40</v>
      </c>
      <c r="O105" s="167">
        <v>43</v>
      </c>
    </row>
    <row r="106" spans="1:15" x14ac:dyDescent="0.25">
      <c r="A106" s="183" t="s">
        <v>216</v>
      </c>
      <c r="B106" s="177">
        <v>40</v>
      </c>
      <c r="C106">
        <v>30</v>
      </c>
      <c r="F106">
        <v>50</v>
      </c>
      <c r="G106">
        <v>30</v>
      </c>
      <c r="H106">
        <v>30</v>
      </c>
      <c r="J106">
        <v>30</v>
      </c>
      <c r="K106">
        <v>50</v>
      </c>
      <c r="L106">
        <v>30</v>
      </c>
      <c r="M106">
        <v>30</v>
      </c>
      <c r="N106">
        <v>30</v>
      </c>
      <c r="O106" s="167">
        <v>35</v>
      </c>
    </row>
    <row r="107" spans="1:15" x14ac:dyDescent="0.25">
      <c r="A107" s="183" t="s">
        <v>214</v>
      </c>
      <c r="B107" s="177">
        <v>40</v>
      </c>
      <c r="C107">
        <v>30</v>
      </c>
      <c r="F107">
        <v>60</v>
      </c>
      <c r="G107">
        <v>60</v>
      </c>
      <c r="H107">
        <v>30</v>
      </c>
      <c r="J107">
        <v>40</v>
      </c>
      <c r="K107">
        <v>170</v>
      </c>
      <c r="L107">
        <v>30</v>
      </c>
      <c r="M107">
        <v>40</v>
      </c>
      <c r="N107">
        <v>30</v>
      </c>
      <c r="O107" s="167">
        <v>53</v>
      </c>
    </row>
    <row r="108" spans="1:15" x14ac:dyDescent="0.25">
      <c r="A108" s="183" t="s">
        <v>213</v>
      </c>
      <c r="B108" s="177">
        <v>50</v>
      </c>
      <c r="C108">
        <v>30</v>
      </c>
      <c r="E108">
        <v>30</v>
      </c>
      <c r="G108">
        <v>40</v>
      </c>
      <c r="H108">
        <v>30</v>
      </c>
      <c r="J108">
        <v>40</v>
      </c>
      <c r="K108">
        <v>40</v>
      </c>
      <c r="L108">
        <v>30</v>
      </c>
      <c r="M108">
        <v>30</v>
      </c>
      <c r="O108" s="167">
        <v>35.555555555555557</v>
      </c>
    </row>
    <row r="109" spans="1:15" x14ac:dyDescent="0.25">
      <c r="A109" s="183" t="s">
        <v>209</v>
      </c>
      <c r="B109" s="177">
        <v>30</v>
      </c>
      <c r="C109">
        <v>30</v>
      </c>
      <c r="E109">
        <v>30</v>
      </c>
      <c r="G109">
        <v>60</v>
      </c>
      <c r="H109">
        <v>40</v>
      </c>
      <c r="J109">
        <v>30</v>
      </c>
      <c r="K109">
        <v>30</v>
      </c>
      <c r="L109">
        <v>30</v>
      </c>
      <c r="M109">
        <v>30</v>
      </c>
      <c r="O109" s="167">
        <v>34.444444444444443</v>
      </c>
    </row>
    <row r="110" spans="1:15" x14ac:dyDescent="0.25">
      <c r="A110" s="183" t="s">
        <v>220</v>
      </c>
      <c r="B110" s="177">
        <v>40</v>
      </c>
      <c r="C110">
        <v>30</v>
      </c>
      <c r="F110">
        <v>150</v>
      </c>
      <c r="G110">
        <v>60</v>
      </c>
      <c r="H110">
        <v>55</v>
      </c>
      <c r="J110">
        <v>40</v>
      </c>
      <c r="K110">
        <v>10</v>
      </c>
      <c r="L110">
        <v>30</v>
      </c>
      <c r="M110">
        <v>40</v>
      </c>
      <c r="N110">
        <v>30</v>
      </c>
      <c r="O110" s="167">
        <v>49.090909090909093</v>
      </c>
    </row>
    <row r="111" spans="1:15" x14ac:dyDescent="0.25">
      <c r="A111" s="183" t="s">
        <v>219</v>
      </c>
      <c r="B111" s="177">
        <v>50</v>
      </c>
      <c r="C111">
        <v>30</v>
      </c>
      <c r="F111">
        <v>60</v>
      </c>
      <c r="G111">
        <v>40</v>
      </c>
      <c r="H111">
        <v>30</v>
      </c>
      <c r="J111">
        <v>30</v>
      </c>
      <c r="K111">
        <v>70</v>
      </c>
      <c r="L111">
        <v>30</v>
      </c>
      <c r="M111">
        <v>50</v>
      </c>
      <c r="N111">
        <v>30</v>
      </c>
      <c r="O111" s="167">
        <v>42</v>
      </c>
    </row>
    <row r="112" spans="1:15" ht="15.75" thickBot="1" x14ac:dyDescent="0.3">
      <c r="A112" s="184" t="s">
        <v>218</v>
      </c>
      <c r="B112" s="177">
        <v>80</v>
      </c>
      <c r="C112">
        <v>3</v>
      </c>
      <c r="F112">
        <v>80</v>
      </c>
      <c r="G112">
        <v>50</v>
      </c>
      <c r="H112">
        <v>70</v>
      </c>
      <c r="I112">
        <v>30</v>
      </c>
      <c r="J112">
        <v>50</v>
      </c>
      <c r="K112">
        <v>50</v>
      </c>
      <c r="L112">
        <v>30</v>
      </c>
      <c r="M112">
        <v>30</v>
      </c>
      <c r="N112">
        <v>30</v>
      </c>
      <c r="O112" s="167">
        <v>45.727272727272727</v>
      </c>
    </row>
    <row r="113" spans="1:22" ht="15.75" thickBot="1" x14ac:dyDescent="0.3">
      <c r="A113" s="159" t="s">
        <v>245</v>
      </c>
      <c r="B113" s="177">
        <v>30</v>
      </c>
      <c r="C113">
        <v>30</v>
      </c>
      <c r="F113">
        <v>140</v>
      </c>
      <c r="G113">
        <v>40</v>
      </c>
      <c r="H113">
        <v>40</v>
      </c>
      <c r="I113">
        <v>80</v>
      </c>
      <c r="J113">
        <v>40</v>
      </c>
      <c r="K113">
        <v>40</v>
      </c>
      <c r="L113">
        <v>30</v>
      </c>
      <c r="M113">
        <v>40</v>
      </c>
      <c r="N113">
        <v>30</v>
      </c>
      <c r="O113" s="167">
        <v>49.090909090909093</v>
      </c>
    </row>
    <row r="114" spans="1:22" ht="15.75" thickBot="1" x14ac:dyDescent="0.3">
      <c r="A114" s="185" t="s">
        <v>203</v>
      </c>
      <c r="B114" s="178">
        <v>44.166666666666664</v>
      </c>
      <c r="C114" s="168">
        <v>27.75</v>
      </c>
      <c r="D114" s="168">
        <v>80</v>
      </c>
      <c r="E114" s="168">
        <v>32</v>
      </c>
      <c r="F114" s="168">
        <v>80</v>
      </c>
      <c r="G114" s="168">
        <v>45</v>
      </c>
      <c r="H114" s="168">
        <v>40.769230769230766</v>
      </c>
      <c r="I114" s="168">
        <v>55</v>
      </c>
      <c r="J114" s="168">
        <v>39.090909090909093</v>
      </c>
      <c r="K114" s="168">
        <v>63.333333333333336</v>
      </c>
      <c r="L114" s="168">
        <v>30</v>
      </c>
      <c r="M114" s="168">
        <v>35</v>
      </c>
      <c r="N114" s="168">
        <v>30</v>
      </c>
      <c r="O114" s="169">
        <v>43.495867768595041</v>
      </c>
    </row>
    <row r="115" spans="1:22" ht="15.75" thickBot="1" x14ac:dyDescent="0.3">
      <c r="V115" s="167"/>
    </row>
    <row r="116" spans="1:22" x14ac:dyDescent="0.25">
      <c r="A116" s="164"/>
      <c r="B116" s="170" t="s">
        <v>47</v>
      </c>
      <c r="C116" s="170" t="s">
        <v>45</v>
      </c>
      <c r="D116" s="170" t="s">
        <v>140</v>
      </c>
      <c r="E116" s="170" t="s">
        <v>141</v>
      </c>
      <c r="F116" s="170" t="s">
        <v>194</v>
      </c>
      <c r="G116" s="170" t="s">
        <v>51</v>
      </c>
      <c r="H116" s="170" t="s">
        <v>58</v>
      </c>
      <c r="I116" s="170" t="s">
        <v>205</v>
      </c>
      <c r="J116" s="170" t="s">
        <v>53</v>
      </c>
      <c r="K116" s="170" t="s">
        <v>59</v>
      </c>
      <c r="L116" s="170" t="s">
        <v>42</v>
      </c>
      <c r="M116" s="170" t="s">
        <v>43</v>
      </c>
      <c r="N116" s="170" t="s">
        <v>56</v>
      </c>
      <c r="O116" s="171" t="s">
        <v>203</v>
      </c>
    </row>
    <row r="117" spans="1:22" x14ac:dyDescent="0.25">
      <c r="A117" s="165" t="s">
        <v>223</v>
      </c>
      <c r="B117" s="160">
        <f>AVERAGE(B$102:B$112)</f>
        <v>45.454545454545453</v>
      </c>
      <c r="C117" s="160">
        <f t="shared" ref="C117:O117" si="6">AVERAGE(C$102:C$112)</f>
        <v>27.545454545454547</v>
      </c>
      <c r="D117" s="160">
        <f t="shared" si="6"/>
        <v>80</v>
      </c>
      <c r="E117" s="160">
        <f t="shared" si="6"/>
        <v>32</v>
      </c>
      <c r="F117" s="160">
        <f t="shared" si="6"/>
        <v>73.333333333333329</v>
      </c>
      <c r="G117" s="160">
        <f t="shared" si="6"/>
        <v>45.454545454545453</v>
      </c>
      <c r="H117" s="160">
        <f t="shared" si="6"/>
        <v>39.545454545454547</v>
      </c>
      <c r="I117" s="160">
        <f t="shared" si="6"/>
        <v>30</v>
      </c>
      <c r="J117" s="160">
        <f t="shared" si="6"/>
        <v>39</v>
      </c>
      <c r="K117" s="160">
        <f t="shared" si="6"/>
        <v>65.454545454545453</v>
      </c>
      <c r="L117" s="160">
        <f t="shared" si="6"/>
        <v>30</v>
      </c>
      <c r="M117" s="160">
        <f t="shared" si="6"/>
        <v>34.545454545454547</v>
      </c>
      <c r="N117" s="160">
        <f t="shared" si="6"/>
        <v>30</v>
      </c>
      <c r="O117" s="160">
        <f t="shared" si="6"/>
        <v>42.77318640955005</v>
      </c>
    </row>
    <row r="118" spans="1:22" x14ac:dyDescent="0.25">
      <c r="A118" s="165" t="s">
        <v>162</v>
      </c>
      <c r="B118" s="160">
        <f>MIN(B$102:B$112)</f>
        <v>30</v>
      </c>
      <c r="C118" s="160">
        <f t="shared" ref="C118:O118" si="7">MIN(C$102:C$112)</f>
        <v>3</v>
      </c>
      <c r="D118" s="160">
        <f t="shared" si="7"/>
        <v>80</v>
      </c>
      <c r="E118" s="160">
        <f t="shared" si="7"/>
        <v>30</v>
      </c>
      <c r="F118" s="160">
        <f t="shared" si="7"/>
        <v>50</v>
      </c>
      <c r="G118" s="160">
        <f t="shared" si="7"/>
        <v>30</v>
      </c>
      <c r="H118" s="160">
        <f t="shared" si="7"/>
        <v>30</v>
      </c>
      <c r="I118" s="160">
        <f t="shared" si="7"/>
        <v>30</v>
      </c>
      <c r="J118" s="160">
        <f t="shared" si="7"/>
        <v>30</v>
      </c>
      <c r="K118" s="160">
        <f t="shared" si="7"/>
        <v>10</v>
      </c>
      <c r="L118" s="160">
        <f t="shared" si="7"/>
        <v>30</v>
      </c>
      <c r="M118" s="160">
        <f t="shared" si="7"/>
        <v>30</v>
      </c>
      <c r="N118" s="160">
        <f t="shared" si="7"/>
        <v>30</v>
      </c>
      <c r="O118" s="160">
        <f t="shared" si="7"/>
        <v>34.444444444444443</v>
      </c>
    </row>
    <row r="119" spans="1:22" ht="15.75" thickBot="1" x14ac:dyDescent="0.3">
      <c r="A119" s="166" t="s">
        <v>161</v>
      </c>
      <c r="B119" s="162">
        <f>MAX(B$102:B$112)</f>
        <v>80</v>
      </c>
      <c r="C119" s="162">
        <f t="shared" ref="C119:O119" si="8">MAX(C$102:C$112)</f>
        <v>30</v>
      </c>
      <c r="D119" s="162">
        <f t="shared" si="8"/>
        <v>80</v>
      </c>
      <c r="E119" s="162">
        <f t="shared" si="8"/>
        <v>40</v>
      </c>
      <c r="F119" s="162">
        <f t="shared" si="8"/>
        <v>150</v>
      </c>
      <c r="G119" s="162">
        <f t="shared" si="8"/>
        <v>60</v>
      </c>
      <c r="H119" s="162">
        <f t="shared" si="8"/>
        <v>70</v>
      </c>
      <c r="I119" s="162">
        <f t="shared" si="8"/>
        <v>30</v>
      </c>
      <c r="J119" s="162">
        <f t="shared" si="8"/>
        <v>50</v>
      </c>
      <c r="K119" s="162">
        <f t="shared" si="8"/>
        <v>170</v>
      </c>
      <c r="L119" s="162">
        <f t="shared" si="8"/>
        <v>30</v>
      </c>
      <c r="M119" s="162">
        <f t="shared" si="8"/>
        <v>50</v>
      </c>
      <c r="N119" s="162">
        <f t="shared" si="8"/>
        <v>30</v>
      </c>
      <c r="O119" s="162">
        <f t="shared" si="8"/>
        <v>53</v>
      </c>
    </row>
    <row r="120" spans="1:22" x14ac:dyDescent="0.25">
      <c r="B120" s="156"/>
      <c r="C120" s="156"/>
      <c r="D120" s="156"/>
      <c r="E120" s="156"/>
      <c r="F120" s="156"/>
      <c r="G120" s="156"/>
      <c r="H120" s="156"/>
      <c r="I120" s="156"/>
      <c r="J120" s="156"/>
      <c r="K120" s="156"/>
      <c r="L120" s="156"/>
      <c r="M120" s="156"/>
      <c r="N120" s="156"/>
      <c r="O120" s="156"/>
      <c r="P120" s="156"/>
      <c r="Q120" s="156"/>
      <c r="R120" s="156"/>
      <c r="S120" s="156"/>
      <c r="T120" s="156"/>
    </row>
    <row r="141" spans="1:2" s="191" customFormat="1" ht="33" customHeight="1" x14ac:dyDescent="0.25">
      <c r="A141" s="192" t="s">
        <v>243</v>
      </c>
    </row>
    <row r="142" spans="1:2" ht="15.75" thickBot="1" x14ac:dyDescent="0.3"/>
    <row r="143" spans="1:2" ht="15.75" thickBot="1" x14ac:dyDescent="0.3">
      <c r="A143" s="172" t="s">
        <v>204</v>
      </c>
      <c r="B143" s="173" t="s">
        <v>244</v>
      </c>
    </row>
    <row r="144" spans="1:2" ht="15.75" thickBot="1" x14ac:dyDescent="0.3"/>
    <row r="145" spans="1:27" ht="15.75" thickBot="1" x14ac:dyDescent="0.3">
      <c r="A145" s="179" t="s">
        <v>233</v>
      </c>
      <c r="B145" s="179" t="s">
        <v>201</v>
      </c>
      <c r="C145" s="180"/>
      <c r="D145" s="181"/>
      <c r="E145" s="181"/>
      <c r="F145" s="181"/>
      <c r="G145" s="181"/>
      <c r="H145" s="181"/>
      <c r="I145" s="181"/>
      <c r="J145" s="181"/>
      <c r="K145" s="181"/>
      <c r="L145" s="181"/>
      <c r="M145" s="173"/>
    </row>
    <row r="146" spans="1:27" ht="15.75" thickBot="1" x14ac:dyDescent="0.3">
      <c r="A146" s="179" t="s">
        <v>202</v>
      </c>
      <c r="B146" s="180" t="s">
        <v>47</v>
      </c>
      <c r="C146" s="181" t="s">
        <v>45</v>
      </c>
      <c r="D146" s="181" t="s">
        <v>194</v>
      </c>
      <c r="E146" s="181" t="s">
        <v>51</v>
      </c>
      <c r="F146" s="181" t="s">
        <v>58</v>
      </c>
      <c r="G146" s="181" t="s">
        <v>205</v>
      </c>
      <c r="H146" s="181" t="s">
        <v>53</v>
      </c>
      <c r="I146" s="181" t="s">
        <v>59</v>
      </c>
      <c r="J146" s="181" t="s">
        <v>42</v>
      </c>
      <c r="K146" s="181" t="s">
        <v>43</v>
      </c>
      <c r="L146" s="173" t="s">
        <v>56</v>
      </c>
      <c r="M146" s="186" t="s">
        <v>203</v>
      </c>
      <c r="P146" s="12"/>
      <c r="Q146" s="12"/>
      <c r="R146" s="12"/>
      <c r="S146" s="12"/>
      <c r="T146" s="12"/>
      <c r="U146" s="12"/>
      <c r="V146" s="12"/>
      <c r="W146" s="12"/>
      <c r="X146" s="12"/>
      <c r="Y146" s="12"/>
      <c r="Z146" s="12"/>
      <c r="AA146" s="12"/>
    </row>
    <row r="147" spans="1:27" x14ac:dyDescent="0.25">
      <c r="A147" s="159" t="s">
        <v>240</v>
      </c>
      <c r="B147" s="174">
        <v>50</v>
      </c>
      <c r="C147" s="175">
        <v>30</v>
      </c>
      <c r="D147" s="175">
        <v>60</v>
      </c>
      <c r="E147" s="175">
        <v>50</v>
      </c>
      <c r="F147" s="175">
        <v>30</v>
      </c>
      <c r="G147" s="175">
        <v>20</v>
      </c>
      <c r="H147" s="175">
        <v>30</v>
      </c>
      <c r="I147" s="175">
        <v>80</v>
      </c>
      <c r="J147" s="175">
        <v>30</v>
      </c>
      <c r="K147" s="175">
        <v>40</v>
      </c>
      <c r="L147" s="175">
        <v>30</v>
      </c>
      <c r="M147" s="176">
        <v>40.909090909090907</v>
      </c>
    </row>
    <row r="148" spans="1:27" x14ac:dyDescent="0.25">
      <c r="A148" s="159" t="s">
        <v>241</v>
      </c>
      <c r="B148" s="177">
        <v>40</v>
      </c>
      <c r="C148">
        <v>30</v>
      </c>
      <c r="D148">
        <v>50</v>
      </c>
      <c r="E148">
        <v>40</v>
      </c>
      <c r="F148">
        <v>20</v>
      </c>
      <c r="G148">
        <v>20</v>
      </c>
      <c r="H148">
        <v>40</v>
      </c>
      <c r="I148">
        <v>40</v>
      </c>
      <c r="J148">
        <v>40</v>
      </c>
      <c r="K148">
        <v>40</v>
      </c>
      <c r="L148">
        <v>10</v>
      </c>
      <c r="M148" s="167">
        <v>33.636363636363633</v>
      </c>
    </row>
    <row r="149" spans="1:27" x14ac:dyDescent="0.25">
      <c r="A149" s="159" t="s">
        <v>242</v>
      </c>
      <c r="B149" s="177">
        <v>40</v>
      </c>
      <c r="C149">
        <v>30</v>
      </c>
      <c r="D149">
        <v>150</v>
      </c>
      <c r="E149">
        <v>30</v>
      </c>
      <c r="F149">
        <v>50</v>
      </c>
      <c r="G149">
        <v>20</v>
      </c>
      <c r="H149">
        <v>30</v>
      </c>
      <c r="I149">
        <v>0</v>
      </c>
      <c r="J149">
        <v>30</v>
      </c>
      <c r="K149">
        <v>30</v>
      </c>
      <c r="L149">
        <v>30</v>
      </c>
      <c r="M149" s="167">
        <v>40</v>
      </c>
    </row>
    <row r="150" spans="1:27" ht="15.75" thickBot="1" x14ac:dyDescent="0.3">
      <c r="A150" s="159" t="s">
        <v>247</v>
      </c>
      <c r="B150" s="177">
        <v>30</v>
      </c>
      <c r="C150">
        <v>30</v>
      </c>
      <c r="D150">
        <v>500</v>
      </c>
      <c r="E150">
        <v>40</v>
      </c>
      <c r="G150">
        <v>40</v>
      </c>
      <c r="H150">
        <v>30</v>
      </c>
      <c r="I150">
        <v>100</v>
      </c>
      <c r="J150">
        <v>30</v>
      </c>
      <c r="K150">
        <v>40</v>
      </c>
      <c r="L150">
        <v>30</v>
      </c>
      <c r="M150" s="167">
        <v>87</v>
      </c>
    </row>
    <row r="151" spans="1:27" ht="15.75" thickBot="1" x14ac:dyDescent="0.3">
      <c r="A151" s="185" t="s">
        <v>203</v>
      </c>
      <c r="B151" s="178">
        <v>40</v>
      </c>
      <c r="C151" s="168">
        <v>30</v>
      </c>
      <c r="D151" s="168">
        <v>190</v>
      </c>
      <c r="E151" s="168">
        <v>40</v>
      </c>
      <c r="F151" s="168">
        <v>33.333333333333336</v>
      </c>
      <c r="G151" s="168">
        <v>25</v>
      </c>
      <c r="H151" s="168">
        <v>32.5</v>
      </c>
      <c r="I151" s="168">
        <v>55</v>
      </c>
      <c r="J151" s="168">
        <v>32.5</v>
      </c>
      <c r="K151" s="168">
        <v>37.5</v>
      </c>
      <c r="L151" s="168">
        <v>25</v>
      </c>
      <c r="M151" s="169">
        <v>49.534883720930232</v>
      </c>
    </row>
    <row r="157" spans="1:27" ht="15.75" thickBot="1" x14ac:dyDescent="0.3"/>
    <row r="158" spans="1:27" ht="15.75" thickBot="1" x14ac:dyDescent="0.3"/>
    <row r="159" spans="1:27" ht="15.75" thickBot="1" x14ac:dyDescent="0.3"/>
    <row r="160" spans="1:27" ht="15.75" thickBot="1" x14ac:dyDescent="0.3">
      <c r="V160" s="167"/>
    </row>
    <row r="161" spans="1:20" ht="15.75" thickBot="1" x14ac:dyDescent="0.3">
      <c r="A161" s="164"/>
      <c r="B161" s="187" t="s">
        <v>47</v>
      </c>
      <c r="C161" s="188" t="s">
        <v>45</v>
      </c>
      <c r="D161" s="188" t="s">
        <v>194</v>
      </c>
      <c r="E161" s="188" t="s">
        <v>51</v>
      </c>
      <c r="F161" s="188" t="s">
        <v>58</v>
      </c>
      <c r="G161" s="188" t="s">
        <v>205</v>
      </c>
      <c r="H161" s="188" t="s">
        <v>53</v>
      </c>
      <c r="I161" s="188" t="s">
        <v>59</v>
      </c>
      <c r="J161" s="188" t="s">
        <v>42</v>
      </c>
      <c r="K161" s="188" t="s">
        <v>43</v>
      </c>
      <c r="L161" s="189" t="s">
        <v>56</v>
      </c>
      <c r="M161" s="190" t="s">
        <v>203</v>
      </c>
    </row>
    <row r="162" spans="1:20" x14ac:dyDescent="0.25">
      <c r="A162" s="165" t="s">
        <v>223</v>
      </c>
      <c r="B162" s="160">
        <f>AVERAGE(B147:B149)</f>
        <v>43.333333333333336</v>
      </c>
      <c r="C162" s="160">
        <f t="shared" ref="C162:M162" si="9">AVERAGE(C147:C149)</f>
        <v>30</v>
      </c>
      <c r="D162" s="160">
        <f t="shared" si="9"/>
        <v>86.666666666666671</v>
      </c>
      <c r="E162" s="160">
        <f t="shared" si="9"/>
        <v>40</v>
      </c>
      <c r="F162" s="160">
        <f t="shared" si="9"/>
        <v>33.333333333333336</v>
      </c>
      <c r="G162" s="160">
        <f t="shared" si="9"/>
        <v>20</v>
      </c>
      <c r="H162" s="160">
        <f t="shared" si="9"/>
        <v>33.333333333333336</v>
      </c>
      <c r="I162" s="160">
        <f t="shared" si="9"/>
        <v>40</v>
      </c>
      <c r="J162" s="160">
        <f t="shared" si="9"/>
        <v>33.333333333333336</v>
      </c>
      <c r="K162" s="160">
        <f t="shared" si="9"/>
        <v>36.666666666666664</v>
      </c>
      <c r="L162" s="160">
        <f t="shared" si="9"/>
        <v>23.333333333333332</v>
      </c>
      <c r="M162" s="160">
        <f t="shared" si="9"/>
        <v>38.18181818181818</v>
      </c>
    </row>
    <row r="163" spans="1:20" x14ac:dyDescent="0.25">
      <c r="A163" s="165" t="s">
        <v>162</v>
      </c>
      <c r="B163" s="160">
        <f>MIN(B147:B149)</f>
        <v>40</v>
      </c>
      <c r="C163" s="160">
        <f t="shared" ref="C163:M163" si="10">MIN(C147:C149)</f>
        <v>30</v>
      </c>
      <c r="D163" s="160">
        <f t="shared" si="10"/>
        <v>50</v>
      </c>
      <c r="E163" s="160">
        <f t="shared" si="10"/>
        <v>30</v>
      </c>
      <c r="F163" s="160">
        <f t="shared" si="10"/>
        <v>20</v>
      </c>
      <c r="G163" s="160">
        <f t="shared" si="10"/>
        <v>20</v>
      </c>
      <c r="H163" s="160">
        <f t="shared" si="10"/>
        <v>30</v>
      </c>
      <c r="I163" s="160">
        <f t="shared" si="10"/>
        <v>0</v>
      </c>
      <c r="J163" s="160">
        <f t="shared" si="10"/>
        <v>30</v>
      </c>
      <c r="K163" s="160">
        <f t="shared" si="10"/>
        <v>30</v>
      </c>
      <c r="L163" s="160">
        <f t="shared" si="10"/>
        <v>10</v>
      </c>
      <c r="M163" s="160">
        <f t="shared" si="10"/>
        <v>33.636363636363633</v>
      </c>
    </row>
    <row r="164" spans="1:20" ht="15.75" thickBot="1" x14ac:dyDescent="0.3">
      <c r="A164" s="166" t="s">
        <v>161</v>
      </c>
      <c r="B164" s="162">
        <f>MAX(B147:B149)</f>
        <v>50</v>
      </c>
      <c r="C164" s="162">
        <f t="shared" ref="C164:M164" si="11">MAX(C147:C149)</f>
        <v>30</v>
      </c>
      <c r="D164" s="162">
        <f t="shared" si="11"/>
        <v>150</v>
      </c>
      <c r="E164" s="162">
        <f t="shared" si="11"/>
        <v>50</v>
      </c>
      <c r="F164" s="162">
        <f t="shared" si="11"/>
        <v>50</v>
      </c>
      <c r="G164" s="162">
        <f t="shared" si="11"/>
        <v>20</v>
      </c>
      <c r="H164" s="162">
        <f t="shared" si="11"/>
        <v>40</v>
      </c>
      <c r="I164" s="162">
        <f t="shared" si="11"/>
        <v>80</v>
      </c>
      <c r="J164" s="162">
        <f t="shared" si="11"/>
        <v>40</v>
      </c>
      <c r="K164" s="162">
        <f t="shared" si="11"/>
        <v>40</v>
      </c>
      <c r="L164" s="162">
        <f t="shared" si="11"/>
        <v>30</v>
      </c>
      <c r="M164" s="162">
        <f t="shared" si="11"/>
        <v>40.909090909090907</v>
      </c>
    </row>
    <row r="165" spans="1:20" x14ac:dyDescent="0.25">
      <c r="B165" s="156"/>
      <c r="C165" s="156"/>
      <c r="D165" s="156"/>
      <c r="E165" s="156"/>
      <c r="F165" s="156"/>
      <c r="G165" s="156"/>
      <c r="H165" s="156"/>
      <c r="I165" s="156"/>
      <c r="J165" s="156"/>
      <c r="K165" s="156"/>
      <c r="L165" s="156"/>
      <c r="M165" s="156"/>
      <c r="N165" s="156"/>
      <c r="O165" s="156"/>
      <c r="P165" s="156"/>
      <c r="Q165" s="156"/>
      <c r="R165" s="156"/>
      <c r="S165" s="156"/>
      <c r="T165" s="156"/>
    </row>
    <row r="189" spans="1:26" s="191" customFormat="1" ht="33" customHeight="1" x14ac:dyDescent="0.25">
      <c r="A189" s="192" t="s">
        <v>228</v>
      </c>
    </row>
    <row r="190" spans="1:26" ht="15.75" thickBot="1" x14ac:dyDescent="0.3"/>
    <row r="191" spans="1:26" ht="15.75" thickBot="1" x14ac:dyDescent="0.3">
      <c r="A191" s="179" t="s">
        <v>233</v>
      </c>
      <c r="B191" s="179" t="s">
        <v>201</v>
      </c>
      <c r="C191" s="180"/>
      <c r="D191" s="181"/>
      <c r="E191" s="181"/>
      <c r="F191" s="181"/>
      <c r="G191" s="181"/>
      <c r="H191" s="181"/>
      <c r="I191" s="181"/>
      <c r="J191" s="181"/>
      <c r="K191" s="181"/>
      <c r="L191" s="181"/>
      <c r="M191" s="181"/>
      <c r="N191" s="181"/>
      <c r="O191" s="181"/>
      <c r="P191" s="181"/>
      <c r="Q191" s="181"/>
      <c r="R191" s="181"/>
      <c r="S191" s="181"/>
      <c r="T191" s="181"/>
      <c r="U191" s="181"/>
      <c r="V191" s="181"/>
      <c r="W191" s="181"/>
      <c r="X191" s="181"/>
      <c r="Y191" s="181"/>
      <c r="Z191" s="173"/>
    </row>
    <row r="192" spans="1:26" ht="15.75" thickBot="1" x14ac:dyDescent="0.3">
      <c r="A192" s="179" t="s">
        <v>202</v>
      </c>
      <c r="B192" s="180" t="s">
        <v>101</v>
      </c>
      <c r="C192" s="181" t="s">
        <v>46</v>
      </c>
      <c r="D192" s="181" t="s">
        <v>47</v>
      </c>
      <c r="E192" s="181" t="s">
        <v>44</v>
      </c>
      <c r="F192" s="181" t="s">
        <v>45</v>
      </c>
      <c r="G192" s="181" t="s">
        <v>168</v>
      </c>
      <c r="H192" s="181" t="s">
        <v>140</v>
      </c>
      <c r="I192" s="181" t="s">
        <v>141</v>
      </c>
      <c r="J192" s="181" t="s">
        <v>194</v>
      </c>
      <c r="K192" s="181" t="s">
        <v>48</v>
      </c>
      <c r="L192" s="181" t="s">
        <v>51</v>
      </c>
      <c r="M192" s="181" t="s">
        <v>57</v>
      </c>
      <c r="N192" s="181" t="s">
        <v>58</v>
      </c>
      <c r="O192" s="181" t="s">
        <v>100</v>
      </c>
      <c r="P192" s="181" t="s">
        <v>205</v>
      </c>
      <c r="Q192" s="181" t="s">
        <v>52</v>
      </c>
      <c r="R192" s="181" t="s">
        <v>53</v>
      </c>
      <c r="S192" s="181" t="s">
        <v>54</v>
      </c>
      <c r="T192" s="181" t="s">
        <v>59</v>
      </c>
      <c r="U192" s="181" t="s">
        <v>170</v>
      </c>
      <c r="V192" s="181" t="s">
        <v>42</v>
      </c>
      <c r="W192" s="181" t="s">
        <v>43</v>
      </c>
      <c r="X192" s="181" t="s">
        <v>56</v>
      </c>
      <c r="Y192" s="173" t="s">
        <v>55</v>
      </c>
      <c r="Z192" s="186" t="s">
        <v>203</v>
      </c>
    </row>
    <row r="193" spans="1:26" x14ac:dyDescent="0.25">
      <c r="A193" s="182" t="s">
        <v>142</v>
      </c>
      <c r="B193" s="174"/>
      <c r="C193" s="175" t="e">
        <v>#DIV/0!</v>
      </c>
      <c r="D193" s="175" t="e">
        <v>#DIV/0!</v>
      </c>
      <c r="E193" s="175" t="e">
        <v>#DIV/0!</v>
      </c>
      <c r="F193" s="175" t="e">
        <v>#DIV/0!</v>
      </c>
      <c r="G193" s="175"/>
      <c r="H193" s="175"/>
      <c r="I193" s="175"/>
      <c r="J193" s="175"/>
      <c r="K193" s="175" t="e">
        <v>#DIV/0!</v>
      </c>
      <c r="L193" s="175" t="e">
        <v>#DIV/0!</v>
      </c>
      <c r="M193" s="175" t="e">
        <v>#DIV/0!</v>
      </c>
      <c r="N193" s="175" t="e">
        <v>#DIV/0!</v>
      </c>
      <c r="O193" s="175"/>
      <c r="P193" s="175"/>
      <c r="Q193" s="175" t="e">
        <v>#DIV/0!</v>
      </c>
      <c r="R193" s="175" t="e">
        <v>#DIV/0!</v>
      </c>
      <c r="S193" s="175" t="e">
        <v>#DIV/0!</v>
      </c>
      <c r="T193" s="175" t="e">
        <v>#DIV/0!</v>
      </c>
      <c r="U193" s="175"/>
      <c r="V193" s="175" t="e">
        <v>#DIV/0!</v>
      </c>
      <c r="W193" s="175" t="e">
        <v>#DIV/0!</v>
      </c>
      <c r="X193" s="175" t="e">
        <v>#DIV/0!</v>
      </c>
      <c r="Y193" s="175" t="e">
        <v>#DIV/0!</v>
      </c>
      <c r="Z193" s="176" t="e">
        <v>#DIV/0!</v>
      </c>
    </row>
    <row r="194" spans="1:26" x14ac:dyDescent="0.25">
      <c r="A194" s="183" t="s">
        <v>143</v>
      </c>
      <c r="B194" s="177"/>
      <c r="C194" t="e">
        <v>#DIV/0!</v>
      </c>
      <c r="D194" t="e">
        <v>#DIV/0!</v>
      </c>
      <c r="E194" t="e">
        <v>#DIV/0!</v>
      </c>
      <c r="F194" t="e">
        <v>#DIV/0!</v>
      </c>
      <c r="K194" t="e">
        <v>#DIV/0!</v>
      </c>
      <c r="L194" t="e">
        <v>#DIV/0!</v>
      </c>
      <c r="M194" t="e">
        <v>#DIV/0!</v>
      </c>
      <c r="N194" t="e">
        <v>#DIV/0!</v>
      </c>
      <c r="Q194" t="e">
        <v>#DIV/0!</v>
      </c>
      <c r="R194" t="e">
        <v>#DIV/0!</v>
      </c>
      <c r="S194">
        <v>30</v>
      </c>
      <c r="T194">
        <v>40</v>
      </c>
      <c r="V194">
        <v>35</v>
      </c>
      <c r="W194">
        <v>40</v>
      </c>
      <c r="X194">
        <v>30</v>
      </c>
      <c r="Y194">
        <v>30</v>
      </c>
      <c r="Z194" s="167">
        <v>35</v>
      </c>
    </row>
    <row r="195" spans="1:26" x14ac:dyDescent="0.25">
      <c r="A195" s="183" t="s">
        <v>144</v>
      </c>
      <c r="B195" s="177"/>
      <c r="D195">
        <v>40</v>
      </c>
      <c r="F195">
        <v>30</v>
      </c>
      <c r="L195">
        <v>40</v>
      </c>
      <c r="N195">
        <v>40</v>
      </c>
      <c r="R195">
        <v>50</v>
      </c>
      <c r="T195">
        <v>60</v>
      </c>
      <c r="V195">
        <v>40</v>
      </c>
      <c r="W195">
        <v>30</v>
      </c>
      <c r="X195">
        <v>30</v>
      </c>
      <c r="Y195">
        <v>40</v>
      </c>
      <c r="Z195" s="167">
        <v>40</v>
      </c>
    </row>
    <row r="196" spans="1:26" x14ac:dyDescent="0.25">
      <c r="A196" s="183" t="s">
        <v>145</v>
      </c>
      <c r="B196" s="177">
        <v>50</v>
      </c>
      <c r="N196">
        <v>30</v>
      </c>
      <c r="O196">
        <v>70</v>
      </c>
      <c r="V196">
        <v>40</v>
      </c>
      <c r="W196">
        <v>45</v>
      </c>
      <c r="X196">
        <v>40</v>
      </c>
      <c r="Y196">
        <v>50</v>
      </c>
      <c r="Z196" s="167">
        <v>45.555555555555557</v>
      </c>
    </row>
    <row r="197" spans="1:26" x14ac:dyDescent="0.25">
      <c r="A197" s="183" t="s">
        <v>146</v>
      </c>
      <c r="B197" s="177">
        <v>60</v>
      </c>
      <c r="C197">
        <v>30</v>
      </c>
      <c r="D197">
        <v>20</v>
      </c>
      <c r="E197">
        <v>30</v>
      </c>
      <c r="F197">
        <v>30</v>
      </c>
      <c r="K197">
        <v>30</v>
      </c>
      <c r="L197">
        <v>30</v>
      </c>
      <c r="M197">
        <v>30</v>
      </c>
      <c r="N197">
        <v>30</v>
      </c>
      <c r="O197">
        <v>50</v>
      </c>
      <c r="Q197">
        <v>40</v>
      </c>
      <c r="R197">
        <v>40</v>
      </c>
      <c r="S197">
        <v>10</v>
      </c>
      <c r="T197">
        <v>20</v>
      </c>
      <c r="V197">
        <v>45</v>
      </c>
      <c r="W197">
        <v>40</v>
      </c>
      <c r="X197">
        <v>30</v>
      </c>
      <c r="Y197">
        <v>40</v>
      </c>
      <c r="Z197" s="167">
        <v>34.5</v>
      </c>
    </row>
    <row r="198" spans="1:26" x14ac:dyDescent="0.25">
      <c r="A198" s="183" t="s">
        <v>147</v>
      </c>
      <c r="B198" s="177">
        <v>40</v>
      </c>
      <c r="C198">
        <v>20</v>
      </c>
      <c r="D198">
        <v>30</v>
      </c>
      <c r="E198">
        <v>40</v>
      </c>
      <c r="F198">
        <v>40</v>
      </c>
      <c r="K198">
        <v>50</v>
      </c>
      <c r="L198">
        <v>60</v>
      </c>
      <c r="M198">
        <v>30</v>
      </c>
      <c r="N198">
        <v>30</v>
      </c>
      <c r="O198">
        <v>60</v>
      </c>
      <c r="Q198">
        <v>50</v>
      </c>
      <c r="R198">
        <v>40</v>
      </c>
      <c r="S198">
        <v>20</v>
      </c>
      <c r="T198">
        <v>20</v>
      </c>
      <c r="V198">
        <v>35</v>
      </c>
      <c r="W198">
        <v>35</v>
      </c>
      <c r="X198">
        <v>50</v>
      </c>
      <c r="Y198">
        <v>40</v>
      </c>
      <c r="Z198" s="167">
        <v>38</v>
      </c>
    </row>
    <row r="199" spans="1:26" x14ac:dyDescent="0.25">
      <c r="A199" s="183" t="s">
        <v>148</v>
      </c>
      <c r="B199" s="177"/>
      <c r="C199">
        <v>20</v>
      </c>
      <c r="D199">
        <v>20</v>
      </c>
      <c r="E199">
        <v>30</v>
      </c>
      <c r="F199">
        <v>40</v>
      </c>
      <c r="K199">
        <v>40</v>
      </c>
      <c r="L199">
        <v>20</v>
      </c>
      <c r="M199">
        <v>50</v>
      </c>
      <c r="N199">
        <v>40</v>
      </c>
      <c r="Q199">
        <v>40</v>
      </c>
      <c r="R199">
        <v>50</v>
      </c>
      <c r="S199">
        <v>20</v>
      </c>
      <c r="T199">
        <v>30</v>
      </c>
      <c r="V199">
        <v>40</v>
      </c>
      <c r="W199">
        <v>40</v>
      </c>
      <c r="X199">
        <v>40</v>
      </c>
      <c r="Y199">
        <v>30</v>
      </c>
      <c r="Z199" s="167">
        <v>35</v>
      </c>
    </row>
    <row r="200" spans="1:26" x14ac:dyDescent="0.25">
      <c r="A200" s="183" t="s">
        <v>149</v>
      </c>
      <c r="B200" s="177"/>
      <c r="D200">
        <v>30</v>
      </c>
      <c r="E200">
        <v>20</v>
      </c>
      <c r="F200">
        <v>30</v>
      </c>
      <c r="L200">
        <v>30</v>
      </c>
      <c r="N200">
        <v>50</v>
      </c>
      <c r="R200">
        <v>70</v>
      </c>
      <c r="T200">
        <v>60</v>
      </c>
      <c r="V200">
        <v>20</v>
      </c>
      <c r="W200">
        <v>40</v>
      </c>
      <c r="X200">
        <v>30</v>
      </c>
      <c r="Y200">
        <v>40</v>
      </c>
      <c r="Z200" s="167">
        <v>38.18181818181818</v>
      </c>
    </row>
    <row r="201" spans="1:26" x14ac:dyDescent="0.25">
      <c r="A201" s="183" t="s">
        <v>150</v>
      </c>
      <c r="B201" s="177"/>
      <c r="C201">
        <v>50</v>
      </c>
      <c r="D201">
        <v>60</v>
      </c>
      <c r="E201">
        <v>30</v>
      </c>
      <c r="F201">
        <v>40</v>
      </c>
      <c r="K201">
        <v>70</v>
      </c>
      <c r="L201">
        <v>60</v>
      </c>
      <c r="M201">
        <v>50</v>
      </c>
      <c r="N201">
        <v>30</v>
      </c>
      <c r="Q201">
        <v>40</v>
      </c>
      <c r="R201">
        <v>30</v>
      </c>
      <c r="S201">
        <v>30</v>
      </c>
      <c r="T201">
        <v>30</v>
      </c>
      <c r="V201">
        <v>30</v>
      </c>
      <c r="W201">
        <v>40</v>
      </c>
      <c r="X201">
        <v>30</v>
      </c>
      <c r="Y201">
        <v>40</v>
      </c>
      <c r="Z201" s="167">
        <v>41.25</v>
      </c>
    </row>
    <row r="202" spans="1:26" x14ac:dyDescent="0.25">
      <c r="A202" s="183" t="s">
        <v>151</v>
      </c>
      <c r="B202" s="177"/>
      <c r="C202">
        <v>30</v>
      </c>
      <c r="D202">
        <v>30</v>
      </c>
      <c r="E202">
        <v>30</v>
      </c>
      <c r="F202">
        <v>30</v>
      </c>
      <c r="H202">
        <v>40</v>
      </c>
      <c r="K202">
        <v>30</v>
      </c>
      <c r="L202">
        <v>30</v>
      </c>
      <c r="M202">
        <v>30</v>
      </c>
      <c r="N202">
        <v>30</v>
      </c>
      <c r="Q202">
        <v>30</v>
      </c>
      <c r="R202">
        <v>40</v>
      </c>
      <c r="S202">
        <v>30</v>
      </c>
      <c r="T202">
        <v>30</v>
      </c>
      <c r="V202">
        <v>30</v>
      </c>
      <c r="W202">
        <v>30</v>
      </c>
      <c r="X202">
        <v>30</v>
      </c>
      <c r="Y202">
        <v>30</v>
      </c>
      <c r="Z202" s="167">
        <v>31.176470588235293</v>
      </c>
    </row>
    <row r="203" spans="1:26" x14ac:dyDescent="0.25">
      <c r="A203" s="183" t="s">
        <v>155</v>
      </c>
      <c r="B203" s="177"/>
      <c r="C203">
        <v>30</v>
      </c>
      <c r="D203">
        <v>30</v>
      </c>
      <c r="E203">
        <v>30</v>
      </c>
      <c r="F203">
        <v>30</v>
      </c>
      <c r="H203">
        <v>40</v>
      </c>
      <c r="K203">
        <v>30</v>
      </c>
      <c r="L203">
        <v>30</v>
      </c>
      <c r="M203">
        <v>30</v>
      </c>
      <c r="N203">
        <v>30</v>
      </c>
      <c r="Q203">
        <v>30</v>
      </c>
      <c r="R203">
        <v>40</v>
      </c>
      <c r="S203">
        <v>20</v>
      </c>
      <c r="T203">
        <v>30</v>
      </c>
      <c r="W203">
        <v>30</v>
      </c>
      <c r="X203">
        <v>30</v>
      </c>
      <c r="Z203" s="167">
        <v>30.666666666666668</v>
      </c>
    </row>
    <row r="204" spans="1:26" x14ac:dyDescent="0.25">
      <c r="A204" s="183" t="s">
        <v>160</v>
      </c>
      <c r="B204" s="177"/>
      <c r="C204">
        <v>20</v>
      </c>
      <c r="D204">
        <v>40</v>
      </c>
      <c r="E204">
        <v>40</v>
      </c>
      <c r="F204">
        <v>40</v>
      </c>
      <c r="H204">
        <v>30</v>
      </c>
      <c r="K204">
        <v>50</v>
      </c>
      <c r="L204">
        <v>50</v>
      </c>
      <c r="M204">
        <v>30</v>
      </c>
      <c r="N204">
        <v>30</v>
      </c>
      <c r="Q204">
        <v>40</v>
      </c>
      <c r="R204">
        <v>30</v>
      </c>
      <c r="S204">
        <v>30</v>
      </c>
      <c r="T204">
        <v>30</v>
      </c>
      <c r="V204">
        <v>30</v>
      </c>
      <c r="W204">
        <v>40</v>
      </c>
      <c r="X204">
        <v>40</v>
      </c>
      <c r="Z204" s="167">
        <v>35.625</v>
      </c>
    </row>
    <row r="205" spans="1:26" x14ac:dyDescent="0.25">
      <c r="A205" s="183" t="s">
        <v>165</v>
      </c>
      <c r="B205" s="177">
        <v>50</v>
      </c>
      <c r="C205">
        <v>30</v>
      </c>
      <c r="D205">
        <v>30</v>
      </c>
      <c r="E205">
        <v>50</v>
      </c>
      <c r="F205">
        <v>30</v>
      </c>
      <c r="H205">
        <v>40</v>
      </c>
      <c r="K205">
        <v>30</v>
      </c>
      <c r="L205">
        <v>30</v>
      </c>
      <c r="M205">
        <v>30</v>
      </c>
      <c r="N205">
        <v>30</v>
      </c>
      <c r="Q205">
        <v>40</v>
      </c>
      <c r="R205">
        <v>50</v>
      </c>
      <c r="S205">
        <v>30</v>
      </c>
      <c r="T205">
        <v>40</v>
      </c>
      <c r="V205">
        <v>45</v>
      </c>
      <c r="W205">
        <v>45</v>
      </c>
      <c r="X205">
        <v>40</v>
      </c>
      <c r="Y205">
        <v>40</v>
      </c>
      <c r="Z205" s="167">
        <v>38.5</v>
      </c>
    </row>
    <row r="206" spans="1:26" x14ac:dyDescent="0.25">
      <c r="A206" s="183" t="s">
        <v>172</v>
      </c>
      <c r="B206" s="177"/>
      <c r="C206">
        <v>40</v>
      </c>
      <c r="D206">
        <v>30</v>
      </c>
      <c r="E206">
        <v>30</v>
      </c>
      <c r="F206">
        <v>30</v>
      </c>
      <c r="G206">
        <v>20</v>
      </c>
      <c r="H206">
        <v>30</v>
      </c>
      <c r="K206">
        <v>30</v>
      </c>
      <c r="L206">
        <v>40</v>
      </c>
      <c r="M206">
        <v>40</v>
      </c>
      <c r="N206">
        <v>50</v>
      </c>
      <c r="Q206">
        <v>30</v>
      </c>
      <c r="R206">
        <v>30</v>
      </c>
      <c r="S206">
        <v>30</v>
      </c>
      <c r="T206">
        <v>30</v>
      </c>
      <c r="V206">
        <v>30</v>
      </c>
      <c r="W206">
        <v>30</v>
      </c>
      <c r="X206">
        <v>30</v>
      </c>
      <c r="Z206" s="167">
        <v>32.352941176470587</v>
      </c>
    </row>
    <row r="207" spans="1:26" x14ac:dyDescent="0.25">
      <c r="A207" s="183" t="s">
        <v>173</v>
      </c>
      <c r="B207" s="177">
        <v>40</v>
      </c>
      <c r="C207">
        <v>50</v>
      </c>
      <c r="D207">
        <v>30</v>
      </c>
      <c r="E207">
        <v>30</v>
      </c>
      <c r="F207">
        <v>30</v>
      </c>
      <c r="G207">
        <v>30</v>
      </c>
      <c r="H207">
        <v>50</v>
      </c>
      <c r="K207">
        <v>40</v>
      </c>
      <c r="L207">
        <v>60</v>
      </c>
      <c r="M207">
        <v>30</v>
      </c>
      <c r="N207">
        <v>40</v>
      </c>
      <c r="Q207">
        <v>60</v>
      </c>
      <c r="R207">
        <v>50</v>
      </c>
      <c r="S207">
        <v>30</v>
      </c>
      <c r="T207">
        <v>30</v>
      </c>
      <c r="U207">
        <v>30</v>
      </c>
      <c r="V207">
        <v>40</v>
      </c>
      <c r="W207">
        <v>50</v>
      </c>
      <c r="X207">
        <v>50</v>
      </c>
      <c r="Y207">
        <v>40</v>
      </c>
      <c r="Z207" s="167">
        <v>40.909090909090907</v>
      </c>
    </row>
    <row r="208" spans="1:26" x14ac:dyDescent="0.25">
      <c r="A208" s="183" t="s">
        <v>174</v>
      </c>
      <c r="B208" s="177">
        <v>40</v>
      </c>
      <c r="C208">
        <v>40</v>
      </c>
      <c r="D208">
        <v>30</v>
      </c>
      <c r="E208">
        <v>40</v>
      </c>
      <c r="F208">
        <v>50</v>
      </c>
      <c r="G208">
        <v>40</v>
      </c>
      <c r="H208">
        <v>40</v>
      </c>
      <c r="K208">
        <v>30</v>
      </c>
      <c r="L208">
        <v>30</v>
      </c>
      <c r="M208">
        <v>50</v>
      </c>
      <c r="N208">
        <v>40</v>
      </c>
      <c r="Q208">
        <v>40</v>
      </c>
      <c r="R208">
        <v>40</v>
      </c>
      <c r="S208">
        <v>20</v>
      </c>
      <c r="T208">
        <v>50</v>
      </c>
      <c r="V208">
        <v>35</v>
      </c>
      <c r="W208">
        <v>30</v>
      </c>
      <c r="X208">
        <v>30</v>
      </c>
      <c r="Y208">
        <v>50</v>
      </c>
      <c r="Z208" s="167">
        <v>37.61904761904762</v>
      </c>
    </row>
    <row r="209" spans="1:26" x14ac:dyDescent="0.25">
      <c r="A209" s="183" t="s">
        <v>175</v>
      </c>
      <c r="B209" s="177">
        <v>50</v>
      </c>
      <c r="C209">
        <v>50</v>
      </c>
      <c r="D209">
        <v>30</v>
      </c>
      <c r="E209">
        <v>40</v>
      </c>
      <c r="F209">
        <v>30</v>
      </c>
      <c r="G209">
        <v>40</v>
      </c>
      <c r="H209">
        <v>30</v>
      </c>
      <c r="L209">
        <v>40</v>
      </c>
      <c r="M209">
        <v>40</v>
      </c>
      <c r="N209">
        <v>40</v>
      </c>
      <c r="Q209">
        <v>40</v>
      </c>
      <c r="R209">
        <v>50</v>
      </c>
      <c r="S209">
        <v>50</v>
      </c>
      <c r="T209">
        <v>40</v>
      </c>
      <c r="V209">
        <v>35</v>
      </c>
      <c r="W209">
        <v>35</v>
      </c>
      <c r="X209">
        <v>30</v>
      </c>
      <c r="Z209" s="167">
        <v>38.94736842105263</v>
      </c>
    </row>
    <row r="210" spans="1:26" x14ac:dyDescent="0.25">
      <c r="A210" s="183" t="s">
        <v>176</v>
      </c>
      <c r="B210" s="177"/>
      <c r="C210">
        <v>40</v>
      </c>
      <c r="D210">
        <v>30</v>
      </c>
      <c r="E210">
        <v>30</v>
      </c>
      <c r="F210">
        <v>40</v>
      </c>
      <c r="G210">
        <v>30</v>
      </c>
      <c r="H210">
        <v>20</v>
      </c>
      <c r="K210">
        <v>30</v>
      </c>
      <c r="L210">
        <v>30</v>
      </c>
      <c r="M210">
        <v>30</v>
      </c>
      <c r="N210">
        <v>30</v>
      </c>
      <c r="Q210">
        <v>40</v>
      </c>
      <c r="R210">
        <v>60</v>
      </c>
      <c r="S210">
        <v>20</v>
      </c>
      <c r="T210">
        <v>30</v>
      </c>
      <c r="V210">
        <v>30</v>
      </c>
      <c r="W210">
        <v>40</v>
      </c>
      <c r="X210">
        <v>30</v>
      </c>
      <c r="Z210" s="167">
        <v>32.941176470588232</v>
      </c>
    </row>
    <row r="211" spans="1:26" x14ac:dyDescent="0.25">
      <c r="A211" s="183" t="s">
        <v>189</v>
      </c>
      <c r="B211" s="177"/>
      <c r="C211">
        <v>30</v>
      </c>
      <c r="D211">
        <v>40</v>
      </c>
      <c r="F211">
        <v>30</v>
      </c>
      <c r="G211">
        <v>30</v>
      </c>
      <c r="H211">
        <v>30</v>
      </c>
      <c r="K211">
        <v>20</v>
      </c>
      <c r="L211">
        <v>20</v>
      </c>
      <c r="M211">
        <v>30</v>
      </c>
      <c r="N211">
        <v>40</v>
      </c>
      <c r="Q211">
        <v>50</v>
      </c>
      <c r="R211">
        <v>30</v>
      </c>
      <c r="S211">
        <v>30</v>
      </c>
      <c r="T211">
        <v>40</v>
      </c>
      <c r="V211">
        <v>30</v>
      </c>
      <c r="W211">
        <v>30</v>
      </c>
      <c r="X211">
        <v>30</v>
      </c>
      <c r="Z211" s="167">
        <v>31.875</v>
      </c>
    </row>
    <row r="212" spans="1:26" x14ac:dyDescent="0.25">
      <c r="A212" s="183" t="s">
        <v>217</v>
      </c>
      <c r="B212" s="177">
        <v>40</v>
      </c>
      <c r="C212">
        <v>30</v>
      </c>
      <c r="D212">
        <v>30</v>
      </c>
      <c r="E212">
        <v>40</v>
      </c>
      <c r="F212">
        <v>40</v>
      </c>
      <c r="G212">
        <v>40</v>
      </c>
      <c r="H212">
        <v>60</v>
      </c>
      <c r="K212">
        <v>30</v>
      </c>
      <c r="L212">
        <v>40</v>
      </c>
      <c r="M212">
        <v>30</v>
      </c>
      <c r="N212">
        <v>50</v>
      </c>
      <c r="Q212">
        <v>40</v>
      </c>
      <c r="R212">
        <v>50</v>
      </c>
      <c r="S212">
        <v>30</v>
      </c>
      <c r="T212">
        <v>40</v>
      </c>
      <c r="V212">
        <v>45</v>
      </c>
      <c r="W212">
        <v>40</v>
      </c>
      <c r="X212">
        <v>40</v>
      </c>
      <c r="Y212">
        <v>40</v>
      </c>
      <c r="Z212" s="167">
        <v>40</v>
      </c>
    </row>
    <row r="213" spans="1:26" x14ac:dyDescent="0.25">
      <c r="A213" s="183" t="s">
        <v>210</v>
      </c>
      <c r="B213" s="177"/>
      <c r="C213">
        <v>30</v>
      </c>
      <c r="D213">
        <v>30</v>
      </c>
      <c r="E213">
        <v>40</v>
      </c>
      <c r="F213">
        <v>40</v>
      </c>
      <c r="G213">
        <v>40</v>
      </c>
      <c r="H213">
        <v>30</v>
      </c>
      <c r="K213">
        <v>30</v>
      </c>
      <c r="L213">
        <v>30</v>
      </c>
      <c r="M213">
        <v>30</v>
      </c>
      <c r="N213">
        <v>30</v>
      </c>
      <c r="Q213">
        <v>30</v>
      </c>
      <c r="R213">
        <v>40</v>
      </c>
      <c r="S213">
        <v>40</v>
      </c>
      <c r="T213">
        <v>30</v>
      </c>
      <c r="V213">
        <v>30</v>
      </c>
      <c r="W213">
        <v>30</v>
      </c>
      <c r="X213">
        <v>30</v>
      </c>
      <c r="Z213" s="167">
        <v>32.941176470588232</v>
      </c>
    </row>
    <row r="214" spans="1:26" x14ac:dyDescent="0.25">
      <c r="A214" s="183" t="s">
        <v>211</v>
      </c>
      <c r="B214" s="177"/>
      <c r="D214">
        <v>40</v>
      </c>
      <c r="F214">
        <v>30</v>
      </c>
      <c r="J214">
        <v>60</v>
      </c>
      <c r="L214">
        <v>40</v>
      </c>
      <c r="N214">
        <v>40</v>
      </c>
      <c r="R214">
        <v>40</v>
      </c>
      <c r="T214">
        <v>100</v>
      </c>
      <c r="V214">
        <v>30</v>
      </c>
      <c r="W214">
        <v>30</v>
      </c>
      <c r="X214">
        <v>30</v>
      </c>
      <c r="Z214" s="167">
        <v>44</v>
      </c>
    </row>
    <row r="215" spans="1:26" x14ac:dyDescent="0.25">
      <c r="A215" s="183" t="s">
        <v>212</v>
      </c>
      <c r="B215" s="177"/>
      <c r="D215">
        <v>40</v>
      </c>
      <c r="F215">
        <v>30</v>
      </c>
      <c r="I215">
        <v>30</v>
      </c>
      <c r="J215">
        <v>70</v>
      </c>
      <c r="L215">
        <v>40</v>
      </c>
      <c r="N215">
        <v>40</v>
      </c>
      <c r="T215">
        <v>120</v>
      </c>
      <c r="V215">
        <v>30</v>
      </c>
      <c r="W215">
        <v>30</v>
      </c>
      <c r="Z215" s="167">
        <v>47.777777777777779</v>
      </c>
    </row>
    <row r="216" spans="1:26" x14ac:dyDescent="0.25">
      <c r="A216" s="183" t="s">
        <v>215</v>
      </c>
      <c r="B216" s="177"/>
      <c r="D216">
        <v>40</v>
      </c>
      <c r="F216">
        <v>30</v>
      </c>
      <c r="H216">
        <v>80</v>
      </c>
      <c r="I216">
        <v>30</v>
      </c>
      <c r="J216">
        <v>50</v>
      </c>
      <c r="L216">
        <v>40</v>
      </c>
      <c r="N216">
        <v>40</v>
      </c>
      <c r="R216">
        <v>40</v>
      </c>
      <c r="T216">
        <v>40</v>
      </c>
      <c r="V216">
        <v>30</v>
      </c>
      <c r="W216">
        <v>30</v>
      </c>
      <c r="Z216" s="167">
        <v>40.909090909090907</v>
      </c>
    </row>
    <row r="217" spans="1:26" x14ac:dyDescent="0.25">
      <c r="A217" s="183" t="s">
        <v>208</v>
      </c>
      <c r="B217" s="177"/>
      <c r="D217">
        <v>50</v>
      </c>
      <c r="F217">
        <v>30</v>
      </c>
      <c r="I217">
        <v>40</v>
      </c>
      <c r="J217">
        <v>80</v>
      </c>
      <c r="L217">
        <v>40</v>
      </c>
      <c r="N217">
        <v>30</v>
      </c>
      <c r="R217">
        <v>50</v>
      </c>
      <c r="T217">
        <v>40</v>
      </c>
      <c r="V217">
        <v>30</v>
      </c>
      <c r="W217">
        <v>40</v>
      </c>
      <c r="Z217" s="167">
        <v>43</v>
      </c>
    </row>
    <row r="218" spans="1:26" x14ac:dyDescent="0.25">
      <c r="A218" s="183" t="s">
        <v>216</v>
      </c>
      <c r="B218" s="177"/>
      <c r="D218">
        <v>40</v>
      </c>
      <c r="F218">
        <v>30</v>
      </c>
      <c r="J218">
        <v>50</v>
      </c>
      <c r="L218">
        <v>30</v>
      </c>
      <c r="N218">
        <v>30</v>
      </c>
      <c r="R218">
        <v>30</v>
      </c>
      <c r="T218">
        <v>50</v>
      </c>
      <c r="V218">
        <v>30</v>
      </c>
      <c r="W218">
        <v>30</v>
      </c>
      <c r="X218">
        <v>30</v>
      </c>
      <c r="Z218" s="167">
        <v>35</v>
      </c>
    </row>
    <row r="219" spans="1:26" x14ac:dyDescent="0.25">
      <c r="A219" s="183" t="s">
        <v>214</v>
      </c>
      <c r="B219" s="177"/>
      <c r="D219">
        <v>40</v>
      </c>
      <c r="F219">
        <v>30</v>
      </c>
      <c r="J219">
        <v>60</v>
      </c>
      <c r="L219">
        <v>60</v>
      </c>
      <c r="N219">
        <v>30</v>
      </c>
      <c r="R219">
        <v>40</v>
      </c>
      <c r="T219">
        <v>170</v>
      </c>
      <c r="V219">
        <v>30</v>
      </c>
      <c r="W219">
        <v>40</v>
      </c>
      <c r="X219">
        <v>30</v>
      </c>
      <c r="Z219" s="167">
        <v>53</v>
      </c>
    </row>
    <row r="220" spans="1:26" x14ac:dyDescent="0.25">
      <c r="A220" s="183" t="s">
        <v>213</v>
      </c>
      <c r="B220" s="177"/>
      <c r="D220">
        <v>50</v>
      </c>
      <c r="F220">
        <v>30</v>
      </c>
      <c r="I220">
        <v>30</v>
      </c>
      <c r="L220">
        <v>40</v>
      </c>
      <c r="N220">
        <v>30</v>
      </c>
      <c r="R220">
        <v>40</v>
      </c>
      <c r="T220">
        <v>40</v>
      </c>
      <c r="V220">
        <v>30</v>
      </c>
      <c r="W220">
        <v>30</v>
      </c>
      <c r="Z220" s="167">
        <v>35.555555555555557</v>
      </c>
    </row>
    <row r="221" spans="1:26" x14ac:dyDescent="0.25">
      <c r="A221" s="183" t="s">
        <v>209</v>
      </c>
      <c r="B221" s="177"/>
      <c r="D221">
        <v>30</v>
      </c>
      <c r="F221">
        <v>30</v>
      </c>
      <c r="I221">
        <v>30</v>
      </c>
      <c r="L221">
        <v>60</v>
      </c>
      <c r="N221">
        <v>40</v>
      </c>
      <c r="R221">
        <v>30</v>
      </c>
      <c r="T221">
        <v>30</v>
      </c>
      <c r="V221">
        <v>30</v>
      </c>
      <c r="W221">
        <v>30</v>
      </c>
      <c r="Z221" s="167">
        <v>34.444444444444443</v>
      </c>
    </row>
    <row r="222" spans="1:26" x14ac:dyDescent="0.25">
      <c r="A222" s="183" t="s">
        <v>220</v>
      </c>
      <c r="B222" s="177"/>
      <c r="D222">
        <v>40</v>
      </c>
      <c r="F222">
        <v>30</v>
      </c>
      <c r="J222">
        <v>150</v>
      </c>
      <c r="L222">
        <v>60</v>
      </c>
      <c r="N222">
        <v>55</v>
      </c>
      <c r="R222">
        <v>40</v>
      </c>
      <c r="T222">
        <v>10</v>
      </c>
      <c r="V222">
        <v>30</v>
      </c>
      <c r="W222">
        <v>40</v>
      </c>
      <c r="X222">
        <v>30</v>
      </c>
      <c r="Z222" s="167">
        <v>49.090909090909093</v>
      </c>
    </row>
    <row r="223" spans="1:26" x14ac:dyDescent="0.25">
      <c r="A223" s="183" t="s">
        <v>219</v>
      </c>
      <c r="B223" s="177"/>
      <c r="D223">
        <v>50</v>
      </c>
      <c r="F223">
        <v>30</v>
      </c>
      <c r="J223">
        <v>60</v>
      </c>
      <c r="L223">
        <v>40</v>
      </c>
      <c r="N223">
        <v>30</v>
      </c>
      <c r="R223">
        <v>30</v>
      </c>
      <c r="T223">
        <v>70</v>
      </c>
      <c r="V223">
        <v>30</v>
      </c>
      <c r="W223">
        <v>50</v>
      </c>
      <c r="X223">
        <v>30</v>
      </c>
      <c r="Z223" s="167">
        <v>42</v>
      </c>
    </row>
    <row r="224" spans="1:26" x14ac:dyDescent="0.25">
      <c r="A224" s="183" t="s">
        <v>218</v>
      </c>
      <c r="B224" s="177"/>
      <c r="D224">
        <v>80</v>
      </c>
      <c r="F224">
        <v>3</v>
      </c>
      <c r="J224">
        <v>80</v>
      </c>
      <c r="L224">
        <v>50</v>
      </c>
      <c r="N224">
        <v>70</v>
      </c>
      <c r="P224">
        <v>30</v>
      </c>
      <c r="R224">
        <v>50</v>
      </c>
      <c r="T224">
        <v>50</v>
      </c>
      <c r="V224">
        <v>30</v>
      </c>
      <c r="W224">
        <v>30</v>
      </c>
      <c r="X224">
        <v>30</v>
      </c>
      <c r="Z224" s="167">
        <v>45.727272727272727</v>
      </c>
    </row>
    <row r="225" spans="1:27" x14ac:dyDescent="0.25">
      <c r="A225" s="183" t="s">
        <v>245</v>
      </c>
      <c r="B225" s="177"/>
      <c r="D225">
        <v>30</v>
      </c>
      <c r="F225">
        <v>30</v>
      </c>
      <c r="J225">
        <v>140</v>
      </c>
      <c r="L225">
        <v>40</v>
      </c>
      <c r="N225">
        <v>40</v>
      </c>
      <c r="P225">
        <v>80</v>
      </c>
      <c r="R225">
        <v>40</v>
      </c>
      <c r="T225">
        <v>40</v>
      </c>
      <c r="V225">
        <v>30</v>
      </c>
      <c r="W225">
        <v>40</v>
      </c>
      <c r="X225">
        <v>30</v>
      </c>
      <c r="Z225" s="167">
        <v>49.090909090909093</v>
      </c>
    </row>
    <row r="226" spans="1:27" x14ac:dyDescent="0.25">
      <c r="A226" s="183" t="s">
        <v>240</v>
      </c>
      <c r="B226" s="177"/>
      <c r="D226">
        <v>50</v>
      </c>
      <c r="F226">
        <v>30</v>
      </c>
      <c r="J226">
        <v>60</v>
      </c>
      <c r="L226">
        <v>50</v>
      </c>
      <c r="N226">
        <v>30</v>
      </c>
      <c r="P226">
        <v>20</v>
      </c>
      <c r="R226">
        <v>30</v>
      </c>
      <c r="T226">
        <v>80</v>
      </c>
      <c r="V226">
        <v>30</v>
      </c>
      <c r="W226">
        <v>40</v>
      </c>
      <c r="X226">
        <v>30</v>
      </c>
      <c r="Z226" s="167">
        <v>40.909090909090907</v>
      </c>
    </row>
    <row r="227" spans="1:27" x14ac:dyDescent="0.25">
      <c r="A227" s="183" t="s">
        <v>241</v>
      </c>
      <c r="B227" s="177"/>
      <c r="D227">
        <v>40</v>
      </c>
      <c r="F227">
        <v>30</v>
      </c>
      <c r="J227">
        <v>50</v>
      </c>
      <c r="L227">
        <v>40</v>
      </c>
      <c r="N227">
        <v>20</v>
      </c>
      <c r="P227">
        <v>20</v>
      </c>
      <c r="R227">
        <v>40</v>
      </c>
      <c r="T227">
        <v>40</v>
      </c>
      <c r="V227">
        <v>40</v>
      </c>
      <c r="W227">
        <v>40</v>
      </c>
      <c r="X227">
        <v>10</v>
      </c>
      <c r="Z227" s="167">
        <v>33.636363636363633</v>
      </c>
    </row>
    <row r="228" spans="1:27" x14ac:dyDescent="0.25">
      <c r="A228" s="183" t="s">
        <v>242</v>
      </c>
      <c r="B228" s="177"/>
      <c r="D228">
        <v>40</v>
      </c>
      <c r="F228">
        <v>30</v>
      </c>
      <c r="J228">
        <v>150</v>
      </c>
      <c r="L228">
        <v>30</v>
      </c>
      <c r="N228">
        <v>50</v>
      </c>
      <c r="P228">
        <v>20</v>
      </c>
      <c r="R228">
        <v>30</v>
      </c>
      <c r="T228">
        <v>0</v>
      </c>
      <c r="V228">
        <v>30</v>
      </c>
      <c r="W228">
        <v>30</v>
      </c>
      <c r="X228">
        <v>30</v>
      </c>
      <c r="Z228" s="167">
        <v>40</v>
      </c>
    </row>
    <row r="229" spans="1:27" ht="15.75" thickBot="1" x14ac:dyDescent="0.3">
      <c r="A229" s="184" t="s">
        <v>247</v>
      </c>
      <c r="B229" s="177"/>
      <c r="D229">
        <v>30</v>
      </c>
      <c r="F229">
        <v>30</v>
      </c>
      <c r="J229">
        <v>500</v>
      </c>
      <c r="L229">
        <v>40</v>
      </c>
      <c r="P229">
        <v>40</v>
      </c>
      <c r="R229">
        <v>30</v>
      </c>
      <c r="T229">
        <v>100</v>
      </c>
      <c r="V229">
        <v>30</v>
      </c>
      <c r="W229">
        <v>40</v>
      </c>
      <c r="X229">
        <v>30</v>
      </c>
      <c r="Z229" s="167">
        <v>87</v>
      </c>
    </row>
    <row r="230" spans="1:27" ht="15.75" thickBot="1" x14ac:dyDescent="0.3">
      <c r="A230" s="185" t="s">
        <v>203</v>
      </c>
      <c r="B230" s="178">
        <v>46.25</v>
      </c>
      <c r="C230" s="168">
        <v>33.75</v>
      </c>
      <c r="D230" s="168">
        <v>37.352941176470587</v>
      </c>
      <c r="E230" s="168">
        <v>34.375</v>
      </c>
      <c r="F230" s="168">
        <v>31.852941176470587</v>
      </c>
      <c r="G230" s="168">
        <v>33.75</v>
      </c>
      <c r="H230" s="168">
        <v>40</v>
      </c>
      <c r="I230" s="168">
        <v>32</v>
      </c>
      <c r="J230" s="168">
        <v>111.42857142857143</v>
      </c>
      <c r="K230" s="168">
        <v>36</v>
      </c>
      <c r="L230" s="168">
        <v>40.294117647058826</v>
      </c>
      <c r="M230" s="168">
        <v>35</v>
      </c>
      <c r="N230" s="168">
        <v>37.714285714285715</v>
      </c>
      <c r="O230" s="168">
        <v>60</v>
      </c>
      <c r="P230" s="168">
        <v>35</v>
      </c>
      <c r="Q230" s="168">
        <v>40</v>
      </c>
      <c r="R230" s="168">
        <v>40.909090909090907</v>
      </c>
      <c r="S230" s="168">
        <v>27.647058823529413</v>
      </c>
      <c r="T230" s="168">
        <v>47.428571428571431</v>
      </c>
      <c r="U230" s="168">
        <v>30</v>
      </c>
      <c r="V230" s="168">
        <v>34.444444444444443</v>
      </c>
      <c r="W230" s="168">
        <v>37.173913043478258</v>
      </c>
      <c r="X230" s="168">
        <v>32.258064516129032</v>
      </c>
      <c r="Y230" s="168">
        <v>39.230769230769234</v>
      </c>
      <c r="Z230" s="169">
        <v>39.317813765182187</v>
      </c>
    </row>
    <row r="231" spans="1:27" x14ac:dyDescent="0.25">
      <c r="A231" s="13"/>
    </row>
    <row r="232" spans="1:27" x14ac:dyDescent="0.25">
      <c r="A232" s="13"/>
    </row>
    <row r="233" spans="1:27" x14ac:dyDescent="0.25">
      <c r="A233" s="13"/>
    </row>
    <row r="234" spans="1:27" x14ac:dyDescent="0.25">
      <c r="A234" s="13"/>
    </row>
    <row r="235" spans="1:27" x14ac:dyDescent="0.25">
      <c r="A235" s="13"/>
    </row>
    <row r="236" spans="1:27" x14ac:dyDescent="0.25">
      <c r="A236" s="13"/>
    </row>
    <row r="239" spans="1:27" ht="15.75" thickBot="1" x14ac:dyDescent="0.3"/>
    <row r="240" spans="1:27" x14ac:dyDescent="0.25">
      <c r="A240" s="164"/>
      <c r="B240" s="170" t="s">
        <v>101</v>
      </c>
      <c r="C240" s="170" t="s">
        <v>46</v>
      </c>
      <c r="D240" s="170" t="s">
        <v>47</v>
      </c>
      <c r="E240" s="170" t="s">
        <v>44</v>
      </c>
      <c r="F240" s="170" t="s">
        <v>45</v>
      </c>
      <c r="G240" s="170" t="s">
        <v>168</v>
      </c>
      <c r="H240" s="170" t="s">
        <v>140</v>
      </c>
      <c r="I240" s="170" t="s">
        <v>141</v>
      </c>
      <c r="J240" s="170" t="s">
        <v>194</v>
      </c>
      <c r="K240" s="170" t="s">
        <v>48</v>
      </c>
      <c r="L240" s="170" t="s">
        <v>51</v>
      </c>
      <c r="M240" s="170" t="s">
        <v>57</v>
      </c>
      <c r="N240" s="170" t="s">
        <v>58</v>
      </c>
      <c r="O240" s="170" t="s">
        <v>100</v>
      </c>
      <c r="P240" s="170" t="s">
        <v>205</v>
      </c>
      <c r="Q240" s="170" t="s">
        <v>52</v>
      </c>
      <c r="R240" s="170" t="s">
        <v>53</v>
      </c>
      <c r="S240" s="170" t="s">
        <v>54</v>
      </c>
      <c r="T240" s="170" t="s">
        <v>59</v>
      </c>
      <c r="U240" s="170" t="s">
        <v>170</v>
      </c>
      <c r="V240" s="170" t="s">
        <v>42</v>
      </c>
      <c r="W240" s="170" t="s">
        <v>43</v>
      </c>
      <c r="X240" s="170" t="s">
        <v>56</v>
      </c>
      <c r="Y240" s="170" t="s">
        <v>55</v>
      </c>
      <c r="Z240" s="171" t="s">
        <v>203</v>
      </c>
      <c r="AA240" t="s">
        <v>203</v>
      </c>
    </row>
    <row r="241" spans="1:26" x14ac:dyDescent="0.25">
      <c r="A241" s="165" t="s">
        <v>223</v>
      </c>
      <c r="B241" s="160">
        <f>AVERAGE(B193:B228)</f>
        <v>46.25</v>
      </c>
      <c r="C241" s="160" t="e">
        <f t="shared" ref="C241:Z241" si="12">AVERAGE(C193:C228)</f>
        <v>#DIV/0!</v>
      </c>
      <c r="D241" s="160" t="e">
        <f t="shared" si="12"/>
        <v>#DIV/0!</v>
      </c>
      <c r="E241" s="160" t="e">
        <f t="shared" si="12"/>
        <v>#DIV/0!</v>
      </c>
      <c r="F241" s="160" t="e">
        <f t="shared" si="12"/>
        <v>#DIV/0!</v>
      </c>
      <c r="G241" s="160">
        <f t="shared" si="12"/>
        <v>33.75</v>
      </c>
      <c r="H241" s="160">
        <f t="shared" si="12"/>
        <v>40</v>
      </c>
      <c r="I241" s="160">
        <f t="shared" si="12"/>
        <v>32</v>
      </c>
      <c r="J241" s="160">
        <f t="shared" si="12"/>
        <v>81.538461538461533</v>
      </c>
      <c r="K241" s="160" t="e">
        <f t="shared" si="12"/>
        <v>#DIV/0!</v>
      </c>
      <c r="L241" s="160" t="e">
        <f t="shared" si="12"/>
        <v>#DIV/0!</v>
      </c>
      <c r="M241" s="160" t="e">
        <f t="shared" si="12"/>
        <v>#DIV/0!</v>
      </c>
      <c r="N241" s="160" t="e">
        <f t="shared" si="12"/>
        <v>#DIV/0!</v>
      </c>
      <c r="O241" s="160">
        <f t="shared" si="12"/>
        <v>60</v>
      </c>
      <c r="P241" s="160">
        <f t="shared" si="12"/>
        <v>34</v>
      </c>
      <c r="Q241" s="160" t="e">
        <f t="shared" si="12"/>
        <v>#DIV/0!</v>
      </c>
      <c r="R241" s="160" t="e">
        <f t="shared" si="12"/>
        <v>#DIV/0!</v>
      </c>
      <c r="S241" s="160" t="e">
        <f t="shared" si="12"/>
        <v>#DIV/0!</v>
      </c>
      <c r="T241" s="160" t="e">
        <f t="shared" si="12"/>
        <v>#DIV/0!</v>
      </c>
      <c r="U241" s="160">
        <f t="shared" si="12"/>
        <v>30</v>
      </c>
      <c r="V241" s="160" t="e">
        <f t="shared" si="12"/>
        <v>#DIV/0!</v>
      </c>
      <c r="W241" s="160" t="e">
        <f t="shared" si="12"/>
        <v>#DIV/0!</v>
      </c>
      <c r="X241" s="160" t="e">
        <f t="shared" si="12"/>
        <v>#DIV/0!</v>
      </c>
      <c r="Y241" s="160" t="e">
        <f t="shared" si="12"/>
        <v>#DIV/0!</v>
      </c>
      <c r="Z241" s="160" t="e">
        <f t="shared" si="12"/>
        <v>#DIV/0!</v>
      </c>
    </row>
    <row r="242" spans="1:26" x14ac:dyDescent="0.25">
      <c r="A242" s="165" t="s">
        <v>162</v>
      </c>
      <c r="B242" s="160">
        <f>MIN(B193:B228)</f>
        <v>40</v>
      </c>
      <c r="C242" s="160" t="e">
        <f t="shared" ref="C242:Z242" si="13">MIN(C193:C228)</f>
        <v>#DIV/0!</v>
      </c>
      <c r="D242" s="160" t="e">
        <f t="shared" si="13"/>
        <v>#DIV/0!</v>
      </c>
      <c r="E242" s="160" t="e">
        <f t="shared" si="13"/>
        <v>#DIV/0!</v>
      </c>
      <c r="F242" s="160" t="e">
        <f t="shared" si="13"/>
        <v>#DIV/0!</v>
      </c>
      <c r="G242" s="160">
        <f t="shared" si="13"/>
        <v>20</v>
      </c>
      <c r="H242" s="160">
        <f t="shared" si="13"/>
        <v>20</v>
      </c>
      <c r="I242" s="160">
        <f t="shared" si="13"/>
        <v>30</v>
      </c>
      <c r="J242" s="160">
        <f t="shared" si="13"/>
        <v>50</v>
      </c>
      <c r="K242" s="160" t="e">
        <f t="shared" si="13"/>
        <v>#DIV/0!</v>
      </c>
      <c r="L242" s="160" t="e">
        <f t="shared" si="13"/>
        <v>#DIV/0!</v>
      </c>
      <c r="M242" s="160" t="e">
        <f t="shared" si="13"/>
        <v>#DIV/0!</v>
      </c>
      <c r="N242" s="160" t="e">
        <f t="shared" si="13"/>
        <v>#DIV/0!</v>
      </c>
      <c r="O242" s="160">
        <f t="shared" si="13"/>
        <v>50</v>
      </c>
      <c r="P242" s="160">
        <f t="shared" si="13"/>
        <v>20</v>
      </c>
      <c r="Q242" s="160" t="e">
        <f t="shared" si="13"/>
        <v>#DIV/0!</v>
      </c>
      <c r="R242" s="160" t="e">
        <f t="shared" si="13"/>
        <v>#DIV/0!</v>
      </c>
      <c r="S242" s="160" t="e">
        <f t="shared" si="13"/>
        <v>#DIV/0!</v>
      </c>
      <c r="T242" s="160" t="e">
        <f t="shared" si="13"/>
        <v>#DIV/0!</v>
      </c>
      <c r="U242" s="160">
        <f t="shared" si="13"/>
        <v>30</v>
      </c>
      <c r="V242" s="160" t="e">
        <f t="shared" si="13"/>
        <v>#DIV/0!</v>
      </c>
      <c r="W242" s="160" t="e">
        <f t="shared" si="13"/>
        <v>#DIV/0!</v>
      </c>
      <c r="X242" s="160" t="e">
        <f t="shared" si="13"/>
        <v>#DIV/0!</v>
      </c>
      <c r="Y242" s="160" t="e">
        <f t="shared" si="13"/>
        <v>#DIV/0!</v>
      </c>
      <c r="Z242" s="160" t="e">
        <f t="shared" si="13"/>
        <v>#DIV/0!</v>
      </c>
    </row>
    <row r="243" spans="1:26" ht="15.75" thickBot="1" x14ac:dyDescent="0.3">
      <c r="A243" s="166" t="s">
        <v>161</v>
      </c>
      <c r="B243" s="162">
        <f>MAX(B193:B228)</f>
        <v>60</v>
      </c>
      <c r="C243" s="162" t="e">
        <f t="shared" ref="C243:Z243" si="14">MAX(C193:C228)</f>
        <v>#DIV/0!</v>
      </c>
      <c r="D243" s="162" t="e">
        <f t="shared" si="14"/>
        <v>#DIV/0!</v>
      </c>
      <c r="E243" s="162" t="e">
        <f t="shared" si="14"/>
        <v>#DIV/0!</v>
      </c>
      <c r="F243" s="162" t="e">
        <f t="shared" si="14"/>
        <v>#DIV/0!</v>
      </c>
      <c r="G243" s="162">
        <f t="shared" si="14"/>
        <v>40</v>
      </c>
      <c r="H243" s="162">
        <f t="shared" si="14"/>
        <v>80</v>
      </c>
      <c r="I243" s="162">
        <f t="shared" si="14"/>
        <v>40</v>
      </c>
      <c r="J243" s="162">
        <f t="shared" si="14"/>
        <v>150</v>
      </c>
      <c r="K243" s="162" t="e">
        <f t="shared" si="14"/>
        <v>#DIV/0!</v>
      </c>
      <c r="L243" s="162" t="e">
        <f t="shared" si="14"/>
        <v>#DIV/0!</v>
      </c>
      <c r="M243" s="162" t="e">
        <f t="shared" si="14"/>
        <v>#DIV/0!</v>
      </c>
      <c r="N243" s="162" t="e">
        <f t="shared" si="14"/>
        <v>#DIV/0!</v>
      </c>
      <c r="O243" s="162">
        <f t="shared" si="14"/>
        <v>70</v>
      </c>
      <c r="P243" s="162">
        <f t="shared" si="14"/>
        <v>80</v>
      </c>
      <c r="Q243" s="162" t="e">
        <f t="shared" si="14"/>
        <v>#DIV/0!</v>
      </c>
      <c r="R243" s="162" t="e">
        <f t="shared" si="14"/>
        <v>#DIV/0!</v>
      </c>
      <c r="S243" s="162" t="e">
        <f t="shared" si="14"/>
        <v>#DIV/0!</v>
      </c>
      <c r="T243" s="162" t="e">
        <f t="shared" si="14"/>
        <v>#DIV/0!</v>
      </c>
      <c r="U243" s="162">
        <f t="shared" si="14"/>
        <v>30</v>
      </c>
      <c r="V243" s="162" t="e">
        <f t="shared" si="14"/>
        <v>#DIV/0!</v>
      </c>
      <c r="W243" s="162" t="e">
        <f t="shared" si="14"/>
        <v>#DIV/0!</v>
      </c>
      <c r="X243" s="162" t="e">
        <f t="shared" si="14"/>
        <v>#DIV/0!</v>
      </c>
      <c r="Y243" s="162" t="e">
        <f t="shared" si="14"/>
        <v>#DIV/0!</v>
      </c>
      <c r="Z243" s="162" t="e">
        <f t="shared" si="14"/>
        <v>#DIV/0!</v>
      </c>
    </row>
    <row r="244" spans="1:26" x14ac:dyDescent="0.25">
      <c r="B244" s="156"/>
      <c r="C244" s="156"/>
      <c r="D244" s="156"/>
      <c r="E244" s="156"/>
      <c r="F244" s="156"/>
      <c r="G244" s="156"/>
      <c r="H244" s="156"/>
      <c r="I244" s="156"/>
      <c r="J244" s="156"/>
      <c r="K244" s="156"/>
      <c r="L244" s="156"/>
      <c r="M244" s="156"/>
      <c r="N244" s="156"/>
      <c r="O244" s="156"/>
      <c r="P244" s="156"/>
      <c r="Q244" s="156"/>
      <c r="R244" s="156"/>
      <c r="S244" s="156"/>
      <c r="T244" s="156"/>
    </row>
  </sheetData>
  <pageMargins left="0.7" right="0.7" top="0.75" bottom="0.75" header="0.3" footer="0.3"/>
  <drawing r:id="rId6"/>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A241"/>
  <sheetViews>
    <sheetView topLeftCell="A157" zoomScale="55" zoomScaleNormal="55" workbookViewId="0">
      <selection activeCell="A142" sqref="A142"/>
    </sheetView>
  </sheetViews>
  <sheetFormatPr baseColWidth="10" defaultRowHeight="15" x14ac:dyDescent="0.25"/>
  <cols>
    <col min="1" max="1" width="28" customWidth="1"/>
    <col min="2" max="2" width="31.5703125" customWidth="1"/>
    <col min="3" max="3" width="10.140625" bestFit="1" customWidth="1"/>
    <col min="4" max="4" width="10.85546875" bestFit="1" customWidth="1"/>
    <col min="5" max="5" width="9.42578125" bestFit="1" customWidth="1"/>
    <col min="6" max="7" width="10" bestFit="1" customWidth="1"/>
    <col min="8" max="8" width="9.85546875" bestFit="1" customWidth="1"/>
    <col min="9" max="9" width="10.140625" bestFit="1" customWidth="1"/>
    <col min="10" max="10" width="19.42578125" bestFit="1" customWidth="1"/>
    <col min="11" max="11" width="11" bestFit="1" customWidth="1"/>
    <col min="12" max="12" width="11.5703125" bestFit="1" customWidth="1"/>
    <col min="13" max="13" width="11" bestFit="1" customWidth="1"/>
    <col min="14" max="14" width="11.5703125" bestFit="1" customWidth="1"/>
    <col min="15" max="15" width="8.85546875" bestFit="1" customWidth="1"/>
    <col min="16" max="16" width="7.85546875" bestFit="1" customWidth="1"/>
    <col min="17" max="17" width="10" bestFit="1" customWidth="1"/>
    <col min="18" max="18" width="10.5703125" bestFit="1" customWidth="1"/>
    <col min="19" max="19" width="10" bestFit="1" customWidth="1"/>
    <col min="20" max="21" width="10.5703125" bestFit="1" customWidth="1"/>
    <col min="22" max="22" width="9.42578125" bestFit="1" customWidth="1"/>
    <col min="23" max="23" width="19.42578125" bestFit="1" customWidth="1"/>
    <col min="24" max="24" width="10" customWidth="1"/>
    <col min="25" max="25" width="8.42578125" customWidth="1"/>
    <col min="26" max="26" width="17.85546875" bestFit="1" customWidth="1"/>
    <col min="27" max="27" width="13.42578125" bestFit="1" customWidth="1"/>
    <col min="28" max="29" width="12" bestFit="1" customWidth="1"/>
    <col min="30" max="30" width="7" bestFit="1" customWidth="1"/>
    <col min="31" max="31" width="6.42578125" bestFit="1" customWidth="1"/>
    <col min="32" max="33" width="6.85546875" bestFit="1" customWidth="1"/>
    <col min="34" max="34" width="12" bestFit="1" customWidth="1"/>
    <col min="35" max="35" width="11" bestFit="1" customWidth="1"/>
    <col min="36" max="36" width="12.5703125" bestFit="1" customWidth="1"/>
  </cols>
  <sheetData>
    <row r="1" spans="1:20" s="191" customFormat="1" ht="33" customHeight="1" x14ac:dyDescent="0.25">
      <c r="A1" s="192" t="s">
        <v>225</v>
      </c>
    </row>
    <row r="2" spans="1:20" ht="15.75" thickBot="1" x14ac:dyDescent="0.3"/>
    <row r="3" spans="1:20" ht="15.75" thickBot="1" x14ac:dyDescent="0.3">
      <c r="A3" s="172" t="s">
        <v>204</v>
      </c>
      <c r="B3" s="173" t="s">
        <v>221</v>
      </c>
    </row>
    <row r="4" spans="1:20" ht="15.75" thickBot="1" x14ac:dyDescent="0.3"/>
    <row r="5" spans="1:20" ht="15.75" thickBot="1" x14ac:dyDescent="0.3">
      <c r="A5" s="179" t="s">
        <v>234</v>
      </c>
      <c r="B5" s="179" t="s">
        <v>201</v>
      </c>
      <c r="C5" s="180"/>
      <c r="D5" s="181"/>
      <c r="E5" s="181"/>
      <c r="F5" s="181"/>
      <c r="G5" s="181"/>
      <c r="H5" s="181"/>
      <c r="I5" s="181"/>
      <c r="J5" s="181"/>
      <c r="K5" s="181"/>
      <c r="L5" s="181"/>
      <c r="M5" s="181"/>
      <c r="N5" s="181"/>
      <c r="O5" s="181"/>
      <c r="P5" s="181"/>
      <c r="Q5" s="181"/>
      <c r="R5" s="181"/>
      <c r="S5" s="181"/>
      <c r="T5" s="173"/>
    </row>
    <row r="6" spans="1:20" ht="15.75" thickBot="1" x14ac:dyDescent="0.3">
      <c r="A6" s="179" t="s">
        <v>202</v>
      </c>
      <c r="B6" s="180" t="s">
        <v>101</v>
      </c>
      <c r="C6" s="181" t="s">
        <v>46</v>
      </c>
      <c r="D6" s="181" t="s">
        <v>47</v>
      </c>
      <c r="E6" s="181" t="s">
        <v>44</v>
      </c>
      <c r="F6" s="181" t="s">
        <v>45</v>
      </c>
      <c r="G6" s="181" t="s">
        <v>48</v>
      </c>
      <c r="H6" s="181" t="s">
        <v>51</v>
      </c>
      <c r="I6" s="181" t="s">
        <v>57</v>
      </c>
      <c r="J6" s="181" t="s">
        <v>58</v>
      </c>
      <c r="K6" s="181" t="s">
        <v>100</v>
      </c>
      <c r="L6" s="181" t="s">
        <v>52</v>
      </c>
      <c r="M6" s="181" t="s">
        <v>53</v>
      </c>
      <c r="N6" s="181" t="s">
        <v>54</v>
      </c>
      <c r="O6" s="181" t="s">
        <v>59</v>
      </c>
      <c r="P6" s="181" t="s">
        <v>42</v>
      </c>
      <c r="Q6" s="181" t="s">
        <v>43</v>
      </c>
      <c r="R6" s="181" t="s">
        <v>56</v>
      </c>
      <c r="S6" s="173" t="s">
        <v>55</v>
      </c>
      <c r="T6" s="186" t="s">
        <v>203</v>
      </c>
    </row>
    <row r="7" spans="1:20" x14ac:dyDescent="0.25">
      <c r="A7" s="182" t="s">
        <v>142</v>
      </c>
      <c r="B7" s="174"/>
      <c r="C7" s="175"/>
      <c r="D7" s="175"/>
      <c r="E7" s="175"/>
      <c r="F7" s="175"/>
      <c r="G7" s="175"/>
      <c r="H7" s="175"/>
      <c r="I7" s="175"/>
      <c r="J7" s="175"/>
      <c r="K7" s="175"/>
      <c r="L7" s="175"/>
      <c r="M7" s="175"/>
      <c r="N7" s="175"/>
      <c r="O7" s="175"/>
      <c r="P7" s="175"/>
      <c r="Q7" s="175"/>
      <c r="R7" s="175"/>
      <c r="S7" s="175"/>
      <c r="T7" s="176"/>
    </row>
    <row r="8" spans="1:20" x14ac:dyDescent="0.25">
      <c r="A8" s="183" t="s">
        <v>143</v>
      </c>
      <c r="B8" s="177"/>
      <c r="P8">
        <v>4.4000000000000004</v>
      </c>
      <c r="Q8">
        <v>4.4000000000000004</v>
      </c>
      <c r="T8" s="167">
        <v>4.4000000000000004</v>
      </c>
    </row>
    <row r="9" spans="1:20" x14ac:dyDescent="0.25">
      <c r="A9" s="183" t="s">
        <v>144</v>
      </c>
      <c r="B9" s="177"/>
      <c r="D9">
        <v>2.64</v>
      </c>
      <c r="F9">
        <v>2.2000000000000002</v>
      </c>
      <c r="H9">
        <v>0.88</v>
      </c>
      <c r="J9">
        <v>0.88</v>
      </c>
      <c r="M9">
        <v>1.76</v>
      </c>
      <c r="O9">
        <v>0.88</v>
      </c>
      <c r="P9">
        <v>2.2000000000000002</v>
      </c>
      <c r="Q9">
        <v>2.2000000000000002</v>
      </c>
      <c r="R9">
        <v>1.1000000000000001</v>
      </c>
      <c r="S9">
        <v>8.8000000000000007</v>
      </c>
      <c r="T9" s="167">
        <v>2.3540000000000001</v>
      </c>
    </row>
    <row r="10" spans="1:20" x14ac:dyDescent="0.25">
      <c r="A10" s="183" t="s">
        <v>145</v>
      </c>
      <c r="B10" s="177"/>
      <c r="K10">
        <v>1</v>
      </c>
      <c r="P10">
        <v>4.4000000000000004</v>
      </c>
      <c r="Q10">
        <v>2.2000000000000002</v>
      </c>
      <c r="R10">
        <v>0.2</v>
      </c>
      <c r="S10">
        <v>1.6</v>
      </c>
      <c r="T10" s="167">
        <v>1.8800000000000001</v>
      </c>
    </row>
    <row r="11" spans="1:20" x14ac:dyDescent="0.25">
      <c r="A11" s="183" t="s">
        <v>146</v>
      </c>
      <c r="B11" s="177"/>
      <c r="K11">
        <v>0.44</v>
      </c>
      <c r="P11">
        <v>1.95</v>
      </c>
      <c r="Q11">
        <v>0.5</v>
      </c>
      <c r="R11">
        <v>1.76</v>
      </c>
      <c r="S11">
        <v>1.76</v>
      </c>
      <c r="T11" s="167">
        <v>1.282</v>
      </c>
    </row>
    <row r="12" spans="1:20" x14ac:dyDescent="0.25">
      <c r="A12" s="183" t="s">
        <v>147</v>
      </c>
      <c r="B12" s="177"/>
      <c r="P12">
        <v>0.85</v>
      </c>
      <c r="T12" s="167">
        <v>0.85</v>
      </c>
    </row>
    <row r="13" spans="1:20" x14ac:dyDescent="0.25">
      <c r="A13" s="183" t="s">
        <v>148</v>
      </c>
      <c r="B13" s="177"/>
      <c r="P13">
        <v>4.4000000000000004</v>
      </c>
      <c r="Q13">
        <v>2.2000000000000002</v>
      </c>
      <c r="T13" s="167">
        <v>3.3000000000000003</v>
      </c>
    </row>
    <row r="14" spans="1:20" x14ac:dyDescent="0.25">
      <c r="A14" s="183" t="s">
        <v>149</v>
      </c>
      <c r="B14" s="177"/>
      <c r="D14">
        <v>1.76</v>
      </c>
      <c r="E14">
        <v>4.4000000000000004</v>
      </c>
      <c r="F14">
        <v>1.76</v>
      </c>
      <c r="H14">
        <v>1.76</v>
      </c>
      <c r="J14">
        <v>1.76</v>
      </c>
      <c r="M14">
        <v>4.4000000000000004</v>
      </c>
      <c r="O14">
        <v>1.76</v>
      </c>
      <c r="P14">
        <v>1.02</v>
      </c>
      <c r="Q14">
        <v>0.88</v>
      </c>
      <c r="R14">
        <v>2.64</v>
      </c>
      <c r="S14">
        <v>4.4000000000000004</v>
      </c>
      <c r="T14" s="167">
        <v>2.4127272727272726</v>
      </c>
    </row>
    <row r="15" spans="1:20" ht="15.75" thickBot="1" x14ac:dyDescent="0.3">
      <c r="A15" s="184" t="s">
        <v>150</v>
      </c>
      <c r="B15" s="177"/>
      <c r="T15" s="167"/>
    </row>
    <row r="16" spans="1:20" ht="15.75" thickBot="1" x14ac:dyDescent="0.3">
      <c r="A16" s="185" t="s">
        <v>203</v>
      </c>
      <c r="B16" s="178"/>
      <c r="C16" s="168"/>
      <c r="D16" s="168">
        <v>2.2000000000000002</v>
      </c>
      <c r="E16" s="168">
        <v>4.4000000000000004</v>
      </c>
      <c r="F16" s="168">
        <v>1.98</v>
      </c>
      <c r="G16" s="168"/>
      <c r="H16" s="168">
        <v>1.32</v>
      </c>
      <c r="I16" s="168"/>
      <c r="J16" s="168">
        <v>1.32</v>
      </c>
      <c r="K16" s="168">
        <v>0.72</v>
      </c>
      <c r="L16" s="168"/>
      <c r="M16" s="168">
        <v>3.08</v>
      </c>
      <c r="N16" s="168"/>
      <c r="O16" s="168">
        <v>1.32</v>
      </c>
      <c r="P16" s="168">
        <v>2.7457142857142856</v>
      </c>
      <c r="Q16" s="168">
        <v>2.0633333333333335</v>
      </c>
      <c r="R16" s="168">
        <v>1.425</v>
      </c>
      <c r="S16" s="168">
        <v>4.1400000000000006</v>
      </c>
      <c r="T16" s="169">
        <v>2.2816666666666672</v>
      </c>
    </row>
    <row r="17" spans="1:20" ht="15.75" thickBot="1" x14ac:dyDescent="0.3">
      <c r="A17" s="13"/>
    </row>
    <row r="18" spans="1:20" x14ac:dyDescent="0.25">
      <c r="A18" s="164"/>
      <c r="B18" s="157" t="s">
        <v>101</v>
      </c>
      <c r="C18" s="157" t="s">
        <v>46</v>
      </c>
      <c r="D18" s="157" t="s">
        <v>47</v>
      </c>
      <c r="E18" s="157" t="s">
        <v>44</v>
      </c>
      <c r="F18" s="157" t="s">
        <v>45</v>
      </c>
      <c r="G18" s="157" t="s">
        <v>48</v>
      </c>
      <c r="H18" s="157" t="s">
        <v>51</v>
      </c>
      <c r="I18" s="157" t="s">
        <v>57</v>
      </c>
      <c r="J18" s="157" t="s">
        <v>58</v>
      </c>
      <c r="K18" s="157" t="s">
        <v>100</v>
      </c>
      <c r="L18" s="157" t="s">
        <v>52</v>
      </c>
      <c r="M18" s="157" t="s">
        <v>53</v>
      </c>
      <c r="N18" s="157" t="s">
        <v>54</v>
      </c>
      <c r="O18" s="157" t="s">
        <v>59</v>
      </c>
      <c r="P18" s="157" t="s">
        <v>42</v>
      </c>
      <c r="Q18" s="157" t="s">
        <v>43</v>
      </c>
      <c r="R18" s="157" t="s">
        <v>56</v>
      </c>
      <c r="S18" s="157" t="s">
        <v>55</v>
      </c>
      <c r="T18" s="158" t="s">
        <v>203</v>
      </c>
    </row>
    <row r="19" spans="1:20" x14ac:dyDescent="0.25">
      <c r="A19" s="165" t="s">
        <v>223</v>
      </c>
      <c r="B19" s="160" t="e">
        <f>AVERAGE(B$7:B$15)</f>
        <v>#DIV/0!</v>
      </c>
      <c r="C19" s="160" t="e">
        <f t="shared" ref="C19:T19" si="0">AVERAGE(C$7:C$15)</f>
        <v>#DIV/0!</v>
      </c>
      <c r="D19" s="160">
        <f t="shared" si="0"/>
        <v>2.2000000000000002</v>
      </c>
      <c r="E19" s="160">
        <f t="shared" si="0"/>
        <v>4.4000000000000004</v>
      </c>
      <c r="F19" s="160">
        <f t="shared" si="0"/>
        <v>1.98</v>
      </c>
      <c r="G19" s="160" t="e">
        <f t="shared" si="0"/>
        <v>#DIV/0!</v>
      </c>
      <c r="H19" s="160">
        <f t="shared" si="0"/>
        <v>1.32</v>
      </c>
      <c r="I19" s="160" t="e">
        <f t="shared" si="0"/>
        <v>#DIV/0!</v>
      </c>
      <c r="J19" s="160">
        <f t="shared" si="0"/>
        <v>1.32</v>
      </c>
      <c r="K19" s="160">
        <f t="shared" si="0"/>
        <v>0.72</v>
      </c>
      <c r="L19" s="160" t="e">
        <f t="shared" si="0"/>
        <v>#DIV/0!</v>
      </c>
      <c r="M19" s="160">
        <f t="shared" si="0"/>
        <v>3.08</v>
      </c>
      <c r="N19" s="160" t="e">
        <f t="shared" si="0"/>
        <v>#DIV/0!</v>
      </c>
      <c r="O19" s="160">
        <f t="shared" si="0"/>
        <v>1.32</v>
      </c>
      <c r="P19" s="160">
        <f t="shared" si="0"/>
        <v>2.7457142857142856</v>
      </c>
      <c r="Q19" s="160">
        <f t="shared" si="0"/>
        <v>2.0633333333333335</v>
      </c>
      <c r="R19" s="160">
        <f t="shared" si="0"/>
        <v>1.425</v>
      </c>
      <c r="S19" s="160">
        <f t="shared" si="0"/>
        <v>4.1400000000000006</v>
      </c>
      <c r="T19" s="160">
        <f t="shared" si="0"/>
        <v>2.3541038961038963</v>
      </c>
    </row>
    <row r="20" spans="1:20" x14ac:dyDescent="0.25">
      <c r="A20" s="165" t="s">
        <v>162</v>
      </c>
      <c r="B20" s="160">
        <f>MIN(B$7:B$15)</f>
        <v>0</v>
      </c>
      <c r="C20" s="160">
        <f t="shared" ref="C20:T20" si="1">MIN(C$7:C$15)</f>
        <v>0</v>
      </c>
      <c r="D20" s="160">
        <f t="shared" si="1"/>
        <v>1.76</v>
      </c>
      <c r="E20" s="160">
        <f t="shared" si="1"/>
        <v>4.4000000000000004</v>
      </c>
      <c r="F20" s="160">
        <f t="shared" si="1"/>
        <v>1.76</v>
      </c>
      <c r="G20" s="160">
        <f t="shared" si="1"/>
        <v>0</v>
      </c>
      <c r="H20" s="160">
        <f t="shared" si="1"/>
        <v>0.88</v>
      </c>
      <c r="I20" s="160">
        <f t="shared" si="1"/>
        <v>0</v>
      </c>
      <c r="J20" s="160">
        <f t="shared" si="1"/>
        <v>0.88</v>
      </c>
      <c r="K20" s="160">
        <f t="shared" si="1"/>
        <v>0.44</v>
      </c>
      <c r="L20" s="160">
        <f t="shared" si="1"/>
        <v>0</v>
      </c>
      <c r="M20" s="160">
        <f t="shared" si="1"/>
        <v>1.76</v>
      </c>
      <c r="N20" s="160">
        <f t="shared" si="1"/>
        <v>0</v>
      </c>
      <c r="O20" s="160">
        <f t="shared" si="1"/>
        <v>0.88</v>
      </c>
      <c r="P20" s="160">
        <f t="shared" si="1"/>
        <v>0.85</v>
      </c>
      <c r="Q20" s="160">
        <f t="shared" si="1"/>
        <v>0.5</v>
      </c>
      <c r="R20" s="160">
        <f t="shared" si="1"/>
        <v>0.2</v>
      </c>
      <c r="S20" s="160">
        <f t="shared" si="1"/>
        <v>1.6</v>
      </c>
      <c r="T20" s="160">
        <f t="shared" si="1"/>
        <v>0.85</v>
      </c>
    </row>
    <row r="21" spans="1:20" ht="15.75" thickBot="1" x14ac:dyDescent="0.3">
      <c r="A21" s="166" t="s">
        <v>161</v>
      </c>
      <c r="B21" s="162">
        <f>MAX(B$7:B$15)</f>
        <v>0</v>
      </c>
      <c r="C21" s="162">
        <f t="shared" ref="C21:T21" si="2">MAX(C$7:C$15)</f>
        <v>0</v>
      </c>
      <c r="D21" s="162">
        <f t="shared" si="2"/>
        <v>2.64</v>
      </c>
      <c r="E21" s="162">
        <f t="shared" si="2"/>
        <v>4.4000000000000004</v>
      </c>
      <c r="F21" s="162">
        <f t="shared" si="2"/>
        <v>2.2000000000000002</v>
      </c>
      <c r="G21" s="162">
        <f t="shared" si="2"/>
        <v>0</v>
      </c>
      <c r="H21" s="162">
        <f t="shared" si="2"/>
        <v>1.76</v>
      </c>
      <c r="I21" s="162">
        <f t="shared" si="2"/>
        <v>0</v>
      </c>
      <c r="J21" s="162">
        <f t="shared" si="2"/>
        <v>1.76</v>
      </c>
      <c r="K21" s="162">
        <f t="shared" si="2"/>
        <v>1</v>
      </c>
      <c r="L21" s="162">
        <f t="shared" si="2"/>
        <v>0</v>
      </c>
      <c r="M21" s="162">
        <f t="shared" si="2"/>
        <v>4.4000000000000004</v>
      </c>
      <c r="N21" s="162">
        <f t="shared" si="2"/>
        <v>0</v>
      </c>
      <c r="O21" s="162">
        <f t="shared" si="2"/>
        <v>1.76</v>
      </c>
      <c r="P21" s="162">
        <f t="shared" si="2"/>
        <v>4.4000000000000004</v>
      </c>
      <c r="Q21" s="162">
        <f t="shared" si="2"/>
        <v>4.4000000000000004</v>
      </c>
      <c r="R21" s="162">
        <f t="shared" si="2"/>
        <v>2.64</v>
      </c>
      <c r="S21" s="162">
        <f t="shared" si="2"/>
        <v>8.8000000000000007</v>
      </c>
      <c r="T21" s="162">
        <f t="shared" si="2"/>
        <v>4.4000000000000004</v>
      </c>
    </row>
    <row r="22" spans="1:20" x14ac:dyDescent="0.25">
      <c r="B22" s="156"/>
      <c r="C22" s="156"/>
      <c r="D22" s="156"/>
      <c r="E22" s="156"/>
      <c r="F22" s="156"/>
      <c r="G22" s="156"/>
      <c r="H22" s="156"/>
      <c r="I22" s="156"/>
      <c r="J22" s="156"/>
      <c r="K22" s="156"/>
      <c r="L22" s="156"/>
      <c r="M22" s="156"/>
      <c r="N22" s="156"/>
      <c r="O22" s="156"/>
      <c r="P22" s="156"/>
      <c r="Q22" s="156"/>
      <c r="R22" s="156"/>
      <c r="S22" s="156"/>
      <c r="T22" s="156"/>
    </row>
    <row r="48" spans="1:1" s="191" customFormat="1" ht="33" customHeight="1" x14ac:dyDescent="0.25">
      <c r="A48" s="192" t="s">
        <v>226</v>
      </c>
    </row>
    <row r="49" spans="1:22" ht="15.75" thickBot="1" x14ac:dyDescent="0.3"/>
    <row r="50" spans="1:22" ht="15.75" thickBot="1" x14ac:dyDescent="0.3">
      <c r="A50" s="172" t="s">
        <v>204</v>
      </c>
      <c r="B50" s="173" t="s">
        <v>222</v>
      </c>
    </row>
    <row r="51" spans="1:22" ht="15.75" thickBot="1" x14ac:dyDescent="0.3"/>
    <row r="52" spans="1:22" ht="15.75" thickBot="1" x14ac:dyDescent="0.3">
      <c r="A52" s="179" t="s">
        <v>234</v>
      </c>
      <c r="B52" s="179" t="s">
        <v>201</v>
      </c>
      <c r="C52" s="180"/>
      <c r="D52" s="181"/>
      <c r="E52" s="181"/>
      <c r="F52" s="181"/>
      <c r="G52" s="181"/>
      <c r="H52" s="181"/>
      <c r="I52" s="181"/>
      <c r="J52" s="181"/>
      <c r="K52" s="181"/>
      <c r="L52" s="181"/>
      <c r="M52" s="181"/>
      <c r="N52" s="181"/>
      <c r="O52" s="181"/>
      <c r="P52" s="181"/>
      <c r="Q52" s="181"/>
      <c r="R52" s="181"/>
      <c r="S52" s="181"/>
      <c r="T52" s="181"/>
      <c r="U52" s="181"/>
      <c r="V52" s="173"/>
    </row>
    <row r="53" spans="1:22" ht="15.75" thickBot="1" x14ac:dyDescent="0.3">
      <c r="A53" s="179" t="s">
        <v>202</v>
      </c>
      <c r="B53" s="180" t="s">
        <v>101</v>
      </c>
      <c r="C53" s="181" t="s">
        <v>46</v>
      </c>
      <c r="D53" s="181" t="s">
        <v>47</v>
      </c>
      <c r="E53" s="181" t="s">
        <v>44</v>
      </c>
      <c r="F53" s="181" t="s">
        <v>45</v>
      </c>
      <c r="G53" s="181" t="s">
        <v>168</v>
      </c>
      <c r="H53" s="181" t="s">
        <v>140</v>
      </c>
      <c r="I53" s="181" t="s">
        <v>48</v>
      </c>
      <c r="J53" s="181" t="s">
        <v>51</v>
      </c>
      <c r="K53" s="181" t="s">
        <v>57</v>
      </c>
      <c r="L53" s="181" t="s">
        <v>58</v>
      </c>
      <c r="M53" s="181" t="s">
        <v>52</v>
      </c>
      <c r="N53" s="181" t="s">
        <v>53</v>
      </c>
      <c r="O53" s="181" t="s">
        <v>54</v>
      </c>
      <c r="P53" s="181" t="s">
        <v>59</v>
      </c>
      <c r="Q53" s="181" t="s">
        <v>170</v>
      </c>
      <c r="R53" s="181" t="s">
        <v>42</v>
      </c>
      <c r="S53" s="181" t="s">
        <v>43</v>
      </c>
      <c r="T53" s="181" t="s">
        <v>56</v>
      </c>
      <c r="U53" s="173" t="s">
        <v>55</v>
      </c>
      <c r="V53" s="186" t="s">
        <v>203</v>
      </c>
    </row>
    <row r="54" spans="1:22" x14ac:dyDescent="0.25">
      <c r="A54" s="182" t="s">
        <v>151</v>
      </c>
      <c r="B54" s="174"/>
      <c r="C54" s="175"/>
      <c r="D54" s="175"/>
      <c r="E54" s="175"/>
      <c r="F54" s="175"/>
      <c r="G54" s="175"/>
      <c r="H54" s="175"/>
      <c r="I54" s="175"/>
      <c r="J54" s="175"/>
      <c r="K54" s="175"/>
      <c r="L54" s="175"/>
      <c r="M54" s="175"/>
      <c r="N54" s="175"/>
      <c r="O54" s="175"/>
      <c r="P54" s="175"/>
      <c r="Q54" s="175"/>
      <c r="R54" s="175"/>
      <c r="S54" s="175"/>
      <c r="T54" s="175"/>
      <c r="U54" s="175"/>
      <c r="V54" s="176"/>
    </row>
    <row r="55" spans="1:22" x14ac:dyDescent="0.25">
      <c r="A55" s="183" t="s">
        <v>155</v>
      </c>
      <c r="B55" s="177"/>
      <c r="V55" s="167"/>
    </row>
    <row r="56" spans="1:22" x14ac:dyDescent="0.25">
      <c r="A56" s="183" t="s">
        <v>160</v>
      </c>
      <c r="B56" s="177"/>
      <c r="V56" s="167"/>
    </row>
    <row r="57" spans="1:22" x14ac:dyDescent="0.25">
      <c r="A57" s="183" t="s">
        <v>165</v>
      </c>
      <c r="B57" s="177"/>
      <c r="V57" s="167"/>
    </row>
    <row r="58" spans="1:22" x14ac:dyDescent="0.25">
      <c r="A58" s="183" t="s">
        <v>172</v>
      </c>
      <c r="B58" s="177"/>
      <c r="V58" s="167"/>
    </row>
    <row r="59" spans="1:22" x14ac:dyDescent="0.25">
      <c r="A59" s="183" t="s">
        <v>173</v>
      </c>
      <c r="B59" s="177"/>
      <c r="V59" s="167"/>
    </row>
    <row r="60" spans="1:22" x14ac:dyDescent="0.25">
      <c r="A60" s="183" t="s">
        <v>174</v>
      </c>
      <c r="B60" s="177"/>
      <c r="V60" s="167"/>
    </row>
    <row r="61" spans="1:22" x14ac:dyDescent="0.25">
      <c r="A61" s="183" t="s">
        <v>175</v>
      </c>
      <c r="B61" s="177"/>
      <c r="V61" s="167"/>
    </row>
    <row r="62" spans="1:22" x14ac:dyDescent="0.25">
      <c r="A62" s="183" t="s">
        <v>176</v>
      </c>
      <c r="B62" s="177"/>
      <c r="V62" s="167"/>
    </row>
    <row r="63" spans="1:22" x14ac:dyDescent="0.25">
      <c r="A63" s="183" t="s">
        <v>189</v>
      </c>
      <c r="B63" s="177"/>
      <c r="V63" s="167"/>
    </row>
    <row r="64" spans="1:22" x14ac:dyDescent="0.25">
      <c r="A64" s="183" t="s">
        <v>217</v>
      </c>
      <c r="B64" s="177"/>
      <c r="R64">
        <v>1.1000000000000001</v>
      </c>
      <c r="S64">
        <v>1.1000000000000001</v>
      </c>
      <c r="V64" s="167">
        <v>1.1000000000000001</v>
      </c>
    </row>
    <row r="65" spans="1:22" ht="15.75" thickBot="1" x14ac:dyDescent="0.3">
      <c r="A65" s="184" t="s">
        <v>210</v>
      </c>
      <c r="B65" s="177"/>
      <c r="V65" s="167"/>
    </row>
    <row r="66" spans="1:22" ht="15.75" thickBot="1" x14ac:dyDescent="0.3">
      <c r="A66" s="185" t="s">
        <v>203</v>
      </c>
      <c r="B66" s="178"/>
      <c r="C66" s="168"/>
      <c r="D66" s="168"/>
      <c r="E66" s="168"/>
      <c r="F66" s="168"/>
      <c r="G66" s="168"/>
      <c r="H66" s="168"/>
      <c r="I66" s="168"/>
      <c r="J66" s="168"/>
      <c r="K66" s="168"/>
      <c r="L66" s="168"/>
      <c r="M66" s="168"/>
      <c r="N66" s="168"/>
      <c r="O66" s="168"/>
      <c r="P66" s="168"/>
      <c r="Q66" s="168"/>
      <c r="R66" s="168">
        <v>1.1000000000000001</v>
      </c>
      <c r="S66" s="168">
        <v>1.1000000000000001</v>
      </c>
      <c r="T66" s="168"/>
      <c r="U66" s="168"/>
      <c r="V66" s="169">
        <v>1.1000000000000001</v>
      </c>
    </row>
    <row r="67" spans="1:22" ht="15.75" thickBot="1" x14ac:dyDescent="0.3">
      <c r="A67" s="159"/>
      <c r="V67" s="167"/>
    </row>
    <row r="68" spans="1:22" x14ac:dyDescent="0.25">
      <c r="A68" s="164"/>
      <c r="B68" s="157" t="s">
        <v>101</v>
      </c>
      <c r="C68" s="157" t="s">
        <v>46</v>
      </c>
      <c r="D68" s="157" t="s">
        <v>47</v>
      </c>
      <c r="E68" s="157" t="s">
        <v>44</v>
      </c>
      <c r="F68" s="157" t="s">
        <v>45</v>
      </c>
      <c r="G68" s="157" t="s">
        <v>168</v>
      </c>
      <c r="H68" s="157" t="s">
        <v>140</v>
      </c>
      <c r="I68" s="157" t="s">
        <v>48</v>
      </c>
      <c r="J68" s="157" t="s">
        <v>51</v>
      </c>
      <c r="K68" s="157" t="s">
        <v>57</v>
      </c>
      <c r="L68" s="157" t="s">
        <v>58</v>
      </c>
      <c r="M68" s="157" t="s">
        <v>100</v>
      </c>
      <c r="N68" s="157" t="s">
        <v>52</v>
      </c>
      <c r="O68" s="157" t="s">
        <v>53</v>
      </c>
      <c r="P68" s="157" t="s">
        <v>54</v>
      </c>
      <c r="Q68" s="157" t="s">
        <v>59</v>
      </c>
      <c r="R68" s="157" t="s">
        <v>42</v>
      </c>
      <c r="S68" s="157" t="s">
        <v>43</v>
      </c>
      <c r="T68" s="157" t="s">
        <v>56</v>
      </c>
      <c r="U68" s="157" t="s">
        <v>55</v>
      </c>
      <c r="V68" s="158" t="s">
        <v>203</v>
      </c>
    </row>
    <row r="69" spans="1:22" x14ac:dyDescent="0.25">
      <c r="A69" s="165" t="s">
        <v>223</v>
      </c>
      <c r="B69" s="160" t="e">
        <f>AVERAGE(B$54:B$65)</f>
        <v>#DIV/0!</v>
      </c>
      <c r="C69" s="160" t="e">
        <f t="shared" ref="C69:V69" si="3">AVERAGE(C$54:C$65)</f>
        <v>#DIV/0!</v>
      </c>
      <c r="D69" s="160" t="e">
        <f t="shared" si="3"/>
        <v>#DIV/0!</v>
      </c>
      <c r="E69" s="160" t="e">
        <f t="shared" si="3"/>
        <v>#DIV/0!</v>
      </c>
      <c r="F69" s="160" t="e">
        <f t="shared" si="3"/>
        <v>#DIV/0!</v>
      </c>
      <c r="G69" s="160" t="e">
        <f t="shared" si="3"/>
        <v>#DIV/0!</v>
      </c>
      <c r="H69" s="160" t="e">
        <f t="shared" si="3"/>
        <v>#DIV/0!</v>
      </c>
      <c r="I69" s="160" t="e">
        <f t="shared" si="3"/>
        <v>#DIV/0!</v>
      </c>
      <c r="J69" s="160" t="e">
        <f t="shared" si="3"/>
        <v>#DIV/0!</v>
      </c>
      <c r="K69" s="160" t="e">
        <f t="shared" si="3"/>
        <v>#DIV/0!</v>
      </c>
      <c r="L69" s="160" t="e">
        <f t="shared" si="3"/>
        <v>#DIV/0!</v>
      </c>
      <c r="M69" s="160" t="e">
        <f t="shared" si="3"/>
        <v>#DIV/0!</v>
      </c>
      <c r="N69" s="160" t="e">
        <f t="shared" si="3"/>
        <v>#DIV/0!</v>
      </c>
      <c r="O69" s="160" t="e">
        <f t="shared" si="3"/>
        <v>#DIV/0!</v>
      </c>
      <c r="P69" s="160" t="e">
        <f t="shared" si="3"/>
        <v>#DIV/0!</v>
      </c>
      <c r="Q69" s="160" t="e">
        <f t="shared" si="3"/>
        <v>#DIV/0!</v>
      </c>
      <c r="R69" s="160">
        <f t="shared" si="3"/>
        <v>1.1000000000000001</v>
      </c>
      <c r="S69" s="160">
        <f t="shared" si="3"/>
        <v>1.1000000000000001</v>
      </c>
      <c r="T69" s="160" t="e">
        <f t="shared" si="3"/>
        <v>#DIV/0!</v>
      </c>
      <c r="U69" s="160" t="e">
        <f t="shared" si="3"/>
        <v>#DIV/0!</v>
      </c>
      <c r="V69" s="160">
        <f t="shared" si="3"/>
        <v>1.1000000000000001</v>
      </c>
    </row>
    <row r="70" spans="1:22" x14ac:dyDescent="0.25">
      <c r="A70" s="165" t="s">
        <v>162</v>
      </c>
      <c r="B70" s="160">
        <f>MIN(B$54:B$65)</f>
        <v>0</v>
      </c>
      <c r="C70" s="160">
        <f t="shared" ref="C70:V70" si="4">MIN(C$54:C$65)</f>
        <v>0</v>
      </c>
      <c r="D70" s="160">
        <f t="shared" si="4"/>
        <v>0</v>
      </c>
      <c r="E70" s="160">
        <f t="shared" si="4"/>
        <v>0</v>
      </c>
      <c r="F70" s="160">
        <f t="shared" si="4"/>
        <v>0</v>
      </c>
      <c r="G70" s="160">
        <f t="shared" si="4"/>
        <v>0</v>
      </c>
      <c r="H70" s="160">
        <f t="shared" si="4"/>
        <v>0</v>
      </c>
      <c r="I70" s="160">
        <f t="shared" si="4"/>
        <v>0</v>
      </c>
      <c r="J70" s="160">
        <f t="shared" si="4"/>
        <v>0</v>
      </c>
      <c r="K70" s="160">
        <f t="shared" si="4"/>
        <v>0</v>
      </c>
      <c r="L70" s="160">
        <f t="shared" si="4"/>
        <v>0</v>
      </c>
      <c r="M70" s="160">
        <f t="shared" si="4"/>
        <v>0</v>
      </c>
      <c r="N70" s="160">
        <f t="shared" si="4"/>
        <v>0</v>
      </c>
      <c r="O70" s="160">
        <f t="shared" si="4"/>
        <v>0</v>
      </c>
      <c r="P70" s="160">
        <f t="shared" si="4"/>
        <v>0</v>
      </c>
      <c r="Q70" s="160">
        <f t="shared" si="4"/>
        <v>0</v>
      </c>
      <c r="R70" s="160">
        <f t="shared" si="4"/>
        <v>1.1000000000000001</v>
      </c>
      <c r="S70" s="160">
        <f t="shared" si="4"/>
        <v>1.1000000000000001</v>
      </c>
      <c r="T70" s="160">
        <f t="shared" si="4"/>
        <v>0</v>
      </c>
      <c r="U70" s="160">
        <f t="shared" si="4"/>
        <v>0</v>
      </c>
      <c r="V70" s="160">
        <f t="shared" si="4"/>
        <v>1.1000000000000001</v>
      </c>
    </row>
    <row r="71" spans="1:22" ht="15.75" thickBot="1" x14ac:dyDescent="0.3">
      <c r="A71" s="166" t="s">
        <v>161</v>
      </c>
      <c r="B71" s="162">
        <f>MAX(B$54:B$65)</f>
        <v>0</v>
      </c>
      <c r="C71" s="162">
        <f t="shared" ref="C71:V71" si="5">MAX(C$54:C$65)</f>
        <v>0</v>
      </c>
      <c r="D71" s="162">
        <f t="shared" si="5"/>
        <v>0</v>
      </c>
      <c r="E71" s="162">
        <f t="shared" si="5"/>
        <v>0</v>
      </c>
      <c r="F71" s="162">
        <f t="shared" si="5"/>
        <v>0</v>
      </c>
      <c r="G71" s="162">
        <f t="shared" si="5"/>
        <v>0</v>
      </c>
      <c r="H71" s="162">
        <f t="shared" si="5"/>
        <v>0</v>
      </c>
      <c r="I71" s="162">
        <f t="shared" si="5"/>
        <v>0</v>
      </c>
      <c r="J71" s="162">
        <f t="shared" si="5"/>
        <v>0</v>
      </c>
      <c r="K71" s="162">
        <f t="shared" si="5"/>
        <v>0</v>
      </c>
      <c r="L71" s="162">
        <f t="shared" si="5"/>
        <v>0</v>
      </c>
      <c r="M71" s="162">
        <f t="shared" si="5"/>
        <v>0</v>
      </c>
      <c r="N71" s="162">
        <f t="shared" si="5"/>
        <v>0</v>
      </c>
      <c r="O71" s="162">
        <f t="shared" si="5"/>
        <v>0</v>
      </c>
      <c r="P71" s="162">
        <f t="shared" si="5"/>
        <v>0</v>
      </c>
      <c r="Q71" s="162">
        <f t="shared" si="5"/>
        <v>0</v>
      </c>
      <c r="R71" s="162">
        <f t="shared" si="5"/>
        <v>1.1000000000000001</v>
      </c>
      <c r="S71" s="162">
        <f t="shared" si="5"/>
        <v>1.1000000000000001</v>
      </c>
      <c r="T71" s="162">
        <f t="shared" si="5"/>
        <v>0</v>
      </c>
      <c r="U71" s="162">
        <f t="shared" si="5"/>
        <v>0</v>
      </c>
      <c r="V71" s="162">
        <f t="shared" si="5"/>
        <v>1.1000000000000001</v>
      </c>
    </row>
    <row r="72" spans="1:22" x14ac:dyDescent="0.25">
      <c r="B72" s="156"/>
      <c r="C72" s="156"/>
      <c r="D72" s="156"/>
      <c r="E72" s="156"/>
      <c r="F72" s="156"/>
      <c r="G72" s="156"/>
      <c r="H72" s="156"/>
      <c r="I72" s="156"/>
      <c r="J72" s="156"/>
      <c r="K72" s="156"/>
      <c r="L72" s="156"/>
      <c r="M72" s="156"/>
      <c r="N72" s="156"/>
      <c r="O72" s="156"/>
      <c r="P72" s="156"/>
      <c r="Q72" s="156"/>
      <c r="R72" s="156"/>
      <c r="S72" s="156"/>
      <c r="T72" s="156"/>
    </row>
    <row r="96" spans="1:1" s="191" customFormat="1" ht="33" customHeight="1" x14ac:dyDescent="0.25">
      <c r="A96" s="192" t="s">
        <v>227</v>
      </c>
    </row>
    <row r="97" spans="1:15" ht="15.75" thickBot="1" x14ac:dyDescent="0.3"/>
    <row r="98" spans="1:15" ht="15.75" thickBot="1" x14ac:dyDescent="0.3">
      <c r="A98" s="172" t="s">
        <v>204</v>
      </c>
      <c r="B98" s="173" t="s">
        <v>224</v>
      </c>
    </row>
    <row r="99" spans="1:15" ht="15.75" thickBot="1" x14ac:dyDescent="0.3"/>
    <row r="100" spans="1:15" ht="15.75" thickBot="1" x14ac:dyDescent="0.3">
      <c r="A100" s="179" t="s">
        <v>234</v>
      </c>
      <c r="B100" s="179" t="s">
        <v>201</v>
      </c>
      <c r="C100" s="180"/>
      <c r="D100" s="181"/>
      <c r="E100" s="181"/>
      <c r="F100" s="181"/>
      <c r="G100" s="181"/>
      <c r="H100" s="181"/>
      <c r="I100" s="181"/>
      <c r="J100" s="181"/>
      <c r="K100" s="181"/>
      <c r="L100" s="181"/>
      <c r="M100" s="181"/>
      <c r="N100" s="181"/>
      <c r="O100" s="173"/>
    </row>
    <row r="101" spans="1:15" ht="15.75" thickBot="1" x14ac:dyDescent="0.3">
      <c r="A101" s="179" t="s">
        <v>202</v>
      </c>
      <c r="B101" s="180" t="s">
        <v>47</v>
      </c>
      <c r="C101" s="181" t="s">
        <v>45</v>
      </c>
      <c r="D101" s="181" t="s">
        <v>140</v>
      </c>
      <c r="E101" s="181" t="s">
        <v>141</v>
      </c>
      <c r="F101" s="181" t="s">
        <v>194</v>
      </c>
      <c r="G101" s="181" t="s">
        <v>51</v>
      </c>
      <c r="H101" s="181" t="s">
        <v>58</v>
      </c>
      <c r="I101" s="181" t="s">
        <v>205</v>
      </c>
      <c r="J101" s="181" t="s">
        <v>53</v>
      </c>
      <c r="K101" s="181" t="s">
        <v>59</v>
      </c>
      <c r="L101" s="181" t="s">
        <v>42</v>
      </c>
      <c r="M101" s="181" t="s">
        <v>43</v>
      </c>
      <c r="N101" s="173" t="s">
        <v>56</v>
      </c>
      <c r="O101" s="186" t="s">
        <v>203</v>
      </c>
    </row>
    <row r="102" spans="1:15" x14ac:dyDescent="0.25">
      <c r="A102" s="182" t="s">
        <v>211</v>
      </c>
      <c r="B102" s="174"/>
      <c r="C102" s="175"/>
      <c r="D102" s="175"/>
      <c r="E102" s="175"/>
      <c r="F102" s="175">
        <v>0.88</v>
      </c>
      <c r="G102" s="175"/>
      <c r="H102" s="175"/>
      <c r="I102" s="175"/>
      <c r="J102" s="175"/>
      <c r="K102" s="175"/>
      <c r="L102" s="175">
        <v>1.1000000000000001</v>
      </c>
      <c r="M102" s="175">
        <v>1.1000000000000001</v>
      </c>
      <c r="N102" s="175"/>
      <c r="O102" s="176">
        <v>1.0266666666666666</v>
      </c>
    </row>
    <row r="103" spans="1:15" x14ac:dyDescent="0.25">
      <c r="A103" s="183" t="s">
        <v>212</v>
      </c>
      <c r="B103" s="177"/>
      <c r="F103">
        <v>0.2</v>
      </c>
      <c r="L103">
        <v>1.1000000000000001</v>
      </c>
      <c r="M103">
        <v>1.1000000000000001</v>
      </c>
      <c r="O103" s="167">
        <v>0.80000000000000016</v>
      </c>
    </row>
    <row r="104" spans="1:15" x14ac:dyDescent="0.25">
      <c r="A104" s="183" t="s">
        <v>215</v>
      </c>
      <c r="B104" s="177"/>
      <c r="D104">
        <v>1.66</v>
      </c>
      <c r="F104">
        <v>1.7</v>
      </c>
      <c r="L104">
        <v>1.1000000000000001</v>
      </c>
      <c r="M104">
        <v>1.1000000000000001</v>
      </c>
      <c r="O104" s="167">
        <v>1.3900000000000001</v>
      </c>
    </row>
    <row r="105" spans="1:15" x14ac:dyDescent="0.25">
      <c r="A105" s="183" t="s">
        <v>208</v>
      </c>
      <c r="B105" s="177"/>
      <c r="O105" s="167"/>
    </row>
    <row r="106" spans="1:15" x14ac:dyDescent="0.25">
      <c r="A106" s="183" t="s">
        <v>216</v>
      </c>
      <c r="B106" s="177"/>
      <c r="J106" t="e">
        <v>#DIV/0!</v>
      </c>
      <c r="L106">
        <v>1.76</v>
      </c>
      <c r="M106">
        <v>1.76</v>
      </c>
      <c r="O106" s="167">
        <v>1.76</v>
      </c>
    </row>
    <row r="107" spans="1:15" x14ac:dyDescent="0.25">
      <c r="A107" s="183" t="s">
        <v>214</v>
      </c>
      <c r="B107" s="177"/>
      <c r="F107">
        <v>0.88</v>
      </c>
      <c r="L107">
        <v>1.76</v>
      </c>
      <c r="M107">
        <v>0.88</v>
      </c>
      <c r="O107" s="167">
        <v>1.1733333333333333</v>
      </c>
    </row>
    <row r="108" spans="1:15" x14ac:dyDescent="0.25">
      <c r="A108" s="183" t="s">
        <v>213</v>
      </c>
      <c r="B108" s="177"/>
      <c r="L108">
        <v>0.88</v>
      </c>
      <c r="M108">
        <v>0.88</v>
      </c>
      <c r="O108" s="167">
        <v>0.88</v>
      </c>
    </row>
    <row r="109" spans="1:15" x14ac:dyDescent="0.25">
      <c r="A109" s="183" t="s">
        <v>209</v>
      </c>
      <c r="B109" s="177"/>
      <c r="L109">
        <v>0.88</v>
      </c>
      <c r="M109">
        <v>1.88</v>
      </c>
      <c r="O109" s="167">
        <v>1.38</v>
      </c>
    </row>
    <row r="110" spans="1:15" x14ac:dyDescent="0.25">
      <c r="A110" s="183" t="s">
        <v>220</v>
      </c>
      <c r="B110" s="177"/>
      <c r="F110">
        <v>0.88</v>
      </c>
      <c r="L110">
        <v>0.88</v>
      </c>
      <c r="M110">
        <v>2.88</v>
      </c>
      <c r="O110" s="167">
        <v>1.5466666666666666</v>
      </c>
    </row>
    <row r="111" spans="1:15" x14ac:dyDescent="0.25">
      <c r="A111" s="183" t="s">
        <v>219</v>
      </c>
      <c r="B111" s="177"/>
      <c r="L111">
        <v>1.76</v>
      </c>
      <c r="M111">
        <v>1.76</v>
      </c>
      <c r="O111" s="167">
        <v>1.76</v>
      </c>
    </row>
    <row r="112" spans="1:15" ht="15.75" thickBot="1" x14ac:dyDescent="0.3">
      <c r="A112" s="184" t="s">
        <v>218</v>
      </c>
      <c r="B112" s="177"/>
      <c r="F112">
        <v>0</v>
      </c>
      <c r="I112">
        <v>0</v>
      </c>
      <c r="L112">
        <v>4.4000000000000004</v>
      </c>
      <c r="M112">
        <v>4.4000000000000004</v>
      </c>
      <c r="O112" s="167">
        <v>2.2000000000000002</v>
      </c>
    </row>
    <row r="113" spans="1:22" ht="15.75" thickBot="1" x14ac:dyDescent="0.3">
      <c r="A113" s="159" t="s">
        <v>245</v>
      </c>
      <c r="B113" s="177"/>
      <c r="F113">
        <v>0.88</v>
      </c>
      <c r="I113">
        <v>0</v>
      </c>
      <c r="L113">
        <v>1.76</v>
      </c>
      <c r="M113">
        <v>1.76</v>
      </c>
      <c r="O113" s="167">
        <v>1.1000000000000001</v>
      </c>
    </row>
    <row r="114" spans="1:22" ht="15.75" thickBot="1" x14ac:dyDescent="0.3">
      <c r="A114" s="185" t="s">
        <v>203</v>
      </c>
      <c r="B114" s="178"/>
      <c r="C114" s="168"/>
      <c r="D114" s="168">
        <v>1.66</v>
      </c>
      <c r="E114" s="168"/>
      <c r="F114" s="168">
        <v>0.77428571428571424</v>
      </c>
      <c r="G114" s="168"/>
      <c r="H114" s="168"/>
      <c r="I114" s="168">
        <v>0</v>
      </c>
      <c r="J114" s="168" t="e">
        <v>#DIV/0!</v>
      </c>
      <c r="K114" s="168"/>
      <c r="L114" s="168">
        <v>1.5800000000000003</v>
      </c>
      <c r="M114" s="168">
        <v>1.7727272727272727</v>
      </c>
      <c r="N114" s="168"/>
      <c r="O114" s="169">
        <v>1.37375</v>
      </c>
    </row>
    <row r="115" spans="1:22" ht="15.75" thickBot="1" x14ac:dyDescent="0.3">
      <c r="V115" s="167"/>
    </row>
    <row r="116" spans="1:22" x14ac:dyDescent="0.25">
      <c r="A116" s="164"/>
      <c r="B116" s="170" t="s">
        <v>47</v>
      </c>
      <c r="C116" s="170" t="s">
        <v>45</v>
      </c>
      <c r="D116" s="170" t="s">
        <v>140</v>
      </c>
      <c r="E116" s="170" t="s">
        <v>141</v>
      </c>
      <c r="F116" s="170" t="s">
        <v>194</v>
      </c>
      <c r="G116" s="170" t="s">
        <v>51</v>
      </c>
      <c r="H116" s="170" t="s">
        <v>58</v>
      </c>
      <c r="I116" s="170" t="s">
        <v>205</v>
      </c>
      <c r="J116" s="170" t="s">
        <v>53</v>
      </c>
      <c r="K116" s="170" t="s">
        <v>59</v>
      </c>
      <c r="L116" s="170" t="s">
        <v>42</v>
      </c>
      <c r="M116" s="170" t="s">
        <v>43</v>
      </c>
      <c r="N116" s="170" t="s">
        <v>56</v>
      </c>
      <c r="O116" s="171" t="s">
        <v>203</v>
      </c>
    </row>
    <row r="117" spans="1:22" x14ac:dyDescent="0.25">
      <c r="A117" s="165" t="s">
        <v>223</v>
      </c>
      <c r="B117" s="160" t="e">
        <f>AVERAGE(B$102:B$112)</f>
        <v>#DIV/0!</v>
      </c>
      <c r="C117" s="160" t="e">
        <f t="shared" ref="C117:O117" si="6">AVERAGE(C$102:C$112)</f>
        <v>#DIV/0!</v>
      </c>
      <c r="D117" s="160">
        <f t="shared" si="6"/>
        <v>1.66</v>
      </c>
      <c r="E117" s="160" t="e">
        <f t="shared" si="6"/>
        <v>#DIV/0!</v>
      </c>
      <c r="F117" s="160">
        <f t="shared" si="6"/>
        <v>0.75666666666666671</v>
      </c>
      <c r="G117" s="160" t="e">
        <f t="shared" si="6"/>
        <v>#DIV/0!</v>
      </c>
      <c r="H117" s="160" t="e">
        <f t="shared" si="6"/>
        <v>#DIV/0!</v>
      </c>
      <c r="I117" s="160">
        <f t="shared" si="6"/>
        <v>0</v>
      </c>
      <c r="J117" s="160" t="e">
        <f t="shared" si="6"/>
        <v>#DIV/0!</v>
      </c>
      <c r="K117" s="160" t="e">
        <f t="shared" si="6"/>
        <v>#DIV/0!</v>
      </c>
      <c r="L117" s="160">
        <f t="shared" si="6"/>
        <v>1.5620000000000001</v>
      </c>
      <c r="M117" s="160">
        <f t="shared" si="6"/>
        <v>1.7739999999999998</v>
      </c>
      <c r="N117" s="160" t="e">
        <f t="shared" si="6"/>
        <v>#DIV/0!</v>
      </c>
      <c r="O117" s="160">
        <f t="shared" si="6"/>
        <v>1.3916666666666668</v>
      </c>
    </row>
    <row r="118" spans="1:22" x14ac:dyDescent="0.25">
      <c r="A118" s="165" t="s">
        <v>162</v>
      </c>
      <c r="B118" s="160">
        <f>MIN(B$102:B$112)</f>
        <v>0</v>
      </c>
      <c r="C118" s="160">
        <f t="shared" ref="C118:O118" si="7">MIN(C$102:C$112)</f>
        <v>0</v>
      </c>
      <c r="D118" s="160">
        <f t="shared" si="7"/>
        <v>1.66</v>
      </c>
      <c r="E118" s="160">
        <f t="shared" si="7"/>
        <v>0</v>
      </c>
      <c r="F118" s="160">
        <f t="shared" si="7"/>
        <v>0</v>
      </c>
      <c r="G118" s="160">
        <f t="shared" si="7"/>
        <v>0</v>
      </c>
      <c r="H118" s="160">
        <f t="shared" si="7"/>
        <v>0</v>
      </c>
      <c r="I118" s="160">
        <f t="shared" si="7"/>
        <v>0</v>
      </c>
      <c r="J118" s="160" t="e">
        <f t="shared" si="7"/>
        <v>#DIV/0!</v>
      </c>
      <c r="K118" s="160">
        <f t="shared" si="7"/>
        <v>0</v>
      </c>
      <c r="L118" s="160">
        <f t="shared" si="7"/>
        <v>0.88</v>
      </c>
      <c r="M118" s="160">
        <f t="shared" si="7"/>
        <v>0.88</v>
      </c>
      <c r="N118" s="160">
        <f t="shared" si="7"/>
        <v>0</v>
      </c>
      <c r="O118" s="160">
        <f t="shared" si="7"/>
        <v>0.80000000000000016</v>
      </c>
    </row>
    <row r="119" spans="1:22" ht="15.75" thickBot="1" x14ac:dyDescent="0.3">
      <c r="A119" s="166" t="s">
        <v>161</v>
      </c>
      <c r="B119" s="162">
        <f>MAX(B$102:B$112)</f>
        <v>0</v>
      </c>
      <c r="C119" s="162">
        <f t="shared" ref="C119:O119" si="8">MAX(C$102:C$112)</f>
        <v>0</v>
      </c>
      <c r="D119" s="162">
        <f t="shared" si="8"/>
        <v>1.66</v>
      </c>
      <c r="E119" s="162">
        <f t="shared" si="8"/>
        <v>0</v>
      </c>
      <c r="F119" s="162">
        <f t="shared" si="8"/>
        <v>1.7</v>
      </c>
      <c r="G119" s="162">
        <f t="shared" si="8"/>
        <v>0</v>
      </c>
      <c r="H119" s="162">
        <f t="shared" si="8"/>
        <v>0</v>
      </c>
      <c r="I119" s="162">
        <f t="shared" si="8"/>
        <v>0</v>
      </c>
      <c r="J119" s="162" t="e">
        <f t="shared" si="8"/>
        <v>#DIV/0!</v>
      </c>
      <c r="K119" s="162">
        <f t="shared" si="8"/>
        <v>0</v>
      </c>
      <c r="L119" s="162">
        <f t="shared" si="8"/>
        <v>4.4000000000000004</v>
      </c>
      <c r="M119" s="162">
        <f t="shared" si="8"/>
        <v>4.4000000000000004</v>
      </c>
      <c r="N119" s="162">
        <f t="shared" si="8"/>
        <v>0</v>
      </c>
      <c r="O119" s="162">
        <f t="shared" si="8"/>
        <v>2.2000000000000002</v>
      </c>
    </row>
    <row r="120" spans="1:22" x14ac:dyDescent="0.25">
      <c r="B120" s="156"/>
      <c r="C120" s="156"/>
      <c r="D120" s="156"/>
      <c r="E120" s="156"/>
      <c r="F120" s="156"/>
      <c r="G120" s="156"/>
      <c r="H120" s="156"/>
      <c r="I120" s="156"/>
      <c r="J120" s="156"/>
      <c r="K120" s="156"/>
      <c r="L120" s="156"/>
      <c r="M120" s="156"/>
      <c r="N120" s="156"/>
      <c r="O120" s="156"/>
      <c r="P120" s="156"/>
      <c r="Q120" s="156"/>
      <c r="R120" s="156"/>
      <c r="S120" s="156"/>
      <c r="T120" s="156"/>
    </row>
    <row r="141" spans="1:2" s="191" customFormat="1" ht="33" customHeight="1" x14ac:dyDescent="0.25">
      <c r="A141" s="192" t="s">
        <v>243</v>
      </c>
    </row>
    <row r="142" spans="1:2" ht="15.75" thickBot="1" x14ac:dyDescent="0.3"/>
    <row r="143" spans="1:2" ht="15.75" thickBot="1" x14ac:dyDescent="0.3">
      <c r="A143" s="172" t="s">
        <v>204</v>
      </c>
      <c r="B143" s="173" t="s">
        <v>244</v>
      </c>
    </row>
    <row r="144" spans="1:2" ht="15.75" thickBot="1" x14ac:dyDescent="0.3"/>
    <row r="145" spans="1:27" ht="15.75" thickBot="1" x14ac:dyDescent="0.3">
      <c r="A145" s="179" t="s">
        <v>234</v>
      </c>
      <c r="B145" s="179" t="s">
        <v>201</v>
      </c>
      <c r="C145" s="180"/>
      <c r="D145" s="181"/>
      <c r="E145" s="181"/>
      <c r="F145" s="181"/>
      <c r="G145" s="181"/>
      <c r="H145" s="181"/>
      <c r="I145" s="181"/>
      <c r="J145" s="181"/>
      <c r="K145" s="181"/>
      <c r="L145" s="181"/>
      <c r="M145" s="173"/>
    </row>
    <row r="146" spans="1:27" ht="15.75" thickBot="1" x14ac:dyDescent="0.3">
      <c r="A146" s="179" t="s">
        <v>202</v>
      </c>
      <c r="B146" s="180" t="s">
        <v>47</v>
      </c>
      <c r="C146" s="181" t="s">
        <v>45</v>
      </c>
      <c r="D146" s="181" t="s">
        <v>194</v>
      </c>
      <c r="E146" s="181" t="s">
        <v>51</v>
      </c>
      <c r="F146" s="181" t="s">
        <v>58</v>
      </c>
      <c r="G146" s="181" t="s">
        <v>205</v>
      </c>
      <c r="H146" s="181" t="s">
        <v>53</v>
      </c>
      <c r="I146" s="181" t="s">
        <v>59</v>
      </c>
      <c r="J146" s="181" t="s">
        <v>42</v>
      </c>
      <c r="K146" s="181" t="s">
        <v>43</v>
      </c>
      <c r="L146" s="173" t="s">
        <v>56</v>
      </c>
      <c r="M146" s="186" t="s">
        <v>203</v>
      </c>
      <c r="P146" s="12"/>
      <c r="Q146" s="12"/>
      <c r="R146" s="12"/>
      <c r="S146" s="12"/>
      <c r="T146" s="12"/>
      <c r="U146" s="12"/>
      <c r="V146" s="12"/>
      <c r="W146" s="12"/>
      <c r="X146" s="12"/>
      <c r="Y146" s="12"/>
      <c r="Z146" s="12"/>
      <c r="AA146" s="12"/>
    </row>
    <row r="147" spans="1:27" x14ac:dyDescent="0.25">
      <c r="A147" s="159" t="s">
        <v>240</v>
      </c>
      <c r="B147" s="174"/>
      <c r="C147" s="175"/>
      <c r="D147" s="175">
        <v>0.88</v>
      </c>
      <c r="E147" s="175"/>
      <c r="F147" s="175"/>
      <c r="G147" s="175">
        <v>0</v>
      </c>
      <c r="H147" s="175"/>
      <c r="I147" s="175"/>
      <c r="J147" s="175">
        <v>2.64</v>
      </c>
      <c r="K147" s="175">
        <v>1.76</v>
      </c>
      <c r="L147" s="175"/>
      <c r="M147" s="176">
        <v>1.32</v>
      </c>
    </row>
    <row r="148" spans="1:27" x14ac:dyDescent="0.25">
      <c r="A148" s="159" t="s">
        <v>241</v>
      </c>
      <c r="B148" s="177"/>
      <c r="D148">
        <v>1.76</v>
      </c>
      <c r="G148">
        <v>0</v>
      </c>
      <c r="J148">
        <v>1.76</v>
      </c>
      <c r="K148">
        <v>1.76</v>
      </c>
      <c r="M148" s="167">
        <v>1.32</v>
      </c>
    </row>
    <row r="149" spans="1:27" x14ac:dyDescent="0.25">
      <c r="A149" s="159" t="s">
        <v>242</v>
      </c>
      <c r="B149" s="177"/>
      <c r="D149">
        <v>0</v>
      </c>
      <c r="G149">
        <v>0</v>
      </c>
      <c r="J149">
        <v>0.88</v>
      </c>
      <c r="K149">
        <v>0.88</v>
      </c>
      <c r="M149" s="167">
        <v>0.44</v>
      </c>
    </row>
    <row r="150" spans="1:27" ht="15.75" thickBot="1" x14ac:dyDescent="0.3">
      <c r="A150" s="159" t="s">
        <v>247</v>
      </c>
      <c r="B150" s="177"/>
      <c r="D150">
        <v>0</v>
      </c>
      <c r="G150">
        <v>0</v>
      </c>
      <c r="J150">
        <v>4.4000000000000004</v>
      </c>
      <c r="K150">
        <v>4.4000000000000004</v>
      </c>
      <c r="M150" s="167">
        <v>2.2000000000000002</v>
      </c>
    </row>
    <row r="151" spans="1:27" ht="15.75" thickBot="1" x14ac:dyDescent="0.3">
      <c r="A151" s="185" t="s">
        <v>203</v>
      </c>
      <c r="B151" s="178"/>
      <c r="C151" s="168"/>
      <c r="D151" s="168">
        <v>0.66</v>
      </c>
      <c r="E151" s="168"/>
      <c r="F151" s="168"/>
      <c r="G151" s="168">
        <v>0</v>
      </c>
      <c r="H151" s="168"/>
      <c r="I151" s="168"/>
      <c r="J151" s="168">
        <v>2.42</v>
      </c>
      <c r="K151" s="168">
        <v>2.2000000000000002</v>
      </c>
      <c r="L151" s="168"/>
      <c r="M151" s="169">
        <v>1.32</v>
      </c>
    </row>
    <row r="157" spans="1:27" ht="15.75" thickBot="1" x14ac:dyDescent="0.3"/>
    <row r="158" spans="1:27" ht="15.75" thickBot="1" x14ac:dyDescent="0.3"/>
    <row r="159" spans="1:27" ht="15.75" thickBot="1" x14ac:dyDescent="0.3"/>
    <row r="160" spans="1:27" ht="15.75" thickBot="1" x14ac:dyDescent="0.3">
      <c r="V160" s="167"/>
    </row>
    <row r="161" spans="1:20" ht="15.75" thickBot="1" x14ac:dyDescent="0.3">
      <c r="A161" s="164"/>
      <c r="B161" s="187" t="s">
        <v>47</v>
      </c>
      <c r="C161" s="188" t="s">
        <v>45</v>
      </c>
      <c r="D161" s="188" t="s">
        <v>194</v>
      </c>
      <c r="E161" s="188" t="s">
        <v>51</v>
      </c>
      <c r="F161" s="188" t="s">
        <v>58</v>
      </c>
      <c r="G161" s="188" t="s">
        <v>205</v>
      </c>
      <c r="H161" s="188" t="s">
        <v>53</v>
      </c>
      <c r="I161" s="188" t="s">
        <v>59</v>
      </c>
      <c r="J161" s="188" t="s">
        <v>42</v>
      </c>
      <c r="K161" s="188" t="s">
        <v>43</v>
      </c>
      <c r="L161" s="189" t="s">
        <v>56</v>
      </c>
      <c r="M161" s="190" t="s">
        <v>203</v>
      </c>
      <c r="N161" s="170"/>
      <c r="O161" s="171"/>
    </row>
    <row r="162" spans="1:20" x14ac:dyDescent="0.25">
      <c r="A162" s="165" t="s">
        <v>223</v>
      </c>
      <c r="B162" s="160" t="e">
        <f>AVERAGE(B147:B149)</f>
        <v>#DIV/0!</v>
      </c>
      <c r="C162" s="160" t="e">
        <f t="shared" ref="C162:M162" si="9">AVERAGE(C147:C149)</f>
        <v>#DIV/0!</v>
      </c>
      <c r="D162" s="160">
        <f t="shared" si="9"/>
        <v>0.88</v>
      </c>
      <c r="E162" s="160" t="e">
        <f t="shared" si="9"/>
        <v>#DIV/0!</v>
      </c>
      <c r="F162" s="160" t="e">
        <f t="shared" si="9"/>
        <v>#DIV/0!</v>
      </c>
      <c r="G162" s="160">
        <f t="shared" si="9"/>
        <v>0</v>
      </c>
      <c r="H162" s="160" t="e">
        <f t="shared" si="9"/>
        <v>#DIV/0!</v>
      </c>
      <c r="I162" s="160" t="e">
        <f t="shared" si="9"/>
        <v>#DIV/0!</v>
      </c>
      <c r="J162" s="160">
        <f t="shared" si="9"/>
        <v>1.76</v>
      </c>
      <c r="K162" s="160">
        <f t="shared" si="9"/>
        <v>1.4666666666666668</v>
      </c>
      <c r="L162" s="160" t="e">
        <f t="shared" si="9"/>
        <v>#DIV/0!</v>
      </c>
      <c r="M162" s="160">
        <f t="shared" si="9"/>
        <v>1.0266666666666666</v>
      </c>
      <c r="N162" s="160"/>
      <c r="O162" s="160"/>
    </row>
    <row r="163" spans="1:20" x14ac:dyDescent="0.25">
      <c r="A163" s="165" t="s">
        <v>162</v>
      </c>
      <c r="B163" s="160">
        <f>MIN(B147:B149)</f>
        <v>0</v>
      </c>
      <c r="C163" s="160">
        <f t="shared" ref="C163:M163" si="10">MIN(C147:C149)</f>
        <v>0</v>
      </c>
      <c r="D163" s="160">
        <f t="shared" si="10"/>
        <v>0</v>
      </c>
      <c r="E163" s="160">
        <f t="shared" si="10"/>
        <v>0</v>
      </c>
      <c r="F163" s="160">
        <f t="shared" si="10"/>
        <v>0</v>
      </c>
      <c r="G163" s="160">
        <f t="shared" si="10"/>
        <v>0</v>
      </c>
      <c r="H163" s="160">
        <f t="shared" si="10"/>
        <v>0</v>
      </c>
      <c r="I163" s="160">
        <f t="shared" si="10"/>
        <v>0</v>
      </c>
      <c r="J163" s="160">
        <f t="shared" si="10"/>
        <v>0.88</v>
      </c>
      <c r="K163" s="160">
        <f t="shared" si="10"/>
        <v>0.88</v>
      </c>
      <c r="L163" s="160">
        <f t="shared" si="10"/>
        <v>0</v>
      </c>
      <c r="M163" s="160">
        <f t="shared" si="10"/>
        <v>0.44</v>
      </c>
      <c r="N163" s="160"/>
      <c r="O163" s="160"/>
    </row>
    <row r="164" spans="1:20" ht="15.75" thickBot="1" x14ac:dyDescent="0.3">
      <c r="A164" s="166" t="s">
        <v>161</v>
      </c>
      <c r="B164" s="162">
        <f>MAX(B147:B149)</f>
        <v>0</v>
      </c>
      <c r="C164" s="162">
        <f t="shared" ref="C164:M164" si="11">MAX(C147:C149)</f>
        <v>0</v>
      </c>
      <c r="D164" s="162">
        <f t="shared" si="11"/>
        <v>1.76</v>
      </c>
      <c r="E164" s="162">
        <f t="shared" si="11"/>
        <v>0</v>
      </c>
      <c r="F164" s="162">
        <f t="shared" si="11"/>
        <v>0</v>
      </c>
      <c r="G164" s="162">
        <f t="shared" si="11"/>
        <v>0</v>
      </c>
      <c r="H164" s="162">
        <f t="shared" si="11"/>
        <v>0</v>
      </c>
      <c r="I164" s="162">
        <f t="shared" si="11"/>
        <v>0</v>
      </c>
      <c r="J164" s="162">
        <f t="shared" si="11"/>
        <v>2.64</v>
      </c>
      <c r="K164" s="162">
        <f t="shared" si="11"/>
        <v>1.76</v>
      </c>
      <c r="L164" s="162">
        <f t="shared" si="11"/>
        <v>0</v>
      </c>
      <c r="M164" s="162">
        <f t="shared" si="11"/>
        <v>1.32</v>
      </c>
      <c r="N164" s="162"/>
      <c r="O164" s="162"/>
    </row>
    <row r="165" spans="1:20" x14ac:dyDescent="0.25">
      <c r="B165" s="156"/>
      <c r="C165" s="156"/>
      <c r="D165" s="156"/>
      <c r="E165" s="156"/>
      <c r="F165" s="156"/>
      <c r="G165" s="156"/>
      <c r="H165" s="156"/>
      <c r="I165" s="156"/>
      <c r="J165" s="156"/>
      <c r="K165" s="156"/>
      <c r="L165" s="156"/>
      <c r="M165" s="156"/>
      <c r="N165" s="156"/>
      <c r="O165" s="156"/>
      <c r="P165" s="156"/>
      <c r="Q165" s="156"/>
      <c r="R165" s="156"/>
      <c r="S165" s="156"/>
      <c r="T165" s="156"/>
    </row>
    <row r="189" spans="1:26" s="191" customFormat="1" ht="33" customHeight="1" x14ac:dyDescent="0.25">
      <c r="A189" s="192" t="s">
        <v>228</v>
      </c>
    </row>
    <row r="190" spans="1:26" ht="15.75" thickBot="1" x14ac:dyDescent="0.3"/>
    <row r="191" spans="1:26" ht="15.75" thickBot="1" x14ac:dyDescent="0.3">
      <c r="A191" s="179" t="s">
        <v>234</v>
      </c>
      <c r="B191" s="179" t="s">
        <v>201</v>
      </c>
      <c r="C191" s="180"/>
      <c r="D191" s="181"/>
      <c r="E191" s="181"/>
      <c r="F191" s="181"/>
      <c r="G191" s="181"/>
      <c r="H191" s="181"/>
      <c r="I191" s="181"/>
      <c r="J191" s="181"/>
      <c r="K191" s="181"/>
      <c r="L191" s="181"/>
      <c r="M191" s="181"/>
      <c r="N191" s="181"/>
      <c r="O191" s="181"/>
      <c r="P191" s="181"/>
      <c r="Q191" s="181"/>
      <c r="R191" s="181"/>
      <c r="S191" s="181"/>
      <c r="T191" s="181"/>
      <c r="U191" s="181"/>
      <c r="V191" s="181"/>
      <c r="W191" s="181"/>
      <c r="X191" s="181"/>
      <c r="Y191" s="181"/>
      <c r="Z191" s="173"/>
    </row>
    <row r="192" spans="1:26" ht="15.75" thickBot="1" x14ac:dyDescent="0.3">
      <c r="A192" s="179" t="s">
        <v>202</v>
      </c>
      <c r="B192" s="180" t="s">
        <v>101</v>
      </c>
      <c r="C192" s="181" t="s">
        <v>46</v>
      </c>
      <c r="D192" s="181" t="s">
        <v>47</v>
      </c>
      <c r="E192" s="181" t="s">
        <v>44</v>
      </c>
      <c r="F192" s="181" t="s">
        <v>45</v>
      </c>
      <c r="G192" s="181" t="s">
        <v>168</v>
      </c>
      <c r="H192" s="181" t="s">
        <v>140</v>
      </c>
      <c r="I192" s="181" t="s">
        <v>141</v>
      </c>
      <c r="J192" s="181" t="s">
        <v>194</v>
      </c>
      <c r="K192" s="181" t="s">
        <v>48</v>
      </c>
      <c r="L192" s="181" t="s">
        <v>51</v>
      </c>
      <c r="M192" s="181" t="s">
        <v>57</v>
      </c>
      <c r="N192" s="181" t="s">
        <v>58</v>
      </c>
      <c r="O192" s="181" t="s">
        <v>100</v>
      </c>
      <c r="P192" s="181" t="s">
        <v>205</v>
      </c>
      <c r="Q192" s="181" t="s">
        <v>52</v>
      </c>
      <c r="R192" s="181" t="s">
        <v>53</v>
      </c>
      <c r="S192" s="181" t="s">
        <v>54</v>
      </c>
      <c r="T192" s="181" t="s">
        <v>59</v>
      </c>
      <c r="U192" s="181" t="s">
        <v>170</v>
      </c>
      <c r="V192" s="181" t="s">
        <v>42</v>
      </c>
      <c r="W192" s="181" t="s">
        <v>43</v>
      </c>
      <c r="X192" s="181" t="s">
        <v>56</v>
      </c>
      <c r="Y192" s="173" t="s">
        <v>55</v>
      </c>
      <c r="Z192" s="186" t="s">
        <v>203</v>
      </c>
    </row>
    <row r="193" spans="1:26" x14ac:dyDescent="0.25">
      <c r="A193" s="182" t="s">
        <v>142</v>
      </c>
      <c r="B193" s="174"/>
      <c r="C193" s="175"/>
      <c r="D193" s="175"/>
      <c r="E193" s="175"/>
      <c r="F193" s="175"/>
      <c r="G193" s="175"/>
      <c r="H193" s="175"/>
      <c r="I193" s="175"/>
      <c r="J193" s="175"/>
      <c r="K193" s="175"/>
      <c r="L193" s="175"/>
      <c r="M193" s="175"/>
      <c r="N193" s="175"/>
      <c r="O193" s="175"/>
      <c r="P193" s="175"/>
      <c r="Q193" s="175"/>
      <c r="R193" s="175"/>
      <c r="S193" s="175"/>
      <c r="T193" s="175"/>
      <c r="U193" s="175"/>
      <c r="V193" s="175"/>
      <c r="W193" s="175"/>
      <c r="X193" s="175"/>
      <c r="Y193" s="175"/>
      <c r="Z193" s="176"/>
    </row>
    <row r="194" spans="1:26" x14ac:dyDescent="0.25">
      <c r="A194" s="183" t="s">
        <v>143</v>
      </c>
      <c r="B194" s="177"/>
      <c r="V194">
        <v>4.4000000000000004</v>
      </c>
      <c r="W194">
        <v>4.4000000000000004</v>
      </c>
      <c r="Z194" s="167">
        <v>4.4000000000000004</v>
      </c>
    </row>
    <row r="195" spans="1:26" x14ac:dyDescent="0.25">
      <c r="A195" s="183" t="s">
        <v>144</v>
      </c>
      <c r="B195" s="177"/>
      <c r="D195">
        <v>2.64</v>
      </c>
      <c r="F195">
        <v>2.2000000000000002</v>
      </c>
      <c r="L195">
        <v>0.88</v>
      </c>
      <c r="N195">
        <v>0.88</v>
      </c>
      <c r="R195">
        <v>1.76</v>
      </c>
      <c r="T195">
        <v>0.88</v>
      </c>
      <c r="V195">
        <v>2.2000000000000002</v>
      </c>
      <c r="W195">
        <v>2.2000000000000002</v>
      </c>
      <c r="X195">
        <v>1.1000000000000001</v>
      </c>
      <c r="Y195">
        <v>8.8000000000000007</v>
      </c>
      <c r="Z195" s="167">
        <v>2.3540000000000001</v>
      </c>
    </row>
    <row r="196" spans="1:26" x14ac:dyDescent="0.25">
      <c r="A196" s="183" t="s">
        <v>145</v>
      </c>
      <c r="B196" s="177"/>
      <c r="O196">
        <v>1</v>
      </c>
      <c r="V196">
        <v>4.4000000000000004</v>
      </c>
      <c r="W196">
        <v>2.2000000000000002</v>
      </c>
      <c r="X196">
        <v>0.2</v>
      </c>
      <c r="Y196">
        <v>1.6</v>
      </c>
      <c r="Z196" s="167">
        <v>1.8800000000000001</v>
      </c>
    </row>
    <row r="197" spans="1:26" x14ac:dyDescent="0.25">
      <c r="A197" s="183" t="s">
        <v>146</v>
      </c>
      <c r="B197" s="177"/>
      <c r="O197">
        <v>0.44</v>
      </c>
      <c r="V197">
        <v>1.95</v>
      </c>
      <c r="W197">
        <v>0.5</v>
      </c>
      <c r="X197">
        <v>1.76</v>
      </c>
      <c r="Y197">
        <v>1.76</v>
      </c>
      <c r="Z197" s="167">
        <v>1.282</v>
      </c>
    </row>
    <row r="198" spans="1:26" x14ac:dyDescent="0.25">
      <c r="A198" s="183" t="s">
        <v>147</v>
      </c>
      <c r="B198" s="177"/>
      <c r="V198">
        <v>0.85</v>
      </c>
      <c r="Z198" s="167">
        <v>0.85</v>
      </c>
    </row>
    <row r="199" spans="1:26" x14ac:dyDescent="0.25">
      <c r="A199" s="183" t="s">
        <v>148</v>
      </c>
      <c r="B199" s="177"/>
      <c r="V199">
        <v>4.4000000000000004</v>
      </c>
      <c r="W199">
        <v>2.2000000000000002</v>
      </c>
      <c r="Z199" s="167">
        <v>3.3000000000000003</v>
      </c>
    </row>
    <row r="200" spans="1:26" x14ac:dyDescent="0.25">
      <c r="A200" s="183" t="s">
        <v>149</v>
      </c>
      <c r="B200" s="177"/>
      <c r="D200">
        <v>1.76</v>
      </c>
      <c r="E200">
        <v>4.4000000000000004</v>
      </c>
      <c r="F200">
        <v>1.76</v>
      </c>
      <c r="L200">
        <v>1.76</v>
      </c>
      <c r="N200">
        <v>1.76</v>
      </c>
      <c r="R200">
        <v>4.4000000000000004</v>
      </c>
      <c r="T200">
        <v>1.76</v>
      </c>
      <c r="V200">
        <v>1.02</v>
      </c>
      <c r="W200">
        <v>0.88</v>
      </c>
      <c r="X200">
        <v>2.64</v>
      </c>
      <c r="Y200">
        <v>4.4000000000000004</v>
      </c>
      <c r="Z200" s="167">
        <v>2.4127272727272726</v>
      </c>
    </row>
    <row r="201" spans="1:26" x14ac:dyDescent="0.25">
      <c r="A201" s="183" t="s">
        <v>150</v>
      </c>
      <c r="B201" s="177"/>
      <c r="Z201" s="167"/>
    </row>
    <row r="202" spans="1:26" x14ac:dyDescent="0.25">
      <c r="A202" s="183" t="s">
        <v>151</v>
      </c>
      <c r="B202" s="177"/>
      <c r="Z202" s="167"/>
    </row>
    <row r="203" spans="1:26" x14ac:dyDescent="0.25">
      <c r="A203" s="183" t="s">
        <v>155</v>
      </c>
      <c r="B203" s="177"/>
      <c r="Z203" s="167"/>
    </row>
    <row r="204" spans="1:26" x14ac:dyDescent="0.25">
      <c r="A204" s="183" t="s">
        <v>160</v>
      </c>
      <c r="B204" s="177"/>
      <c r="Z204" s="167"/>
    </row>
    <row r="205" spans="1:26" x14ac:dyDescent="0.25">
      <c r="A205" s="183" t="s">
        <v>165</v>
      </c>
      <c r="B205" s="177"/>
      <c r="Z205" s="167"/>
    </row>
    <row r="206" spans="1:26" x14ac:dyDescent="0.25">
      <c r="A206" s="183" t="s">
        <v>172</v>
      </c>
      <c r="B206" s="177"/>
      <c r="Z206" s="167"/>
    </row>
    <row r="207" spans="1:26" x14ac:dyDescent="0.25">
      <c r="A207" s="183" t="s">
        <v>173</v>
      </c>
      <c r="B207" s="177"/>
      <c r="Z207" s="167"/>
    </row>
    <row r="208" spans="1:26" x14ac:dyDescent="0.25">
      <c r="A208" s="183" t="s">
        <v>174</v>
      </c>
      <c r="B208" s="177"/>
      <c r="Z208" s="167"/>
    </row>
    <row r="209" spans="1:26" x14ac:dyDescent="0.25">
      <c r="A209" s="183" t="s">
        <v>175</v>
      </c>
      <c r="B209" s="177"/>
      <c r="Z209" s="167"/>
    </row>
    <row r="210" spans="1:26" x14ac:dyDescent="0.25">
      <c r="A210" s="183" t="s">
        <v>176</v>
      </c>
      <c r="B210" s="177"/>
      <c r="Z210" s="167"/>
    </row>
    <row r="211" spans="1:26" x14ac:dyDescent="0.25">
      <c r="A211" s="183" t="s">
        <v>189</v>
      </c>
      <c r="B211" s="177"/>
      <c r="Z211" s="167"/>
    </row>
    <row r="212" spans="1:26" x14ac:dyDescent="0.25">
      <c r="A212" s="183" t="s">
        <v>217</v>
      </c>
      <c r="B212" s="177"/>
      <c r="V212">
        <v>1.1000000000000001</v>
      </c>
      <c r="W212">
        <v>1.1000000000000001</v>
      </c>
      <c r="Z212" s="167">
        <v>1.1000000000000001</v>
      </c>
    </row>
    <row r="213" spans="1:26" x14ac:dyDescent="0.25">
      <c r="A213" s="183" t="s">
        <v>210</v>
      </c>
      <c r="B213" s="177"/>
      <c r="Z213" s="167"/>
    </row>
    <row r="214" spans="1:26" x14ac:dyDescent="0.25">
      <c r="A214" s="183" t="s">
        <v>211</v>
      </c>
      <c r="B214" s="177"/>
      <c r="J214">
        <v>0.88</v>
      </c>
      <c r="V214">
        <v>1.1000000000000001</v>
      </c>
      <c r="W214">
        <v>1.1000000000000001</v>
      </c>
      <c r="Z214" s="167">
        <v>1.0266666666666666</v>
      </c>
    </row>
    <row r="215" spans="1:26" x14ac:dyDescent="0.25">
      <c r="A215" s="183" t="s">
        <v>212</v>
      </c>
      <c r="B215" s="177"/>
      <c r="J215">
        <v>0.2</v>
      </c>
      <c r="V215">
        <v>1.1000000000000001</v>
      </c>
      <c r="W215">
        <v>1.1000000000000001</v>
      </c>
      <c r="Z215" s="167">
        <v>0.80000000000000016</v>
      </c>
    </row>
    <row r="216" spans="1:26" x14ac:dyDescent="0.25">
      <c r="A216" s="183" t="s">
        <v>215</v>
      </c>
      <c r="B216" s="177"/>
      <c r="H216">
        <v>1.66</v>
      </c>
      <c r="J216">
        <v>1.7</v>
      </c>
      <c r="V216">
        <v>1.1000000000000001</v>
      </c>
      <c r="W216">
        <v>1.1000000000000001</v>
      </c>
      <c r="Z216" s="167">
        <v>1.3900000000000001</v>
      </c>
    </row>
    <row r="217" spans="1:26" x14ac:dyDescent="0.25">
      <c r="A217" s="183" t="s">
        <v>208</v>
      </c>
      <c r="B217" s="177"/>
      <c r="Z217" s="167"/>
    </row>
    <row r="218" spans="1:26" x14ac:dyDescent="0.25">
      <c r="A218" s="183" t="s">
        <v>216</v>
      </c>
      <c r="B218" s="177"/>
      <c r="R218" t="e">
        <v>#DIV/0!</v>
      </c>
      <c r="V218">
        <v>1.76</v>
      </c>
      <c r="W218">
        <v>1.76</v>
      </c>
      <c r="Z218" s="167">
        <v>1.76</v>
      </c>
    </row>
    <row r="219" spans="1:26" x14ac:dyDescent="0.25">
      <c r="A219" s="183" t="s">
        <v>214</v>
      </c>
      <c r="B219" s="177"/>
      <c r="J219">
        <v>0.88</v>
      </c>
      <c r="V219">
        <v>1.76</v>
      </c>
      <c r="W219">
        <v>0.88</v>
      </c>
      <c r="Z219" s="167">
        <v>1.1733333333333333</v>
      </c>
    </row>
    <row r="220" spans="1:26" x14ac:dyDescent="0.25">
      <c r="A220" s="183" t="s">
        <v>213</v>
      </c>
      <c r="B220" s="177"/>
      <c r="V220">
        <v>0.88</v>
      </c>
      <c r="W220">
        <v>0.88</v>
      </c>
      <c r="Z220" s="167">
        <v>0.88</v>
      </c>
    </row>
    <row r="221" spans="1:26" x14ac:dyDescent="0.25">
      <c r="A221" s="183" t="s">
        <v>209</v>
      </c>
      <c r="B221" s="177"/>
      <c r="V221">
        <v>0.88</v>
      </c>
      <c r="W221">
        <v>1.88</v>
      </c>
      <c r="Z221" s="167">
        <v>1.38</v>
      </c>
    </row>
    <row r="222" spans="1:26" x14ac:dyDescent="0.25">
      <c r="A222" s="183" t="s">
        <v>220</v>
      </c>
      <c r="B222" s="177"/>
      <c r="J222">
        <v>0.88</v>
      </c>
      <c r="V222">
        <v>0.88</v>
      </c>
      <c r="W222">
        <v>2.88</v>
      </c>
      <c r="Z222" s="167">
        <v>1.5466666666666666</v>
      </c>
    </row>
    <row r="223" spans="1:26" x14ac:dyDescent="0.25">
      <c r="A223" s="183" t="s">
        <v>219</v>
      </c>
      <c r="B223" s="177"/>
      <c r="V223">
        <v>1.76</v>
      </c>
      <c r="W223">
        <v>1.76</v>
      </c>
      <c r="Z223" s="167">
        <v>1.76</v>
      </c>
    </row>
    <row r="224" spans="1:26" x14ac:dyDescent="0.25">
      <c r="A224" s="183" t="s">
        <v>218</v>
      </c>
      <c r="B224" s="177"/>
      <c r="J224">
        <v>0</v>
      </c>
      <c r="P224">
        <v>0</v>
      </c>
      <c r="V224">
        <v>4.4000000000000004</v>
      </c>
      <c r="W224">
        <v>4.4000000000000004</v>
      </c>
      <c r="Z224" s="167">
        <v>2.2000000000000002</v>
      </c>
    </row>
    <row r="225" spans="1:27" x14ac:dyDescent="0.25">
      <c r="A225" s="183" t="s">
        <v>245</v>
      </c>
      <c r="B225" s="177"/>
      <c r="J225">
        <v>0.88</v>
      </c>
      <c r="P225">
        <v>0</v>
      </c>
      <c r="V225">
        <v>1.76</v>
      </c>
      <c r="W225">
        <v>1.76</v>
      </c>
      <c r="Z225" s="167">
        <v>1.1000000000000001</v>
      </c>
    </row>
    <row r="226" spans="1:27" x14ac:dyDescent="0.25">
      <c r="A226" s="183" t="s">
        <v>240</v>
      </c>
      <c r="B226" s="177"/>
      <c r="J226">
        <v>0.88</v>
      </c>
      <c r="P226">
        <v>0</v>
      </c>
      <c r="V226">
        <v>2.64</v>
      </c>
      <c r="W226">
        <v>1.76</v>
      </c>
      <c r="Z226" s="167">
        <v>1.32</v>
      </c>
    </row>
    <row r="227" spans="1:27" x14ac:dyDescent="0.25">
      <c r="A227" s="183" t="s">
        <v>241</v>
      </c>
      <c r="B227" s="177"/>
      <c r="J227">
        <v>1.76</v>
      </c>
      <c r="P227">
        <v>0</v>
      </c>
      <c r="V227">
        <v>1.76</v>
      </c>
      <c r="W227">
        <v>1.76</v>
      </c>
      <c r="Z227" s="167">
        <v>1.32</v>
      </c>
    </row>
    <row r="228" spans="1:27" x14ac:dyDescent="0.25">
      <c r="A228" s="183" t="s">
        <v>242</v>
      </c>
      <c r="B228" s="177"/>
      <c r="J228">
        <v>0</v>
      </c>
      <c r="P228">
        <v>0</v>
      </c>
      <c r="V228">
        <v>0.88</v>
      </c>
      <c r="W228">
        <v>0.88</v>
      </c>
      <c r="Z228" s="167">
        <v>0.44</v>
      </c>
    </row>
    <row r="229" spans="1:27" ht="15.75" thickBot="1" x14ac:dyDescent="0.3">
      <c r="A229" s="184" t="s">
        <v>247</v>
      </c>
      <c r="B229" s="177"/>
      <c r="J229">
        <v>0</v>
      </c>
      <c r="P229">
        <v>0</v>
      </c>
      <c r="V229">
        <v>4.4000000000000004</v>
      </c>
      <c r="W229">
        <v>4.4000000000000004</v>
      </c>
      <c r="Z229" s="167">
        <v>2.2000000000000002</v>
      </c>
    </row>
    <row r="230" spans="1:27" ht="15.75" thickBot="1" x14ac:dyDescent="0.3">
      <c r="A230" s="185" t="s">
        <v>203</v>
      </c>
      <c r="B230" s="178"/>
      <c r="C230" s="168"/>
      <c r="D230" s="168">
        <v>2.2000000000000002</v>
      </c>
      <c r="E230" s="168">
        <v>4.4000000000000004</v>
      </c>
      <c r="F230" s="168">
        <v>1.98</v>
      </c>
      <c r="G230" s="168"/>
      <c r="H230" s="168">
        <v>1.66</v>
      </c>
      <c r="I230" s="168"/>
      <c r="J230" s="168">
        <v>0.73272727272727278</v>
      </c>
      <c r="K230" s="168"/>
      <c r="L230" s="168">
        <v>1.32</v>
      </c>
      <c r="M230" s="168"/>
      <c r="N230" s="168">
        <v>1.32</v>
      </c>
      <c r="O230" s="168">
        <v>0.72</v>
      </c>
      <c r="P230" s="168">
        <v>0</v>
      </c>
      <c r="Q230" s="168"/>
      <c r="R230" s="168">
        <v>3.08</v>
      </c>
      <c r="S230" s="168"/>
      <c r="T230" s="168">
        <v>1.32</v>
      </c>
      <c r="U230" s="168"/>
      <c r="V230" s="168">
        <v>2.06</v>
      </c>
      <c r="W230" s="168">
        <v>1.8990909090909087</v>
      </c>
      <c r="X230" s="168">
        <v>1.425</v>
      </c>
      <c r="Y230" s="168">
        <v>4.1400000000000006</v>
      </c>
      <c r="Z230" s="169">
        <v>1.7374418604651165</v>
      </c>
    </row>
    <row r="236" spans="1:27" ht="15.75" thickBot="1" x14ac:dyDescent="0.3"/>
    <row r="237" spans="1:27" x14ac:dyDescent="0.25">
      <c r="A237" s="164"/>
      <c r="B237" s="170" t="s">
        <v>101</v>
      </c>
      <c r="C237" s="170" t="s">
        <v>46</v>
      </c>
      <c r="D237" s="170" t="s">
        <v>47</v>
      </c>
      <c r="E237" s="170" t="s">
        <v>44</v>
      </c>
      <c r="F237" s="170" t="s">
        <v>45</v>
      </c>
      <c r="G237" s="170" t="s">
        <v>168</v>
      </c>
      <c r="H237" s="170" t="s">
        <v>140</v>
      </c>
      <c r="I237" s="170" t="s">
        <v>141</v>
      </c>
      <c r="J237" s="170" t="s">
        <v>194</v>
      </c>
      <c r="K237" s="170" t="s">
        <v>48</v>
      </c>
      <c r="L237" s="170" t="s">
        <v>51</v>
      </c>
      <c r="M237" s="170" t="s">
        <v>57</v>
      </c>
      <c r="N237" s="170" t="s">
        <v>58</v>
      </c>
      <c r="O237" s="170" t="s">
        <v>100</v>
      </c>
      <c r="P237" s="170" t="s">
        <v>205</v>
      </c>
      <c r="Q237" s="170" t="s">
        <v>52</v>
      </c>
      <c r="R237" s="170" t="s">
        <v>53</v>
      </c>
      <c r="S237" s="170" t="s">
        <v>54</v>
      </c>
      <c r="T237" s="170" t="s">
        <v>59</v>
      </c>
      <c r="U237" s="170" t="s">
        <v>170</v>
      </c>
      <c r="V237" s="170" t="s">
        <v>42</v>
      </c>
      <c r="W237" s="170" t="s">
        <v>43</v>
      </c>
      <c r="X237" s="170" t="s">
        <v>56</v>
      </c>
      <c r="Y237" s="170" t="s">
        <v>55</v>
      </c>
      <c r="Z237" s="171" t="s">
        <v>203</v>
      </c>
      <c r="AA237" t="s">
        <v>203</v>
      </c>
    </row>
    <row r="238" spans="1:27" x14ac:dyDescent="0.25">
      <c r="A238" s="165" t="s">
        <v>223</v>
      </c>
      <c r="B238" s="160" t="e">
        <f>AVERAGE(B193:B228)</f>
        <v>#DIV/0!</v>
      </c>
      <c r="C238" s="160" t="e">
        <f t="shared" ref="C238:Z238" si="12">AVERAGE(C193:C228)</f>
        <v>#DIV/0!</v>
      </c>
      <c r="D238" s="160">
        <f t="shared" si="12"/>
        <v>2.2000000000000002</v>
      </c>
      <c r="E238" s="160">
        <f t="shared" si="12"/>
        <v>4.4000000000000004</v>
      </c>
      <c r="F238" s="160">
        <f t="shared" si="12"/>
        <v>1.98</v>
      </c>
      <c r="G238" s="160" t="e">
        <f t="shared" si="12"/>
        <v>#DIV/0!</v>
      </c>
      <c r="H238" s="160">
        <f t="shared" si="12"/>
        <v>1.66</v>
      </c>
      <c r="I238" s="160" t="e">
        <f t="shared" si="12"/>
        <v>#DIV/0!</v>
      </c>
      <c r="J238" s="160">
        <f t="shared" si="12"/>
        <v>0.80600000000000005</v>
      </c>
      <c r="K238" s="160" t="e">
        <f t="shared" si="12"/>
        <v>#DIV/0!</v>
      </c>
      <c r="L238" s="160">
        <f t="shared" si="12"/>
        <v>1.32</v>
      </c>
      <c r="M238" s="160" t="e">
        <f t="shared" si="12"/>
        <v>#DIV/0!</v>
      </c>
      <c r="N238" s="160">
        <f t="shared" si="12"/>
        <v>1.32</v>
      </c>
      <c r="O238" s="160">
        <f t="shared" si="12"/>
        <v>0.72</v>
      </c>
      <c r="P238" s="160">
        <f t="shared" si="12"/>
        <v>0</v>
      </c>
      <c r="Q238" s="160" t="e">
        <f t="shared" si="12"/>
        <v>#DIV/0!</v>
      </c>
      <c r="R238" s="160" t="e">
        <f t="shared" si="12"/>
        <v>#DIV/0!</v>
      </c>
      <c r="S238" s="160" t="e">
        <f t="shared" si="12"/>
        <v>#DIV/0!</v>
      </c>
      <c r="T238" s="160">
        <f t="shared" si="12"/>
        <v>1.32</v>
      </c>
      <c r="U238" s="160" t="e">
        <f t="shared" si="12"/>
        <v>#DIV/0!</v>
      </c>
      <c r="V238" s="160">
        <f t="shared" si="12"/>
        <v>1.9536363636363638</v>
      </c>
      <c r="W238" s="160">
        <f t="shared" si="12"/>
        <v>1.7799999999999998</v>
      </c>
      <c r="X238" s="160">
        <f t="shared" si="12"/>
        <v>1.425</v>
      </c>
      <c r="Y238" s="160">
        <f t="shared" si="12"/>
        <v>4.1400000000000006</v>
      </c>
      <c r="Z238" s="160">
        <f t="shared" si="12"/>
        <v>1.6216088154269974</v>
      </c>
    </row>
    <row r="239" spans="1:27" x14ac:dyDescent="0.25">
      <c r="A239" s="165" t="s">
        <v>162</v>
      </c>
      <c r="B239" s="160">
        <f>MIN(B193:B228)</f>
        <v>0</v>
      </c>
      <c r="C239" s="160">
        <f t="shared" ref="C239:Z239" si="13">MIN(C193:C228)</f>
        <v>0</v>
      </c>
      <c r="D239" s="160">
        <f t="shared" si="13"/>
        <v>1.76</v>
      </c>
      <c r="E239" s="160">
        <f t="shared" si="13"/>
        <v>4.4000000000000004</v>
      </c>
      <c r="F239" s="160">
        <f t="shared" si="13"/>
        <v>1.76</v>
      </c>
      <c r="G239" s="160">
        <f t="shared" si="13"/>
        <v>0</v>
      </c>
      <c r="H239" s="160">
        <f t="shared" si="13"/>
        <v>1.66</v>
      </c>
      <c r="I239" s="160">
        <f t="shared" si="13"/>
        <v>0</v>
      </c>
      <c r="J239" s="160">
        <f t="shared" si="13"/>
        <v>0</v>
      </c>
      <c r="K239" s="160">
        <f t="shared" si="13"/>
        <v>0</v>
      </c>
      <c r="L239" s="160">
        <f t="shared" si="13"/>
        <v>0.88</v>
      </c>
      <c r="M239" s="160">
        <f t="shared" si="13"/>
        <v>0</v>
      </c>
      <c r="N239" s="160">
        <f t="shared" si="13"/>
        <v>0.88</v>
      </c>
      <c r="O239" s="160">
        <f t="shared" si="13"/>
        <v>0.44</v>
      </c>
      <c r="P239" s="160">
        <f t="shared" si="13"/>
        <v>0</v>
      </c>
      <c r="Q239" s="160">
        <f t="shared" si="13"/>
        <v>0</v>
      </c>
      <c r="R239" s="160" t="e">
        <f t="shared" si="13"/>
        <v>#DIV/0!</v>
      </c>
      <c r="S239" s="160">
        <f t="shared" si="13"/>
        <v>0</v>
      </c>
      <c r="T239" s="160">
        <f t="shared" si="13"/>
        <v>0.88</v>
      </c>
      <c r="U239" s="160">
        <f t="shared" si="13"/>
        <v>0</v>
      </c>
      <c r="V239" s="160">
        <f t="shared" si="13"/>
        <v>0.85</v>
      </c>
      <c r="W239" s="160">
        <f t="shared" si="13"/>
        <v>0.5</v>
      </c>
      <c r="X239" s="160">
        <f t="shared" si="13"/>
        <v>0.2</v>
      </c>
      <c r="Y239" s="160">
        <f t="shared" si="13"/>
        <v>1.6</v>
      </c>
      <c r="Z239" s="160">
        <f t="shared" si="13"/>
        <v>0.44</v>
      </c>
    </row>
    <row r="240" spans="1:27" ht="15.75" thickBot="1" x14ac:dyDescent="0.3">
      <c r="A240" s="166" t="s">
        <v>161</v>
      </c>
      <c r="B240" s="162">
        <f>MAX(B193:B228)</f>
        <v>0</v>
      </c>
      <c r="C240" s="162">
        <f t="shared" ref="C240:Z240" si="14">MAX(C193:C228)</f>
        <v>0</v>
      </c>
      <c r="D240" s="162">
        <f t="shared" si="14"/>
        <v>2.64</v>
      </c>
      <c r="E240" s="162">
        <f t="shared" si="14"/>
        <v>4.4000000000000004</v>
      </c>
      <c r="F240" s="162">
        <f t="shared" si="14"/>
        <v>2.2000000000000002</v>
      </c>
      <c r="G240" s="162">
        <f t="shared" si="14"/>
        <v>0</v>
      </c>
      <c r="H240" s="162">
        <f t="shared" si="14"/>
        <v>1.66</v>
      </c>
      <c r="I240" s="162">
        <f t="shared" si="14"/>
        <v>0</v>
      </c>
      <c r="J240" s="162">
        <f t="shared" si="14"/>
        <v>1.76</v>
      </c>
      <c r="K240" s="162">
        <f t="shared" si="14"/>
        <v>0</v>
      </c>
      <c r="L240" s="162">
        <f t="shared" si="14"/>
        <v>1.76</v>
      </c>
      <c r="M240" s="162">
        <f t="shared" si="14"/>
        <v>0</v>
      </c>
      <c r="N240" s="162">
        <f t="shared" si="14"/>
        <v>1.76</v>
      </c>
      <c r="O240" s="162">
        <f t="shared" si="14"/>
        <v>1</v>
      </c>
      <c r="P240" s="162">
        <f t="shared" si="14"/>
        <v>0</v>
      </c>
      <c r="Q240" s="162">
        <f t="shared" si="14"/>
        <v>0</v>
      </c>
      <c r="R240" s="162" t="e">
        <f t="shared" si="14"/>
        <v>#DIV/0!</v>
      </c>
      <c r="S240" s="162">
        <f t="shared" si="14"/>
        <v>0</v>
      </c>
      <c r="T240" s="162">
        <f t="shared" si="14"/>
        <v>1.76</v>
      </c>
      <c r="U240" s="162">
        <f t="shared" si="14"/>
        <v>0</v>
      </c>
      <c r="V240" s="162">
        <f t="shared" si="14"/>
        <v>4.4000000000000004</v>
      </c>
      <c r="W240" s="162">
        <f t="shared" si="14"/>
        <v>4.4000000000000004</v>
      </c>
      <c r="X240" s="162">
        <f t="shared" si="14"/>
        <v>2.64</v>
      </c>
      <c r="Y240" s="162">
        <f t="shared" si="14"/>
        <v>8.8000000000000007</v>
      </c>
      <c r="Z240" s="162">
        <f t="shared" si="14"/>
        <v>4.4000000000000004</v>
      </c>
    </row>
    <row r="241" spans="2:20" x14ac:dyDescent="0.25">
      <c r="B241" s="156"/>
      <c r="C241" s="156"/>
      <c r="D241" s="156"/>
      <c r="E241" s="156"/>
      <c r="F241" s="156"/>
      <c r="G241" s="156"/>
      <c r="H241" s="156"/>
      <c r="I241" s="156"/>
      <c r="J241" s="156"/>
      <c r="K241" s="156"/>
      <c r="L241" s="156"/>
      <c r="M241" s="156"/>
      <c r="N241" s="156"/>
      <c r="O241" s="156"/>
      <c r="P241" s="156"/>
      <c r="Q241" s="156"/>
      <c r="R241" s="156"/>
      <c r="S241" s="156"/>
      <c r="T241" s="156"/>
    </row>
  </sheetData>
  <pageMargins left="0.7" right="0.7" top="0.75" bottom="0.75" header="0.3" footer="0.3"/>
  <drawing r:id="rId6"/>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A239"/>
  <sheetViews>
    <sheetView topLeftCell="A194" zoomScale="55" zoomScaleNormal="55" workbookViewId="0">
      <selection activeCell="J264" sqref="J264"/>
    </sheetView>
  </sheetViews>
  <sheetFormatPr baseColWidth="10" defaultRowHeight="15" x14ac:dyDescent="0.25"/>
  <cols>
    <col min="1" max="1" width="29" customWidth="1"/>
    <col min="2" max="2" width="31.5703125" customWidth="1"/>
    <col min="3" max="3" width="10.140625" bestFit="1" customWidth="1"/>
    <col min="4" max="4" width="10.85546875" bestFit="1" customWidth="1"/>
    <col min="5" max="5" width="9.42578125" bestFit="1" customWidth="1"/>
    <col min="6" max="7" width="10" bestFit="1" customWidth="1"/>
    <col min="8" max="8" width="9.85546875" bestFit="1" customWidth="1"/>
    <col min="9" max="9" width="10.140625" bestFit="1" customWidth="1"/>
    <col min="10" max="10" width="19.42578125" bestFit="1" customWidth="1"/>
    <col min="11" max="11" width="11" bestFit="1" customWidth="1"/>
    <col min="12" max="12" width="11.5703125" bestFit="1" customWidth="1"/>
    <col min="13" max="13" width="11" bestFit="1" customWidth="1"/>
    <col min="14" max="14" width="11.5703125" bestFit="1" customWidth="1"/>
    <col min="15" max="15" width="8.85546875" bestFit="1" customWidth="1"/>
    <col min="16" max="16" width="19.42578125" bestFit="1" customWidth="1"/>
    <col min="17" max="17" width="10" bestFit="1" customWidth="1"/>
    <col min="18" max="18" width="10.5703125" bestFit="1" customWidth="1"/>
    <col min="19" max="19" width="10" customWidth="1"/>
    <col min="20" max="21" width="10.5703125" bestFit="1" customWidth="1"/>
    <col min="22" max="23" width="19.42578125" bestFit="1" customWidth="1"/>
    <col min="24" max="25" width="10" customWidth="1"/>
    <col min="26" max="26" width="19.42578125" customWidth="1"/>
    <col min="27" max="27" width="13.42578125" bestFit="1" customWidth="1"/>
    <col min="28" max="29" width="12" bestFit="1" customWidth="1"/>
    <col min="30" max="30" width="7" bestFit="1" customWidth="1"/>
    <col min="31" max="31" width="6.42578125" bestFit="1" customWidth="1"/>
    <col min="32" max="33" width="6.85546875" bestFit="1" customWidth="1"/>
    <col min="34" max="34" width="12" bestFit="1" customWidth="1"/>
    <col min="35" max="35" width="11" bestFit="1" customWidth="1"/>
    <col min="36" max="36" width="12.5703125" bestFit="1" customWidth="1"/>
  </cols>
  <sheetData>
    <row r="1" spans="1:20" s="191" customFormat="1" ht="33" customHeight="1" x14ac:dyDescent="0.25">
      <c r="A1" s="192" t="s">
        <v>225</v>
      </c>
    </row>
    <row r="2" spans="1:20" ht="15.75" thickBot="1" x14ac:dyDescent="0.3"/>
    <row r="3" spans="1:20" ht="15.75" thickBot="1" x14ac:dyDescent="0.3">
      <c r="A3" s="172" t="s">
        <v>204</v>
      </c>
      <c r="B3" s="173" t="s">
        <v>221</v>
      </c>
    </row>
    <row r="4" spans="1:20" ht="15.75" thickBot="1" x14ac:dyDescent="0.3"/>
    <row r="5" spans="1:20" ht="15.75" thickBot="1" x14ac:dyDescent="0.3">
      <c r="A5" s="179" t="s">
        <v>235</v>
      </c>
      <c r="B5" s="179" t="s">
        <v>201</v>
      </c>
      <c r="C5" s="180"/>
      <c r="D5" s="181"/>
      <c r="E5" s="181"/>
      <c r="F5" s="181"/>
      <c r="G5" s="181"/>
      <c r="H5" s="181"/>
      <c r="I5" s="181"/>
      <c r="J5" s="181"/>
      <c r="K5" s="181"/>
      <c r="L5" s="181"/>
      <c r="M5" s="181"/>
      <c r="N5" s="181"/>
      <c r="O5" s="181"/>
      <c r="P5" s="181"/>
      <c r="Q5" s="181"/>
      <c r="R5" s="181"/>
      <c r="S5" s="181"/>
      <c r="T5" s="173"/>
    </row>
    <row r="6" spans="1:20" ht="15.75" thickBot="1" x14ac:dyDescent="0.3">
      <c r="A6" s="179" t="s">
        <v>202</v>
      </c>
      <c r="B6" s="180" t="s">
        <v>101</v>
      </c>
      <c r="C6" s="181" t="s">
        <v>46</v>
      </c>
      <c r="D6" s="181" t="s">
        <v>47</v>
      </c>
      <c r="E6" s="181" t="s">
        <v>44</v>
      </c>
      <c r="F6" s="181" t="s">
        <v>45</v>
      </c>
      <c r="G6" s="181" t="s">
        <v>48</v>
      </c>
      <c r="H6" s="181" t="s">
        <v>51</v>
      </c>
      <c r="I6" s="181" t="s">
        <v>57</v>
      </c>
      <c r="J6" s="181" t="s">
        <v>58</v>
      </c>
      <c r="K6" s="181" t="s">
        <v>100</v>
      </c>
      <c r="L6" s="181" t="s">
        <v>52</v>
      </c>
      <c r="M6" s="181" t="s">
        <v>53</v>
      </c>
      <c r="N6" s="181" t="s">
        <v>54</v>
      </c>
      <c r="O6" s="181" t="s">
        <v>59</v>
      </c>
      <c r="P6" s="181" t="s">
        <v>42</v>
      </c>
      <c r="Q6" s="181" t="s">
        <v>43</v>
      </c>
      <c r="R6" s="181" t="s">
        <v>56</v>
      </c>
      <c r="S6" s="173" t="s">
        <v>55</v>
      </c>
      <c r="T6" s="186" t="s">
        <v>203</v>
      </c>
    </row>
    <row r="7" spans="1:20" x14ac:dyDescent="0.25">
      <c r="A7" s="182" t="s">
        <v>142</v>
      </c>
      <c r="B7" s="174"/>
      <c r="C7" s="175"/>
      <c r="D7" s="175"/>
      <c r="E7" s="175"/>
      <c r="F7" s="175"/>
      <c r="G7" s="175"/>
      <c r="H7" s="175"/>
      <c r="I7" s="175"/>
      <c r="J7" s="175"/>
      <c r="K7" s="175"/>
      <c r="L7" s="175"/>
      <c r="M7" s="175"/>
      <c r="N7" s="175"/>
      <c r="O7" s="175"/>
      <c r="P7" s="175"/>
      <c r="Q7" s="175"/>
      <c r="R7" s="175"/>
      <c r="S7" s="175"/>
      <c r="T7" s="176"/>
    </row>
    <row r="8" spans="1:20" x14ac:dyDescent="0.25">
      <c r="A8" s="183" t="s">
        <v>143</v>
      </c>
      <c r="B8" s="177"/>
      <c r="P8">
        <v>0.5</v>
      </c>
      <c r="Q8">
        <v>0.5</v>
      </c>
      <c r="T8" s="167">
        <v>0.5</v>
      </c>
    </row>
    <row r="9" spans="1:20" x14ac:dyDescent="0.25">
      <c r="A9" s="183" t="s">
        <v>144</v>
      </c>
      <c r="B9" s="177"/>
      <c r="D9">
        <v>0.6</v>
      </c>
      <c r="F9">
        <v>0.5</v>
      </c>
      <c r="H9">
        <v>0.2</v>
      </c>
      <c r="J9">
        <v>0.2</v>
      </c>
      <c r="M9">
        <v>0.4</v>
      </c>
      <c r="O9">
        <v>0.4</v>
      </c>
      <c r="P9">
        <v>0.5</v>
      </c>
      <c r="Q9">
        <v>0.5</v>
      </c>
      <c r="R9">
        <v>0.5</v>
      </c>
      <c r="S9">
        <v>0.5</v>
      </c>
      <c r="T9" s="167">
        <v>0.43</v>
      </c>
    </row>
    <row r="10" spans="1:20" x14ac:dyDescent="0.25">
      <c r="A10" s="183" t="s">
        <v>145</v>
      </c>
      <c r="B10" s="177"/>
      <c r="K10">
        <v>0.2</v>
      </c>
      <c r="P10">
        <v>0.5</v>
      </c>
      <c r="Q10">
        <v>0.5</v>
      </c>
      <c r="R10">
        <v>0.2</v>
      </c>
      <c r="S10">
        <v>0.6</v>
      </c>
      <c r="T10" s="167">
        <v>0.4</v>
      </c>
    </row>
    <row r="11" spans="1:20" x14ac:dyDescent="0.25">
      <c r="A11" s="183" t="s">
        <v>146</v>
      </c>
      <c r="B11" s="177"/>
      <c r="K11">
        <v>0.88</v>
      </c>
      <c r="P11">
        <v>0.5</v>
      </c>
      <c r="Q11">
        <v>0.5</v>
      </c>
      <c r="R11">
        <v>2.64</v>
      </c>
      <c r="S11">
        <v>1.76</v>
      </c>
      <c r="T11" s="167">
        <v>1.2559999999999998</v>
      </c>
    </row>
    <row r="12" spans="1:20" x14ac:dyDescent="0.25">
      <c r="A12" s="183" t="s">
        <v>147</v>
      </c>
      <c r="B12" s="177"/>
      <c r="P12">
        <v>0.5</v>
      </c>
      <c r="T12" s="167">
        <v>0.5</v>
      </c>
    </row>
    <row r="13" spans="1:20" x14ac:dyDescent="0.25">
      <c r="A13" s="183" t="s">
        <v>148</v>
      </c>
      <c r="B13" s="177"/>
      <c r="P13">
        <v>0.5</v>
      </c>
      <c r="Q13">
        <v>0.5</v>
      </c>
      <c r="T13" s="167">
        <v>0.5</v>
      </c>
    </row>
    <row r="14" spans="1:20" x14ac:dyDescent="0.25">
      <c r="A14" s="183" t="s">
        <v>149</v>
      </c>
      <c r="B14" s="177"/>
      <c r="D14">
        <v>0.4</v>
      </c>
      <c r="E14">
        <v>0.4</v>
      </c>
      <c r="F14">
        <v>0.6</v>
      </c>
      <c r="H14">
        <v>0.2</v>
      </c>
      <c r="J14">
        <v>0.2</v>
      </c>
      <c r="M14">
        <v>0.2</v>
      </c>
      <c r="O14">
        <v>0.2</v>
      </c>
      <c r="P14">
        <v>0.5</v>
      </c>
      <c r="Q14">
        <v>0.5</v>
      </c>
      <c r="R14">
        <v>0.2</v>
      </c>
      <c r="S14">
        <v>0.2</v>
      </c>
      <c r="T14" s="167">
        <v>0.32727272727272727</v>
      </c>
    </row>
    <row r="15" spans="1:20" ht="15.75" thickBot="1" x14ac:dyDescent="0.3">
      <c r="A15" s="184" t="s">
        <v>150</v>
      </c>
      <c r="B15" s="177"/>
      <c r="T15" s="167"/>
    </row>
    <row r="16" spans="1:20" ht="15.75" thickBot="1" x14ac:dyDescent="0.3">
      <c r="A16" s="185" t="s">
        <v>203</v>
      </c>
      <c r="B16" s="178"/>
      <c r="C16" s="168"/>
      <c r="D16" s="168">
        <v>0.5</v>
      </c>
      <c r="E16" s="168">
        <v>0.4</v>
      </c>
      <c r="F16" s="168">
        <v>0.55000000000000004</v>
      </c>
      <c r="G16" s="168"/>
      <c r="H16" s="168">
        <v>0.2</v>
      </c>
      <c r="I16" s="168"/>
      <c r="J16" s="168">
        <v>0.2</v>
      </c>
      <c r="K16" s="168">
        <v>0.54</v>
      </c>
      <c r="L16" s="168"/>
      <c r="M16" s="168">
        <v>0.30000000000000004</v>
      </c>
      <c r="N16" s="168"/>
      <c r="O16" s="168">
        <v>0.30000000000000004</v>
      </c>
      <c r="P16" s="168">
        <v>0.5</v>
      </c>
      <c r="Q16" s="168">
        <v>0.5</v>
      </c>
      <c r="R16" s="168">
        <v>0.88500000000000001</v>
      </c>
      <c r="S16" s="168">
        <v>0.76500000000000012</v>
      </c>
      <c r="T16" s="169">
        <v>0.51888888888888884</v>
      </c>
    </row>
    <row r="17" spans="1:20" ht="15.75" thickBot="1" x14ac:dyDescent="0.3">
      <c r="A17" s="13"/>
    </row>
    <row r="18" spans="1:20" x14ac:dyDescent="0.25">
      <c r="A18" s="164"/>
      <c r="B18" s="157" t="s">
        <v>101</v>
      </c>
      <c r="C18" s="157" t="s">
        <v>46</v>
      </c>
      <c r="D18" s="157" t="s">
        <v>47</v>
      </c>
      <c r="E18" s="157" t="s">
        <v>44</v>
      </c>
      <c r="F18" s="157" t="s">
        <v>45</v>
      </c>
      <c r="G18" s="157" t="s">
        <v>48</v>
      </c>
      <c r="H18" s="157" t="s">
        <v>51</v>
      </c>
      <c r="I18" s="157" t="s">
        <v>57</v>
      </c>
      <c r="J18" s="157" t="s">
        <v>58</v>
      </c>
      <c r="K18" s="157" t="s">
        <v>100</v>
      </c>
      <c r="L18" s="157" t="s">
        <v>52</v>
      </c>
      <c r="M18" s="157" t="s">
        <v>53</v>
      </c>
      <c r="N18" s="157" t="s">
        <v>54</v>
      </c>
      <c r="O18" s="157" t="s">
        <v>59</v>
      </c>
      <c r="P18" s="157" t="s">
        <v>42</v>
      </c>
      <c r="Q18" s="157" t="s">
        <v>43</v>
      </c>
      <c r="R18" s="157" t="s">
        <v>56</v>
      </c>
      <c r="S18" s="157" t="s">
        <v>55</v>
      </c>
      <c r="T18" s="158" t="s">
        <v>203</v>
      </c>
    </row>
    <row r="19" spans="1:20" x14ac:dyDescent="0.25">
      <c r="A19" s="165" t="s">
        <v>223</v>
      </c>
      <c r="B19" s="160" t="e">
        <f>AVERAGE(B$7:B$15)</f>
        <v>#DIV/0!</v>
      </c>
      <c r="C19" s="160" t="e">
        <f t="shared" ref="C19:T19" si="0">AVERAGE(C$7:C$15)</f>
        <v>#DIV/0!</v>
      </c>
      <c r="D19" s="160">
        <f t="shared" si="0"/>
        <v>0.5</v>
      </c>
      <c r="E19" s="160">
        <f t="shared" si="0"/>
        <v>0.4</v>
      </c>
      <c r="F19" s="160">
        <f t="shared" si="0"/>
        <v>0.55000000000000004</v>
      </c>
      <c r="G19" s="160" t="e">
        <f t="shared" si="0"/>
        <v>#DIV/0!</v>
      </c>
      <c r="H19" s="160">
        <f t="shared" si="0"/>
        <v>0.2</v>
      </c>
      <c r="I19" s="160" t="e">
        <f t="shared" si="0"/>
        <v>#DIV/0!</v>
      </c>
      <c r="J19" s="160">
        <f t="shared" si="0"/>
        <v>0.2</v>
      </c>
      <c r="K19" s="160">
        <f t="shared" si="0"/>
        <v>0.54</v>
      </c>
      <c r="L19" s="160" t="e">
        <f t="shared" si="0"/>
        <v>#DIV/0!</v>
      </c>
      <c r="M19" s="160">
        <f t="shared" si="0"/>
        <v>0.30000000000000004</v>
      </c>
      <c r="N19" s="160" t="e">
        <f t="shared" si="0"/>
        <v>#DIV/0!</v>
      </c>
      <c r="O19" s="160">
        <f t="shared" si="0"/>
        <v>0.30000000000000004</v>
      </c>
      <c r="P19" s="160">
        <f t="shared" si="0"/>
        <v>0.5</v>
      </c>
      <c r="Q19" s="160">
        <f t="shared" si="0"/>
        <v>0.5</v>
      </c>
      <c r="R19" s="160">
        <f t="shared" si="0"/>
        <v>0.88500000000000001</v>
      </c>
      <c r="S19" s="160">
        <f t="shared" si="0"/>
        <v>0.76500000000000012</v>
      </c>
      <c r="T19" s="160">
        <f t="shared" si="0"/>
        <v>0.559038961038961</v>
      </c>
    </row>
    <row r="20" spans="1:20" x14ac:dyDescent="0.25">
      <c r="A20" s="165" t="s">
        <v>162</v>
      </c>
      <c r="B20" s="160">
        <f>MIN(B$7:B$15)</f>
        <v>0</v>
      </c>
      <c r="C20" s="160">
        <f t="shared" ref="C20:T20" si="1">MIN(C$7:C$15)</f>
        <v>0</v>
      </c>
      <c r="D20" s="160">
        <f t="shared" si="1"/>
        <v>0.4</v>
      </c>
      <c r="E20" s="160">
        <f t="shared" si="1"/>
        <v>0.4</v>
      </c>
      <c r="F20" s="160">
        <f t="shared" si="1"/>
        <v>0.5</v>
      </c>
      <c r="G20" s="160">
        <f t="shared" si="1"/>
        <v>0</v>
      </c>
      <c r="H20" s="160">
        <f t="shared" si="1"/>
        <v>0.2</v>
      </c>
      <c r="I20" s="160">
        <f t="shared" si="1"/>
        <v>0</v>
      </c>
      <c r="J20" s="160">
        <f t="shared" si="1"/>
        <v>0.2</v>
      </c>
      <c r="K20" s="160">
        <f t="shared" si="1"/>
        <v>0.2</v>
      </c>
      <c r="L20" s="160">
        <f t="shared" si="1"/>
        <v>0</v>
      </c>
      <c r="M20" s="160">
        <f t="shared" si="1"/>
        <v>0.2</v>
      </c>
      <c r="N20" s="160">
        <f t="shared" si="1"/>
        <v>0</v>
      </c>
      <c r="O20" s="160">
        <f t="shared" si="1"/>
        <v>0.2</v>
      </c>
      <c r="P20" s="160">
        <f t="shared" si="1"/>
        <v>0.5</v>
      </c>
      <c r="Q20" s="160">
        <f t="shared" si="1"/>
        <v>0.5</v>
      </c>
      <c r="R20" s="160">
        <f t="shared" si="1"/>
        <v>0.2</v>
      </c>
      <c r="S20" s="160">
        <f t="shared" si="1"/>
        <v>0.2</v>
      </c>
      <c r="T20" s="160">
        <f t="shared" si="1"/>
        <v>0.32727272727272727</v>
      </c>
    </row>
    <row r="21" spans="1:20" ht="15.75" thickBot="1" x14ac:dyDescent="0.3">
      <c r="A21" s="166" t="s">
        <v>161</v>
      </c>
      <c r="B21" s="162">
        <f>MAX(B$7:B$15)</f>
        <v>0</v>
      </c>
      <c r="C21" s="162">
        <f t="shared" ref="C21:T21" si="2">MAX(C$7:C$15)</f>
        <v>0</v>
      </c>
      <c r="D21" s="162">
        <f t="shared" si="2"/>
        <v>0.6</v>
      </c>
      <c r="E21" s="162">
        <f t="shared" si="2"/>
        <v>0.4</v>
      </c>
      <c r="F21" s="162">
        <f t="shared" si="2"/>
        <v>0.6</v>
      </c>
      <c r="G21" s="162">
        <f t="shared" si="2"/>
        <v>0</v>
      </c>
      <c r="H21" s="162">
        <f t="shared" si="2"/>
        <v>0.2</v>
      </c>
      <c r="I21" s="162">
        <f t="shared" si="2"/>
        <v>0</v>
      </c>
      <c r="J21" s="162">
        <f t="shared" si="2"/>
        <v>0.2</v>
      </c>
      <c r="K21" s="162">
        <f t="shared" si="2"/>
        <v>0.88</v>
      </c>
      <c r="L21" s="162">
        <f t="shared" si="2"/>
        <v>0</v>
      </c>
      <c r="M21" s="162">
        <f t="shared" si="2"/>
        <v>0.4</v>
      </c>
      <c r="N21" s="162">
        <f t="shared" si="2"/>
        <v>0</v>
      </c>
      <c r="O21" s="162">
        <f t="shared" si="2"/>
        <v>0.4</v>
      </c>
      <c r="P21" s="162">
        <f t="shared" si="2"/>
        <v>0.5</v>
      </c>
      <c r="Q21" s="162">
        <f t="shared" si="2"/>
        <v>0.5</v>
      </c>
      <c r="R21" s="162">
        <f t="shared" si="2"/>
        <v>2.64</v>
      </c>
      <c r="S21" s="162">
        <f t="shared" si="2"/>
        <v>1.76</v>
      </c>
      <c r="T21" s="162">
        <f t="shared" si="2"/>
        <v>1.2559999999999998</v>
      </c>
    </row>
    <row r="22" spans="1:20" x14ac:dyDescent="0.25">
      <c r="B22" s="156"/>
      <c r="C22" s="156"/>
      <c r="D22" s="156"/>
      <c r="E22" s="156"/>
      <c r="F22" s="156"/>
      <c r="G22" s="156"/>
      <c r="H22" s="156"/>
      <c r="I22" s="156"/>
      <c r="J22" s="156"/>
      <c r="K22" s="156"/>
      <c r="L22" s="156"/>
      <c r="M22" s="156"/>
      <c r="N22" s="156"/>
      <c r="O22" s="156"/>
      <c r="P22" s="156"/>
      <c r="Q22" s="156"/>
      <c r="R22" s="156"/>
      <c r="S22" s="156"/>
      <c r="T22" s="156"/>
    </row>
    <row r="48" spans="1:1" s="191" customFormat="1" ht="33" customHeight="1" x14ac:dyDescent="0.25">
      <c r="A48" s="192" t="s">
        <v>226</v>
      </c>
    </row>
    <row r="49" spans="1:22" ht="15.75" thickBot="1" x14ac:dyDescent="0.3"/>
    <row r="50" spans="1:22" ht="15.75" thickBot="1" x14ac:dyDescent="0.3">
      <c r="A50" s="172" t="s">
        <v>204</v>
      </c>
      <c r="B50" s="173" t="s">
        <v>222</v>
      </c>
    </row>
    <row r="51" spans="1:22" ht="15.75" thickBot="1" x14ac:dyDescent="0.3"/>
    <row r="52" spans="1:22" ht="15.75" thickBot="1" x14ac:dyDescent="0.3">
      <c r="A52" s="179" t="s">
        <v>235</v>
      </c>
      <c r="B52" s="179" t="s">
        <v>201</v>
      </c>
      <c r="C52" s="180"/>
      <c r="D52" s="181"/>
      <c r="E52" s="181"/>
      <c r="F52" s="181"/>
      <c r="G52" s="181"/>
      <c r="H52" s="181"/>
      <c r="I52" s="181"/>
      <c r="J52" s="181"/>
      <c r="K52" s="181"/>
      <c r="L52" s="181"/>
      <c r="M52" s="181"/>
      <c r="N52" s="181"/>
      <c r="O52" s="181"/>
      <c r="P52" s="181"/>
      <c r="Q52" s="181"/>
      <c r="R52" s="181"/>
      <c r="S52" s="181"/>
      <c r="T52" s="181"/>
      <c r="U52" s="181"/>
      <c r="V52" s="173"/>
    </row>
    <row r="53" spans="1:22" ht="15.75" thickBot="1" x14ac:dyDescent="0.3">
      <c r="A53" s="179" t="s">
        <v>202</v>
      </c>
      <c r="B53" s="180" t="s">
        <v>101</v>
      </c>
      <c r="C53" s="181" t="s">
        <v>46</v>
      </c>
      <c r="D53" s="181" t="s">
        <v>47</v>
      </c>
      <c r="E53" s="181" t="s">
        <v>44</v>
      </c>
      <c r="F53" s="181" t="s">
        <v>45</v>
      </c>
      <c r="G53" s="181" t="s">
        <v>168</v>
      </c>
      <c r="H53" s="181" t="s">
        <v>140</v>
      </c>
      <c r="I53" s="181" t="s">
        <v>48</v>
      </c>
      <c r="J53" s="181" t="s">
        <v>51</v>
      </c>
      <c r="K53" s="181" t="s">
        <v>57</v>
      </c>
      <c r="L53" s="181" t="s">
        <v>58</v>
      </c>
      <c r="M53" s="181" t="s">
        <v>52</v>
      </c>
      <c r="N53" s="181" t="s">
        <v>53</v>
      </c>
      <c r="O53" s="181" t="s">
        <v>54</v>
      </c>
      <c r="P53" s="181" t="s">
        <v>59</v>
      </c>
      <c r="Q53" s="181" t="s">
        <v>170</v>
      </c>
      <c r="R53" s="181" t="s">
        <v>42</v>
      </c>
      <c r="S53" s="181" t="s">
        <v>43</v>
      </c>
      <c r="T53" s="181" t="s">
        <v>56</v>
      </c>
      <c r="U53" s="173" t="s">
        <v>55</v>
      </c>
      <c r="V53" s="186" t="s">
        <v>203</v>
      </c>
    </row>
    <row r="54" spans="1:22" x14ac:dyDescent="0.25">
      <c r="A54" s="182" t="s">
        <v>151</v>
      </c>
      <c r="B54" s="174"/>
      <c r="C54" s="175"/>
      <c r="D54" s="175"/>
      <c r="E54" s="175"/>
      <c r="F54" s="175"/>
      <c r="G54" s="175"/>
      <c r="H54" s="175"/>
      <c r="I54" s="175"/>
      <c r="J54" s="175"/>
      <c r="K54" s="175"/>
      <c r="L54" s="175"/>
      <c r="M54" s="175"/>
      <c r="N54" s="175"/>
      <c r="O54" s="175"/>
      <c r="P54" s="175"/>
      <c r="Q54" s="175"/>
      <c r="R54" s="175"/>
      <c r="S54" s="175"/>
      <c r="T54" s="175"/>
      <c r="U54" s="175"/>
      <c r="V54" s="176"/>
    </row>
    <row r="55" spans="1:22" x14ac:dyDescent="0.25">
      <c r="A55" s="183" t="s">
        <v>155</v>
      </c>
      <c r="B55" s="177"/>
      <c r="V55" s="167"/>
    </row>
    <row r="56" spans="1:22" x14ac:dyDescent="0.25">
      <c r="A56" s="183" t="s">
        <v>160</v>
      </c>
      <c r="B56" s="177"/>
      <c r="V56" s="167"/>
    </row>
    <row r="57" spans="1:22" x14ac:dyDescent="0.25">
      <c r="A57" s="183" t="s">
        <v>165</v>
      </c>
      <c r="B57" s="177"/>
      <c r="V57" s="167"/>
    </row>
    <row r="58" spans="1:22" x14ac:dyDescent="0.25">
      <c r="A58" s="183" t="s">
        <v>172</v>
      </c>
      <c r="B58" s="177"/>
      <c r="V58" s="167"/>
    </row>
    <row r="59" spans="1:22" x14ac:dyDescent="0.25">
      <c r="A59" s="183" t="s">
        <v>173</v>
      </c>
      <c r="B59" s="177"/>
      <c r="V59" s="167"/>
    </row>
    <row r="60" spans="1:22" x14ac:dyDescent="0.25">
      <c r="A60" s="183" t="s">
        <v>174</v>
      </c>
      <c r="B60" s="177"/>
      <c r="V60" s="167"/>
    </row>
    <row r="61" spans="1:22" x14ac:dyDescent="0.25">
      <c r="A61" s="183" t="s">
        <v>175</v>
      </c>
      <c r="B61" s="177"/>
      <c r="V61" s="167"/>
    </row>
    <row r="62" spans="1:22" x14ac:dyDescent="0.25">
      <c r="A62" s="183" t="s">
        <v>176</v>
      </c>
      <c r="B62" s="177"/>
      <c r="V62" s="167"/>
    </row>
    <row r="63" spans="1:22" x14ac:dyDescent="0.25">
      <c r="A63" s="183" t="s">
        <v>189</v>
      </c>
      <c r="B63" s="177"/>
      <c r="V63" s="167"/>
    </row>
    <row r="64" spans="1:22" x14ac:dyDescent="0.25">
      <c r="A64" s="183" t="s">
        <v>217</v>
      </c>
      <c r="B64" s="177"/>
      <c r="R64">
        <v>0.5</v>
      </c>
      <c r="S64">
        <v>0.5</v>
      </c>
      <c r="V64" s="167">
        <v>0.5</v>
      </c>
    </row>
    <row r="65" spans="1:22" ht="15.75" thickBot="1" x14ac:dyDescent="0.3">
      <c r="A65" s="184" t="s">
        <v>210</v>
      </c>
      <c r="B65" s="177"/>
      <c r="V65" s="167"/>
    </row>
    <row r="66" spans="1:22" ht="15.75" thickBot="1" x14ac:dyDescent="0.3">
      <c r="A66" s="185" t="s">
        <v>203</v>
      </c>
      <c r="B66" s="178"/>
      <c r="C66" s="168"/>
      <c r="D66" s="168"/>
      <c r="E66" s="168"/>
      <c r="F66" s="168"/>
      <c r="G66" s="168"/>
      <c r="H66" s="168"/>
      <c r="I66" s="168"/>
      <c r="J66" s="168"/>
      <c r="K66" s="168"/>
      <c r="L66" s="168"/>
      <c r="M66" s="168"/>
      <c r="N66" s="168"/>
      <c r="O66" s="168"/>
      <c r="P66" s="168"/>
      <c r="Q66" s="168"/>
      <c r="R66" s="168">
        <v>0.5</v>
      </c>
      <c r="S66" s="168">
        <v>0.5</v>
      </c>
      <c r="T66" s="168"/>
      <c r="U66" s="168"/>
      <c r="V66" s="169">
        <v>0.5</v>
      </c>
    </row>
    <row r="67" spans="1:22" ht="15.75" thickBot="1" x14ac:dyDescent="0.3">
      <c r="A67" s="159"/>
      <c r="V67" s="167"/>
    </row>
    <row r="68" spans="1:22" x14ac:dyDescent="0.25">
      <c r="A68" s="164"/>
      <c r="B68" s="157" t="s">
        <v>101</v>
      </c>
      <c r="C68" s="157" t="s">
        <v>46</v>
      </c>
      <c r="D68" s="157" t="s">
        <v>47</v>
      </c>
      <c r="E68" s="157" t="s">
        <v>44</v>
      </c>
      <c r="F68" s="157" t="s">
        <v>45</v>
      </c>
      <c r="G68" s="157" t="s">
        <v>168</v>
      </c>
      <c r="H68" s="157" t="s">
        <v>140</v>
      </c>
      <c r="I68" s="157" t="s">
        <v>48</v>
      </c>
      <c r="J68" s="157" t="s">
        <v>51</v>
      </c>
      <c r="K68" s="157" t="s">
        <v>57</v>
      </c>
      <c r="L68" s="157" t="s">
        <v>58</v>
      </c>
      <c r="M68" s="157" t="s">
        <v>100</v>
      </c>
      <c r="N68" s="157" t="s">
        <v>52</v>
      </c>
      <c r="O68" s="157" t="s">
        <v>53</v>
      </c>
      <c r="P68" s="157" t="s">
        <v>54</v>
      </c>
      <c r="Q68" s="157" t="s">
        <v>59</v>
      </c>
      <c r="R68" s="157" t="s">
        <v>42</v>
      </c>
      <c r="S68" s="157" t="s">
        <v>43</v>
      </c>
      <c r="T68" s="157" t="s">
        <v>56</v>
      </c>
      <c r="U68" s="157" t="s">
        <v>55</v>
      </c>
      <c r="V68" s="158" t="s">
        <v>203</v>
      </c>
    </row>
    <row r="69" spans="1:22" x14ac:dyDescent="0.25">
      <c r="A69" s="165" t="s">
        <v>223</v>
      </c>
      <c r="B69" s="160" t="e">
        <f>AVERAGE(B$54:B$65)</f>
        <v>#DIV/0!</v>
      </c>
      <c r="C69" s="160" t="e">
        <f t="shared" ref="C69:V69" si="3">AVERAGE(C$54:C$65)</f>
        <v>#DIV/0!</v>
      </c>
      <c r="D69" s="160" t="e">
        <f t="shared" si="3"/>
        <v>#DIV/0!</v>
      </c>
      <c r="E69" s="160" t="e">
        <f t="shared" si="3"/>
        <v>#DIV/0!</v>
      </c>
      <c r="F69" s="160" t="e">
        <f t="shared" si="3"/>
        <v>#DIV/0!</v>
      </c>
      <c r="G69" s="160" t="e">
        <f t="shared" si="3"/>
        <v>#DIV/0!</v>
      </c>
      <c r="H69" s="160" t="e">
        <f t="shared" si="3"/>
        <v>#DIV/0!</v>
      </c>
      <c r="I69" s="160" t="e">
        <f t="shared" si="3"/>
        <v>#DIV/0!</v>
      </c>
      <c r="J69" s="160" t="e">
        <f t="shared" si="3"/>
        <v>#DIV/0!</v>
      </c>
      <c r="K69" s="160" t="e">
        <f t="shared" si="3"/>
        <v>#DIV/0!</v>
      </c>
      <c r="L69" s="160" t="e">
        <f t="shared" si="3"/>
        <v>#DIV/0!</v>
      </c>
      <c r="M69" s="160" t="e">
        <f t="shared" si="3"/>
        <v>#DIV/0!</v>
      </c>
      <c r="N69" s="160" t="e">
        <f t="shared" si="3"/>
        <v>#DIV/0!</v>
      </c>
      <c r="O69" s="160" t="e">
        <f t="shared" si="3"/>
        <v>#DIV/0!</v>
      </c>
      <c r="P69" s="160" t="e">
        <f t="shared" si="3"/>
        <v>#DIV/0!</v>
      </c>
      <c r="Q69" s="160" t="e">
        <f t="shared" si="3"/>
        <v>#DIV/0!</v>
      </c>
      <c r="R69" s="160">
        <f t="shared" si="3"/>
        <v>0.5</v>
      </c>
      <c r="S69" s="160">
        <f t="shared" si="3"/>
        <v>0.5</v>
      </c>
      <c r="T69" s="160" t="e">
        <f t="shared" si="3"/>
        <v>#DIV/0!</v>
      </c>
      <c r="U69" s="160" t="e">
        <f t="shared" si="3"/>
        <v>#DIV/0!</v>
      </c>
      <c r="V69" s="160">
        <f t="shared" si="3"/>
        <v>0.5</v>
      </c>
    </row>
    <row r="70" spans="1:22" x14ac:dyDescent="0.25">
      <c r="A70" s="165" t="s">
        <v>162</v>
      </c>
      <c r="B70" s="160">
        <f>MIN(B$54:B$65)</f>
        <v>0</v>
      </c>
      <c r="C70" s="160">
        <f t="shared" ref="C70:V70" si="4">MIN(C$54:C$65)</f>
        <v>0</v>
      </c>
      <c r="D70" s="160">
        <f t="shared" si="4"/>
        <v>0</v>
      </c>
      <c r="E70" s="160">
        <f t="shared" si="4"/>
        <v>0</v>
      </c>
      <c r="F70" s="160">
        <f t="shared" si="4"/>
        <v>0</v>
      </c>
      <c r="G70" s="160">
        <f t="shared" si="4"/>
        <v>0</v>
      </c>
      <c r="H70" s="160">
        <f t="shared" si="4"/>
        <v>0</v>
      </c>
      <c r="I70" s="160">
        <f t="shared" si="4"/>
        <v>0</v>
      </c>
      <c r="J70" s="160">
        <f t="shared" si="4"/>
        <v>0</v>
      </c>
      <c r="K70" s="160">
        <f t="shared" si="4"/>
        <v>0</v>
      </c>
      <c r="L70" s="160">
        <f t="shared" si="4"/>
        <v>0</v>
      </c>
      <c r="M70" s="160">
        <f t="shared" si="4"/>
        <v>0</v>
      </c>
      <c r="N70" s="160">
        <f t="shared" si="4"/>
        <v>0</v>
      </c>
      <c r="O70" s="160">
        <f t="shared" si="4"/>
        <v>0</v>
      </c>
      <c r="P70" s="160">
        <f t="shared" si="4"/>
        <v>0</v>
      </c>
      <c r="Q70" s="160">
        <f t="shared" si="4"/>
        <v>0</v>
      </c>
      <c r="R70" s="160">
        <f t="shared" si="4"/>
        <v>0.5</v>
      </c>
      <c r="S70" s="160">
        <f t="shared" si="4"/>
        <v>0.5</v>
      </c>
      <c r="T70" s="160">
        <f t="shared" si="4"/>
        <v>0</v>
      </c>
      <c r="U70" s="160">
        <f t="shared" si="4"/>
        <v>0</v>
      </c>
      <c r="V70" s="160">
        <f t="shared" si="4"/>
        <v>0.5</v>
      </c>
    </row>
    <row r="71" spans="1:22" ht="15.75" thickBot="1" x14ac:dyDescent="0.3">
      <c r="A71" s="166" t="s">
        <v>161</v>
      </c>
      <c r="B71" s="162">
        <f>MAX(B$54:B$65)</f>
        <v>0</v>
      </c>
      <c r="C71" s="162">
        <f t="shared" ref="C71:V71" si="5">MAX(C$54:C$65)</f>
        <v>0</v>
      </c>
      <c r="D71" s="162">
        <f t="shared" si="5"/>
        <v>0</v>
      </c>
      <c r="E71" s="162">
        <f t="shared" si="5"/>
        <v>0</v>
      </c>
      <c r="F71" s="162">
        <f t="shared" si="5"/>
        <v>0</v>
      </c>
      <c r="G71" s="162">
        <f t="shared" si="5"/>
        <v>0</v>
      </c>
      <c r="H71" s="162">
        <f t="shared" si="5"/>
        <v>0</v>
      </c>
      <c r="I71" s="162">
        <f t="shared" si="5"/>
        <v>0</v>
      </c>
      <c r="J71" s="162">
        <f t="shared" si="5"/>
        <v>0</v>
      </c>
      <c r="K71" s="162">
        <f t="shared" si="5"/>
        <v>0</v>
      </c>
      <c r="L71" s="162">
        <f t="shared" si="5"/>
        <v>0</v>
      </c>
      <c r="M71" s="162">
        <f t="shared" si="5"/>
        <v>0</v>
      </c>
      <c r="N71" s="162">
        <f t="shared" si="5"/>
        <v>0</v>
      </c>
      <c r="O71" s="162">
        <f t="shared" si="5"/>
        <v>0</v>
      </c>
      <c r="P71" s="162">
        <f t="shared" si="5"/>
        <v>0</v>
      </c>
      <c r="Q71" s="162">
        <f t="shared" si="5"/>
        <v>0</v>
      </c>
      <c r="R71" s="162">
        <f t="shared" si="5"/>
        <v>0.5</v>
      </c>
      <c r="S71" s="162">
        <f t="shared" si="5"/>
        <v>0.5</v>
      </c>
      <c r="T71" s="162">
        <f t="shared" si="5"/>
        <v>0</v>
      </c>
      <c r="U71" s="162">
        <f t="shared" si="5"/>
        <v>0</v>
      </c>
      <c r="V71" s="162">
        <f t="shared" si="5"/>
        <v>0.5</v>
      </c>
    </row>
    <row r="72" spans="1:22" x14ac:dyDescent="0.25">
      <c r="B72" s="156"/>
      <c r="C72" s="156"/>
      <c r="D72" s="156"/>
      <c r="E72" s="156"/>
      <c r="F72" s="156"/>
      <c r="G72" s="156"/>
      <c r="H72" s="156"/>
      <c r="I72" s="156"/>
      <c r="J72" s="156"/>
      <c r="K72" s="156"/>
      <c r="L72" s="156"/>
      <c r="M72" s="156"/>
      <c r="N72" s="156"/>
      <c r="O72" s="156"/>
      <c r="P72" s="156"/>
      <c r="Q72" s="156"/>
      <c r="R72" s="156"/>
      <c r="S72" s="156"/>
      <c r="T72" s="156"/>
    </row>
    <row r="96" spans="1:1" s="191" customFormat="1" ht="33" customHeight="1" x14ac:dyDescent="0.25">
      <c r="A96" s="192" t="s">
        <v>227</v>
      </c>
    </row>
    <row r="97" spans="1:15" ht="15.75" thickBot="1" x14ac:dyDescent="0.3"/>
    <row r="98" spans="1:15" ht="15.75" thickBot="1" x14ac:dyDescent="0.3">
      <c r="A98" s="172" t="s">
        <v>204</v>
      </c>
      <c r="B98" s="173" t="s">
        <v>224</v>
      </c>
    </row>
    <row r="99" spans="1:15" ht="15.75" thickBot="1" x14ac:dyDescent="0.3"/>
    <row r="100" spans="1:15" ht="15.75" thickBot="1" x14ac:dyDescent="0.3">
      <c r="A100" s="179" t="s">
        <v>235</v>
      </c>
      <c r="B100" s="179" t="s">
        <v>201</v>
      </c>
      <c r="C100" s="180"/>
      <c r="D100" s="181"/>
      <c r="E100" s="181"/>
      <c r="F100" s="181"/>
      <c r="G100" s="181"/>
      <c r="H100" s="181"/>
      <c r="I100" s="181"/>
      <c r="J100" s="181"/>
      <c r="K100" s="181"/>
      <c r="L100" s="181"/>
      <c r="M100" s="181"/>
      <c r="N100" s="181"/>
      <c r="O100" s="173"/>
    </row>
    <row r="101" spans="1:15" ht="15.75" thickBot="1" x14ac:dyDescent="0.3">
      <c r="A101" s="179" t="s">
        <v>202</v>
      </c>
      <c r="B101" s="180" t="s">
        <v>47</v>
      </c>
      <c r="C101" s="181" t="s">
        <v>45</v>
      </c>
      <c r="D101" s="181" t="s">
        <v>140</v>
      </c>
      <c r="E101" s="181" t="s">
        <v>141</v>
      </c>
      <c r="F101" s="181" t="s">
        <v>194</v>
      </c>
      <c r="G101" s="181" t="s">
        <v>51</v>
      </c>
      <c r="H101" s="181" t="s">
        <v>58</v>
      </c>
      <c r="I101" s="181" t="s">
        <v>205</v>
      </c>
      <c r="J101" s="181" t="s">
        <v>53</v>
      </c>
      <c r="K101" s="181" t="s">
        <v>59</v>
      </c>
      <c r="L101" s="181" t="s">
        <v>42</v>
      </c>
      <c r="M101" s="181" t="s">
        <v>43</v>
      </c>
      <c r="N101" s="173" t="s">
        <v>56</v>
      </c>
      <c r="O101" s="186" t="s">
        <v>203</v>
      </c>
    </row>
    <row r="102" spans="1:15" x14ac:dyDescent="0.25">
      <c r="A102" s="182" t="s">
        <v>211</v>
      </c>
      <c r="B102" s="174"/>
      <c r="C102" s="175"/>
      <c r="D102" s="175"/>
      <c r="E102" s="175"/>
      <c r="F102" s="175">
        <v>1</v>
      </c>
      <c r="G102" s="175"/>
      <c r="H102" s="175"/>
      <c r="I102" s="175"/>
      <c r="J102" s="175"/>
      <c r="K102" s="175"/>
      <c r="L102" s="175">
        <v>0.5</v>
      </c>
      <c r="M102" s="175">
        <v>1</v>
      </c>
      <c r="N102" s="175"/>
      <c r="O102" s="176">
        <v>0.83333333333333337</v>
      </c>
    </row>
    <row r="103" spans="1:15" x14ac:dyDescent="0.25">
      <c r="A103" s="183" t="s">
        <v>212</v>
      </c>
      <c r="B103" s="177"/>
      <c r="F103">
        <v>0.6</v>
      </c>
      <c r="L103">
        <v>0.5</v>
      </c>
      <c r="M103">
        <v>1</v>
      </c>
      <c r="O103" s="167">
        <v>0.70000000000000007</v>
      </c>
    </row>
    <row r="104" spans="1:15" x14ac:dyDescent="0.25">
      <c r="A104" s="183" t="s">
        <v>215</v>
      </c>
      <c r="B104" s="177"/>
      <c r="D104">
        <v>3</v>
      </c>
      <c r="F104">
        <v>0.6</v>
      </c>
      <c r="L104">
        <v>0.5</v>
      </c>
      <c r="M104">
        <v>1</v>
      </c>
      <c r="O104" s="167">
        <v>1.2749999999999999</v>
      </c>
    </row>
    <row r="105" spans="1:15" x14ac:dyDescent="0.25">
      <c r="A105" s="183" t="s">
        <v>208</v>
      </c>
      <c r="B105" s="177"/>
      <c r="O105" s="167"/>
    </row>
    <row r="106" spans="1:15" x14ac:dyDescent="0.25">
      <c r="A106" s="183" t="s">
        <v>216</v>
      </c>
      <c r="B106" s="177"/>
      <c r="F106">
        <v>0.6</v>
      </c>
      <c r="L106">
        <v>1</v>
      </c>
      <c r="M106">
        <v>0.6</v>
      </c>
      <c r="O106" s="167">
        <v>0.73333333333333339</v>
      </c>
    </row>
    <row r="107" spans="1:15" x14ac:dyDescent="0.25">
      <c r="A107" s="183" t="s">
        <v>214</v>
      </c>
      <c r="B107" s="177"/>
      <c r="F107">
        <v>1</v>
      </c>
      <c r="L107">
        <v>0.2</v>
      </c>
      <c r="M107">
        <v>0.2</v>
      </c>
      <c r="O107" s="167">
        <v>0.46666666666666662</v>
      </c>
    </row>
    <row r="108" spans="1:15" x14ac:dyDescent="0.25">
      <c r="A108" s="183" t="s">
        <v>213</v>
      </c>
      <c r="B108" s="177"/>
      <c r="F108">
        <v>1</v>
      </c>
      <c r="L108">
        <v>0.4</v>
      </c>
      <c r="M108">
        <v>0.4</v>
      </c>
      <c r="O108" s="167">
        <v>0.6</v>
      </c>
    </row>
    <row r="109" spans="1:15" x14ac:dyDescent="0.25">
      <c r="A109" s="183" t="s">
        <v>209</v>
      </c>
      <c r="B109" s="177"/>
      <c r="L109">
        <v>0.5</v>
      </c>
      <c r="M109">
        <v>0.5</v>
      </c>
      <c r="O109" s="167">
        <v>0.5</v>
      </c>
    </row>
    <row r="110" spans="1:15" x14ac:dyDescent="0.25">
      <c r="A110" s="183" t="s">
        <v>220</v>
      </c>
      <c r="B110" s="177"/>
      <c r="F110">
        <v>2</v>
      </c>
      <c r="L110">
        <v>2.5</v>
      </c>
      <c r="M110">
        <v>0.5</v>
      </c>
      <c r="O110" s="167">
        <v>1.6666666666666667</v>
      </c>
    </row>
    <row r="111" spans="1:15" x14ac:dyDescent="0.25">
      <c r="A111" s="183" t="s">
        <v>219</v>
      </c>
      <c r="B111" s="177"/>
      <c r="F111">
        <v>3</v>
      </c>
      <c r="L111">
        <v>0.5</v>
      </c>
      <c r="M111">
        <v>0.5</v>
      </c>
      <c r="O111" s="167">
        <v>1.3333333333333333</v>
      </c>
    </row>
    <row r="112" spans="1:15" ht="15.75" thickBot="1" x14ac:dyDescent="0.3">
      <c r="A112" s="184" t="s">
        <v>218</v>
      </c>
      <c r="B112" s="177"/>
      <c r="F112">
        <v>3</v>
      </c>
      <c r="I112">
        <v>0</v>
      </c>
      <c r="L112">
        <v>0.5</v>
      </c>
      <c r="M112">
        <v>1</v>
      </c>
      <c r="O112" s="167">
        <v>1.125</v>
      </c>
    </row>
    <row r="113" spans="1:22" ht="15.75" thickBot="1" x14ac:dyDescent="0.3">
      <c r="A113" s="159" t="s">
        <v>245</v>
      </c>
      <c r="B113" s="177"/>
      <c r="F113">
        <v>3</v>
      </c>
      <c r="I113">
        <v>0</v>
      </c>
      <c r="L113">
        <v>0.4</v>
      </c>
      <c r="M113">
        <v>0.4</v>
      </c>
      <c r="O113" s="167">
        <v>0.95</v>
      </c>
    </row>
    <row r="114" spans="1:22" ht="15.75" thickBot="1" x14ac:dyDescent="0.3">
      <c r="A114" s="185" t="s">
        <v>203</v>
      </c>
      <c r="B114" s="178"/>
      <c r="C114" s="168"/>
      <c r="D114" s="168">
        <v>3</v>
      </c>
      <c r="E114" s="168"/>
      <c r="F114" s="168">
        <v>1.58</v>
      </c>
      <c r="G114" s="168"/>
      <c r="H114" s="168"/>
      <c r="I114" s="168">
        <v>0</v>
      </c>
      <c r="J114" s="168"/>
      <c r="K114" s="168"/>
      <c r="L114" s="168">
        <v>0.68181818181818177</v>
      </c>
      <c r="M114" s="168">
        <v>0.6454545454545455</v>
      </c>
      <c r="N114" s="168"/>
      <c r="O114" s="169">
        <v>0.95428571428571429</v>
      </c>
    </row>
    <row r="115" spans="1:22" ht="15.75" thickBot="1" x14ac:dyDescent="0.3">
      <c r="V115" s="167"/>
    </row>
    <row r="116" spans="1:22" x14ac:dyDescent="0.25">
      <c r="A116" s="164"/>
      <c r="B116" s="170" t="s">
        <v>47</v>
      </c>
      <c r="C116" s="170" t="s">
        <v>45</v>
      </c>
      <c r="D116" s="170" t="s">
        <v>140</v>
      </c>
      <c r="E116" s="170" t="s">
        <v>141</v>
      </c>
      <c r="F116" s="170" t="s">
        <v>194</v>
      </c>
      <c r="G116" s="170" t="s">
        <v>51</v>
      </c>
      <c r="H116" s="170" t="s">
        <v>58</v>
      </c>
      <c r="I116" s="170" t="s">
        <v>205</v>
      </c>
      <c r="J116" s="170" t="s">
        <v>53</v>
      </c>
      <c r="K116" s="170" t="s">
        <v>59</v>
      </c>
      <c r="L116" s="170" t="s">
        <v>42</v>
      </c>
      <c r="M116" s="170" t="s">
        <v>43</v>
      </c>
      <c r="N116" s="170" t="s">
        <v>56</v>
      </c>
      <c r="O116" s="171" t="s">
        <v>203</v>
      </c>
    </row>
    <row r="117" spans="1:22" x14ac:dyDescent="0.25">
      <c r="A117" s="165" t="s">
        <v>223</v>
      </c>
      <c r="B117" s="160" t="e">
        <f>AVERAGE(B$102:B$112)</f>
        <v>#DIV/0!</v>
      </c>
      <c r="C117" s="160" t="e">
        <f t="shared" ref="C117:O117" si="6">AVERAGE(C$102:C$112)</f>
        <v>#DIV/0!</v>
      </c>
      <c r="D117" s="160">
        <f t="shared" si="6"/>
        <v>3</v>
      </c>
      <c r="E117" s="160" t="e">
        <f t="shared" si="6"/>
        <v>#DIV/0!</v>
      </c>
      <c r="F117" s="160">
        <f t="shared" si="6"/>
        <v>1.4222222222222223</v>
      </c>
      <c r="G117" s="160" t="e">
        <f t="shared" si="6"/>
        <v>#DIV/0!</v>
      </c>
      <c r="H117" s="160" t="e">
        <f t="shared" si="6"/>
        <v>#DIV/0!</v>
      </c>
      <c r="I117" s="160">
        <f t="shared" si="6"/>
        <v>0</v>
      </c>
      <c r="J117" s="160" t="e">
        <f t="shared" si="6"/>
        <v>#DIV/0!</v>
      </c>
      <c r="K117" s="160" t="e">
        <f t="shared" si="6"/>
        <v>#DIV/0!</v>
      </c>
      <c r="L117" s="160">
        <f t="shared" si="6"/>
        <v>0.71</v>
      </c>
      <c r="M117" s="160">
        <f t="shared" si="6"/>
        <v>0.67</v>
      </c>
      <c r="N117" s="160" t="e">
        <f t="shared" si="6"/>
        <v>#DIV/0!</v>
      </c>
      <c r="O117" s="160">
        <f t="shared" si="6"/>
        <v>0.92333333333333345</v>
      </c>
    </row>
    <row r="118" spans="1:22" x14ac:dyDescent="0.25">
      <c r="A118" s="165" t="s">
        <v>162</v>
      </c>
      <c r="B118" s="160">
        <f>MIN(B$102:B$112)</f>
        <v>0</v>
      </c>
      <c r="C118" s="160">
        <f t="shared" ref="C118:O118" si="7">MIN(C$102:C$112)</f>
        <v>0</v>
      </c>
      <c r="D118" s="160">
        <f t="shared" si="7"/>
        <v>3</v>
      </c>
      <c r="E118" s="160">
        <f t="shared" si="7"/>
        <v>0</v>
      </c>
      <c r="F118" s="160">
        <f t="shared" si="7"/>
        <v>0.6</v>
      </c>
      <c r="G118" s="160">
        <f t="shared" si="7"/>
        <v>0</v>
      </c>
      <c r="H118" s="160">
        <f t="shared" si="7"/>
        <v>0</v>
      </c>
      <c r="I118" s="160">
        <f t="shared" si="7"/>
        <v>0</v>
      </c>
      <c r="J118" s="160">
        <f t="shared" si="7"/>
        <v>0</v>
      </c>
      <c r="K118" s="160">
        <f t="shared" si="7"/>
        <v>0</v>
      </c>
      <c r="L118" s="160">
        <f t="shared" si="7"/>
        <v>0.2</v>
      </c>
      <c r="M118" s="160">
        <f t="shared" si="7"/>
        <v>0.2</v>
      </c>
      <c r="N118" s="160">
        <f t="shared" si="7"/>
        <v>0</v>
      </c>
      <c r="O118" s="160">
        <f t="shared" si="7"/>
        <v>0.46666666666666662</v>
      </c>
    </row>
    <row r="119" spans="1:22" ht="15.75" thickBot="1" x14ac:dyDescent="0.3">
      <c r="A119" s="166" t="s">
        <v>161</v>
      </c>
      <c r="B119" s="162">
        <f>MAX(B$102:B$112)</f>
        <v>0</v>
      </c>
      <c r="C119" s="162">
        <f t="shared" ref="C119:O119" si="8">MAX(C$102:C$112)</f>
        <v>0</v>
      </c>
      <c r="D119" s="162">
        <f t="shared" si="8"/>
        <v>3</v>
      </c>
      <c r="E119" s="162">
        <f t="shared" si="8"/>
        <v>0</v>
      </c>
      <c r="F119" s="162">
        <f t="shared" si="8"/>
        <v>3</v>
      </c>
      <c r="G119" s="162">
        <f t="shared" si="8"/>
        <v>0</v>
      </c>
      <c r="H119" s="162">
        <f t="shared" si="8"/>
        <v>0</v>
      </c>
      <c r="I119" s="162">
        <f t="shared" si="8"/>
        <v>0</v>
      </c>
      <c r="J119" s="162">
        <f t="shared" si="8"/>
        <v>0</v>
      </c>
      <c r="K119" s="162">
        <f t="shared" si="8"/>
        <v>0</v>
      </c>
      <c r="L119" s="162">
        <f t="shared" si="8"/>
        <v>2.5</v>
      </c>
      <c r="M119" s="162">
        <f t="shared" si="8"/>
        <v>1</v>
      </c>
      <c r="N119" s="162">
        <f t="shared" si="8"/>
        <v>0</v>
      </c>
      <c r="O119" s="162">
        <f t="shared" si="8"/>
        <v>1.6666666666666667</v>
      </c>
    </row>
    <row r="120" spans="1:22" x14ac:dyDescent="0.25">
      <c r="B120" s="156"/>
      <c r="C120" s="156"/>
      <c r="D120" s="156"/>
      <c r="E120" s="156"/>
      <c r="F120" s="156"/>
      <c r="G120" s="156"/>
      <c r="H120" s="156"/>
      <c r="I120" s="156"/>
      <c r="J120" s="156"/>
      <c r="K120" s="156"/>
      <c r="L120" s="156"/>
      <c r="M120" s="156"/>
      <c r="N120" s="156"/>
      <c r="O120" s="156"/>
      <c r="P120" s="156"/>
      <c r="Q120" s="156"/>
      <c r="R120" s="156"/>
      <c r="S120" s="156"/>
      <c r="T120" s="156"/>
    </row>
    <row r="141" spans="1:2" s="191" customFormat="1" ht="33" customHeight="1" x14ac:dyDescent="0.25">
      <c r="A141" s="192" t="s">
        <v>243</v>
      </c>
    </row>
    <row r="142" spans="1:2" ht="15.75" thickBot="1" x14ac:dyDescent="0.3"/>
    <row r="143" spans="1:2" ht="15.75" thickBot="1" x14ac:dyDescent="0.3">
      <c r="A143" s="172" t="s">
        <v>204</v>
      </c>
      <c r="B143" s="173" t="s">
        <v>244</v>
      </c>
    </row>
    <row r="144" spans="1:2" ht="15.75" thickBot="1" x14ac:dyDescent="0.3"/>
    <row r="145" spans="1:27" ht="15.75" thickBot="1" x14ac:dyDescent="0.3">
      <c r="A145" s="179" t="s">
        <v>235</v>
      </c>
      <c r="B145" s="179" t="s">
        <v>201</v>
      </c>
      <c r="C145" s="180"/>
      <c r="D145" s="181"/>
      <c r="E145" s="181"/>
      <c r="F145" s="181"/>
      <c r="G145" s="181"/>
      <c r="H145" s="181"/>
      <c r="I145" s="181"/>
      <c r="J145" s="181"/>
      <c r="K145" s="181"/>
      <c r="L145" s="181"/>
      <c r="M145" s="173"/>
    </row>
    <row r="146" spans="1:27" ht="15.75" thickBot="1" x14ac:dyDescent="0.3">
      <c r="A146" s="179" t="s">
        <v>202</v>
      </c>
      <c r="B146" s="180" t="s">
        <v>47</v>
      </c>
      <c r="C146" s="181" t="s">
        <v>45</v>
      </c>
      <c r="D146" s="181" t="s">
        <v>194</v>
      </c>
      <c r="E146" s="181" t="s">
        <v>51</v>
      </c>
      <c r="F146" s="181" t="s">
        <v>58</v>
      </c>
      <c r="G146" s="181" t="s">
        <v>205</v>
      </c>
      <c r="H146" s="181" t="s">
        <v>53</v>
      </c>
      <c r="I146" s="181" t="s">
        <v>59</v>
      </c>
      <c r="J146" s="181" t="s">
        <v>42</v>
      </c>
      <c r="K146" s="181" t="s">
        <v>43</v>
      </c>
      <c r="L146" s="173" t="s">
        <v>56</v>
      </c>
      <c r="M146" s="186" t="s">
        <v>203</v>
      </c>
      <c r="P146" s="12"/>
      <c r="Q146" s="12"/>
      <c r="R146" s="12"/>
      <c r="S146" s="12"/>
      <c r="T146" s="12"/>
      <c r="U146" s="12"/>
      <c r="V146" s="12"/>
      <c r="W146" s="12"/>
      <c r="X146" s="12"/>
      <c r="Y146" s="12"/>
      <c r="Z146" s="12"/>
      <c r="AA146" s="12"/>
    </row>
    <row r="147" spans="1:27" x14ac:dyDescent="0.25">
      <c r="A147" s="159" t="s">
        <v>240</v>
      </c>
      <c r="B147" s="174"/>
      <c r="C147" s="175"/>
      <c r="D147" s="175">
        <v>0.6</v>
      </c>
      <c r="E147" s="175"/>
      <c r="F147" s="175"/>
      <c r="G147" s="175">
        <v>0.33</v>
      </c>
      <c r="H147" s="175"/>
      <c r="I147" s="175"/>
      <c r="J147" s="175">
        <v>0.2</v>
      </c>
      <c r="K147" s="175">
        <v>0.2</v>
      </c>
      <c r="L147" s="175"/>
      <c r="M147" s="176">
        <v>0.33249999999999996</v>
      </c>
    </row>
    <row r="148" spans="1:27" x14ac:dyDescent="0.25">
      <c r="A148" s="159" t="s">
        <v>241</v>
      </c>
      <c r="B148" s="177"/>
      <c r="D148">
        <v>6</v>
      </c>
      <c r="G148">
        <v>3</v>
      </c>
      <c r="J148">
        <v>0.4</v>
      </c>
      <c r="K148">
        <v>0.4</v>
      </c>
      <c r="M148" s="167">
        <v>2.4500000000000002</v>
      </c>
    </row>
    <row r="149" spans="1:27" x14ac:dyDescent="0.25">
      <c r="A149" s="159" t="s">
        <v>242</v>
      </c>
      <c r="B149" s="177"/>
      <c r="D149">
        <v>10</v>
      </c>
      <c r="G149">
        <v>4</v>
      </c>
      <c r="J149">
        <v>1</v>
      </c>
      <c r="K149">
        <v>0.6</v>
      </c>
      <c r="M149" s="167">
        <v>3.9</v>
      </c>
    </row>
    <row r="150" spans="1:27" ht="15.75" thickBot="1" x14ac:dyDescent="0.3">
      <c r="A150" s="159" t="s">
        <v>247</v>
      </c>
      <c r="B150" s="177"/>
      <c r="D150">
        <v>10</v>
      </c>
      <c r="G150">
        <v>4</v>
      </c>
      <c r="J150">
        <v>0</v>
      </c>
      <c r="K150">
        <v>0.4</v>
      </c>
      <c r="M150" s="167">
        <v>3.6</v>
      </c>
    </row>
    <row r="151" spans="1:27" ht="15.75" thickBot="1" x14ac:dyDescent="0.3">
      <c r="A151" s="185" t="s">
        <v>203</v>
      </c>
      <c r="B151" s="178"/>
      <c r="C151" s="168"/>
      <c r="D151" s="168">
        <v>6.65</v>
      </c>
      <c r="E151" s="168"/>
      <c r="F151" s="168"/>
      <c r="G151" s="168">
        <v>2.8325</v>
      </c>
      <c r="H151" s="168"/>
      <c r="I151" s="168"/>
      <c r="J151" s="168">
        <v>0.4</v>
      </c>
      <c r="K151" s="168">
        <v>0.4</v>
      </c>
      <c r="L151" s="168"/>
      <c r="M151" s="169">
        <v>2.5706250000000002</v>
      </c>
    </row>
    <row r="157" spans="1:27" ht="15.75" thickBot="1" x14ac:dyDescent="0.3"/>
    <row r="158" spans="1:27" ht="15.75" thickBot="1" x14ac:dyDescent="0.3"/>
    <row r="159" spans="1:27" ht="15.75" thickBot="1" x14ac:dyDescent="0.3"/>
    <row r="160" spans="1:27" ht="15.75" thickBot="1" x14ac:dyDescent="0.3">
      <c r="V160" s="167"/>
    </row>
    <row r="161" spans="1:20" ht="15.75" thickBot="1" x14ac:dyDescent="0.3">
      <c r="A161" s="164"/>
      <c r="B161" s="187" t="s">
        <v>47</v>
      </c>
      <c r="C161" s="188" t="s">
        <v>45</v>
      </c>
      <c r="D161" s="188" t="s">
        <v>194</v>
      </c>
      <c r="E161" s="188" t="s">
        <v>51</v>
      </c>
      <c r="F161" s="188" t="s">
        <v>58</v>
      </c>
      <c r="G161" s="188" t="s">
        <v>205</v>
      </c>
      <c r="H161" s="188" t="s">
        <v>53</v>
      </c>
      <c r="I161" s="188" t="s">
        <v>59</v>
      </c>
      <c r="J161" s="188" t="s">
        <v>42</v>
      </c>
      <c r="K161" s="188" t="s">
        <v>43</v>
      </c>
      <c r="L161" s="189" t="s">
        <v>56</v>
      </c>
      <c r="M161" s="190" t="s">
        <v>203</v>
      </c>
      <c r="N161" s="170"/>
      <c r="O161" s="171"/>
    </row>
    <row r="162" spans="1:20" x14ac:dyDescent="0.25">
      <c r="A162" s="165" t="s">
        <v>223</v>
      </c>
      <c r="B162" s="160" t="e">
        <f>AVERAGE(B147:B149)</f>
        <v>#DIV/0!</v>
      </c>
      <c r="C162" s="160" t="e">
        <f t="shared" ref="C162:M162" si="9">AVERAGE(C147:C149)</f>
        <v>#DIV/0!</v>
      </c>
      <c r="D162" s="160">
        <f t="shared" si="9"/>
        <v>5.5333333333333341</v>
      </c>
      <c r="E162" s="160" t="e">
        <f t="shared" si="9"/>
        <v>#DIV/0!</v>
      </c>
      <c r="F162" s="160" t="e">
        <f t="shared" si="9"/>
        <v>#DIV/0!</v>
      </c>
      <c r="G162" s="160">
        <f t="shared" si="9"/>
        <v>2.4433333333333334</v>
      </c>
      <c r="H162" s="160" t="e">
        <f t="shared" si="9"/>
        <v>#DIV/0!</v>
      </c>
      <c r="I162" s="160" t="e">
        <f t="shared" si="9"/>
        <v>#DIV/0!</v>
      </c>
      <c r="J162" s="160">
        <f t="shared" si="9"/>
        <v>0.53333333333333333</v>
      </c>
      <c r="K162" s="160">
        <f t="shared" si="9"/>
        <v>0.40000000000000008</v>
      </c>
      <c r="L162" s="160" t="e">
        <f t="shared" si="9"/>
        <v>#DIV/0!</v>
      </c>
      <c r="M162" s="160">
        <f t="shared" si="9"/>
        <v>2.2275</v>
      </c>
      <c r="N162" s="160"/>
      <c r="O162" s="160"/>
      <c r="P162" s="160"/>
    </row>
    <row r="163" spans="1:20" x14ac:dyDescent="0.25">
      <c r="A163" s="165" t="s">
        <v>162</v>
      </c>
      <c r="B163" s="160">
        <f>MIN(B147:B149)</f>
        <v>0</v>
      </c>
      <c r="C163" s="160">
        <f t="shared" ref="C163:M163" si="10">MIN(C147:C149)</f>
        <v>0</v>
      </c>
      <c r="D163" s="160">
        <f t="shared" si="10"/>
        <v>0.6</v>
      </c>
      <c r="E163" s="160">
        <f t="shared" si="10"/>
        <v>0</v>
      </c>
      <c r="F163" s="160">
        <f t="shared" si="10"/>
        <v>0</v>
      </c>
      <c r="G163" s="160">
        <f t="shared" si="10"/>
        <v>0.33</v>
      </c>
      <c r="H163" s="160">
        <f t="shared" si="10"/>
        <v>0</v>
      </c>
      <c r="I163" s="160">
        <f t="shared" si="10"/>
        <v>0</v>
      </c>
      <c r="J163" s="160">
        <f t="shared" si="10"/>
        <v>0.2</v>
      </c>
      <c r="K163" s="160">
        <f t="shared" si="10"/>
        <v>0.2</v>
      </c>
      <c r="L163" s="160">
        <f t="shared" si="10"/>
        <v>0</v>
      </c>
      <c r="M163" s="160">
        <f t="shared" si="10"/>
        <v>0.33249999999999996</v>
      </c>
      <c r="N163" s="160"/>
      <c r="O163" s="160"/>
      <c r="P163" s="160"/>
    </row>
    <row r="164" spans="1:20" ht="15.75" thickBot="1" x14ac:dyDescent="0.3">
      <c r="A164" s="166" t="s">
        <v>161</v>
      </c>
      <c r="B164" s="162">
        <f>MAX(B147:B149)</f>
        <v>0</v>
      </c>
      <c r="C164" s="162">
        <f t="shared" ref="C164:M164" si="11">MAX(C147:C149)</f>
        <v>0</v>
      </c>
      <c r="D164" s="162">
        <f t="shared" si="11"/>
        <v>10</v>
      </c>
      <c r="E164" s="162">
        <f t="shared" si="11"/>
        <v>0</v>
      </c>
      <c r="F164" s="162">
        <f t="shared" si="11"/>
        <v>0</v>
      </c>
      <c r="G164" s="162">
        <f t="shared" si="11"/>
        <v>4</v>
      </c>
      <c r="H164" s="162">
        <f t="shared" si="11"/>
        <v>0</v>
      </c>
      <c r="I164" s="162">
        <f t="shared" si="11"/>
        <v>0</v>
      </c>
      <c r="J164" s="162">
        <f t="shared" si="11"/>
        <v>1</v>
      </c>
      <c r="K164" s="162">
        <f t="shared" si="11"/>
        <v>0.6</v>
      </c>
      <c r="L164" s="162">
        <f t="shared" si="11"/>
        <v>0</v>
      </c>
      <c r="M164" s="162">
        <f t="shared" si="11"/>
        <v>3.9</v>
      </c>
      <c r="N164" s="162"/>
      <c r="O164" s="162"/>
      <c r="P164" s="162"/>
    </row>
    <row r="165" spans="1:20" x14ac:dyDescent="0.25">
      <c r="B165" s="156"/>
      <c r="C165" s="156"/>
      <c r="D165" s="156"/>
      <c r="E165" s="156"/>
      <c r="F165" s="156"/>
      <c r="G165" s="156"/>
      <c r="H165" s="156"/>
      <c r="I165" s="156"/>
      <c r="J165" s="156"/>
      <c r="K165" s="156"/>
      <c r="L165" s="156"/>
      <c r="M165" s="156"/>
      <c r="N165" s="156"/>
      <c r="O165" s="156"/>
      <c r="P165" s="156"/>
      <c r="Q165" s="156"/>
      <c r="R165" s="156"/>
      <c r="S165" s="156"/>
      <c r="T165" s="156"/>
    </row>
    <row r="189" spans="1:26" s="191" customFormat="1" ht="33" customHeight="1" x14ac:dyDescent="0.25">
      <c r="A189" s="192" t="s">
        <v>228</v>
      </c>
    </row>
    <row r="190" spans="1:26" ht="15.75" thickBot="1" x14ac:dyDescent="0.3"/>
    <row r="191" spans="1:26" ht="15.75" thickBot="1" x14ac:dyDescent="0.3">
      <c r="A191" s="179" t="s">
        <v>235</v>
      </c>
      <c r="B191" s="179" t="s">
        <v>201</v>
      </c>
      <c r="C191" s="180"/>
      <c r="D191" s="181"/>
      <c r="E191" s="181"/>
      <c r="F191" s="181"/>
      <c r="G191" s="181"/>
      <c r="H191" s="181"/>
      <c r="I191" s="181"/>
      <c r="J191" s="181"/>
      <c r="K191" s="181"/>
      <c r="L191" s="181"/>
      <c r="M191" s="181"/>
      <c r="N191" s="181"/>
      <c r="O191" s="181"/>
      <c r="P191" s="181"/>
      <c r="Q191" s="181"/>
      <c r="R191" s="181"/>
      <c r="S191" s="181"/>
      <c r="T191" s="181"/>
      <c r="U191" s="181"/>
      <c r="V191" s="181"/>
      <c r="W191" s="181"/>
      <c r="X191" s="181"/>
      <c r="Y191" s="181"/>
      <c r="Z191" s="173"/>
    </row>
    <row r="192" spans="1:26" ht="15.75" thickBot="1" x14ac:dyDescent="0.3">
      <c r="A192" s="179" t="s">
        <v>202</v>
      </c>
      <c r="B192" s="180" t="s">
        <v>101</v>
      </c>
      <c r="C192" s="181" t="s">
        <v>46</v>
      </c>
      <c r="D192" s="181" t="s">
        <v>47</v>
      </c>
      <c r="E192" s="181" t="s">
        <v>44</v>
      </c>
      <c r="F192" s="181" t="s">
        <v>45</v>
      </c>
      <c r="G192" s="181" t="s">
        <v>168</v>
      </c>
      <c r="H192" s="181" t="s">
        <v>140</v>
      </c>
      <c r="I192" s="181" t="s">
        <v>141</v>
      </c>
      <c r="J192" s="181" t="s">
        <v>194</v>
      </c>
      <c r="K192" s="181" t="s">
        <v>48</v>
      </c>
      <c r="L192" s="181" t="s">
        <v>51</v>
      </c>
      <c r="M192" s="181" t="s">
        <v>57</v>
      </c>
      <c r="N192" s="181" t="s">
        <v>58</v>
      </c>
      <c r="O192" s="181" t="s">
        <v>100</v>
      </c>
      <c r="P192" s="181" t="s">
        <v>205</v>
      </c>
      <c r="Q192" s="181" t="s">
        <v>52</v>
      </c>
      <c r="R192" s="181" t="s">
        <v>53</v>
      </c>
      <c r="S192" s="181" t="s">
        <v>54</v>
      </c>
      <c r="T192" s="181" t="s">
        <v>59</v>
      </c>
      <c r="U192" s="181" t="s">
        <v>170</v>
      </c>
      <c r="V192" s="181" t="s">
        <v>42</v>
      </c>
      <c r="W192" s="181" t="s">
        <v>43</v>
      </c>
      <c r="X192" s="181" t="s">
        <v>56</v>
      </c>
      <c r="Y192" s="173" t="s">
        <v>55</v>
      </c>
      <c r="Z192" s="186" t="s">
        <v>203</v>
      </c>
    </row>
    <row r="193" spans="1:26" x14ac:dyDescent="0.25">
      <c r="A193" s="182" t="s">
        <v>142</v>
      </c>
      <c r="B193" s="174"/>
      <c r="C193" s="175"/>
      <c r="D193" s="175"/>
      <c r="E193" s="175"/>
      <c r="F193" s="175"/>
      <c r="G193" s="175"/>
      <c r="H193" s="175"/>
      <c r="I193" s="175"/>
      <c r="J193" s="175"/>
      <c r="K193" s="175"/>
      <c r="L193" s="175"/>
      <c r="M193" s="175"/>
      <c r="N193" s="175"/>
      <c r="O193" s="175"/>
      <c r="P193" s="175"/>
      <c r="Q193" s="175"/>
      <c r="R193" s="175"/>
      <c r="S193" s="175"/>
      <c r="T193" s="175"/>
      <c r="U193" s="175"/>
      <c r="V193" s="175"/>
      <c r="W193" s="175"/>
      <c r="X193" s="175"/>
      <c r="Y193" s="175"/>
      <c r="Z193" s="176"/>
    </row>
    <row r="194" spans="1:26" x14ac:dyDescent="0.25">
      <c r="A194" s="183" t="s">
        <v>143</v>
      </c>
      <c r="B194" s="177"/>
      <c r="V194">
        <v>0.5</v>
      </c>
      <c r="W194">
        <v>0.5</v>
      </c>
      <c r="Z194" s="167">
        <v>0.5</v>
      </c>
    </row>
    <row r="195" spans="1:26" x14ac:dyDescent="0.25">
      <c r="A195" s="183" t="s">
        <v>144</v>
      </c>
      <c r="B195" s="177"/>
      <c r="D195">
        <v>0.6</v>
      </c>
      <c r="F195">
        <v>0.5</v>
      </c>
      <c r="L195">
        <v>0.2</v>
      </c>
      <c r="N195">
        <v>0.2</v>
      </c>
      <c r="R195">
        <v>0.4</v>
      </c>
      <c r="T195">
        <v>0.4</v>
      </c>
      <c r="V195">
        <v>0.5</v>
      </c>
      <c r="W195">
        <v>0.5</v>
      </c>
      <c r="X195">
        <v>0.5</v>
      </c>
      <c r="Y195">
        <v>0.5</v>
      </c>
      <c r="Z195" s="167">
        <v>0.43</v>
      </c>
    </row>
    <row r="196" spans="1:26" x14ac:dyDescent="0.25">
      <c r="A196" s="183" t="s">
        <v>145</v>
      </c>
      <c r="B196" s="177"/>
      <c r="O196">
        <v>0.2</v>
      </c>
      <c r="V196">
        <v>0.5</v>
      </c>
      <c r="W196">
        <v>0.5</v>
      </c>
      <c r="X196">
        <v>0.2</v>
      </c>
      <c r="Y196">
        <v>0.6</v>
      </c>
      <c r="Z196" s="167">
        <v>0.4</v>
      </c>
    </row>
    <row r="197" spans="1:26" x14ac:dyDescent="0.25">
      <c r="A197" s="183" t="s">
        <v>146</v>
      </c>
      <c r="B197" s="177"/>
      <c r="O197">
        <v>0.88</v>
      </c>
      <c r="V197">
        <v>0.5</v>
      </c>
      <c r="W197">
        <v>0.5</v>
      </c>
      <c r="X197">
        <v>2.64</v>
      </c>
      <c r="Y197">
        <v>1.76</v>
      </c>
      <c r="Z197" s="167">
        <v>1.2559999999999998</v>
      </c>
    </row>
    <row r="198" spans="1:26" x14ac:dyDescent="0.25">
      <c r="A198" s="183" t="s">
        <v>147</v>
      </c>
      <c r="B198" s="177"/>
      <c r="V198">
        <v>0.5</v>
      </c>
      <c r="Z198" s="167">
        <v>0.5</v>
      </c>
    </row>
    <row r="199" spans="1:26" x14ac:dyDescent="0.25">
      <c r="A199" s="183" t="s">
        <v>148</v>
      </c>
      <c r="B199" s="177"/>
      <c r="V199">
        <v>0.5</v>
      </c>
      <c r="W199">
        <v>0.5</v>
      </c>
      <c r="Z199" s="167">
        <v>0.5</v>
      </c>
    </row>
    <row r="200" spans="1:26" x14ac:dyDescent="0.25">
      <c r="A200" s="183" t="s">
        <v>149</v>
      </c>
      <c r="B200" s="177"/>
      <c r="D200">
        <v>0.4</v>
      </c>
      <c r="E200">
        <v>0.4</v>
      </c>
      <c r="F200">
        <v>0.6</v>
      </c>
      <c r="L200">
        <v>0.2</v>
      </c>
      <c r="N200">
        <v>0.2</v>
      </c>
      <c r="R200">
        <v>0.2</v>
      </c>
      <c r="T200">
        <v>0.2</v>
      </c>
      <c r="V200">
        <v>0.5</v>
      </c>
      <c r="W200">
        <v>0.5</v>
      </c>
      <c r="X200">
        <v>0.2</v>
      </c>
      <c r="Y200">
        <v>0.2</v>
      </c>
      <c r="Z200" s="167">
        <v>0.32727272727272727</v>
      </c>
    </row>
    <row r="201" spans="1:26" x14ac:dyDescent="0.25">
      <c r="A201" s="183" t="s">
        <v>150</v>
      </c>
      <c r="B201" s="177"/>
      <c r="Z201" s="167"/>
    </row>
    <row r="202" spans="1:26" x14ac:dyDescent="0.25">
      <c r="A202" s="183" t="s">
        <v>151</v>
      </c>
      <c r="B202" s="177"/>
      <c r="Z202" s="167"/>
    </row>
    <row r="203" spans="1:26" x14ac:dyDescent="0.25">
      <c r="A203" s="183" t="s">
        <v>155</v>
      </c>
      <c r="B203" s="177"/>
      <c r="Z203" s="167"/>
    </row>
    <row r="204" spans="1:26" x14ac:dyDescent="0.25">
      <c r="A204" s="183" t="s">
        <v>160</v>
      </c>
      <c r="B204" s="177"/>
      <c r="Z204" s="167"/>
    </row>
    <row r="205" spans="1:26" x14ac:dyDescent="0.25">
      <c r="A205" s="183" t="s">
        <v>165</v>
      </c>
      <c r="B205" s="177"/>
      <c r="Z205" s="167"/>
    </row>
    <row r="206" spans="1:26" x14ac:dyDescent="0.25">
      <c r="A206" s="183" t="s">
        <v>172</v>
      </c>
      <c r="B206" s="177"/>
      <c r="Z206" s="167"/>
    </row>
    <row r="207" spans="1:26" x14ac:dyDescent="0.25">
      <c r="A207" s="183" t="s">
        <v>173</v>
      </c>
      <c r="B207" s="177"/>
      <c r="Z207" s="167"/>
    </row>
    <row r="208" spans="1:26" x14ac:dyDescent="0.25">
      <c r="A208" s="183" t="s">
        <v>174</v>
      </c>
      <c r="B208" s="177"/>
      <c r="Z208" s="167"/>
    </row>
    <row r="209" spans="1:26" x14ac:dyDescent="0.25">
      <c r="A209" s="183" t="s">
        <v>175</v>
      </c>
      <c r="B209" s="177"/>
      <c r="Z209" s="167"/>
    </row>
    <row r="210" spans="1:26" x14ac:dyDescent="0.25">
      <c r="A210" s="183" t="s">
        <v>176</v>
      </c>
      <c r="B210" s="177"/>
      <c r="Z210" s="167"/>
    </row>
    <row r="211" spans="1:26" x14ac:dyDescent="0.25">
      <c r="A211" s="183" t="s">
        <v>189</v>
      </c>
      <c r="B211" s="177"/>
      <c r="Z211" s="167"/>
    </row>
    <row r="212" spans="1:26" x14ac:dyDescent="0.25">
      <c r="A212" s="183" t="s">
        <v>217</v>
      </c>
      <c r="B212" s="177"/>
      <c r="V212">
        <v>0.5</v>
      </c>
      <c r="W212">
        <v>0.5</v>
      </c>
      <c r="Z212" s="167">
        <v>0.5</v>
      </c>
    </row>
    <row r="213" spans="1:26" x14ac:dyDescent="0.25">
      <c r="A213" s="183" t="s">
        <v>210</v>
      </c>
      <c r="B213" s="177"/>
      <c r="Z213" s="167"/>
    </row>
    <row r="214" spans="1:26" x14ac:dyDescent="0.25">
      <c r="A214" s="183" t="s">
        <v>211</v>
      </c>
      <c r="B214" s="177"/>
      <c r="J214">
        <v>1</v>
      </c>
      <c r="V214">
        <v>0.5</v>
      </c>
      <c r="W214">
        <v>1</v>
      </c>
      <c r="Z214" s="167">
        <v>0.83333333333333337</v>
      </c>
    </row>
    <row r="215" spans="1:26" x14ac:dyDescent="0.25">
      <c r="A215" s="183" t="s">
        <v>212</v>
      </c>
      <c r="B215" s="177"/>
      <c r="J215">
        <v>0.6</v>
      </c>
      <c r="V215">
        <v>0.5</v>
      </c>
      <c r="W215">
        <v>1</v>
      </c>
      <c r="Z215" s="167">
        <v>0.70000000000000007</v>
      </c>
    </row>
    <row r="216" spans="1:26" x14ac:dyDescent="0.25">
      <c r="A216" s="183" t="s">
        <v>215</v>
      </c>
      <c r="B216" s="177"/>
      <c r="H216">
        <v>3</v>
      </c>
      <c r="J216">
        <v>0.6</v>
      </c>
      <c r="V216">
        <v>0.5</v>
      </c>
      <c r="W216">
        <v>1</v>
      </c>
      <c r="Z216" s="167">
        <v>1.2749999999999999</v>
      </c>
    </row>
    <row r="217" spans="1:26" x14ac:dyDescent="0.25">
      <c r="A217" s="183" t="s">
        <v>208</v>
      </c>
      <c r="B217" s="177"/>
      <c r="Z217" s="167"/>
    </row>
    <row r="218" spans="1:26" x14ac:dyDescent="0.25">
      <c r="A218" s="183" t="s">
        <v>216</v>
      </c>
      <c r="B218" s="177"/>
      <c r="J218">
        <v>0.6</v>
      </c>
      <c r="V218">
        <v>1</v>
      </c>
      <c r="W218">
        <v>0.6</v>
      </c>
      <c r="Z218" s="167">
        <v>0.73333333333333339</v>
      </c>
    </row>
    <row r="219" spans="1:26" x14ac:dyDescent="0.25">
      <c r="A219" s="183" t="s">
        <v>214</v>
      </c>
      <c r="B219" s="177"/>
      <c r="J219">
        <v>1</v>
      </c>
      <c r="V219">
        <v>0.2</v>
      </c>
      <c r="W219">
        <v>0.2</v>
      </c>
      <c r="Z219" s="167">
        <v>0.46666666666666662</v>
      </c>
    </row>
    <row r="220" spans="1:26" x14ac:dyDescent="0.25">
      <c r="A220" s="183" t="s">
        <v>213</v>
      </c>
      <c r="B220" s="177"/>
      <c r="J220">
        <v>1</v>
      </c>
      <c r="V220">
        <v>0.4</v>
      </c>
      <c r="W220">
        <v>0.4</v>
      </c>
      <c r="Z220" s="167">
        <v>0.6</v>
      </c>
    </row>
    <row r="221" spans="1:26" x14ac:dyDescent="0.25">
      <c r="A221" s="183" t="s">
        <v>209</v>
      </c>
      <c r="B221" s="177"/>
      <c r="V221">
        <v>0.5</v>
      </c>
      <c r="W221">
        <v>0.5</v>
      </c>
      <c r="Z221" s="167">
        <v>0.5</v>
      </c>
    </row>
    <row r="222" spans="1:26" x14ac:dyDescent="0.25">
      <c r="A222" s="183" t="s">
        <v>220</v>
      </c>
      <c r="B222" s="177"/>
      <c r="J222">
        <v>2</v>
      </c>
      <c r="V222">
        <v>2.5</v>
      </c>
      <c r="W222">
        <v>0.5</v>
      </c>
      <c r="Z222" s="167">
        <v>1.6666666666666667</v>
      </c>
    </row>
    <row r="223" spans="1:26" x14ac:dyDescent="0.25">
      <c r="A223" s="183" t="s">
        <v>219</v>
      </c>
      <c r="B223" s="177"/>
      <c r="J223">
        <v>3</v>
      </c>
      <c r="V223">
        <v>0.5</v>
      </c>
      <c r="W223">
        <v>0.5</v>
      </c>
      <c r="Z223" s="167">
        <v>1.3333333333333333</v>
      </c>
    </row>
    <row r="224" spans="1:26" x14ac:dyDescent="0.25">
      <c r="A224" s="183" t="s">
        <v>218</v>
      </c>
      <c r="B224" s="177"/>
      <c r="J224">
        <v>3</v>
      </c>
      <c r="P224">
        <v>0</v>
      </c>
      <c r="V224">
        <v>0.5</v>
      </c>
      <c r="W224">
        <v>1</v>
      </c>
      <c r="Z224" s="167">
        <v>1.125</v>
      </c>
    </row>
    <row r="225" spans="1:27" x14ac:dyDescent="0.25">
      <c r="A225" s="183" t="s">
        <v>245</v>
      </c>
      <c r="B225" s="177"/>
      <c r="J225">
        <v>3</v>
      </c>
      <c r="P225">
        <v>0</v>
      </c>
      <c r="V225">
        <v>0.4</v>
      </c>
      <c r="W225">
        <v>0.4</v>
      </c>
      <c r="Z225" s="167">
        <v>0.95</v>
      </c>
    </row>
    <row r="226" spans="1:27" x14ac:dyDescent="0.25">
      <c r="A226" s="183" t="s">
        <v>240</v>
      </c>
      <c r="B226" s="177"/>
      <c r="J226">
        <v>0.6</v>
      </c>
      <c r="P226">
        <v>0.33</v>
      </c>
      <c r="V226">
        <v>0.2</v>
      </c>
      <c r="W226">
        <v>0.2</v>
      </c>
      <c r="Z226" s="167">
        <v>0.33249999999999996</v>
      </c>
    </row>
    <row r="227" spans="1:27" x14ac:dyDescent="0.25">
      <c r="A227" s="183" t="s">
        <v>241</v>
      </c>
      <c r="B227" s="177"/>
      <c r="J227">
        <v>6</v>
      </c>
      <c r="P227">
        <v>3</v>
      </c>
      <c r="V227">
        <v>0.4</v>
      </c>
      <c r="W227">
        <v>0.4</v>
      </c>
      <c r="Z227" s="167">
        <v>2.4500000000000002</v>
      </c>
    </row>
    <row r="228" spans="1:27" x14ac:dyDescent="0.25">
      <c r="A228" s="183" t="s">
        <v>242</v>
      </c>
      <c r="B228" s="177"/>
      <c r="J228">
        <v>10</v>
      </c>
      <c r="P228">
        <v>4</v>
      </c>
      <c r="V228">
        <v>1</v>
      </c>
      <c r="W228">
        <v>0.6</v>
      </c>
      <c r="Z228" s="167">
        <v>3.9</v>
      </c>
    </row>
    <row r="229" spans="1:27" ht="15.75" thickBot="1" x14ac:dyDescent="0.3">
      <c r="A229" s="184" t="s">
        <v>247</v>
      </c>
      <c r="B229" s="177"/>
      <c r="J229">
        <v>10</v>
      </c>
      <c r="P229">
        <v>4</v>
      </c>
      <c r="V229">
        <v>0</v>
      </c>
      <c r="W229">
        <v>0.4</v>
      </c>
      <c r="Z229" s="167">
        <v>3.6</v>
      </c>
    </row>
    <row r="230" spans="1:27" ht="15.75" thickBot="1" x14ac:dyDescent="0.3">
      <c r="A230" s="185" t="s">
        <v>203</v>
      </c>
      <c r="B230" s="178"/>
      <c r="C230" s="168"/>
      <c r="D230" s="168">
        <v>0.5</v>
      </c>
      <c r="E230" s="168">
        <v>0.4</v>
      </c>
      <c r="F230" s="168">
        <v>0.55000000000000004</v>
      </c>
      <c r="G230" s="168"/>
      <c r="H230" s="168">
        <v>3</v>
      </c>
      <c r="I230" s="168"/>
      <c r="J230" s="168">
        <v>3.0285714285714289</v>
      </c>
      <c r="K230" s="168"/>
      <c r="L230" s="168">
        <v>0.2</v>
      </c>
      <c r="M230" s="168"/>
      <c r="N230" s="168">
        <v>0.2</v>
      </c>
      <c r="O230" s="168">
        <v>0.54</v>
      </c>
      <c r="P230" s="168">
        <v>1.8883333333333334</v>
      </c>
      <c r="Q230" s="168"/>
      <c r="R230" s="168">
        <v>0.30000000000000004</v>
      </c>
      <c r="S230" s="168"/>
      <c r="T230" s="168">
        <v>0.30000000000000004</v>
      </c>
      <c r="U230" s="168"/>
      <c r="V230" s="168">
        <v>0.56956521739130439</v>
      </c>
      <c r="W230" s="168">
        <v>0.55454545454545456</v>
      </c>
      <c r="X230" s="168">
        <v>0.88500000000000001</v>
      </c>
      <c r="Y230" s="168">
        <v>0.76500000000000012</v>
      </c>
      <c r="Z230" s="169">
        <v>1.0585393258426965</v>
      </c>
    </row>
    <row r="231" spans="1:27" x14ac:dyDescent="0.25">
      <c r="A231" s="13"/>
    </row>
    <row r="234" spans="1:27" ht="15.75" thickBot="1" x14ac:dyDescent="0.3"/>
    <row r="235" spans="1:27" x14ac:dyDescent="0.25">
      <c r="A235" s="164"/>
      <c r="B235" s="170" t="s">
        <v>101</v>
      </c>
      <c r="C235" s="170" t="s">
        <v>46</v>
      </c>
      <c r="D235" s="170" t="s">
        <v>47</v>
      </c>
      <c r="E235" s="170" t="s">
        <v>44</v>
      </c>
      <c r="F235" s="170" t="s">
        <v>45</v>
      </c>
      <c r="G235" s="170" t="s">
        <v>168</v>
      </c>
      <c r="H235" s="170" t="s">
        <v>140</v>
      </c>
      <c r="I235" s="170" t="s">
        <v>141</v>
      </c>
      <c r="J235" s="170" t="s">
        <v>194</v>
      </c>
      <c r="K235" s="170" t="s">
        <v>48</v>
      </c>
      <c r="L235" s="170" t="s">
        <v>51</v>
      </c>
      <c r="M235" s="170" t="s">
        <v>57</v>
      </c>
      <c r="N235" s="170" t="s">
        <v>58</v>
      </c>
      <c r="O235" s="170" t="s">
        <v>100</v>
      </c>
      <c r="P235" s="170" t="s">
        <v>205</v>
      </c>
      <c r="Q235" s="170" t="s">
        <v>52</v>
      </c>
      <c r="R235" s="170" t="s">
        <v>53</v>
      </c>
      <c r="S235" s="170" t="s">
        <v>54</v>
      </c>
      <c r="T235" s="170" t="s">
        <v>59</v>
      </c>
      <c r="U235" s="170" t="s">
        <v>170</v>
      </c>
      <c r="V235" s="170" t="s">
        <v>42</v>
      </c>
      <c r="W235" s="170" t="s">
        <v>43</v>
      </c>
      <c r="X235" s="170" t="s">
        <v>56</v>
      </c>
      <c r="Y235" s="170" t="s">
        <v>55</v>
      </c>
      <c r="Z235" s="171" t="s">
        <v>203</v>
      </c>
      <c r="AA235" t="s">
        <v>203</v>
      </c>
    </row>
    <row r="236" spans="1:27" x14ac:dyDescent="0.25">
      <c r="A236" s="165" t="s">
        <v>223</v>
      </c>
      <c r="B236" s="160" t="e">
        <f>AVERAGE(B193:B228)</f>
        <v>#DIV/0!</v>
      </c>
      <c r="C236" s="160" t="e">
        <f t="shared" ref="C236:Z236" si="12">AVERAGE(C193:C228)</f>
        <v>#DIV/0!</v>
      </c>
      <c r="D236" s="160">
        <f t="shared" si="12"/>
        <v>0.5</v>
      </c>
      <c r="E236" s="160">
        <f t="shared" si="12"/>
        <v>0.4</v>
      </c>
      <c r="F236" s="160">
        <f t="shared" si="12"/>
        <v>0.55000000000000004</v>
      </c>
      <c r="G236" s="160" t="e">
        <f t="shared" si="12"/>
        <v>#DIV/0!</v>
      </c>
      <c r="H236" s="160">
        <f t="shared" si="12"/>
        <v>3</v>
      </c>
      <c r="I236" s="160" t="e">
        <f t="shared" si="12"/>
        <v>#DIV/0!</v>
      </c>
      <c r="J236" s="160">
        <f t="shared" si="12"/>
        <v>2.4923076923076928</v>
      </c>
      <c r="K236" s="160" t="e">
        <f t="shared" si="12"/>
        <v>#DIV/0!</v>
      </c>
      <c r="L236" s="160">
        <f t="shared" si="12"/>
        <v>0.2</v>
      </c>
      <c r="M236" s="160" t="e">
        <f t="shared" si="12"/>
        <v>#DIV/0!</v>
      </c>
      <c r="N236" s="160">
        <f t="shared" si="12"/>
        <v>0.2</v>
      </c>
      <c r="O236" s="160">
        <f t="shared" si="12"/>
        <v>0.54</v>
      </c>
      <c r="P236" s="160">
        <f t="shared" si="12"/>
        <v>1.466</v>
      </c>
      <c r="Q236" s="160" t="e">
        <f t="shared" si="12"/>
        <v>#DIV/0!</v>
      </c>
      <c r="R236" s="160">
        <f t="shared" si="12"/>
        <v>0.30000000000000004</v>
      </c>
      <c r="S236" s="160" t="e">
        <f t="shared" si="12"/>
        <v>#DIV/0!</v>
      </c>
      <c r="T236" s="160">
        <f t="shared" si="12"/>
        <v>0.30000000000000004</v>
      </c>
      <c r="U236" s="160" t="e">
        <f t="shared" si="12"/>
        <v>#DIV/0!</v>
      </c>
      <c r="V236" s="160">
        <f t="shared" si="12"/>
        <v>0.59545454545454557</v>
      </c>
      <c r="W236" s="160">
        <f t="shared" si="12"/>
        <v>0.56190476190476191</v>
      </c>
      <c r="X236" s="160">
        <f t="shared" si="12"/>
        <v>0.88500000000000001</v>
      </c>
      <c r="Y236" s="160">
        <f t="shared" si="12"/>
        <v>0.76500000000000012</v>
      </c>
      <c r="Z236" s="160">
        <f t="shared" si="12"/>
        <v>0.96723209366391172</v>
      </c>
    </row>
    <row r="237" spans="1:27" x14ac:dyDescent="0.25">
      <c r="A237" s="165" t="s">
        <v>162</v>
      </c>
      <c r="B237" s="160">
        <f>MIN(B193:B228)</f>
        <v>0</v>
      </c>
      <c r="C237" s="160">
        <f t="shared" ref="C237:Z237" si="13">MIN(C193:C228)</f>
        <v>0</v>
      </c>
      <c r="D237" s="160">
        <f t="shared" si="13"/>
        <v>0.4</v>
      </c>
      <c r="E237" s="160">
        <f t="shared" si="13"/>
        <v>0.4</v>
      </c>
      <c r="F237" s="160">
        <f t="shared" si="13"/>
        <v>0.5</v>
      </c>
      <c r="G237" s="160">
        <f t="shared" si="13"/>
        <v>0</v>
      </c>
      <c r="H237" s="160">
        <f t="shared" si="13"/>
        <v>3</v>
      </c>
      <c r="I237" s="160">
        <f t="shared" si="13"/>
        <v>0</v>
      </c>
      <c r="J237" s="160">
        <f t="shared" si="13"/>
        <v>0.6</v>
      </c>
      <c r="K237" s="160">
        <f t="shared" si="13"/>
        <v>0</v>
      </c>
      <c r="L237" s="160">
        <f t="shared" si="13"/>
        <v>0.2</v>
      </c>
      <c r="M237" s="160">
        <f t="shared" si="13"/>
        <v>0</v>
      </c>
      <c r="N237" s="160">
        <f t="shared" si="13"/>
        <v>0.2</v>
      </c>
      <c r="O237" s="160">
        <f t="shared" si="13"/>
        <v>0.2</v>
      </c>
      <c r="P237" s="160">
        <f t="shared" si="13"/>
        <v>0</v>
      </c>
      <c r="Q237" s="160">
        <f t="shared" si="13"/>
        <v>0</v>
      </c>
      <c r="R237" s="160">
        <f t="shared" si="13"/>
        <v>0.2</v>
      </c>
      <c r="S237" s="160">
        <f t="shared" si="13"/>
        <v>0</v>
      </c>
      <c r="T237" s="160">
        <f t="shared" si="13"/>
        <v>0.2</v>
      </c>
      <c r="U237" s="160">
        <f t="shared" si="13"/>
        <v>0</v>
      </c>
      <c r="V237" s="160">
        <f t="shared" si="13"/>
        <v>0.2</v>
      </c>
      <c r="W237" s="160">
        <f t="shared" si="13"/>
        <v>0.2</v>
      </c>
      <c r="X237" s="160">
        <f t="shared" si="13"/>
        <v>0.2</v>
      </c>
      <c r="Y237" s="160">
        <f t="shared" si="13"/>
        <v>0.2</v>
      </c>
      <c r="Z237" s="160">
        <f t="shared" si="13"/>
        <v>0.32727272727272727</v>
      </c>
    </row>
    <row r="238" spans="1:27" ht="15.75" thickBot="1" x14ac:dyDescent="0.3">
      <c r="A238" s="166" t="s">
        <v>161</v>
      </c>
      <c r="B238" s="162">
        <f>MAX(B193:B228)</f>
        <v>0</v>
      </c>
      <c r="C238" s="162">
        <f t="shared" ref="C238:Z238" si="14">MAX(C193:C228)</f>
        <v>0</v>
      </c>
      <c r="D238" s="162">
        <f t="shared" si="14"/>
        <v>0.6</v>
      </c>
      <c r="E238" s="162">
        <f t="shared" si="14"/>
        <v>0.4</v>
      </c>
      <c r="F238" s="162">
        <f t="shared" si="14"/>
        <v>0.6</v>
      </c>
      <c r="G238" s="162">
        <f t="shared" si="14"/>
        <v>0</v>
      </c>
      <c r="H238" s="162">
        <f t="shared" si="14"/>
        <v>3</v>
      </c>
      <c r="I238" s="162">
        <f t="shared" si="14"/>
        <v>0</v>
      </c>
      <c r="J238" s="162">
        <f t="shared" si="14"/>
        <v>10</v>
      </c>
      <c r="K238" s="162">
        <f t="shared" si="14"/>
        <v>0</v>
      </c>
      <c r="L238" s="162">
        <f t="shared" si="14"/>
        <v>0.2</v>
      </c>
      <c r="M238" s="162">
        <f t="shared" si="14"/>
        <v>0</v>
      </c>
      <c r="N238" s="162">
        <f t="shared" si="14"/>
        <v>0.2</v>
      </c>
      <c r="O238" s="162">
        <f t="shared" si="14"/>
        <v>0.88</v>
      </c>
      <c r="P238" s="162">
        <f t="shared" si="14"/>
        <v>4</v>
      </c>
      <c r="Q238" s="162">
        <f t="shared" si="14"/>
        <v>0</v>
      </c>
      <c r="R238" s="162">
        <f t="shared" si="14"/>
        <v>0.4</v>
      </c>
      <c r="S238" s="162">
        <f t="shared" si="14"/>
        <v>0</v>
      </c>
      <c r="T238" s="162">
        <f t="shared" si="14"/>
        <v>0.4</v>
      </c>
      <c r="U238" s="162">
        <f t="shared" si="14"/>
        <v>0</v>
      </c>
      <c r="V238" s="162">
        <f t="shared" si="14"/>
        <v>2.5</v>
      </c>
      <c r="W238" s="162">
        <f t="shared" si="14"/>
        <v>1</v>
      </c>
      <c r="X238" s="162">
        <f t="shared" si="14"/>
        <v>2.64</v>
      </c>
      <c r="Y238" s="162">
        <f t="shared" si="14"/>
        <v>1.76</v>
      </c>
      <c r="Z238" s="162">
        <f t="shared" si="14"/>
        <v>3.9</v>
      </c>
    </row>
    <row r="239" spans="1:27" x14ac:dyDescent="0.25">
      <c r="B239" s="156"/>
      <c r="C239" s="156"/>
      <c r="D239" s="156"/>
      <c r="E239" s="156"/>
      <c r="F239" s="156"/>
      <c r="G239" s="156"/>
      <c r="H239" s="156"/>
      <c r="I239" s="156"/>
      <c r="J239" s="156"/>
      <c r="K239" s="156"/>
      <c r="L239" s="156"/>
      <c r="M239" s="156"/>
      <c r="N239" s="156"/>
      <c r="O239" s="156"/>
      <c r="P239" s="156"/>
      <c r="Q239" s="156"/>
      <c r="R239" s="156"/>
      <c r="S239" s="156"/>
      <c r="T239" s="156"/>
    </row>
  </sheetData>
  <pageMargins left="0.7" right="0.7" top="0.75" bottom="0.75" header="0.3" footer="0.3"/>
  <drawing r:id="rId6"/>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V238"/>
  <sheetViews>
    <sheetView topLeftCell="A233" zoomScale="55" zoomScaleNormal="55" workbookViewId="0">
      <selection activeCell="B235" sqref="B235:S237"/>
    </sheetView>
  </sheetViews>
  <sheetFormatPr baseColWidth="10" defaultRowHeight="15" x14ac:dyDescent="0.25"/>
  <cols>
    <col min="1" max="1" width="36.140625" customWidth="1"/>
    <col min="2" max="2" width="31.5703125" customWidth="1"/>
    <col min="3" max="4" width="19.42578125" bestFit="1" customWidth="1"/>
    <col min="5" max="5" width="17.85546875" bestFit="1" customWidth="1"/>
    <col min="6" max="6" width="19.42578125" bestFit="1" customWidth="1"/>
    <col min="7" max="7" width="19.42578125" customWidth="1"/>
    <col min="8" max="9" width="19.42578125" bestFit="1" customWidth="1"/>
    <col min="10" max="10" width="19.42578125" customWidth="1"/>
    <col min="11" max="13" width="19.42578125" bestFit="1" customWidth="1"/>
    <col min="14" max="14" width="10.5703125" bestFit="1" customWidth="1"/>
    <col min="15" max="18" width="19.42578125" customWidth="1"/>
    <col min="19" max="19" width="19.42578125" bestFit="1" customWidth="1"/>
    <col min="20" max="20" width="19.42578125" customWidth="1"/>
    <col min="21" max="21" width="10.5703125" customWidth="1"/>
    <col min="22" max="26" width="19.42578125" customWidth="1"/>
    <col min="27" max="27" width="13.42578125" bestFit="1" customWidth="1"/>
    <col min="28" max="29" width="12" bestFit="1" customWidth="1"/>
    <col min="30" max="30" width="7" bestFit="1" customWidth="1"/>
    <col min="31" max="31" width="6.42578125" bestFit="1" customWidth="1"/>
    <col min="32" max="33" width="6.85546875" bestFit="1" customWidth="1"/>
    <col min="34" max="34" width="12" bestFit="1" customWidth="1"/>
    <col min="35" max="35" width="11" bestFit="1" customWidth="1"/>
    <col min="36" max="36" width="12.5703125" bestFit="1" customWidth="1"/>
  </cols>
  <sheetData>
    <row r="1" spans="1:13" s="191" customFormat="1" ht="33" customHeight="1" x14ac:dyDescent="0.25">
      <c r="A1" s="192" t="s">
        <v>225</v>
      </c>
    </row>
    <row r="2" spans="1:13" ht="15.75" thickBot="1" x14ac:dyDescent="0.3"/>
    <row r="3" spans="1:13" ht="15.75" thickBot="1" x14ac:dyDescent="0.3">
      <c r="A3" s="172" t="s">
        <v>204</v>
      </c>
      <c r="B3" s="173" t="s">
        <v>221</v>
      </c>
    </row>
    <row r="4" spans="1:13" ht="15.75" thickBot="1" x14ac:dyDescent="0.3"/>
    <row r="5" spans="1:13" ht="15.75" thickBot="1" x14ac:dyDescent="0.3">
      <c r="A5" s="179" t="s">
        <v>236</v>
      </c>
      <c r="B5" s="179" t="s">
        <v>201</v>
      </c>
      <c r="C5" s="180"/>
      <c r="D5" s="181"/>
      <c r="E5" s="181"/>
      <c r="F5" s="181"/>
      <c r="G5" s="181"/>
      <c r="H5" s="181"/>
      <c r="I5" s="181"/>
      <c r="J5" s="181"/>
      <c r="K5" s="181"/>
      <c r="L5" s="181"/>
      <c r="M5" s="173"/>
    </row>
    <row r="6" spans="1:13" ht="15.75" thickBot="1" x14ac:dyDescent="0.3">
      <c r="A6" s="179" t="s">
        <v>202</v>
      </c>
      <c r="B6" s="180" t="s">
        <v>101</v>
      </c>
      <c r="C6" s="181" t="s">
        <v>47</v>
      </c>
      <c r="D6" s="181" t="s">
        <v>45</v>
      </c>
      <c r="E6" s="181" t="s">
        <v>51</v>
      </c>
      <c r="F6" s="181" t="s">
        <v>58</v>
      </c>
      <c r="G6" s="181" t="s">
        <v>53</v>
      </c>
      <c r="H6" s="181" t="s">
        <v>59</v>
      </c>
      <c r="I6" s="181" t="s">
        <v>42</v>
      </c>
      <c r="J6" s="181" t="s">
        <v>43</v>
      </c>
      <c r="K6" s="181" t="s">
        <v>56</v>
      </c>
      <c r="L6" s="173" t="s">
        <v>55</v>
      </c>
      <c r="M6" s="186" t="s">
        <v>203</v>
      </c>
    </row>
    <row r="7" spans="1:13" x14ac:dyDescent="0.25">
      <c r="A7" s="182" t="s">
        <v>142</v>
      </c>
      <c r="B7" s="174"/>
      <c r="C7" s="175">
        <v>55.555555555555564</v>
      </c>
      <c r="D7" s="175">
        <v>266.66666666666669</v>
      </c>
      <c r="E7" s="175">
        <v>0</v>
      </c>
      <c r="F7" s="175">
        <v>16.666666666666664</v>
      </c>
      <c r="G7" s="175">
        <v>577.77777777777771</v>
      </c>
      <c r="H7" s="175">
        <v>300</v>
      </c>
      <c r="I7" s="175">
        <v>1525.0000000000002</v>
      </c>
      <c r="J7" s="175">
        <v>1116.6666666666665</v>
      </c>
      <c r="K7" s="175">
        <v>3866.6666666666665</v>
      </c>
      <c r="L7" s="175">
        <v>666.66666666666674</v>
      </c>
      <c r="M7" s="176">
        <v>919.44444444444434</v>
      </c>
    </row>
    <row r="8" spans="1:13" x14ac:dyDescent="0.25">
      <c r="A8" s="183" t="s">
        <v>143</v>
      </c>
      <c r="B8" s="177"/>
      <c r="C8">
        <v>344.44444444444451</v>
      </c>
      <c r="D8">
        <v>33.333333333333329</v>
      </c>
      <c r="E8">
        <v>233.33333333333334</v>
      </c>
      <c r="F8">
        <v>100</v>
      </c>
      <c r="G8">
        <v>1616.6666666666667</v>
      </c>
      <c r="H8">
        <v>66.666666666666657</v>
      </c>
      <c r="I8">
        <v>5233.3333333333339</v>
      </c>
      <c r="J8">
        <v>983.33333333333337</v>
      </c>
      <c r="K8">
        <v>26566.666666666668</v>
      </c>
      <c r="L8">
        <v>2000</v>
      </c>
      <c r="M8" s="167">
        <v>3616.2037037037039</v>
      </c>
    </row>
    <row r="9" spans="1:13" x14ac:dyDescent="0.25">
      <c r="A9" s="183" t="s">
        <v>144</v>
      </c>
      <c r="B9" s="177"/>
      <c r="C9">
        <v>1083.3333333333335</v>
      </c>
      <c r="D9">
        <v>150</v>
      </c>
      <c r="E9">
        <v>1466.6666666666665</v>
      </c>
      <c r="F9">
        <v>400</v>
      </c>
      <c r="G9">
        <v>4400</v>
      </c>
      <c r="H9">
        <v>466.66666666666669</v>
      </c>
      <c r="I9">
        <v>11133.333333333332</v>
      </c>
      <c r="J9">
        <v>8866.6666666666679</v>
      </c>
      <c r="K9">
        <v>1366.6666666666665</v>
      </c>
      <c r="L9">
        <v>12200</v>
      </c>
      <c r="M9" s="167">
        <v>4153.3333333333339</v>
      </c>
    </row>
    <row r="10" spans="1:13" x14ac:dyDescent="0.25">
      <c r="A10" s="183" t="s">
        <v>145</v>
      </c>
      <c r="B10" s="177">
        <v>66.666666666666657</v>
      </c>
      <c r="C10">
        <v>83.333333333333343</v>
      </c>
      <c r="D10">
        <v>9466.6666666666679</v>
      </c>
      <c r="E10">
        <v>44.444444444444436</v>
      </c>
      <c r="F10">
        <v>0</v>
      </c>
      <c r="G10">
        <v>1216.6666666666665</v>
      </c>
      <c r="H10">
        <v>50</v>
      </c>
      <c r="I10">
        <v>12633.333333333334</v>
      </c>
      <c r="J10">
        <v>23033.333333333332</v>
      </c>
      <c r="K10">
        <v>2000</v>
      </c>
      <c r="L10">
        <v>3233.3333333333335</v>
      </c>
      <c r="M10" s="167">
        <v>6730.3418803418808</v>
      </c>
    </row>
    <row r="11" spans="1:13" x14ac:dyDescent="0.25">
      <c r="A11" s="183" t="s">
        <v>146</v>
      </c>
      <c r="B11" s="177">
        <v>50</v>
      </c>
      <c r="C11">
        <v>233.33333333333334</v>
      </c>
      <c r="D11">
        <v>66.666666666666657</v>
      </c>
      <c r="E11">
        <v>266.66666666666669</v>
      </c>
      <c r="F11">
        <v>100</v>
      </c>
      <c r="G11">
        <v>3733.3333333333335</v>
      </c>
      <c r="H11">
        <v>933.33333333333337</v>
      </c>
      <c r="I11">
        <v>12750</v>
      </c>
      <c r="J11">
        <v>6283.3333333333339</v>
      </c>
      <c r="K11">
        <v>3000</v>
      </c>
      <c r="L11">
        <v>2833.333333333333</v>
      </c>
      <c r="M11" s="167">
        <v>3791.0256410256411</v>
      </c>
    </row>
    <row r="12" spans="1:13" x14ac:dyDescent="0.25">
      <c r="A12" s="183" t="s">
        <v>147</v>
      </c>
      <c r="B12" s="177">
        <v>50</v>
      </c>
      <c r="C12">
        <v>183.33333333333331</v>
      </c>
      <c r="D12">
        <v>16.666666666666664</v>
      </c>
      <c r="E12">
        <v>2077.7777777777778</v>
      </c>
      <c r="F12">
        <v>100</v>
      </c>
      <c r="G12">
        <v>300</v>
      </c>
      <c r="H12">
        <v>1533.3333333333335</v>
      </c>
      <c r="I12">
        <v>6550</v>
      </c>
      <c r="J12">
        <v>18666.666666666668</v>
      </c>
      <c r="K12">
        <v>1500</v>
      </c>
      <c r="L12">
        <v>2800</v>
      </c>
      <c r="M12" s="167">
        <v>4538.0341880341884</v>
      </c>
    </row>
    <row r="13" spans="1:13" x14ac:dyDescent="0.25">
      <c r="A13" s="183" t="s">
        <v>148</v>
      </c>
      <c r="B13" s="177"/>
      <c r="C13">
        <v>77.777777777777786</v>
      </c>
      <c r="D13">
        <v>133.33333333333331</v>
      </c>
      <c r="E13">
        <v>533.33333333333337</v>
      </c>
      <c r="F13">
        <v>33.333333333333329</v>
      </c>
      <c r="G13">
        <v>116.66666666666667</v>
      </c>
      <c r="H13">
        <v>400</v>
      </c>
      <c r="I13">
        <v>4683.3333333333339</v>
      </c>
      <c r="J13">
        <v>7033.3333333333339</v>
      </c>
      <c r="K13">
        <v>2133.333333333333</v>
      </c>
      <c r="L13">
        <v>2933.333333333333</v>
      </c>
      <c r="M13" s="167">
        <v>2482.8703703703704</v>
      </c>
    </row>
    <row r="14" spans="1:13" x14ac:dyDescent="0.25">
      <c r="A14" s="183" t="s">
        <v>149</v>
      </c>
      <c r="B14" s="177"/>
      <c r="C14">
        <v>983.33333333333337</v>
      </c>
      <c r="D14">
        <v>33.333333333333329</v>
      </c>
      <c r="E14">
        <v>5033.3333333333339</v>
      </c>
      <c r="F14">
        <v>3288.8888888888891</v>
      </c>
      <c r="G14">
        <v>6900</v>
      </c>
      <c r="H14">
        <v>1300</v>
      </c>
      <c r="I14">
        <v>2533.333333333333</v>
      </c>
      <c r="J14">
        <v>19866.666666666664</v>
      </c>
      <c r="K14">
        <v>2366.666666666667</v>
      </c>
      <c r="L14">
        <v>1400</v>
      </c>
      <c r="M14" s="167">
        <v>4370.5555555555557</v>
      </c>
    </row>
    <row r="15" spans="1:13" ht="15.75" thickBot="1" x14ac:dyDescent="0.3">
      <c r="A15" s="184" t="s">
        <v>150</v>
      </c>
      <c r="B15" s="177"/>
      <c r="C15">
        <v>50</v>
      </c>
      <c r="D15">
        <v>33.333333333333329</v>
      </c>
      <c r="E15">
        <v>11.111111111111109</v>
      </c>
      <c r="F15">
        <v>0</v>
      </c>
      <c r="G15">
        <v>133.33333333333331</v>
      </c>
      <c r="H15">
        <v>133.33333333333331</v>
      </c>
      <c r="I15">
        <v>5533.3333333333339</v>
      </c>
      <c r="J15">
        <v>2733.333333333333</v>
      </c>
      <c r="K15">
        <v>2666.666666666667</v>
      </c>
      <c r="L15">
        <v>5800</v>
      </c>
      <c r="M15" s="167">
        <v>1709.4444444444446</v>
      </c>
    </row>
    <row r="16" spans="1:13" ht="15.75" thickBot="1" x14ac:dyDescent="0.3">
      <c r="A16" s="185" t="s">
        <v>203</v>
      </c>
      <c r="B16" s="178">
        <v>55.55555555555555</v>
      </c>
      <c r="C16" s="168">
        <v>343.82716049382714</v>
      </c>
      <c r="D16" s="168">
        <v>1133.3333333333335</v>
      </c>
      <c r="E16" s="168">
        <v>1074.0740740740739</v>
      </c>
      <c r="F16" s="168">
        <v>448.76543209876547</v>
      </c>
      <c r="G16" s="168">
        <v>2110.4938271604933</v>
      </c>
      <c r="H16" s="168">
        <v>575.92592592592587</v>
      </c>
      <c r="I16" s="168">
        <v>7063.3333333333321</v>
      </c>
      <c r="J16" s="168">
        <v>9713.3333333333339</v>
      </c>
      <c r="K16" s="168">
        <v>5051.8518518518513</v>
      </c>
      <c r="L16" s="168">
        <v>3762.9629629629626</v>
      </c>
      <c r="M16" s="169">
        <v>3641.2169312169317</v>
      </c>
    </row>
    <row r="17" spans="1:20" ht="15.75" thickBot="1" x14ac:dyDescent="0.3">
      <c r="A17" s="13"/>
    </row>
    <row r="18" spans="1:20" ht="15.75" thickBot="1" x14ac:dyDescent="0.3">
      <c r="A18" s="164"/>
      <c r="B18" s="187" t="s">
        <v>101</v>
      </c>
      <c r="C18" s="188" t="s">
        <v>47</v>
      </c>
      <c r="D18" s="188" t="s">
        <v>45</v>
      </c>
      <c r="E18" s="188" t="s">
        <v>51</v>
      </c>
      <c r="F18" s="188" t="s">
        <v>58</v>
      </c>
      <c r="G18" s="188" t="s">
        <v>53</v>
      </c>
      <c r="H18" s="188" t="s">
        <v>59</v>
      </c>
      <c r="I18" s="188" t="s">
        <v>42</v>
      </c>
      <c r="J18" s="188" t="s">
        <v>43</v>
      </c>
      <c r="K18" s="188" t="s">
        <v>56</v>
      </c>
      <c r="L18" s="189" t="s">
        <v>55</v>
      </c>
      <c r="M18" s="190" t="s">
        <v>203</v>
      </c>
    </row>
    <row r="19" spans="1:20" x14ac:dyDescent="0.25">
      <c r="A19" s="165" t="s">
        <v>223</v>
      </c>
      <c r="B19" s="160">
        <f>AVERAGE(B$7:B$15)</f>
        <v>55.55555555555555</v>
      </c>
      <c r="C19" s="160">
        <f t="shared" ref="C19:M19" si="0">AVERAGE(C$7:C$15)</f>
        <v>343.82716049382714</v>
      </c>
      <c r="D19" s="160">
        <f t="shared" si="0"/>
        <v>1133.3333333333335</v>
      </c>
      <c r="E19" s="160">
        <f t="shared" si="0"/>
        <v>1074.0740740740739</v>
      </c>
      <c r="F19" s="160">
        <f t="shared" si="0"/>
        <v>448.76543209876547</v>
      </c>
      <c r="G19" s="160">
        <f t="shared" si="0"/>
        <v>2110.4938271604933</v>
      </c>
      <c r="H19" s="160">
        <f t="shared" si="0"/>
        <v>575.92592592592587</v>
      </c>
      <c r="I19" s="160">
        <f t="shared" si="0"/>
        <v>6952.7777777777783</v>
      </c>
      <c r="J19" s="160">
        <f t="shared" si="0"/>
        <v>9842.5925925925912</v>
      </c>
      <c r="K19" s="160">
        <f t="shared" si="0"/>
        <v>5051.8518518518513</v>
      </c>
      <c r="L19" s="160">
        <f t="shared" si="0"/>
        <v>3762.9629629629626</v>
      </c>
      <c r="M19" s="160">
        <f t="shared" si="0"/>
        <v>3590.1392845837295</v>
      </c>
    </row>
    <row r="20" spans="1:20" x14ac:dyDescent="0.25">
      <c r="A20" s="165" t="s">
        <v>162</v>
      </c>
      <c r="B20" s="160">
        <f>MIN(B$7:B$15)</f>
        <v>50</v>
      </c>
      <c r="C20" s="160">
        <f t="shared" ref="C20:M20" si="1">MIN(C$7:C$15)</f>
        <v>50</v>
      </c>
      <c r="D20" s="160">
        <f t="shared" si="1"/>
        <v>16.666666666666664</v>
      </c>
      <c r="E20" s="160">
        <f t="shared" si="1"/>
        <v>0</v>
      </c>
      <c r="F20" s="160">
        <f t="shared" si="1"/>
        <v>0</v>
      </c>
      <c r="G20" s="160">
        <f t="shared" si="1"/>
        <v>116.66666666666667</v>
      </c>
      <c r="H20" s="160">
        <f t="shared" si="1"/>
        <v>50</v>
      </c>
      <c r="I20" s="160">
        <f t="shared" si="1"/>
        <v>1525.0000000000002</v>
      </c>
      <c r="J20" s="160">
        <f t="shared" si="1"/>
        <v>983.33333333333337</v>
      </c>
      <c r="K20" s="160">
        <f t="shared" si="1"/>
        <v>1366.6666666666665</v>
      </c>
      <c r="L20" s="160">
        <f t="shared" si="1"/>
        <v>666.66666666666674</v>
      </c>
      <c r="M20" s="160">
        <f t="shared" si="1"/>
        <v>919.44444444444434</v>
      </c>
    </row>
    <row r="21" spans="1:20" ht="15.75" thickBot="1" x14ac:dyDescent="0.3">
      <c r="A21" s="166" t="s">
        <v>161</v>
      </c>
      <c r="B21" s="162">
        <f>MAX(B$7:B$15)</f>
        <v>66.666666666666657</v>
      </c>
      <c r="C21" s="162">
        <f t="shared" ref="C21:M21" si="2">MAX(C$7:C$15)</f>
        <v>1083.3333333333335</v>
      </c>
      <c r="D21" s="162">
        <f t="shared" si="2"/>
        <v>9466.6666666666679</v>
      </c>
      <c r="E21" s="162">
        <f t="shared" si="2"/>
        <v>5033.3333333333339</v>
      </c>
      <c r="F21" s="162">
        <f t="shared" si="2"/>
        <v>3288.8888888888891</v>
      </c>
      <c r="G21" s="162">
        <f t="shared" si="2"/>
        <v>6900</v>
      </c>
      <c r="H21" s="162">
        <f t="shared" si="2"/>
        <v>1533.3333333333335</v>
      </c>
      <c r="I21" s="162">
        <f t="shared" si="2"/>
        <v>12750</v>
      </c>
      <c r="J21" s="162">
        <f t="shared" si="2"/>
        <v>23033.333333333332</v>
      </c>
      <c r="K21" s="162">
        <f t="shared" si="2"/>
        <v>26566.666666666668</v>
      </c>
      <c r="L21" s="162">
        <f t="shared" si="2"/>
        <v>12200</v>
      </c>
      <c r="M21" s="162">
        <f t="shared" si="2"/>
        <v>6730.3418803418808</v>
      </c>
    </row>
    <row r="22" spans="1:20" x14ac:dyDescent="0.25">
      <c r="B22" s="156"/>
      <c r="C22" s="156"/>
      <c r="D22" s="156"/>
      <c r="E22" s="156"/>
      <c r="F22" s="156"/>
      <c r="G22" s="156"/>
      <c r="H22" s="156"/>
      <c r="I22" s="156"/>
      <c r="J22" s="156"/>
      <c r="K22" s="156"/>
      <c r="L22" s="156"/>
      <c r="M22" s="156"/>
      <c r="N22" s="156"/>
      <c r="O22" s="156"/>
      <c r="P22" s="156"/>
      <c r="Q22" s="156"/>
      <c r="R22" s="156"/>
      <c r="S22" s="156"/>
      <c r="T22" s="156"/>
    </row>
    <row r="48" spans="1:1" s="191" customFormat="1" ht="33" customHeight="1" x14ac:dyDescent="0.25">
      <c r="A48" s="192" t="s">
        <v>226</v>
      </c>
    </row>
    <row r="49" spans="1:17" ht="15.75" thickBot="1" x14ac:dyDescent="0.3"/>
    <row r="50" spans="1:17" ht="15.75" thickBot="1" x14ac:dyDescent="0.3">
      <c r="A50" s="172" t="s">
        <v>204</v>
      </c>
      <c r="B50" s="173" t="s">
        <v>222</v>
      </c>
    </row>
    <row r="51" spans="1:17" ht="15.75" thickBot="1" x14ac:dyDescent="0.3"/>
    <row r="52" spans="1:17" ht="15.75" thickBot="1" x14ac:dyDescent="0.3">
      <c r="A52" s="179" t="s">
        <v>236</v>
      </c>
      <c r="B52" s="179" t="s">
        <v>201</v>
      </c>
      <c r="C52" s="180"/>
      <c r="D52" s="181"/>
      <c r="E52" s="181"/>
      <c r="F52" s="181"/>
      <c r="G52" s="181"/>
      <c r="H52" s="181"/>
      <c r="I52" s="181"/>
      <c r="J52" s="181"/>
      <c r="K52" s="181"/>
      <c r="L52" s="181"/>
      <c r="M52" s="181"/>
      <c r="N52" s="181"/>
      <c r="O52" s="181"/>
      <c r="P52" s="181"/>
      <c r="Q52" s="173"/>
    </row>
    <row r="53" spans="1:17" ht="15.75" thickBot="1" x14ac:dyDescent="0.3">
      <c r="A53" s="179" t="s">
        <v>202</v>
      </c>
      <c r="B53" s="180" t="s">
        <v>101</v>
      </c>
      <c r="C53" s="181" t="s">
        <v>47</v>
      </c>
      <c r="D53" s="181" t="s">
        <v>45</v>
      </c>
      <c r="E53" s="181" t="s">
        <v>168</v>
      </c>
      <c r="F53" s="181" t="s">
        <v>140</v>
      </c>
      <c r="G53" s="181" t="s">
        <v>51</v>
      </c>
      <c r="H53" s="181" t="s">
        <v>58</v>
      </c>
      <c r="I53" s="181" t="s">
        <v>53</v>
      </c>
      <c r="J53" s="181" t="s">
        <v>54</v>
      </c>
      <c r="K53" s="181" t="s">
        <v>59</v>
      </c>
      <c r="L53" s="181" t="s">
        <v>170</v>
      </c>
      <c r="M53" s="181" t="s">
        <v>42</v>
      </c>
      <c r="N53" s="181" t="s">
        <v>43</v>
      </c>
      <c r="O53" s="181" t="s">
        <v>56</v>
      </c>
      <c r="P53" s="173" t="s">
        <v>55</v>
      </c>
      <c r="Q53" s="186" t="s">
        <v>203</v>
      </c>
    </row>
    <row r="54" spans="1:17" x14ac:dyDescent="0.25">
      <c r="A54" s="182" t="s">
        <v>151</v>
      </c>
      <c r="B54" s="174"/>
      <c r="C54" s="175">
        <v>166.66666666666669</v>
      </c>
      <c r="D54" s="175">
        <v>1300</v>
      </c>
      <c r="E54" s="175"/>
      <c r="F54" s="175">
        <v>10483.333333333332</v>
      </c>
      <c r="G54" s="175">
        <v>16.666666666666664</v>
      </c>
      <c r="H54" s="175">
        <v>16.666666666666664</v>
      </c>
      <c r="I54" s="175">
        <v>433.33333333333331</v>
      </c>
      <c r="J54" s="175" t="e">
        <v>#DIV/0!</v>
      </c>
      <c r="K54" s="175">
        <v>83.333333333333343</v>
      </c>
      <c r="L54" s="175"/>
      <c r="M54" s="175">
        <v>9400</v>
      </c>
      <c r="N54" s="175">
        <v>12233.333333333332</v>
      </c>
      <c r="O54" s="175">
        <v>383.33333333333337</v>
      </c>
      <c r="P54" s="175">
        <v>9400</v>
      </c>
      <c r="Q54" s="176">
        <v>3691.6666666666661</v>
      </c>
    </row>
    <row r="55" spans="1:17" x14ac:dyDescent="0.25">
      <c r="A55" s="183" t="s">
        <v>155</v>
      </c>
      <c r="B55" s="177"/>
      <c r="C55">
        <v>33.333333333333329</v>
      </c>
      <c r="D55">
        <v>116.66666666666667</v>
      </c>
      <c r="F55">
        <v>83.333333333333343</v>
      </c>
      <c r="G55">
        <v>366.66666666666663</v>
      </c>
      <c r="H55">
        <v>16.666666666666664</v>
      </c>
      <c r="I55">
        <v>1066.6666666666665</v>
      </c>
      <c r="J55" t="e">
        <v>#DIV/0!</v>
      </c>
      <c r="K55">
        <v>633.33333333333326</v>
      </c>
      <c r="M55">
        <v>1533.3333333333335</v>
      </c>
      <c r="N55">
        <v>300</v>
      </c>
      <c r="O55">
        <v>17166.666666666664</v>
      </c>
      <c r="Q55" s="167">
        <v>2131.6666666666665</v>
      </c>
    </row>
    <row r="56" spans="1:17" x14ac:dyDescent="0.25">
      <c r="A56" s="183" t="s">
        <v>160</v>
      </c>
      <c r="B56" s="177"/>
      <c r="C56">
        <v>1000</v>
      </c>
      <c r="D56">
        <v>83.333333333333343</v>
      </c>
      <c r="F56">
        <v>116.66666666666667</v>
      </c>
      <c r="G56">
        <v>0</v>
      </c>
      <c r="H56">
        <v>16.666666666666664</v>
      </c>
      <c r="I56">
        <v>1700</v>
      </c>
      <c r="J56" t="e">
        <v>#DIV/0!</v>
      </c>
      <c r="K56">
        <v>133.33333333333331</v>
      </c>
      <c r="M56">
        <v>300</v>
      </c>
      <c r="N56">
        <v>23500</v>
      </c>
      <c r="O56">
        <v>15933.333333333334</v>
      </c>
      <c r="Q56" s="167">
        <v>4278.3333333333339</v>
      </c>
    </row>
    <row r="57" spans="1:17" x14ac:dyDescent="0.25">
      <c r="A57" s="183" t="s">
        <v>165</v>
      </c>
      <c r="B57" s="177">
        <v>16.666666666666664</v>
      </c>
      <c r="C57">
        <v>50</v>
      </c>
      <c r="D57">
        <v>33.333333333333329</v>
      </c>
      <c r="F57">
        <v>2800</v>
      </c>
      <c r="G57">
        <v>83.333333333333343</v>
      </c>
      <c r="H57">
        <v>33.333333333333336</v>
      </c>
      <c r="I57">
        <v>66.666666666666657</v>
      </c>
      <c r="J57" t="e">
        <v>#DIV/0!</v>
      </c>
      <c r="K57">
        <v>66.666666666666657</v>
      </c>
      <c r="M57">
        <v>3683.333333333333</v>
      </c>
      <c r="N57">
        <v>35466.666666666664</v>
      </c>
      <c r="O57">
        <v>4233.3333333333339</v>
      </c>
      <c r="P57">
        <v>2400</v>
      </c>
      <c r="Q57" s="167">
        <v>6291.6666666666661</v>
      </c>
    </row>
    <row r="58" spans="1:17" x14ac:dyDescent="0.25">
      <c r="A58" s="183" t="s">
        <v>172</v>
      </c>
      <c r="B58" s="177"/>
      <c r="C58">
        <v>100</v>
      </c>
      <c r="D58">
        <v>233.33333333333334</v>
      </c>
      <c r="E58">
        <v>333.33333333333337</v>
      </c>
      <c r="F58">
        <v>133.33333333333331</v>
      </c>
      <c r="G58">
        <v>16.666666666666664</v>
      </c>
      <c r="H58">
        <v>166.66666666666666</v>
      </c>
      <c r="I58">
        <v>633.33333333333326</v>
      </c>
      <c r="J58" t="e">
        <v>#DIV/0!</v>
      </c>
      <c r="K58">
        <v>150</v>
      </c>
      <c r="L58" t="e">
        <v>#DIV/0!</v>
      </c>
      <c r="M58">
        <v>9666.6666666666679</v>
      </c>
      <c r="N58">
        <v>25000</v>
      </c>
      <c r="O58">
        <v>633.33333333333326</v>
      </c>
      <c r="Q58" s="167">
        <v>3369.69696969697</v>
      </c>
    </row>
    <row r="59" spans="1:17" x14ac:dyDescent="0.25">
      <c r="A59" s="183" t="s">
        <v>173</v>
      </c>
      <c r="B59" s="177">
        <v>22.222222222222218</v>
      </c>
      <c r="C59">
        <v>14366.666666666666</v>
      </c>
      <c r="D59">
        <v>1216.6666666666665</v>
      </c>
      <c r="E59" t="e">
        <v>#DIV/0!</v>
      </c>
      <c r="F59">
        <v>466.66666666666669</v>
      </c>
      <c r="G59">
        <v>11.111111111111109</v>
      </c>
      <c r="H59">
        <v>233.33333333333334</v>
      </c>
      <c r="I59">
        <v>8066.666666666667</v>
      </c>
      <c r="J59" t="e">
        <v>#DIV/0!</v>
      </c>
      <c r="K59">
        <v>1283.3333333333335</v>
      </c>
      <c r="L59">
        <v>3800</v>
      </c>
      <c r="M59">
        <v>31233.333333333332</v>
      </c>
      <c r="N59">
        <v>40450</v>
      </c>
      <c r="O59">
        <v>1366.6666666666665</v>
      </c>
      <c r="P59">
        <v>25633.333333333332</v>
      </c>
      <c r="Q59" s="167">
        <v>13322.222222222221</v>
      </c>
    </row>
    <row r="60" spans="1:17" x14ac:dyDescent="0.25">
      <c r="A60" s="183" t="s">
        <v>174</v>
      </c>
      <c r="B60" s="177">
        <v>0</v>
      </c>
      <c r="C60">
        <v>300</v>
      </c>
      <c r="D60" t="e">
        <v>#DIV/0!</v>
      </c>
      <c r="E60">
        <v>300</v>
      </c>
      <c r="F60">
        <v>4966.6666666666661</v>
      </c>
      <c r="G60">
        <v>10766.666666666668</v>
      </c>
      <c r="H60">
        <v>18383.333333333336</v>
      </c>
      <c r="I60">
        <v>333.33333333333337</v>
      </c>
      <c r="J60">
        <v>344.44444444444451</v>
      </c>
      <c r="K60">
        <v>33.333333333333329</v>
      </c>
      <c r="M60">
        <v>13916.666666666666</v>
      </c>
      <c r="N60">
        <v>28400</v>
      </c>
      <c r="O60">
        <v>10600</v>
      </c>
      <c r="P60">
        <v>31000</v>
      </c>
      <c r="Q60" s="167">
        <v>10777.407407407409</v>
      </c>
    </row>
    <row r="61" spans="1:17" x14ac:dyDescent="0.25">
      <c r="A61" s="183" t="s">
        <v>175</v>
      </c>
      <c r="B61" s="177">
        <v>16.666666666666664</v>
      </c>
      <c r="C61">
        <v>50</v>
      </c>
      <c r="D61" t="e">
        <v>#DIV/0!</v>
      </c>
      <c r="E61">
        <v>55.555555555555564</v>
      </c>
      <c r="F61">
        <v>500</v>
      </c>
      <c r="G61">
        <v>1066.6666666666667</v>
      </c>
      <c r="H61">
        <v>811.11111111111097</v>
      </c>
      <c r="I61">
        <v>4466.6666666666661</v>
      </c>
      <c r="J61" t="e">
        <v>#DIV/0!</v>
      </c>
      <c r="K61">
        <v>800</v>
      </c>
      <c r="M61">
        <v>15900.000000000002</v>
      </c>
      <c r="N61">
        <v>16183.333333333332</v>
      </c>
      <c r="O61">
        <v>25833.333333333332</v>
      </c>
      <c r="Q61" s="167">
        <v>7520.5128205128194</v>
      </c>
    </row>
    <row r="62" spans="1:17" x14ac:dyDescent="0.25">
      <c r="A62" s="183" t="s">
        <v>176</v>
      </c>
      <c r="B62" s="177"/>
      <c r="C62">
        <v>16.666666666666664</v>
      </c>
      <c r="D62" t="e">
        <v>#DIV/0!</v>
      </c>
      <c r="E62">
        <v>16.666666666666664</v>
      </c>
      <c r="F62">
        <v>100</v>
      </c>
      <c r="G62">
        <v>66.666666666666657</v>
      </c>
      <c r="H62">
        <v>0</v>
      </c>
      <c r="I62">
        <v>416.66666666666669</v>
      </c>
      <c r="J62" t="e">
        <v>#DIV/0!</v>
      </c>
      <c r="K62">
        <v>16.666666666666664</v>
      </c>
      <c r="M62">
        <v>11133.333333333332</v>
      </c>
      <c r="N62">
        <v>22800</v>
      </c>
      <c r="O62">
        <v>433.33333333333331</v>
      </c>
      <c r="Q62" s="167">
        <v>3500</v>
      </c>
    </row>
    <row r="63" spans="1:17" x14ac:dyDescent="0.25">
      <c r="A63" s="183" t="s">
        <v>189</v>
      </c>
      <c r="B63" s="177"/>
      <c r="C63">
        <v>116.66666666666667</v>
      </c>
      <c r="D63" t="e">
        <v>#DIV/0!</v>
      </c>
      <c r="E63">
        <v>1666.6666666666667</v>
      </c>
      <c r="F63">
        <v>33.333333333333329</v>
      </c>
      <c r="G63">
        <v>6350</v>
      </c>
      <c r="H63">
        <v>1122.2222222222222</v>
      </c>
      <c r="I63">
        <v>3350</v>
      </c>
      <c r="J63" t="e">
        <v>#DIV/0!</v>
      </c>
      <c r="K63">
        <v>483.33333333333331</v>
      </c>
      <c r="M63">
        <v>7966.666666666667</v>
      </c>
      <c r="N63">
        <v>13700</v>
      </c>
      <c r="O63">
        <v>19400</v>
      </c>
      <c r="Q63" s="167">
        <v>5418.8888888888887</v>
      </c>
    </row>
    <row r="64" spans="1:17" x14ac:dyDescent="0.25">
      <c r="A64" s="183" t="s">
        <v>217</v>
      </c>
      <c r="B64" s="177">
        <v>0</v>
      </c>
      <c r="C64">
        <v>100</v>
      </c>
      <c r="D64" t="e">
        <v>#DIV/0!</v>
      </c>
      <c r="E64">
        <v>516.66666666666674</v>
      </c>
      <c r="F64">
        <v>33.333333333333329</v>
      </c>
      <c r="G64">
        <v>150</v>
      </c>
      <c r="H64">
        <v>33.333333333333329</v>
      </c>
      <c r="I64">
        <v>577.77777777777771</v>
      </c>
      <c r="J64" t="e">
        <v>#DIV/0!</v>
      </c>
      <c r="K64">
        <v>66.666666666666657</v>
      </c>
      <c r="M64">
        <v>7933.3333333333339</v>
      </c>
      <c r="N64">
        <v>15550</v>
      </c>
      <c r="O64">
        <v>5566.6666666666661</v>
      </c>
      <c r="P64">
        <v>2300</v>
      </c>
      <c r="Q64" s="167">
        <v>4022.2222222222222</v>
      </c>
    </row>
    <row r="65" spans="1:17" ht="15.75" thickBot="1" x14ac:dyDescent="0.3">
      <c r="A65" s="184" t="s">
        <v>210</v>
      </c>
      <c r="B65" s="177"/>
      <c r="C65">
        <v>216.66666666666666</v>
      </c>
      <c r="D65" t="e">
        <v>#DIV/0!</v>
      </c>
      <c r="E65">
        <v>100</v>
      </c>
      <c r="F65">
        <v>33.333333333333329</v>
      </c>
      <c r="G65">
        <v>66.666666666666657</v>
      </c>
      <c r="H65">
        <v>11.111111111111109</v>
      </c>
      <c r="I65">
        <v>66.666666666666657</v>
      </c>
      <c r="J65" t="e">
        <v>#DIV/0!</v>
      </c>
      <c r="K65">
        <v>16.666666666666664</v>
      </c>
      <c r="M65">
        <v>13200</v>
      </c>
      <c r="N65">
        <v>29733.333333333332</v>
      </c>
      <c r="O65">
        <v>6600</v>
      </c>
      <c r="Q65" s="167">
        <v>5004.4444444444443</v>
      </c>
    </row>
    <row r="66" spans="1:17" ht="15.75" thickBot="1" x14ac:dyDescent="0.3">
      <c r="A66" s="185" t="s">
        <v>203</v>
      </c>
      <c r="B66" s="178">
        <v>11.111111111111111</v>
      </c>
      <c r="C66" s="168">
        <v>1376.3888888888887</v>
      </c>
      <c r="D66" s="168">
        <v>497.22222222222217</v>
      </c>
      <c r="E66" s="168">
        <v>426.98412698412693</v>
      </c>
      <c r="F66" s="168">
        <v>1645.833333333333</v>
      </c>
      <c r="G66" s="168">
        <v>1580.0925925925928</v>
      </c>
      <c r="H66" s="168">
        <v>1737.0370370370367</v>
      </c>
      <c r="I66" s="168">
        <v>1764.814814814815</v>
      </c>
      <c r="J66" s="168">
        <v>344.44444444444451</v>
      </c>
      <c r="K66" s="168">
        <v>313.88888888888886</v>
      </c>
      <c r="L66" s="168">
        <v>3800</v>
      </c>
      <c r="M66" s="168">
        <v>11678.431372549019</v>
      </c>
      <c r="N66" s="168">
        <v>23492.156862745094</v>
      </c>
      <c r="O66" s="168">
        <v>8348.7179487179492</v>
      </c>
      <c r="P66" s="168">
        <v>14146.666666666666</v>
      </c>
      <c r="Q66" s="169">
        <v>6169.1358024691363</v>
      </c>
    </row>
    <row r="67" spans="1:17" ht="15.75" thickBot="1" x14ac:dyDescent="0.3">
      <c r="A67" s="159"/>
    </row>
    <row r="68" spans="1:17" ht="15.75" thickBot="1" x14ac:dyDescent="0.3">
      <c r="A68" s="164"/>
      <c r="B68" s="187" t="s">
        <v>101</v>
      </c>
      <c r="C68" s="188" t="s">
        <v>47</v>
      </c>
      <c r="D68" s="188" t="s">
        <v>45</v>
      </c>
      <c r="E68" s="188" t="s">
        <v>168</v>
      </c>
      <c r="F68" s="188" t="s">
        <v>140</v>
      </c>
      <c r="G68" s="188" t="s">
        <v>51</v>
      </c>
      <c r="H68" s="188" t="s">
        <v>58</v>
      </c>
      <c r="I68" s="188" t="s">
        <v>53</v>
      </c>
      <c r="J68" s="188" t="s">
        <v>54</v>
      </c>
      <c r="K68" s="188" t="s">
        <v>59</v>
      </c>
      <c r="L68" s="188" t="s">
        <v>170</v>
      </c>
      <c r="M68" s="188" t="s">
        <v>42</v>
      </c>
      <c r="N68" s="188" t="s">
        <v>43</v>
      </c>
      <c r="O68" s="188" t="s">
        <v>56</v>
      </c>
      <c r="P68" s="189" t="s">
        <v>55</v>
      </c>
      <c r="Q68" s="190" t="s">
        <v>203</v>
      </c>
    </row>
    <row r="69" spans="1:17" x14ac:dyDescent="0.25">
      <c r="A69" s="165" t="s">
        <v>223</v>
      </c>
      <c r="B69" s="160">
        <f>AVERAGE(B$54:B$65)</f>
        <v>11.111111111111111</v>
      </c>
      <c r="C69" s="160">
        <f t="shared" ref="C69:Q69" si="3">AVERAGE(C$54:C$65)</f>
        <v>1376.3888888888887</v>
      </c>
      <c r="D69" s="160" t="e">
        <f t="shared" si="3"/>
        <v>#DIV/0!</v>
      </c>
      <c r="E69" s="160" t="e">
        <f t="shared" si="3"/>
        <v>#DIV/0!</v>
      </c>
      <c r="F69" s="160">
        <f t="shared" si="3"/>
        <v>1645.833333333333</v>
      </c>
      <c r="G69" s="160">
        <f t="shared" si="3"/>
        <v>1580.0925925925928</v>
      </c>
      <c r="H69" s="160">
        <f t="shared" si="3"/>
        <v>1737.0370370370367</v>
      </c>
      <c r="I69" s="160">
        <f t="shared" si="3"/>
        <v>1764.814814814815</v>
      </c>
      <c r="J69" s="160" t="e">
        <f t="shared" si="3"/>
        <v>#DIV/0!</v>
      </c>
      <c r="K69" s="160">
        <f t="shared" si="3"/>
        <v>313.88888888888886</v>
      </c>
      <c r="L69" s="160" t="e">
        <f t="shared" si="3"/>
        <v>#DIV/0!</v>
      </c>
      <c r="M69" s="160">
        <f t="shared" si="3"/>
        <v>10488.888888888889</v>
      </c>
      <c r="N69" s="160">
        <f t="shared" si="3"/>
        <v>21943.055555555558</v>
      </c>
      <c r="O69" s="160">
        <f t="shared" si="3"/>
        <v>9012.5</v>
      </c>
      <c r="P69" s="160">
        <f t="shared" si="3"/>
        <v>14146.666666666666</v>
      </c>
      <c r="Q69" s="160">
        <f t="shared" si="3"/>
        <v>5777.394025727358</v>
      </c>
    </row>
    <row r="70" spans="1:17" x14ac:dyDescent="0.25">
      <c r="A70" s="165" t="s">
        <v>162</v>
      </c>
      <c r="B70" s="160">
        <f>MIN(B$54:B$65)</f>
        <v>0</v>
      </c>
      <c r="C70" s="160">
        <f t="shared" ref="C70:Q70" si="4">MIN(C$54:C$65)</f>
        <v>16.666666666666664</v>
      </c>
      <c r="D70" s="160" t="e">
        <f t="shared" si="4"/>
        <v>#DIV/0!</v>
      </c>
      <c r="E70" s="160" t="e">
        <f t="shared" si="4"/>
        <v>#DIV/0!</v>
      </c>
      <c r="F70" s="160">
        <f t="shared" si="4"/>
        <v>33.333333333333329</v>
      </c>
      <c r="G70" s="160">
        <f t="shared" si="4"/>
        <v>0</v>
      </c>
      <c r="H70" s="160">
        <f t="shared" si="4"/>
        <v>0</v>
      </c>
      <c r="I70" s="160">
        <f t="shared" si="4"/>
        <v>66.666666666666657</v>
      </c>
      <c r="J70" s="160" t="e">
        <f t="shared" si="4"/>
        <v>#DIV/0!</v>
      </c>
      <c r="K70" s="160">
        <f t="shared" si="4"/>
        <v>16.666666666666664</v>
      </c>
      <c r="L70" s="160" t="e">
        <f t="shared" si="4"/>
        <v>#DIV/0!</v>
      </c>
      <c r="M70" s="160">
        <f t="shared" si="4"/>
        <v>300</v>
      </c>
      <c r="N70" s="160">
        <f t="shared" si="4"/>
        <v>300</v>
      </c>
      <c r="O70" s="160">
        <f t="shared" si="4"/>
        <v>383.33333333333337</v>
      </c>
      <c r="P70" s="160">
        <f t="shared" si="4"/>
        <v>2300</v>
      </c>
      <c r="Q70" s="160">
        <f t="shared" si="4"/>
        <v>2131.6666666666665</v>
      </c>
    </row>
    <row r="71" spans="1:17" ht="15.75" thickBot="1" x14ac:dyDescent="0.3">
      <c r="A71" s="166" t="s">
        <v>161</v>
      </c>
      <c r="B71" s="162">
        <f>MAX(B$54:B$65)</f>
        <v>22.222222222222218</v>
      </c>
      <c r="C71" s="162">
        <f t="shared" ref="C71:Q71" si="5">MAX(C$54:C$65)</f>
        <v>14366.666666666666</v>
      </c>
      <c r="D71" s="162" t="e">
        <f t="shared" si="5"/>
        <v>#DIV/0!</v>
      </c>
      <c r="E71" s="162" t="e">
        <f t="shared" si="5"/>
        <v>#DIV/0!</v>
      </c>
      <c r="F71" s="162">
        <f t="shared" si="5"/>
        <v>10483.333333333332</v>
      </c>
      <c r="G71" s="162">
        <f t="shared" si="5"/>
        <v>10766.666666666668</v>
      </c>
      <c r="H71" s="162">
        <f t="shared" si="5"/>
        <v>18383.333333333336</v>
      </c>
      <c r="I71" s="162">
        <f t="shared" si="5"/>
        <v>8066.666666666667</v>
      </c>
      <c r="J71" s="162" t="e">
        <f t="shared" si="5"/>
        <v>#DIV/0!</v>
      </c>
      <c r="K71" s="162">
        <f t="shared" si="5"/>
        <v>1283.3333333333335</v>
      </c>
      <c r="L71" s="162" t="e">
        <f t="shared" si="5"/>
        <v>#DIV/0!</v>
      </c>
      <c r="M71" s="162">
        <f t="shared" si="5"/>
        <v>31233.333333333332</v>
      </c>
      <c r="N71" s="162">
        <f t="shared" si="5"/>
        <v>40450</v>
      </c>
      <c r="O71" s="162">
        <f t="shared" si="5"/>
        <v>25833.333333333332</v>
      </c>
      <c r="P71" s="162">
        <f t="shared" si="5"/>
        <v>31000</v>
      </c>
      <c r="Q71" s="162">
        <f t="shared" si="5"/>
        <v>13322.222222222221</v>
      </c>
    </row>
    <row r="72" spans="1:17" x14ac:dyDescent="0.25">
      <c r="B72" s="156"/>
      <c r="C72" s="156"/>
      <c r="D72" s="156"/>
      <c r="E72" s="156"/>
      <c r="F72" s="156"/>
      <c r="G72" s="156"/>
      <c r="H72" s="156"/>
      <c r="I72" s="156"/>
      <c r="J72" s="156"/>
      <c r="K72" s="156"/>
      <c r="L72" s="156"/>
      <c r="M72" s="156"/>
      <c r="N72" s="156"/>
      <c r="O72" s="156"/>
      <c r="P72" s="156"/>
      <c r="Q72" s="156"/>
    </row>
    <row r="96" spans="1:1" s="191" customFormat="1" ht="33" customHeight="1" x14ac:dyDescent="0.25">
      <c r="A96" s="192" t="s">
        <v>227</v>
      </c>
    </row>
    <row r="97" spans="1:15" ht="15.75" thickBot="1" x14ac:dyDescent="0.3"/>
    <row r="98" spans="1:15" ht="15.75" thickBot="1" x14ac:dyDescent="0.3">
      <c r="A98" s="172" t="s">
        <v>204</v>
      </c>
      <c r="B98" s="173" t="s">
        <v>224</v>
      </c>
    </row>
    <row r="99" spans="1:15" ht="15.75" thickBot="1" x14ac:dyDescent="0.3"/>
    <row r="100" spans="1:15" ht="15.75" thickBot="1" x14ac:dyDescent="0.3">
      <c r="A100" s="179" t="s">
        <v>236</v>
      </c>
      <c r="B100" s="179" t="s">
        <v>201</v>
      </c>
      <c r="C100" s="180"/>
      <c r="D100" s="181"/>
      <c r="E100" s="181"/>
      <c r="F100" s="181"/>
      <c r="G100" s="181"/>
      <c r="H100" s="181"/>
      <c r="I100" s="181"/>
      <c r="J100" s="181"/>
      <c r="K100" s="181"/>
      <c r="L100" s="181"/>
      <c r="M100" s="181"/>
      <c r="N100" s="181"/>
      <c r="O100" s="173"/>
    </row>
    <row r="101" spans="1:15" ht="15.75" thickBot="1" x14ac:dyDescent="0.3">
      <c r="A101" s="179" t="s">
        <v>202</v>
      </c>
      <c r="B101" s="180" t="s">
        <v>47</v>
      </c>
      <c r="C101" s="181" t="s">
        <v>45</v>
      </c>
      <c r="D101" s="181" t="s">
        <v>140</v>
      </c>
      <c r="E101" s="181" t="s">
        <v>141</v>
      </c>
      <c r="F101" s="181" t="s">
        <v>194</v>
      </c>
      <c r="G101" s="181" t="s">
        <v>51</v>
      </c>
      <c r="H101" s="181" t="s">
        <v>58</v>
      </c>
      <c r="I101" s="181" t="s">
        <v>205</v>
      </c>
      <c r="J101" s="181" t="s">
        <v>53</v>
      </c>
      <c r="K101" s="181" t="s">
        <v>59</v>
      </c>
      <c r="L101" s="181" t="s">
        <v>42</v>
      </c>
      <c r="M101" s="181" t="s">
        <v>43</v>
      </c>
      <c r="N101" s="173" t="s">
        <v>56</v>
      </c>
      <c r="O101" s="186" t="s">
        <v>203</v>
      </c>
    </row>
    <row r="102" spans="1:15" x14ac:dyDescent="0.25">
      <c r="A102" s="182" t="s">
        <v>211</v>
      </c>
      <c r="B102" s="174">
        <v>22.222222222222218</v>
      </c>
      <c r="C102" s="175">
        <v>733.33333333333326</v>
      </c>
      <c r="D102" s="175"/>
      <c r="E102" s="175"/>
      <c r="F102" s="175">
        <v>0</v>
      </c>
      <c r="G102" s="175">
        <v>0</v>
      </c>
      <c r="H102" s="175">
        <v>11.111111111111109</v>
      </c>
      <c r="I102" s="175"/>
      <c r="J102" s="175">
        <v>266.66666666666669</v>
      </c>
      <c r="K102" s="175">
        <v>0</v>
      </c>
      <c r="L102" s="175">
        <v>2600</v>
      </c>
      <c r="M102" s="175">
        <v>6000</v>
      </c>
      <c r="N102" s="175">
        <v>200</v>
      </c>
      <c r="O102" s="176">
        <v>983.33333333333326</v>
      </c>
    </row>
    <row r="103" spans="1:15" x14ac:dyDescent="0.25">
      <c r="A103" s="183" t="s">
        <v>212</v>
      </c>
      <c r="B103" s="177">
        <v>50</v>
      </c>
      <c r="C103">
        <v>83.333333333333343</v>
      </c>
      <c r="E103">
        <v>8100</v>
      </c>
      <c r="F103">
        <v>14700</v>
      </c>
      <c r="G103">
        <v>0</v>
      </c>
      <c r="H103">
        <v>0</v>
      </c>
      <c r="J103">
        <v>400</v>
      </c>
      <c r="K103">
        <v>16.666666666666664</v>
      </c>
      <c r="L103">
        <v>4000</v>
      </c>
      <c r="M103">
        <v>55733.333333333336</v>
      </c>
      <c r="O103" s="167">
        <v>8308.3333333333339</v>
      </c>
    </row>
    <row r="104" spans="1:15" x14ac:dyDescent="0.25">
      <c r="A104" s="183" t="s">
        <v>215</v>
      </c>
      <c r="B104" s="177">
        <v>66.666666666666657</v>
      </c>
      <c r="C104">
        <v>50</v>
      </c>
      <c r="D104">
        <v>25000</v>
      </c>
      <c r="E104">
        <v>39266.666666666672</v>
      </c>
      <c r="F104">
        <v>15466.666666666666</v>
      </c>
      <c r="G104">
        <v>0</v>
      </c>
      <c r="H104">
        <v>116.66666666666667</v>
      </c>
      <c r="J104">
        <v>233.33333333333334</v>
      </c>
      <c r="K104">
        <v>0</v>
      </c>
      <c r="L104">
        <v>2366.666666666667</v>
      </c>
      <c r="M104">
        <v>966.66666666666663</v>
      </c>
      <c r="O104" s="167">
        <v>7593.9393939393958</v>
      </c>
    </row>
    <row r="105" spans="1:15" x14ac:dyDescent="0.25">
      <c r="A105" s="183" t="s">
        <v>208</v>
      </c>
      <c r="B105" s="177">
        <v>166.66666666666666</v>
      </c>
      <c r="C105">
        <v>0</v>
      </c>
      <c r="E105">
        <v>633.33333333333326</v>
      </c>
      <c r="F105">
        <v>333.33333333333337</v>
      </c>
      <c r="G105">
        <v>0</v>
      </c>
      <c r="H105">
        <v>0</v>
      </c>
      <c r="J105">
        <v>66.666666666666657</v>
      </c>
      <c r="K105">
        <v>0</v>
      </c>
      <c r="L105">
        <v>2933.333333333333</v>
      </c>
      <c r="M105">
        <v>1933.3333333333333</v>
      </c>
      <c r="O105" s="167">
        <v>606.66666666666663</v>
      </c>
    </row>
    <row r="106" spans="1:15" x14ac:dyDescent="0.25">
      <c r="A106" s="183" t="s">
        <v>216</v>
      </c>
      <c r="B106" s="177">
        <v>350</v>
      </c>
      <c r="C106">
        <v>200</v>
      </c>
      <c r="F106">
        <v>2266.666666666667</v>
      </c>
      <c r="G106">
        <v>16.666666666666664</v>
      </c>
      <c r="H106">
        <v>11.111111111111109</v>
      </c>
      <c r="J106">
        <v>300</v>
      </c>
      <c r="K106">
        <v>0</v>
      </c>
      <c r="L106">
        <v>2866.666666666667</v>
      </c>
      <c r="M106">
        <v>9066.6666666666679</v>
      </c>
      <c r="N106">
        <v>300</v>
      </c>
      <c r="O106" s="167">
        <v>1537.7777777777778</v>
      </c>
    </row>
    <row r="107" spans="1:15" x14ac:dyDescent="0.25">
      <c r="A107" s="183" t="s">
        <v>214</v>
      </c>
      <c r="B107" s="177">
        <v>200</v>
      </c>
      <c r="C107">
        <v>1300</v>
      </c>
      <c r="F107">
        <v>3433.3333333333335</v>
      </c>
      <c r="G107">
        <v>0</v>
      </c>
      <c r="H107">
        <v>316.66666666666663</v>
      </c>
      <c r="J107">
        <v>716.66666666666674</v>
      </c>
      <c r="K107">
        <v>83.333333333333343</v>
      </c>
      <c r="L107">
        <v>7066.666666666667</v>
      </c>
      <c r="M107">
        <v>25000</v>
      </c>
      <c r="N107">
        <v>1766.6666666666667</v>
      </c>
      <c r="O107" s="167">
        <v>3988.3333333333335</v>
      </c>
    </row>
    <row r="108" spans="1:15" x14ac:dyDescent="0.25">
      <c r="A108" s="183" t="s">
        <v>213</v>
      </c>
      <c r="B108" s="177">
        <v>0</v>
      </c>
      <c r="C108">
        <v>183.33333333333331</v>
      </c>
      <c r="E108">
        <v>3766.6666666666665</v>
      </c>
      <c r="F108">
        <v>12500</v>
      </c>
      <c r="G108">
        <v>233.33333333333334</v>
      </c>
      <c r="H108">
        <v>133.33333333333331</v>
      </c>
      <c r="J108">
        <v>4166.6666666666661</v>
      </c>
      <c r="K108">
        <v>100</v>
      </c>
      <c r="L108">
        <v>15366.666666666666</v>
      </c>
      <c r="M108">
        <v>6800</v>
      </c>
      <c r="O108" s="167">
        <v>4324.9999999999991</v>
      </c>
    </row>
    <row r="109" spans="1:15" x14ac:dyDescent="0.25">
      <c r="A109" s="183" t="s">
        <v>209</v>
      </c>
      <c r="B109" s="177">
        <v>116.66666666666667</v>
      </c>
      <c r="C109">
        <v>1066.6666666666665</v>
      </c>
      <c r="E109">
        <v>466.66666666666669</v>
      </c>
      <c r="G109">
        <v>766.66666666666674</v>
      </c>
      <c r="H109">
        <v>750</v>
      </c>
      <c r="J109">
        <v>1466.6666666666665</v>
      </c>
      <c r="K109">
        <v>4266.6666666666661</v>
      </c>
      <c r="L109">
        <v>5633.3333333333339</v>
      </c>
      <c r="M109">
        <v>15733.333333333334</v>
      </c>
      <c r="O109" s="167">
        <v>3362.962962962963</v>
      </c>
    </row>
    <row r="110" spans="1:15" x14ac:dyDescent="0.25">
      <c r="A110" s="183" t="s">
        <v>220</v>
      </c>
      <c r="B110" s="177">
        <v>533.33333333333326</v>
      </c>
      <c r="C110">
        <v>266.66666666666663</v>
      </c>
      <c r="F110">
        <v>18433.333333333336</v>
      </c>
      <c r="G110">
        <v>33.333333333333329</v>
      </c>
      <c r="H110">
        <v>333.33333333333337</v>
      </c>
      <c r="J110">
        <v>9650</v>
      </c>
      <c r="K110">
        <v>1666.6666666666667</v>
      </c>
      <c r="L110">
        <v>7266.666666666667</v>
      </c>
      <c r="M110">
        <v>10833.333333333332</v>
      </c>
      <c r="N110">
        <v>4633.3333333333339</v>
      </c>
      <c r="O110" s="167">
        <v>4907.575757575758</v>
      </c>
    </row>
    <row r="111" spans="1:15" x14ac:dyDescent="0.25">
      <c r="A111" s="183" t="s">
        <v>219</v>
      </c>
      <c r="B111" s="177">
        <v>50</v>
      </c>
      <c r="C111">
        <v>166.66666666666669</v>
      </c>
      <c r="F111">
        <v>1133.3333333333335</v>
      </c>
      <c r="G111">
        <v>33.333333333333329</v>
      </c>
      <c r="H111">
        <v>50</v>
      </c>
      <c r="J111">
        <v>866.66666666666663</v>
      </c>
      <c r="K111">
        <v>66.666666666666657</v>
      </c>
      <c r="L111">
        <v>6500</v>
      </c>
      <c r="M111">
        <v>6233.3333333333339</v>
      </c>
      <c r="N111">
        <v>1066.6666666666665</v>
      </c>
      <c r="O111" s="167">
        <v>1616.6666666666665</v>
      </c>
    </row>
    <row r="112" spans="1:15" ht="15.75" thickBot="1" x14ac:dyDescent="0.3">
      <c r="A112" s="184" t="s">
        <v>218</v>
      </c>
      <c r="B112" s="177">
        <v>33.333333333333329</v>
      </c>
      <c r="C112">
        <v>650</v>
      </c>
      <c r="F112">
        <v>33.333333333333329</v>
      </c>
      <c r="G112">
        <v>33.333333333333329</v>
      </c>
      <c r="H112">
        <v>16.666666666666664</v>
      </c>
      <c r="I112">
        <v>25000</v>
      </c>
      <c r="J112">
        <v>83.333333333333343</v>
      </c>
      <c r="K112">
        <v>0</v>
      </c>
      <c r="L112">
        <v>6800</v>
      </c>
      <c r="M112">
        <v>5100</v>
      </c>
      <c r="N112">
        <v>266.66666666666663</v>
      </c>
      <c r="O112" s="167">
        <v>3456.060606060606</v>
      </c>
    </row>
    <row r="113" spans="1:22" ht="15.75" thickBot="1" x14ac:dyDescent="0.3">
      <c r="A113" s="159" t="s">
        <v>245</v>
      </c>
      <c r="B113" s="177">
        <v>400</v>
      </c>
      <c r="C113">
        <v>83.333333333333343</v>
      </c>
      <c r="F113">
        <v>500</v>
      </c>
      <c r="G113">
        <v>0</v>
      </c>
      <c r="H113">
        <v>16.666666666666664</v>
      </c>
      <c r="I113">
        <v>15700</v>
      </c>
      <c r="J113">
        <v>116.66666666666667</v>
      </c>
      <c r="K113">
        <v>0</v>
      </c>
      <c r="L113">
        <v>3600</v>
      </c>
      <c r="M113">
        <v>9033.3333333333321</v>
      </c>
      <c r="N113">
        <v>66.666666666666657</v>
      </c>
      <c r="O113" s="167">
        <v>2683.3333333333335</v>
      </c>
    </row>
    <row r="114" spans="1:22" ht="15.75" thickBot="1" x14ac:dyDescent="0.3">
      <c r="A114" s="185" t="s">
        <v>203</v>
      </c>
      <c r="B114" s="178">
        <v>165.74074074074073</v>
      </c>
      <c r="C114" s="168">
        <v>398.61111111111109</v>
      </c>
      <c r="D114" s="168">
        <v>25000</v>
      </c>
      <c r="E114" s="168">
        <v>10446.666666666668</v>
      </c>
      <c r="F114" s="168">
        <v>6254.545454545455</v>
      </c>
      <c r="G114" s="168">
        <v>93.055555555555543</v>
      </c>
      <c r="H114" s="168">
        <v>160.68376068376068</v>
      </c>
      <c r="I114" s="168">
        <v>20350</v>
      </c>
      <c r="J114" s="168">
        <v>1527.7777777777776</v>
      </c>
      <c r="K114" s="168">
        <v>516.66666666666663</v>
      </c>
      <c r="L114" s="168">
        <v>5583.333333333333</v>
      </c>
      <c r="M114" s="168">
        <v>12702.777777777779</v>
      </c>
      <c r="N114" s="168">
        <v>1185.7142857142858</v>
      </c>
      <c r="O114" s="169">
        <v>3650.2258355916902</v>
      </c>
    </row>
    <row r="115" spans="1:22" ht="15.75" thickBot="1" x14ac:dyDescent="0.3">
      <c r="V115" s="167"/>
    </row>
    <row r="116" spans="1:22" x14ac:dyDescent="0.25">
      <c r="A116" s="164"/>
      <c r="B116" s="170" t="s">
        <v>47</v>
      </c>
      <c r="C116" s="170" t="s">
        <v>45</v>
      </c>
      <c r="D116" s="170" t="s">
        <v>140</v>
      </c>
      <c r="E116" s="170" t="s">
        <v>141</v>
      </c>
      <c r="F116" s="170" t="s">
        <v>194</v>
      </c>
      <c r="G116" s="170" t="s">
        <v>51</v>
      </c>
      <c r="H116" s="170" t="s">
        <v>58</v>
      </c>
      <c r="I116" s="170" t="s">
        <v>205</v>
      </c>
      <c r="J116" s="170" t="s">
        <v>53</v>
      </c>
      <c r="K116" s="170" t="s">
        <v>59</v>
      </c>
      <c r="L116" s="170" t="s">
        <v>42</v>
      </c>
      <c r="M116" s="170" t="s">
        <v>43</v>
      </c>
      <c r="N116" s="170" t="s">
        <v>56</v>
      </c>
      <c r="O116" s="171" t="s">
        <v>203</v>
      </c>
    </row>
    <row r="117" spans="1:22" x14ac:dyDescent="0.25">
      <c r="A117" s="165" t="s">
        <v>223</v>
      </c>
      <c r="B117" s="160">
        <f>AVERAGE(B$102:B$112)</f>
        <v>144.44444444444443</v>
      </c>
      <c r="C117" s="160">
        <f t="shared" ref="C117:O117" si="6">AVERAGE(C$102:C$112)</f>
        <v>427.27272727272725</v>
      </c>
      <c r="D117" s="160">
        <f t="shared" si="6"/>
        <v>25000</v>
      </c>
      <c r="E117" s="160">
        <f t="shared" si="6"/>
        <v>10446.666666666668</v>
      </c>
      <c r="F117" s="160">
        <f t="shared" si="6"/>
        <v>6830</v>
      </c>
      <c r="G117" s="160">
        <f t="shared" si="6"/>
        <v>101.5151515151515</v>
      </c>
      <c r="H117" s="160">
        <f t="shared" si="6"/>
        <v>158.08080808080808</v>
      </c>
      <c r="I117" s="160">
        <f t="shared" si="6"/>
        <v>25000</v>
      </c>
      <c r="J117" s="160">
        <f t="shared" si="6"/>
        <v>1656.0606060606058</v>
      </c>
      <c r="K117" s="160">
        <f t="shared" si="6"/>
        <v>563.63636363636363</v>
      </c>
      <c r="L117" s="160">
        <f t="shared" si="6"/>
        <v>5763.636363636364</v>
      </c>
      <c r="M117" s="160">
        <f t="shared" si="6"/>
        <v>13036.363636363636</v>
      </c>
      <c r="N117" s="160">
        <f t="shared" si="6"/>
        <v>1372.2222222222224</v>
      </c>
      <c r="O117" s="160">
        <f t="shared" si="6"/>
        <v>3698.7863483318029</v>
      </c>
    </row>
    <row r="118" spans="1:22" x14ac:dyDescent="0.25">
      <c r="A118" s="165" t="s">
        <v>162</v>
      </c>
      <c r="B118" s="160">
        <f>MIN(B$102:B$112)</f>
        <v>0</v>
      </c>
      <c r="C118" s="160">
        <f t="shared" ref="C118:O118" si="7">MIN(C$102:C$112)</f>
        <v>0</v>
      </c>
      <c r="D118" s="160">
        <f t="shared" si="7"/>
        <v>25000</v>
      </c>
      <c r="E118" s="160">
        <f t="shared" si="7"/>
        <v>466.66666666666669</v>
      </c>
      <c r="F118" s="160">
        <f t="shared" si="7"/>
        <v>0</v>
      </c>
      <c r="G118" s="160">
        <f t="shared" si="7"/>
        <v>0</v>
      </c>
      <c r="H118" s="160">
        <f t="shared" si="7"/>
        <v>0</v>
      </c>
      <c r="I118" s="160">
        <f t="shared" si="7"/>
        <v>25000</v>
      </c>
      <c r="J118" s="160">
        <f t="shared" si="7"/>
        <v>66.666666666666657</v>
      </c>
      <c r="K118" s="160">
        <f t="shared" si="7"/>
        <v>0</v>
      </c>
      <c r="L118" s="160">
        <f t="shared" si="7"/>
        <v>2366.666666666667</v>
      </c>
      <c r="M118" s="160">
        <f t="shared" si="7"/>
        <v>966.66666666666663</v>
      </c>
      <c r="N118" s="160">
        <f t="shared" si="7"/>
        <v>200</v>
      </c>
      <c r="O118" s="160">
        <f t="shared" si="7"/>
        <v>606.66666666666663</v>
      </c>
    </row>
    <row r="119" spans="1:22" ht="15.75" thickBot="1" x14ac:dyDescent="0.3">
      <c r="A119" s="166" t="s">
        <v>161</v>
      </c>
      <c r="B119" s="162">
        <f>MAX(B$102:B$112)</f>
        <v>533.33333333333326</v>
      </c>
      <c r="C119" s="162">
        <f t="shared" ref="C119:O119" si="8">MAX(C$102:C$112)</f>
        <v>1300</v>
      </c>
      <c r="D119" s="162">
        <f t="shared" si="8"/>
        <v>25000</v>
      </c>
      <c r="E119" s="162">
        <f t="shared" si="8"/>
        <v>39266.666666666672</v>
      </c>
      <c r="F119" s="162">
        <f t="shared" si="8"/>
        <v>18433.333333333336</v>
      </c>
      <c r="G119" s="162">
        <f t="shared" si="8"/>
        <v>766.66666666666674</v>
      </c>
      <c r="H119" s="162">
        <f t="shared" si="8"/>
        <v>750</v>
      </c>
      <c r="I119" s="162">
        <f t="shared" si="8"/>
        <v>25000</v>
      </c>
      <c r="J119" s="162">
        <f t="shared" si="8"/>
        <v>9650</v>
      </c>
      <c r="K119" s="162">
        <f t="shared" si="8"/>
        <v>4266.6666666666661</v>
      </c>
      <c r="L119" s="162">
        <f t="shared" si="8"/>
        <v>15366.666666666666</v>
      </c>
      <c r="M119" s="162">
        <f t="shared" si="8"/>
        <v>55733.333333333336</v>
      </c>
      <c r="N119" s="162">
        <f t="shared" si="8"/>
        <v>4633.3333333333339</v>
      </c>
      <c r="O119" s="162">
        <f t="shared" si="8"/>
        <v>8308.3333333333339</v>
      </c>
    </row>
    <row r="120" spans="1:22" x14ac:dyDescent="0.25">
      <c r="B120" s="156"/>
      <c r="C120" s="156"/>
      <c r="D120" s="156"/>
      <c r="E120" s="156"/>
      <c r="F120" s="156"/>
      <c r="G120" s="156"/>
      <c r="H120" s="156"/>
      <c r="I120" s="156"/>
      <c r="J120" s="156"/>
      <c r="K120" s="156"/>
      <c r="L120" s="156"/>
      <c r="M120" s="156"/>
      <c r="N120" s="156"/>
      <c r="O120" s="156"/>
      <c r="P120" s="156"/>
      <c r="Q120" s="156"/>
      <c r="R120" s="156"/>
      <c r="S120" s="156"/>
      <c r="T120" s="156"/>
    </row>
    <row r="141" spans="1:2" s="191" customFormat="1" ht="33" customHeight="1" x14ac:dyDescent="0.25">
      <c r="A141" s="192" t="s">
        <v>243</v>
      </c>
    </row>
    <row r="142" spans="1:2" ht="15.75" thickBot="1" x14ac:dyDescent="0.3"/>
    <row r="143" spans="1:2" ht="15.75" thickBot="1" x14ac:dyDescent="0.3">
      <c r="A143" s="172" t="s">
        <v>204</v>
      </c>
      <c r="B143" s="173" t="s">
        <v>244</v>
      </c>
    </row>
    <row r="144" spans="1:2" ht="15.75" thickBot="1" x14ac:dyDescent="0.3"/>
    <row r="145" spans="1:22" ht="15.75" thickBot="1" x14ac:dyDescent="0.3">
      <c r="A145" s="179" t="s">
        <v>236</v>
      </c>
      <c r="B145" s="179" t="s">
        <v>201</v>
      </c>
      <c r="C145" s="180"/>
      <c r="D145" s="181"/>
      <c r="E145" s="181"/>
      <c r="F145" s="181"/>
      <c r="G145" s="181"/>
      <c r="H145" s="181"/>
      <c r="I145" s="181"/>
      <c r="J145" s="181"/>
      <c r="K145" s="181"/>
      <c r="L145" s="181"/>
      <c r="M145" s="173"/>
    </row>
    <row r="146" spans="1:22" ht="15.75" thickBot="1" x14ac:dyDescent="0.3">
      <c r="A146" s="179" t="s">
        <v>202</v>
      </c>
      <c r="B146" s="180" t="s">
        <v>47</v>
      </c>
      <c r="C146" s="181" t="s">
        <v>45</v>
      </c>
      <c r="D146" s="181" t="s">
        <v>194</v>
      </c>
      <c r="E146" s="181" t="s">
        <v>51</v>
      </c>
      <c r="F146" s="181" t="s">
        <v>58</v>
      </c>
      <c r="G146" s="181" t="s">
        <v>205</v>
      </c>
      <c r="H146" s="181" t="s">
        <v>53</v>
      </c>
      <c r="I146" s="181" t="s">
        <v>59</v>
      </c>
      <c r="J146" s="181" t="s">
        <v>42</v>
      </c>
      <c r="K146" s="181" t="s">
        <v>43</v>
      </c>
      <c r="L146" s="173" t="s">
        <v>56</v>
      </c>
      <c r="M146" s="186" t="s">
        <v>203</v>
      </c>
      <c r="P146" s="12"/>
      <c r="Q146" s="12"/>
      <c r="R146" s="12"/>
      <c r="S146" s="12"/>
      <c r="T146" s="12"/>
      <c r="U146" s="12"/>
      <c r="V146" s="12"/>
    </row>
    <row r="147" spans="1:22" x14ac:dyDescent="0.25">
      <c r="A147" s="159" t="s">
        <v>240</v>
      </c>
      <c r="B147" s="174">
        <v>66.666666666666657</v>
      </c>
      <c r="C147" s="175">
        <v>816.66666666666663</v>
      </c>
      <c r="D147" s="175">
        <v>15100</v>
      </c>
      <c r="E147" s="175">
        <v>0</v>
      </c>
      <c r="F147" s="175">
        <v>0</v>
      </c>
      <c r="G147" s="175">
        <v>366.66666666666663</v>
      </c>
      <c r="H147" s="175">
        <v>266.66666666666663</v>
      </c>
      <c r="I147" s="175">
        <v>133.33333333333331</v>
      </c>
      <c r="J147" s="175">
        <v>1200</v>
      </c>
      <c r="K147" s="175">
        <v>900</v>
      </c>
      <c r="L147" s="175">
        <v>1566.6666666666665</v>
      </c>
      <c r="M147" s="176">
        <v>1856.0606060606062</v>
      </c>
    </row>
    <row r="148" spans="1:22" x14ac:dyDescent="0.25">
      <c r="A148" s="159" t="s">
        <v>241</v>
      </c>
      <c r="B148" s="177">
        <v>100</v>
      </c>
      <c r="C148">
        <v>50</v>
      </c>
      <c r="D148">
        <v>5500</v>
      </c>
      <c r="E148">
        <v>66.666666666666657</v>
      </c>
      <c r="F148">
        <v>0</v>
      </c>
      <c r="G148">
        <v>16100</v>
      </c>
      <c r="H148">
        <v>583.33333333333326</v>
      </c>
      <c r="I148">
        <v>16.666666666666664</v>
      </c>
      <c r="J148">
        <v>5766.6666666666661</v>
      </c>
      <c r="K148">
        <v>6600</v>
      </c>
      <c r="L148">
        <v>1100</v>
      </c>
      <c r="M148" s="167">
        <v>3262.1212121212125</v>
      </c>
    </row>
    <row r="149" spans="1:22" x14ac:dyDescent="0.25">
      <c r="A149" s="159" t="s">
        <v>242</v>
      </c>
      <c r="B149" s="177">
        <v>33.333333333333329</v>
      </c>
      <c r="C149">
        <v>283.33333333333337</v>
      </c>
      <c r="D149">
        <v>8633.3333333333321</v>
      </c>
      <c r="E149">
        <v>33.333333333333329</v>
      </c>
      <c r="F149">
        <v>50</v>
      </c>
      <c r="G149">
        <v>23500</v>
      </c>
      <c r="H149">
        <v>1083.3333333333335</v>
      </c>
      <c r="I149">
        <v>0</v>
      </c>
      <c r="J149">
        <v>3200</v>
      </c>
      <c r="K149">
        <v>1766.6666666666667</v>
      </c>
      <c r="L149">
        <v>3800</v>
      </c>
      <c r="M149" s="167">
        <v>3853.0303030303025</v>
      </c>
    </row>
    <row r="150" spans="1:22" ht="15.75" thickBot="1" x14ac:dyDescent="0.3">
      <c r="A150" s="159" t="s">
        <v>247</v>
      </c>
      <c r="B150" s="177">
        <v>0</v>
      </c>
      <c r="C150">
        <v>500</v>
      </c>
      <c r="D150">
        <v>14100</v>
      </c>
      <c r="E150">
        <v>1033.3333333333335</v>
      </c>
      <c r="F150">
        <v>466.66666666666669</v>
      </c>
      <c r="G150">
        <v>1800</v>
      </c>
      <c r="H150">
        <v>916.66666666666663</v>
      </c>
      <c r="I150">
        <v>0</v>
      </c>
      <c r="J150">
        <v>2000</v>
      </c>
      <c r="K150">
        <v>2766.666666666667</v>
      </c>
      <c r="L150">
        <v>2100</v>
      </c>
      <c r="M150" s="167">
        <v>2334.848484848485</v>
      </c>
    </row>
    <row r="151" spans="1:22" ht="15.75" thickBot="1" x14ac:dyDescent="0.3">
      <c r="A151" s="185" t="s">
        <v>203</v>
      </c>
      <c r="B151" s="178">
        <v>50</v>
      </c>
      <c r="C151" s="168">
        <v>412.5</v>
      </c>
      <c r="D151" s="168">
        <v>10833.333333333332</v>
      </c>
      <c r="E151" s="168">
        <v>283.33333333333337</v>
      </c>
      <c r="F151" s="168">
        <v>129.16666666666669</v>
      </c>
      <c r="G151" s="168">
        <v>10441.666666666668</v>
      </c>
      <c r="H151" s="168">
        <v>712.5</v>
      </c>
      <c r="I151" s="168">
        <v>37.499999999999993</v>
      </c>
      <c r="J151" s="168">
        <v>3041.6666666666665</v>
      </c>
      <c r="K151" s="168">
        <v>3008.333333333333</v>
      </c>
      <c r="L151" s="168">
        <v>2141.6666666666665</v>
      </c>
      <c r="M151" s="169">
        <v>2826.5151515151515</v>
      </c>
    </row>
    <row r="157" spans="1:22" ht="15.75" thickBot="1" x14ac:dyDescent="0.3"/>
    <row r="158" spans="1:22" ht="15.75" thickBot="1" x14ac:dyDescent="0.3"/>
    <row r="159" spans="1:22" ht="15.75" thickBot="1" x14ac:dyDescent="0.3"/>
    <row r="160" spans="1:22" ht="15.75" thickBot="1" x14ac:dyDescent="0.3">
      <c r="V160" s="167"/>
    </row>
    <row r="161" spans="1:20" ht="15.75" thickBot="1" x14ac:dyDescent="0.3">
      <c r="A161" s="164"/>
      <c r="B161" s="187" t="s">
        <v>47</v>
      </c>
      <c r="C161" s="188" t="s">
        <v>45</v>
      </c>
      <c r="D161" s="188" t="s">
        <v>194</v>
      </c>
      <c r="E161" s="188" t="s">
        <v>51</v>
      </c>
      <c r="F161" s="188" t="s">
        <v>58</v>
      </c>
      <c r="G161" s="188" t="s">
        <v>205</v>
      </c>
      <c r="H161" s="188" t="s">
        <v>53</v>
      </c>
      <c r="I161" s="188" t="s">
        <v>59</v>
      </c>
      <c r="J161" s="188" t="s">
        <v>42</v>
      </c>
      <c r="K161" s="188" t="s">
        <v>43</v>
      </c>
      <c r="L161" s="189" t="s">
        <v>56</v>
      </c>
      <c r="M161" s="190" t="s">
        <v>203</v>
      </c>
      <c r="N161" s="170"/>
      <c r="O161" s="171"/>
    </row>
    <row r="162" spans="1:20" x14ac:dyDescent="0.25">
      <c r="A162" s="165" t="s">
        <v>223</v>
      </c>
      <c r="B162" s="160">
        <f>AVERAGE(B147:B149)</f>
        <v>66.666666666666671</v>
      </c>
      <c r="C162" s="160">
        <f t="shared" ref="C162:M162" si="9">AVERAGE(C147:C149)</f>
        <v>383.33333333333331</v>
      </c>
      <c r="D162" s="160">
        <f t="shared" si="9"/>
        <v>9744.4444444444434</v>
      </c>
      <c r="E162" s="160">
        <f t="shared" si="9"/>
        <v>33.333333333333329</v>
      </c>
      <c r="F162" s="160">
        <f t="shared" si="9"/>
        <v>16.666666666666668</v>
      </c>
      <c r="G162" s="160">
        <f t="shared" si="9"/>
        <v>13322.222222222224</v>
      </c>
      <c r="H162" s="160">
        <f t="shared" si="9"/>
        <v>644.44444444444446</v>
      </c>
      <c r="I162" s="160">
        <f t="shared" si="9"/>
        <v>49.999999999999993</v>
      </c>
      <c r="J162" s="160">
        <f t="shared" si="9"/>
        <v>3388.8888888888887</v>
      </c>
      <c r="K162" s="160">
        <f t="shared" si="9"/>
        <v>3088.8888888888887</v>
      </c>
      <c r="L162" s="160">
        <f t="shared" si="9"/>
        <v>2155.5555555555552</v>
      </c>
      <c r="M162" s="160">
        <f t="shared" si="9"/>
        <v>2990.4040404040406</v>
      </c>
      <c r="N162" s="160"/>
      <c r="O162" s="160"/>
    </row>
    <row r="163" spans="1:20" x14ac:dyDescent="0.25">
      <c r="A163" s="165" t="s">
        <v>162</v>
      </c>
      <c r="B163" s="160">
        <f>MIN(B147:B149)</f>
        <v>33.333333333333329</v>
      </c>
      <c r="C163" s="160">
        <f t="shared" ref="C163:M163" si="10">MIN(C147:C149)</f>
        <v>50</v>
      </c>
      <c r="D163" s="160">
        <f t="shared" si="10"/>
        <v>5500</v>
      </c>
      <c r="E163" s="160">
        <f t="shared" si="10"/>
        <v>0</v>
      </c>
      <c r="F163" s="160">
        <f t="shared" si="10"/>
        <v>0</v>
      </c>
      <c r="G163" s="160">
        <f t="shared" si="10"/>
        <v>366.66666666666663</v>
      </c>
      <c r="H163" s="160">
        <f t="shared" si="10"/>
        <v>266.66666666666663</v>
      </c>
      <c r="I163" s="160">
        <f t="shared" si="10"/>
        <v>0</v>
      </c>
      <c r="J163" s="160">
        <f t="shared" si="10"/>
        <v>1200</v>
      </c>
      <c r="K163" s="160">
        <f t="shared" si="10"/>
        <v>900</v>
      </c>
      <c r="L163" s="160">
        <f t="shared" si="10"/>
        <v>1100</v>
      </c>
      <c r="M163" s="160">
        <f t="shared" si="10"/>
        <v>1856.0606060606062</v>
      </c>
      <c r="N163" s="160"/>
      <c r="O163" s="160"/>
    </row>
    <row r="164" spans="1:20" ht="15.75" thickBot="1" x14ac:dyDescent="0.3">
      <c r="A164" s="166" t="s">
        <v>161</v>
      </c>
      <c r="B164" s="162">
        <f>MAX(B147:B149)</f>
        <v>100</v>
      </c>
      <c r="C164" s="162">
        <f t="shared" ref="C164:M164" si="11">MAX(C147:C149)</f>
        <v>816.66666666666663</v>
      </c>
      <c r="D164" s="162">
        <f t="shared" si="11"/>
        <v>15100</v>
      </c>
      <c r="E164" s="162">
        <f t="shared" si="11"/>
        <v>66.666666666666657</v>
      </c>
      <c r="F164" s="162">
        <f t="shared" si="11"/>
        <v>50</v>
      </c>
      <c r="G164" s="162">
        <f t="shared" si="11"/>
        <v>23500</v>
      </c>
      <c r="H164" s="162">
        <f t="shared" si="11"/>
        <v>1083.3333333333335</v>
      </c>
      <c r="I164" s="162">
        <f t="shared" si="11"/>
        <v>133.33333333333331</v>
      </c>
      <c r="J164" s="162">
        <f t="shared" si="11"/>
        <v>5766.6666666666661</v>
      </c>
      <c r="K164" s="162">
        <f t="shared" si="11"/>
        <v>6600</v>
      </c>
      <c r="L164" s="162">
        <f t="shared" si="11"/>
        <v>3800</v>
      </c>
      <c r="M164" s="162">
        <f t="shared" si="11"/>
        <v>3853.0303030303025</v>
      </c>
      <c r="N164" s="162"/>
      <c r="O164" s="162"/>
    </row>
    <row r="165" spans="1:20" x14ac:dyDescent="0.25">
      <c r="B165" s="156"/>
      <c r="C165" s="156"/>
      <c r="D165" s="156"/>
      <c r="E165" s="156"/>
      <c r="F165" s="156"/>
      <c r="G165" s="156"/>
      <c r="H165" s="156"/>
      <c r="I165" s="156"/>
      <c r="J165" s="156"/>
      <c r="K165" s="156"/>
      <c r="L165" s="156"/>
      <c r="M165" s="156"/>
      <c r="N165" s="156"/>
      <c r="O165" s="156"/>
      <c r="P165" s="156"/>
      <c r="Q165" s="156"/>
      <c r="R165" s="156"/>
      <c r="S165" s="156"/>
      <c r="T165" s="156"/>
    </row>
    <row r="189" spans="1:19" s="191" customFormat="1" ht="33" customHeight="1" x14ac:dyDescent="0.25">
      <c r="A189" s="192" t="s">
        <v>228</v>
      </c>
    </row>
    <row r="190" spans="1:19" ht="15.75" thickBot="1" x14ac:dyDescent="0.3"/>
    <row r="191" spans="1:19" ht="15.75" thickBot="1" x14ac:dyDescent="0.3">
      <c r="A191" s="179" t="s">
        <v>236</v>
      </c>
      <c r="B191" s="179" t="s">
        <v>201</v>
      </c>
      <c r="C191" s="180"/>
      <c r="D191" s="181"/>
      <c r="E191" s="181"/>
      <c r="F191" s="181"/>
      <c r="G191" s="181"/>
      <c r="H191" s="181"/>
      <c r="I191" s="181"/>
      <c r="J191" s="181"/>
      <c r="K191" s="181"/>
      <c r="L191" s="181"/>
      <c r="M191" s="181"/>
      <c r="N191" s="181"/>
      <c r="O191" s="181"/>
      <c r="P191" s="181"/>
      <c r="Q191" s="181"/>
      <c r="R191" s="181"/>
      <c r="S191" s="173"/>
    </row>
    <row r="192" spans="1:19" ht="15.75" thickBot="1" x14ac:dyDescent="0.3">
      <c r="A192" s="179" t="s">
        <v>202</v>
      </c>
      <c r="B192" s="180" t="s">
        <v>101</v>
      </c>
      <c r="C192" s="181" t="s">
        <v>47</v>
      </c>
      <c r="D192" s="181" t="s">
        <v>45</v>
      </c>
      <c r="E192" s="181" t="s">
        <v>168</v>
      </c>
      <c r="F192" s="181" t="s">
        <v>140</v>
      </c>
      <c r="G192" s="181" t="s">
        <v>141</v>
      </c>
      <c r="H192" s="181" t="s">
        <v>194</v>
      </c>
      <c r="I192" s="181" t="s">
        <v>51</v>
      </c>
      <c r="J192" s="181" t="s">
        <v>58</v>
      </c>
      <c r="K192" s="181" t="s">
        <v>205</v>
      </c>
      <c r="L192" s="181" t="s">
        <v>53</v>
      </c>
      <c r="M192" s="181" t="s">
        <v>59</v>
      </c>
      <c r="N192" s="181" t="s">
        <v>170</v>
      </c>
      <c r="O192" s="181" t="s">
        <v>42</v>
      </c>
      <c r="P192" s="181" t="s">
        <v>43</v>
      </c>
      <c r="Q192" s="181" t="s">
        <v>56</v>
      </c>
      <c r="R192" s="173" t="s">
        <v>55</v>
      </c>
      <c r="S192" s="186" t="s">
        <v>203</v>
      </c>
    </row>
    <row r="193" spans="1:19" x14ac:dyDescent="0.25">
      <c r="A193" s="182" t="s">
        <v>142</v>
      </c>
      <c r="B193" s="174"/>
      <c r="C193" s="175">
        <v>55.555555555555564</v>
      </c>
      <c r="D193" s="175">
        <v>266.66666666666669</v>
      </c>
      <c r="E193" s="175"/>
      <c r="F193" s="175"/>
      <c r="G193" s="175"/>
      <c r="H193" s="175"/>
      <c r="I193" s="175">
        <v>0</v>
      </c>
      <c r="J193" s="175">
        <v>16.666666666666664</v>
      </c>
      <c r="K193" s="175"/>
      <c r="L193" s="175">
        <v>577.77777777777771</v>
      </c>
      <c r="M193" s="175">
        <v>300</v>
      </c>
      <c r="N193" s="175"/>
      <c r="O193" s="175">
        <v>1525.0000000000002</v>
      </c>
      <c r="P193" s="175">
        <v>1116.6666666666665</v>
      </c>
      <c r="Q193" s="175">
        <v>3866.6666666666665</v>
      </c>
      <c r="R193" s="175">
        <v>666.66666666666674</v>
      </c>
      <c r="S193" s="176">
        <v>919.44444444444434</v>
      </c>
    </row>
    <row r="194" spans="1:19" x14ac:dyDescent="0.25">
      <c r="A194" s="183" t="s">
        <v>143</v>
      </c>
      <c r="B194" s="177"/>
      <c r="C194">
        <v>344.44444444444451</v>
      </c>
      <c r="D194">
        <v>33.333333333333329</v>
      </c>
      <c r="I194">
        <v>233.33333333333334</v>
      </c>
      <c r="J194">
        <v>100</v>
      </c>
      <c r="L194">
        <v>1616.6666666666667</v>
      </c>
      <c r="M194">
        <v>66.666666666666657</v>
      </c>
      <c r="O194">
        <v>5233.3333333333339</v>
      </c>
      <c r="P194">
        <v>983.33333333333337</v>
      </c>
      <c r="Q194">
        <v>26566.666666666668</v>
      </c>
      <c r="R194">
        <v>2000</v>
      </c>
      <c r="S194" s="167">
        <v>3616.2037037037039</v>
      </c>
    </row>
    <row r="195" spans="1:19" x14ac:dyDescent="0.25">
      <c r="A195" s="183" t="s">
        <v>144</v>
      </c>
      <c r="B195" s="177"/>
      <c r="C195">
        <v>1083.3333333333335</v>
      </c>
      <c r="D195">
        <v>150</v>
      </c>
      <c r="I195">
        <v>1466.6666666666665</v>
      </c>
      <c r="J195">
        <v>400</v>
      </c>
      <c r="L195">
        <v>4400</v>
      </c>
      <c r="M195">
        <v>466.66666666666669</v>
      </c>
      <c r="O195">
        <v>11133.333333333332</v>
      </c>
      <c r="P195">
        <v>8866.6666666666679</v>
      </c>
      <c r="Q195">
        <v>1366.6666666666665</v>
      </c>
      <c r="R195">
        <v>12200</v>
      </c>
      <c r="S195" s="167">
        <v>4153.3333333333339</v>
      </c>
    </row>
    <row r="196" spans="1:19" x14ac:dyDescent="0.25">
      <c r="A196" s="183" t="s">
        <v>145</v>
      </c>
      <c r="B196" s="177">
        <v>66.666666666666657</v>
      </c>
      <c r="C196">
        <v>83.333333333333343</v>
      </c>
      <c r="D196">
        <v>9466.6666666666679</v>
      </c>
      <c r="I196">
        <v>44.444444444444436</v>
      </c>
      <c r="J196">
        <v>0</v>
      </c>
      <c r="L196">
        <v>1216.6666666666665</v>
      </c>
      <c r="M196">
        <v>50</v>
      </c>
      <c r="O196">
        <v>12633.333333333334</v>
      </c>
      <c r="P196">
        <v>23033.333333333332</v>
      </c>
      <c r="Q196">
        <v>2000</v>
      </c>
      <c r="R196">
        <v>3233.3333333333335</v>
      </c>
      <c r="S196" s="167">
        <v>6730.3418803418808</v>
      </c>
    </row>
    <row r="197" spans="1:19" x14ac:dyDescent="0.25">
      <c r="A197" s="183" t="s">
        <v>146</v>
      </c>
      <c r="B197" s="177">
        <v>50</v>
      </c>
      <c r="C197">
        <v>233.33333333333334</v>
      </c>
      <c r="D197">
        <v>66.666666666666657</v>
      </c>
      <c r="I197">
        <v>266.66666666666669</v>
      </c>
      <c r="J197">
        <v>100</v>
      </c>
      <c r="L197">
        <v>3733.3333333333335</v>
      </c>
      <c r="M197">
        <v>933.33333333333337</v>
      </c>
      <c r="O197">
        <v>12750</v>
      </c>
      <c r="P197">
        <v>6283.3333333333339</v>
      </c>
      <c r="Q197">
        <v>3000</v>
      </c>
      <c r="R197">
        <v>2833.333333333333</v>
      </c>
      <c r="S197" s="167">
        <v>3791.0256410256411</v>
      </c>
    </row>
    <row r="198" spans="1:19" x14ac:dyDescent="0.25">
      <c r="A198" s="183" t="s">
        <v>147</v>
      </c>
      <c r="B198" s="177">
        <v>50</v>
      </c>
      <c r="C198">
        <v>183.33333333333331</v>
      </c>
      <c r="D198">
        <v>16.666666666666664</v>
      </c>
      <c r="I198">
        <v>2077.7777777777778</v>
      </c>
      <c r="J198">
        <v>100</v>
      </c>
      <c r="L198">
        <v>300</v>
      </c>
      <c r="M198">
        <v>1533.3333333333335</v>
      </c>
      <c r="O198">
        <v>6550</v>
      </c>
      <c r="P198">
        <v>18666.666666666668</v>
      </c>
      <c r="Q198">
        <v>1500</v>
      </c>
      <c r="R198">
        <v>2800</v>
      </c>
      <c r="S198" s="167">
        <v>4538.0341880341884</v>
      </c>
    </row>
    <row r="199" spans="1:19" x14ac:dyDescent="0.25">
      <c r="A199" s="183" t="s">
        <v>148</v>
      </c>
      <c r="B199" s="177"/>
      <c r="C199">
        <v>77.777777777777786</v>
      </c>
      <c r="D199">
        <v>133.33333333333331</v>
      </c>
      <c r="I199">
        <v>533.33333333333337</v>
      </c>
      <c r="J199">
        <v>33.333333333333329</v>
      </c>
      <c r="L199">
        <v>116.66666666666667</v>
      </c>
      <c r="M199">
        <v>400</v>
      </c>
      <c r="O199">
        <v>4683.3333333333339</v>
      </c>
      <c r="P199">
        <v>7033.3333333333339</v>
      </c>
      <c r="Q199">
        <v>2133.333333333333</v>
      </c>
      <c r="R199">
        <v>2933.333333333333</v>
      </c>
      <c r="S199" s="167">
        <v>2482.87037037037</v>
      </c>
    </row>
    <row r="200" spans="1:19" x14ac:dyDescent="0.25">
      <c r="A200" s="183" t="s">
        <v>149</v>
      </c>
      <c r="B200" s="177"/>
      <c r="C200">
        <v>983.33333333333337</v>
      </c>
      <c r="D200">
        <v>33.333333333333329</v>
      </c>
      <c r="I200">
        <v>5033.3333333333339</v>
      </c>
      <c r="J200">
        <v>3288.8888888888891</v>
      </c>
      <c r="L200">
        <v>6900</v>
      </c>
      <c r="M200">
        <v>1300</v>
      </c>
      <c r="O200">
        <v>2533.333333333333</v>
      </c>
      <c r="P200">
        <v>19866.666666666664</v>
      </c>
      <c r="Q200">
        <v>2366.666666666667</v>
      </c>
      <c r="R200">
        <v>1400</v>
      </c>
      <c r="S200" s="167">
        <v>4370.5555555555557</v>
      </c>
    </row>
    <row r="201" spans="1:19" x14ac:dyDescent="0.25">
      <c r="A201" s="183" t="s">
        <v>150</v>
      </c>
      <c r="B201" s="177"/>
      <c r="C201">
        <v>50</v>
      </c>
      <c r="D201">
        <v>33.333333333333329</v>
      </c>
      <c r="I201">
        <v>11.111111111111109</v>
      </c>
      <c r="J201">
        <v>0</v>
      </c>
      <c r="L201">
        <v>133.33333333333331</v>
      </c>
      <c r="M201">
        <v>133.33333333333331</v>
      </c>
      <c r="O201">
        <v>5533.3333333333339</v>
      </c>
      <c r="P201">
        <v>2733.333333333333</v>
      </c>
      <c r="Q201">
        <v>2666.666666666667</v>
      </c>
      <c r="R201">
        <v>5800</v>
      </c>
      <c r="S201" s="167">
        <v>1709.4444444444446</v>
      </c>
    </row>
    <row r="202" spans="1:19" x14ac:dyDescent="0.25">
      <c r="A202" s="183" t="s">
        <v>151</v>
      </c>
      <c r="B202" s="177"/>
      <c r="C202">
        <v>166.66666666666669</v>
      </c>
      <c r="D202">
        <v>1300</v>
      </c>
      <c r="F202">
        <v>10483.333333333332</v>
      </c>
      <c r="I202">
        <v>16.666666666666664</v>
      </c>
      <c r="J202">
        <v>16.666666666666664</v>
      </c>
      <c r="L202">
        <v>433.33333333333331</v>
      </c>
      <c r="M202">
        <v>83.333333333333343</v>
      </c>
      <c r="O202">
        <v>9400</v>
      </c>
      <c r="P202">
        <v>12233.333333333332</v>
      </c>
      <c r="Q202">
        <v>383.33333333333337</v>
      </c>
      <c r="R202">
        <v>9400</v>
      </c>
      <c r="S202" s="167">
        <v>3691.6666666666661</v>
      </c>
    </row>
    <row r="203" spans="1:19" x14ac:dyDescent="0.25">
      <c r="A203" s="183" t="s">
        <v>155</v>
      </c>
      <c r="B203" s="177"/>
      <c r="C203">
        <v>33.333333333333329</v>
      </c>
      <c r="D203">
        <v>116.66666666666667</v>
      </c>
      <c r="F203">
        <v>83.333333333333343</v>
      </c>
      <c r="I203">
        <v>366.66666666666663</v>
      </c>
      <c r="J203">
        <v>16.666666666666664</v>
      </c>
      <c r="L203">
        <v>1066.6666666666665</v>
      </c>
      <c r="M203">
        <v>633.33333333333326</v>
      </c>
      <c r="O203">
        <v>1533.3333333333335</v>
      </c>
      <c r="P203">
        <v>300</v>
      </c>
      <c r="Q203">
        <v>17166.666666666664</v>
      </c>
      <c r="S203" s="167">
        <v>2131.6666666666665</v>
      </c>
    </row>
    <row r="204" spans="1:19" x14ac:dyDescent="0.25">
      <c r="A204" s="183" t="s">
        <v>160</v>
      </c>
      <c r="B204" s="177"/>
      <c r="C204">
        <v>1000</v>
      </c>
      <c r="D204">
        <v>83.333333333333343</v>
      </c>
      <c r="F204">
        <v>116.66666666666667</v>
      </c>
      <c r="I204">
        <v>0</v>
      </c>
      <c r="J204">
        <v>16.666666666666664</v>
      </c>
      <c r="L204">
        <v>1700</v>
      </c>
      <c r="M204">
        <v>133.33333333333331</v>
      </c>
      <c r="O204">
        <v>300</v>
      </c>
      <c r="P204">
        <v>23500</v>
      </c>
      <c r="Q204">
        <v>15933.333333333334</v>
      </c>
      <c r="S204" s="167">
        <v>4278.3333333333339</v>
      </c>
    </row>
    <row r="205" spans="1:19" x14ac:dyDescent="0.25">
      <c r="A205" s="183" t="s">
        <v>165</v>
      </c>
      <c r="B205" s="177">
        <v>16.666666666666664</v>
      </c>
      <c r="C205">
        <v>50</v>
      </c>
      <c r="D205">
        <v>33.333333333333329</v>
      </c>
      <c r="F205">
        <v>2800</v>
      </c>
      <c r="I205">
        <v>83.333333333333343</v>
      </c>
      <c r="J205">
        <v>33.333333333333336</v>
      </c>
      <c r="L205">
        <v>66.666666666666657</v>
      </c>
      <c r="M205">
        <v>66.666666666666657</v>
      </c>
      <c r="O205">
        <v>3683.333333333333</v>
      </c>
      <c r="P205">
        <v>35466.666666666664</v>
      </c>
      <c r="Q205">
        <v>4233.3333333333339</v>
      </c>
      <c r="R205">
        <v>2400</v>
      </c>
      <c r="S205" s="167">
        <v>6291.6666666666661</v>
      </c>
    </row>
    <row r="206" spans="1:19" x14ac:dyDescent="0.25">
      <c r="A206" s="183" t="s">
        <v>172</v>
      </c>
      <c r="B206" s="177"/>
      <c r="C206">
        <v>100</v>
      </c>
      <c r="D206">
        <v>233.33333333333334</v>
      </c>
      <c r="E206">
        <v>333.33333333333337</v>
      </c>
      <c r="F206">
        <v>133.33333333333331</v>
      </c>
      <c r="I206">
        <v>16.666666666666664</v>
      </c>
      <c r="J206">
        <v>166.66666666666666</v>
      </c>
      <c r="L206">
        <v>633.33333333333326</v>
      </c>
      <c r="M206">
        <v>150</v>
      </c>
      <c r="N206" t="e">
        <v>#DIV/0!</v>
      </c>
      <c r="O206">
        <v>9666.6666666666679</v>
      </c>
      <c r="P206">
        <v>25000</v>
      </c>
      <c r="Q206">
        <v>633.33333333333326</v>
      </c>
      <c r="S206" s="167">
        <v>3369.69696969697</v>
      </c>
    </row>
    <row r="207" spans="1:19" x14ac:dyDescent="0.25">
      <c r="A207" s="183" t="s">
        <v>173</v>
      </c>
      <c r="B207" s="177">
        <v>22.222222222222218</v>
      </c>
      <c r="C207">
        <v>14366.666666666666</v>
      </c>
      <c r="D207">
        <v>1216.6666666666665</v>
      </c>
      <c r="E207" t="e">
        <v>#DIV/0!</v>
      </c>
      <c r="F207">
        <v>466.66666666666669</v>
      </c>
      <c r="I207">
        <v>11.111111111111109</v>
      </c>
      <c r="J207">
        <v>233.33333333333334</v>
      </c>
      <c r="L207">
        <v>8066.666666666667</v>
      </c>
      <c r="M207">
        <v>1283.3333333333335</v>
      </c>
      <c r="N207">
        <v>3800</v>
      </c>
      <c r="O207">
        <v>31233.333333333332</v>
      </c>
      <c r="P207">
        <v>40450</v>
      </c>
      <c r="Q207">
        <v>1366.6666666666665</v>
      </c>
      <c r="R207">
        <v>25633.333333333332</v>
      </c>
      <c r="S207" s="167">
        <v>13322.222222222221</v>
      </c>
    </row>
    <row r="208" spans="1:19" x14ac:dyDescent="0.25">
      <c r="A208" s="183" t="s">
        <v>174</v>
      </c>
      <c r="B208" s="177">
        <v>0</v>
      </c>
      <c r="C208">
        <v>300</v>
      </c>
      <c r="D208" t="e">
        <v>#DIV/0!</v>
      </c>
      <c r="E208">
        <v>300</v>
      </c>
      <c r="F208">
        <v>4966.6666666666661</v>
      </c>
      <c r="I208">
        <v>10766.666666666668</v>
      </c>
      <c r="J208">
        <v>18383.333333333336</v>
      </c>
      <c r="L208">
        <v>333.33333333333337</v>
      </c>
      <c r="M208">
        <v>33.333333333333329</v>
      </c>
      <c r="O208">
        <v>13916.666666666666</v>
      </c>
      <c r="P208">
        <v>28400</v>
      </c>
      <c r="Q208">
        <v>10600</v>
      </c>
      <c r="R208">
        <v>31000</v>
      </c>
      <c r="S208" s="167">
        <v>11522.61904761905</v>
      </c>
    </row>
    <row r="209" spans="1:19" x14ac:dyDescent="0.25">
      <c r="A209" s="183" t="s">
        <v>175</v>
      </c>
      <c r="B209" s="177">
        <v>16.666666666666664</v>
      </c>
      <c r="C209">
        <v>50</v>
      </c>
      <c r="D209" t="e">
        <v>#DIV/0!</v>
      </c>
      <c r="E209">
        <v>55.555555555555564</v>
      </c>
      <c r="F209">
        <v>500</v>
      </c>
      <c r="I209">
        <v>1066.6666666666667</v>
      </c>
      <c r="J209">
        <v>811.11111111111097</v>
      </c>
      <c r="L209">
        <v>4466.6666666666661</v>
      </c>
      <c r="M209">
        <v>800</v>
      </c>
      <c r="O209">
        <v>15900.000000000002</v>
      </c>
      <c r="P209">
        <v>16183.333333333332</v>
      </c>
      <c r="Q209">
        <v>25833.333333333332</v>
      </c>
      <c r="S209" s="167">
        <v>7520.5128205128212</v>
      </c>
    </row>
    <row r="210" spans="1:19" x14ac:dyDescent="0.25">
      <c r="A210" s="183" t="s">
        <v>176</v>
      </c>
      <c r="B210" s="177"/>
      <c r="C210">
        <v>16.666666666666664</v>
      </c>
      <c r="D210" t="e">
        <v>#DIV/0!</v>
      </c>
      <c r="E210">
        <v>16.666666666666664</v>
      </c>
      <c r="F210">
        <v>100</v>
      </c>
      <c r="I210">
        <v>66.666666666666657</v>
      </c>
      <c r="J210">
        <v>0</v>
      </c>
      <c r="L210">
        <v>416.66666666666669</v>
      </c>
      <c r="M210">
        <v>16.666666666666664</v>
      </c>
      <c r="O210">
        <v>11133.333333333332</v>
      </c>
      <c r="P210">
        <v>22800</v>
      </c>
      <c r="Q210">
        <v>433.33333333333331</v>
      </c>
      <c r="S210" s="167">
        <v>3500</v>
      </c>
    </row>
    <row r="211" spans="1:19" x14ac:dyDescent="0.25">
      <c r="A211" s="183" t="s">
        <v>189</v>
      </c>
      <c r="B211" s="177"/>
      <c r="C211">
        <v>116.66666666666667</v>
      </c>
      <c r="D211" t="e">
        <v>#DIV/0!</v>
      </c>
      <c r="E211">
        <v>1666.6666666666667</v>
      </c>
      <c r="F211">
        <v>33.333333333333329</v>
      </c>
      <c r="I211">
        <v>6350</v>
      </c>
      <c r="J211">
        <v>1122.2222222222222</v>
      </c>
      <c r="L211">
        <v>3350</v>
      </c>
      <c r="M211">
        <v>483.33333333333331</v>
      </c>
      <c r="O211">
        <v>7966.666666666667</v>
      </c>
      <c r="P211">
        <v>13700</v>
      </c>
      <c r="Q211">
        <v>19400</v>
      </c>
      <c r="S211" s="167">
        <v>5418.8888888888887</v>
      </c>
    </row>
    <row r="212" spans="1:19" x14ac:dyDescent="0.25">
      <c r="A212" s="183" t="s">
        <v>217</v>
      </c>
      <c r="B212" s="177">
        <v>0</v>
      </c>
      <c r="C212">
        <v>100</v>
      </c>
      <c r="D212" t="e">
        <v>#DIV/0!</v>
      </c>
      <c r="E212">
        <v>516.66666666666674</v>
      </c>
      <c r="F212">
        <v>33.333333333333329</v>
      </c>
      <c r="I212">
        <v>150</v>
      </c>
      <c r="J212">
        <v>33.333333333333329</v>
      </c>
      <c r="L212">
        <v>577.77777777777771</v>
      </c>
      <c r="M212">
        <v>66.666666666666657</v>
      </c>
      <c r="O212">
        <v>7933.3333333333339</v>
      </c>
      <c r="P212">
        <v>15550</v>
      </c>
      <c r="Q212">
        <v>5566.6666666666661</v>
      </c>
      <c r="R212">
        <v>2300</v>
      </c>
      <c r="S212" s="167">
        <v>4022.2222222222222</v>
      </c>
    </row>
    <row r="213" spans="1:19" x14ac:dyDescent="0.25">
      <c r="A213" s="183" t="s">
        <v>210</v>
      </c>
      <c r="B213" s="177"/>
      <c r="C213">
        <v>216.66666666666666</v>
      </c>
      <c r="D213" t="e">
        <v>#DIV/0!</v>
      </c>
      <c r="E213">
        <v>100</v>
      </c>
      <c r="F213">
        <v>33.333333333333329</v>
      </c>
      <c r="I213">
        <v>66.666666666666657</v>
      </c>
      <c r="J213">
        <v>11.111111111111109</v>
      </c>
      <c r="L213">
        <v>66.666666666666657</v>
      </c>
      <c r="M213">
        <v>16.666666666666664</v>
      </c>
      <c r="O213">
        <v>13200</v>
      </c>
      <c r="P213">
        <v>29733.333333333332</v>
      </c>
      <c r="Q213">
        <v>6600</v>
      </c>
      <c r="S213" s="167">
        <v>5004.4444444444443</v>
      </c>
    </row>
    <row r="214" spans="1:19" x14ac:dyDescent="0.25">
      <c r="A214" s="183" t="s">
        <v>211</v>
      </c>
      <c r="B214" s="177"/>
      <c r="C214">
        <v>22.222222222222218</v>
      </c>
      <c r="D214">
        <v>733.33333333333326</v>
      </c>
      <c r="H214">
        <v>0</v>
      </c>
      <c r="I214">
        <v>0</v>
      </c>
      <c r="J214">
        <v>11.111111111111109</v>
      </c>
      <c r="L214">
        <v>266.66666666666669</v>
      </c>
      <c r="M214">
        <v>0</v>
      </c>
      <c r="O214">
        <v>2600</v>
      </c>
      <c r="P214">
        <v>6000</v>
      </c>
      <c r="Q214">
        <v>200</v>
      </c>
      <c r="S214" s="167">
        <v>983.33333333333326</v>
      </c>
    </row>
    <row r="215" spans="1:19" x14ac:dyDescent="0.25">
      <c r="A215" s="183" t="s">
        <v>212</v>
      </c>
      <c r="B215" s="177"/>
      <c r="C215">
        <v>50</v>
      </c>
      <c r="D215">
        <v>83.333333333333343</v>
      </c>
      <c r="G215">
        <v>8100</v>
      </c>
      <c r="H215">
        <v>14700</v>
      </c>
      <c r="I215">
        <v>0</v>
      </c>
      <c r="J215">
        <v>0</v>
      </c>
      <c r="L215">
        <v>400</v>
      </c>
      <c r="M215">
        <v>16.666666666666664</v>
      </c>
      <c r="O215">
        <v>4000</v>
      </c>
      <c r="P215">
        <v>55733.333333333336</v>
      </c>
      <c r="S215" s="167">
        <v>8308.3333333333339</v>
      </c>
    </row>
    <row r="216" spans="1:19" x14ac:dyDescent="0.25">
      <c r="A216" s="183" t="s">
        <v>215</v>
      </c>
      <c r="B216" s="177"/>
      <c r="C216">
        <v>66.666666666666657</v>
      </c>
      <c r="D216">
        <v>50</v>
      </c>
      <c r="F216">
        <v>25000</v>
      </c>
      <c r="G216">
        <v>39266.666666666672</v>
      </c>
      <c r="H216">
        <v>15466.666666666666</v>
      </c>
      <c r="I216">
        <v>0</v>
      </c>
      <c r="J216">
        <v>116.66666666666667</v>
      </c>
      <c r="L216">
        <v>233.33333333333334</v>
      </c>
      <c r="M216">
        <v>0</v>
      </c>
      <c r="O216">
        <v>2366.666666666667</v>
      </c>
      <c r="P216">
        <v>966.66666666666663</v>
      </c>
      <c r="S216" s="167">
        <v>7593.9393939393958</v>
      </c>
    </row>
    <row r="217" spans="1:19" x14ac:dyDescent="0.25">
      <c r="A217" s="183" t="s">
        <v>208</v>
      </c>
      <c r="B217" s="177"/>
      <c r="C217">
        <v>166.66666666666666</v>
      </c>
      <c r="D217">
        <v>0</v>
      </c>
      <c r="G217">
        <v>633.33333333333326</v>
      </c>
      <c r="H217">
        <v>333.33333333333337</v>
      </c>
      <c r="I217">
        <v>0</v>
      </c>
      <c r="J217">
        <v>0</v>
      </c>
      <c r="L217">
        <v>66.666666666666657</v>
      </c>
      <c r="M217">
        <v>0</v>
      </c>
      <c r="O217">
        <v>2933.333333333333</v>
      </c>
      <c r="P217">
        <v>1933.3333333333333</v>
      </c>
      <c r="S217" s="167">
        <v>606.66666666666663</v>
      </c>
    </row>
    <row r="218" spans="1:19" x14ac:dyDescent="0.25">
      <c r="A218" s="183" t="s">
        <v>216</v>
      </c>
      <c r="B218" s="177"/>
      <c r="C218">
        <v>350</v>
      </c>
      <c r="D218">
        <v>200</v>
      </c>
      <c r="H218">
        <v>2266.666666666667</v>
      </c>
      <c r="I218">
        <v>16.666666666666664</v>
      </c>
      <c r="J218">
        <v>11.111111111111109</v>
      </c>
      <c r="L218">
        <v>300</v>
      </c>
      <c r="M218">
        <v>0</v>
      </c>
      <c r="O218">
        <v>2866.666666666667</v>
      </c>
      <c r="P218">
        <v>9066.6666666666679</v>
      </c>
      <c r="Q218">
        <v>300</v>
      </c>
      <c r="S218" s="167">
        <v>1537.7777777777778</v>
      </c>
    </row>
    <row r="219" spans="1:19" x14ac:dyDescent="0.25">
      <c r="A219" s="183" t="s">
        <v>214</v>
      </c>
      <c r="B219" s="177"/>
      <c r="C219">
        <v>200</v>
      </c>
      <c r="D219">
        <v>1300</v>
      </c>
      <c r="H219">
        <v>3433.3333333333335</v>
      </c>
      <c r="I219">
        <v>0</v>
      </c>
      <c r="J219">
        <v>316.66666666666663</v>
      </c>
      <c r="L219">
        <v>716.66666666666674</v>
      </c>
      <c r="M219">
        <v>83.333333333333343</v>
      </c>
      <c r="O219">
        <v>7066.666666666667</v>
      </c>
      <c r="P219">
        <v>25000</v>
      </c>
      <c r="Q219">
        <v>1766.6666666666667</v>
      </c>
      <c r="S219" s="167">
        <v>3988.3333333333335</v>
      </c>
    </row>
    <row r="220" spans="1:19" x14ac:dyDescent="0.25">
      <c r="A220" s="183" t="s">
        <v>213</v>
      </c>
      <c r="B220" s="177"/>
      <c r="C220">
        <v>0</v>
      </c>
      <c r="D220">
        <v>183.33333333333331</v>
      </c>
      <c r="G220">
        <v>3766.6666666666665</v>
      </c>
      <c r="H220">
        <v>12500</v>
      </c>
      <c r="I220">
        <v>233.33333333333334</v>
      </c>
      <c r="J220">
        <v>133.33333333333331</v>
      </c>
      <c r="L220">
        <v>4166.6666666666661</v>
      </c>
      <c r="M220">
        <v>100</v>
      </c>
      <c r="O220">
        <v>15366.666666666666</v>
      </c>
      <c r="P220">
        <v>6800</v>
      </c>
      <c r="S220" s="167">
        <v>4324.9999999999991</v>
      </c>
    </row>
    <row r="221" spans="1:19" x14ac:dyDescent="0.25">
      <c r="A221" s="183" t="s">
        <v>209</v>
      </c>
      <c r="B221" s="177"/>
      <c r="C221">
        <v>116.66666666666667</v>
      </c>
      <c r="D221">
        <v>1066.6666666666665</v>
      </c>
      <c r="G221">
        <v>466.66666666666669</v>
      </c>
      <c r="I221">
        <v>766.66666666666674</v>
      </c>
      <c r="J221">
        <v>750</v>
      </c>
      <c r="L221">
        <v>1466.6666666666665</v>
      </c>
      <c r="M221">
        <v>4266.6666666666661</v>
      </c>
      <c r="O221">
        <v>5633.3333333333339</v>
      </c>
      <c r="P221">
        <v>15733.333333333334</v>
      </c>
      <c r="S221" s="167">
        <v>3362.962962962963</v>
      </c>
    </row>
    <row r="222" spans="1:19" x14ac:dyDescent="0.25">
      <c r="A222" s="183" t="s">
        <v>220</v>
      </c>
      <c r="B222" s="177"/>
      <c r="C222">
        <v>533.33333333333326</v>
      </c>
      <c r="D222">
        <v>266.66666666666663</v>
      </c>
      <c r="H222">
        <v>18433.333333333336</v>
      </c>
      <c r="I222">
        <v>33.333333333333329</v>
      </c>
      <c r="J222">
        <v>333.33333333333337</v>
      </c>
      <c r="L222">
        <v>9650</v>
      </c>
      <c r="M222">
        <v>1666.6666666666667</v>
      </c>
      <c r="O222">
        <v>7266.666666666667</v>
      </c>
      <c r="P222">
        <v>10833.333333333332</v>
      </c>
      <c r="Q222">
        <v>4633.3333333333339</v>
      </c>
      <c r="S222" s="167">
        <v>4907.575757575758</v>
      </c>
    </row>
    <row r="223" spans="1:19" x14ac:dyDescent="0.25">
      <c r="A223" s="183" t="s">
        <v>219</v>
      </c>
      <c r="B223" s="177"/>
      <c r="C223">
        <v>50</v>
      </c>
      <c r="D223">
        <v>166.66666666666669</v>
      </c>
      <c r="H223">
        <v>1133.3333333333335</v>
      </c>
      <c r="I223">
        <v>33.333333333333329</v>
      </c>
      <c r="J223">
        <v>50</v>
      </c>
      <c r="L223">
        <v>866.66666666666663</v>
      </c>
      <c r="M223">
        <v>66.666666666666657</v>
      </c>
      <c r="O223">
        <v>6500</v>
      </c>
      <c r="P223">
        <v>6233.3333333333339</v>
      </c>
      <c r="Q223">
        <v>1066.6666666666665</v>
      </c>
      <c r="S223" s="167">
        <v>1616.6666666666665</v>
      </c>
    </row>
    <row r="224" spans="1:19" x14ac:dyDescent="0.25">
      <c r="A224" s="183" t="s">
        <v>218</v>
      </c>
      <c r="B224" s="177"/>
      <c r="C224">
        <v>33.333333333333329</v>
      </c>
      <c r="D224">
        <v>650</v>
      </c>
      <c r="H224">
        <v>33.333333333333329</v>
      </c>
      <c r="I224">
        <v>33.333333333333329</v>
      </c>
      <c r="J224">
        <v>16.666666666666664</v>
      </c>
      <c r="K224">
        <v>25000</v>
      </c>
      <c r="L224">
        <v>83.333333333333343</v>
      </c>
      <c r="M224">
        <v>0</v>
      </c>
      <c r="O224">
        <v>6800</v>
      </c>
      <c r="P224">
        <v>5100</v>
      </c>
      <c r="Q224">
        <v>266.66666666666663</v>
      </c>
      <c r="S224" s="167">
        <v>3456.060606060606</v>
      </c>
    </row>
    <row r="225" spans="1:20" x14ac:dyDescent="0.25">
      <c r="A225" s="183" t="s">
        <v>245</v>
      </c>
      <c r="B225" s="177"/>
      <c r="C225">
        <v>400</v>
      </c>
      <c r="D225">
        <v>83.333333333333343</v>
      </c>
      <c r="H225">
        <v>500</v>
      </c>
      <c r="I225">
        <v>0</v>
      </c>
      <c r="J225">
        <v>16.666666666666664</v>
      </c>
      <c r="K225">
        <v>15700</v>
      </c>
      <c r="L225">
        <v>116.66666666666667</v>
      </c>
      <c r="M225">
        <v>0</v>
      </c>
      <c r="O225">
        <v>3600</v>
      </c>
      <c r="P225">
        <v>9033.3333333333321</v>
      </c>
      <c r="Q225">
        <v>66.666666666666657</v>
      </c>
      <c r="S225" s="167">
        <v>2683.3333333333335</v>
      </c>
    </row>
    <row r="226" spans="1:20" x14ac:dyDescent="0.25">
      <c r="A226" s="183" t="s">
        <v>240</v>
      </c>
      <c r="B226" s="177"/>
      <c r="C226">
        <v>66.666666666666657</v>
      </c>
      <c r="D226">
        <v>816.66666666666663</v>
      </c>
      <c r="H226">
        <v>15100</v>
      </c>
      <c r="I226">
        <v>0</v>
      </c>
      <c r="J226">
        <v>0</v>
      </c>
      <c r="K226">
        <v>366.66666666666663</v>
      </c>
      <c r="L226">
        <v>266.66666666666663</v>
      </c>
      <c r="M226">
        <v>133.33333333333331</v>
      </c>
      <c r="O226">
        <v>1200</v>
      </c>
      <c r="P226">
        <v>900</v>
      </c>
      <c r="Q226">
        <v>1566.6666666666665</v>
      </c>
      <c r="S226" s="167">
        <v>1856.0606060606062</v>
      </c>
    </row>
    <row r="227" spans="1:20" x14ac:dyDescent="0.25">
      <c r="A227" s="183" t="s">
        <v>241</v>
      </c>
      <c r="B227" s="177"/>
      <c r="C227">
        <v>100</v>
      </c>
      <c r="D227">
        <v>50</v>
      </c>
      <c r="H227">
        <v>5500</v>
      </c>
      <c r="I227">
        <v>66.666666666666657</v>
      </c>
      <c r="J227">
        <v>0</v>
      </c>
      <c r="K227">
        <v>16100</v>
      </c>
      <c r="L227">
        <v>583.33333333333326</v>
      </c>
      <c r="M227">
        <v>16.666666666666664</v>
      </c>
      <c r="O227">
        <v>5766.6666666666661</v>
      </c>
      <c r="P227">
        <v>6600</v>
      </c>
      <c r="Q227">
        <v>1100</v>
      </c>
      <c r="S227" s="167">
        <v>3262.1212121212125</v>
      </c>
    </row>
    <row r="228" spans="1:20" x14ac:dyDescent="0.25">
      <c r="A228" s="183" t="s">
        <v>242</v>
      </c>
      <c r="B228" s="177"/>
      <c r="C228">
        <v>33.333333333333329</v>
      </c>
      <c r="D228">
        <v>283.33333333333337</v>
      </c>
      <c r="H228">
        <v>8633.3333333333321</v>
      </c>
      <c r="I228">
        <v>33.333333333333329</v>
      </c>
      <c r="J228">
        <v>50</v>
      </c>
      <c r="K228">
        <v>23500</v>
      </c>
      <c r="L228">
        <v>1083.3333333333335</v>
      </c>
      <c r="M228">
        <v>0</v>
      </c>
      <c r="O228">
        <v>3200</v>
      </c>
      <c r="P228">
        <v>1766.6666666666667</v>
      </c>
      <c r="Q228">
        <v>3800</v>
      </c>
      <c r="S228" s="167">
        <v>3853.0303030303025</v>
      </c>
    </row>
    <row r="229" spans="1:20" ht="15.75" thickBot="1" x14ac:dyDescent="0.3">
      <c r="A229" s="184" t="s">
        <v>247</v>
      </c>
      <c r="B229" s="177"/>
      <c r="C229">
        <v>0</v>
      </c>
      <c r="D229">
        <v>500</v>
      </c>
      <c r="H229">
        <v>14100</v>
      </c>
      <c r="I229">
        <v>1033.3333333333335</v>
      </c>
      <c r="J229">
        <v>466.66666666666669</v>
      </c>
      <c r="K229">
        <v>1800</v>
      </c>
      <c r="L229">
        <v>916.66666666666663</v>
      </c>
      <c r="M229">
        <v>0</v>
      </c>
      <c r="O229">
        <v>2000</v>
      </c>
      <c r="P229">
        <v>2766.666666666667</v>
      </c>
      <c r="Q229">
        <v>2100</v>
      </c>
      <c r="S229" s="167">
        <v>2334.848484848485</v>
      </c>
    </row>
    <row r="230" spans="1:20" ht="15.75" thickBot="1" x14ac:dyDescent="0.3">
      <c r="A230" s="185" t="s">
        <v>203</v>
      </c>
      <c r="B230" s="178">
        <v>27.777777777777775</v>
      </c>
      <c r="C230" s="168">
        <v>589.18918918918928</v>
      </c>
      <c r="D230" s="168">
        <v>632.79569892473137</v>
      </c>
      <c r="E230" s="168">
        <v>426.98412698412693</v>
      </c>
      <c r="F230" s="168">
        <v>3442.3076923076924</v>
      </c>
      <c r="G230" s="168">
        <v>10446.666666666668</v>
      </c>
      <c r="H230" s="168">
        <v>7475.5555555555557</v>
      </c>
      <c r="I230" s="168">
        <v>834.53453453453449</v>
      </c>
      <c r="J230" s="168">
        <v>723.39181286549706</v>
      </c>
      <c r="K230" s="168">
        <v>13744.444444444443</v>
      </c>
      <c r="L230" s="168">
        <v>1658.2582582582579</v>
      </c>
      <c r="M230" s="168">
        <v>413.51351351351337</v>
      </c>
      <c r="N230" s="168">
        <v>3800</v>
      </c>
      <c r="O230" s="168">
        <v>7992.7083333333358</v>
      </c>
      <c r="P230" s="168">
        <v>14781.944444444447</v>
      </c>
      <c r="Q230" s="168">
        <v>5177.7777777777756</v>
      </c>
      <c r="R230" s="168">
        <v>7471.4285714285716</v>
      </c>
      <c r="S230" s="169">
        <v>4442.6104417670676</v>
      </c>
    </row>
    <row r="233" spans="1:20" ht="15.75" thickBot="1" x14ac:dyDescent="0.3"/>
    <row r="234" spans="1:20" ht="15.75" thickBot="1" x14ac:dyDescent="0.3">
      <c r="A234" s="164"/>
      <c r="B234" s="187" t="s">
        <v>101</v>
      </c>
      <c r="C234" s="188" t="s">
        <v>47</v>
      </c>
      <c r="D234" s="188" t="s">
        <v>45</v>
      </c>
      <c r="E234" s="188" t="s">
        <v>168</v>
      </c>
      <c r="F234" s="188" t="s">
        <v>140</v>
      </c>
      <c r="G234" s="188" t="s">
        <v>141</v>
      </c>
      <c r="H234" s="188" t="s">
        <v>194</v>
      </c>
      <c r="I234" s="188" t="s">
        <v>51</v>
      </c>
      <c r="J234" s="188" t="s">
        <v>58</v>
      </c>
      <c r="K234" s="188" t="s">
        <v>205</v>
      </c>
      <c r="L234" s="188" t="s">
        <v>53</v>
      </c>
      <c r="M234" s="188" t="s">
        <v>59</v>
      </c>
      <c r="N234" s="188" t="s">
        <v>170</v>
      </c>
      <c r="O234" s="188" t="s">
        <v>42</v>
      </c>
      <c r="P234" s="188" t="s">
        <v>43</v>
      </c>
      <c r="Q234" s="188" t="s">
        <v>56</v>
      </c>
      <c r="R234" s="189" t="s">
        <v>55</v>
      </c>
      <c r="S234" s="190" t="s">
        <v>203</v>
      </c>
      <c r="T234" s="190"/>
    </row>
    <row r="235" spans="1:20" x14ac:dyDescent="0.25">
      <c r="A235" s="165" t="s">
        <v>223</v>
      </c>
      <c r="B235" s="160">
        <f>AVERAGE(B193:B228)</f>
        <v>27.777777777777775</v>
      </c>
      <c r="C235" s="160">
        <f t="shared" ref="C235:S235" si="12">AVERAGE(C193:C228)</f>
        <v>605.55555555555566</v>
      </c>
      <c r="D235" s="160" t="e">
        <f t="shared" si="12"/>
        <v>#DIV/0!</v>
      </c>
      <c r="E235" s="160" t="e">
        <f t="shared" si="12"/>
        <v>#DIV/0!</v>
      </c>
      <c r="F235" s="160">
        <f t="shared" si="12"/>
        <v>3442.3076923076924</v>
      </c>
      <c r="G235" s="160">
        <f t="shared" si="12"/>
        <v>10446.666666666668</v>
      </c>
      <c r="H235" s="160">
        <f t="shared" si="12"/>
        <v>7002.3809523809523</v>
      </c>
      <c r="I235" s="160">
        <f t="shared" si="12"/>
        <v>829.01234567901236</v>
      </c>
      <c r="J235" s="160">
        <f t="shared" si="12"/>
        <v>741.35802469135797</v>
      </c>
      <c r="K235" s="160">
        <f t="shared" si="12"/>
        <v>16133.333333333332</v>
      </c>
      <c r="L235" s="160">
        <f t="shared" si="12"/>
        <v>1678.8580246913577</v>
      </c>
      <c r="M235" s="160">
        <f t="shared" si="12"/>
        <v>424.99999999999983</v>
      </c>
      <c r="N235" s="160" t="e">
        <f t="shared" si="12"/>
        <v>#DIV/0!</v>
      </c>
      <c r="O235" s="160">
        <f t="shared" si="12"/>
        <v>7378.0092592592591</v>
      </c>
      <c r="P235" s="160">
        <f t="shared" si="12"/>
        <v>14266.666666666664</v>
      </c>
      <c r="Q235" s="160">
        <f t="shared" si="12"/>
        <v>5431.7204301075253</v>
      </c>
      <c r="R235" s="160">
        <f t="shared" si="12"/>
        <v>7471.4285714285716</v>
      </c>
      <c r="S235" s="160">
        <f t="shared" si="12"/>
        <v>4297.9552443441326</v>
      </c>
      <c r="T235" s="160"/>
    </row>
    <row r="236" spans="1:20" x14ac:dyDescent="0.25">
      <c r="A236" s="165" t="s">
        <v>162</v>
      </c>
      <c r="B236" s="160">
        <f>MIN(B193:B228)</f>
        <v>0</v>
      </c>
      <c r="C236" s="160">
        <f t="shared" ref="C236:S236" si="13">MIN(C193:C228)</f>
        <v>0</v>
      </c>
      <c r="D236" s="160" t="e">
        <f t="shared" si="13"/>
        <v>#DIV/0!</v>
      </c>
      <c r="E236" s="160" t="e">
        <f t="shared" si="13"/>
        <v>#DIV/0!</v>
      </c>
      <c r="F236" s="160">
        <f t="shared" si="13"/>
        <v>33.333333333333329</v>
      </c>
      <c r="G236" s="160">
        <f t="shared" si="13"/>
        <v>466.66666666666669</v>
      </c>
      <c r="H236" s="160">
        <f t="shared" si="13"/>
        <v>0</v>
      </c>
      <c r="I236" s="160">
        <f t="shared" si="13"/>
        <v>0</v>
      </c>
      <c r="J236" s="160">
        <f t="shared" si="13"/>
        <v>0</v>
      </c>
      <c r="K236" s="160">
        <f t="shared" si="13"/>
        <v>366.66666666666663</v>
      </c>
      <c r="L236" s="160">
        <f t="shared" si="13"/>
        <v>66.666666666666657</v>
      </c>
      <c r="M236" s="160">
        <f t="shared" si="13"/>
        <v>0</v>
      </c>
      <c r="N236" s="160" t="e">
        <f t="shared" si="13"/>
        <v>#DIV/0!</v>
      </c>
      <c r="O236" s="160">
        <f t="shared" si="13"/>
        <v>300</v>
      </c>
      <c r="P236" s="160">
        <f t="shared" si="13"/>
        <v>300</v>
      </c>
      <c r="Q236" s="160">
        <f t="shared" si="13"/>
        <v>66.666666666666657</v>
      </c>
      <c r="R236" s="160">
        <f t="shared" si="13"/>
        <v>666.66666666666674</v>
      </c>
      <c r="S236" s="160">
        <f t="shared" si="13"/>
        <v>606.66666666666663</v>
      </c>
      <c r="T236" s="160"/>
    </row>
    <row r="237" spans="1:20" ht="15.75" thickBot="1" x14ac:dyDescent="0.3">
      <c r="A237" s="166" t="s">
        <v>161</v>
      </c>
      <c r="B237" s="162">
        <f>MAX(B193:B228)</f>
        <v>66.666666666666657</v>
      </c>
      <c r="C237" s="162">
        <f t="shared" ref="C237:S237" si="14">MAX(C193:C228)</f>
        <v>14366.666666666666</v>
      </c>
      <c r="D237" s="162" t="e">
        <f t="shared" si="14"/>
        <v>#DIV/0!</v>
      </c>
      <c r="E237" s="162" t="e">
        <f t="shared" si="14"/>
        <v>#DIV/0!</v>
      </c>
      <c r="F237" s="162">
        <f t="shared" si="14"/>
        <v>25000</v>
      </c>
      <c r="G237" s="162">
        <f t="shared" si="14"/>
        <v>39266.666666666672</v>
      </c>
      <c r="H237" s="162">
        <f t="shared" si="14"/>
        <v>18433.333333333336</v>
      </c>
      <c r="I237" s="162">
        <f t="shared" si="14"/>
        <v>10766.666666666668</v>
      </c>
      <c r="J237" s="162">
        <f t="shared" si="14"/>
        <v>18383.333333333336</v>
      </c>
      <c r="K237" s="162">
        <f t="shared" si="14"/>
        <v>25000</v>
      </c>
      <c r="L237" s="162">
        <f t="shared" si="14"/>
        <v>9650</v>
      </c>
      <c r="M237" s="162">
        <f t="shared" si="14"/>
        <v>4266.6666666666661</v>
      </c>
      <c r="N237" s="162" t="e">
        <f t="shared" si="14"/>
        <v>#DIV/0!</v>
      </c>
      <c r="O237" s="162">
        <f t="shared" si="14"/>
        <v>31233.333333333332</v>
      </c>
      <c r="P237" s="162">
        <f t="shared" si="14"/>
        <v>55733.333333333336</v>
      </c>
      <c r="Q237" s="162">
        <f t="shared" si="14"/>
        <v>26566.666666666668</v>
      </c>
      <c r="R237" s="162">
        <f t="shared" si="14"/>
        <v>31000</v>
      </c>
      <c r="S237" s="162">
        <f t="shared" si="14"/>
        <v>13322.222222222221</v>
      </c>
      <c r="T237" s="162"/>
    </row>
    <row r="238" spans="1:20" x14ac:dyDescent="0.25">
      <c r="B238" s="156"/>
      <c r="C238" s="156"/>
      <c r="D238" s="156"/>
      <c r="E238" s="156"/>
      <c r="F238" s="156"/>
      <c r="G238" s="156"/>
      <c r="H238" s="156"/>
      <c r="I238" s="156"/>
      <c r="J238" s="156"/>
      <c r="K238" s="156"/>
      <c r="L238" s="156"/>
      <c r="M238" s="156"/>
      <c r="N238" s="156"/>
      <c r="O238" s="156"/>
      <c r="P238" s="156"/>
      <c r="Q238" s="156"/>
      <c r="R238" s="156"/>
      <c r="S238" s="156"/>
      <c r="T238" s="156"/>
    </row>
  </sheetData>
  <pageMargins left="0.7" right="0.7" top="0.75" bottom="0.75" header="0.3" footer="0.3"/>
  <drawing r:id="rId6"/>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V242"/>
  <sheetViews>
    <sheetView topLeftCell="A232" zoomScale="55" zoomScaleNormal="55" workbookViewId="0">
      <selection activeCell="H264" sqref="H264"/>
    </sheetView>
  </sheetViews>
  <sheetFormatPr baseColWidth="10" defaultRowHeight="15" x14ac:dyDescent="0.25"/>
  <cols>
    <col min="1" max="1" width="56" customWidth="1"/>
    <col min="2" max="2" width="31.5703125" customWidth="1"/>
    <col min="3" max="3" width="19.42578125" bestFit="1" customWidth="1"/>
    <col min="4" max="4" width="19.42578125" customWidth="1"/>
    <col min="5" max="5" width="19.42578125" bestFit="1" customWidth="1"/>
    <col min="6" max="6" width="19.42578125" customWidth="1"/>
    <col min="7" max="7" width="16" bestFit="1" customWidth="1"/>
    <col min="8" max="9" width="19.42578125" bestFit="1" customWidth="1"/>
    <col min="10" max="10" width="19.42578125" customWidth="1"/>
    <col min="11" max="13" width="19.42578125" bestFit="1" customWidth="1"/>
    <col min="14" max="14" width="10.5703125" bestFit="1" customWidth="1"/>
    <col min="15" max="17" width="19.42578125" bestFit="1" customWidth="1"/>
    <col min="18" max="18" width="19.42578125" customWidth="1"/>
    <col min="19" max="19" width="17.85546875" bestFit="1" customWidth="1"/>
    <col min="20" max="20" width="19.42578125" customWidth="1"/>
    <col min="21" max="21" width="10.5703125" customWidth="1"/>
    <col min="22" max="26" width="19.42578125" customWidth="1"/>
    <col min="27" max="27" width="13.42578125" bestFit="1" customWidth="1"/>
    <col min="28" max="29" width="12" bestFit="1" customWidth="1"/>
    <col min="30" max="30" width="7" bestFit="1" customWidth="1"/>
    <col min="31" max="31" width="6.42578125" bestFit="1" customWidth="1"/>
    <col min="32" max="33" width="6.85546875" bestFit="1" customWidth="1"/>
    <col min="34" max="34" width="12" bestFit="1" customWidth="1"/>
    <col min="35" max="35" width="11" bestFit="1" customWidth="1"/>
    <col min="36" max="36" width="12.5703125" bestFit="1" customWidth="1"/>
  </cols>
  <sheetData>
    <row r="1" spans="1:13" s="191" customFormat="1" ht="33" customHeight="1" x14ac:dyDescent="0.25">
      <c r="A1" s="192" t="s">
        <v>225</v>
      </c>
    </row>
    <row r="2" spans="1:13" ht="15.75" thickBot="1" x14ac:dyDescent="0.3"/>
    <row r="3" spans="1:13" ht="15.75" thickBot="1" x14ac:dyDescent="0.3">
      <c r="A3" s="172" t="s">
        <v>204</v>
      </c>
      <c r="B3" s="173" t="s">
        <v>221</v>
      </c>
    </row>
    <row r="4" spans="1:13" ht="15.75" thickBot="1" x14ac:dyDescent="0.3"/>
    <row r="5" spans="1:13" ht="15.75" thickBot="1" x14ac:dyDescent="0.3">
      <c r="A5" s="179" t="s">
        <v>237</v>
      </c>
      <c r="B5" s="179" t="s">
        <v>201</v>
      </c>
      <c r="C5" s="180"/>
      <c r="D5" s="181"/>
      <c r="E5" s="181"/>
      <c r="F5" s="181"/>
      <c r="G5" s="181"/>
      <c r="H5" s="181"/>
      <c r="I5" s="181"/>
      <c r="J5" s="181"/>
      <c r="K5" s="181"/>
      <c r="L5" s="181"/>
      <c r="M5" s="173"/>
    </row>
    <row r="6" spans="1:13" ht="15.75" thickBot="1" x14ac:dyDescent="0.3">
      <c r="A6" s="179" t="s">
        <v>202</v>
      </c>
      <c r="B6" s="180" t="s">
        <v>101</v>
      </c>
      <c r="C6" s="181" t="s">
        <v>47</v>
      </c>
      <c r="D6" s="181" t="s">
        <v>45</v>
      </c>
      <c r="E6" s="181" t="s">
        <v>51</v>
      </c>
      <c r="F6" s="181" t="s">
        <v>58</v>
      </c>
      <c r="G6" s="181" t="s">
        <v>53</v>
      </c>
      <c r="H6" s="181" t="s">
        <v>59</v>
      </c>
      <c r="I6" s="181" t="s">
        <v>42</v>
      </c>
      <c r="J6" s="181" t="s">
        <v>43</v>
      </c>
      <c r="K6" s="181" t="s">
        <v>56</v>
      </c>
      <c r="L6" s="173" t="s">
        <v>55</v>
      </c>
      <c r="M6" s="186" t="s">
        <v>203</v>
      </c>
    </row>
    <row r="7" spans="1:13" x14ac:dyDescent="0.25">
      <c r="A7" s="182" t="s">
        <v>142</v>
      </c>
      <c r="B7" s="174"/>
      <c r="C7" s="175">
        <v>444.44444444444451</v>
      </c>
      <c r="D7" s="175">
        <v>3244.4444444444439</v>
      </c>
      <c r="E7" s="175">
        <v>0</v>
      </c>
      <c r="F7" s="175">
        <v>0</v>
      </c>
      <c r="G7" s="175">
        <v>33.333333333333336</v>
      </c>
      <c r="H7" s="175">
        <v>33.333333333333336</v>
      </c>
      <c r="I7" s="175">
        <v>1200</v>
      </c>
      <c r="J7" s="175">
        <v>783.33333333333348</v>
      </c>
      <c r="K7" s="175">
        <v>900</v>
      </c>
      <c r="L7" s="175">
        <v>300</v>
      </c>
      <c r="M7" s="176">
        <v>743.51851851851836</v>
      </c>
    </row>
    <row r="8" spans="1:13" x14ac:dyDescent="0.25">
      <c r="A8" s="183" t="s">
        <v>143</v>
      </c>
      <c r="B8" s="177"/>
      <c r="C8">
        <v>544.44444444444446</v>
      </c>
      <c r="D8">
        <v>866.66666666666663</v>
      </c>
      <c r="E8">
        <v>177.77777777777774</v>
      </c>
      <c r="F8">
        <v>666.66666666666674</v>
      </c>
      <c r="G8">
        <v>2716.666666666667</v>
      </c>
      <c r="H8">
        <v>883.33333333333337</v>
      </c>
      <c r="I8">
        <v>7550</v>
      </c>
      <c r="J8">
        <v>1400</v>
      </c>
      <c r="K8">
        <v>1300</v>
      </c>
      <c r="L8">
        <v>1200</v>
      </c>
      <c r="M8" s="167">
        <v>2187.962962962963</v>
      </c>
    </row>
    <row r="9" spans="1:13" x14ac:dyDescent="0.25">
      <c r="A9" s="183" t="s">
        <v>144</v>
      </c>
      <c r="B9" s="177"/>
      <c r="C9">
        <v>800</v>
      </c>
      <c r="D9">
        <v>3683.3333333333335</v>
      </c>
      <c r="E9">
        <v>7600</v>
      </c>
      <c r="F9">
        <v>283.33333333333337</v>
      </c>
      <c r="G9">
        <v>4100</v>
      </c>
      <c r="H9">
        <v>750</v>
      </c>
      <c r="I9">
        <v>25000</v>
      </c>
      <c r="J9">
        <v>14166.666666666666</v>
      </c>
      <c r="K9">
        <v>6400</v>
      </c>
      <c r="L9">
        <v>25000</v>
      </c>
      <c r="M9" s="167">
        <v>8778.3333333333339</v>
      </c>
    </row>
    <row r="10" spans="1:13" x14ac:dyDescent="0.25">
      <c r="A10" s="183" t="s">
        <v>145</v>
      </c>
      <c r="B10" s="177">
        <v>383.33333333333337</v>
      </c>
      <c r="C10">
        <v>4416.6666666666661</v>
      </c>
      <c r="D10">
        <v>11183.333333333332</v>
      </c>
      <c r="E10">
        <v>0</v>
      </c>
      <c r="F10">
        <v>316.66666666666663</v>
      </c>
      <c r="G10">
        <v>1383.3333333333335</v>
      </c>
      <c r="H10">
        <v>2816.666666666667</v>
      </c>
      <c r="I10">
        <v>14066.666666666666</v>
      </c>
      <c r="J10">
        <v>14766.666666666664</v>
      </c>
      <c r="K10">
        <v>700</v>
      </c>
      <c r="L10">
        <v>1200</v>
      </c>
      <c r="M10" s="167">
        <v>6158.9743589743593</v>
      </c>
    </row>
    <row r="11" spans="1:13" x14ac:dyDescent="0.25">
      <c r="A11" s="183" t="s">
        <v>146</v>
      </c>
      <c r="B11" s="177">
        <v>383.33333333333337</v>
      </c>
      <c r="C11">
        <v>3566.6666666666665</v>
      </c>
      <c r="D11">
        <v>10100</v>
      </c>
      <c r="E11">
        <v>1611.1111111111113</v>
      </c>
      <c r="F11">
        <v>33.333333333333329</v>
      </c>
      <c r="G11">
        <v>6900</v>
      </c>
      <c r="H11">
        <v>1633.3333333333333</v>
      </c>
      <c r="I11">
        <v>11216.666666666668</v>
      </c>
      <c r="J11">
        <v>8366.6666666666679</v>
      </c>
      <c r="K11">
        <v>2000</v>
      </c>
      <c r="L11">
        <v>6366.6666666666661</v>
      </c>
      <c r="M11" s="167">
        <v>5520.0854700854698</v>
      </c>
    </row>
    <row r="12" spans="1:13" x14ac:dyDescent="0.25">
      <c r="A12" s="183" t="s">
        <v>147</v>
      </c>
      <c r="B12" s="177">
        <v>1650</v>
      </c>
      <c r="C12">
        <v>350</v>
      </c>
      <c r="D12">
        <v>3000</v>
      </c>
      <c r="E12">
        <v>588.88888888888891</v>
      </c>
      <c r="F12">
        <v>3100</v>
      </c>
      <c r="G12">
        <v>6300</v>
      </c>
      <c r="H12">
        <v>1050</v>
      </c>
      <c r="I12">
        <v>4500</v>
      </c>
      <c r="J12">
        <v>5833.3333333333339</v>
      </c>
      <c r="K12">
        <v>1033.3333333333335</v>
      </c>
      <c r="L12">
        <v>4366.6666666666661</v>
      </c>
      <c r="M12" s="167">
        <v>3238.8888888888887</v>
      </c>
    </row>
    <row r="13" spans="1:13" x14ac:dyDescent="0.25">
      <c r="A13" s="183" t="s">
        <v>148</v>
      </c>
      <c r="B13" s="177"/>
      <c r="C13">
        <v>511.11111111111114</v>
      </c>
      <c r="D13">
        <v>1116.6666666666665</v>
      </c>
      <c r="E13">
        <v>477.77777777777783</v>
      </c>
      <c r="F13">
        <v>133.33333333333331</v>
      </c>
      <c r="G13">
        <v>2050</v>
      </c>
      <c r="H13">
        <v>633.33333333333326</v>
      </c>
      <c r="I13">
        <v>1833.3333333333333</v>
      </c>
      <c r="J13">
        <v>3866.6666666666665</v>
      </c>
      <c r="K13">
        <v>933.33333333333337</v>
      </c>
      <c r="L13">
        <v>3233.3333333333335</v>
      </c>
      <c r="M13" s="167">
        <v>1707.4074074074069</v>
      </c>
    </row>
    <row r="14" spans="1:13" x14ac:dyDescent="0.25">
      <c r="A14" s="183" t="s">
        <v>149</v>
      </c>
      <c r="B14" s="177"/>
      <c r="C14">
        <v>466.66666666666669</v>
      </c>
      <c r="D14">
        <v>0</v>
      </c>
      <c r="E14">
        <v>4600</v>
      </c>
      <c r="F14">
        <v>1211.1111111111111</v>
      </c>
      <c r="G14">
        <v>3966.6666666666665</v>
      </c>
      <c r="H14">
        <v>2555.5555555555557</v>
      </c>
      <c r="I14">
        <v>1400</v>
      </c>
      <c r="J14">
        <v>7733.333333333333</v>
      </c>
      <c r="K14">
        <v>3100</v>
      </c>
      <c r="L14">
        <v>1133.3333333333335</v>
      </c>
      <c r="M14" s="167">
        <v>2616.6666666666665</v>
      </c>
    </row>
    <row r="15" spans="1:13" ht="15.75" thickBot="1" x14ac:dyDescent="0.3">
      <c r="A15" s="184" t="s">
        <v>150</v>
      </c>
      <c r="B15" s="177"/>
      <c r="C15">
        <v>2250</v>
      </c>
      <c r="D15">
        <v>3666.6666666666665</v>
      </c>
      <c r="E15">
        <v>1733.3333333333333</v>
      </c>
      <c r="F15">
        <v>377.77777777777783</v>
      </c>
      <c r="G15">
        <v>33.333333333333329</v>
      </c>
      <c r="H15">
        <v>33.333333333333329</v>
      </c>
      <c r="I15">
        <v>5833.3333333333339</v>
      </c>
      <c r="J15">
        <v>9933.3333333333321</v>
      </c>
      <c r="K15">
        <v>2966.666666666667</v>
      </c>
      <c r="L15">
        <v>8633.3333333333321</v>
      </c>
      <c r="M15" s="167">
        <v>3546.1111111111109</v>
      </c>
    </row>
    <row r="16" spans="1:13" ht="15.75" thickBot="1" x14ac:dyDescent="0.3">
      <c r="A16" s="185" t="s">
        <v>203</v>
      </c>
      <c r="B16" s="178">
        <v>805.55555555555566</v>
      </c>
      <c r="C16" s="168">
        <v>1483.333333333333</v>
      </c>
      <c r="D16" s="168">
        <v>4095.6790123456781</v>
      </c>
      <c r="E16" s="168">
        <v>1865.4320987654319</v>
      </c>
      <c r="F16" s="168">
        <v>680.246913580247</v>
      </c>
      <c r="G16" s="168">
        <v>3053.7037037037039</v>
      </c>
      <c r="H16" s="168">
        <v>1154.320987654321</v>
      </c>
      <c r="I16" s="168">
        <v>7531.1111111111095</v>
      </c>
      <c r="J16" s="168">
        <v>6791.1111111111104</v>
      </c>
      <c r="K16" s="168">
        <v>2148.1481481481483</v>
      </c>
      <c r="L16" s="168">
        <v>5714.8148148148139</v>
      </c>
      <c r="M16" s="169">
        <v>3800.1058201058208</v>
      </c>
    </row>
    <row r="17" spans="1:20" ht="15.75" thickBot="1" x14ac:dyDescent="0.3">
      <c r="A17" s="13"/>
    </row>
    <row r="18" spans="1:20" ht="15.75" thickBot="1" x14ac:dyDescent="0.3">
      <c r="A18" s="164"/>
      <c r="B18" s="187" t="s">
        <v>101</v>
      </c>
      <c r="C18" s="188" t="s">
        <v>47</v>
      </c>
      <c r="D18" s="188" t="s">
        <v>45</v>
      </c>
      <c r="E18" s="188" t="s">
        <v>51</v>
      </c>
      <c r="F18" s="188" t="s">
        <v>58</v>
      </c>
      <c r="G18" s="188" t="s">
        <v>53</v>
      </c>
      <c r="H18" s="188" t="s">
        <v>59</v>
      </c>
      <c r="I18" s="188" t="s">
        <v>42</v>
      </c>
      <c r="J18" s="188" t="s">
        <v>43</v>
      </c>
      <c r="K18" s="188" t="s">
        <v>56</v>
      </c>
      <c r="L18" s="189" t="s">
        <v>55</v>
      </c>
      <c r="M18" s="190" t="s">
        <v>203</v>
      </c>
    </row>
    <row r="19" spans="1:20" x14ac:dyDescent="0.25">
      <c r="A19" s="165" t="s">
        <v>223</v>
      </c>
      <c r="B19" s="160">
        <f>AVERAGE(B$7:B$15)</f>
        <v>805.55555555555566</v>
      </c>
      <c r="C19" s="160">
        <f t="shared" ref="C19:M19" si="0">AVERAGE(C$7:C$15)</f>
        <v>1483.333333333333</v>
      </c>
      <c r="D19" s="160">
        <f t="shared" si="0"/>
        <v>4095.6790123456781</v>
      </c>
      <c r="E19" s="160">
        <f t="shared" si="0"/>
        <v>1865.4320987654319</v>
      </c>
      <c r="F19" s="160">
        <f t="shared" si="0"/>
        <v>680.246913580247</v>
      </c>
      <c r="G19" s="160">
        <f t="shared" si="0"/>
        <v>3053.7037037037039</v>
      </c>
      <c r="H19" s="160">
        <f t="shared" si="0"/>
        <v>1154.320987654321</v>
      </c>
      <c r="I19" s="160">
        <f t="shared" si="0"/>
        <v>8066.6666666666652</v>
      </c>
      <c r="J19" s="160">
        <f t="shared" si="0"/>
        <v>7427.7777777777774</v>
      </c>
      <c r="K19" s="160">
        <f t="shared" si="0"/>
        <v>2148.1481481481483</v>
      </c>
      <c r="L19" s="160">
        <f t="shared" si="0"/>
        <v>5714.8148148148139</v>
      </c>
      <c r="M19" s="160">
        <f t="shared" si="0"/>
        <v>3833.1054131054138</v>
      </c>
    </row>
    <row r="20" spans="1:20" x14ac:dyDescent="0.25">
      <c r="A20" s="165" t="s">
        <v>162</v>
      </c>
      <c r="B20" s="160">
        <f>MIN(B$7:B$15)</f>
        <v>383.33333333333337</v>
      </c>
      <c r="C20" s="160">
        <f t="shared" ref="C20:M20" si="1">MIN(C$7:C$15)</f>
        <v>350</v>
      </c>
      <c r="D20" s="160">
        <f t="shared" si="1"/>
        <v>0</v>
      </c>
      <c r="E20" s="160">
        <f t="shared" si="1"/>
        <v>0</v>
      </c>
      <c r="F20" s="160">
        <f t="shared" si="1"/>
        <v>0</v>
      </c>
      <c r="G20" s="160">
        <f t="shared" si="1"/>
        <v>33.333333333333329</v>
      </c>
      <c r="H20" s="160">
        <f t="shared" si="1"/>
        <v>33.333333333333329</v>
      </c>
      <c r="I20" s="160">
        <f t="shared" si="1"/>
        <v>1200</v>
      </c>
      <c r="J20" s="160">
        <f t="shared" si="1"/>
        <v>783.33333333333348</v>
      </c>
      <c r="K20" s="160">
        <f t="shared" si="1"/>
        <v>700</v>
      </c>
      <c r="L20" s="160">
        <f t="shared" si="1"/>
        <v>300</v>
      </c>
      <c r="M20" s="160">
        <f t="shared" si="1"/>
        <v>743.51851851851836</v>
      </c>
    </row>
    <row r="21" spans="1:20" ht="15.75" thickBot="1" x14ac:dyDescent="0.3">
      <c r="A21" s="166" t="s">
        <v>161</v>
      </c>
      <c r="B21" s="162">
        <f>MAX(B$7:B$15)</f>
        <v>1650</v>
      </c>
      <c r="C21" s="162">
        <f t="shared" ref="C21:M21" si="2">MAX(C$7:C$15)</f>
        <v>4416.6666666666661</v>
      </c>
      <c r="D21" s="162">
        <f t="shared" si="2"/>
        <v>11183.333333333332</v>
      </c>
      <c r="E21" s="162">
        <f t="shared" si="2"/>
        <v>7600</v>
      </c>
      <c r="F21" s="162">
        <f t="shared" si="2"/>
        <v>3100</v>
      </c>
      <c r="G21" s="162">
        <f t="shared" si="2"/>
        <v>6900</v>
      </c>
      <c r="H21" s="162">
        <f t="shared" si="2"/>
        <v>2816.666666666667</v>
      </c>
      <c r="I21" s="162">
        <f t="shared" si="2"/>
        <v>25000</v>
      </c>
      <c r="J21" s="162">
        <f t="shared" si="2"/>
        <v>14766.666666666664</v>
      </c>
      <c r="K21" s="162">
        <f t="shared" si="2"/>
        <v>6400</v>
      </c>
      <c r="L21" s="162">
        <f t="shared" si="2"/>
        <v>25000</v>
      </c>
      <c r="M21" s="162">
        <f t="shared" si="2"/>
        <v>8778.3333333333339</v>
      </c>
    </row>
    <row r="22" spans="1:20" x14ac:dyDescent="0.25">
      <c r="B22" s="156"/>
      <c r="C22" s="156"/>
      <c r="D22" s="156"/>
      <c r="E22" s="156"/>
      <c r="F22" s="156"/>
      <c r="G22" s="156"/>
      <c r="H22" s="156"/>
      <c r="I22" s="156"/>
      <c r="J22" s="156"/>
      <c r="K22" s="156"/>
      <c r="L22" s="156"/>
      <c r="M22" s="156"/>
      <c r="N22" s="156"/>
      <c r="O22" s="156"/>
      <c r="P22" s="156"/>
      <c r="Q22" s="156"/>
      <c r="R22" s="156"/>
      <c r="S22" s="156"/>
      <c r="T22" s="156"/>
    </row>
    <row r="48" spans="1:1" s="191" customFormat="1" ht="33" customHeight="1" x14ac:dyDescent="0.25">
      <c r="A48" s="192" t="s">
        <v>226</v>
      </c>
    </row>
    <row r="49" spans="1:17" ht="15.75" thickBot="1" x14ac:dyDescent="0.3"/>
    <row r="50" spans="1:17" ht="15.75" thickBot="1" x14ac:dyDescent="0.3">
      <c r="A50" s="172" t="s">
        <v>204</v>
      </c>
      <c r="B50" s="173" t="s">
        <v>222</v>
      </c>
    </row>
    <row r="51" spans="1:17" ht="15.75" thickBot="1" x14ac:dyDescent="0.3"/>
    <row r="52" spans="1:17" ht="15.75" thickBot="1" x14ac:dyDescent="0.3">
      <c r="A52" s="179" t="s">
        <v>237</v>
      </c>
      <c r="B52" s="179" t="s">
        <v>201</v>
      </c>
      <c r="C52" s="180"/>
      <c r="D52" s="181"/>
      <c r="E52" s="181"/>
      <c r="F52" s="181"/>
      <c r="G52" s="181"/>
      <c r="H52" s="181"/>
      <c r="I52" s="181"/>
      <c r="J52" s="181"/>
      <c r="K52" s="181"/>
      <c r="L52" s="181"/>
      <c r="M52" s="181"/>
      <c r="N52" s="181"/>
      <c r="O52" s="181"/>
      <c r="P52" s="181"/>
      <c r="Q52" s="173"/>
    </row>
    <row r="53" spans="1:17" ht="15.75" thickBot="1" x14ac:dyDescent="0.3">
      <c r="A53" s="179" t="s">
        <v>202</v>
      </c>
      <c r="B53" s="180" t="s">
        <v>101</v>
      </c>
      <c r="C53" s="181" t="s">
        <v>47</v>
      </c>
      <c r="D53" s="181" t="s">
        <v>45</v>
      </c>
      <c r="E53" s="181" t="s">
        <v>168</v>
      </c>
      <c r="F53" s="181" t="s">
        <v>140</v>
      </c>
      <c r="G53" s="181" t="s">
        <v>51</v>
      </c>
      <c r="H53" s="181" t="s">
        <v>58</v>
      </c>
      <c r="I53" s="181" t="s">
        <v>53</v>
      </c>
      <c r="J53" s="181" t="s">
        <v>54</v>
      </c>
      <c r="K53" s="181" t="s">
        <v>59</v>
      </c>
      <c r="L53" s="181" t="s">
        <v>170</v>
      </c>
      <c r="M53" s="181" t="s">
        <v>42</v>
      </c>
      <c r="N53" s="181" t="s">
        <v>43</v>
      </c>
      <c r="O53" s="181" t="s">
        <v>56</v>
      </c>
      <c r="P53" s="173" t="s">
        <v>55</v>
      </c>
      <c r="Q53" s="186" t="s">
        <v>203</v>
      </c>
    </row>
    <row r="54" spans="1:17" x14ac:dyDescent="0.25">
      <c r="A54" s="182" t="s">
        <v>151</v>
      </c>
      <c r="B54" s="174"/>
      <c r="C54" s="175">
        <v>1516.6666666666665</v>
      </c>
      <c r="D54" s="175">
        <v>5733.3333333333339</v>
      </c>
      <c r="E54" s="175"/>
      <c r="F54" s="175">
        <v>533.33333333333326</v>
      </c>
      <c r="G54" s="175">
        <v>2616.666666666667</v>
      </c>
      <c r="H54" s="175">
        <v>833.33333333333337</v>
      </c>
      <c r="I54" s="175">
        <v>433.33333333333331</v>
      </c>
      <c r="J54" s="175" t="e">
        <v>#DIV/0!</v>
      </c>
      <c r="K54" s="175">
        <v>1550</v>
      </c>
      <c r="L54" s="175"/>
      <c r="M54" s="175">
        <v>3400</v>
      </c>
      <c r="N54" s="175">
        <v>466.66666666666669</v>
      </c>
      <c r="O54" s="175">
        <v>6000</v>
      </c>
      <c r="P54" s="175">
        <v>3400</v>
      </c>
      <c r="Q54" s="176">
        <v>2706.9444444444448</v>
      </c>
    </row>
    <row r="55" spans="1:17" x14ac:dyDescent="0.25">
      <c r="A55" s="183" t="s">
        <v>155</v>
      </c>
      <c r="B55" s="177"/>
      <c r="C55">
        <v>5466.6666666666661</v>
      </c>
      <c r="D55">
        <v>1350</v>
      </c>
      <c r="F55">
        <v>3316.6666666666665</v>
      </c>
      <c r="G55">
        <v>2283.333333333333</v>
      </c>
      <c r="H55">
        <v>33.333333333333329</v>
      </c>
      <c r="I55">
        <v>350</v>
      </c>
      <c r="J55" t="e">
        <v>#DIV/0!</v>
      </c>
      <c r="K55">
        <v>9350</v>
      </c>
      <c r="M55">
        <v>500</v>
      </c>
      <c r="N55">
        <v>166.66666666666669</v>
      </c>
      <c r="O55">
        <v>10500</v>
      </c>
      <c r="Q55" s="167">
        <v>3331.666666666667</v>
      </c>
    </row>
    <row r="56" spans="1:17" x14ac:dyDescent="0.25">
      <c r="A56" s="183" t="s">
        <v>160</v>
      </c>
      <c r="B56" s="177"/>
      <c r="C56">
        <v>12500</v>
      </c>
      <c r="D56">
        <v>12500</v>
      </c>
      <c r="F56">
        <v>300</v>
      </c>
      <c r="G56">
        <v>1033.3333333333335</v>
      </c>
      <c r="H56">
        <v>1233.3333333333335</v>
      </c>
      <c r="I56">
        <v>5450</v>
      </c>
      <c r="J56" t="e">
        <v>#DIV/0!</v>
      </c>
      <c r="K56">
        <v>6816.666666666667</v>
      </c>
      <c r="M56">
        <v>466.66666666666669</v>
      </c>
      <c r="N56">
        <v>3666.6666666666665</v>
      </c>
      <c r="O56">
        <v>2100</v>
      </c>
      <c r="Q56" s="167">
        <v>4606.6666666666661</v>
      </c>
    </row>
    <row r="57" spans="1:17" x14ac:dyDescent="0.25">
      <c r="A57" s="183" t="s">
        <v>165</v>
      </c>
      <c r="B57" s="177">
        <v>183.33333333333331</v>
      </c>
      <c r="C57">
        <v>350</v>
      </c>
      <c r="D57">
        <v>6533.333333333333</v>
      </c>
      <c r="F57">
        <v>2733.333333333333</v>
      </c>
      <c r="G57">
        <v>816.66666666666663</v>
      </c>
      <c r="H57">
        <v>811.11111111111097</v>
      </c>
      <c r="I57">
        <v>1250</v>
      </c>
      <c r="J57" t="e">
        <v>#DIV/0!</v>
      </c>
      <c r="K57">
        <v>616.66666666666674</v>
      </c>
      <c r="M57">
        <v>4150</v>
      </c>
      <c r="N57">
        <v>13333.333333333334</v>
      </c>
      <c r="O57">
        <v>5966.6666666666661</v>
      </c>
      <c r="P57">
        <v>2833.333333333333</v>
      </c>
      <c r="Q57" s="167">
        <v>4075.7936507936506</v>
      </c>
    </row>
    <row r="58" spans="1:17" x14ac:dyDescent="0.25">
      <c r="A58" s="183" t="s">
        <v>172</v>
      </c>
      <c r="B58" s="177"/>
      <c r="C58">
        <v>333.33333333333337</v>
      </c>
      <c r="D58">
        <v>3066.666666666667</v>
      </c>
      <c r="E58">
        <v>3850</v>
      </c>
      <c r="F58">
        <v>1650</v>
      </c>
      <c r="G58">
        <v>233.33333333333334</v>
      </c>
      <c r="H58">
        <v>55.555555555555564</v>
      </c>
      <c r="I58">
        <v>816.66666666666663</v>
      </c>
      <c r="J58" t="e">
        <v>#DIV/0!</v>
      </c>
      <c r="K58">
        <v>333.33333333333337</v>
      </c>
      <c r="L58" t="e">
        <v>#DIV/0!</v>
      </c>
      <c r="M58">
        <v>2033.3333333333333</v>
      </c>
      <c r="N58">
        <v>25000</v>
      </c>
      <c r="O58">
        <v>3700</v>
      </c>
      <c r="Q58" s="167">
        <v>3733.8383838383834</v>
      </c>
    </row>
    <row r="59" spans="1:17" x14ac:dyDescent="0.25">
      <c r="A59" s="183" t="s">
        <v>173</v>
      </c>
      <c r="B59" s="177">
        <v>288.88888888888886</v>
      </c>
      <c r="C59">
        <v>16466.666666666664</v>
      </c>
      <c r="D59">
        <v>14700</v>
      </c>
      <c r="E59" t="e">
        <v>#DIV/0!</v>
      </c>
      <c r="F59">
        <v>1716.6666666666667</v>
      </c>
      <c r="G59">
        <v>0</v>
      </c>
      <c r="H59">
        <v>66.666666666666657</v>
      </c>
      <c r="I59">
        <v>9433.3333333333321</v>
      </c>
      <c r="J59" t="e">
        <v>#DIV/0!</v>
      </c>
      <c r="K59">
        <v>4150</v>
      </c>
      <c r="L59">
        <v>6700</v>
      </c>
      <c r="M59">
        <v>18716.666666666664</v>
      </c>
      <c r="N59">
        <v>26066.666666666664</v>
      </c>
      <c r="O59">
        <v>4283.3333333333339</v>
      </c>
      <c r="P59">
        <v>12500</v>
      </c>
      <c r="Q59" s="167">
        <v>10658.148148148148</v>
      </c>
    </row>
    <row r="60" spans="1:17" x14ac:dyDescent="0.25">
      <c r="A60" s="183" t="s">
        <v>174</v>
      </c>
      <c r="B60" s="177">
        <v>633.33333333333326</v>
      </c>
      <c r="C60">
        <v>6950</v>
      </c>
      <c r="D60" t="e">
        <v>#DIV/0!</v>
      </c>
      <c r="E60">
        <v>6177.7777777777783</v>
      </c>
      <c r="F60">
        <v>3333.3333333333335</v>
      </c>
      <c r="G60">
        <v>1850</v>
      </c>
      <c r="H60">
        <v>2083.333333333333</v>
      </c>
      <c r="I60">
        <v>1316.6666666666665</v>
      </c>
      <c r="J60">
        <v>1077.7777777777778</v>
      </c>
      <c r="K60">
        <v>816.66666666666663</v>
      </c>
      <c r="M60">
        <v>8866.6666666666661</v>
      </c>
      <c r="N60">
        <v>13250</v>
      </c>
      <c r="O60">
        <v>1766.6666666666667</v>
      </c>
      <c r="P60">
        <v>1566.6666666666665</v>
      </c>
      <c r="Q60" s="167">
        <v>4787.0370370370374</v>
      </c>
    </row>
    <row r="61" spans="1:17" x14ac:dyDescent="0.25">
      <c r="A61" s="183" t="s">
        <v>175</v>
      </c>
      <c r="B61" s="177">
        <v>566.66666666666674</v>
      </c>
      <c r="C61">
        <v>3633.3333333333335</v>
      </c>
      <c r="D61" t="e">
        <v>#DIV/0!</v>
      </c>
      <c r="E61">
        <v>8088.8888888888878</v>
      </c>
      <c r="F61">
        <v>266.66666666666663</v>
      </c>
      <c r="G61">
        <v>722.22222222222229</v>
      </c>
      <c r="H61">
        <v>155.55555555555557</v>
      </c>
      <c r="I61">
        <v>883.33333333333337</v>
      </c>
      <c r="J61" t="e">
        <v>#DIV/0!</v>
      </c>
      <c r="K61">
        <v>4550</v>
      </c>
      <c r="M61">
        <v>5316.666666666667</v>
      </c>
      <c r="N61">
        <v>9100</v>
      </c>
      <c r="O61">
        <v>2600</v>
      </c>
      <c r="Q61" s="167">
        <v>3869.2307692307691</v>
      </c>
    </row>
    <row r="62" spans="1:17" x14ac:dyDescent="0.25">
      <c r="A62" s="183" t="s">
        <v>176</v>
      </c>
      <c r="B62" s="177"/>
      <c r="C62">
        <v>583.33333333333326</v>
      </c>
      <c r="D62" t="e">
        <v>#DIV/0!</v>
      </c>
      <c r="E62">
        <v>2833.333333333333</v>
      </c>
      <c r="F62">
        <v>633.33333333333326</v>
      </c>
      <c r="G62">
        <v>83.333333333333343</v>
      </c>
      <c r="H62">
        <v>1533.3333333333333</v>
      </c>
      <c r="I62">
        <v>733.33333333333326</v>
      </c>
      <c r="J62" t="e">
        <v>#DIV/0!</v>
      </c>
      <c r="K62">
        <v>2016.6666666666667</v>
      </c>
      <c r="M62">
        <v>3400</v>
      </c>
      <c r="N62">
        <v>2566.666666666667</v>
      </c>
      <c r="O62">
        <v>433.33333333333331</v>
      </c>
      <c r="Q62" s="167">
        <v>1481.6666666666665</v>
      </c>
    </row>
    <row r="63" spans="1:17" x14ac:dyDescent="0.25">
      <c r="A63" s="183" t="s">
        <v>189</v>
      </c>
      <c r="B63" s="177"/>
      <c r="C63">
        <v>3233.3333333333335</v>
      </c>
      <c r="D63" t="e">
        <v>#DIV/0!</v>
      </c>
      <c r="E63">
        <v>10983.333333333332</v>
      </c>
      <c r="F63">
        <v>5033.3333333333339</v>
      </c>
      <c r="G63">
        <v>783.33333333333326</v>
      </c>
      <c r="H63">
        <v>344.44444444444451</v>
      </c>
      <c r="I63">
        <v>2633.333333333333</v>
      </c>
      <c r="J63" t="e">
        <v>#DIV/0!</v>
      </c>
      <c r="K63">
        <v>0</v>
      </c>
      <c r="M63">
        <v>27966.666666666668</v>
      </c>
      <c r="N63">
        <v>19633.333333333336</v>
      </c>
      <c r="O63">
        <v>8333.3333333333321</v>
      </c>
      <c r="Q63" s="167">
        <v>7894.4444444444453</v>
      </c>
    </row>
    <row r="64" spans="1:17" x14ac:dyDescent="0.25">
      <c r="A64" s="183" t="s">
        <v>217</v>
      </c>
      <c r="B64" s="177">
        <v>800</v>
      </c>
      <c r="C64">
        <v>300</v>
      </c>
      <c r="D64" t="e">
        <v>#DIV/0!</v>
      </c>
      <c r="E64">
        <v>1766.6666666666667</v>
      </c>
      <c r="F64">
        <v>333.33333333333337</v>
      </c>
      <c r="G64">
        <v>333.33333333333337</v>
      </c>
      <c r="H64">
        <v>0</v>
      </c>
      <c r="I64">
        <v>255.55555555555557</v>
      </c>
      <c r="J64" t="e">
        <v>#DIV/0!</v>
      </c>
      <c r="K64">
        <v>800</v>
      </c>
      <c r="M64">
        <v>1200</v>
      </c>
      <c r="N64">
        <v>2150</v>
      </c>
      <c r="O64">
        <v>333.33333333333337</v>
      </c>
      <c r="P64">
        <v>1233.3333333333335</v>
      </c>
      <c r="Q64" s="167">
        <v>918.25396825396842</v>
      </c>
    </row>
    <row r="65" spans="1:17" ht="15.75" thickBot="1" x14ac:dyDescent="0.3">
      <c r="A65" s="184" t="s">
        <v>210</v>
      </c>
      <c r="B65" s="177"/>
      <c r="C65">
        <v>1333.3333333333335</v>
      </c>
      <c r="D65" t="e">
        <v>#DIV/0!</v>
      </c>
      <c r="E65">
        <v>100</v>
      </c>
      <c r="F65">
        <v>2000</v>
      </c>
      <c r="G65">
        <v>500</v>
      </c>
      <c r="H65">
        <v>11.111111111111109</v>
      </c>
      <c r="I65">
        <v>350</v>
      </c>
      <c r="J65" t="e">
        <v>#DIV/0!</v>
      </c>
      <c r="K65">
        <v>200</v>
      </c>
      <c r="M65">
        <v>5300</v>
      </c>
      <c r="N65">
        <v>11600</v>
      </c>
      <c r="O65">
        <v>633.33333333333326</v>
      </c>
      <c r="Q65" s="167">
        <v>2202.7777777777778</v>
      </c>
    </row>
    <row r="66" spans="1:17" ht="15.75" thickBot="1" x14ac:dyDescent="0.3">
      <c r="A66" s="185" t="s">
        <v>203</v>
      </c>
      <c r="B66" s="178">
        <v>494.44444444444446</v>
      </c>
      <c r="C66" s="168">
        <v>4388.8888888888896</v>
      </c>
      <c r="D66" s="168">
        <v>7313.8888888888896</v>
      </c>
      <c r="E66" s="168">
        <v>4828.5714285714275</v>
      </c>
      <c r="F66" s="168">
        <v>1820.833333333333</v>
      </c>
      <c r="G66" s="168">
        <v>937.96296296296316</v>
      </c>
      <c r="H66" s="168">
        <v>596.75925925925924</v>
      </c>
      <c r="I66" s="168">
        <v>1992.1296296296293</v>
      </c>
      <c r="J66" s="168">
        <v>1077.7777777777778</v>
      </c>
      <c r="K66" s="168">
        <v>2600.0000000000005</v>
      </c>
      <c r="L66" s="168">
        <v>6700</v>
      </c>
      <c r="M66" s="168">
        <v>7033.333333333333</v>
      </c>
      <c r="N66" s="168">
        <v>11229.411764705883</v>
      </c>
      <c r="O66" s="168">
        <v>4050</v>
      </c>
      <c r="P66" s="168">
        <v>4306.6666666666661</v>
      </c>
      <c r="Q66" s="169">
        <v>4309.8765432098762</v>
      </c>
    </row>
    <row r="67" spans="1:17" ht="15.75" thickBot="1" x14ac:dyDescent="0.3">
      <c r="A67" s="159"/>
    </row>
    <row r="68" spans="1:17" ht="15.75" thickBot="1" x14ac:dyDescent="0.3">
      <c r="A68" s="164"/>
      <c r="B68" s="187" t="s">
        <v>101</v>
      </c>
      <c r="C68" s="188" t="s">
        <v>47</v>
      </c>
      <c r="D68" s="188" t="s">
        <v>45</v>
      </c>
      <c r="E68" s="188" t="s">
        <v>168</v>
      </c>
      <c r="F68" s="188" t="s">
        <v>140</v>
      </c>
      <c r="G68" s="188" t="s">
        <v>51</v>
      </c>
      <c r="H68" s="188" t="s">
        <v>58</v>
      </c>
      <c r="I68" s="188" t="s">
        <v>53</v>
      </c>
      <c r="J68" s="188" t="s">
        <v>54</v>
      </c>
      <c r="K68" s="188" t="s">
        <v>59</v>
      </c>
      <c r="L68" s="188" t="s">
        <v>170</v>
      </c>
      <c r="M68" s="188" t="s">
        <v>42</v>
      </c>
      <c r="N68" s="188" t="s">
        <v>43</v>
      </c>
      <c r="O68" s="188" t="s">
        <v>56</v>
      </c>
      <c r="P68" s="189" t="s">
        <v>55</v>
      </c>
      <c r="Q68" s="190" t="s">
        <v>203</v>
      </c>
    </row>
    <row r="69" spans="1:17" x14ac:dyDescent="0.25">
      <c r="A69" s="165" t="s">
        <v>223</v>
      </c>
      <c r="B69" s="160">
        <f>AVERAGE(B$54:B$65)</f>
        <v>494.44444444444446</v>
      </c>
      <c r="C69" s="160">
        <f t="shared" ref="C69:Q69" si="3">AVERAGE(C$54:C$65)</f>
        <v>4388.8888888888896</v>
      </c>
      <c r="D69" s="160" t="e">
        <f t="shared" si="3"/>
        <v>#DIV/0!</v>
      </c>
      <c r="E69" s="160" t="e">
        <f t="shared" si="3"/>
        <v>#DIV/0!</v>
      </c>
      <c r="F69" s="160">
        <f t="shared" si="3"/>
        <v>1820.833333333333</v>
      </c>
      <c r="G69" s="160">
        <f t="shared" si="3"/>
        <v>937.96296296296316</v>
      </c>
      <c r="H69" s="160">
        <f t="shared" si="3"/>
        <v>596.75925925925924</v>
      </c>
      <c r="I69" s="160">
        <f t="shared" si="3"/>
        <v>1992.1296296296293</v>
      </c>
      <c r="J69" s="160" t="e">
        <f t="shared" si="3"/>
        <v>#DIV/0!</v>
      </c>
      <c r="K69" s="160">
        <f t="shared" si="3"/>
        <v>2600.0000000000005</v>
      </c>
      <c r="L69" s="160" t="e">
        <f t="shared" si="3"/>
        <v>#DIV/0!</v>
      </c>
      <c r="M69" s="160">
        <f t="shared" si="3"/>
        <v>6776.3888888888878</v>
      </c>
      <c r="N69" s="160">
        <f t="shared" si="3"/>
        <v>10583.333333333334</v>
      </c>
      <c r="O69" s="160">
        <f t="shared" si="3"/>
        <v>3887.5</v>
      </c>
      <c r="P69" s="160">
        <f t="shared" si="3"/>
        <v>4306.6666666666661</v>
      </c>
      <c r="Q69" s="160">
        <f t="shared" si="3"/>
        <v>4188.8723853307183</v>
      </c>
    </row>
    <row r="70" spans="1:17" x14ac:dyDescent="0.25">
      <c r="A70" s="165" t="s">
        <v>162</v>
      </c>
      <c r="B70" s="160">
        <f>MIN(B$54:B$65)</f>
        <v>183.33333333333331</v>
      </c>
      <c r="C70" s="160">
        <f t="shared" ref="C70:Q70" si="4">MIN(C$54:C$65)</f>
        <v>300</v>
      </c>
      <c r="D70" s="160" t="e">
        <f t="shared" si="4"/>
        <v>#DIV/0!</v>
      </c>
      <c r="E70" s="160" t="e">
        <f t="shared" si="4"/>
        <v>#DIV/0!</v>
      </c>
      <c r="F70" s="160">
        <f t="shared" si="4"/>
        <v>266.66666666666663</v>
      </c>
      <c r="G70" s="160">
        <f t="shared" si="4"/>
        <v>0</v>
      </c>
      <c r="H70" s="160">
        <f t="shared" si="4"/>
        <v>0</v>
      </c>
      <c r="I70" s="160">
        <f t="shared" si="4"/>
        <v>255.55555555555557</v>
      </c>
      <c r="J70" s="160" t="e">
        <f t="shared" si="4"/>
        <v>#DIV/0!</v>
      </c>
      <c r="K70" s="160">
        <f t="shared" si="4"/>
        <v>0</v>
      </c>
      <c r="L70" s="160" t="e">
        <f t="shared" si="4"/>
        <v>#DIV/0!</v>
      </c>
      <c r="M70" s="160">
        <f t="shared" si="4"/>
        <v>466.66666666666669</v>
      </c>
      <c r="N70" s="160">
        <f t="shared" si="4"/>
        <v>166.66666666666669</v>
      </c>
      <c r="O70" s="160">
        <f t="shared" si="4"/>
        <v>333.33333333333337</v>
      </c>
      <c r="P70" s="160">
        <f t="shared" si="4"/>
        <v>1233.3333333333335</v>
      </c>
      <c r="Q70" s="160">
        <f t="shared" si="4"/>
        <v>918.25396825396842</v>
      </c>
    </row>
    <row r="71" spans="1:17" ht="15.75" thickBot="1" x14ac:dyDescent="0.3">
      <c r="A71" s="166" t="s">
        <v>161</v>
      </c>
      <c r="B71" s="162">
        <f>MAX(B$54:B$65)</f>
        <v>800</v>
      </c>
      <c r="C71" s="162">
        <f t="shared" ref="C71:Q71" si="5">MAX(C$54:C$65)</f>
        <v>16466.666666666664</v>
      </c>
      <c r="D71" s="162" t="e">
        <f t="shared" si="5"/>
        <v>#DIV/0!</v>
      </c>
      <c r="E71" s="162" t="e">
        <f t="shared" si="5"/>
        <v>#DIV/0!</v>
      </c>
      <c r="F71" s="162">
        <f t="shared" si="5"/>
        <v>5033.3333333333339</v>
      </c>
      <c r="G71" s="162">
        <f t="shared" si="5"/>
        <v>2616.666666666667</v>
      </c>
      <c r="H71" s="162">
        <f t="shared" si="5"/>
        <v>2083.333333333333</v>
      </c>
      <c r="I71" s="162">
        <f t="shared" si="5"/>
        <v>9433.3333333333321</v>
      </c>
      <c r="J71" s="162" t="e">
        <f t="shared" si="5"/>
        <v>#DIV/0!</v>
      </c>
      <c r="K71" s="162">
        <f t="shared" si="5"/>
        <v>9350</v>
      </c>
      <c r="L71" s="162" t="e">
        <f t="shared" si="5"/>
        <v>#DIV/0!</v>
      </c>
      <c r="M71" s="162">
        <f t="shared" si="5"/>
        <v>27966.666666666668</v>
      </c>
      <c r="N71" s="162">
        <f t="shared" si="5"/>
        <v>26066.666666666664</v>
      </c>
      <c r="O71" s="162">
        <f t="shared" si="5"/>
        <v>10500</v>
      </c>
      <c r="P71" s="162">
        <f t="shared" si="5"/>
        <v>12500</v>
      </c>
      <c r="Q71" s="162">
        <f t="shared" si="5"/>
        <v>10658.148148148148</v>
      </c>
    </row>
    <row r="72" spans="1:17" x14ac:dyDescent="0.25">
      <c r="B72" s="156"/>
      <c r="C72" s="156"/>
      <c r="D72" s="156"/>
      <c r="E72" s="156"/>
      <c r="F72" s="156"/>
      <c r="G72" s="156"/>
      <c r="H72" s="156"/>
      <c r="I72" s="156"/>
      <c r="J72" s="156"/>
      <c r="K72" s="156"/>
      <c r="L72" s="156"/>
      <c r="M72" s="156"/>
      <c r="N72" s="156"/>
      <c r="O72" s="156"/>
      <c r="P72" s="156"/>
      <c r="Q72" s="156"/>
    </row>
    <row r="96" spans="1:1" s="191" customFormat="1" ht="33" customHeight="1" x14ac:dyDescent="0.25">
      <c r="A96" s="192" t="s">
        <v>227</v>
      </c>
    </row>
    <row r="97" spans="1:15" ht="15.75" thickBot="1" x14ac:dyDescent="0.3"/>
    <row r="98" spans="1:15" ht="15.75" thickBot="1" x14ac:dyDescent="0.3">
      <c r="A98" s="172" t="s">
        <v>204</v>
      </c>
      <c r="B98" s="173" t="s">
        <v>224</v>
      </c>
    </row>
    <row r="99" spans="1:15" ht="15.75" thickBot="1" x14ac:dyDescent="0.3"/>
    <row r="100" spans="1:15" ht="15.75" thickBot="1" x14ac:dyDescent="0.3">
      <c r="A100" s="179" t="s">
        <v>237</v>
      </c>
      <c r="B100" s="179" t="s">
        <v>201</v>
      </c>
      <c r="C100" s="180"/>
      <c r="D100" s="181"/>
      <c r="E100" s="181"/>
      <c r="F100" s="181"/>
      <c r="G100" s="181"/>
      <c r="H100" s="181"/>
      <c r="I100" s="181"/>
      <c r="J100" s="181"/>
      <c r="K100" s="181"/>
      <c r="L100" s="181"/>
      <c r="M100" s="181"/>
      <c r="N100" s="181"/>
      <c r="O100" s="173"/>
    </row>
    <row r="101" spans="1:15" ht="15.75" thickBot="1" x14ac:dyDescent="0.3">
      <c r="A101" s="179" t="s">
        <v>202</v>
      </c>
      <c r="B101" s="180" t="s">
        <v>47</v>
      </c>
      <c r="C101" s="181" t="s">
        <v>45</v>
      </c>
      <c r="D101" s="181" t="s">
        <v>140</v>
      </c>
      <c r="E101" s="181" t="s">
        <v>141</v>
      </c>
      <c r="F101" s="181" t="s">
        <v>194</v>
      </c>
      <c r="G101" s="181" t="s">
        <v>51</v>
      </c>
      <c r="H101" s="181" t="s">
        <v>58</v>
      </c>
      <c r="I101" s="181" t="s">
        <v>205</v>
      </c>
      <c r="J101" s="181" t="s">
        <v>53</v>
      </c>
      <c r="K101" s="181" t="s">
        <v>59</v>
      </c>
      <c r="L101" s="181" t="s">
        <v>42</v>
      </c>
      <c r="M101" s="181" t="s">
        <v>43</v>
      </c>
      <c r="N101" s="173" t="s">
        <v>56</v>
      </c>
      <c r="O101" s="186" t="s">
        <v>203</v>
      </c>
    </row>
    <row r="102" spans="1:15" x14ac:dyDescent="0.25">
      <c r="A102" s="182" t="s">
        <v>211</v>
      </c>
      <c r="B102" s="174">
        <v>0</v>
      </c>
      <c r="C102" s="175">
        <v>433.33333333333331</v>
      </c>
      <c r="D102" s="175"/>
      <c r="E102" s="175"/>
      <c r="F102" s="175">
        <v>0</v>
      </c>
      <c r="G102" s="175">
        <v>0</v>
      </c>
      <c r="H102" s="175">
        <v>0</v>
      </c>
      <c r="I102" s="175"/>
      <c r="J102" s="175">
        <v>55.555555555555564</v>
      </c>
      <c r="K102" s="175">
        <v>316.66666666666663</v>
      </c>
      <c r="L102" s="175">
        <v>0</v>
      </c>
      <c r="M102" s="175">
        <v>2533.333333333333</v>
      </c>
      <c r="N102" s="175">
        <v>0</v>
      </c>
      <c r="O102" s="176">
        <v>333.88888888888886</v>
      </c>
    </row>
    <row r="103" spans="1:15" x14ac:dyDescent="0.25">
      <c r="A103" s="183" t="s">
        <v>212</v>
      </c>
      <c r="B103" s="177">
        <v>116.66666666666667</v>
      </c>
      <c r="C103">
        <v>1183.3333333333335</v>
      </c>
      <c r="E103">
        <v>566.66666666666674</v>
      </c>
      <c r="F103">
        <v>266.66666666666669</v>
      </c>
      <c r="G103">
        <v>50</v>
      </c>
      <c r="H103">
        <v>16.666666666666664</v>
      </c>
      <c r="J103">
        <v>250</v>
      </c>
      <c r="K103">
        <v>500</v>
      </c>
      <c r="L103">
        <v>300</v>
      </c>
      <c r="M103">
        <v>633.33333333333326</v>
      </c>
      <c r="O103" s="167">
        <v>388.33333333333331</v>
      </c>
    </row>
    <row r="104" spans="1:15" x14ac:dyDescent="0.25">
      <c r="A104" s="183" t="s">
        <v>215</v>
      </c>
      <c r="B104" s="177">
        <v>616.66666666666674</v>
      </c>
      <c r="C104">
        <v>250</v>
      </c>
      <c r="D104">
        <v>6433.333333333333</v>
      </c>
      <c r="E104">
        <v>2933.333333333333</v>
      </c>
      <c r="F104">
        <v>2566.666666666667</v>
      </c>
      <c r="G104">
        <v>233.33333333333334</v>
      </c>
      <c r="H104">
        <v>133.33333333333331</v>
      </c>
      <c r="J104">
        <v>416.66666666666669</v>
      </c>
      <c r="K104">
        <v>9850</v>
      </c>
      <c r="L104">
        <v>1300</v>
      </c>
      <c r="M104">
        <v>2600</v>
      </c>
      <c r="O104" s="167">
        <v>2484.848484848485</v>
      </c>
    </row>
    <row r="105" spans="1:15" x14ac:dyDescent="0.25">
      <c r="A105" s="183" t="s">
        <v>208</v>
      </c>
      <c r="B105" s="177">
        <v>0</v>
      </c>
      <c r="C105">
        <v>83.333333333333343</v>
      </c>
      <c r="E105">
        <v>66.666666666666657</v>
      </c>
      <c r="F105">
        <v>66.666666666666657</v>
      </c>
      <c r="G105">
        <v>0</v>
      </c>
      <c r="H105">
        <v>11.111111111111109</v>
      </c>
      <c r="J105">
        <v>0</v>
      </c>
      <c r="K105">
        <v>0</v>
      </c>
      <c r="L105">
        <v>1633.3333333333333</v>
      </c>
      <c r="M105">
        <v>233.33333333333334</v>
      </c>
      <c r="O105" s="167">
        <v>209.44444444444443</v>
      </c>
    </row>
    <row r="106" spans="1:15" x14ac:dyDescent="0.25">
      <c r="A106" s="183" t="s">
        <v>216</v>
      </c>
      <c r="B106" s="177">
        <v>600</v>
      </c>
      <c r="C106">
        <v>200</v>
      </c>
      <c r="F106">
        <v>1600</v>
      </c>
      <c r="G106">
        <v>50</v>
      </c>
      <c r="H106">
        <v>100</v>
      </c>
      <c r="J106">
        <v>1716.6666666666667</v>
      </c>
      <c r="K106">
        <v>200</v>
      </c>
      <c r="L106">
        <v>2733.333333333333</v>
      </c>
      <c r="M106">
        <v>1100</v>
      </c>
      <c r="N106">
        <v>200</v>
      </c>
      <c r="O106" s="167">
        <v>850</v>
      </c>
    </row>
    <row r="107" spans="1:15" x14ac:dyDescent="0.25">
      <c r="A107" s="183" t="s">
        <v>214</v>
      </c>
      <c r="B107" s="177">
        <v>1416.6666666666665</v>
      </c>
      <c r="C107">
        <v>2316.666666666667</v>
      </c>
      <c r="F107">
        <v>8300</v>
      </c>
      <c r="G107">
        <v>0</v>
      </c>
      <c r="H107">
        <v>166.66666666666669</v>
      </c>
      <c r="J107">
        <v>2200</v>
      </c>
      <c r="K107">
        <v>8533.3333333333321</v>
      </c>
      <c r="L107">
        <v>1666.6666666666667</v>
      </c>
      <c r="M107">
        <v>1566.6666666666665</v>
      </c>
      <c r="N107">
        <v>1666.6666666666667</v>
      </c>
      <c r="O107" s="167">
        <v>2783.3333333333335</v>
      </c>
    </row>
    <row r="108" spans="1:15" x14ac:dyDescent="0.25">
      <c r="A108" s="183" t="s">
        <v>213</v>
      </c>
      <c r="B108" s="177">
        <v>3033.333333333333</v>
      </c>
      <c r="C108">
        <v>2666.666666666667</v>
      </c>
      <c r="E108">
        <v>8533.3333333333321</v>
      </c>
      <c r="F108">
        <v>12500</v>
      </c>
      <c r="G108">
        <v>2400</v>
      </c>
      <c r="H108">
        <v>3033.333333333333</v>
      </c>
      <c r="J108">
        <v>12066.666666666668</v>
      </c>
      <c r="K108">
        <v>9700</v>
      </c>
      <c r="L108">
        <v>13566.666666666666</v>
      </c>
      <c r="M108">
        <v>10466.666666666668</v>
      </c>
      <c r="O108" s="167">
        <v>7796.666666666667</v>
      </c>
    </row>
    <row r="109" spans="1:15" x14ac:dyDescent="0.25">
      <c r="A109" s="183" t="s">
        <v>209</v>
      </c>
      <c r="B109" s="177">
        <v>333.33333333333337</v>
      </c>
      <c r="C109">
        <v>2016.6666666666667</v>
      </c>
      <c r="E109">
        <v>1700</v>
      </c>
      <c r="G109">
        <v>4116.6666666666661</v>
      </c>
      <c r="H109">
        <v>2383.333333333333</v>
      </c>
      <c r="J109">
        <v>3050</v>
      </c>
      <c r="K109">
        <v>2583.333333333333</v>
      </c>
      <c r="L109">
        <v>7666.666666666667</v>
      </c>
      <c r="M109">
        <v>3300</v>
      </c>
      <c r="O109" s="167">
        <v>3016.6666666666665</v>
      </c>
    </row>
    <row r="110" spans="1:15" x14ac:dyDescent="0.25">
      <c r="A110" s="183" t="s">
        <v>220</v>
      </c>
      <c r="B110" s="177">
        <v>3366.6666666666665</v>
      </c>
      <c r="C110">
        <v>2050</v>
      </c>
      <c r="F110">
        <v>12000</v>
      </c>
      <c r="G110">
        <v>3550</v>
      </c>
      <c r="H110">
        <v>4716.6666666666661</v>
      </c>
      <c r="J110">
        <v>766.66666666666674</v>
      </c>
      <c r="K110">
        <v>3716.6666666666665</v>
      </c>
      <c r="L110">
        <v>3033.333333333333</v>
      </c>
      <c r="M110">
        <v>2800</v>
      </c>
      <c r="N110">
        <v>5400</v>
      </c>
      <c r="O110" s="167">
        <v>4192.424242424242</v>
      </c>
    </row>
    <row r="111" spans="1:15" x14ac:dyDescent="0.25">
      <c r="A111" s="183" t="s">
        <v>219</v>
      </c>
      <c r="B111" s="177">
        <v>366.66666666666663</v>
      </c>
      <c r="C111">
        <v>533.33333333333326</v>
      </c>
      <c r="F111">
        <v>700</v>
      </c>
      <c r="G111">
        <v>700</v>
      </c>
      <c r="H111">
        <v>683.33333333333326</v>
      </c>
      <c r="J111">
        <v>1400</v>
      </c>
      <c r="K111">
        <v>366.66666666666663</v>
      </c>
      <c r="L111">
        <v>866.66666666666663</v>
      </c>
      <c r="M111">
        <v>3700</v>
      </c>
      <c r="N111">
        <v>1100</v>
      </c>
      <c r="O111" s="167">
        <v>1041.6666666666667</v>
      </c>
    </row>
    <row r="112" spans="1:15" ht="15.75" thickBot="1" x14ac:dyDescent="0.3">
      <c r="A112" s="184" t="s">
        <v>218</v>
      </c>
      <c r="B112" s="177">
        <v>916.66666666666663</v>
      </c>
      <c r="C112">
        <v>516.66666666666674</v>
      </c>
      <c r="F112">
        <v>966.66666666666663</v>
      </c>
      <c r="G112">
        <v>283.33333333333337</v>
      </c>
      <c r="H112">
        <v>200</v>
      </c>
      <c r="I112">
        <v>0</v>
      </c>
      <c r="J112">
        <v>1916.6666666666667</v>
      </c>
      <c r="K112">
        <v>233.33333333333334</v>
      </c>
      <c r="L112">
        <v>766.66666666666674</v>
      </c>
      <c r="M112">
        <v>933.33333333333337</v>
      </c>
      <c r="N112">
        <v>600</v>
      </c>
      <c r="O112" s="167">
        <v>666.66666666666663</v>
      </c>
    </row>
    <row r="113" spans="1:22" ht="15.75" thickBot="1" x14ac:dyDescent="0.3">
      <c r="A113" s="159" t="s">
        <v>245</v>
      </c>
      <c r="B113" s="177">
        <v>633.33333333333326</v>
      </c>
      <c r="C113">
        <v>2966.666666666667</v>
      </c>
      <c r="F113">
        <v>466.66666666666669</v>
      </c>
      <c r="G113">
        <v>900</v>
      </c>
      <c r="H113">
        <v>350</v>
      </c>
      <c r="I113">
        <v>1700</v>
      </c>
      <c r="J113">
        <v>1583.3333333333335</v>
      </c>
      <c r="K113">
        <v>366.66666666666663</v>
      </c>
      <c r="L113">
        <v>1133.3333333333335</v>
      </c>
      <c r="M113">
        <v>2300</v>
      </c>
      <c r="N113">
        <v>1033.3333333333335</v>
      </c>
      <c r="O113" s="167">
        <v>1221.2121212121212</v>
      </c>
    </row>
    <row r="114" spans="1:22" ht="15.75" thickBot="1" x14ac:dyDescent="0.3">
      <c r="A114" s="185" t="s">
        <v>203</v>
      </c>
      <c r="B114" s="178">
        <v>949.99999999999989</v>
      </c>
      <c r="C114" s="168">
        <v>1268.0555555555557</v>
      </c>
      <c r="D114" s="168">
        <v>6433.333333333333</v>
      </c>
      <c r="E114" s="168">
        <v>2759.9999999999995</v>
      </c>
      <c r="F114" s="168">
        <v>3584.8484848484845</v>
      </c>
      <c r="G114" s="168">
        <v>1023.6111111111112</v>
      </c>
      <c r="H114" s="168">
        <v>1270.08547008547</v>
      </c>
      <c r="I114" s="168">
        <v>850</v>
      </c>
      <c r="J114" s="168">
        <v>2118.5185185185187</v>
      </c>
      <c r="K114" s="168">
        <v>3030.5555555555552</v>
      </c>
      <c r="L114" s="168">
        <v>2888.8888888888891</v>
      </c>
      <c r="M114" s="168">
        <v>2680.5555555555557</v>
      </c>
      <c r="N114" s="168">
        <v>1428.5714285714289</v>
      </c>
      <c r="O114" s="169">
        <v>2076.4227642276423</v>
      </c>
    </row>
    <row r="115" spans="1:22" ht="15.75" thickBot="1" x14ac:dyDescent="0.3">
      <c r="V115" s="167"/>
    </row>
    <row r="116" spans="1:22" x14ac:dyDescent="0.25">
      <c r="A116" s="164"/>
      <c r="B116" s="170" t="s">
        <v>47</v>
      </c>
      <c r="C116" s="170" t="s">
        <v>45</v>
      </c>
      <c r="D116" s="170" t="s">
        <v>140</v>
      </c>
      <c r="E116" s="170" t="s">
        <v>141</v>
      </c>
      <c r="F116" s="170" t="s">
        <v>194</v>
      </c>
      <c r="G116" s="170" t="s">
        <v>51</v>
      </c>
      <c r="H116" s="170" t="s">
        <v>58</v>
      </c>
      <c r="I116" s="170" t="s">
        <v>205</v>
      </c>
      <c r="J116" s="170" t="s">
        <v>53</v>
      </c>
      <c r="K116" s="170" t="s">
        <v>59</v>
      </c>
      <c r="L116" s="170" t="s">
        <v>42</v>
      </c>
      <c r="M116" s="170" t="s">
        <v>43</v>
      </c>
      <c r="N116" s="170" t="s">
        <v>56</v>
      </c>
      <c r="O116" s="171" t="s">
        <v>203</v>
      </c>
    </row>
    <row r="117" spans="1:22" x14ac:dyDescent="0.25">
      <c r="A117" s="165" t="s">
        <v>223</v>
      </c>
      <c r="B117" s="160">
        <f>AVERAGE(B$102:B$112)</f>
        <v>978.78787878787853</v>
      </c>
      <c r="C117" s="160">
        <f t="shared" ref="C117:O117" si="6">AVERAGE(C$102:C$112)</f>
        <v>1113.6363636363637</v>
      </c>
      <c r="D117" s="160">
        <f t="shared" si="6"/>
        <v>6433.333333333333</v>
      </c>
      <c r="E117" s="160">
        <f t="shared" si="6"/>
        <v>2759.9999999999995</v>
      </c>
      <c r="F117" s="160">
        <f t="shared" si="6"/>
        <v>3896.6666666666665</v>
      </c>
      <c r="G117" s="160">
        <f t="shared" si="6"/>
        <v>1034.848484848485</v>
      </c>
      <c r="H117" s="160">
        <f t="shared" si="6"/>
        <v>1040.4040404040404</v>
      </c>
      <c r="I117" s="160">
        <f t="shared" si="6"/>
        <v>0</v>
      </c>
      <c r="J117" s="160">
        <f t="shared" si="6"/>
        <v>2167.1717171717173</v>
      </c>
      <c r="K117" s="160">
        <f t="shared" si="6"/>
        <v>3272.7272727272725</v>
      </c>
      <c r="L117" s="160">
        <f t="shared" si="6"/>
        <v>3048.4848484848485</v>
      </c>
      <c r="M117" s="160">
        <f t="shared" si="6"/>
        <v>2715.1515151515155</v>
      </c>
      <c r="N117" s="160">
        <f t="shared" si="6"/>
        <v>1494.4444444444446</v>
      </c>
      <c r="O117" s="160">
        <f t="shared" si="6"/>
        <v>2160.3581267217637</v>
      </c>
    </row>
    <row r="118" spans="1:22" x14ac:dyDescent="0.25">
      <c r="A118" s="165" t="s">
        <v>162</v>
      </c>
      <c r="B118" s="160">
        <f>MIN(B$102:B$112)</f>
        <v>0</v>
      </c>
      <c r="C118" s="160">
        <f t="shared" ref="C118:O118" si="7">MIN(C$102:C$112)</f>
        <v>83.333333333333343</v>
      </c>
      <c r="D118" s="160">
        <f t="shared" si="7"/>
        <v>6433.333333333333</v>
      </c>
      <c r="E118" s="160">
        <f t="shared" si="7"/>
        <v>66.666666666666657</v>
      </c>
      <c r="F118" s="160">
        <f t="shared" si="7"/>
        <v>0</v>
      </c>
      <c r="G118" s="160">
        <f t="shared" si="7"/>
        <v>0</v>
      </c>
      <c r="H118" s="160">
        <f t="shared" si="7"/>
        <v>0</v>
      </c>
      <c r="I118" s="160">
        <f t="shared" si="7"/>
        <v>0</v>
      </c>
      <c r="J118" s="160">
        <f t="shared" si="7"/>
        <v>0</v>
      </c>
      <c r="K118" s="160">
        <f t="shared" si="7"/>
        <v>0</v>
      </c>
      <c r="L118" s="160">
        <f t="shared" si="7"/>
        <v>0</v>
      </c>
      <c r="M118" s="160">
        <f t="shared" si="7"/>
        <v>233.33333333333334</v>
      </c>
      <c r="N118" s="160">
        <f t="shared" si="7"/>
        <v>0</v>
      </c>
      <c r="O118" s="160">
        <f t="shared" si="7"/>
        <v>209.44444444444443</v>
      </c>
    </row>
    <row r="119" spans="1:22" ht="15.75" thickBot="1" x14ac:dyDescent="0.3">
      <c r="A119" s="166" t="s">
        <v>161</v>
      </c>
      <c r="B119" s="162">
        <f>MAX(B$102:B$112)</f>
        <v>3366.6666666666665</v>
      </c>
      <c r="C119" s="162">
        <f t="shared" ref="C119:O119" si="8">MAX(C$102:C$112)</f>
        <v>2666.666666666667</v>
      </c>
      <c r="D119" s="162">
        <f t="shared" si="8"/>
        <v>6433.333333333333</v>
      </c>
      <c r="E119" s="162">
        <f t="shared" si="8"/>
        <v>8533.3333333333321</v>
      </c>
      <c r="F119" s="162">
        <f t="shared" si="8"/>
        <v>12500</v>
      </c>
      <c r="G119" s="162">
        <f t="shared" si="8"/>
        <v>4116.6666666666661</v>
      </c>
      <c r="H119" s="162">
        <f t="shared" si="8"/>
        <v>4716.6666666666661</v>
      </c>
      <c r="I119" s="162">
        <f t="shared" si="8"/>
        <v>0</v>
      </c>
      <c r="J119" s="162">
        <f t="shared" si="8"/>
        <v>12066.666666666668</v>
      </c>
      <c r="K119" s="162">
        <f t="shared" si="8"/>
        <v>9850</v>
      </c>
      <c r="L119" s="162">
        <f t="shared" si="8"/>
        <v>13566.666666666666</v>
      </c>
      <c r="M119" s="162">
        <f t="shared" si="8"/>
        <v>10466.666666666668</v>
      </c>
      <c r="N119" s="162">
        <f t="shared" si="8"/>
        <v>5400</v>
      </c>
      <c r="O119" s="162">
        <f t="shared" si="8"/>
        <v>7796.666666666667</v>
      </c>
    </row>
    <row r="120" spans="1:22" x14ac:dyDescent="0.25">
      <c r="B120" s="156"/>
      <c r="C120" s="156"/>
      <c r="D120" s="156"/>
      <c r="E120" s="156"/>
      <c r="F120" s="156"/>
      <c r="G120" s="156"/>
      <c r="H120" s="156"/>
      <c r="I120" s="156"/>
      <c r="J120" s="156"/>
      <c r="K120" s="156"/>
      <c r="L120" s="156"/>
      <c r="M120" s="156"/>
      <c r="N120" s="156"/>
      <c r="O120" s="156"/>
      <c r="P120" s="156"/>
      <c r="Q120" s="156"/>
      <c r="R120" s="156"/>
      <c r="S120" s="156"/>
      <c r="T120" s="156"/>
    </row>
    <row r="141" spans="1:2" s="191" customFormat="1" ht="33" customHeight="1" x14ac:dyDescent="0.25">
      <c r="A141" s="192" t="s">
        <v>243</v>
      </c>
    </row>
    <row r="142" spans="1:2" ht="15.75" thickBot="1" x14ac:dyDescent="0.3"/>
    <row r="143" spans="1:2" ht="15.75" thickBot="1" x14ac:dyDescent="0.3">
      <c r="A143" s="172" t="s">
        <v>204</v>
      </c>
      <c r="B143" s="173" t="s">
        <v>244</v>
      </c>
    </row>
    <row r="144" spans="1:2" ht="15.75" thickBot="1" x14ac:dyDescent="0.3"/>
    <row r="145" spans="1:22" ht="15.75" thickBot="1" x14ac:dyDescent="0.3">
      <c r="A145" s="179" t="s">
        <v>237</v>
      </c>
      <c r="B145" s="179" t="s">
        <v>201</v>
      </c>
      <c r="C145" s="180"/>
      <c r="D145" s="181"/>
      <c r="E145" s="181"/>
      <c r="F145" s="181"/>
      <c r="G145" s="181"/>
      <c r="H145" s="181"/>
      <c r="I145" s="181"/>
      <c r="J145" s="181"/>
      <c r="K145" s="181"/>
      <c r="L145" s="181"/>
      <c r="M145" s="173"/>
    </row>
    <row r="146" spans="1:22" ht="15.75" thickBot="1" x14ac:dyDescent="0.3">
      <c r="A146" s="179" t="s">
        <v>202</v>
      </c>
      <c r="B146" s="180" t="s">
        <v>47</v>
      </c>
      <c r="C146" s="181" t="s">
        <v>45</v>
      </c>
      <c r="D146" s="181" t="s">
        <v>194</v>
      </c>
      <c r="E146" s="181" t="s">
        <v>51</v>
      </c>
      <c r="F146" s="181" t="s">
        <v>58</v>
      </c>
      <c r="G146" s="181" t="s">
        <v>205</v>
      </c>
      <c r="H146" s="181" t="s">
        <v>53</v>
      </c>
      <c r="I146" s="181" t="s">
        <v>59</v>
      </c>
      <c r="J146" s="181" t="s">
        <v>42</v>
      </c>
      <c r="K146" s="181" t="s">
        <v>43</v>
      </c>
      <c r="L146" s="173" t="s">
        <v>56</v>
      </c>
      <c r="M146" s="186" t="s">
        <v>203</v>
      </c>
      <c r="P146" s="12"/>
      <c r="Q146" s="12"/>
      <c r="R146" s="12"/>
      <c r="S146" s="12"/>
      <c r="T146" s="12"/>
      <c r="U146" s="12"/>
      <c r="V146" s="12"/>
    </row>
    <row r="147" spans="1:22" x14ac:dyDescent="0.25">
      <c r="A147" s="159" t="s">
        <v>240</v>
      </c>
      <c r="B147" s="174">
        <v>1450</v>
      </c>
      <c r="C147" s="175">
        <v>2316.666666666667</v>
      </c>
      <c r="D147" s="175">
        <v>2233.333333333333</v>
      </c>
      <c r="E147" s="175">
        <v>616.66666666666674</v>
      </c>
      <c r="F147" s="175">
        <v>166.66666666666669</v>
      </c>
      <c r="G147" s="175">
        <v>12133.333333333332</v>
      </c>
      <c r="H147" s="175">
        <v>1600</v>
      </c>
      <c r="I147" s="175">
        <v>2000</v>
      </c>
      <c r="J147" s="175">
        <v>766.66666666666674</v>
      </c>
      <c r="K147" s="175">
        <v>1433.3333333333335</v>
      </c>
      <c r="L147" s="175">
        <v>4166.6666666666661</v>
      </c>
      <c r="M147" s="176">
        <v>2625.7575757575755</v>
      </c>
    </row>
    <row r="148" spans="1:22" x14ac:dyDescent="0.25">
      <c r="A148" s="159" t="s">
        <v>241</v>
      </c>
      <c r="B148" s="177">
        <v>1516.6666666666665</v>
      </c>
      <c r="C148">
        <v>3366.6666666666665</v>
      </c>
      <c r="D148">
        <v>3966.6666666666665</v>
      </c>
      <c r="E148">
        <v>1200</v>
      </c>
      <c r="F148">
        <v>166.66666666666669</v>
      </c>
      <c r="G148">
        <v>0</v>
      </c>
      <c r="H148">
        <v>3616.6666666666665</v>
      </c>
      <c r="I148">
        <v>116.66666666666667</v>
      </c>
      <c r="J148">
        <v>3700</v>
      </c>
      <c r="K148">
        <v>5033.3333333333339</v>
      </c>
      <c r="L148">
        <v>3133.333333333333</v>
      </c>
      <c r="M148" s="167">
        <v>2346.969696969697</v>
      </c>
    </row>
    <row r="149" spans="1:22" x14ac:dyDescent="0.25">
      <c r="A149" s="159" t="s">
        <v>242</v>
      </c>
      <c r="B149" s="177">
        <v>4550</v>
      </c>
      <c r="C149">
        <v>3350</v>
      </c>
      <c r="D149">
        <v>1866.6666666666667</v>
      </c>
      <c r="E149">
        <v>2966.666666666667</v>
      </c>
      <c r="F149">
        <v>1666.6666666666667</v>
      </c>
      <c r="G149">
        <v>833.33333333333337</v>
      </c>
      <c r="H149">
        <v>7750</v>
      </c>
      <c r="I149">
        <v>6100</v>
      </c>
      <c r="J149">
        <v>4566.6666666666661</v>
      </c>
      <c r="K149">
        <v>4566.6666666666661</v>
      </c>
      <c r="L149">
        <v>5566.6666666666661</v>
      </c>
      <c r="M149" s="167">
        <v>3980.30303030303</v>
      </c>
    </row>
    <row r="150" spans="1:22" ht="15.75" thickBot="1" x14ac:dyDescent="0.3">
      <c r="A150" s="159" t="s">
        <v>247</v>
      </c>
      <c r="B150" s="177">
        <v>2300</v>
      </c>
      <c r="C150">
        <v>1416.6666666666665</v>
      </c>
      <c r="D150">
        <v>7200</v>
      </c>
      <c r="E150">
        <v>3466.6666666666665</v>
      </c>
      <c r="F150">
        <v>2966.666666666667</v>
      </c>
      <c r="G150">
        <v>1966.6666666666667</v>
      </c>
      <c r="H150">
        <v>4833.3333333333339</v>
      </c>
      <c r="I150">
        <v>4016.6666666666665</v>
      </c>
      <c r="J150">
        <v>2400</v>
      </c>
      <c r="K150">
        <v>5266.6666666666661</v>
      </c>
      <c r="L150">
        <v>3600</v>
      </c>
      <c r="M150" s="167">
        <v>3584.848484848485</v>
      </c>
    </row>
    <row r="151" spans="1:22" ht="15.75" thickBot="1" x14ac:dyDescent="0.3">
      <c r="A151" s="185" t="s">
        <v>203</v>
      </c>
      <c r="B151" s="178">
        <v>2454.1666666666665</v>
      </c>
      <c r="C151" s="168">
        <v>2612.5</v>
      </c>
      <c r="D151" s="168">
        <v>3816.666666666667</v>
      </c>
      <c r="E151" s="168">
        <v>2062.5</v>
      </c>
      <c r="F151" s="168">
        <v>1241.6666666666667</v>
      </c>
      <c r="G151" s="168">
        <v>3733.333333333333</v>
      </c>
      <c r="H151" s="168">
        <v>4450</v>
      </c>
      <c r="I151" s="168">
        <v>3058.333333333333</v>
      </c>
      <c r="J151" s="168">
        <v>2858.333333333333</v>
      </c>
      <c r="K151" s="168">
        <v>4075</v>
      </c>
      <c r="L151" s="168">
        <v>4116.6666666666661</v>
      </c>
      <c r="M151" s="169">
        <v>3134.4696969696965</v>
      </c>
    </row>
    <row r="157" spans="1:22" ht="15.75" thickBot="1" x14ac:dyDescent="0.3"/>
    <row r="158" spans="1:22" ht="15.75" thickBot="1" x14ac:dyDescent="0.3"/>
    <row r="159" spans="1:22" ht="15.75" thickBot="1" x14ac:dyDescent="0.3"/>
    <row r="160" spans="1:22" ht="15.75" thickBot="1" x14ac:dyDescent="0.3">
      <c r="V160" s="167"/>
    </row>
    <row r="161" spans="1:20" ht="15.75" thickBot="1" x14ac:dyDescent="0.3">
      <c r="A161" s="164"/>
      <c r="B161" s="187" t="s">
        <v>47</v>
      </c>
      <c r="C161" s="188" t="s">
        <v>45</v>
      </c>
      <c r="D161" s="188" t="s">
        <v>194</v>
      </c>
      <c r="E161" s="188" t="s">
        <v>51</v>
      </c>
      <c r="F161" s="188" t="s">
        <v>58</v>
      </c>
      <c r="G161" s="188" t="s">
        <v>205</v>
      </c>
      <c r="H161" s="188" t="s">
        <v>53</v>
      </c>
      <c r="I161" s="188" t="s">
        <v>59</v>
      </c>
      <c r="J161" s="188" t="s">
        <v>42</v>
      </c>
      <c r="K161" s="188" t="s">
        <v>43</v>
      </c>
      <c r="L161" s="189" t="s">
        <v>56</v>
      </c>
      <c r="M161" s="190" t="s">
        <v>203</v>
      </c>
      <c r="N161" s="170"/>
      <c r="O161" s="171"/>
    </row>
    <row r="162" spans="1:20" x14ac:dyDescent="0.25">
      <c r="A162" s="165" t="s">
        <v>223</v>
      </c>
      <c r="B162" s="160">
        <f>AVERAGE(B147:B149)</f>
        <v>2505.5555555555552</v>
      </c>
      <c r="C162" s="160">
        <f t="shared" ref="C162:M162" si="9">AVERAGE(C147:C149)</f>
        <v>3011.1111111111113</v>
      </c>
      <c r="D162" s="160">
        <f t="shared" si="9"/>
        <v>2688.8888888888891</v>
      </c>
      <c r="E162" s="160">
        <f t="shared" si="9"/>
        <v>1594.4444444444446</v>
      </c>
      <c r="F162" s="160">
        <f t="shared" si="9"/>
        <v>666.66666666666663</v>
      </c>
      <c r="G162" s="160">
        <f t="shared" si="9"/>
        <v>4322.2222222222217</v>
      </c>
      <c r="H162" s="160">
        <f t="shared" si="9"/>
        <v>4322.2222222222217</v>
      </c>
      <c r="I162" s="160">
        <f t="shared" si="9"/>
        <v>2738.8888888888887</v>
      </c>
      <c r="J162" s="160">
        <f t="shared" si="9"/>
        <v>3011.1111111111109</v>
      </c>
      <c r="K162" s="160">
        <f t="shared" si="9"/>
        <v>3677.7777777777778</v>
      </c>
      <c r="L162" s="160">
        <f t="shared" si="9"/>
        <v>4288.8888888888878</v>
      </c>
      <c r="M162" s="160">
        <f t="shared" si="9"/>
        <v>2984.3434343434342</v>
      </c>
      <c r="N162" s="160"/>
      <c r="O162" s="160"/>
    </row>
    <row r="163" spans="1:20" x14ac:dyDescent="0.25">
      <c r="A163" s="165" t="s">
        <v>162</v>
      </c>
      <c r="B163" s="160">
        <f>MIN(B147:B149)</f>
        <v>1450</v>
      </c>
      <c r="C163" s="160">
        <f t="shared" ref="C163:M163" si="10">MIN(C147:C149)</f>
        <v>2316.666666666667</v>
      </c>
      <c r="D163" s="160">
        <f t="shared" si="10"/>
        <v>1866.6666666666667</v>
      </c>
      <c r="E163" s="160">
        <f t="shared" si="10"/>
        <v>616.66666666666674</v>
      </c>
      <c r="F163" s="160">
        <f t="shared" si="10"/>
        <v>166.66666666666669</v>
      </c>
      <c r="G163" s="160">
        <f t="shared" si="10"/>
        <v>0</v>
      </c>
      <c r="H163" s="160">
        <f t="shared" si="10"/>
        <v>1600</v>
      </c>
      <c r="I163" s="160">
        <f t="shared" si="10"/>
        <v>116.66666666666667</v>
      </c>
      <c r="J163" s="160">
        <f t="shared" si="10"/>
        <v>766.66666666666674</v>
      </c>
      <c r="K163" s="160">
        <f t="shared" si="10"/>
        <v>1433.3333333333335</v>
      </c>
      <c r="L163" s="160">
        <f t="shared" si="10"/>
        <v>3133.333333333333</v>
      </c>
      <c r="M163" s="160">
        <f t="shared" si="10"/>
        <v>2346.969696969697</v>
      </c>
      <c r="N163" s="160"/>
      <c r="O163" s="160"/>
    </row>
    <row r="164" spans="1:20" ht="15.75" thickBot="1" x14ac:dyDescent="0.3">
      <c r="A164" s="166" t="s">
        <v>161</v>
      </c>
      <c r="B164" s="162">
        <f>MAX(B147:B149)</f>
        <v>4550</v>
      </c>
      <c r="C164" s="162">
        <f t="shared" ref="C164:M164" si="11">MAX(C147:C149)</f>
        <v>3366.6666666666665</v>
      </c>
      <c r="D164" s="162">
        <f t="shared" si="11"/>
        <v>3966.6666666666665</v>
      </c>
      <c r="E164" s="162">
        <f t="shared" si="11"/>
        <v>2966.666666666667</v>
      </c>
      <c r="F164" s="162">
        <f t="shared" si="11"/>
        <v>1666.6666666666667</v>
      </c>
      <c r="G164" s="162">
        <f t="shared" si="11"/>
        <v>12133.333333333332</v>
      </c>
      <c r="H164" s="162">
        <f t="shared" si="11"/>
        <v>7750</v>
      </c>
      <c r="I164" s="162">
        <f t="shared" si="11"/>
        <v>6100</v>
      </c>
      <c r="J164" s="162">
        <f t="shared" si="11"/>
        <v>4566.6666666666661</v>
      </c>
      <c r="K164" s="162">
        <f t="shared" si="11"/>
        <v>5033.3333333333339</v>
      </c>
      <c r="L164" s="162">
        <f t="shared" si="11"/>
        <v>5566.6666666666661</v>
      </c>
      <c r="M164" s="162">
        <f t="shared" si="11"/>
        <v>3980.30303030303</v>
      </c>
      <c r="N164" s="162"/>
      <c r="O164" s="162"/>
    </row>
    <row r="165" spans="1:20" x14ac:dyDescent="0.25">
      <c r="B165" s="156"/>
      <c r="C165" s="156"/>
      <c r="D165" s="156"/>
      <c r="E165" s="156"/>
      <c r="F165" s="156"/>
      <c r="G165" s="156"/>
      <c r="H165" s="156"/>
      <c r="I165" s="156"/>
      <c r="J165" s="156"/>
      <c r="K165" s="156"/>
      <c r="L165" s="156"/>
      <c r="M165" s="156"/>
      <c r="N165" s="156"/>
      <c r="O165" s="156"/>
      <c r="P165" s="156"/>
      <c r="Q165" s="156"/>
      <c r="R165" s="156"/>
      <c r="S165" s="156"/>
      <c r="T165" s="156"/>
    </row>
    <row r="189" spans="1:19" s="191" customFormat="1" ht="33" customHeight="1" x14ac:dyDescent="0.25">
      <c r="A189" s="192" t="s">
        <v>228</v>
      </c>
    </row>
    <row r="190" spans="1:19" ht="15.75" thickBot="1" x14ac:dyDescent="0.3"/>
    <row r="191" spans="1:19" ht="15.75" thickBot="1" x14ac:dyDescent="0.3">
      <c r="A191" s="179" t="s">
        <v>237</v>
      </c>
      <c r="B191" s="179" t="s">
        <v>201</v>
      </c>
      <c r="C191" s="180"/>
      <c r="D191" s="181"/>
      <c r="E191" s="181"/>
      <c r="F191" s="181"/>
      <c r="G191" s="181"/>
      <c r="H191" s="181"/>
      <c r="I191" s="181"/>
      <c r="J191" s="181"/>
      <c r="K191" s="181"/>
      <c r="L191" s="181"/>
      <c r="M191" s="181"/>
      <c r="N191" s="181"/>
      <c r="O191" s="181"/>
      <c r="P191" s="181"/>
      <c r="Q191" s="181"/>
      <c r="R191" s="181"/>
      <c r="S191" s="173"/>
    </row>
    <row r="192" spans="1:19" ht="15.75" thickBot="1" x14ac:dyDescent="0.3">
      <c r="A192" s="179" t="s">
        <v>202</v>
      </c>
      <c r="B192" s="180" t="s">
        <v>101</v>
      </c>
      <c r="C192" s="181" t="s">
        <v>47</v>
      </c>
      <c r="D192" s="181" t="s">
        <v>45</v>
      </c>
      <c r="E192" s="181" t="s">
        <v>168</v>
      </c>
      <c r="F192" s="181" t="s">
        <v>140</v>
      </c>
      <c r="G192" s="181" t="s">
        <v>141</v>
      </c>
      <c r="H192" s="181" t="s">
        <v>194</v>
      </c>
      <c r="I192" s="181" t="s">
        <v>51</v>
      </c>
      <c r="J192" s="181" t="s">
        <v>58</v>
      </c>
      <c r="K192" s="181" t="s">
        <v>205</v>
      </c>
      <c r="L192" s="181" t="s">
        <v>53</v>
      </c>
      <c r="M192" s="181" t="s">
        <v>59</v>
      </c>
      <c r="N192" s="181" t="s">
        <v>170</v>
      </c>
      <c r="O192" s="181" t="s">
        <v>42</v>
      </c>
      <c r="P192" s="181" t="s">
        <v>43</v>
      </c>
      <c r="Q192" s="181" t="s">
        <v>56</v>
      </c>
      <c r="R192" s="173" t="s">
        <v>55</v>
      </c>
      <c r="S192" s="186" t="s">
        <v>203</v>
      </c>
    </row>
    <row r="193" spans="1:19" x14ac:dyDescent="0.25">
      <c r="A193" s="182" t="s">
        <v>142</v>
      </c>
      <c r="B193" s="174"/>
      <c r="C193" s="175">
        <v>444.44444444444451</v>
      </c>
      <c r="D193" s="175">
        <v>3244.4444444444439</v>
      </c>
      <c r="E193" s="175"/>
      <c r="F193" s="175"/>
      <c r="G193" s="175"/>
      <c r="H193" s="175"/>
      <c r="I193" s="175">
        <v>0</v>
      </c>
      <c r="J193" s="175">
        <v>0</v>
      </c>
      <c r="K193" s="175"/>
      <c r="L193" s="175">
        <v>33.333333333333336</v>
      </c>
      <c r="M193" s="175">
        <v>33.333333333333336</v>
      </c>
      <c r="N193" s="175"/>
      <c r="O193" s="175">
        <v>1200</v>
      </c>
      <c r="P193" s="175">
        <v>783.33333333333348</v>
      </c>
      <c r="Q193" s="175">
        <v>900</v>
      </c>
      <c r="R193" s="175">
        <v>300</v>
      </c>
      <c r="S193" s="176">
        <v>743.51851851851836</v>
      </c>
    </row>
    <row r="194" spans="1:19" x14ac:dyDescent="0.25">
      <c r="A194" s="183" t="s">
        <v>143</v>
      </c>
      <c r="B194" s="177"/>
      <c r="C194">
        <v>544.44444444444446</v>
      </c>
      <c r="D194">
        <v>866.66666666666663</v>
      </c>
      <c r="I194">
        <v>177.77777777777774</v>
      </c>
      <c r="J194">
        <v>666.66666666666674</v>
      </c>
      <c r="L194">
        <v>2716.666666666667</v>
      </c>
      <c r="M194">
        <v>883.33333333333337</v>
      </c>
      <c r="O194">
        <v>7550</v>
      </c>
      <c r="P194">
        <v>1400</v>
      </c>
      <c r="Q194">
        <v>1300</v>
      </c>
      <c r="R194">
        <v>1200</v>
      </c>
      <c r="S194" s="167">
        <v>2187.962962962963</v>
      </c>
    </row>
    <row r="195" spans="1:19" x14ac:dyDescent="0.25">
      <c r="A195" s="183" t="s">
        <v>144</v>
      </c>
      <c r="B195" s="177"/>
      <c r="C195">
        <v>800</v>
      </c>
      <c r="D195">
        <v>3683.3333333333335</v>
      </c>
      <c r="I195">
        <v>7600</v>
      </c>
      <c r="J195">
        <v>283.33333333333337</v>
      </c>
      <c r="L195">
        <v>4100</v>
      </c>
      <c r="M195">
        <v>750</v>
      </c>
      <c r="O195">
        <v>25000</v>
      </c>
      <c r="P195">
        <v>14166.666666666666</v>
      </c>
      <c r="Q195">
        <v>6400</v>
      </c>
      <c r="R195">
        <v>25000</v>
      </c>
      <c r="S195" s="167">
        <v>8778.3333333333339</v>
      </c>
    </row>
    <row r="196" spans="1:19" x14ac:dyDescent="0.25">
      <c r="A196" s="183" t="s">
        <v>145</v>
      </c>
      <c r="B196" s="177">
        <v>383.33333333333337</v>
      </c>
      <c r="C196">
        <v>4416.6666666666661</v>
      </c>
      <c r="D196">
        <v>11183.333333333332</v>
      </c>
      <c r="I196">
        <v>0</v>
      </c>
      <c r="J196">
        <v>316.66666666666663</v>
      </c>
      <c r="L196">
        <v>1383.3333333333335</v>
      </c>
      <c r="M196">
        <v>2816.666666666667</v>
      </c>
      <c r="O196">
        <v>14066.666666666666</v>
      </c>
      <c r="P196">
        <v>14766.666666666664</v>
      </c>
      <c r="Q196">
        <v>700</v>
      </c>
      <c r="R196">
        <v>1200</v>
      </c>
      <c r="S196" s="167">
        <v>6158.9743589743593</v>
      </c>
    </row>
    <row r="197" spans="1:19" x14ac:dyDescent="0.25">
      <c r="A197" s="183" t="s">
        <v>146</v>
      </c>
      <c r="B197" s="177">
        <v>383.33333333333337</v>
      </c>
      <c r="C197">
        <v>3566.6666666666665</v>
      </c>
      <c r="D197">
        <v>10100</v>
      </c>
      <c r="I197">
        <v>1611.1111111111113</v>
      </c>
      <c r="J197">
        <v>33.333333333333329</v>
      </c>
      <c r="L197">
        <v>6900</v>
      </c>
      <c r="M197">
        <v>1633.3333333333333</v>
      </c>
      <c r="O197">
        <v>11216.666666666668</v>
      </c>
      <c r="P197">
        <v>8366.6666666666679</v>
      </c>
      <c r="Q197">
        <v>2000</v>
      </c>
      <c r="R197">
        <v>6366.6666666666661</v>
      </c>
      <c r="S197" s="167">
        <v>5520.0854700854698</v>
      </c>
    </row>
    <row r="198" spans="1:19" x14ac:dyDescent="0.25">
      <c r="A198" s="183" t="s">
        <v>147</v>
      </c>
      <c r="B198" s="177">
        <v>1650</v>
      </c>
      <c r="C198">
        <v>350</v>
      </c>
      <c r="D198">
        <v>3000</v>
      </c>
      <c r="I198">
        <v>588.88888888888891</v>
      </c>
      <c r="J198">
        <v>3100</v>
      </c>
      <c r="L198">
        <v>6300</v>
      </c>
      <c r="M198">
        <v>1050</v>
      </c>
      <c r="O198">
        <v>4500</v>
      </c>
      <c r="P198">
        <v>5833.3333333333339</v>
      </c>
      <c r="Q198">
        <v>1033.3333333333335</v>
      </c>
      <c r="R198">
        <v>4366.6666666666661</v>
      </c>
      <c r="S198" s="167">
        <v>3238.8888888888887</v>
      </c>
    </row>
    <row r="199" spans="1:19" x14ac:dyDescent="0.25">
      <c r="A199" s="183" t="s">
        <v>148</v>
      </c>
      <c r="B199" s="177"/>
      <c r="C199">
        <v>511.11111111111114</v>
      </c>
      <c r="D199">
        <v>1116.6666666666665</v>
      </c>
      <c r="I199">
        <v>477.77777777777783</v>
      </c>
      <c r="J199">
        <v>133.33333333333331</v>
      </c>
      <c r="L199">
        <v>2050</v>
      </c>
      <c r="M199">
        <v>633.33333333333326</v>
      </c>
      <c r="O199">
        <v>1833.3333333333333</v>
      </c>
      <c r="P199">
        <v>3866.6666666666665</v>
      </c>
      <c r="Q199">
        <v>933.33333333333337</v>
      </c>
      <c r="R199">
        <v>3233.3333333333335</v>
      </c>
      <c r="S199" s="167">
        <v>1707.4074074074072</v>
      </c>
    </row>
    <row r="200" spans="1:19" x14ac:dyDescent="0.25">
      <c r="A200" s="183" t="s">
        <v>149</v>
      </c>
      <c r="B200" s="177"/>
      <c r="C200">
        <v>466.66666666666669</v>
      </c>
      <c r="D200">
        <v>0</v>
      </c>
      <c r="I200">
        <v>4600</v>
      </c>
      <c r="J200">
        <v>1211.1111111111111</v>
      </c>
      <c r="L200">
        <v>3966.6666666666665</v>
      </c>
      <c r="M200">
        <v>2555.5555555555557</v>
      </c>
      <c r="O200">
        <v>1400</v>
      </c>
      <c r="P200">
        <v>7733.333333333333</v>
      </c>
      <c r="Q200">
        <v>3100</v>
      </c>
      <c r="R200">
        <v>1133.3333333333335</v>
      </c>
      <c r="S200" s="167">
        <v>2616.6666666666665</v>
      </c>
    </row>
    <row r="201" spans="1:19" x14ac:dyDescent="0.25">
      <c r="A201" s="183" t="s">
        <v>150</v>
      </c>
      <c r="B201" s="177"/>
      <c r="C201">
        <v>2250</v>
      </c>
      <c r="D201">
        <v>3666.6666666666665</v>
      </c>
      <c r="I201">
        <v>1733.3333333333333</v>
      </c>
      <c r="J201">
        <v>377.77777777777783</v>
      </c>
      <c r="L201">
        <v>33.333333333333329</v>
      </c>
      <c r="M201">
        <v>33.333333333333329</v>
      </c>
      <c r="O201">
        <v>5833.3333333333339</v>
      </c>
      <c r="P201">
        <v>9933.3333333333321</v>
      </c>
      <c r="Q201">
        <v>2966.666666666667</v>
      </c>
      <c r="R201">
        <v>8633.3333333333321</v>
      </c>
      <c r="S201" s="167">
        <v>3546.1111111111109</v>
      </c>
    </row>
    <row r="202" spans="1:19" x14ac:dyDescent="0.25">
      <c r="A202" s="183" t="s">
        <v>151</v>
      </c>
      <c r="B202" s="177"/>
      <c r="C202">
        <v>1516.6666666666665</v>
      </c>
      <c r="D202">
        <v>5733.3333333333339</v>
      </c>
      <c r="F202">
        <v>533.33333333333326</v>
      </c>
      <c r="I202">
        <v>2616.666666666667</v>
      </c>
      <c r="J202">
        <v>833.33333333333337</v>
      </c>
      <c r="L202">
        <v>433.33333333333331</v>
      </c>
      <c r="M202">
        <v>1550</v>
      </c>
      <c r="O202">
        <v>3400</v>
      </c>
      <c r="P202">
        <v>466.66666666666669</v>
      </c>
      <c r="Q202">
        <v>6000</v>
      </c>
      <c r="R202">
        <v>3400</v>
      </c>
      <c r="S202" s="167">
        <v>2706.9444444444448</v>
      </c>
    </row>
    <row r="203" spans="1:19" x14ac:dyDescent="0.25">
      <c r="A203" s="183" t="s">
        <v>155</v>
      </c>
      <c r="B203" s="177"/>
      <c r="C203">
        <v>5466.6666666666661</v>
      </c>
      <c r="D203">
        <v>1350</v>
      </c>
      <c r="F203">
        <v>3316.6666666666665</v>
      </c>
      <c r="I203">
        <v>2283.333333333333</v>
      </c>
      <c r="J203">
        <v>33.333333333333329</v>
      </c>
      <c r="L203">
        <v>350</v>
      </c>
      <c r="M203">
        <v>9350</v>
      </c>
      <c r="O203">
        <v>500</v>
      </c>
      <c r="P203">
        <v>166.66666666666669</v>
      </c>
      <c r="Q203">
        <v>10500</v>
      </c>
      <c r="S203" s="167">
        <v>3331.666666666667</v>
      </c>
    </row>
    <row r="204" spans="1:19" x14ac:dyDescent="0.25">
      <c r="A204" s="183" t="s">
        <v>160</v>
      </c>
      <c r="B204" s="177"/>
      <c r="C204">
        <v>12500</v>
      </c>
      <c r="D204">
        <v>12500</v>
      </c>
      <c r="F204">
        <v>300</v>
      </c>
      <c r="I204">
        <v>1033.3333333333335</v>
      </c>
      <c r="J204">
        <v>1233.3333333333335</v>
      </c>
      <c r="L204">
        <v>5450</v>
      </c>
      <c r="M204">
        <v>6816.666666666667</v>
      </c>
      <c r="O204">
        <v>466.66666666666669</v>
      </c>
      <c r="P204">
        <v>3666.6666666666665</v>
      </c>
      <c r="Q204">
        <v>2100</v>
      </c>
      <c r="S204" s="167">
        <v>4606.6666666666661</v>
      </c>
    </row>
    <row r="205" spans="1:19" x14ac:dyDescent="0.25">
      <c r="A205" s="183" t="s">
        <v>165</v>
      </c>
      <c r="B205" s="177">
        <v>183.33333333333331</v>
      </c>
      <c r="C205">
        <v>350</v>
      </c>
      <c r="D205">
        <v>6533.333333333333</v>
      </c>
      <c r="F205">
        <v>2733.333333333333</v>
      </c>
      <c r="I205">
        <v>816.66666666666663</v>
      </c>
      <c r="J205">
        <v>811.11111111111097</v>
      </c>
      <c r="L205">
        <v>1250</v>
      </c>
      <c r="M205">
        <v>616.66666666666674</v>
      </c>
      <c r="O205">
        <v>4150</v>
      </c>
      <c r="P205">
        <v>13333.333333333334</v>
      </c>
      <c r="Q205">
        <v>5966.6666666666661</v>
      </c>
      <c r="R205">
        <v>2833.333333333333</v>
      </c>
      <c r="S205" s="167">
        <v>4075.7936507936506</v>
      </c>
    </row>
    <row r="206" spans="1:19" x14ac:dyDescent="0.25">
      <c r="A206" s="183" t="s">
        <v>172</v>
      </c>
      <c r="B206" s="177"/>
      <c r="C206">
        <v>333.33333333333337</v>
      </c>
      <c r="D206">
        <v>3066.666666666667</v>
      </c>
      <c r="E206">
        <v>3850</v>
      </c>
      <c r="F206">
        <v>1650</v>
      </c>
      <c r="I206">
        <v>233.33333333333334</v>
      </c>
      <c r="J206">
        <v>55.555555555555564</v>
      </c>
      <c r="L206">
        <v>816.66666666666663</v>
      </c>
      <c r="M206">
        <v>333.33333333333337</v>
      </c>
      <c r="N206" t="e">
        <v>#DIV/0!</v>
      </c>
      <c r="O206">
        <v>2033.3333333333333</v>
      </c>
      <c r="P206">
        <v>25000</v>
      </c>
      <c r="Q206">
        <v>3700</v>
      </c>
      <c r="S206" s="167">
        <v>3733.8383838383834</v>
      </c>
    </row>
    <row r="207" spans="1:19" x14ac:dyDescent="0.25">
      <c r="A207" s="183" t="s">
        <v>173</v>
      </c>
      <c r="B207" s="177">
        <v>288.88888888888886</v>
      </c>
      <c r="C207">
        <v>16466.666666666664</v>
      </c>
      <c r="D207">
        <v>14700</v>
      </c>
      <c r="E207" t="e">
        <v>#DIV/0!</v>
      </c>
      <c r="F207">
        <v>1716.6666666666667</v>
      </c>
      <c r="I207">
        <v>0</v>
      </c>
      <c r="J207">
        <v>66.666666666666657</v>
      </c>
      <c r="L207">
        <v>9433.3333333333321</v>
      </c>
      <c r="M207">
        <v>4150</v>
      </c>
      <c r="N207">
        <v>6700</v>
      </c>
      <c r="O207">
        <v>18716.666666666664</v>
      </c>
      <c r="P207">
        <v>26066.666666666664</v>
      </c>
      <c r="Q207">
        <v>4283.3333333333339</v>
      </c>
      <c r="R207">
        <v>12500</v>
      </c>
      <c r="S207" s="167">
        <v>10658.148148148148</v>
      </c>
    </row>
    <row r="208" spans="1:19" x14ac:dyDescent="0.25">
      <c r="A208" s="183" t="s">
        <v>174</v>
      </c>
      <c r="B208" s="177">
        <v>633.33333333333326</v>
      </c>
      <c r="C208">
        <v>6950</v>
      </c>
      <c r="D208" t="e">
        <v>#DIV/0!</v>
      </c>
      <c r="E208">
        <v>6177.7777777777783</v>
      </c>
      <c r="F208">
        <v>3333.3333333333335</v>
      </c>
      <c r="I208">
        <v>1850</v>
      </c>
      <c r="J208">
        <v>2083.333333333333</v>
      </c>
      <c r="L208">
        <v>1316.6666666666665</v>
      </c>
      <c r="M208">
        <v>816.66666666666663</v>
      </c>
      <c r="O208">
        <v>8866.6666666666661</v>
      </c>
      <c r="P208">
        <v>13250</v>
      </c>
      <c r="Q208">
        <v>1766.6666666666667</v>
      </c>
      <c r="R208">
        <v>1566.6666666666665</v>
      </c>
      <c r="S208" s="167">
        <v>5051.9841269841272</v>
      </c>
    </row>
    <row r="209" spans="1:19" x14ac:dyDescent="0.25">
      <c r="A209" s="183" t="s">
        <v>175</v>
      </c>
      <c r="B209" s="177">
        <v>566.66666666666674</v>
      </c>
      <c r="C209">
        <v>3633.3333333333335</v>
      </c>
      <c r="D209" t="e">
        <v>#DIV/0!</v>
      </c>
      <c r="E209">
        <v>8088.8888888888878</v>
      </c>
      <c r="F209">
        <v>266.66666666666663</v>
      </c>
      <c r="I209">
        <v>722.22222222222229</v>
      </c>
      <c r="J209">
        <v>155.55555555555557</v>
      </c>
      <c r="L209">
        <v>883.33333333333337</v>
      </c>
      <c r="M209">
        <v>4550</v>
      </c>
      <c r="O209">
        <v>5316.666666666667</v>
      </c>
      <c r="P209">
        <v>9100</v>
      </c>
      <c r="Q209">
        <v>2600</v>
      </c>
      <c r="S209" s="167">
        <v>3869.2307692307686</v>
      </c>
    </row>
    <row r="210" spans="1:19" x14ac:dyDescent="0.25">
      <c r="A210" s="183" t="s">
        <v>176</v>
      </c>
      <c r="B210" s="177"/>
      <c r="C210">
        <v>583.33333333333326</v>
      </c>
      <c r="D210" t="e">
        <v>#DIV/0!</v>
      </c>
      <c r="E210">
        <v>2833.333333333333</v>
      </c>
      <c r="F210">
        <v>633.33333333333326</v>
      </c>
      <c r="I210">
        <v>83.333333333333343</v>
      </c>
      <c r="J210">
        <v>1533.3333333333333</v>
      </c>
      <c r="L210">
        <v>733.33333333333326</v>
      </c>
      <c r="M210">
        <v>2016.6666666666667</v>
      </c>
      <c r="O210">
        <v>3400</v>
      </c>
      <c r="P210">
        <v>2566.666666666667</v>
      </c>
      <c r="Q210">
        <v>433.33333333333331</v>
      </c>
      <c r="S210" s="167">
        <v>1481.6666666666665</v>
      </c>
    </row>
    <row r="211" spans="1:19" x14ac:dyDescent="0.25">
      <c r="A211" s="183" t="s">
        <v>189</v>
      </c>
      <c r="B211" s="177"/>
      <c r="C211">
        <v>3233.3333333333335</v>
      </c>
      <c r="D211" t="e">
        <v>#DIV/0!</v>
      </c>
      <c r="E211">
        <v>10983.333333333332</v>
      </c>
      <c r="F211">
        <v>5033.3333333333339</v>
      </c>
      <c r="I211">
        <v>783.33333333333326</v>
      </c>
      <c r="J211">
        <v>344.44444444444451</v>
      </c>
      <c r="L211">
        <v>2633.333333333333</v>
      </c>
      <c r="M211">
        <v>0</v>
      </c>
      <c r="O211">
        <v>27966.666666666668</v>
      </c>
      <c r="P211">
        <v>19633.333333333336</v>
      </c>
      <c r="Q211">
        <v>8333.3333333333321</v>
      </c>
      <c r="S211" s="167">
        <v>7894.4444444444453</v>
      </c>
    </row>
    <row r="212" spans="1:19" x14ac:dyDescent="0.25">
      <c r="A212" s="183" t="s">
        <v>217</v>
      </c>
      <c r="B212" s="177">
        <v>800</v>
      </c>
      <c r="C212">
        <v>300</v>
      </c>
      <c r="D212" t="e">
        <v>#DIV/0!</v>
      </c>
      <c r="E212">
        <v>1766.6666666666667</v>
      </c>
      <c r="F212">
        <v>333.33333333333337</v>
      </c>
      <c r="I212">
        <v>333.33333333333337</v>
      </c>
      <c r="J212">
        <v>0</v>
      </c>
      <c r="L212">
        <v>255.55555555555557</v>
      </c>
      <c r="M212">
        <v>800</v>
      </c>
      <c r="O212">
        <v>1200</v>
      </c>
      <c r="P212">
        <v>2150</v>
      </c>
      <c r="Q212">
        <v>333.33333333333337</v>
      </c>
      <c r="R212">
        <v>1233.3333333333335</v>
      </c>
      <c r="S212" s="167">
        <v>918.25396825396842</v>
      </c>
    </row>
    <row r="213" spans="1:19" x14ac:dyDescent="0.25">
      <c r="A213" s="183" t="s">
        <v>210</v>
      </c>
      <c r="B213" s="177"/>
      <c r="C213">
        <v>1333.3333333333335</v>
      </c>
      <c r="D213" t="e">
        <v>#DIV/0!</v>
      </c>
      <c r="E213">
        <v>100</v>
      </c>
      <c r="F213">
        <v>2000</v>
      </c>
      <c r="I213">
        <v>500</v>
      </c>
      <c r="J213">
        <v>11.111111111111109</v>
      </c>
      <c r="L213">
        <v>350</v>
      </c>
      <c r="M213">
        <v>200</v>
      </c>
      <c r="O213">
        <v>5300</v>
      </c>
      <c r="P213">
        <v>11600</v>
      </c>
      <c r="Q213">
        <v>633.33333333333326</v>
      </c>
      <c r="S213" s="167">
        <v>2202.7777777777778</v>
      </c>
    </row>
    <row r="214" spans="1:19" x14ac:dyDescent="0.25">
      <c r="A214" s="183" t="s">
        <v>211</v>
      </c>
      <c r="B214" s="177"/>
      <c r="C214">
        <v>0</v>
      </c>
      <c r="D214">
        <v>433.33333333333331</v>
      </c>
      <c r="H214">
        <v>0</v>
      </c>
      <c r="I214">
        <v>0</v>
      </c>
      <c r="J214">
        <v>0</v>
      </c>
      <c r="L214">
        <v>55.555555555555564</v>
      </c>
      <c r="M214">
        <v>316.66666666666663</v>
      </c>
      <c r="O214">
        <v>0</v>
      </c>
      <c r="P214">
        <v>2533.333333333333</v>
      </c>
      <c r="Q214">
        <v>0</v>
      </c>
      <c r="S214" s="167">
        <v>333.88888888888886</v>
      </c>
    </row>
    <row r="215" spans="1:19" x14ac:dyDescent="0.25">
      <c r="A215" s="183" t="s">
        <v>212</v>
      </c>
      <c r="B215" s="177"/>
      <c r="C215">
        <v>116.66666666666667</v>
      </c>
      <c r="D215">
        <v>1183.3333333333335</v>
      </c>
      <c r="G215">
        <v>566.66666666666674</v>
      </c>
      <c r="H215">
        <v>266.66666666666669</v>
      </c>
      <c r="I215">
        <v>50</v>
      </c>
      <c r="J215">
        <v>16.666666666666664</v>
      </c>
      <c r="L215">
        <v>250</v>
      </c>
      <c r="M215">
        <v>500</v>
      </c>
      <c r="O215">
        <v>300</v>
      </c>
      <c r="P215">
        <v>633.33333333333326</v>
      </c>
      <c r="S215" s="167">
        <v>388.33333333333331</v>
      </c>
    </row>
    <row r="216" spans="1:19" x14ac:dyDescent="0.25">
      <c r="A216" s="183" t="s">
        <v>215</v>
      </c>
      <c r="B216" s="177"/>
      <c r="C216">
        <v>616.66666666666674</v>
      </c>
      <c r="D216">
        <v>250</v>
      </c>
      <c r="F216">
        <v>6433.333333333333</v>
      </c>
      <c r="G216">
        <v>2933.333333333333</v>
      </c>
      <c r="H216">
        <v>2566.666666666667</v>
      </c>
      <c r="I216">
        <v>233.33333333333334</v>
      </c>
      <c r="J216">
        <v>133.33333333333331</v>
      </c>
      <c r="L216">
        <v>416.66666666666669</v>
      </c>
      <c r="M216">
        <v>9850</v>
      </c>
      <c r="O216">
        <v>1300</v>
      </c>
      <c r="P216">
        <v>2600</v>
      </c>
      <c r="S216" s="167">
        <v>2484.848484848485</v>
      </c>
    </row>
    <row r="217" spans="1:19" x14ac:dyDescent="0.25">
      <c r="A217" s="183" t="s">
        <v>208</v>
      </c>
      <c r="B217" s="177"/>
      <c r="C217">
        <v>0</v>
      </c>
      <c r="D217">
        <v>83.333333333333343</v>
      </c>
      <c r="G217">
        <v>66.666666666666657</v>
      </c>
      <c r="H217">
        <v>66.666666666666657</v>
      </c>
      <c r="I217">
        <v>0</v>
      </c>
      <c r="J217">
        <v>11.111111111111109</v>
      </c>
      <c r="L217">
        <v>0</v>
      </c>
      <c r="M217">
        <v>0</v>
      </c>
      <c r="O217">
        <v>1633.3333333333333</v>
      </c>
      <c r="P217">
        <v>233.33333333333334</v>
      </c>
      <c r="S217" s="167">
        <v>209.44444444444443</v>
      </c>
    </row>
    <row r="218" spans="1:19" x14ac:dyDescent="0.25">
      <c r="A218" s="183" t="s">
        <v>216</v>
      </c>
      <c r="B218" s="177"/>
      <c r="C218">
        <v>600</v>
      </c>
      <c r="D218">
        <v>200</v>
      </c>
      <c r="H218">
        <v>1600</v>
      </c>
      <c r="I218">
        <v>50</v>
      </c>
      <c r="J218">
        <v>100</v>
      </c>
      <c r="L218">
        <v>1716.6666666666667</v>
      </c>
      <c r="M218">
        <v>200</v>
      </c>
      <c r="O218">
        <v>2733.333333333333</v>
      </c>
      <c r="P218">
        <v>1100</v>
      </c>
      <c r="Q218">
        <v>200</v>
      </c>
      <c r="S218" s="167">
        <v>850</v>
      </c>
    </row>
    <row r="219" spans="1:19" x14ac:dyDescent="0.25">
      <c r="A219" s="183" t="s">
        <v>214</v>
      </c>
      <c r="B219" s="177"/>
      <c r="C219">
        <v>1416.6666666666665</v>
      </c>
      <c r="D219">
        <v>2316.666666666667</v>
      </c>
      <c r="H219">
        <v>8300</v>
      </c>
      <c r="I219">
        <v>0</v>
      </c>
      <c r="J219">
        <v>166.66666666666669</v>
      </c>
      <c r="L219">
        <v>2200</v>
      </c>
      <c r="M219">
        <v>8533.3333333333321</v>
      </c>
      <c r="O219">
        <v>1666.6666666666667</v>
      </c>
      <c r="P219">
        <v>1566.6666666666665</v>
      </c>
      <c r="Q219">
        <v>1666.6666666666667</v>
      </c>
      <c r="S219" s="167">
        <v>2783.3333333333335</v>
      </c>
    </row>
    <row r="220" spans="1:19" x14ac:dyDescent="0.25">
      <c r="A220" s="183" t="s">
        <v>213</v>
      </c>
      <c r="B220" s="177"/>
      <c r="C220">
        <v>3033.333333333333</v>
      </c>
      <c r="D220">
        <v>2666.666666666667</v>
      </c>
      <c r="G220">
        <v>8533.3333333333321</v>
      </c>
      <c r="H220">
        <v>12500</v>
      </c>
      <c r="I220">
        <v>2400</v>
      </c>
      <c r="J220">
        <v>3033.333333333333</v>
      </c>
      <c r="L220">
        <v>12066.666666666668</v>
      </c>
      <c r="M220">
        <v>9700</v>
      </c>
      <c r="O220">
        <v>13566.666666666666</v>
      </c>
      <c r="P220">
        <v>10466.666666666668</v>
      </c>
      <c r="S220" s="167">
        <v>7796.666666666667</v>
      </c>
    </row>
    <row r="221" spans="1:19" x14ac:dyDescent="0.25">
      <c r="A221" s="183" t="s">
        <v>209</v>
      </c>
      <c r="B221" s="177"/>
      <c r="C221">
        <v>333.33333333333337</v>
      </c>
      <c r="D221">
        <v>2016.6666666666667</v>
      </c>
      <c r="G221">
        <v>1700</v>
      </c>
      <c r="I221">
        <v>4116.6666666666661</v>
      </c>
      <c r="J221">
        <v>2383.333333333333</v>
      </c>
      <c r="L221">
        <v>3050</v>
      </c>
      <c r="M221">
        <v>2583.333333333333</v>
      </c>
      <c r="O221">
        <v>7666.666666666667</v>
      </c>
      <c r="P221">
        <v>3300</v>
      </c>
      <c r="S221" s="167">
        <v>3016.6666666666665</v>
      </c>
    </row>
    <row r="222" spans="1:19" x14ac:dyDescent="0.25">
      <c r="A222" s="183" t="s">
        <v>220</v>
      </c>
      <c r="B222" s="177"/>
      <c r="C222">
        <v>3366.6666666666665</v>
      </c>
      <c r="D222">
        <v>2050</v>
      </c>
      <c r="H222">
        <v>12000</v>
      </c>
      <c r="I222">
        <v>3550</v>
      </c>
      <c r="J222">
        <v>4716.6666666666661</v>
      </c>
      <c r="L222">
        <v>766.66666666666674</v>
      </c>
      <c r="M222">
        <v>3716.6666666666665</v>
      </c>
      <c r="O222">
        <v>3033.333333333333</v>
      </c>
      <c r="P222">
        <v>2800</v>
      </c>
      <c r="Q222">
        <v>5400</v>
      </c>
      <c r="S222" s="167">
        <v>4192.424242424242</v>
      </c>
    </row>
    <row r="223" spans="1:19" x14ac:dyDescent="0.25">
      <c r="A223" s="183" t="s">
        <v>219</v>
      </c>
      <c r="B223" s="177"/>
      <c r="C223">
        <v>366.66666666666663</v>
      </c>
      <c r="D223">
        <v>533.33333333333326</v>
      </c>
      <c r="H223">
        <v>700</v>
      </c>
      <c r="I223">
        <v>700</v>
      </c>
      <c r="J223">
        <v>683.33333333333326</v>
      </c>
      <c r="L223">
        <v>1400</v>
      </c>
      <c r="M223">
        <v>366.66666666666663</v>
      </c>
      <c r="O223">
        <v>866.66666666666663</v>
      </c>
      <c r="P223">
        <v>3700</v>
      </c>
      <c r="Q223">
        <v>1100</v>
      </c>
      <c r="S223" s="167">
        <v>1041.6666666666667</v>
      </c>
    </row>
    <row r="224" spans="1:19" x14ac:dyDescent="0.25">
      <c r="A224" s="183" t="s">
        <v>218</v>
      </c>
      <c r="B224" s="177"/>
      <c r="C224">
        <v>916.66666666666663</v>
      </c>
      <c r="D224">
        <v>516.66666666666674</v>
      </c>
      <c r="H224">
        <v>966.66666666666663</v>
      </c>
      <c r="I224">
        <v>283.33333333333337</v>
      </c>
      <c r="J224">
        <v>200</v>
      </c>
      <c r="K224">
        <v>0</v>
      </c>
      <c r="L224">
        <v>1916.6666666666667</v>
      </c>
      <c r="M224">
        <v>233.33333333333334</v>
      </c>
      <c r="O224">
        <v>766.66666666666674</v>
      </c>
      <c r="P224">
        <v>933.33333333333337</v>
      </c>
      <c r="Q224">
        <v>600</v>
      </c>
      <c r="S224" s="167">
        <v>666.66666666666663</v>
      </c>
    </row>
    <row r="225" spans="1:20" x14ac:dyDescent="0.25">
      <c r="A225" s="183" t="s">
        <v>245</v>
      </c>
      <c r="B225" s="177"/>
      <c r="C225">
        <v>633.33333333333326</v>
      </c>
      <c r="D225">
        <v>2966.666666666667</v>
      </c>
      <c r="H225">
        <v>466.66666666666669</v>
      </c>
      <c r="I225">
        <v>900</v>
      </c>
      <c r="J225">
        <v>350</v>
      </c>
      <c r="K225">
        <v>1700</v>
      </c>
      <c r="L225">
        <v>1583.3333333333335</v>
      </c>
      <c r="M225">
        <v>366.66666666666663</v>
      </c>
      <c r="O225">
        <v>1133.3333333333335</v>
      </c>
      <c r="P225">
        <v>2300</v>
      </c>
      <c r="Q225">
        <v>1033.3333333333335</v>
      </c>
      <c r="S225" s="167">
        <v>1221.2121212121212</v>
      </c>
    </row>
    <row r="226" spans="1:20" x14ac:dyDescent="0.25">
      <c r="A226" s="183" t="s">
        <v>240</v>
      </c>
      <c r="B226" s="177"/>
      <c r="C226">
        <v>1450</v>
      </c>
      <c r="D226">
        <v>2316.666666666667</v>
      </c>
      <c r="H226">
        <v>2233.333333333333</v>
      </c>
      <c r="I226">
        <v>616.66666666666674</v>
      </c>
      <c r="J226">
        <v>166.66666666666669</v>
      </c>
      <c r="K226">
        <v>12133.333333333332</v>
      </c>
      <c r="L226">
        <v>1600</v>
      </c>
      <c r="M226">
        <v>2000</v>
      </c>
      <c r="O226">
        <v>766.66666666666674</v>
      </c>
      <c r="P226">
        <v>1433.3333333333335</v>
      </c>
      <c r="Q226">
        <v>4166.6666666666661</v>
      </c>
      <c r="S226" s="167">
        <v>2625.7575757575755</v>
      </c>
    </row>
    <row r="227" spans="1:20" x14ac:dyDescent="0.25">
      <c r="A227" s="183" t="s">
        <v>241</v>
      </c>
      <c r="B227" s="177"/>
      <c r="C227">
        <v>1516.6666666666665</v>
      </c>
      <c r="D227">
        <v>3366.6666666666665</v>
      </c>
      <c r="H227">
        <v>3966.6666666666665</v>
      </c>
      <c r="I227">
        <v>1200</v>
      </c>
      <c r="J227">
        <v>166.66666666666669</v>
      </c>
      <c r="K227">
        <v>0</v>
      </c>
      <c r="L227">
        <v>3616.6666666666665</v>
      </c>
      <c r="M227">
        <v>116.66666666666667</v>
      </c>
      <c r="O227">
        <v>3700</v>
      </c>
      <c r="P227">
        <v>5033.3333333333339</v>
      </c>
      <c r="Q227">
        <v>3133.333333333333</v>
      </c>
      <c r="S227" s="167">
        <v>2346.969696969697</v>
      </c>
    </row>
    <row r="228" spans="1:20" x14ac:dyDescent="0.25">
      <c r="A228" s="183" t="s">
        <v>242</v>
      </c>
      <c r="B228" s="177"/>
      <c r="C228">
        <v>4550</v>
      </c>
      <c r="D228">
        <v>3350</v>
      </c>
      <c r="H228">
        <v>1866.6666666666667</v>
      </c>
      <c r="I228">
        <v>2966.666666666667</v>
      </c>
      <c r="J228">
        <v>1666.6666666666667</v>
      </c>
      <c r="K228">
        <v>833.33333333333337</v>
      </c>
      <c r="L228">
        <v>7750</v>
      </c>
      <c r="M228">
        <v>6100</v>
      </c>
      <c r="O228">
        <v>4566.6666666666661</v>
      </c>
      <c r="P228">
        <v>4566.6666666666661</v>
      </c>
      <c r="Q228">
        <v>5566.6666666666661</v>
      </c>
      <c r="S228" s="167">
        <v>3980.30303030303</v>
      </c>
    </row>
    <row r="229" spans="1:20" ht="15.75" thickBot="1" x14ac:dyDescent="0.3">
      <c r="A229" s="184" t="s">
        <v>247</v>
      </c>
      <c r="B229" s="177"/>
      <c r="C229">
        <v>2300</v>
      </c>
      <c r="D229">
        <v>1416.6666666666665</v>
      </c>
      <c r="H229">
        <v>7200</v>
      </c>
      <c r="I229">
        <v>3466.6666666666665</v>
      </c>
      <c r="J229">
        <v>2966.666666666667</v>
      </c>
      <c r="K229">
        <v>1966.6666666666667</v>
      </c>
      <c r="L229">
        <v>4833.3333333333339</v>
      </c>
      <c r="M229">
        <v>4016.6666666666665</v>
      </c>
      <c r="O229">
        <v>2400</v>
      </c>
      <c r="P229">
        <v>5266.6666666666661</v>
      </c>
      <c r="Q229">
        <v>3600</v>
      </c>
      <c r="S229" s="167">
        <v>3584.848484848485</v>
      </c>
    </row>
    <row r="230" spans="1:20" ht="15.75" thickBot="1" x14ac:dyDescent="0.3">
      <c r="A230" s="185" t="s">
        <v>203</v>
      </c>
      <c r="B230" s="178">
        <v>611.1111111111112</v>
      </c>
      <c r="C230" s="168">
        <v>2357.6576576576581</v>
      </c>
      <c r="D230" s="168">
        <v>3432.6164874551973</v>
      </c>
      <c r="E230" s="168">
        <v>4828.5714285714275</v>
      </c>
      <c r="F230" s="168">
        <v>2175.6410256410254</v>
      </c>
      <c r="G230" s="168">
        <v>2759.9999999999995</v>
      </c>
      <c r="H230" s="168">
        <v>3646.6666666666661</v>
      </c>
      <c r="I230" s="168">
        <v>1312.9129129129126</v>
      </c>
      <c r="J230" s="168">
        <v>914.7660818713448</v>
      </c>
      <c r="K230" s="168">
        <v>2772.2222222222222</v>
      </c>
      <c r="L230" s="168">
        <v>2557.0570570570576</v>
      </c>
      <c r="M230" s="168">
        <v>2437.5375375375379</v>
      </c>
      <c r="N230" s="168">
        <v>6700</v>
      </c>
      <c r="O230" s="168">
        <v>5804.8611111111104</v>
      </c>
      <c r="P230" s="168">
        <v>7109.0277777777774</v>
      </c>
      <c r="Q230" s="168">
        <v>2983.3333333333335</v>
      </c>
      <c r="R230" s="168">
        <v>5211.9047619047615</v>
      </c>
      <c r="S230" s="169">
        <v>3402.1017402945113</v>
      </c>
    </row>
    <row r="237" spans="1:20" ht="15.75" thickBot="1" x14ac:dyDescent="0.3"/>
    <row r="238" spans="1:20" ht="15.75" thickBot="1" x14ac:dyDescent="0.3">
      <c r="A238" s="164"/>
      <c r="B238" s="187" t="s">
        <v>101</v>
      </c>
      <c r="C238" s="188" t="s">
        <v>47</v>
      </c>
      <c r="D238" s="188" t="s">
        <v>45</v>
      </c>
      <c r="E238" s="188" t="s">
        <v>168</v>
      </c>
      <c r="F238" s="188" t="s">
        <v>140</v>
      </c>
      <c r="G238" s="188" t="s">
        <v>141</v>
      </c>
      <c r="H238" s="188" t="s">
        <v>194</v>
      </c>
      <c r="I238" s="188" t="s">
        <v>51</v>
      </c>
      <c r="J238" s="188" t="s">
        <v>58</v>
      </c>
      <c r="K238" s="188" t="s">
        <v>205</v>
      </c>
      <c r="L238" s="188" t="s">
        <v>53</v>
      </c>
      <c r="M238" s="188" t="s">
        <v>59</v>
      </c>
      <c r="N238" s="188" t="s">
        <v>170</v>
      </c>
      <c r="O238" s="188" t="s">
        <v>42</v>
      </c>
      <c r="P238" s="188" t="s">
        <v>43</v>
      </c>
      <c r="Q238" s="188" t="s">
        <v>56</v>
      </c>
      <c r="R238" s="189" t="s">
        <v>55</v>
      </c>
      <c r="S238" s="190" t="s">
        <v>203</v>
      </c>
      <c r="T238" s="190"/>
    </row>
    <row r="239" spans="1:20" x14ac:dyDescent="0.25">
      <c r="A239" s="165" t="s">
        <v>223</v>
      </c>
      <c r="B239" s="160">
        <f>AVERAGE(B193:B228)</f>
        <v>611.1111111111112</v>
      </c>
      <c r="C239" s="160">
        <f t="shared" ref="C239:S239" si="12">AVERAGE(C193:C228)</f>
        <v>2359.25925925926</v>
      </c>
      <c r="D239" s="160" t="e">
        <f t="shared" si="12"/>
        <v>#DIV/0!</v>
      </c>
      <c r="E239" s="160" t="e">
        <f t="shared" si="12"/>
        <v>#DIV/0!</v>
      </c>
      <c r="F239" s="160">
        <f t="shared" si="12"/>
        <v>2175.6410256410254</v>
      </c>
      <c r="G239" s="160">
        <f t="shared" si="12"/>
        <v>2759.9999999999995</v>
      </c>
      <c r="H239" s="160">
        <f t="shared" si="12"/>
        <v>3392.8571428571422</v>
      </c>
      <c r="I239" s="160">
        <f t="shared" si="12"/>
        <v>1253.0864197530861</v>
      </c>
      <c r="J239" s="160">
        <f t="shared" si="12"/>
        <v>752.16049382716039</v>
      </c>
      <c r="K239" s="160">
        <f t="shared" si="12"/>
        <v>2933.333333333333</v>
      </c>
      <c r="L239" s="160">
        <f t="shared" si="12"/>
        <v>2493.8271604938277</v>
      </c>
      <c r="M239" s="160">
        <f t="shared" si="12"/>
        <v>2393.6728395061732</v>
      </c>
      <c r="N239" s="160" t="e">
        <f t="shared" si="12"/>
        <v>#DIV/0!</v>
      </c>
      <c r="O239" s="160">
        <f t="shared" si="12"/>
        <v>5489.3518518518504</v>
      </c>
      <c r="P239" s="160">
        <f t="shared" si="12"/>
        <v>6584.7222222222226</v>
      </c>
      <c r="Q239" s="160">
        <f t="shared" si="12"/>
        <v>2866.1290322580649</v>
      </c>
      <c r="R239" s="160">
        <f t="shared" si="12"/>
        <v>5211.9047619047615</v>
      </c>
      <c r="S239" s="160">
        <f t="shared" si="12"/>
        <v>3304.6540625012844</v>
      </c>
      <c r="T239" s="160"/>
    </row>
    <row r="240" spans="1:20" x14ac:dyDescent="0.25">
      <c r="A240" s="165" t="s">
        <v>162</v>
      </c>
      <c r="B240" s="160">
        <f>MIN(B193:B228)</f>
        <v>183.33333333333331</v>
      </c>
      <c r="C240" s="160">
        <f t="shared" ref="C240:S240" si="13">MIN(C193:C228)</f>
        <v>0</v>
      </c>
      <c r="D240" s="160" t="e">
        <f t="shared" si="13"/>
        <v>#DIV/0!</v>
      </c>
      <c r="E240" s="160" t="e">
        <f t="shared" si="13"/>
        <v>#DIV/0!</v>
      </c>
      <c r="F240" s="160">
        <f t="shared" si="13"/>
        <v>266.66666666666663</v>
      </c>
      <c r="G240" s="160">
        <f t="shared" si="13"/>
        <v>66.666666666666657</v>
      </c>
      <c r="H240" s="160">
        <f t="shared" si="13"/>
        <v>0</v>
      </c>
      <c r="I240" s="160">
        <f t="shared" si="13"/>
        <v>0</v>
      </c>
      <c r="J240" s="160">
        <f t="shared" si="13"/>
        <v>0</v>
      </c>
      <c r="K240" s="160">
        <f t="shared" si="13"/>
        <v>0</v>
      </c>
      <c r="L240" s="160">
        <f t="shared" si="13"/>
        <v>0</v>
      </c>
      <c r="M240" s="160">
        <f t="shared" si="13"/>
        <v>0</v>
      </c>
      <c r="N240" s="160" t="e">
        <f t="shared" si="13"/>
        <v>#DIV/0!</v>
      </c>
      <c r="O240" s="160">
        <f t="shared" si="13"/>
        <v>0</v>
      </c>
      <c r="P240" s="160">
        <f t="shared" si="13"/>
        <v>166.66666666666669</v>
      </c>
      <c r="Q240" s="160">
        <f t="shared" si="13"/>
        <v>0</v>
      </c>
      <c r="R240" s="160">
        <f t="shared" si="13"/>
        <v>300</v>
      </c>
      <c r="S240" s="160">
        <f t="shared" si="13"/>
        <v>209.44444444444443</v>
      </c>
      <c r="T240" s="160"/>
    </row>
    <row r="241" spans="1:20" ht="15.75" thickBot="1" x14ac:dyDescent="0.3">
      <c r="A241" s="166" t="s">
        <v>161</v>
      </c>
      <c r="B241" s="162">
        <f>MAX(B193:B228)</f>
        <v>1650</v>
      </c>
      <c r="C241" s="162">
        <f t="shared" ref="C241:S241" si="14">MAX(C193:C228)</f>
        <v>16466.666666666664</v>
      </c>
      <c r="D241" s="162" t="e">
        <f t="shared" si="14"/>
        <v>#DIV/0!</v>
      </c>
      <c r="E241" s="162" t="e">
        <f t="shared" si="14"/>
        <v>#DIV/0!</v>
      </c>
      <c r="F241" s="162">
        <f t="shared" si="14"/>
        <v>6433.333333333333</v>
      </c>
      <c r="G241" s="162">
        <f t="shared" si="14"/>
        <v>8533.3333333333321</v>
      </c>
      <c r="H241" s="162">
        <f t="shared" si="14"/>
        <v>12500</v>
      </c>
      <c r="I241" s="162">
        <f t="shared" si="14"/>
        <v>7600</v>
      </c>
      <c r="J241" s="162">
        <f t="shared" si="14"/>
        <v>4716.6666666666661</v>
      </c>
      <c r="K241" s="162">
        <f t="shared" si="14"/>
        <v>12133.333333333332</v>
      </c>
      <c r="L241" s="162">
        <f t="shared" si="14"/>
        <v>12066.666666666668</v>
      </c>
      <c r="M241" s="162">
        <f t="shared" si="14"/>
        <v>9850</v>
      </c>
      <c r="N241" s="162" t="e">
        <f t="shared" si="14"/>
        <v>#DIV/0!</v>
      </c>
      <c r="O241" s="162">
        <f t="shared" si="14"/>
        <v>27966.666666666668</v>
      </c>
      <c r="P241" s="162">
        <f t="shared" si="14"/>
        <v>26066.666666666664</v>
      </c>
      <c r="Q241" s="162">
        <f t="shared" si="14"/>
        <v>10500</v>
      </c>
      <c r="R241" s="162">
        <f t="shared" si="14"/>
        <v>25000</v>
      </c>
      <c r="S241" s="162">
        <f t="shared" si="14"/>
        <v>10658.148148148148</v>
      </c>
      <c r="T241" s="162"/>
    </row>
    <row r="242" spans="1:20" x14ac:dyDescent="0.25">
      <c r="B242" s="156"/>
      <c r="C242" s="156"/>
      <c r="D242" s="156"/>
      <c r="E242" s="156"/>
      <c r="F242" s="156"/>
      <c r="G242" s="156"/>
      <c r="H242" s="156"/>
      <c r="I242" s="156"/>
      <c r="J242" s="156"/>
      <c r="K242" s="156"/>
      <c r="L242" s="156"/>
      <c r="M242" s="156"/>
      <c r="N242" s="156"/>
      <c r="O242" s="156"/>
      <c r="P242" s="156"/>
      <c r="Q242" s="156"/>
      <c r="R242" s="156"/>
      <c r="S242" s="156"/>
      <c r="T242" s="156"/>
    </row>
  </sheetData>
  <pageMargins left="0.7" right="0.7" top="0.75" bottom="0.75" header="0.3" footer="0.3"/>
  <drawing r:id="rId6"/>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89016F-0031-46AC-BF07-B42C76F76D3C}">
  <dimension ref="A1:V25"/>
  <sheetViews>
    <sheetView zoomScale="130" zoomScaleNormal="130" workbookViewId="0">
      <selection activeCell="F17" sqref="F17"/>
    </sheetView>
  </sheetViews>
  <sheetFormatPr baseColWidth="10" defaultRowHeight="15" x14ac:dyDescent="0.25"/>
  <cols>
    <col min="1" max="1" width="26.140625" bestFit="1" customWidth="1"/>
    <col min="2" max="2" width="31.5703125" customWidth="1"/>
    <col min="3" max="3" width="10" bestFit="1" customWidth="1"/>
    <col min="4" max="4" width="9.42578125" bestFit="1" customWidth="1"/>
    <col min="5" max="5" width="19.42578125" bestFit="1" customWidth="1"/>
    <col min="6" max="6" width="11.5703125" bestFit="1" customWidth="1"/>
    <col min="7" max="8" width="19.42578125" bestFit="1" customWidth="1"/>
    <col min="9" max="9" width="10.5703125" bestFit="1" customWidth="1"/>
    <col min="10" max="13" width="19.42578125" bestFit="1" customWidth="1"/>
    <col min="14" max="14" width="9.140625" bestFit="1" customWidth="1"/>
    <col min="15" max="15" width="17.85546875" bestFit="1" customWidth="1"/>
    <col min="16" max="16" width="8.42578125" bestFit="1" customWidth="1"/>
    <col min="17" max="17" width="17.85546875" bestFit="1" customWidth="1"/>
    <col min="18" max="18" width="19.42578125" customWidth="1"/>
    <col min="19" max="19" width="17.85546875" bestFit="1" customWidth="1"/>
    <col min="20" max="20" width="19.42578125" customWidth="1"/>
    <col min="21" max="21" width="10.5703125" customWidth="1"/>
    <col min="22" max="26" width="19.42578125" customWidth="1"/>
    <col min="27" max="27" width="13.42578125" bestFit="1" customWidth="1"/>
    <col min="28" max="29" width="12" bestFit="1" customWidth="1"/>
    <col min="30" max="30" width="7" bestFit="1" customWidth="1"/>
    <col min="31" max="31" width="6.42578125" bestFit="1" customWidth="1"/>
    <col min="32" max="33" width="6.85546875" bestFit="1" customWidth="1"/>
    <col min="34" max="34" width="12" bestFit="1" customWidth="1"/>
    <col min="35" max="35" width="11" bestFit="1" customWidth="1"/>
    <col min="36" max="36" width="12.5703125" bestFit="1" customWidth="1"/>
  </cols>
  <sheetData>
    <row r="1" spans="1:13" s="191" customFormat="1" ht="33" customHeight="1" x14ac:dyDescent="0.25">
      <c r="A1" s="192" t="s">
        <v>243</v>
      </c>
    </row>
    <row r="2" spans="1:13" ht="15.75" thickBot="1" x14ac:dyDescent="0.3"/>
    <row r="3" spans="1:13" ht="15.75" thickBot="1" x14ac:dyDescent="0.3">
      <c r="A3" s="172" t="s">
        <v>204</v>
      </c>
      <c r="B3" s="173" t="s">
        <v>244</v>
      </c>
    </row>
    <row r="4" spans="1:13" ht="15.75" thickBot="1" x14ac:dyDescent="0.3"/>
    <row r="5" spans="1:13" ht="15.75" thickBot="1" x14ac:dyDescent="0.3">
      <c r="A5" s="179" t="s">
        <v>248</v>
      </c>
      <c r="B5" s="179" t="s">
        <v>201</v>
      </c>
      <c r="C5" s="180"/>
      <c r="D5" s="181"/>
      <c r="E5" s="181"/>
      <c r="F5" s="181"/>
      <c r="G5" s="181"/>
      <c r="H5" s="181"/>
      <c r="I5" s="181"/>
      <c r="J5" s="181"/>
      <c r="K5" s="181"/>
      <c r="L5" s="181"/>
      <c r="M5" s="173"/>
    </row>
    <row r="6" spans="1:13" ht="15.75" thickBot="1" x14ac:dyDescent="0.3">
      <c r="A6" s="179" t="s">
        <v>202</v>
      </c>
      <c r="B6" s="180" t="s">
        <v>47</v>
      </c>
      <c r="C6" s="181" t="s">
        <v>45</v>
      </c>
      <c r="D6" s="181" t="s">
        <v>194</v>
      </c>
      <c r="E6" s="181" t="s">
        <v>51</v>
      </c>
      <c r="F6" s="181" t="s">
        <v>58</v>
      </c>
      <c r="G6" s="181" t="s">
        <v>205</v>
      </c>
      <c r="H6" s="181" t="s">
        <v>53</v>
      </c>
      <c r="I6" s="181" t="s">
        <v>59</v>
      </c>
      <c r="J6" s="181" t="s">
        <v>42</v>
      </c>
      <c r="K6" s="181" t="s">
        <v>43</v>
      </c>
      <c r="L6" s="173" t="s">
        <v>56</v>
      </c>
      <c r="M6" s="186" t="s">
        <v>203</v>
      </c>
    </row>
    <row r="7" spans="1:13" x14ac:dyDescent="0.25">
      <c r="A7" s="159" t="s">
        <v>240</v>
      </c>
      <c r="B7" s="174"/>
      <c r="C7" s="175"/>
      <c r="D7" s="175"/>
      <c r="E7" s="175"/>
      <c r="F7" s="175"/>
      <c r="G7" s="175"/>
      <c r="H7" s="175"/>
      <c r="I7" s="175"/>
      <c r="J7" s="175"/>
      <c r="K7" s="175"/>
      <c r="L7" s="175"/>
      <c r="M7" s="176"/>
    </row>
    <row r="8" spans="1:13" x14ac:dyDescent="0.25">
      <c r="A8" s="159" t="s">
        <v>241</v>
      </c>
      <c r="B8" s="177">
        <v>42</v>
      </c>
      <c r="C8">
        <v>37</v>
      </c>
      <c r="D8">
        <v>276</v>
      </c>
      <c r="E8">
        <v>36</v>
      </c>
      <c r="F8">
        <v>34</v>
      </c>
      <c r="G8">
        <v>201</v>
      </c>
      <c r="H8">
        <v>38</v>
      </c>
      <c r="I8">
        <v>120</v>
      </c>
      <c r="J8">
        <v>45</v>
      </c>
      <c r="K8">
        <v>50</v>
      </c>
      <c r="L8">
        <v>44</v>
      </c>
      <c r="M8" s="167">
        <v>83.909090909090907</v>
      </c>
    </row>
    <row r="9" spans="1:13" x14ac:dyDescent="0.25">
      <c r="A9" s="159" t="s">
        <v>242</v>
      </c>
      <c r="B9" s="177">
        <v>48</v>
      </c>
      <c r="C9">
        <v>41</v>
      </c>
      <c r="D9">
        <v>317</v>
      </c>
      <c r="E9">
        <v>40</v>
      </c>
      <c r="F9">
        <v>36</v>
      </c>
      <c r="G9">
        <v>142</v>
      </c>
      <c r="H9">
        <v>43</v>
      </c>
      <c r="I9">
        <v>100</v>
      </c>
      <c r="J9">
        <v>48</v>
      </c>
      <c r="K9">
        <v>50</v>
      </c>
      <c r="L9">
        <v>41</v>
      </c>
      <c r="M9" s="167">
        <v>82.36363636363636</v>
      </c>
    </row>
    <row r="10" spans="1:13" ht="15.75" thickBot="1" x14ac:dyDescent="0.3">
      <c r="A10" s="159" t="s">
        <v>247</v>
      </c>
      <c r="B10" s="177">
        <v>42</v>
      </c>
      <c r="C10">
        <v>39</v>
      </c>
      <c r="D10">
        <v>352</v>
      </c>
      <c r="E10">
        <v>39</v>
      </c>
      <c r="F10">
        <v>35</v>
      </c>
      <c r="G10">
        <v>189</v>
      </c>
      <c r="H10">
        <v>38</v>
      </c>
      <c r="I10">
        <v>164</v>
      </c>
      <c r="J10">
        <v>44</v>
      </c>
      <c r="K10">
        <v>46</v>
      </c>
      <c r="L10">
        <v>46</v>
      </c>
      <c r="M10" s="167">
        <v>94</v>
      </c>
    </row>
    <row r="11" spans="1:13" ht="15.75" thickBot="1" x14ac:dyDescent="0.3">
      <c r="A11" s="185" t="s">
        <v>203</v>
      </c>
      <c r="B11" s="178">
        <v>44</v>
      </c>
      <c r="C11" s="168">
        <v>39</v>
      </c>
      <c r="D11" s="168">
        <v>315</v>
      </c>
      <c r="E11" s="168">
        <v>38.333333333333336</v>
      </c>
      <c r="F11" s="168">
        <v>35</v>
      </c>
      <c r="G11" s="168">
        <v>177.33333333333334</v>
      </c>
      <c r="H11" s="168">
        <v>39.666666666666664</v>
      </c>
      <c r="I11" s="168">
        <v>128</v>
      </c>
      <c r="J11" s="168">
        <v>45.666666666666664</v>
      </c>
      <c r="K11" s="168">
        <v>48.666666666666664</v>
      </c>
      <c r="L11" s="168">
        <v>43.666666666666664</v>
      </c>
      <c r="M11" s="169">
        <v>86.757575757575751</v>
      </c>
    </row>
    <row r="20" spans="1:22" ht="15.75" thickBot="1" x14ac:dyDescent="0.3">
      <c r="V20" s="167"/>
    </row>
    <row r="21" spans="1:22" ht="15.75" thickBot="1" x14ac:dyDescent="0.3">
      <c r="A21" s="164"/>
      <c r="B21" s="187" t="s">
        <v>47</v>
      </c>
      <c r="C21" s="188" t="s">
        <v>45</v>
      </c>
      <c r="D21" s="188" t="s">
        <v>194</v>
      </c>
      <c r="E21" s="188" t="s">
        <v>51</v>
      </c>
      <c r="F21" s="188" t="s">
        <v>58</v>
      </c>
      <c r="G21" s="188" t="s">
        <v>205</v>
      </c>
      <c r="H21" s="188" t="s">
        <v>53</v>
      </c>
      <c r="I21" s="188" t="s">
        <v>59</v>
      </c>
      <c r="J21" s="188" t="s">
        <v>42</v>
      </c>
      <c r="K21" s="188" t="s">
        <v>43</v>
      </c>
      <c r="L21" s="189" t="s">
        <v>56</v>
      </c>
      <c r="M21" s="190" t="s">
        <v>203</v>
      </c>
      <c r="N21" s="170"/>
      <c r="O21" s="171"/>
    </row>
    <row r="22" spans="1:22" x14ac:dyDescent="0.25">
      <c r="A22" s="165" t="s">
        <v>223</v>
      </c>
      <c r="B22" s="160">
        <f>AVERAGE(B7:B9)</f>
        <v>45</v>
      </c>
      <c r="C22" s="160">
        <f t="shared" ref="C22:M22" si="0">AVERAGE(C7:C9)</f>
        <v>39</v>
      </c>
      <c r="D22" s="160">
        <f t="shared" si="0"/>
        <v>296.5</v>
      </c>
      <c r="E22" s="160">
        <f t="shared" si="0"/>
        <v>38</v>
      </c>
      <c r="F22" s="160">
        <f t="shared" si="0"/>
        <v>35</v>
      </c>
      <c r="G22" s="160">
        <f t="shared" si="0"/>
        <v>171.5</v>
      </c>
      <c r="H22" s="160">
        <f t="shared" si="0"/>
        <v>40.5</v>
      </c>
      <c r="I22" s="160">
        <f t="shared" si="0"/>
        <v>110</v>
      </c>
      <c r="J22" s="160">
        <f t="shared" si="0"/>
        <v>46.5</v>
      </c>
      <c r="K22" s="160">
        <f t="shared" si="0"/>
        <v>50</v>
      </c>
      <c r="L22" s="160">
        <f t="shared" si="0"/>
        <v>42.5</v>
      </c>
      <c r="M22" s="160">
        <f t="shared" si="0"/>
        <v>83.136363636363626</v>
      </c>
      <c r="N22" s="160"/>
      <c r="O22" s="160"/>
    </row>
    <row r="23" spans="1:22" x14ac:dyDescent="0.25">
      <c r="A23" s="165" t="s">
        <v>162</v>
      </c>
      <c r="B23" s="160">
        <f>MIN(B7:B9)</f>
        <v>42</v>
      </c>
      <c r="C23" s="160">
        <f t="shared" ref="C23:M23" si="1">MIN(C7:C9)</f>
        <v>37</v>
      </c>
      <c r="D23" s="160">
        <f t="shared" si="1"/>
        <v>276</v>
      </c>
      <c r="E23" s="160">
        <f t="shared" si="1"/>
        <v>36</v>
      </c>
      <c r="F23" s="160">
        <f t="shared" si="1"/>
        <v>34</v>
      </c>
      <c r="G23" s="160">
        <f t="shared" si="1"/>
        <v>142</v>
      </c>
      <c r="H23" s="160">
        <f t="shared" si="1"/>
        <v>38</v>
      </c>
      <c r="I23" s="160">
        <f t="shared" si="1"/>
        <v>100</v>
      </c>
      <c r="J23" s="160">
        <f t="shared" si="1"/>
        <v>45</v>
      </c>
      <c r="K23" s="160">
        <f t="shared" si="1"/>
        <v>50</v>
      </c>
      <c r="L23" s="160">
        <f t="shared" si="1"/>
        <v>41</v>
      </c>
      <c r="M23" s="160">
        <f t="shared" si="1"/>
        <v>82.36363636363636</v>
      </c>
      <c r="N23" s="160"/>
      <c r="O23" s="160"/>
    </row>
    <row r="24" spans="1:22" ht="15.75" thickBot="1" x14ac:dyDescent="0.3">
      <c r="A24" s="166" t="s">
        <v>161</v>
      </c>
      <c r="B24" s="162">
        <f>MAX(B7:B9)</f>
        <v>48</v>
      </c>
      <c r="C24" s="162">
        <f t="shared" ref="C24:M24" si="2">MAX(C7:C9)</f>
        <v>41</v>
      </c>
      <c r="D24" s="162">
        <f t="shared" si="2"/>
        <v>317</v>
      </c>
      <c r="E24" s="162">
        <f t="shared" si="2"/>
        <v>40</v>
      </c>
      <c r="F24" s="162">
        <f t="shared" si="2"/>
        <v>36</v>
      </c>
      <c r="G24" s="162">
        <f t="shared" si="2"/>
        <v>201</v>
      </c>
      <c r="H24" s="162">
        <f t="shared" si="2"/>
        <v>43</v>
      </c>
      <c r="I24" s="162">
        <f t="shared" si="2"/>
        <v>120</v>
      </c>
      <c r="J24" s="162">
        <f t="shared" si="2"/>
        <v>48</v>
      </c>
      <c r="K24" s="162">
        <f t="shared" si="2"/>
        <v>50</v>
      </c>
      <c r="L24" s="162">
        <f t="shared" si="2"/>
        <v>44</v>
      </c>
      <c r="M24" s="162">
        <f t="shared" si="2"/>
        <v>83.909090909090907</v>
      </c>
      <c r="N24" s="162"/>
      <c r="O24" s="162"/>
    </row>
    <row r="25" spans="1:22" x14ac:dyDescent="0.25">
      <c r="B25" s="156"/>
      <c r="C25" s="156"/>
      <c r="D25" s="156"/>
      <c r="E25" s="156"/>
      <c r="F25" s="156"/>
      <c r="G25" s="156"/>
      <c r="H25" s="156"/>
      <c r="I25" s="156"/>
      <c r="J25" s="156"/>
      <c r="K25" s="156"/>
      <c r="L25" s="156"/>
      <c r="M25" s="156"/>
      <c r="N25" s="156"/>
      <c r="O25" s="156"/>
      <c r="P25" s="156"/>
      <c r="Q25" s="156"/>
      <c r="R25" s="156"/>
      <c r="S25" s="156"/>
      <c r="T25" s="156"/>
    </row>
  </sheetData>
  <pageMargins left="0.7" right="0.7" top="0.75" bottom="0.75" header="0.3" footer="0.3"/>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O34"/>
  <sheetViews>
    <sheetView topLeftCell="A31" workbookViewId="0">
      <selection activeCell="F33" sqref="F33"/>
    </sheetView>
  </sheetViews>
  <sheetFormatPr baseColWidth="10" defaultColWidth="11.42578125" defaultRowHeight="12.75" x14ac:dyDescent="0.25"/>
  <cols>
    <col min="1" max="1" width="7.85546875" style="3" customWidth="1"/>
    <col min="2" max="2" width="42" style="109" customWidth="1"/>
    <col min="3" max="4" width="12.42578125" style="1" customWidth="1"/>
    <col min="5" max="5" width="74.140625" style="2" customWidth="1"/>
    <col min="6" max="6" width="7.140625" style="1" bestFit="1" customWidth="1"/>
    <col min="7" max="7" width="36.5703125" style="1" customWidth="1"/>
    <col min="8" max="8" width="15.85546875" style="1" customWidth="1"/>
    <col min="9" max="9" width="18.5703125" style="1" customWidth="1"/>
    <col min="10" max="10" width="16.85546875" style="1" customWidth="1"/>
    <col min="11" max="11" width="24.5703125" style="1" customWidth="1"/>
    <col min="12" max="15" width="7.5703125" style="1" customWidth="1"/>
    <col min="16" max="259" width="10.85546875" style="1" customWidth="1"/>
    <col min="260" max="16384" width="11.42578125" style="1"/>
  </cols>
  <sheetData>
    <row r="1" spans="1:15" s="98" customFormat="1" ht="51" x14ac:dyDescent="0.25">
      <c r="A1" s="96" t="s">
        <v>3</v>
      </c>
      <c r="B1" s="97" t="s">
        <v>4</v>
      </c>
      <c r="C1" s="96" t="s">
        <v>273</v>
      </c>
      <c r="D1" s="96" t="s">
        <v>274</v>
      </c>
      <c r="E1" s="97" t="s">
        <v>5</v>
      </c>
      <c r="F1" s="96" t="s">
        <v>0</v>
      </c>
      <c r="G1" s="96" t="s">
        <v>1</v>
      </c>
      <c r="H1" s="96" t="s">
        <v>2</v>
      </c>
      <c r="I1" s="96" t="s">
        <v>6</v>
      </c>
      <c r="J1" s="96" t="s">
        <v>7</v>
      </c>
      <c r="K1" s="96" t="s">
        <v>8</v>
      </c>
      <c r="L1" s="96" t="s">
        <v>177</v>
      </c>
      <c r="M1" s="96" t="s">
        <v>179</v>
      </c>
      <c r="N1" s="96" t="s">
        <v>178</v>
      </c>
      <c r="O1" s="96" t="s">
        <v>190</v>
      </c>
    </row>
    <row r="2" spans="1:15" s="101" customFormat="1" x14ac:dyDescent="0.25">
      <c r="A2" s="107" t="s">
        <v>101</v>
      </c>
      <c r="B2" s="108" t="s">
        <v>183</v>
      </c>
      <c r="C2" s="103"/>
      <c r="D2" s="103"/>
      <c r="E2" s="102" t="s">
        <v>186</v>
      </c>
      <c r="F2" s="99" t="s">
        <v>16</v>
      </c>
      <c r="G2" s="99" t="s">
        <v>17</v>
      </c>
      <c r="H2" s="99" t="s">
        <v>18</v>
      </c>
      <c r="I2" s="103"/>
      <c r="J2" s="103"/>
      <c r="K2" s="103"/>
      <c r="L2" s="100"/>
      <c r="M2" s="103"/>
      <c r="N2" s="103"/>
      <c r="O2" s="103"/>
    </row>
    <row r="3" spans="1:15" s="101" customFormat="1" ht="25.5" x14ac:dyDescent="0.25">
      <c r="A3" s="107" t="s">
        <v>46</v>
      </c>
      <c r="B3" s="108" t="s">
        <v>88</v>
      </c>
      <c r="C3" s="103">
        <v>397760</v>
      </c>
      <c r="D3" s="103">
        <v>2129963</v>
      </c>
      <c r="E3" s="102" t="s">
        <v>87</v>
      </c>
      <c r="F3" s="102" t="s">
        <v>16</v>
      </c>
      <c r="G3" s="102" t="s">
        <v>17</v>
      </c>
      <c r="H3" s="102" t="s">
        <v>18</v>
      </c>
      <c r="I3" s="102" t="s">
        <v>86</v>
      </c>
      <c r="J3" s="102" t="s">
        <v>18</v>
      </c>
      <c r="K3" s="102" t="s">
        <v>19</v>
      </c>
      <c r="L3" s="100" t="s">
        <v>182</v>
      </c>
      <c r="M3" s="103" t="s">
        <v>182</v>
      </c>
      <c r="N3" s="103"/>
      <c r="O3" s="103"/>
    </row>
    <row r="4" spans="1:15" s="104" customFormat="1" ht="25.5" x14ac:dyDescent="0.25">
      <c r="A4" s="107" t="s">
        <v>47</v>
      </c>
      <c r="B4" s="108" t="s">
        <v>85</v>
      </c>
      <c r="C4" s="103">
        <v>396263</v>
      </c>
      <c r="D4" s="103">
        <v>2129967</v>
      </c>
      <c r="E4" s="102" t="s">
        <v>84</v>
      </c>
      <c r="F4" s="102" t="s">
        <v>16</v>
      </c>
      <c r="G4" s="102" t="s">
        <v>17</v>
      </c>
      <c r="H4" s="102" t="s">
        <v>18</v>
      </c>
      <c r="I4" s="102" t="s">
        <v>24</v>
      </c>
      <c r="J4" s="102" t="s">
        <v>18</v>
      </c>
      <c r="K4" s="102" t="s">
        <v>19</v>
      </c>
      <c r="L4" s="100" t="s">
        <v>182</v>
      </c>
      <c r="M4" s="103" t="s">
        <v>182</v>
      </c>
      <c r="N4" s="103" t="s">
        <v>182</v>
      </c>
      <c r="O4" s="103">
        <v>2</v>
      </c>
    </row>
    <row r="5" spans="1:15" s="101" customFormat="1" ht="25.5" x14ac:dyDescent="0.25">
      <c r="A5" s="105" t="s">
        <v>44</v>
      </c>
      <c r="B5" s="106" t="s">
        <v>83</v>
      </c>
      <c r="C5" s="100">
        <v>395735</v>
      </c>
      <c r="D5" s="100">
        <v>2130258</v>
      </c>
      <c r="E5" s="99" t="s">
        <v>82</v>
      </c>
      <c r="F5" s="99" t="s">
        <v>16</v>
      </c>
      <c r="G5" s="99" t="s">
        <v>17</v>
      </c>
      <c r="H5" s="99" t="s">
        <v>18</v>
      </c>
      <c r="I5" s="99" t="s">
        <v>24</v>
      </c>
      <c r="J5" s="99" t="s">
        <v>18</v>
      </c>
      <c r="K5" s="99" t="s">
        <v>19</v>
      </c>
      <c r="L5" s="100" t="s">
        <v>182</v>
      </c>
      <c r="M5" s="100" t="s">
        <v>182</v>
      </c>
      <c r="N5" s="100"/>
      <c r="O5" s="100"/>
    </row>
    <row r="6" spans="1:15" s="101" customFormat="1" ht="25.5" x14ac:dyDescent="0.25">
      <c r="A6" s="105" t="s">
        <v>45</v>
      </c>
      <c r="B6" s="106" t="s">
        <v>81</v>
      </c>
      <c r="C6" s="100">
        <v>395508</v>
      </c>
      <c r="D6" s="100">
        <v>2130144</v>
      </c>
      <c r="E6" s="99" t="s">
        <v>80</v>
      </c>
      <c r="F6" s="99" t="s">
        <v>16</v>
      </c>
      <c r="G6" s="99" t="s">
        <v>17</v>
      </c>
      <c r="H6" s="99" t="s">
        <v>18</v>
      </c>
      <c r="I6" s="99" t="s">
        <v>24</v>
      </c>
      <c r="J6" s="99" t="s">
        <v>18</v>
      </c>
      <c r="K6" s="99" t="s">
        <v>19</v>
      </c>
      <c r="L6" s="100" t="s">
        <v>182</v>
      </c>
      <c r="M6" s="100" t="s">
        <v>182</v>
      </c>
      <c r="N6" s="100"/>
      <c r="O6" s="100"/>
    </row>
    <row r="7" spans="1:15" s="101" customFormat="1" ht="25.5" x14ac:dyDescent="0.25">
      <c r="A7" s="107" t="s">
        <v>168</v>
      </c>
      <c r="B7" s="108" t="s">
        <v>184</v>
      </c>
      <c r="C7" s="103"/>
      <c r="D7" s="103"/>
      <c r="E7" s="102" t="s">
        <v>188</v>
      </c>
      <c r="F7" s="99" t="s">
        <v>16</v>
      </c>
      <c r="G7" s="99" t="s">
        <v>17</v>
      </c>
      <c r="H7" s="99" t="s">
        <v>18</v>
      </c>
      <c r="I7" s="103"/>
      <c r="J7" s="103"/>
      <c r="K7" s="103"/>
      <c r="L7" s="100" t="s">
        <v>182</v>
      </c>
      <c r="M7" s="103" t="s">
        <v>182</v>
      </c>
      <c r="N7" s="103" t="s">
        <v>182</v>
      </c>
      <c r="O7" s="103">
        <v>2</v>
      </c>
    </row>
    <row r="8" spans="1:15" s="101" customFormat="1" x14ac:dyDescent="0.25">
      <c r="A8" s="107" t="s">
        <v>140</v>
      </c>
      <c r="B8" s="108" t="s">
        <v>152</v>
      </c>
      <c r="C8" s="103">
        <v>393297</v>
      </c>
      <c r="D8" s="103">
        <v>2129284</v>
      </c>
      <c r="E8" s="102" t="s">
        <v>153</v>
      </c>
      <c r="F8" s="102" t="s">
        <v>16</v>
      </c>
      <c r="G8" s="102" t="s">
        <v>17</v>
      </c>
      <c r="H8" s="102" t="s">
        <v>18</v>
      </c>
      <c r="I8" s="102" t="s">
        <v>24</v>
      </c>
      <c r="J8" s="102" t="s">
        <v>18</v>
      </c>
      <c r="K8" s="102" t="s">
        <v>19</v>
      </c>
      <c r="L8" s="100" t="s">
        <v>182</v>
      </c>
      <c r="M8" s="103" t="s">
        <v>182</v>
      </c>
      <c r="N8" s="103" t="s">
        <v>182</v>
      </c>
      <c r="O8" s="103">
        <v>2</v>
      </c>
    </row>
    <row r="9" spans="1:15" s="101" customFormat="1" x14ac:dyDescent="0.25">
      <c r="A9" s="107" t="s">
        <v>194</v>
      </c>
      <c r="B9" s="108" t="s">
        <v>192</v>
      </c>
      <c r="C9" s="103">
        <v>393626</v>
      </c>
      <c r="D9" s="103">
        <v>2129555</v>
      </c>
      <c r="E9" s="102" t="s">
        <v>278</v>
      </c>
      <c r="F9" s="102" t="s">
        <v>16</v>
      </c>
      <c r="G9" s="102" t="s">
        <v>17</v>
      </c>
      <c r="H9" s="102" t="s">
        <v>18</v>
      </c>
      <c r="I9" s="102" t="s">
        <v>279</v>
      </c>
      <c r="J9" s="102" t="s">
        <v>18</v>
      </c>
      <c r="K9" s="102" t="s">
        <v>19</v>
      </c>
      <c r="L9" s="100"/>
      <c r="M9" s="103"/>
      <c r="N9" s="103"/>
      <c r="O9" s="103"/>
    </row>
    <row r="10" spans="1:15" s="101" customFormat="1" ht="25.5" x14ac:dyDescent="0.25">
      <c r="A10" s="107" t="s">
        <v>48</v>
      </c>
      <c r="B10" s="108" t="s">
        <v>79</v>
      </c>
      <c r="C10" s="103">
        <v>402990</v>
      </c>
      <c r="D10" s="103">
        <v>2132014</v>
      </c>
      <c r="E10" s="102" t="s">
        <v>78</v>
      </c>
      <c r="F10" s="102" t="s">
        <v>16</v>
      </c>
      <c r="G10" s="102" t="s">
        <v>17</v>
      </c>
      <c r="H10" s="102" t="s">
        <v>18</v>
      </c>
      <c r="I10" s="102" t="s">
        <v>20</v>
      </c>
      <c r="J10" s="102" t="s">
        <v>18</v>
      </c>
      <c r="K10" s="102" t="s">
        <v>19</v>
      </c>
      <c r="L10" s="100" t="s">
        <v>182</v>
      </c>
      <c r="M10" s="103" t="s">
        <v>182</v>
      </c>
      <c r="N10" s="103"/>
      <c r="O10" s="103"/>
    </row>
    <row r="11" spans="1:15" s="104" customFormat="1" ht="25.5" x14ac:dyDescent="0.25">
      <c r="A11" s="107" t="s">
        <v>51</v>
      </c>
      <c r="B11" s="108" t="s">
        <v>77</v>
      </c>
      <c r="C11" s="103">
        <v>401360</v>
      </c>
      <c r="D11" s="103">
        <v>2131915</v>
      </c>
      <c r="E11" s="102" t="s">
        <v>76</v>
      </c>
      <c r="F11" s="102" t="s">
        <v>16</v>
      </c>
      <c r="G11" s="102" t="s">
        <v>17</v>
      </c>
      <c r="H11" s="102" t="s">
        <v>18</v>
      </c>
      <c r="I11" s="102" t="s">
        <v>20</v>
      </c>
      <c r="J11" s="102" t="s">
        <v>18</v>
      </c>
      <c r="K11" s="102" t="s">
        <v>19</v>
      </c>
      <c r="L11" s="100" t="s">
        <v>182</v>
      </c>
      <c r="M11" s="103" t="s">
        <v>182</v>
      </c>
      <c r="N11" s="103" t="s">
        <v>182</v>
      </c>
      <c r="O11" s="103">
        <v>2</v>
      </c>
    </row>
    <row r="12" spans="1:15" s="101" customFormat="1" ht="25.5" x14ac:dyDescent="0.25">
      <c r="A12" s="105" t="s">
        <v>57</v>
      </c>
      <c r="B12" s="106" t="s">
        <v>75</v>
      </c>
      <c r="C12" s="100">
        <v>400795</v>
      </c>
      <c r="D12" s="100">
        <v>2133179</v>
      </c>
      <c r="E12" s="99" t="s">
        <v>74</v>
      </c>
      <c r="F12" s="99" t="s">
        <v>16</v>
      </c>
      <c r="G12" s="99" t="s">
        <v>17</v>
      </c>
      <c r="H12" s="99" t="s">
        <v>18</v>
      </c>
      <c r="I12" s="99" t="s">
        <v>71</v>
      </c>
      <c r="J12" s="99" t="s">
        <v>18</v>
      </c>
      <c r="K12" s="99" t="s">
        <v>19</v>
      </c>
      <c r="L12" s="100" t="s">
        <v>182</v>
      </c>
      <c r="M12" s="100" t="s">
        <v>182</v>
      </c>
      <c r="N12" s="100"/>
      <c r="O12" s="100"/>
    </row>
    <row r="13" spans="1:15" s="101" customFormat="1" x14ac:dyDescent="0.25">
      <c r="A13" s="105" t="s">
        <v>58</v>
      </c>
      <c r="B13" s="106" t="s">
        <v>73</v>
      </c>
      <c r="C13" s="100">
        <v>399781</v>
      </c>
      <c r="D13" s="100">
        <v>2134052</v>
      </c>
      <c r="E13" s="99" t="s">
        <v>72</v>
      </c>
      <c r="F13" s="99" t="s">
        <v>16</v>
      </c>
      <c r="G13" s="99" t="s">
        <v>17</v>
      </c>
      <c r="H13" s="99" t="s">
        <v>18</v>
      </c>
      <c r="I13" s="99" t="s">
        <v>71</v>
      </c>
      <c r="J13" s="99" t="s">
        <v>18</v>
      </c>
      <c r="K13" s="99" t="s">
        <v>19</v>
      </c>
      <c r="L13" s="100" t="s">
        <v>182</v>
      </c>
      <c r="M13" s="100" t="s">
        <v>182</v>
      </c>
      <c r="N13" s="100" t="s">
        <v>182</v>
      </c>
      <c r="O13" s="100">
        <v>2</v>
      </c>
    </row>
    <row r="14" spans="1:15" s="101" customFormat="1" x14ac:dyDescent="0.25">
      <c r="A14" s="107" t="s">
        <v>100</v>
      </c>
      <c r="B14" s="108" t="s">
        <v>185</v>
      </c>
      <c r="C14" s="103"/>
      <c r="D14" s="103"/>
      <c r="E14" s="102" t="s">
        <v>186</v>
      </c>
      <c r="F14" s="99" t="s">
        <v>16</v>
      </c>
      <c r="G14" s="99" t="s">
        <v>17</v>
      </c>
      <c r="H14" s="99" t="s">
        <v>18</v>
      </c>
      <c r="I14" s="103"/>
      <c r="J14" s="103"/>
      <c r="K14" s="103"/>
      <c r="L14" s="100"/>
      <c r="M14" s="103"/>
      <c r="N14" s="103"/>
      <c r="O14" s="103"/>
    </row>
    <row r="15" spans="1:15" s="101" customFormat="1" x14ac:dyDescent="0.25">
      <c r="A15" s="107" t="s">
        <v>205</v>
      </c>
      <c r="B15" s="108" t="s">
        <v>206</v>
      </c>
      <c r="C15" s="103"/>
      <c r="D15" s="103"/>
      <c r="E15" s="102"/>
      <c r="F15" s="99"/>
      <c r="G15" s="99"/>
      <c r="H15" s="99"/>
      <c r="I15" s="103"/>
      <c r="J15" s="103"/>
      <c r="K15" s="103"/>
      <c r="L15" s="100"/>
      <c r="M15" s="103"/>
      <c r="N15" s="103"/>
      <c r="O15" s="103"/>
    </row>
    <row r="16" spans="1:15" s="101" customFormat="1" x14ac:dyDescent="0.25">
      <c r="A16" s="105" t="s">
        <v>52</v>
      </c>
      <c r="B16" s="106" t="s">
        <v>70</v>
      </c>
      <c r="C16" s="100">
        <v>394880</v>
      </c>
      <c r="D16" s="100">
        <v>2135887</v>
      </c>
      <c r="E16" s="99" t="s">
        <v>69</v>
      </c>
      <c r="F16" s="99" t="s">
        <v>16</v>
      </c>
      <c r="G16" s="99" t="s">
        <v>17</v>
      </c>
      <c r="H16" s="99" t="s">
        <v>18</v>
      </c>
      <c r="I16" s="99" t="s">
        <v>66</v>
      </c>
      <c r="J16" s="99" t="s">
        <v>18</v>
      </c>
      <c r="K16" s="99" t="s">
        <v>19</v>
      </c>
      <c r="L16" s="100" t="s">
        <v>182</v>
      </c>
      <c r="M16" s="100" t="s">
        <v>182</v>
      </c>
      <c r="N16" s="100"/>
      <c r="O16" s="100"/>
    </row>
    <row r="17" spans="1:15" s="101" customFormat="1" x14ac:dyDescent="0.25">
      <c r="A17" s="105" t="s">
        <v>53</v>
      </c>
      <c r="B17" s="106" t="s">
        <v>68</v>
      </c>
      <c r="C17" s="100">
        <v>394306</v>
      </c>
      <c r="D17" s="100">
        <v>2135094</v>
      </c>
      <c r="E17" s="99" t="s">
        <v>67</v>
      </c>
      <c r="F17" s="99" t="s">
        <v>16</v>
      </c>
      <c r="G17" s="99" t="s">
        <v>17</v>
      </c>
      <c r="H17" s="99" t="s">
        <v>18</v>
      </c>
      <c r="I17" s="99" t="s">
        <v>66</v>
      </c>
      <c r="J17" s="99" t="s">
        <v>18</v>
      </c>
      <c r="K17" s="99" t="s">
        <v>19</v>
      </c>
      <c r="L17" s="100" t="s">
        <v>182</v>
      </c>
      <c r="M17" s="100" t="s">
        <v>182</v>
      </c>
      <c r="N17" s="100" t="s">
        <v>182</v>
      </c>
      <c r="O17" s="100">
        <v>2</v>
      </c>
    </row>
    <row r="18" spans="1:15" s="101" customFormat="1" x14ac:dyDescent="0.25">
      <c r="A18" s="105" t="s">
        <v>54</v>
      </c>
      <c r="B18" s="106" t="s">
        <v>65</v>
      </c>
      <c r="C18" s="100">
        <v>389872</v>
      </c>
      <c r="D18" s="100">
        <v>2136053</v>
      </c>
      <c r="E18" s="99" t="s">
        <v>64</v>
      </c>
      <c r="F18" s="99" t="s">
        <v>16</v>
      </c>
      <c r="G18" s="99" t="s">
        <v>17</v>
      </c>
      <c r="H18" s="99" t="s">
        <v>18</v>
      </c>
      <c r="I18" s="99" t="s">
        <v>61</v>
      </c>
      <c r="J18" s="99" t="s">
        <v>18</v>
      </c>
      <c r="K18" s="99" t="s">
        <v>19</v>
      </c>
      <c r="L18" s="100" t="s">
        <v>182</v>
      </c>
      <c r="M18" s="100" t="s">
        <v>182</v>
      </c>
      <c r="N18" s="100"/>
      <c r="O18" s="100"/>
    </row>
    <row r="19" spans="1:15" s="101" customFormat="1" ht="25.5" x14ac:dyDescent="0.25">
      <c r="A19" s="107" t="s">
        <v>59</v>
      </c>
      <c r="B19" s="108" t="s">
        <v>63</v>
      </c>
      <c r="C19" s="103">
        <v>389105</v>
      </c>
      <c r="D19" s="103">
        <v>2137170</v>
      </c>
      <c r="E19" s="102" t="s">
        <v>62</v>
      </c>
      <c r="F19" s="99" t="s">
        <v>16</v>
      </c>
      <c r="G19" s="99" t="s">
        <v>17</v>
      </c>
      <c r="H19" s="99" t="s">
        <v>18</v>
      </c>
      <c r="I19" s="102" t="s">
        <v>61</v>
      </c>
      <c r="J19" s="102" t="s">
        <v>18</v>
      </c>
      <c r="K19" s="102" t="s">
        <v>19</v>
      </c>
      <c r="L19" s="100" t="s">
        <v>182</v>
      </c>
      <c r="M19" s="103" t="s">
        <v>182</v>
      </c>
      <c r="N19" s="103" t="s">
        <v>182</v>
      </c>
      <c r="O19" s="103">
        <v>2</v>
      </c>
    </row>
    <row r="20" spans="1:15" s="101" customFormat="1" x14ac:dyDescent="0.25">
      <c r="A20" s="107" t="s">
        <v>170</v>
      </c>
      <c r="B20" s="108" t="s">
        <v>191</v>
      </c>
      <c r="C20" s="103"/>
      <c r="D20" s="103"/>
      <c r="E20" s="102" t="s">
        <v>187</v>
      </c>
      <c r="F20" s="99" t="s">
        <v>16</v>
      </c>
      <c r="G20" s="99" t="s">
        <v>17</v>
      </c>
      <c r="H20" s="99" t="s">
        <v>18</v>
      </c>
      <c r="I20" s="103"/>
      <c r="J20" s="103"/>
      <c r="K20" s="103"/>
      <c r="L20" s="100"/>
      <c r="M20" s="103"/>
      <c r="N20" s="103"/>
      <c r="O20" s="103"/>
    </row>
    <row r="21" spans="1:15" s="104" customFormat="1" x14ac:dyDescent="0.25">
      <c r="A21" s="105" t="s">
        <v>42</v>
      </c>
      <c r="B21" s="106" t="s">
        <v>95</v>
      </c>
      <c r="C21" s="100">
        <v>390822</v>
      </c>
      <c r="D21" s="100">
        <v>2129269</v>
      </c>
      <c r="E21" s="99" t="s">
        <v>94</v>
      </c>
      <c r="F21" s="99" t="s">
        <v>16</v>
      </c>
      <c r="G21" s="99" t="s">
        <v>17</v>
      </c>
      <c r="H21" s="99" t="s">
        <v>18</v>
      </c>
      <c r="I21" s="99" t="s">
        <v>23</v>
      </c>
      <c r="J21" s="99" t="s">
        <v>18</v>
      </c>
      <c r="K21" s="99" t="s">
        <v>19</v>
      </c>
      <c r="L21" s="100" t="s">
        <v>182</v>
      </c>
      <c r="M21" s="100" t="s">
        <v>182</v>
      </c>
      <c r="N21" s="100" t="s">
        <v>182</v>
      </c>
      <c r="O21" s="100">
        <v>1</v>
      </c>
    </row>
    <row r="22" spans="1:15" s="104" customFormat="1" x14ac:dyDescent="0.25">
      <c r="A22" s="105" t="s">
        <v>43</v>
      </c>
      <c r="B22" s="106" t="s">
        <v>93</v>
      </c>
      <c r="C22" s="100">
        <v>390697</v>
      </c>
      <c r="D22" s="100">
        <v>2129250</v>
      </c>
      <c r="E22" s="99" t="s">
        <v>92</v>
      </c>
      <c r="F22" s="99" t="s">
        <v>16</v>
      </c>
      <c r="G22" s="99" t="s">
        <v>17</v>
      </c>
      <c r="H22" s="99" t="s">
        <v>18</v>
      </c>
      <c r="I22" s="99" t="s">
        <v>23</v>
      </c>
      <c r="J22" s="99" t="s">
        <v>18</v>
      </c>
      <c r="K22" s="99" t="s">
        <v>19</v>
      </c>
      <c r="L22" s="100" t="s">
        <v>182</v>
      </c>
      <c r="M22" s="100" t="s">
        <v>182</v>
      </c>
      <c r="N22" s="100" t="s">
        <v>182</v>
      </c>
      <c r="O22" s="100">
        <v>1</v>
      </c>
    </row>
    <row r="23" spans="1:15" s="101" customFormat="1" ht="25.5" x14ac:dyDescent="0.25">
      <c r="A23" s="105" t="s">
        <v>141</v>
      </c>
      <c r="B23" s="106" t="s">
        <v>157</v>
      </c>
      <c r="C23" s="100">
        <v>393217</v>
      </c>
      <c r="D23" s="100">
        <v>2129533</v>
      </c>
      <c r="E23" s="99" t="s">
        <v>91</v>
      </c>
      <c r="F23" s="99" t="s">
        <v>16</v>
      </c>
      <c r="G23" s="99" t="s">
        <v>17</v>
      </c>
      <c r="H23" s="99" t="s">
        <v>18</v>
      </c>
      <c r="I23" s="99" t="s">
        <v>22</v>
      </c>
      <c r="J23" s="99" t="s">
        <v>18</v>
      </c>
      <c r="K23" s="99" t="s">
        <v>19</v>
      </c>
      <c r="L23" s="100" t="s">
        <v>182</v>
      </c>
      <c r="M23" s="100" t="s">
        <v>182</v>
      </c>
      <c r="N23" s="100" t="s">
        <v>182</v>
      </c>
      <c r="O23" s="100">
        <v>1</v>
      </c>
    </row>
    <row r="24" spans="1:15" s="104" customFormat="1" ht="38.25" x14ac:dyDescent="0.25">
      <c r="A24" s="105" t="s">
        <v>55</v>
      </c>
      <c r="B24" s="106" t="s">
        <v>90</v>
      </c>
      <c r="C24" s="100">
        <v>393444</v>
      </c>
      <c r="D24" s="100">
        <v>2130236</v>
      </c>
      <c r="E24" s="99" t="s">
        <v>21</v>
      </c>
      <c r="F24" s="99" t="s">
        <v>16</v>
      </c>
      <c r="G24" s="99" t="s">
        <v>17</v>
      </c>
      <c r="H24" s="99" t="s">
        <v>18</v>
      </c>
      <c r="I24" s="99" t="s">
        <v>89</v>
      </c>
      <c r="J24" s="99" t="s">
        <v>18</v>
      </c>
      <c r="K24" s="99" t="s">
        <v>19</v>
      </c>
      <c r="L24" s="100"/>
      <c r="M24" s="100"/>
      <c r="N24" s="100"/>
      <c r="O24" s="100">
        <v>1</v>
      </c>
    </row>
    <row r="25" spans="1:15" s="104" customFormat="1" ht="25.5" x14ac:dyDescent="0.25">
      <c r="A25" s="216" t="s">
        <v>251</v>
      </c>
      <c r="B25" s="217" t="s">
        <v>252</v>
      </c>
      <c r="C25" s="130">
        <v>387857</v>
      </c>
      <c r="D25" s="130">
        <v>2127451</v>
      </c>
      <c r="E25" s="131" t="s">
        <v>256</v>
      </c>
      <c r="F25" s="99" t="s">
        <v>16</v>
      </c>
      <c r="G25" s="99" t="s">
        <v>17</v>
      </c>
      <c r="H25" s="99" t="s">
        <v>18</v>
      </c>
      <c r="I25" s="131" t="s">
        <v>257</v>
      </c>
      <c r="J25" s="99" t="s">
        <v>18</v>
      </c>
      <c r="K25" s="99" t="s">
        <v>19</v>
      </c>
      <c r="L25" s="130"/>
      <c r="M25" s="130"/>
      <c r="N25" s="130"/>
      <c r="O25" s="130">
        <v>1</v>
      </c>
    </row>
    <row r="26" spans="1:15" ht="33" x14ac:dyDescent="0.3">
      <c r="A26" s="216" t="s">
        <v>253</v>
      </c>
      <c r="B26" s="217" t="s">
        <v>254</v>
      </c>
      <c r="C26" s="1">
        <v>393645</v>
      </c>
      <c r="D26" s="1">
        <v>2131138</v>
      </c>
      <c r="E26" s="218" t="s">
        <v>258</v>
      </c>
      <c r="F26" s="99" t="s">
        <v>16</v>
      </c>
      <c r="G26" s="99" t="s">
        <v>17</v>
      </c>
      <c r="H26" s="99" t="s">
        <v>18</v>
      </c>
      <c r="I26" s="1" t="s">
        <v>259</v>
      </c>
      <c r="J26" s="99" t="s">
        <v>18</v>
      </c>
      <c r="K26" s="99" t="s">
        <v>19</v>
      </c>
      <c r="O26" s="1">
        <v>1</v>
      </c>
    </row>
    <row r="27" spans="1:15" ht="38.25" x14ac:dyDescent="0.25">
      <c r="A27" s="219" t="s">
        <v>260</v>
      </c>
      <c r="B27" s="220" t="s">
        <v>261</v>
      </c>
      <c r="C27" s="1">
        <v>399704</v>
      </c>
      <c r="D27" s="1">
        <v>2134736</v>
      </c>
      <c r="E27" s="101" t="s">
        <v>268</v>
      </c>
      <c r="F27" s="99" t="s">
        <v>16</v>
      </c>
      <c r="G27" s="99" t="s">
        <v>17</v>
      </c>
      <c r="H27" s="99" t="s">
        <v>18</v>
      </c>
      <c r="I27" s="1" t="s">
        <v>269</v>
      </c>
      <c r="J27" s="99" t="s">
        <v>18</v>
      </c>
      <c r="K27" s="99" t="s">
        <v>19</v>
      </c>
      <c r="O27" s="1">
        <v>1</v>
      </c>
    </row>
    <row r="28" spans="1:15" ht="63.75" x14ac:dyDescent="0.2">
      <c r="A28" s="219" t="s">
        <v>262</v>
      </c>
      <c r="B28" s="220" t="s">
        <v>263</v>
      </c>
      <c r="C28" s="1">
        <v>395182</v>
      </c>
      <c r="D28" s="1">
        <v>2132780</v>
      </c>
      <c r="E28" s="221" t="s">
        <v>270</v>
      </c>
      <c r="F28" s="99" t="s">
        <v>16</v>
      </c>
      <c r="G28" s="99" t="s">
        <v>17</v>
      </c>
      <c r="H28" s="99" t="s">
        <v>18</v>
      </c>
      <c r="I28" s="1" t="s">
        <v>259</v>
      </c>
      <c r="J28" s="99" t="s">
        <v>18</v>
      </c>
      <c r="K28" s="99" t="s">
        <v>19</v>
      </c>
      <c r="O28" s="1">
        <v>1</v>
      </c>
    </row>
    <row r="29" spans="1:15" ht="89.25" x14ac:dyDescent="0.25">
      <c r="A29" s="219" t="s">
        <v>264</v>
      </c>
      <c r="B29" s="220" t="s">
        <v>265</v>
      </c>
      <c r="C29" s="1">
        <v>396854</v>
      </c>
      <c r="D29" s="1">
        <v>2127678</v>
      </c>
      <c r="E29" s="101" t="s">
        <v>271</v>
      </c>
      <c r="F29" s="99" t="s">
        <v>16</v>
      </c>
      <c r="G29" s="99" t="s">
        <v>17</v>
      </c>
      <c r="H29" s="99" t="s">
        <v>18</v>
      </c>
      <c r="I29" s="1" t="s">
        <v>272</v>
      </c>
      <c r="J29" s="99" t="s">
        <v>18</v>
      </c>
      <c r="K29" s="99" t="s">
        <v>19</v>
      </c>
      <c r="O29" s="1">
        <v>1</v>
      </c>
    </row>
    <row r="30" spans="1:15" ht="63.75" x14ac:dyDescent="0.3">
      <c r="A30" s="219" t="s">
        <v>266</v>
      </c>
      <c r="B30" s="220" t="s">
        <v>267</v>
      </c>
      <c r="C30" s="1">
        <v>392794</v>
      </c>
      <c r="D30" s="222">
        <v>2126879</v>
      </c>
      <c r="E30" s="101" t="s">
        <v>275</v>
      </c>
      <c r="F30" s="99" t="s">
        <v>16</v>
      </c>
      <c r="G30" s="99" t="s">
        <v>17</v>
      </c>
      <c r="H30" s="99" t="s">
        <v>18</v>
      </c>
      <c r="I30" s="1" t="s">
        <v>276</v>
      </c>
      <c r="J30" s="99" t="s">
        <v>18</v>
      </c>
      <c r="K30" s="99" t="s">
        <v>19</v>
      </c>
      <c r="O30" s="1">
        <v>1</v>
      </c>
    </row>
    <row r="31" spans="1:15" ht="91.5" x14ac:dyDescent="0.2">
      <c r="A31" s="3" t="s">
        <v>280</v>
      </c>
      <c r="B31" s="241" t="s">
        <v>284</v>
      </c>
      <c r="C31" s="243">
        <v>375377</v>
      </c>
      <c r="D31" s="243">
        <v>2126706</v>
      </c>
      <c r="E31" s="240" t="s">
        <v>301</v>
      </c>
      <c r="F31" s="99" t="s">
        <v>16</v>
      </c>
      <c r="G31" s="1" t="s">
        <v>294</v>
      </c>
      <c r="H31" s="99"/>
      <c r="I31" s="1" t="s">
        <v>290</v>
      </c>
      <c r="J31" s="1" t="s">
        <v>291</v>
      </c>
      <c r="K31" s="99" t="s">
        <v>19</v>
      </c>
    </row>
    <row r="32" spans="1:15" ht="106.5" x14ac:dyDescent="0.2">
      <c r="A32" s="3" t="s">
        <v>281</v>
      </c>
      <c r="B32" s="241" t="s">
        <v>285</v>
      </c>
      <c r="C32" s="243">
        <v>367578</v>
      </c>
      <c r="D32" s="243">
        <v>2130866</v>
      </c>
      <c r="E32" s="244" t="s">
        <v>300</v>
      </c>
      <c r="F32" s="99" t="s">
        <v>16</v>
      </c>
      <c r="G32" s="1" t="s">
        <v>295</v>
      </c>
      <c r="I32" s="1" t="s">
        <v>296</v>
      </c>
      <c r="J32" s="1" t="s">
        <v>296</v>
      </c>
      <c r="K32" s="99" t="s">
        <v>19</v>
      </c>
    </row>
    <row r="33" spans="1:11" ht="63.75" x14ac:dyDescent="0.2">
      <c r="A33" s="3" t="s">
        <v>282</v>
      </c>
      <c r="B33" s="241" t="s">
        <v>286</v>
      </c>
      <c r="C33" s="243">
        <v>390026</v>
      </c>
      <c r="D33" s="243">
        <v>2156185</v>
      </c>
      <c r="E33" s="240" t="s">
        <v>299</v>
      </c>
      <c r="F33" s="99" t="s">
        <v>16</v>
      </c>
      <c r="G33" s="1" t="s">
        <v>293</v>
      </c>
      <c r="I33" s="1" t="s">
        <v>298</v>
      </c>
      <c r="J33" s="1" t="s">
        <v>297</v>
      </c>
      <c r="K33" s="99" t="s">
        <v>19</v>
      </c>
    </row>
    <row r="34" spans="1:11" ht="64.5" thickBot="1" x14ac:dyDescent="0.25">
      <c r="A34" s="3" t="s">
        <v>283</v>
      </c>
      <c r="B34" s="242" t="s">
        <v>287</v>
      </c>
      <c r="C34" s="243">
        <v>386566</v>
      </c>
      <c r="D34" s="243">
        <v>2145429</v>
      </c>
      <c r="E34" s="240" t="s">
        <v>288</v>
      </c>
      <c r="F34" s="99" t="s">
        <v>16</v>
      </c>
      <c r="G34" s="1" t="s">
        <v>289</v>
      </c>
      <c r="I34" s="1" t="s">
        <v>290</v>
      </c>
      <c r="J34" s="1" t="s">
        <v>292</v>
      </c>
      <c r="K34" s="99" t="s">
        <v>19</v>
      </c>
    </row>
  </sheetData>
  <sortState xmlns:xlrd2="http://schemas.microsoft.com/office/spreadsheetml/2017/richdata2" ref="A2:O23">
    <sortCondition ref="A2"/>
  </sortState>
  <conditionalFormatting sqref="A25:B26">
    <cfRule type="containsBlanks" dxfId="42" priority="1">
      <formula>LEN(TRIM(A25))=0</formula>
    </cfRule>
  </conditionalFormatting>
  <pageMargins left="0.7" right="0.7" top="0.75" bottom="0.75" header="0.3" footer="0.3"/>
  <pageSetup orientation="portrait" horizontalDpi="4294967293" verticalDpi="4294967293"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D292"/>
  <sheetViews>
    <sheetView zoomScale="85" zoomScaleNormal="85" workbookViewId="0">
      <pane xSplit="3" ySplit="1" topLeftCell="U38" activePane="bottomRight" state="frozen"/>
      <selection pane="topRight" activeCell="C1" sqref="C1"/>
      <selection pane="bottomLeft" activeCell="A2" sqref="A2"/>
      <selection pane="bottomRight" activeCell="Q1" sqref="Q1"/>
    </sheetView>
  </sheetViews>
  <sheetFormatPr baseColWidth="10" defaultColWidth="11.140625" defaultRowHeight="15" x14ac:dyDescent="0.25"/>
  <cols>
    <col min="1" max="1" width="10.5703125" style="21" bestFit="1" customWidth="1"/>
    <col min="2" max="2" width="11.42578125" style="34" bestFit="1" customWidth="1"/>
    <col min="4" max="4" width="16.42578125" style="22" customWidth="1"/>
    <col min="5" max="6" width="16.5703125" style="22" customWidth="1"/>
    <col min="7" max="7" width="16" style="22" customWidth="1"/>
    <col min="8" max="8" width="16.85546875" style="22" customWidth="1"/>
    <col min="9" max="9" width="14.140625" style="22" customWidth="1"/>
    <col min="10" max="10" width="14.42578125" style="22" customWidth="1"/>
    <col min="11" max="11" width="14.140625" style="21" customWidth="1"/>
    <col min="12" max="12" width="14.5703125" style="21" customWidth="1"/>
    <col min="13" max="13" width="12.42578125" style="21" customWidth="1"/>
    <col min="14" max="14" width="12.85546875" style="21" customWidth="1"/>
    <col min="15" max="15" width="18" style="21" customWidth="1"/>
    <col min="16" max="17" width="18.140625" style="21" customWidth="1"/>
    <col min="18" max="18" width="17.42578125" style="21" customWidth="1"/>
    <col min="19" max="19" width="18.42578125" style="21" customWidth="1"/>
    <col min="20" max="20" width="15.5703125" style="21" customWidth="1"/>
    <col min="21" max="22" width="15.85546875" style="21" customWidth="1"/>
    <col min="23" max="23" width="16" style="21" customWidth="1"/>
    <col min="24" max="24" width="13.85546875" style="21" bestFit="1" customWidth="1"/>
    <col min="25" max="25" width="14.140625" style="21" bestFit="1" customWidth="1"/>
    <col min="26" max="26" width="15.85546875" style="21" customWidth="1"/>
    <col min="27" max="27" width="20" style="21" customWidth="1"/>
    <col min="28" max="28" width="17.85546875" style="21" customWidth="1"/>
    <col min="29" max="29" width="15.140625" style="21" bestFit="1" customWidth="1"/>
    <col min="30" max="30" width="15.42578125" style="21" bestFit="1" customWidth="1"/>
    <col min="31" max="31" width="17.140625" style="21" bestFit="1" customWidth="1"/>
    <col min="32" max="16384" width="11.140625" style="21"/>
  </cols>
  <sheetData>
    <row r="1" spans="1:30" ht="15.75" x14ac:dyDescent="0.25">
      <c r="A1" s="24" t="s">
        <v>60</v>
      </c>
      <c r="B1" s="32" t="s">
        <v>26</v>
      </c>
      <c r="C1" s="25" t="s">
        <v>133</v>
      </c>
      <c r="D1" s="26" t="s">
        <v>132</v>
      </c>
      <c r="E1" s="26" t="s">
        <v>131</v>
      </c>
      <c r="F1" s="26" t="s">
        <v>130</v>
      </c>
      <c r="G1" s="26" t="s">
        <v>129</v>
      </c>
      <c r="H1" s="26" t="s">
        <v>128</v>
      </c>
      <c r="I1" s="26" t="s">
        <v>127</v>
      </c>
      <c r="J1" s="26" t="s">
        <v>126</v>
      </c>
      <c r="K1" s="26" t="s">
        <v>125</v>
      </c>
      <c r="L1" s="26" t="s">
        <v>124</v>
      </c>
      <c r="M1" s="24" t="s">
        <v>123</v>
      </c>
      <c r="N1" s="25" t="s">
        <v>122</v>
      </c>
      <c r="O1" s="26" t="s">
        <v>121</v>
      </c>
      <c r="P1" s="26" t="s">
        <v>120</v>
      </c>
      <c r="Q1" s="26" t="s">
        <v>119</v>
      </c>
      <c r="R1" s="26" t="s">
        <v>118</v>
      </c>
      <c r="S1" s="26" t="s">
        <v>117</v>
      </c>
      <c r="T1" s="26" t="s">
        <v>116</v>
      </c>
      <c r="U1" s="26" t="s">
        <v>115</v>
      </c>
      <c r="V1" s="26" t="s">
        <v>114</v>
      </c>
      <c r="W1" s="26" t="s">
        <v>113</v>
      </c>
      <c r="X1" s="24" t="s">
        <v>112</v>
      </c>
      <c r="Y1" s="25" t="s">
        <v>111</v>
      </c>
      <c r="Z1" s="26" t="s">
        <v>110</v>
      </c>
      <c r="AA1" s="26" t="s">
        <v>109</v>
      </c>
      <c r="AB1" s="26" t="s">
        <v>108</v>
      </c>
      <c r="AC1" s="26" t="s">
        <v>107</v>
      </c>
      <c r="AD1" s="24" t="s">
        <v>106</v>
      </c>
    </row>
    <row r="2" spans="1:30" x14ac:dyDescent="0.25">
      <c r="A2" s="23" t="s">
        <v>46</v>
      </c>
      <c r="B2" s="33">
        <v>43191</v>
      </c>
      <c r="C2" s="27">
        <v>1.0286898999227998</v>
      </c>
      <c r="D2" s="28">
        <v>55.450517120236597</v>
      </c>
      <c r="E2" s="28">
        <v>0.37970097649685297</v>
      </c>
      <c r="F2" s="28">
        <v>0.43382329481586002</v>
      </c>
      <c r="G2" s="28">
        <v>511.24637323524797</v>
      </c>
      <c r="H2" s="28">
        <v>0.20729307207926367</v>
      </c>
      <c r="I2" s="28">
        <v>4.0098753195442249</v>
      </c>
      <c r="J2" s="28">
        <v>0.88602365820227869</v>
      </c>
      <c r="K2" s="28">
        <v>26.196106067259066</v>
      </c>
      <c r="L2" s="28">
        <v>1.5271400250974023</v>
      </c>
      <c r="M2" s="29">
        <v>87.064889383459544</v>
      </c>
      <c r="N2" s="27">
        <v>14.401658598919198</v>
      </c>
      <c r="O2" s="28">
        <v>776.30723968331233</v>
      </c>
      <c r="P2" s="28">
        <v>5.3158136709559418</v>
      </c>
      <c r="Q2" s="28">
        <v>13.448522139291661</v>
      </c>
      <c r="R2" s="28">
        <v>14366.023087910469</v>
      </c>
      <c r="S2" s="28">
        <v>6.4260852344571742</v>
      </c>
      <c r="T2" s="28">
        <v>56.138254473619149</v>
      </c>
      <c r="U2" s="28">
        <v>27.466733404270638</v>
      </c>
      <c r="V2" s="28">
        <v>366.74548494162696</v>
      </c>
      <c r="W2" s="28">
        <v>47.341340778019472</v>
      </c>
      <c r="X2" s="29">
        <v>1218.9084513684336</v>
      </c>
      <c r="Y2" s="27">
        <v>2.5</v>
      </c>
      <c r="Z2" s="28">
        <v>2.7536767422954699E-2</v>
      </c>
      <c r="AA2" s="28">
        <v>27.5367674229547</v>
      </c>
      <c r="AB2" s="28">
        <v>0.11263341517878211</v>
      </c>
      <c r="AC2" s="28">
        <v>2.8999985934418362</v>
      </c>
      <c r="AD2" s="29">
        <v>5.947941763358215</v>
      </c>
    </row>
    <row r="3" spans="1:30" x14ac:dyDescent="0.25">
      <c r="A3" s="23" t="s">
        <v>46</v>
      </c>
      <c r="B3" s="33">
        <v>43221</v>
      </c>
      <c r="C3" s="27">
        <v>0.85794691607343387</v>
      </c>
      <c r="D3" s="28">
        <v>50.300349422391875</v>
      </c>
      <c r="E3" s="28">
        <v>0.3884453294849235</v>
      </c>
      <c r="F3" s="28">
        <v>0.57663382163284649</v>
      </c>
      <c r="G3" s="28">
        <v>359.86883361288653</v>
      </c>
      <c r="H3" s="28">
        <v>2.3011384208442558E-2</v>
      </c>
      <c r="I3" s="28">
        <v>0.10840632215395707</v>
      </c>
      <c r="J3" s="28">
        <v>0.59460683567179862</v>
      </c>
      <c r="K3" s="28">
        <v>2.9558142541891788</v>
      </c>
      <c r="L3" s="28">
        <v>1.1942520415130877</v>
      </c>
      <c r="M3" s="29">
        <v>54.610962244293368</v>
      </c>
      <c r="N3" s="27">
        <v>12.011256825028074</v>
      </c>
      <c r="O3" s="28">
        <v>704.20489191348622</v>
      </c>
      <c r="P3" s="28">
        <v>5.4382346127889285</v>
      </c>
      <c r="Q3" s="28">
        <v>17.875648470618241</v>
      </c>
      <c r="R3" s="28">
        <v>10112.314224522112</v>
      </c>
      <c r="S3" s="28">
        <v>0.71335291046171934</v>
      </c>
      <c r="T3" s="28">
        <v>1.517688510155399</v>
      </c>
      <c r="U3" s="28">
        <v>18.432811905825758</v>
      </c>
      <c r="V3" s="28">
        <v>41.381399558648504</v>
      </c>
      <c r="W3" s="28">
        <v>37.021813286905719</v>
      </c>
      <c r="X3" s="29">
        <v>764.55347142010714</v>
      </c>
      <c r="Y3" s="27">
        <v>1.9285714285714408</v>
      </c>
      <c r="Z3" s="28">
        <v>3.3156458551401591E-2</v>
      </c>
      <c r="AA3" s="28">
        <v>33.156458551401592</v>
      </c>
      <c r="AB3" s="28">
        <v>0.10605705561316958</v>
      </c>
      <c r="AC3" s="28">
        <v>2.1902301059446927</v>
      </c>
      <c r="AD3" s="29">
        <v>5.5248133220507238</v>
      </c>
    </row>
    <row r="4" spans="1:30" x14ac:dyDescent="0.25">
      <c r="A4" s="23" t="s">
        <v>46</v>
      </c>
      <c r="B4" s="33">
        <v>43282</v>
      </c>
      <c r="C4" s="27">
        <v>0.73542577262236097</v>
      </c>
      <c r="D4" s="28">
        <v>53.404567747911969</v>
      </c>
      <c r="E4" s="28">
        <v>0.25375595958018199</v>
      </c>
      <c r="F4" s="28">
        <v>0.8536978375332035</v>
      </c>
      <c r="G4" s="28">
        <v>363.75221817111003</v>
      </c>
      <c r="H4" s="28">
        <v>0.30349871267773026</v>
      </c>
      <c r="I4" s="28">
        <v>11.335961847280341</v>
      </c>
      <c r="J4" s="28">
        <v>0.70490100030778768</v>
      </c>
      <c r="K4" s="28">
        <v>20.321737380159156</v>
      </c>
      <c r="L4" s="28">
        <v>1.8620975505187214</v>
      </c>
      <c r="M4" s="29">
        <v>86.051448707554016</v>
      </c>
      <c r="N4" s="27">
        <v>10.295960816713054</v>
      </c>
      <c r="O4" s="28">
        <v>747.66394847076754</v>
      </c>
      <c r="P4" s="28">
        <v>3.552583434122548</v>
      </c>
      <c r="Q4" s="28">
        <v>26.464632963529308</v>
      </c>
      <c r="R4" s="28">
        <v>10221.437330608192</v>
      </c>
      <c r="S4" s="28">
        <v>9.4084600930096389</v>
      </c>
      <c r="T4" s="28">
        <v>158.70346586192477</v>
      </c>
      <c r="U4" s="28">
        <v>21.851931009541417</v>
      </c>
      <c r="V4" s="28">
        <v>284.50432332222817</v>
      </c>
      <c r="W4" s="28">
        <v>57.725024066080366</v>
      </c>
      <c r="X4" s="29">
        <v>1204.7202819057561</v>
      </c>
      <c r="Y4" s="27">
        <v>4.2083333333333206</v>
      </c>
      <c r="Z4" s="28">
        <v>0.15208988764044942</v>
      </c>
      <c r="AA4" s="28">
        <v>152.08988764044943</v>
      </c>
      <c r="AB4" s="28">
        <v>0.7585395054554076</v>
      </c>
      <c r="AC4" s="28">
        <v>15.83070672786195</v>
      </c>
      <c r="AD4" s="29">
        <v>55.299883146067238</v>
      </c>
    </row>
    <row r="5" spans="1:30" x14ac:dyDescent="0.25">
      <c r="A5" s="23" t="s">
        <v>46</v>
      </c>
      <c r="B5" s="33">
        <v>43313</v>
      </c>
      <c r="C5" s="27">
        <v>1.3706106128812645</v>
      </c>
      <c r="D5" s="28">
        <v>32.018894044684828</v>
      </c>
      <c r="E5" s="28">
        <v>0.160781263332515</v>
      </c>
      <c r="F5" s="28">
        <v>0.34108768116897448</v>
      </c>
      <c r="G5" s="28">
        <v>497.68562977493997</v>
      </c>
      <c r="H5" s="28">
        <v>0.60254277788790955</v>
      </c>
      <c r="I5" s="28">
        <v>25.148723644031641</v>
      </c>
      <c r="J5" s="28">
        <v>0.66385648930340313</v>
      </c>
      <c r="K5" s="28">
        <v>13.662767475821738</v>
      </c>
      <c r="L5" s="28">
        <v>1.6074869483602872</v>
      </c>
      <c r="M5" s="29">
        <v>72.361777040751988</v>
      </c>
      <c r="N5" s="27">
        <v>19.188548580337702</v>
      </c>
      <c r="O5" s="28">
        <v>448.26451662558759</v>
      </c>
      <c r="P5" s="28">
        <v>2.25093768665521</v>
      </c>
      <c r="Q5" s="28">
        <v>10.573718116238208</v>
      </c>
      <c r="R5" s="28">
        <v>13984.966196675814</v>
      </c>
      <c r="S5" s="28">
        <v>18.678826114525197</v>
      </c>
      <c r="T5" s="28">
        <v>352.08213101644299</v>
      </c>
      <c r="U5" s="28">
        <v>20.579551168405498</v>
      </c>
      <c r="V5" s="28">
        <v>191.27874466150433</v>
      </c>
      <c r="W5" s="28">
        <v>49.8320953991689</v>
      </c>
      <c r="X5" s="29">
        <v>1013.0648785705279</v>
      </c>
      <c r="Y5" s="31">
        <v>96.033333333333346</v>
      </c>
      <c r="Z5" s="28">
        <v>0.25769547325102882</v>
      </c>
      <c r="AA5" s="28">
        <v>257.69547325102883</v>
      </c>
      <c r="AB5" s="28">
        <v>1.1095060671630068</v>
      </c>
      <c r="AC5" s="28">
        <v>22.555776958608522</v>
      </c>
      <c r="AD5" s="29">
        <v>2138.1714962962969</v>
      </c>
    </row>
    <row r="6" spans="1:30" x14ac:dyDescent="0.25">
      <c r="A6" s="23" t="s">
        <v>46</v>
      </c>
      <c r="B6" s="33">
        <v>43344</v>
      </c>
      <c r="C6" s="27">
        <v>0.85095407493449216</v>
      </c>
      <c r="D6" s="28">
        <v>22.142327875143941</v>
      </c>
      <c r="E6" s="28">
        <v>0.11497189948851</v>
      </c>
      <c r="F6" s="28">
        <v>0.18590559307721699</v>
      </c>
      <c r="G6" s="28">
        <v>202.96773030582301</v>
      </c>
      <c r="H6" s="28">
        <v>0.38814376906395281</v>
      </c>
      <c r="I6" s="28">
        <v>10.051688824672981</v>
      </c>
      <c r="J6" s="28">
        <v>0.68947089818077301</v>
      </c>
      <c r="K6" s="28">
        <v>6.6351535388532064</v>
      </c>
      <c r="L6" s="28">
        <v>1.2635202603219429</v>
      </c>
      <c r="M6" s="29">
        <v>39.795096213093132</v>
      </c>
      <c r="N6" s="27">
        <v>11.91335704908289</v>
      </c>
      <c r="O6" s="28">
        <v>309.99259025201519</v>
      </c>
      <c r="P6" s="28">
        <v>1.6096065928391399</v>
      </c>
      <c r="Q6" s="28">
        <v>5.763073385393727</v>
      </c>
      <c r="R6" s="28">
        <v>5703.3932215936265</v>
      </c>
      <c r="S6" s="28">
        <v>12.032456840982537</v>
      </c>
      <c r="T6" s="28">
        <v>140.72364354542174</v>
      </c>
      <c r="U6" s="28">
        <v>21.373597843603964</v>
      </c>
      <c r="V6" s="28">
        <v>92.892149543944896</v>
      </c>
      <c r="W6" s="28">
        <v>39.169128069980232</v>
      </c>
      <c r="X6" s="29">
        <v>557.13134698330384</v>
      </c>
      <c r="Y6" s="27">
        <v>25.16666666666665</v>
      </c>
      <c r="Z6" s="28">
        <v>1.1194765306122449</v>
      </c>
      <c r="AA6" s="28">
        <v>1119.4765306122449</v>
      </c>
      <c r="AB6" s="28">
        <v>3.7885466533439378</v>
      </c>
      <c r="AC6" s="28">
        <v>53.887288384759309</v>
      </c>
      <c r="AD6" s="29">
        <v>2434.1897681632636</v>
      </c>
    </row>
    <row r="7" spans="1:30" x14ac:dyDescent="0.25">
      <c r="A7" s="23" t="s">
        <v>46</v>
      </c>
      <c r="B7" s="33">
        <v>43374</v>
      </c>
      <c r="C7" s="27">
        <v>1.1430097769224501</v>
      </c>
      <c r="D7" s="28">
        <v>40.013395667367824</v>
      </c>
      <c r="E7" s="28">
        <v>0.1469741370646295</v>
      </c>
      <c r="F7" s="28">
        <v>0.30436799190357899</v>
      </c>
      <c r="G7" s="28">
        <v>223.9555496998255</v>
      </c>
      <c r="H7" s="28">
        <v>0.41761660241874804</v>
      </c>
      <c r="I7" s="28">
        <v>8.9652661831565172</v>
      </c>
      <c r="J7" s="28">
        <v>1.7302036385024739</v>
      </c>
      <c r="K7" s="28">
        <v>14.570149061077785</v>
      </c>
      <c r="L7" s="28">
        <v>2.4521882328248008</v>
      </c>
      <c r="M7" s="29">
        <v>64.838794825589204</v>
      </c>
      <c r="N7" s="27">
        <v>16.0021368769143</v>
      </c>
      <c r="O7" s="28">
        <v>560.18753934314952</v>
      </c>
      <c r="P7" s="28">
        <v>2.0576379189048128</v>
      </c>
      <c r="Q7" s="28">
        <v>9.4354077490109489</v>
      </c>
      <c r="R7" s="28">
        <v>6293.150946565097</v>
      </c>
      <c r="S7" s="28">
        <v>12.946114674981189</v>
      </c>
      <c r="T7" s="28">
        <v>125.51372656419124</v>
      </c>
      <c r="U7" s="28">
        <v>53.636312793576693</v>
      </c>
      <c r="V7" s="28">
        <v>203.98208685508899</v>
      </c>
      <c r="W7" s="28">
        <v>76.01783521756883</v>
      </c>
      <c r="X7" s="29">
        <v>907.74312755824883</v>
      </c>
      <c r="Y7" s="27">
        <v>5.0277777777777946</v>
      </c>
      <c r="Z7" s="28">
        <v>0.71857456140350873</v>
      </c>
      <c r="AA7" s="28">
        <v>718.57456140350871</v>
      </c>
      <c r="AB7" s="28">
        <v>4.7195552966666741</v>
      </c>
      <c r="AC7" s="28">
        <v>56.357088746591629</v>
      </c>
      <c r="AD7" s="29">
        <v>312.14878947368521</v>
      </c>
    </row>
    <row r="8" spans="1:30" x14ac:dyDescent="0.25">
      <c r="A8" s="23" t="s">
        <v>46</v>
      </c>
      <c r="B8" s="33">
        <v>43435</v>
      </c>
      <c r="C8" s="27">
        <v>0.64439213716399857</v>
      </c>
      <c r="D8" s="28">
        <v>43.28900099246529</v>
      </c>
      <c r="E8" s="28">
        <v>0.1573081989296625</v>
      </c>
      <c r="F8" s="28">
        <v>3.4727034226093449</v>
      </c>
      <c r="G8" s="28">
        <v>214.403416127752</v>
      </c>
      <c r="H8" s="28">
        <v>3.8622220999296433</v>
      </c>
      <c r="I8" s="28">
        <v>6.0441648083670199</v>
      </c>
      <c r="J8" s="28">
        <v>2.7475735957649627</v>
      </c>
      <c r="K8" s="28">
        <v>17.412827329446685</v>
      </c>
      <c r="L8" s="28">
        <v>10.08249911830395</v>
      </c>
      <c r="M8" s="29">
        <v>67.54769346637265</v>
      </c>
      <c r="N8" s="27">
        <v>9.0214899202959806</v>
      </c>
      <c r="O8" s="28">
        <v>606.04601389451409</v>
      </c>
      <c r="P8" s="28">
        <v>2.2023147850152749</v>
      </c>
      <c r="Q8" s="28">
        <v>107.6538061008897</v>
      </c>
      <c r="R8" s="28">
        <v>6024.7359931898318</v>
      </c>
      <c r="S8" s="28">
        <v>119.72888509781895</v>
      </c>
      <c r="T8" s="28">
        <v>84.618307317138274</v>
      </c>
      <c r="U8" s="28">
        <v>85.174781468713846</v>
      </c>
      <c r="V8" s="28">
        <v>243.77958261225359</v>
      </c>
      <c r="W8" s="28">
        <v>312.55747266742247</v>
      </c>
      <c r="X8" s="29">
        <v>945.66770852921707</v>
      </c>
      <c r="Y8" s="27">
        <v>9.0833333333333197</v>
      </c>
      <c r="Z8" s="28">
        <v>0.32268907563025212</v>
      </c>
      <c r="AA8" s="28">
        <v>322.68907563025215</v>
      </c>
      <c r="AB8" s="28">
        <v>8.7142073993030902</v>
      </c>
      <c r="AC8" s="28">
        <v>26.365533585293235</v>
      </c>
      <c r="AD8" s="29">
        <v>253.24638655462152</v>
      </c>
    </row>
    <row r="9" spans="1:30" x14ac:dyDescent="0.25">
      <c r="A9" s="23" t="s">
        <v>46</v>
      </c>
      <c r="B9" s="33">
        <v>43497</v>
      </c>
      <c r="C9" s="27">
        <v>1.04</v>
      </c>
      <c r="D9" s="28">
        <v>60.35</v>
      </c>
      <c r="E9" s="28">
        <v>0.41</v>
      </c>
      <c r="F9" s="28">
        <v>0.52</v>
      </c>
      <c r="G9" s="28">
        <v>405.76</v>
      </c>
      <c r="H9" s="28">
        <v>0.16</v>
      </c>
      <c r="I9" s="28">
        <v>4.16</v>
      </c>
      <c r="J9" s="28">
        <v>0.34</v>
      </c>
      <c r="K9" s="28">
        <v>0.19</v>
      </c>
      <c r="L9" s="28">
        <v>1.02</v>
      </c>
      <c r="M9" s="29">
        <v>66.16</v>
      </c>
      <c r="N9" s="27">
        <v>14.51</v>
      </c>
      <c r="O9" s="28">
        <v>844.93</v>
      </c>
      <c r="P9" s="28">
        <v>5.81</v>
      </c>
      <c r="Q9" s="28">
        <v>16.12</v>
      </c>
      <c r="R9" s="28">
        <v>11401.92</v>
      </c>
      <c r="S9" s="28">
        <v>4.97</v>
      </c>
      <c r="T9" s="28">
        <v>58.3</v>
      </c>
      <c r="U9" s="28">
        <v>10.54</v>
      </c>
      <c r="V9" s="28">
        <v>2.65</v>
      </c>
      <c r="W9" s="28">
        <v>31.63</v>
      </c>
      <c r="X9" s="29">
        <v>926.19</v>
      </c>
      <c r="Y9" s="27">
        <v>0.5</v>
      </c>
      <c r="Z9" s="28">
        <v>0.06</v>
      </c>
      <c r="AA9" s="28">
        <v>59.39</v>
      </c>
      <c r="AB9" s="28">
        <v>0.2</v>
      </c>
      <c r="AC9" s="28">
        <v>4.8</v>
      </c>
      <c r="AD9" s="29">
        <v>2.65</v>
      </c>
    </row>
    <row r="10" spans="1:30" x14ac:dyDescent="0.25">
      <c r="A10" s="23" t="s">
        <v>46</v>
      </c>
      <c r="B10" s="33">
        <v>43525</v>
      </c>
      <c r="C10" s="27">
        <v>1.05</v>
      </c>
      <c r="D10" s="28">
        <v>56.98</v>
      </c>
      <c r="E10" s="28">
        <v>0.47</v>
      </c>
      <c r="F10" s="28">
        <v>0.68</v>
      </c>
      <c r="G10" s="28">
        <v>600.85</v>
      </c>
      <c r="H10" s="28">
        <v>0.21</v>
      </c>
      <c r="I10" s="28">
        <v>6.19</v>
      </c>
      <c r="J10" s="28">
        <v>0.57999999999999996</v>
      </c>
      <c r="K10" s="28">
        <v>11.19</v>
      </c>
      <c r="L10" s="28">
        <v>1.47</v>
      </c>
      <c r="M10" s="29">
        <v>75.89</v>
      </c>
      <c r="N10" s="27">
        <v>14.77</v>
      </c>
      <c r="O10" s="28">
        <v>797.77</v>
      </c>
      <c r="P10" s="28">
        <v>6.63</v>
      </c>
      <c r="Q10" s="28">
        <v>21.02</v>
      </c>
      <c r="R10" s="28">
        <v>16884</v>
      </c>
      <c r="S10" s="28">
        <v>6.6</v>
      </c>
      <c r="T10" s="28">
        <v>86.63</v>
      </c>
      <c r="U10" s="28">
        <v>17.899999999999999</v>
      </c>
      <c r="V10" s="28">
        <v>156.61000000000001</v>
      </c>
      <c r="W10" s="28">
        <v>45.51</v>
      </c>
      <c r="X10" s="29">
        <v>1062.4000000000001</v>
      </c>
      <c r="Y10" s="27">
        <v>2.2999999999999998</v>
      </c>
      <c r="Z10" s="28">
        <v>0.08</v>
      </c>
      <c r="AA10" s="28">
        <v>78.709999999999994</v>
      </c>
      <c r="AB10" s="28">
        <v>0.3</v>
      </c>
      <c r="AC10" s="28">
        <v>7.2</v>
      </c>
      <c r="AD10" s="29">
        <v>15.87</v>
      </c>
    </row>
    <row r="11" spans="1:30" x14ac:dyDescent="0.25">
      <c r="A11" s="23" t="s">
        <v>46</v>
      </c>
      <c r="B11" s="33">
        <v>43556</v>
      </c>
      <c r="C11" s="27">
        <v>2.12</v>
      </c>
      <c r="D11" s="28">
        <v>58.19</v>
      </c>
      <c r="E11" s="28">
        <v>0.66</v>
      </c>
      <c r="F11" s="28">
        <v>0.51</v>
      </c>
      <c r="G11" s="28">
        <v>552.6</v>
      </c>
      <c r="H11" s="28">
        <v>0.28999999999999998</v>
      </c>
      <c r="I11" s="28">
        <v>8.48</v>
      </c>
      <c r="J11" s="28">
        <v>0.86</v>
      </c>
      <c r="K11" s="28">
        <v>14.22</v>
      </c>
      <c r="L11" s="28">
        <v>1.66</v>
      </c>
      <c r="M11" s="29">
        <v>83.66</v>
      </c>
      <c r="N11" s="27">
        <v>29.73</v>
      </c>
      <c r="O11" s="28">
        <v>814.6</v>
      </c>
      <c r="P11" s="28">
        <v>9.18</v>
      </c>
      <c r="Q11" s="28">
        <v>15.81</v>
      </c>
      <c r="R11" s="28">
        <v>15528.02</v>
      </c>
      <c r="S11" s="28">
        <v>8.89</v>
      </c>
      <c r="T11" s="28">
        <v>118.7</v>
      </c>
      <c r="U11" s="28">
        <v>26.65</v>
      </c>
      <c r="V11" s="28">
        <v>199.02</v>
      </c>
      <c r="W11" s="28">
        <v>51.35</v>
      </c>
      <c r="X11" s="29">
        <v>1171.23</v>
      </c>
      <c r="Y11" s="27">
        <v>12.4</v>
      </c>
      <c r="Z11" s="28">
        <v>0.03</v>
      </c>
      <c r="AA11" s="28">
        <v>29.35</v>
      </c>
      <c r="AB11" s="28">
        <v>0.1</v>
      </c>
      <c r="AC11" s="28">
        <v>3</v>
      </c>
      <c r="AD11" s="29">
        <v>31.48</v>
      </c>
    </row>
    <row r="12" spans="1:30" x14ac:dyDescent="0.25">
      <c r="A12" s="23" t="s">
        <v>46</v>
      </c>
      <c r="B12" s="33">
        <v>43586</v>
      </c>
      <c r="C12" s="27">
        <v>0.85</v>
      </c>
      <c r="D12" s="28">
        <v>60.7</v>
      </c>
      <c r="E12" s="28">
        <v>0.31</v>
      </c>
      <c r="F12" s="28">
        <v>0.45</v>
      </c>
      <c r="G12" s="28">
        <v>665.51</v>
      </c>
      <c r="H12" s="28">
        <v>0.19</v>
      </c>
      <c r="I12" s="28">
        <v>12.25</v>
      </c>
      <c r="J12" s="28">
        <v>0.43</v>
      </c>
      <c r="K12" s="28">
        <v>11.42</v>
      </c>
      <c r="L12" s="28">
        <v>1.07</v>
      </c>
      <c r="M12" s="29">
        <v>85.53</v>
      </c>
      <c r="N12" s="27">
        <v>11.94</v>
      </c>
      <c r="O12" s="28">
        <v>849.73</v>
      </c>
      <c r="P12" s="28">
        <v>4.3600000000000003</v>
      </c>
      <c r="Q12" s="28">
        <v>14.1</v>
      </c>
      <c r="R12" s="28">
        <v>18700.759999999998</v>
      </c>
      <c r="S12" s="28">
        <v>5.84</v>
      </c>
      <c r="T12" s="28">
        <v>171.46</v>
      </c>
      <c r="U12" s="28">
        <v>13.18</v>
      </c>
      <c r="V12" s="28">
        <v>159.91999999999999</v>
      </c>
      <c r="W12" s="28">
        <v>33.119999999999997</v>
      </c>
      <c r="X12" s="29">
        <v>1197.4000000000001</v>
      </c>
      <c r="Y12" s="27">
        <v>0.28999999999999998</v>
      </c>
      <c r="Z12" s="28">
        <v>0.06</v>
      </c>
      <c r="AA12" s="28">
        <v>61.46</v>
      </c>
      <c r="AB12" s="28">
        <v>0.2</v>
      </c>
      <c r="AC12" s="28">
        <v>6.4</v>
      </c>
      <c r="AD12" s="29">
        <v>1.55</v>
      </c>
    </row>
    <row r="13" spans="1:30" x14ac:dyDescent="0.25">
      <c r="A13" s="23" t="s">
        <v>46</v>
      </c>
      <c r="B13" s="33">
        <v>43617</v>
      </c>
      <c r="C13" s="27">
        <v>0.95901723386993265</v>
      </c>
      <c r="D13" s="28">
        <v>43.883276534207909</v>
      </c>
      <c r="E13" s="28">
        <v>0.30486302476934751</v>
      </c>
      <c r="F13" s="28">
        <v>0.54867116141924399</v>
      </c>
      <c r="G13" s="28">
        <v>614.35374539507006</v>
      </c>
      <c r="H13" s="28">
        <v>0.51015365820514658</v>
      </c>
      <c r="I13" s="28">
        <v>8.1698340837367684</v>
      </c>
      <c r="J13" s="28">
        <v>0.7544007042889268</v>
      </c>
      <c r="K13" s="28">
        <v>19.639606932542868</v>
      </c>
      <c r="L13" s="28">
        <v>1.8132255239133173</v>
      </c>
      <c r="M13" s="29">
        <v>72.956597809126833</v>
      </c>
      <c r="N13" s="27">
        <v>13.426241274179057</v>
      </c>
      <c r="O13" s="28">
        <v>614.36587147891078</v>
      </c>
      <c r="P13" s="28">
        <v>4.2680823467708651</v>
      </c>
      <c r="Q13" s="28">
        <v>7.6813962598694161</v>
      </c>
      <c r="R13" s="28">
        <v>8600.9524355309804</v>
      </c>
      <c r="S13" s="28">
        <v>7.1421512148720518</v>
      </c>
      <c r="T13" s="28">
        <v>114.37767717231476</v>
      </c>
      <c r="U13" s="28">
        <v>10.561609860044975</v>
      </c>
      <c r="V13" s="28">
        <v>274.95449705560014</v>
      </c>
      <c r="W13" s="28">
        <v>25.385157334786442</v>
      </c>
      <c r="X13" s="29">
        <v>1021.3923693277757</v>
      </c>
      <c r="Y13" s="27">
        <v>48.875000000000078</v>
      </c>
      <c r="Z13" s="28">
        <v>0.1887595419847328</v>
      </c>
      <c r="AA13" s="28">
        <v>188.75954198473281</v>
      </c>
      <c r="AB13" s="28">
        <v>0.41400207403701139</v>
      </c>
      <c r="AC13" s="28">
        <v>16.657708822935437</v>
      </c>
      <c r="AD13" s="29">
        <v>797.09379389313096</v>
      </c>
    </row>
    <row r="14" spans="1:30" ht="15.75" x14ac:dyDescent="0.25">
      <c r="A14" s="83" t="s">
        <v>46</v>
      </c>
      <c r="B14" s="33">
        <v>43647</v>
      </c>
      <c r="C14" s="142">
        <v>3.9759276644630801</v>
      </c>
      <c r="D14" s="92">
        <v>54.746823791466809</v>
      </c>
      <c r="E14" s="92">
        <v>0.48832648101033604</v>
      </c>
      <c r="F14" s="92">
        <v>0.63525737244985048</v>
      </c>
      <c r="G14" s="92">
        <v>735.2483855686894</v>
      </c>
      <c r="H14" s="92">
        <v>0.8167285040479787</v>
      </c>
      <c r="I14" s="92">
        <v>18.057207220096366</v>
      </c>
      <c r="J14" s="92">
        <v>1.5951778067021876</v>
      </c>
      <c r="K14" s="92">
        <v>15.266641368294621</v>
      </c>
      <c r="L14" s="92">
        <v>3.0471636832000168</v>
      </c>
      <c r="M14" s="93">
        <v>92.534926525331201</v>
      </c>
      <c r="N14" s="150">
        <v>55.662987302483124</v>
      </c>
      <c r="O14" s="151">
        <v>766.45553308053536</v>
      </c>
      <c r="P14" s="151">
        <v>6.8365707341447042</v>
      </c>
      <c r="Q14" s="151">
        <v>8.8936032142979062</v>
      </c>
      <c r="R14" s="151">
        <v>10293.477397961651</v>
      </c>
      <c r="S14" s="151">
        <v>11.434199056671702</v>
      </c>
      <c r="T14" s="151">
        <v>252.80090108134914</v>
      </c>
      <c r="U14" s="151">
        <v>22.332489293830626</v>
      </c>
      <c r="V14" s="151">
        <v>213.73297915612471</v>
      </c>
      <c r="W14" s="151">
        <v>42.660291564800232</v>
      </c>
      <c r="X14" s="152">
        <v>1295.4889713546368</v>
      </c>
      <c r="Y14" s="150">
        <v>15.291666666666577</v>
      </c>
      <c r="Z14" s="151">
        <v>8.3795856711264577E-2</v>
      </c>
      <c r="AA14" s="151">
        <v>83.795856711264577</v>
      </c>
      <c r="AB14" s="154">
        <v>0.30885889068502009</v>
      </c>
      <c r="AC14" s="154">
        <v>9.3792909497463377</v>
      </c>
      <c r="AD14" s="152">
        <v>110.71108588692211</v>
      </c>
    </row>
    <row r="15" spans="1:30" ht="15.75" x14ac:dyDescent="0.25">
      <c r="A15" s="83" t="s">
        <v>46</v>
      </c>
      <c r="B15" s="33">
        <v>43678</v>
      </c>
      <c r="C15" s="91">
        <v>3.0091742729182505</v>
      </c>
      <c r="D15" s="92">
        <v>32.667640358999158</v>
      </c>
      <c r="E15" s="92">
        <v>0.1327093088478945</v>
      </c>
      <c r="F15" s="92">
        <v>0.36044812586339003</v>
      </c>
      <c r="G15" s="92">
        <v>636.77649956835796</v>
      </c>
      <c r="H15" s="92">
        <v>0.60703844152577213</v>
      </c>
      <c r="I15" s="92">
        <v>12.573831977121626</v>
      </c>
      <c r="J15" s="92">
        <v>1.5160610487859867</v>
      </c>
      <c r="K15" s="92">
        <v>3.5197174586787554</v>
      </c>
      <c r="L15" s="92">
        <v>2.4835476161751489</v>
      </c>
      <c r="M15" s="93">
        <v>51.903073376565686</v>
      </c>
      <c r="N15" s="150">
        <v>42.128439820855505</v>
      </c>
      <c r="O15" s="151">
        <v>457.3469650259882</v>
      </c>
      <c r="P15" s="151">
        <v>1.8579303238705229</v>
      </c>
      <c r="Q15" s="151">
        <v>5.0462737620874609</v>
      </c>
      <c r="R15" s="151">
        <v>8914.8709939570108</v>
      </c>
      <c r="S15" s="151">
        <v>8.4985381813608107</v>
      </c>
      <c r="T15" s="151">
        <v>176.03364767970277</v>
      </c>
      <c r="U15" s="151">
        <v>21.224854683003812</v>
      </c>
      <c r="V15" s="151">
        <v>49.276044421502576</v>
      </c>
      <c r="W15" s="151">
        <v>34.769666626452086</v>
      </c>
      <c r="X15" s="152">
        <v>726.64302727191966</v>
      </c>
      <c r="Y15" s="150">
        <v>33.666666666666679</v>
      </c>
      <c r="Z15" s="151">
        <v>0.32483714285714282</v>
      </c>
      <c r="AA15" s="151">
        <v>324.83714285714285</v>
      </c>
      <c r="AB15" s="154">
        <v>0.97584299985876899</v>
      </c>
      <c r="AC15" s="154">
        <v>20.393911715564908</v>
      </c>
      <c r="AD15" s="152">
        <v>944.88628114285734</v>
      </c>
    </row>
    <row r="16" spans="1:30" ht="15.75" x14ac:dyDescent="0.25">
      <c r="A16" s="83" t="s">
        <v>46</v>
      </c>
      <c r="B16" s="33">
        <v>43709</v>
      </c>
      <c r="C16" s="91">
        <v>0.74831242877677739</v>
      </c>
      <c r="D16" s="92">
        <v>42.47067172143943</v>
      </c>
      <c r="E16" s="92">
        <v>0.11850296592277051</v>
      </c>
      <c r="F16" s="92">
        <v>0.27049731800913601</v>
      </c>
      <c r="G16" s="92">
        <v>1418.085044939565</v>
      </c>
      <c r="H16" s="92">
        <v>0.46004131724759939</v>
      </c>
      <c r="I16" s="92">
        <v>5.9687864955663379</v>
      </c>
      <c r="J16" s="92">
        <v>0.24442519359781845</v>
      </c>
      <c r="K16" s="92">
        <v>42.822564604532026</v>
      </c>
      <c r="L16" s="92">
        <v>0.9749638288545539</v>
      </c>
      <c r="M16" s="93">
        <v>92.128838216237341</v>
      </c>
      <c r="N16" s="150">
        <v>10.476374002874884</v>
      </c>
      <c r="O16" s="151">
        <v>594.58940410015202</v>
      </c>
      <c r="P16" s="151">
        <v>1.6590415229187871</v>
      </c>
      <c r="Q16" s="151">
        <v>3.7869624521279039</v>
      </c>
      <c r="R16" s="151">
        <v>19853.190629153909</v>
      </c>
      <c r="S16" s="151">
        <v>6.4405784414663918</v>
      </c>
      <c r="T16" s="151">
        <v>83.563010937928738</v>
      </c>
      <c r="U16" s="151">
        <v>3.4219527103694585</v>
      </c>
      <c r="V16" s="151">
        <v>599.51590446344835</v>
      </c>
      <c r="W16" s="151">
        <v>13.649493603963755</v>
      </c>
      <c r="X16" s="152">
        <v>1289.8037350273228</v>
      </c>
      <c r="Y16" s="150">
        <v>5.8166666666666549</v>
      </c>
      <c r="Z16" s="151">
        <v>0.12294277929155313</v>
      </c>
      <c r="AA16" s="151">
        <v>122.94277929155314</v>
      </c>
      <c r="AB16" s="154">
        <v>0.14498841711688548</v>
      </c>
      <c r="AC16" s="154">
        <v>13.700625631910068</v>
      </c>
      <c r="AD16" s="152">
        <v>61.786123160762813</v>
      </c>
    </row>
    <row r="17" spans="1:30" ht="15.75" x14ac:dyDescent="0.25">
      <c r="A17" s="135" t="s">
        <v>46</v>
      </c>
      <c r="B17" s="33">
        <v>43739</v>
      </c>
      <c r="C17" s="144">
        <v>0.77669296803335708</v>
      </c>
      <c r="D17" s="92">
        <v>43.375978769915889</v>
      </c>
      <c r="E17" s="92">
        <v>0.15693147539420499</v>
      </c>
      <c r="F17" s="92">
        <v>0.58398583040863805</v>
      </c>
      <c r="G17" s="92">
        <v>690.05447293512248</v>
      </c>
      <c r="H17" s="92">
        <v>7.0704988132902213E-2</v>
      </c>
      <c r="I17" s="92">
        <v>6.7699704776246703</v>
      </c>
      <c r="J17" s="92">
        <v>0.86383460969078163</v>
      </c>
      <c r="K17" s="92">
        <v>42.86178277324403</v>
      </c>
      <c r="L17" s="92">
        <v>1.5185254282323219</v>
      </c>
      <c r="M17" s="93">
        <v>93.941356464212149</v>
      </c>
      <c r="N17" s="150">
        <v>10.873701552466999</v>
      </c>
      <c r="O17" s="151">
        <v>607.26370277882245</v>
      </c>
      <c r="P17" s="151">
        <v>2.1970406555188697</v>
      </c>
      <c r="Q17" s="151">
        <v>8.1758016257209327</v>
      </c>
      <c r="R17" s="151">
        <v>9660.7626210917151</v>
      </c>
      <c r="S17" s="151">
        <v>0.98986983386063099</v>
      </c>
      <c r="T17" s="151">
        <v>94.77958668674539</v>
      </c>
      <c r="U17" s="151">
        <v>12.093684535670942</v>
      </c>
      <c r="V17" s="151">
        <v>600.0649588254164</v>
      </c>
      <c r="W17" s="151">
        <v>21.259355995252506</v>
      </c>
      <c r="X17" s="152">
        <v>1315.1789904989701</v>
      </c>
      <c r="Y17" s="150">
        <v>9.1249999999999911</v>
      </c>
      <c r="Z17" s="151">
        <v>0.16235294117647059</v>
      </c>
      <c r="AA17" s="151">
        <v>162.35294117647058</v>
      </c>
      <c r="AB17" s="154">
        <v>0.29821123929717014</v>
      </c>
      <c r="AC17" s="154">
        <v>18.448402517079195</v>
      </c>
      <c r="AD17" s="152">
        <v>127.9990588235293</v>
      </c>
    </row>
    <row r="18" spans="1:30" ht="15.75" x14ac:dyDescent="0.25">
      <c r="A18" s="135" t="s">
        <v>46</v>
      </c>
      <c r="B18" s="33">
        <v>43770</v>
      </c>
      <c r="C18" s="141">
        <v>2.049149838780945</v>
      </c>
      <c r="D18" s="92">
        <v>35.606767382451899</v>
      </c>
      <c r="E18" s="92">
        <v>0.14124064411832699</v>
      </c>
      <c r="F18" s="92">
        <v>0.28560066448058996</v>
      </c>
      <c r="G18" s="92">
        <v>463.20977477308497</v>
      </c>
      <c r="H18" s="92">
        <v>0.39123405448581244</v>
      </c>
      <c r="I18" s="92">
        <v>14.807397185794187</v>
      </c>
      <c r="J18" s="92">
        <v>0.68237638140334211</v>
      </c>
      <c r="K18" s="92">
        <v>36.829180819467233</v>
      </c>
      <c r="L18" s="92">
        <v>1.3592111003697445</v>
      </c>
      <c r="M18" s="93">
        <v>89.43373587061258</v>
      </c>
      <c r="N18" s="150">
        <v>28.68809774293323</v>
      </c>
      <c r="O18" s="151">
        <v>498.4947433543266</v>
      </c>
      <c r="P18" s="151">
        <v>1.9773690176565779</v>
      </c>
      <c r="Q18" s="151">
        <v>3.9984093027282595</v>
      </c>
      <c r="R18" s="151">
        <v>6484.9368468231896</v>
      </c>
      <c r="S18" s="151">
        <v>5.4772767628013739</v>
      </c>
      <c r="T18" s="151">
        <v>207.30356060111862</v>
      </c>
      <c r="U18" s="151">
        <v>9.5532693396467891</v>
      </c>
      <c r="V18" s="151">
        <v>515.60853147254124</v>
      </c>
      <c r="W18" s="151">
        <v>19.028955405176422</v>
      </c>
      <c r="X18" s="152">
        <v>1252.072302188576</v>
      </c>
      <c r="Y18" s="150">
        <v>10.833333333333297</v>
      </c>
      <c r="Z18" s="151">
        <v>0.22502117647058828</v>
      </c>
      <c r="AA18" s="151">
        <v>225.02117647058827</v>
      </c>
      <c r="AB18" s="154">
        <v>0.36995770934891925</v>
      </c>
      <c r="AC18" s="154">
        <v>24.342576404951057</v>
      </c>
      <c r="AD18" s="152">
        <v>210.61982117646991</v>
      </c>
    </row>
    <row r="19" spans="1:30" x14ac:dyDescent="0.25">
      <c r="A19" s="23" t="s">
        <v>47</v>
      </c>
      <c r="B19" s="33">
        <v>43191</v>
      </c>
      <c r="C19" s="27">
        <v>1.7331737123279707</v>
      </c>
      <c r="D19" s="28">
        <v>65.683984251841693</v>
      </c>
      <c r="E19" s="28">
        <v>1.620072623774806</v>
      </c>
      <c r="F19" s="28">
        <v>1.9128034403533589</v>
      </c>
      <c r="G19" s="28">
        <v>689.69883775594701</v>
      </c>
      <c r="H19" s="28">
        <v>0.50851486452733585</v>
      </c>
      <c r="I19" s="28">
        <v>8.9819535783041751</v>
      </c>
      <c r="J19" s="28">
        <v>0.80726656715797773</v>
      </c>
      <c r="K19" s="28">
        <v>34.420991044638413</v>
      </c>
      <c r="L19" s="28">
        <v>3.2285848720386725</v>
      </c>
      <c r="M19" s="29">
        <v>112.44017521088705</v>
      </c>
      <c r="N19" s="27">
        <v>24.264431972591588</v>
      </c>
      <c r="O19" s="28">
        <v>919.57577952578367</v>
      </c>
      <c r="P19" s="28">
        <v>22.681016732847283</v>
      </c>
      <c r="Q19" s="28">
        <v>59.296906650954128</v>
      </c>
      <c r="R19" s="28">
        <v>19380.537340942112</v>
      </c>
      <c r="S19" s="28">
        <v>15.763960800347412</v>
      </c>
      <c r="T19" s="28">
        <v>125.74735009625846</v>
      </c>
      <c r="U19" s="28">
        <v>25.02526358189731</v>
      </c>
      <c r="V19" s="28">
        <v>481.89387462493778</v>
      </c>
      <c r="W19" s="28">
        <v>100.08613103319885</v>
      </c>
      <c r="X19" s="29">
        <v>1574.1624529524188</v>
      </c>
      <c r="Y19" s="27">
        <v>6</v>
      </c>
      <c r="Z19" s="28">
        <v>4.655172413793103E-2</v>
      </c>
      <c r="AA19" s="28">
        <v>46.551724137931032</v>
      </c>
      <c r="AB19" s="28">
        <v>0.40255332150732109</v>
      </c>
      <c r="AC19" s="28">
        <v>6.3313899487024186</v>
      </c>
      <c r="AD19" s="29">
        <v>24.132413793103449</v>
      </c>
    </row>
    <row r="20" spans="1:30" x14ac:dyDescent="0.25">
      <c r="A20" s="23" t="s">
        <v>47</v>
      </c>
      <c r="B20" s="33">
        <v>43221</v>
      </c>
      <c r="C20" s="27">
        <v>1.4623208410052024</v>
      </c>
      <c r="D20" s="28">
        <v>36.525711020982556</v>
      </c>
      <c r="E20" s="28">
        <v>0.86704241832618545</v>
      </c>
      <c r="F20" s="28">
        <v>1.1427887673086201</v>
      </c>
      <c r="G20" s="28">
        <v>337.44326054288797</v>
      </c>
      <c r="H20" s="28">
        <v>3.9758413011948206E-2</v>
      </c>
      <c r="I20" s="28">
        <v>0.51607787240259939</v>
      </c>
      <c r="J20" s="28">
        <v>1.4022654276392272</v>
      </c>
      <c r="K20" s="28">
        <v>25.105112445545849</v>
      </c>
      <c r="L20" s="28">
        <v>2.5848126079597957</v>
      </c>
      <c r="M20" s="29">
        <v>64.476264598262389</v>
      </c>
      <c r="N20" s="27">
        <v>20.472491774072836</v>
      </c>
      <c r="O20" s="28">
        <v>511.35995429375578</v>
      </c>
      <c r="P20" s="28">
        <v>12.138593856566596</v>
      </c>
      <c r="Q20" s="28">
        <v>35.42645178656722</v>
      </c>
      <c r="R20" s="28">
        <v>9482.1556212551532</v>
      </c>
      <c r="S20" s="28">
        <v>1.2325108033703944</v>
      </c>
      <c r="T20" s="28">
        <v>7.2250902136363919</v>
      </c>
      <c r="U20" s="28">
        <v>43.470228256816043</v>
      </c>
      <c r="V20" s="28">
        <v>351.4715742376419</v>
      </c>
      <c r="W20" s="28">
        <v>80.129190846753673</v>
      </c>
      <c r="X20" s="29">
        <v>902.66770437567345</v>
      </c>
      <c r="Y20" s="27">
        <v>2.6333333333333302</v>
      </c>
      <c r="Z20" s="28">
        <v>0.15326586249393134</v>
      </c>
      <c r="AA20" s="28">
        <v>153.26586249393134</v>
      </c>
      <c r="AB20" s="28">
        <v>1.0610844087803211</v>
      </c>
      <c r="AC20" s="28">
        <v>11.953279663766319</v>
      </c>
      <c r="AD20" s="29">
        <v>34.871049034619219</v>
      </c>
    </row>
    <row r="21" spans="1:30" x14ac:dyDescent="0.25">
      <c r="A21" s="23" t="s">
        <v>47</v>
      </c>
      <c r="B21" s="33">
        <v>43282</v>
      </c>
      <c r="C21" s="27">
        <v>2.2756521676884089</v>
      </c>
      <c r="D21" s="28">
        <v>57.838477642297235</v>
      </c>
      <c r="E21" s="28">
        <v>1.0060747330761686</v>
      </c>
      <c r="F21" s="28">
        <v>0.99641706309357347</v>
      </c>
      <c r="G21" s="28">
        <v>373.097554160588</v>
      </c>
      <c r="H21" s="28">
        <v>0.41939956149537816</v>
      </c>
      <c r="I21" s="28">
        <v>8.6913992975480774</v>
      </c>
      <c r="J21" s="28">
        <v>0.44447683442995312</v>
      </c>
      <c r="K21" s="28">
        <v>13.562752162716457</v>
      </c>
      <c r="L21" s="28">
        <v>1.8602934590189046</v>
      </c>
      <c r="M21" s="29">
        <v>83.374356003326341</v>
      </c>
      <c r="N21" s="27">
        <v>31.859130347637723</v>
      </c>
      <c r="O21" s="28">
        <v>809.73868699216132</v>
      </c>
      <c r="P21" s="28">
        <v>14.08504626306636</v>
      </c>
      <c r="Q21" s="28">
        <v>30.888928955900777</v>
      </c>
      <c r="R21" s="28">
        <v>10484.041271912523</v>
      </c>
      <c r="S21" s="28">
        <v>13.001386406356723</v>
      </c>
      <c r="T21" s="28">
        <v>121.67959016567309</v>
      </c>
      <c r="U21" s="28">
        <v>13.778781867328547</v>
      </c>
      <c r="V21" s="28">
        <v>189.87853027803038</v>
      </c>
      <c r="W21" s="28">
        <v>57.669097229586043</v>
      </c>
      <c r="X21" s="29">
        <v>1167.2409840465689</v>
      </c>
      <c r="Y21" s="27">
        <v>14.549999999999979</v>
      </c>
      <c r="Z21" s="28">
        <v>0.16192941176470588</v>
      </c>
      <c r="AA21" s="28">
        <v>161.92941176470589</v>
      </c>
      <c r="AB21" s="28">
        <v>0.80683110645596623</v>
      </c>
      <c r="AC21" s="28">
        <v>16.330519808725018</v>
      </c>
      <c r="AD21" s="29">
        <v>203.56470211764679</v>
      </c>
    </row>
    <row r="22" spans="1:30" x14ac:dyDescent="0.25">
      <c r="A22" s="23" t="s">
        <v>47</v>
      </c>
      <c r="B22" s="33">
        <v>43313</v>
      </c>
      <c r="C22" s="27">
        <v>2.7210826813103193</v>
      </c>
      <c r="D22" s="28">
        <v>42.912136373173063</v>
      </c>
      <c r="E22" s="28">
        <v>0.34877272395153847</v>
      </c>
      <c r="F22" s="28">
        <v>0.56204322571557397</v>
      </c>
      <c r="G22" s="28">
        <v>538.60390048938393</v>
      </c>
      <c r="H22" s="28">
        <v>0.76727228211358123</v>
      </c>
      <c r="I22" s="28">
        <v>16.416214293978772</v>
      </c>
      <c r="J22" s="28">
        <v>0.68843911097974109</v>
      </c>
      <c r="K22" s="28">
        <v>8.9552522521350468</v>
      </c>
      <c r="L22" s="28">
        <v>2.0177546188088962</v>
      </c>
      <c r="M22" s="29">
        <v>71.35345832454874</v>
      </c>
      <c r="N22" s="27">
        <v>38.095157538344466</v>
      </c>
      <c r="O22" s="28">
        <v>600.76990922442292</v>
      </c>
      <c r="P22" s="28">
        <v>4.8828181353215383</v>
      </c>
      <c r="Q22" s="28">
        <v>17.423339997182794</v>
      </c>
      <c r="R22" s="28">
        <v>15134.769603751689</v>
      </c>
      <c r="S22" s="28">
        <v>23.785440745521019</v>
      </c>
      <c r="T22" s="28">
        <v>229.82700011570282</v>
      </c>
      <c r="U22" s="28">
        <v>21.341612440371975</v>
      </c>
      <c r="V22" s="28">
        <v>125.37353152989066</v>
      </c>
      <c r="W22" s="28">
        <v>62.550393183075784</v>
      </c>
      <c r="X22" s="29">
        <v>998.94841654368236</v>
      </c>
      <c r="Y22" s="31">
        <v>45.800000000000004</v>
      </c>
      <c r="Z22" s="28">
        <v>0.35162790697674418</v>
      </c>
      <c r="AA22" s="28">
        <v>351.62790697674416</v>
      </c>
      <c r="AB22" s="28">
        <v>1.9003216753904264</v>
      </c>
      <c r="AC22" s="28">
        <v>30.348703372635743</v>
      </c>
      <c r="AD22" s="29">
        <v>1391.4338232558141</v>
      </c>
    </row>
    <row r="23" spans="1:30" x14ac:dyDescent="0.25">
      <c r="A23" s="23" t="s">
        <v>47</v>
      </c>
      <c r="B23" s="33">
        <v>43344</v>
      </c>
      <c r="C23" s="27">
        <v>0.91145604689365678</v>
      </c>
      <c r="D23" s="28">
        <v>26.973466118990775</v>
      </c>
      <c r="E23" s="28">
        <v>0.18091903864280551</v>
      </c>
      <c r="F23" s="28">
        <v>0.24082721578802302</v>
      </c>
      <c r="G23" s="28">
        <v>205.293018693937</v>
      </c>
      <c r="H23" s="28">
        <v>0.64996475036095347</v>
      </c>
      <c r="I23" s="28">
        <v>13.736880282461604</v>
      </c>
      <c r="J23" s="28">
        <v>0.36627968197221039</v>
      </c>
      <c r="K23" s="28">
        <v>8.5333218800144479</v>
      </c>
      <c r="L23" s="28">
        <v>1.2570716481211868</v>
      </c>
      <c r="M23" s="29">
        <v>50.336043367003292</v>
      </c>
      <c r="N23" s="27">
        <v>12.760384656511196</v>
      </c>
      <c r="O23" s="28">
        <v>377.62852566587082</v>
      </c>
      <c r="P23" s="28">
        <v>2.5328665409992772</v>
      </c>
      <c r="Q23" s="28">
        <v>7.4656436894287133</v>
      </c>
      <c r="R23" s="28">
        <v>5768.7338252996296</v>
      </c>
      <c r="S23" s="28">
        <v>20.148907261189557</v>
      </c>
      <c r="T23" s="28">
        <v>192.31632395446246</v>
      </c>
      <c r="U23" s="28">
        <v>11.354670141138522</v>
      </c>
      <c r="V23" s="28">
        <v>119.46650632020227</v>
      </c>
      <c r="W23" s="28">
        <v>38.969221091756793</v>
      </c>
      <c r="X23" s="29">
        <v>704.70460713804607</v>
      </c>
      <c r="Y23" s="27">
        <v>32.500000000000007</v>
      </c>
      <c r="Z23" s="28">
        <v>0.92500000000000004</v>
      </c>
      <c r="AA23" s="28">
        <v>925</v>
      </c>
      <c r="AB23" s="28">
        <v>3.1144201496532031</v>
      </c>
      <c r="AC23" s="28">
        <v>56.31999220247264</v>
      </c>
      <c r="AD23" s="29">
        <v>2597.400000000001</v>
      </c>
    </row>
    <row r="24" spans="1:30" x14ac:dyDescent="0.25">
      <c r="A24" s="23" t="s">
        <v>47</v>
      </c>
      <c r="B24" s="33">
        <v>43374</v>
      </c>
      <c r="C24" s="27">
        <v>1.2356017097344036</v>
      </c>
      <c r="D24" s="28">
        <v>50.040975524804573</v>
      </c>
      <c r="E24" s="28">
        <v>0.17798622582068102</v>
      </c>
      <c r="F24" s="28">
        <v>0.47222141075684998</v>
      </c>
      <c r="G24" s="28">
        <v>211.83485740839751</v>
      </c>
      <c r="H24" s="28">
        <v>0.34397107635711671</v>
      </c>
      <c r="I24" s="28">
        <v>5.4200866691278309</v>
      </c>
      <c r="J24" s="28">
        <v>0.95490103127195958</v>
      </c>
      <c r="K24" s="28">
        <v>13.2107133438357</v>
      </c>
      <c r="L24" s="28">
        <v>1.7710935183859262</v>
      </c>
      <c r="M24" s="29">
        <v>70.085363473323184</v>
      </c>
      <c r="N24" s="27">
        <v>17.298423936281651</v>
      </c>
      <c r="O24" s="28">
        <v>700.57365734726397</v>
      </c>
      <c r="P24" s="28">
        <v>2.4918071614895343</v>
      </c>
      <c r="Q24" s="28">
        <v>14.638863733462349</v>
      </c>
      <c r="R24" s="28">
        <v>5952.5594931759706</v>
      </c>
      <c r="S24" s="28">
        <v>10.663103367070619</v>
      </c>
      <c r="T24" s="28">
        <v>75.881213367789627</v>
      </c>
      <c r="U24" s="28">
        <v>29.601931969430748</v>
      </c>
      <c r="V24" s="28">
        <v>184.94998681369981</v>
      </c>
      <c r="W24" s="28">
        <v>54.903899069963714</v>
      </c>
      <c r="X24" s="29">
        <v>981.19508862652458</v>
      </c>
      <c r="Y24" s="27">
        <v>7.5000000000000213</v>
      </c>
      <c r="Z24" s="28">
        <v>0.57179514480408866</v>
      </c>
      <c r="AA24" s="28">
        <v>571.79514480408864</v>
      </c>
      <c r="AB24" s="28">
        <v>2.712422844203239</v>
      </c>
      <c r="AC24" s="28">
        <v>48.474079584387624</v>
      </c>
      <c r="AD24" s="29">
        <v>370.52325383305049</v>
      </c>
    </row>
    <row r="25" spans="1:30" x14ac:dyDescent="0.25">
      <c r="A25" s="23" t="s">
        <v>47</v>
      </c>
      <c r="B25" s="33">
        <v>43435</v>
      </c>
      <c r="C25" s="27">
        <v>2.5884049850001594</v>
      </c>
      <c r="D25" s="28">
        <v>60.574083347246116</v>
      </c>
      <c r="E25" s="28">
        <v>0.34628646800013596</v>
      </c>
      <c r="F25" s="28">
        <v>3.59919864023585</v>
      </c>
      <c r="G25" s="28">
        <v>222.14454976773698</v>
      </c>
      <c r="H25" s="28">
        <v>4.0958492337671872</v>
      </c>
      <c r="I25" s="28">
        <v>6.6017105497419362</v>
      </c>
      <c r="J25" s="28">
        <v>2.8458418349357539</v>
      </c>
      <c r="K25" s="28">
        <v>19.310728719861544</v>
      </c>
      <c r="L25" s="28">
        <v>10.540889708938792</v>
      </c>
      <c r="M25" s="29">
        <v>89.421214069849896</v>
      </c>
      <c r="N25" s="27">
        <v>36.237669790002229</v>
      </c>
      <c r="O25" s="28">
        <v>848.0371668614456</v>
      </c>
      <c r="P25" s="28">
        <v>4.8480105520019032</v>
      </c>
      <c r="Q25" s="28">
        <v>111.57515784731135</v>
      </c>
      <c r="R25" s="28">
        <v>6242.2618484734094</v>
      </c>
      <c r="S25" s="28">
        <v>126.97132624678281</v>
      </c>
      <c r="T25" s="28">
        <v>92.423947696387103</v>
      </c>
      <c r="U25" s="28">
        <v>88.221096883008371</v>
      </c>
      <c r="V25" s="28">
        <v>270.35020207806161</v>
      </c>
      <c r="W25" s="28">
        <v>326.76758097710257</v>
      </c>
      <c r="X25" s="29">
        <v>1251.8969969778987</v>
      </c>
      <c r="Y25" s="27">
        <v>5.694444444444434</v>
      </c>
      <c r="Z25" s="28">
        <v>0.29111558366877521</v>
      </c>
      <c r="AA25" s="28">
        <v>291.11558366877523</v>
      </c>
      <c r="AB25" s="28">
        <v>8.2189844691998104</v>
      </c>
      <c r="AC25" s="28">
        <v>31.488197037270439</v>
      </c>
      <c r="AD25" s="29">
        <v>143.22886716503714</v>
      </c>
    </row>
    <row r="26" spans="1:30" x14ac:dyDescent="0.25">
      <c r="A26" s="23" t="s">
        <v>47</v>
      </c>
      <c r="B26" s="33">
        <v>43497</v>
      </c>
      <c r="C26" s="27">
        <v>0.5</v>
      </c>
      <c r="D26" s="28">
        <v>92.22</v>
      </c>
      <c r="E26" s="28">
        <v>0.23</v>
      </c>
      <c r="F26" s="28">
        <v>0.47</v>
      </c>
      <c r="G26" s="28">
        <v>405.1</v>
      </c>
      <c r="H26" s="28">
        <v>0.1</v>
      </c>
      <c r="I26" s="28">
        <v>2.15</v>
      </c>
      <c r="J26" s="28">
        <v>0.19</v>
      </c>
      <c r="K26" s="28">
        <v>7.92</v>
      </c>
      <c r="L26" s="28">
        <v>0.76</v>
      </c>
      <c r="M26" s="29">
        <v>103.02</v>
      </c>
      <c r="N26" s="27">
        <v>6.96</v>
      </c>
      <c r="O26" s="28">
        <v>1291.1099999999999</v>
      </c>
      <c r="P26" s="28">
        <v>3.2</v>
      </c>
      <c r="Q26" s="28">
        <v>14.43</v>
      </c>
      <c r="R26" s="28">
        <v>11383.18</v>
      </c>
      <c r="S26" s="28">
        <v>3.05</v>
      </c>
      <c r="T26" s="28">
        <v>30.16</v>
      </c>
      <c r="U26" s="28">
        <v>5.96</v>
      </c>
      <c r="V26" s="28">
        <v>110.88</v>
      </c>
      <c r="W26" s="28">
        <v>23.43</v>
      </c>
      <c r="X26" s="29">
        <v>1442.32</v>
      </c>
      <c r="Y26" s="27">
        <v>0.1</v>
      </c>
      <c r="Z26" s="28">
        <v>0.02</v>
      </c>
      <c r="AA26" s="28">
        <v>22.13</v>
      </c>
      <c r="AB26" s="28">
        <v>0</v>
      </c>
      <c r="AC26" s="28">
        <v>2.8</v>
      </c>
      <c r="AD26" s="29">
        <v>0.22</v>
      </c>
    </row>
    <row r="27" spans="1:30" x14ac:dyDescent="0.25">
      <c r="A27" s="23" t="s">
        <v>47</v>
      </c>
      <c r="B27" s="33">
        <v>43525</v>
      </c>
      <c r="C27" s="27">
        <v>1.85</v>
      </c>
      <c r="D27" s="28">
        <v>90.78</v>
      </c>
      <c r="E27" s="28">
        <v>0.75</v>
      </c>
      <c r="F27" s="28">
        <v>1.23</v>
      </c>
      <c r="G27" s="28">
        <v>550.11</v>
      </c>
      <c r="H27" s="28">
        <v>0.25</v>
      </c>
      <c r="I27" s="28">
        <v>5.39</v>
      </c>
      <c r="J27" s="28">
        <v>0.79</v>
      </c>
      <c r="K27" s="28">
        <v>19.010000000000002</v>
      </c>
      <c r="L27" s="28">
        <v>2.27</v>
      </c>
      <c r="M27" s="29">
        <v>117.78</v>
      </c>
      <c r="N27" s="27">
        <v>25.94</v>
      </c>
      <c r="O27" s="28">
        <v>1270.94</v>
      </c>
      <c r="P27" s="28">
        <v>10.45</v>
      </c>
      <c r="Q27" s="28">
        <v>38.01</v>
      </c>
      <c r="R27" s="28">
        <v>15457.95</v>
      </c>
      <c r="S27" s="28">
        <v>7.85</v>
      </c>
      <c r="T27" s="28">
        <v>75.41</v>
      </c>
      <c r="U27" s="28">
        <v>24.55</v>
      </c>
      <c r="V27" s="28">
        <v>266.18</v>
      </c>
      <c r="W27" s="28">
        <v>70.41</v>
      </c>
      <c r="X27" s="29">
        <v>1648.92</v>
      </c>
      <c r="Y27" s="27">
        <v>3.4</v>
      </c>
      <c r="Z27" s="28">
        <v>0.05</v>
      </c>
      <c r="AA27" s="28">
        <v>47.18</v>
      </c>
      <c r="AB27" s="28">
        <v>0.3</v>
      </c>
      <c r="AC27" s="28">
        <v>6.7</v>
      </c>
      <c r="AD27" s="29">
        <v>13.93</v>
      </c>
    </row>
    <row r="28" spans="1:30" x14ac:dyDescent="0.25">
      <c r="A28" s="23" t="s">
        <v>47</v>
      </c>
      <c r="B28" s="33">
        <v>43556</v>
      </c>
      <c r="C28" s="27">
        <v>0.9</v>
      </c>
      <c r="D28" s="28">
        <v>71.86</v>
      </c>
      <c r="E28" s="28">
        <v>0.51</v>
      </c>
      <c r="F28" s="28">
        <v>0.57999999999999996</v>
      </c>
      <c r="G28" s="28">
        <v>477.98</v>
      </c>
      <c r="H28" s="28">
        <v>0.21</v>
      </c>
      <c r="I28" s="28">
        <v>1.99</v>
      </c>
      <c r="J28" s="28">
        <v>0.81</v>
      </c>
      <c r="K28" s="28">
        <v>16.079999999999998</v>
      </c>
      <c r="L28" s="28">
        <v>1.6</v>
      </c>
      <c r="M28" s="29">
        <v>91.33</v>
      </c>
      <c r="N28" s="27">
        <v>12.54</v>
      </c>
      <c r="O28" s="28">
        <v>1006.02</v>
      </c>
      <c r="P28" s="28">
        <v>7.2</v>
      </c>
      <c r="Q28" s="28">
        <v>18.100000000000001</v>
      </c>
      <c r="R28" s="28">
        <v>13431.12</v>
      </c>
      <c r="S28" s="28">
        <v>6.41</v>
      </c>
      <c r="T28" s="28">
        <v>27.84</v>
      </c>
      <c r="U28" s="28">
        <v>24.98</v>
      </c>
      <c r="V28" s="28">
        <v>225.07</v>
      </c>
      <c r="W28" s="28">
        <v>49.49</v>
      </c>
      <c r="X28" s="29">
        <v>1278.68</v>
      </c>
      <c r="Y28" s="27">
        <v>0.5</v>
      </c>
      <c r="Z28" s="28">
        <v>0.01</v>
      </c>
      <c r="AA28" s="28">
        <v>5.97</v>
      </c>
      <c r="AB28" s="28">
        <v>0</v>
      </c>
      <c r="AC28" s="28">
        <v>0.7</v>
      </c>
      <c r="AD28" s="29">
        <v>0.26</v>
      </c>
    </row>
    <row r="29" spans="1:30" x14ac:dyDescent="0.25">
      <c r="A29" s="23" t="s">
        <v>47</v>
      </c>
      <c r="B29" s="33">
        <v>43586</v>
      </c>
      <c r="C29" s="27">
        <v>1.58</v>
      </c>
      <c r="D29" s="28">
        <v>68.53</v>
      </c>
      <c r="E29" s="28">
        <v>1.25</v>
      </c>
      <c r="F29" s="28">
        <v>1.44</v>
      </c>
      <c r="G29" s="28">
        <v>666.25</v>
      </c>
      <c r="H29" s="28">
        <v>0.25</v>
      </c>
      <c r="I29" s="28">
        <v>5.98</v>
      </c>
      <c r="J29" s="28">
        <v>0.18</v>
      </c>
      <c r="K29" s="28">
        <v>14.19</v>
      </c>
      <c r="L29" s="28">
        <v>1.87</v>
      </c>
      <c r="M29" s="29">
        <v>91.54</v>
      </c>
      <c r="N29" s="27">
        <v>22.15</v>
      </c>
      <c r="O29" s="28">
        <v>959.41</v>
      </c>
      <c r="P29" s="28">
        <v>17.47</v>
      </c>
      <c r="Q29" s="28">
        <v>44.52</v>
      </c>
      <c r="R29" s="28">
        <v>18721.560000000001</v>
      </c>
      <c r="S29" s="28">
        <v>7.69</v>
      </c>
      <c r="T29" s="28">
        <v>83.76</v>
      </c>
      <c r="U29" s="28">
        <v>5.73</v>
      </c>
      <c r="V29" s="28">
        <v>198.7</v>
      </c>
      <c r="W29" s="28">
        <v>57.94</v>
      </c>
      <c r="X29" s="29">
        <v>1281.49</v>
      </c>
      <c r="Y29" s="27">
        <v>1.38</v>
      </c>
      <c r="Z29" s="28">
        <v>0.06</v>
      </c>
      <c r="AA29" s="28">
        <v>64.14</v>
      </c>
      <c r="AB29" s="28">
        <v>0.3</v>
      </c>
      <c r="AC29" s="28">
        <v>7.1</v>
      </c>
      <c r="AD29" s="29">
        <v>7.62</v>
      </c>
    </row>
    <row r="30" spans="1:30" x14ac:dyDescent="0.25">
      <c r="A30" s="23" t="s">
        <v>47</v>
      </c>
      <c r="B30" s="33">
        <v>43617</v>
      </c>
      <c r="C30" s="27">
        <v>4.4294720024916776</v>
      </c>
      <c r="D30" s="28">
        <v>51.157085659352269</v>
      </c>
      <c r="E30" s="28">
        <v>1.2387632698792799</v>
      </c>
      <c r="F30" s="28">
        <v>0.55316195959532399</v>
      </c>
      <c r="G30" s="28">
        <v>618.18177240525097</v>
      </c>
      <c r="H30" s="28">
        <v>1.4552604404176563</v>
      </c>
      <c r="I30" s="28">
        <v>33.70397634510072</v>
      </c>
      <c r="J30" s="28">
        <v>2.1766345334184378</v>
      </c>
      <c r="K30" s="28">
        <v>39.328053599164988</v>
      </c>
      <c r="L30" s="28">
        <v>4.1850569334314178</v>
      </c>
      <c r="M30" s="29">
        <v>129.85735087598894</v>
      </c>
      <c r="N30" s="27">
        <v>62.012608034883485</v>
      </c>
      <c r="O30" s="28">
        <v>716.19919923093175</v>
      </c>
      <c r="P30" s="28">
        <v>17.342685778309917</v>
      </c>
      <c r="Q30" s="28">
        <v>7.7442674343345361</v>
      </c>
      <c r="R30" s="28">
        <v>8654.544813673514</v>
      </c>
      <c r="S30" s="28">
        <v>20.373646165847187</v>
      </c>
      <c r="T30" s="28">
        <v>471.85566883141007</v>
      </c>
      <c r="U30" s="28">
        <v>30.472883467858129</v>
      </c>
      <c r="V30" s="28">
        <v>550.59275038830981</v>
      </c>
      <c r="W30" s="28">
        <v>58.590797068039848</v>
      </c>
      <c r="X30" s="29">
        <v>1818.0029122638452</v>
      </c>
      <c r="Y30" s="27">
        <v>2.6666666666667123</v>
      </c>
      <c r="Z30" s="28">
        <v>0.17348031496062993</v>
      </c>
      <c r="AA30" s="28">
        <v>173.48031496062993</v>
      </c>
      <c r="AB30" s="28">
        <v>0.87819983387924305</v>
      </c>
      <c r="AC30" s="28">
        <v>27.249498819550745</v>
      </c>
      <c r="AD30" s="29">
        <v>39.969864566929822</v>
      </c>
    </row>
    <row r="31" spans="1:30" ht="15.75" x14ac:dyDescent="0.25">
      <c r="A31" s="83" t="s">
        <v>47</v>
      </c>
      <c r="B31" s="33">
        <v>43647</v>
      </c>
      <c r="C31" s="142">
        <v>3.5690836975369802</v>
      </c>
      <c r="D31" s="92">
        <v>61.220341271277746</v>
      </c>
      <c r="E31" s="92">
        <v>0.75504938101109942</v>
      </c>
      <c r="F31" s="92">
        <v>0.90624084262445592</v>
      </c>
      <c r="G31" s="92">
        <v>754.89287314123601</v>
      </c>
      <c r="H31" s="92">
        <v>0.66487740727848743</v>
      </c>
      <c r="I31" s="92">
        <v>11.277716804417347</v>
      </c>
      <c r="J31" s="92">
        <v>2.3834016408831467</v>
      </c>
      <c r="K31" s="92">
        <v>16.255362108751953</v>
      </c>
      <c r="L31" s="92">
        <v>3.9545198907860901</v>
      </c>
      <c r="M31" s="93">
        <v>93.077553262995139</v>
      </c>
      <c r="N31" s="150">
        <v>49.967171765517719</v>
      </c>
      <c r="O31" s="151">
        <v>857.08477779788848</v>
      </c>
      <c r="P31" s="151">
        <v>10.570691334155391</v>
      </c>
      <c r="Q31" s="151">
        <v>12.687371796742383</v>
      </c>
      <c r="R31" s="151">
        <v>10568.500223977304</v>
      </c>
      <c r="S31" s="151">
        <v>9.3082837018988247</v>
      </c>
      <c r="T31" s="151">
        <v>157.88803526184284</v>
      </c>
      <c r="U31" s="151">
        <v>33.367622972364053</v>
      </c>
      <c r="V31" s="151">
        <v>227.57506952252734</v>
      </c>
      <c r="W31" s="151">
        <v>55.363278471005259</v>
      </c>
      <c r="X31" s="152">
        <v>1303.0857456819319</v>
      </c>
      <c r="Y31" s="150">
        <v>29.333333333333339</v>
      </c>
      <c r="Z31" s="151">
        <v>0.15670261941448382</v>
      </c>
      <c r="AA31" s="151">
        <v>156.70261941448382</v>
      </c>
      <c r="AB31" s="154">
        <v>0.74956931329939402</v>
      </c>
      <c r="AC31" s="154">
        <v>17.642616451490994</v>
      </c>
      <c r="AD31" s="152">
        <v>397.14711864406792</v>
      </c>
    </row>
    <row r="32" spans="1:30" ht="15.75" x14ac:dyDescent="0.25">
      <c r="A32" s="83" t="s">
        <v>47</v>
      </c>
      <c r="B32" s="33">
        <v>43678</v>
      </c>
      <c r="C32" s="91">
        <v>2.4721592837530002</v>
      </c>
      <c r="D32" s="92">
        <v>47.333469392943833</v>
      </c>
      <c r="E32" s="92">
        <v>0.36757989872831653</v>
      </c>
      <c r="F32" s="92">
        <v>0.64001402713529454</v>
      </c>
      <c r="G32" s="92">
        <v>669.82748432654557</v>
      </c>
      <c r="H32" s="92">
        <v>3.8141231732504162</v>
      </c>
      <c r="I32" s="92">
        <v>38.282544013726628</v>
      </c>
      <c r="J32" s="92">
        <v>1.3033760660570659</v>
      </c>
      <c r="K32" s="92">
        <v>0.3422972816063492</v>
      </c>
      <c r="L32" s="92">
        <v>5.7575132664427766</v>
      </c>
      <c r="M32" s="93">
        <v>88.798049870758121</v>
      </c>
      <c r="N32" s="150">
        <v>34.610229972542001</v>
      </c>
      <c r="O32" s="151">
        <v>662.66857150121371</v>
      </c>
      <c r="P32" s="151">
        <v>5.146118582196431</v>
      </c>
      <c r="Q32" s="151">
        <v>8.9601963798941231</v>
      </c>
      <c r="R32" s="151">
        <v>9377.5847805716385</v>
      </c>
      <c r="S32" s="151">
        <v>53.397724425505828</v>
      </c>
      <c r="T32" s="151">
        <v>535.95561619217278</v>
      </c>
      <c r="U32" s="151">
        <v>18.247264924798923</v>
      </c>
      <c r="V32" s="151">
        <v>4.7921619424888888</v>
      </c>
      <c r="W32" s="151">
        <v>80.605185730198869</v>
      </c>
      <c r="X32" s="152">
        <v>1243.1726981906136</v>
      </c>
      <c r="Y32" s="150">
        <v>19.099999999999952</v>
      </c>
      <c r="Z32" s="151">
        <v>0.24808510638297873</v>
      </c>
      <c r="AA32" s="151">
        <v>248.08510638297872</v>
      </c>
      <c r="AB32" s="154">
        <v>1.727736141043827</v>
      </c>
      <c r="AC32" s="154">
        <v>26.646851325574051</v>
      </c>
      <c r="AD32" s="152">
        <v>409.39996595744577</v>
      </c>
    </row>
    <row r="33" spans="1:30" ht="15.75" x14ac:dyDescent="0.25">
      <c r="A33" s="83" t="s">
        <v>47</v>
      </c>
      <c r="B33" s="33">
        <v>43709</v>
      </c>
      <c r="C33" s="91">
        <v>2.5768308254747776</v>
      </c>
      <c r="D33" s="92">
        <v>54.162107253161153</v>
      </c>
      <c r="E33" s="92">
        <v>0.51800572974659898</v>
      </c>
      <c r="F33" s="92">
        <v>0.54542134746279602</v>
      </c>
      <c r="G33" s="92">
        <v>1544.2414428158872</v>
      </c>
      <c r="H33" s="92">
        <v>0.19641169819687518</v>
      </c>
      <c r="I33" s="92">
        <v>26.682460883827652</v>
      </c>
      <c r="J33" s="92">
        <v>1.6465754400606802</v>
      </c>
      <c r="K33" s="92">
        <v>55.064947020859051</v>
      </c>
      <c r="L33" s="92">
        <v>2.3884084857203516</v>
      </c>
      <c r="M33" s="93">
        <v>139.00435171306924</v>
      </c>
      <c r="N33" s="150">
        <v>36.075631556646883</v>
      </c>
      <c r="O33" s="151">
        <v>758.26950154425617</v>
      </c>
      <c r="P33" s="151">
        <v>7.2520802164523861</v>
      </c>
      <c r="Q33" s="151">
        <v>7.6358988644791443</v>
      </c>
      <c r="R33" s="151">
        <v>21619.38019942242</v>
      </c>
      <c r="S33" s="151">
        <v>2.7497637747562527</v>
      </c>
      <c r="T33" s="151">
        <v>373.55445237358714</v>
      </c>
      <c r="U33" s="151">
        <v>23.052056160849524</v>
      </c>
      <c r="V33" s="151">
        <v>770.90925829202672</v>
      </c>
      <c r="W33" s="151">
        <v>33.437718800084923</v>
      </c>
      <c r="X33" s="152">
        <v>1946.0609239829694</v>
      </c>
      <c r="Y33" s="150">
        <v>2.5833333333332571</v>
      </c>
      <c r="Z33" s="151">
        <v>0.25869818181818177</v>
      </c>
      <c r="AA33" s="151">
        <v>258.69818181818175</v>
      </c>
      <c r="AB33" s="154">
        <v>0.74738393778783774</v>
      </c>
      <c r="AC33" s="154">
        <v>43.49742532489195</v>
      </c>
      <c r="AD33" s="152">
        <v>57.741434181816466</v>
      </c>
    </row>
    <row r="34" spans="1:30" ht="15.75" x14ac:dyDescent="0.25">
      <c r="A34" s="135" t="s">
        <v>47</v>
      </c>
      <c r="B34" s="33">
        <v>43739</v>
      </c>
      <c r="C34" s="144">
        <v>2.3139529198252671</v>
      </c>
      <c r="D34" s="92">
        <v>55.169273719006753</v>
      </c>
      <c r="E34" s="92">
        <v>0.630704933332497</v>
      </c>
      <c r="F34" s="92">
        <v>0.73335410020822844</v>
      </c>
      <c r="G34" s="92">
        <v>735.73165461560257</v>
      </c>
      <c r="H34" s="92">
        <v>0.38025584091888331</v>
      </c>
      <c r="I34" s="92">
        <v>8.4088469458303781</v>
      </c>
      <c r="J34" s="92">
        <v>0.8206959823286526</v>
      </c>
      <c r="K34" s="92">
        <v>56.559881489627635</v>
      </c>
      <c r="L34" s="92">
        <v>1.9343059234557645</v>
      </c>
      <c r="M34" s="93">
        <v>123.08266000762252</v>
      </c>
      <c r="N34" s="150">
        <v>32.395340877553735</v>
      </c>
      <c r="O34" s="151">
        <v>772.36983206609455</v>
      </c>
      <c r="P34" s="151">
        <v>8.8298690666549575</v>
      </c>
      <c r="Q34" s="151">
        <v>10.266957402915198</v>
      </c>
      <c r="R34" s="151">
        <v>10300.243164618436</v>
      </c>
      <c r="S34" s="151">
        <v>5.3235817728643662</v>
      </c>
      <c r="T34" s="151">
        <v>117.7238572416253</v>
      </c>
      <c r="U34" s="151">
        <v>11.489743752601136</v>
      </c>
      <c r="V34" s="151">
        <v>791.83834085478691</v>
      </c>
      <c r="W34" s="151">
        <v>27.080282928380704</v>
      </c>
      <c r="X34" s="152">
        <v>1723.1572401067153</v>
      </c>
      <c r="Y34" s="150">
        <v>10.958333333333336</v>
      </c>
      <c r="Z34" s="151">
        <v>0.1753914988814318</v>
      </c>
      <c r="AA34" s="151">
        <v>175.3914988814318</v>
      </c>
      <c r="AB34" s="154">
        <v>0.41036988207818365</v>
      </c>
      <c r="AC34" s="154">
        <v>26.112424131421179</v>
      </c>
      <c r="AD34" s="152">
        <v>166.06067114093966</v>
      </c>
    </row>
    <row r="35" spans="1:30" ht="15.75" x14ac:dyDescent="0.25">
      <c r="A35" s="135" t="s">
        <v>47</v>
      </c>
      <c r="B35" s="33">
        <v>43770</v>
      </c>
      <c r="C35" s="141">
        <v>2.1244371806418449</v>
      </c>
      <c r="D35" s="92">
        <v>48.130312261371287</v>
      </c>
      <c r="E35" s="92">
        <v>0.33714016913574096</v>
      </c>
      <c r="F35" s="92">
        <v>0.67005008312823744</v>
      </c>
      <c r="G35" s="92">
        <v>390.62032228294902</v>
      </c>
      <c r="H35" s="92">
        <v>0.67821852369382274</v>
      </c>
      <c r="I35" s="92">
        <v>7.8210828430973409</v>
      </c>
      <c r="J35" s="92">
        <v>0.88984431965265487</v>
      </c>
      <c r="K35" s="92">
        <v>49.031995208367988</v>
      </c>
      <c r="L35" s="92">
        <v>2.2381129264747148</v>
      </c>
      <c r="M35" s="93">
        <v>107.4449676626142</v>
      </c>
      <c r="N35" s="150">
        <v>29.742120528985829</v>
      </c>
      <c r="O35" s="151">
        <v>673.82437165919805</v>
      </c>
      <c r="P35" s="151">
        <v>4.7199623679003739</v>
      </c>
      <c r="Q35" s="151">
        <v>9.3807011637953241</v>
      </c>
      <c r="R35" s="151">
        <v>5468.6845119612863</v>
      </c>
      <c r="S35" s="151">
        <v>9.4950593317135183</v>
      </c>
      <c r="T35" s="151">
        <v>109.49515980336277</v>
      </c>
      <c r="U35" s="151">
        <v>12.457820475137169</v>
      </c>
      <c r="V35" s="151">
        <v>686.44793291715177</v>
      </c>
      <c r="W35" s="151">
        <v>31.333580970646008</v>
      </c>
      <c r="X35" s="152">
        <v>1504.2295472765989</v>
      </c>
      <c r="Y35" s="150">
        <v>17.533333333333335</v>
      </c>
      <c r="Z35" s="151">
        <v>0.44531914893617019</v>
      </c>
      <c r="AA35" s="151">
        <v>445.31914893617022</v>
      </c>
      <c r="AB35" s="154">
        <v>1.2055775279878649</v>
      </c>
      <c r="AC35" s="154">
        <v>57.876095963334734</v>
      </c>
      <c r="AD35" s="152">
        <v>674.60507234042552</v>
      </c>
    </row>
    <row r="36" spans="1:30" x14ac:dyDescent="0.25">
      <c r="A36" s="23" t="s">
        <v>44</v>
      </c>
      <c r="B36" s="33">
        <v>43191</v>
      </c>
      <c r="C36" s="27">
        <v>12.076050385182562</v>
      </c>
      <c r="D36" s="28">
        <v>52.274819619629667</v>
      </c>
      <c r="E36" s="28">
        <v>0.24266836447738499</v>
      </c>
      <c r="F36" s="28">
        <v>1.874195969197572</v>
      </c>
      <c r="G36" s="28">
        <v>578.39840590245399</v>
      </c>
      <c r="H36" s="28">
        <v>0.2193106633596813</v>
      </c>
      <c r="I36" s="28">
        <v>2.3506254288282102</v>
      </c>
      <c r="J36" s="28">
        <v>0.866028388172148</v>
      </c>
      <c r="K36" s="28">
        <v>30.386509825797035</v>
      </c>
      <c r="L36" s="28">
        <v>2.9595350207294011</v>
      </c>
      <c r="M36" s="29">
        <v>97.330673623914862</v>
      </c>
      <c r="N36" s="27">
        <v>169.06470539255588</v>
      </c>
      <c r="O36" s="28">
        <v>731.84747467481532</v>
      </c>
      <c r="P36" s="28">
        <v>3.3973571026833898</v>
      </c>
      <c r="Q36" s="28">
        <v>58.100075045124733</v>
      </c>
      <c r="R36" s="28">
        <v>16252.995205858957</v>
      </c>
      <c r="S36" s="28">
        <v>6.7986305641501206</v>
      </c>
      <c r="T36" s="28">
        <v>32.908756003594945</v>
      </c>
      <c r="U36" s="28">
        <v>26.846880033336589</v>
      </c>
      <c r="V36" s="28">
        <v>425.41113756115851</v>
      </c>
      <c r="W36" s="28">
        <v>91.745585642611431</v>
      </c>
      <c r="X36" s="29">
        <v>1362.629430734808</v>
      </c>
      <c r="Y36" s="27">
        <v>2.2000000000000002</v>
      </c>
      <c r="Z36" s="28">
        <v>1.8967663903809898E-2</v>
      </c>
      <c r="AA36" s="28">
        <v>18.967663903809896</v>
      </c>
      <c r="AB36" s="28">
        <v>0.15035323102219528</v>
      </c>
      <c r="AC36" s="28">
        <v>2.2330855066421647</v>
      </c>
      <c r="AD36" s="29">
        <v>3.605373554836186</v>
      </c>
    </row>
    <row r="37" spans="1:30" x14ac:dyDescent="0.25">
      <c r="A37" s="23" t="s">
        <v>44</v>
      </c>
      <c r="B37" s="33">
        <v>43221</v>
      </c>
      <c r="C37" s="27">
        <v>8.1823700446832142</v>
      </c>
      <c r="D37" s="28">
        <v>54.58353177121657</v>
      </c>
      <c r="E37" s="28">
        <v>0.2827312233672345</v>
      </c>
      <c r="F37" s="28">
        <v>1.5929715629382502</v>
      </c>
      <c r="G37" s="28">
        <v>348.08339978776849</v>
      </c>
      <c r="H37" s="28">
        <v>3.148286939983061E-2</v>
      </c>
      <c r="I37" s="28">
        <v>0.54848669400904004</v>
      </c>
      <c r="J37" s="28">
        <v>1.1740202207234121</v>
      </c>
      <c r="K37" s="28">
        <v>14.903322956133113</v>
      </c>
      <c r="L37" s="28">
        <v>2.798474653061493</v>
      </c>
      <c r="M37" s="29">
        <v>78.500442689409169</v>
      </c>
      <c r="N37" s="27">
        <v>114.55318062556501</v>
      </c>
      <c r="O37" s="28">
        <v>764.16944479703193</v>
      </c>
      <c r="P37" s="28">
        <v>3.9582371271412828</v>
      </c>
      <c r="Q37" s="28">
        <v>49.382118451085752</v>
      </c>
      <c r="R37" s="28">
        <v>9781.143534036295</v>
      </c>
      <c r="S37" s="28">
        <v>0.97596895139474893</v>
      </c>
      <c r="T37" s="28">
        <v>7.6788137161265606</v>
      </c>
      <c r="U37" s="28">
        <v>36.394626842425772</v>
      </c>
      <c r="V37" s="28">
        <v>208.64652138586359</v>
      </c>
      <c r="W37" s="28">
        <v>86.752714244906286</v>
      </c>
      <c r="X37" s="29">
        <v>1099.0061976517284</v>
      </c>
      <c r="Y37" s="27">
        <v>2.5833333333333339</v>
      </c>
      <c r="Z37" s="28">
        <v>1.6180009858787366E-2</v>
      </c>
      <c r="AA37" s="28">
        <v>16.180009858787365</v>
      </c>
      <c r="AB37" s="28">
        <v>0.12127620427999025</v>
      </c>
      <c r="AC37" s="28">
        <v>1.5363588481522599</v>
      </c>
      <c r="AD37" s="29">
        <v>3.6113782004813411</v>
      </c>
    </row>
    <row r="38" spans="1:30" x14ac:dyDescent="0.25">
      <c r="A38" s="23" t="s">
        <v>44</v>
      </c>
      <c r="B38" s="33">
        <v>43282</v>
      </c>
      <c r="C38" s="27">
        <v>17.187437970066433</v>
      </c>
      <c r="D38" s="28">
        <v>49.627890533875714</v>
      </c>
      <c r="E38" s="28">
        <v>2.0127890980320351</v>
      </c>
      <c r="F38" s="28">
        <v>2.5724580426532198</v>
      </c>
      <c r="G38" s="28">
        <v>358.11308657618201</v>
      </c>
      <c r="H38" s="28">
        <v>0.78529863071112316</v>
      </c>
      <c r="I38" s="28">
        <v>11.125741242593994</v>
      </c>
      <c r="J38" s="28">
        <v>0.73895336978106574</v>
      </c>
      <c r="K38" s="28">
        <v>21.077704821627762</v>
      </c>
      <c r="L38" s="28">
        <v>4.0967100431454089</v>
      </c>
      <c r="M38" s="29">
        <v>101.03156366619592</v>
      </c>
      <c r="N38" s="27">
        <v>240.62413158093005</v>
      </c>
      <c r="O38" s="28">
        <v>694.79046747426003</v>
      </c>
      <c r="P38" s="28">
        <v>28.17904737244849</v>
      </c>
      <c r="Q38" s="28">
        <v>79.746199322249808</v>
      </c>
      <c r="R38" s="28">
        <v>10062.977732790716</v>
      </c>
      <c r="S38" s="28">
        <v>24.344257552044819</v>
      </c>
      <c r="T38" s="28">
        <v>155.76037739631593</v>
      </c>
      <c r="U38" s="28">
        <v>22.907554463213039</v>
      </c>
      <c r="V38" s="28">
        <v>295.08786750278864</v>
      </c>
      <c r="W38" s="28">
        <v>126.99801133750768</v>
      </c>
      <c r="X38" s="29">
        <v>1414.441891326743</v>
      </c>
      <c r="Y38" s="27">
        <v>8.5833333333332824</v>
      </c>
      <c r="Z38" s="28">
        <v>1.3536379018612524E-2</v>
      </c>
      <c r="AA38" s="28">
        <v>13.536379018612525</v>
      </c>
      <c r="AB38" s="28">
        <v>0.14852965386884154</v>
      </c>
      <c r="AC38" s="28">
        <v>1.6542508211252875</v>
      </c>
      <c r="AD38" s="29">
        <v>10.038578680202988</v>
      </c>
    </row>
    <row r="39" spans="1:30" x14ac:dyDescent="0.25">
      <c r="A39" s="23" t="s">
        <v>44</v>
      </c>
      <c r="B39" s="33">
        <v>43313</v>
      </c>
      <c r="C39" s="27">
        <v>5.0792552754526792</v>
      </c>
      <c r="D39" s="28">
        <v>59.951274400650988</v>
      </c>
      <c r="E39" s="28">
        <v>0.60636142669920601</v>
      </c>
      <c r="F39" s="28">
        <v>1.4482768743439149</v>
      </c>
      <c r="G39" s="28">
        <v>729.37252201154001</v>
      </c>
      <c r="H39" s="28">
        <v>0.88856693375030904</v>
      </c>
      <c r="I39" s="28">
        <v>9.9761361084359965</v>
      </c>
      <c r="J39" s="28">
        <v>0.2483405428201142</v>
      </c>
      <c r="K39" s="28">
        <v>6.0198233704792585</v>
      </c>
      <c r="L39" s="28">
        <v>2.5851843509143384</v>
      </c>
      <c r="M39" s="29">
        <v>81.632850581718131</v>
      </c>
      <c r="N39" s="27">
        <v>71.109573856337505</v>
      </c>
      <c r="O39" s="28">
        <v>839.31784160911388</v>
      </c>
      <c r="P39" s="28">
        <v>8.4890599737888834</v>
      </c>
      <c r="Q39" s="28">
        <v>44.89658310466136</v>
      </c>
      <c r="R39" s="28">
        <v>20495.367868524274</v>
      </c>
      <c r="S39" s="28">
        <v>27.545574946259581</v>
      </c>
      <c r="T39" s="28">
        <v>139.66590551810395</v>
      </c>
      <c r="U39" s="28">
        <v>7.6985568274235403</v>
      </c>
      <c r="V39" s="28">
        <v>84.277527186709619</v>
      </c>
      <c r="W39" s="28">
        <v>80.140714878344497</v>
      </c>
      <c r="X39" s="29">
        <v>1142.8599081440539</v>
      </c>
      <c r="Y39" s="31">
        <v>2.1875000000000195</v>
      </c>
      <c r="Z39" s="28">
        <v>7.9411764705882362E-3</v>
      </c>
      <c r="AA39" s="28">
        <v>7.9411764705882364</v>
      </c>
      <c r="AB39" s="28">
        <v>5.4985958725941787E-2</v>
      </c>
      <c r="AC39" s="28">
        <v>0.78413635109366142</v>
      </c>
      <c r="AD39" s="29">
        <v>1.5008823529411901</v>
      </c>
    </row>
    <row r="40" spans="1:30" x14ac:dyDescent="0.25">
      <c r="A40" s="23" t="s">
        <v>44</v>
      </c>
      <c r="B40" s="33">
        <v>43344</v>
      </c>
      <c r="C40" s="27">
        <v>2.8258720216856035</v>
      </c>
      <c r="D40" s="28">
        <v>69.786662270222251</v>
      </c>
      <c r="E40" s="28">
        <v>0.21433692639353802</v>
      </c>
      <c r="F40" s="28">
        <v>0.84441579110699894</v>
      </c>
      <c r="G40" s="28">
        <v>199.8686099717435</v>
      </c>
      <c r="H40" s="28">
        <v>0.19348782281868576</v>
      </c>
      <c r="I40" s="28">
        <v>0.47693047887347173</v>
      </c>
      <c r="J40" s="28">
        <v>0.37007173259214188</v>
      </c>
      <c r="K40" s="28">
        <v>2.202625765738361</v>
      </c>
      <c r="L40" s="28">
        <v>1.4079753465178266</v>
      </c>
      <c r="M40" s="29">
        <v>75.506427462913223</v>
      </c>
      <c r="N40" s="27">
        <v>39.562208303598446</v>
      </c>
      <c r="O40" s="28">
        <v>977.01327178311158</v>
      </c>
      <c r="P40" s="28">
        <v>3.0007169695095324</v>
      </c>
      <c r="Q40" s="28">
        <v>26.176889524316966</v>
      </c>
      <c r="R40" s="28">
        <v>5616.307940205993</v>
      </c>
      <c r="S40" s="28">
        <v>5.998122507379259</v>
      </c>
      <c r="T40" s="28">
        <v>6.677026704228604</v>
      </c>
      <c r="U40" s="28">
        <v>11.472223710356399</v>
      </c>
      <c r="V40" s="28">
        <v>30.836760720337054</v>
      </c>
      <c r="W40" s="28">
        <v>43.647235742052622</v>
      </c>
      <c r="X40" s="29">
        <v>1057.089984480785</v>
      </c>
      <c r="Y40" s="27">
        <v>3.8484848484848491</v>
      </c>
      <c r="Z40" s="28">
        <v>0.14965986394557823</v>
      </c>
      <c r="AA40" s="28">
        <v>149.65986394557822</v>
      </c>
      <c r="AB40" s="28">
        <v>0.56438548094213348</v>
      </c>
      <c r="AC40" s="28">
        <v>13.668820697286233</v>
      </c>
      <c r="AD40" s="29">
        <v>49.763265306122456</v>
      </c>
    </row>
    <row r="41" spans="1:30" x14ac:dyDescent="0.25">
      <c r="A41" s="23" t="s">
        <v>44</v>
      </c>
      <c r="B41" s="33">
        <v>43374</v>
      </c>
      <c r="C41" s="27">
        <v>2.9700931616665285</v>
      </c>
      <c r="D41" s="28">
        <v>75.096286471111938</v>
      </c>
      <c r="E41" s="28">
        <v>0.18279375935776998</v>
      </c>
      <c r="F41" s="28">
        <v>1.083528021373495</v>
      </c>
      <c r="G41" s="28">
        <v>222.62453190841649</v>
      </c>
      <c r="H41" s="28">
        <v>0.44392361618561954</v>
      </c>
      <c r="I41" s="28">
        <v>30.725059484061042</v>
      </c>
      <c r="J41" s="28">
        <v>2.1470758930566838</v>
      </c>
      <c r="K41" s="28">
        <v>9.2618421486259592</v>
      </c>
      <c r="L41" s="28">
        <v>3.6745275306157987</v>
      </c>
      <c r="M41" s="29">
        <v>118.23607502482324</v>
      </c>
      <c r="N41" s="27">
        <v>41.581304263331397</v>
      </c>
      <c r="O41" s="28">
        <v>1051.3480105955671</v>
      </c>
      <c r="P41" s="28">
        <v>2.5591126310087797</v>
      </c>
      <c r="Q41" s="28">
        <v>33.589368662578345</v>
      </c>
      <c r="R41" s="28">
        <v>6255.7493466265032</v>
      </c>
      <c r="S41" s="28">
        <v>13.761632101754206</v>
      </c>
      <c r="T41" s="28">
        <v>430.1508327768546</v>
      </c>
      <c r="U41" s="28">
        <v>66.559352684757201</v>
      </c>
      <c r="V41" s="28">
        <v>129.66579008076343</v>
      </c>
      <c r="W41" s="28">
        <v>113.91035344908975</v>
      </c>
      <c r="X41" s="29">
        <v>1655.3050503475254</v>
      </c>
      <c r="Y41" s="27">
        <v>3.6833333333333393</v>
      </c>
      <c r="Z41" s="28">
        <v>6.0570071258907367E-3</v>
      </c>
      <c r="AA41" s="28">
        <v>6.0570071258907365</v>
      </c>
      <c r="AB41" s="28">
        <v>5.9612183068654297E-2</v>
      </c>
      <c r="AC41" s="28">
        <v>0.8662632035452893</v>
      </c>
      <c r="AD41" s="29">
        <v>1.927581947743471</v>
      </c>
    </row>
    <row r="42" spans="1:30" x14ac:dyDescent="0.25">
      <c r="A42" s="23" t="s">
        <v>44</v>
      </c>
      <c r="B42" s="33">
        <v>43435</v>
      </c>
      <c r="C42" s="27">
        <v>22.107437510857583</v>
      </c>
      <c r="D42" s="28">
        <v>64.580219258150862</v>
      </c>
      <c r="E42" s="28">
        <v>0.33739527532653252</v>
      </c>
      <c r="F42" s="28">
        <v>4.8398008715117546</v>
      </c>
      <c r="G42" s="28">
        <v>214.88666139325352</v>
      </c>
      <c r="H42" s="28">
        <v>5.2029452994763048</v>
      </c>
      <c r="I42" s="28">
        <v>19.55150370661476</v>
      </c>
      <c r="J42" s="28">
        <v>3.6660054895951637</v>
      </c>
      <c r="K42" s="28">
        <v>29.829191260163967</v>
      </c>
      <c r="L42" s="28">
        <v>13.708751660583223</v>
      </c>
      <c r="M42" s="29">
        <v>136.4057470111137</v>
      </c>
      <c r="N42" s="27">
        <v>309.50412515200617</v>
      </c>
      <c r="O42" s="28">
        <v>904.12306961411207</v>
      </c>
      <c r="P42" s="28">
        <v>4.7235338545714551</v>
      </c>
      <c r="Q42" s="28">
        <v>150.03382701686439</v>
      </c>
      <c r="R42" s="28">
        <v>6038.3151851504244</v>
      </c>
      <c r="S42" s="28">
        <v>161.29130428376544</v>
      </c>
      <c r="T42" s="28">
        <v>273.72105189260662</v>
      </c>
      <c r="U42" s="28">
        <v>113.64617017745007</v>
      </c>
      <c r="V42" s="28">
        <v>417.60867764229556</v>
      </c>
      <c r="W42" s="28">
        <v>424.97130147807991</v>
      </c>
      <c r="X42" s="29">
        <v>1909.6804581555919</v>
      </c>
      <c r="Y42" s="27">
        <v>16.81666666666667</v>
      </c>
      <c r="Z42" s="28">
        <v>2.4168297455968688E-2</v>
      </c>
      <c r="AA42" s="28">
        <v>24.168297455968688</v>
      </c>
      <c r="AB42" s="28">
        <v>0.8873999560257736</v>
      </c>
      <c r="AC42" s="28">
        <v>3.9876818709791442</v>
      </c>
      <c r="AD42" s="29">
        <v>35.115569471624269</v>
      </c>
    </row>
    <row r="43" spans="1:30" x14ac:dyDescent="0.25">
      <c r="A43" s="23" t="s">
        <v>44</v>
      </c>
      <c r="B43" s="33">
        <v>43497</v>
      </c>
      <c r="C43" s="27">
        <v>18.5</v>
      </c>
      <c r="D43" s="28">
        <v>67.540000000000006</v>
      </c>
      <c r="E43" s="28">
        <v>0.43</v>
      </c>
      <c r="F43" s="28">
        <v>1.54</v>
      </c>
      <c r="G43" s="28">
        <v>490.81</v>
      </c>
      <c r="H43" s="28">
        <v>1.0900000000000001</v>
      </c>
      <c r="I43" s="28">
        <v>42.77</v>
      </c>
      <c r="J43" s="28">
        <v>0</v>
      </c>
      <c r="K43" s="28">
        <v>20.79</v>
      </c>
      <c r="L43" s="28">
        <v>2.63</v>
      </c>
      <c r="M43" s="29">
        <v>150.04</v>
      </c>
      <c r="N43" s="27">
        <v>259</v>
      </c>
      <c r="O43" s="28">
        <v>945.56</v>
      </c>
      <c r="P43" s="28">
        <v>6.08</v>
      </c>
      <c r="Q43" s="28">
        <v>47.6</v>
      </c>
      <c r="R43" s="28">
        <v>13791.72</v>
      </c>
      <c r="S43" s="28">
        <v>33.76</v>
      </c>
      <c r="T43" s="28">
        <v>598.84</v>
      </c>
      <c r="U43" s="28">
        <v>0.12</v>
      </c>
      <c r="V43" s="28">
        <v>291.05</v>
      </c>
      <c r="W43" s="28">
        <v>81.48</v>
      </c>
      <c r="X43" s="29">
        <v>2100.5300000000002</v>
      </c>
      <c r="Y43" s="27">
        <v>2.6</v>
      </c>
      <c r="Z43" s="28">
        <v>0.02</v>
      </c>
      <c r="AA43" s="28">
        <v>16.309999999999999</v>
      </c>
      <c r="AB43" s="28">
        <v>0.1</v>
      </c>
      <c r="AC43" s="28">
        <v>3</v>
      </c>
      <c r="AD43" s="29">
        <v>3.69</v>
      </c>
    </row>
    <row r="44" spans="1:30" x14ac:dyDescent="0.25">
      <c r="A44" s="23" t="s">
        <v>44</v>
      </c>
      <c r="B44" s="33">
        <v>43525</v>
      </c>
      <c r="C44" s="27">
        <v>16.600000000000001</v>
      </c>
      <c r="D44" s="28">
        <v>65.150000000000006</v>
      </c>
      <c r="E44" s="28">
        <v>0.28999999999999998</v>
      </c>
      <c r="F44" s="28">
        <v>1.25</v>
      </c>
      <c r="G44" s="28">
        <v>687.72</v>
      </c>
      <c r="H44" s="28">
        <v>0.45</v>
      </c>
      <c r="I44" s="28">
        <v>13.09</v>
      </c>
      <c r="J44" s="28">
        <v>0.23</v>
      </c>
      <c r="K44" s="28">
        <v>12.92</v>
      </c>
      <c r="L44" s="28">
        <v>1.93</v>
      </c>
      <c r="M44" s="29">
        <v>108.04</v>
      </c>
      <c r="N44" s="27">
        <v>232.36</v>
      </c>
      <c r="O44" s="28">
        <v>912.05</v>
      </c>
      <c r="P44" s="28">
        <v>4.05</v>
      </c>
      <c r="Q44" s="28">
        <v>38.74</v>
      </c>
      <c r="R44" s="28">
        <v>19324.939999999999</v>
      </c>
      <c r="S44" s="28">
        <v>13.96</v>
      </c>
      <c r="T44" s="28">
        <v>183.31</v>
      </c>
      <c r="U44" s="28">
        <v>7.08</v>
      </c>
      <c r="V44" s="28">
        <v>180.84</v>
      </c>
      <c r="W44" s="28">
        <v>59.78</v>
      </c>
      <c r="X44" s="29">
        <v>1512.61</v>
      </c>
      <c r="Y44" s="27">
        <v>1</v>
      </c>
      <c r="Z44" s="28">
        <v>0.02</v>
      </c>
      <c r="AA44" s="28">
        <v>22.14</v>
      </c>
      <c r="AB44" s="28">
        <v>0.1</v>
      </c>
      <c r="AC44" s="28">
        <v>2.9</v>
      </c>
      <c r="AD44" s="29">
        <v>2.0099999999999998</v>
      </c>
    </row>
    <row r="45" spans="1:30" x14ac:dyDescent="0.25">
      <c r="A45" s="23" t="s">
        <v>44</v>
      </c>
      <c r="B45" s="33">
        <v>43556</v>
      </c>
      <c r="C45" s="27">
        <v>13.78</v>
      </c>
      <c r="D45" s="28">
        <v>62.84</v>
      </c>
      <c r="E45" s="28">
        <v>0.23</v>
      </c>
      <c r="F45" s="28">
        <v>1.77</v>
      </c>
      <c r="G45" s="28">
        <v>631.35</v>
      </c>
      <c r="H45" s="28">
        <v>0.89</v>
      </c>
      <c r="I45" s="28">
        <v>19.57</v>
      </c>
      <c r="J45" s="28">
        <v>0.77</v>
      </c>
      <c r="K45" s="28">
        <v>16.100000000000001</v>
      </c>
      <c r="L45" s="28">
        <v>3.44</v>
      </c>
      <c r="M45" s="29">
        <v>112.52</v>
      </c>
      <c r="N45" s="27">
        <v>192.92</v>
      </c>
      <c r="O45" s="28">
        <v>879.8</v>
      </c>
      <c r="P45" s="28">
        <v>3.17</v>
      </c>
      <c r="Q45" s="28">
        <v>54.9</v>
      </c>
      <c r="R45" s="28">
        <v>17740.8</v>
      </c>
      <c r="S45" s="28">
        <v>27.7</v>
      </c>
      <c r="T45" s="28">
        <v>274.01</v>
      </c>
      <c r="U45" s="28">
        <v>24</v>
      </c>
      <c r="V45" s="28">
        <v>225.35</v>
      </c>
      <c r="W45" s="28">
        <v>106.6</v>
      </c>
      <c r="X45" s="29">
        <v>1575.24</v>
      </c>
      <c r="Y45" s="27">
        <v>0.7</v>
      </c>
      <c r="Z45" s="28">
        <v>0.01</v>
      </c>
      <c r="AA45" s="28">
        <v>14.64</v>
      </c>
      <c r="AB45" s="28">
        <v>0.1</v>
      </c>
      <c r="AC45" s="28">
        <v>2</v>
      </c>
      <c r="AD45" s="29">
        <v>0.95</v>
      </c>
    </row>
    <row r="46" spans="1:30" x14ac:dyDescent="0.25">
      <c r="A46" s="23" t="s">
        <v>44</v>
      </c>
      <c r="B46" s="33">
        <v>43586</v>
      </c>
      <c r="C46" s="27">
        <v>21.3</v>
      </c>
      <c r="D46" s="28">
        <v>61.53</v>
      </c>
      <c r="E46" s="28">
        <v>0.74</v>
      </c>
      <c r="F46" s="28">
        <v>1.71</v>
      </c>
      <c r="G46" s="28">
        <v>675.96</v>
      </c>
      <c r="H46" s="28">
        <v>0.5</v>
      </c>
      <c r="I46" s="28">
        <v>14.52</v>
      </c>
      <c r="J46" s="28">
        <v>0.48</v>
      </c>
      <c r="K46" s="28">
        <v>32.770000000000003</v>
      </c>
      <c r="L46" s="28">
        <v>2.69</v>
      </c>
      <c r="M46" s="29">
        <v>130.86000000000001</v>
      </c>
      <c r="N46" s="27">
        <v>298.17</v>
      </c>
      <c r="O46" s="28">
        <v>861.49</v>
      </c>
      <c r="P46" s="28">
        <v>10.38</v>
      </c>
      <c r="Q46" s="28">
        <v>53.06</v>
      </c>
      <c r="R46" s="28">
        <v>18994.439999999999</v>
      </c>
      <c r="S46" s="28">
        <v>15.41</v>
      </c>
      <c r="T46" s="28">
        <v>203.25</v>
      </c>
      <c r="U46" s="28">
        <v>15.02</v>
      </c>
      <c r="V46" s="28">
        <v>458.75</v>
      </c>
      <c r="W46" s="28">
        <v>83.5</v>
      </c>
      <c r="X46" s="29">
        <v>1832.04</v>
      </c>
      <c r="Y46" s="27">
        <v>1.4</v>
      </c>
      <c r="Z46" s="28">
        <v>0.01</v>
      </c>
      <c r="AA46" s="28">
        <v>12.97</v>
      </c>
      <c r="AB46" s="28">
        <v>0.1</v>
      </c>
      <c r="AC46" s="28">
        <v>2.1</v>
      </c>
      <c r="AD46" s="29">
        <v>1.57</v>
      </c>
    </row>
    <row r="47" spans="1:30" x14ac:dyDescent="0.25">
      <c r="A47" s="23" t="s">
        <v>44</v>
      </c>
      <c r="B47" s="33">
        <v>43617</v>
      </c>
      <c r="C47" s="27">
        <v>3.0634120702118213</v>
      </c>
      <c r="D47" s="28">
        <v>55.839402872868824</v>
      </c>
      <c r="E47" s="28">
        <v>0.34843712444742347</v>
      </c>
      <c r="F47" s="28">
        <v>1.9156618106124901</v>
      </c>
      <c r="G47" s="28">
        <v>584.16158850817942</v>
      </c>
      <c r="H47" s="28">
        <v>3.2842651409609793</v>
      </c>
      <c r="I47" s="28">
        <v>21.628258292778376</v>
      </c>
      <c r="J47" s="28">
        <v>1.6826994019922914</v>
      </c>
      <c r="K47" s="28">
        <v>39.18046461843192</v>
      </c>
      <c r="L47" s="28">
        <v>6.8826263535657608</v>
      </c>
      <c r="M47" s="29">
        <v>120.05997497873835</v>
      </c>
      <c r="N47" s="27">
        <v>42.887768982965497</v>
      </c>
      <c r="O47" s="28">
        <v>781.75164022016349</v>
      </c>
      <c r="P47" s="28">
        <v>4.8781197422639284</v>
      </c>
      <c r="Q47" s="28">
        <v>26.819265348574859</v>
      </c>
      <c r="R47" s="28">
        <v>8178.2622391145123</v>
      </c>
      <c r="S47" s="28">
        <v>45.979711973453711</v>
      </c>
      <c r="T47" s="28">
        <v>302.79561609889726</v>
      </c>
      <c r="U47" s="28">
        <v>23.55779162789208</v>
      </c>
      <c r="V47" s="28">
        <v>548.52650465804686</v>
      </c>
      <c r="W47" s="28">
        <v>96.356768949920649</v>
      </c>
      <c r="X47" s="29">
        <v>1680.8396497023368</v>
      </c>
      <c r="Y47" s="27">
        <v>20.866666666666674</v>
      </c>
      <c r="Z47" s="28">
        <v>1.6951026856240125E-2</v>
      </c>
      <c r="AA47" s="28">
        <v>16.951026856240127</v>
      </c>
      <c r="AB47" s="28">
        <v>0.14112110980085441</v>
      </c>
      <c r="AC47" s="28">
        <v>2.4617051749270851</v>
      </c>
      <c r="AD47" s="29">
        <v>30.56066729857821</v>
      </c>
    </row>
    <row r="48" spans="1:30" ht="15.75" x14ac:dyDescent="0.25">
      <c r="A48" s="83" t="s">
        <v>44</v>
      </c>
      <c r="B48" s="33">
        <v>43647</v>
      </c>
      <c r="C48" s="142">
        <v>8.945092156701735</v>
      </c>
      <c r="D48" s="92">
        <v>55.522094830327703</v>
      </c>
      <c r="E48" s="92">
        <v>0.41037253701639298</v>
      </c>
      <c r="F48" s="92">
        <v>1.2304560428544451</v>
      </c>
      <c r="G48" s="92">
        <v>718.37515813915707</v>
      </c>
      <c r="H48" s="92">
        <v>2.5183564165805117</v>
      </c>
      <c r="I48" s="92">
        <v>29.384083545343209</v>
      </c>
      <c r="J48" s="92">
        <v>1.591191835289417</v>
      </c>
      <c r="K48" s="92">
        <v>21.851008958965508</v>
      </c>
      <c r="L48" s="92">
        <v>5.3400042947243733</v>
      </c>
      <c r="M48" s="93">
        <v>116.11265202835455</v>
      </c>
      <c r="N48" s="150">
        <v>125.23129019382429</v>
      </c>
      <c r="O48" s="151">
        <v>777.30932762458781</v>
      </c>
      <c r="P48" s="151">
        <v>5.7452155182295019</v>
      </c>
      <c r="Q48" s="151">
        <v>17.22638459996223</v>
      </c>
      <c r="R48" s="151">
        <v>10057.252213948199</v>
      </c>
      <c r="S48" s="151">
        <v>35.256989832127161</v>
      </c>
      <c r="T48" s="151">
        <v>411.37716963480494</v>
      </c>
      <c r="U48" s="151">
        <v>22.276685694051839</v>
      </c>
      <c r="V48" s="151">
        <v>305.91412542551711</v>
      </c>
      <c r="W48" s="151">
        <v>74.760060126141227</v>
      </c>
      <c r="X48" s="152">
        <v>1625.5771283969636</v>
      </c>
      <c r="Y48" s="150">
        <v>67.550000000000011</v>
      </c>
      <c r="Z48" s="151">
        <v>1.047486033519553E-2</v>
      </c>
      <c r="AA48" s="151">
        <v>10.47486033519553</v>
      </c>
      <c r="AB48" s="154">
        <v>6.7659942683993723E-2</v>
      </c>
      <c r="AC48" s="154">
        <v>1.4711927083816092</v>
      </c>
      <c r="AD48" s="152">
        <v>61.134636871508398</v>
      </c>
    </row>
    <row r="49" spans="1:30" ht="15.75" x14ac:dyDescent="0.25">
      <c r="A49" s="83" t="s">
        <v>44</v>
      </c>
      <c r="B49" s="33">
        <v>43678</v>
      </c>
      <c r="C49" s="91">
        <v>13.578034649639299</v>
      </c>
      <c r="D49" s="92">
        <v>65.691421746331429</v>
      </c>
      <c r="E49" s="92">
        <v>0.58705043233766196</v>
      </c>
      <c r="F49" s="92">
        <v>1.2451166782022201</v>
      </c>
      <c r="G49" s="92">
        <v>809.35377663282407</v>
      </c>
      <c r="H49" s="92">
        <v>0.5536831143446227</v>
      </c>
      <c r="I49" s="92">
        <v>7.8774240233800086</v>
      </c>
      <c r="J49" s="92">
        <v>1.0228319179580279</v>
      </c>
      <c r="K49" s="92">
        <v>3.7284482497417031</v>
      </c>
      <c r="L49" s="92">
        <v>2.8216317105048705</v>
      </c>
      <c r="M49" s="93">
        <v>91.462379101430116</v>
      </c>
      <c r="N49" s="150">
        <v>190.09248509495018</v>
      </c>
      <c r="O49" s="151">
        <v>919.67990444863995</v>
      </c>
      <c r="P49" s="151">
        <v>8.2187060527272671</v>
      </c>
      <c r="Q49" s="151">
        <v>17.431633494831082</v>
      </c>
      <c r="R49" s="151">
        <v>11330.952872859536</v>
      </c>
      <c r="S49" s="151">
        <v>7.751563600824718</v>
      </c>
      <c r="T49" s="151">
        <v>110.28393632732012</v>
      </c>
      <c r="U49" s="151">
        <v>14.31964685141239</v>
      </c>
      <c r="V49" s="151">
        <v>52.198275496383843</v>
      </c>
      <c r="W49" s="151">
        <v>39.502843947068186</v>
      </c>
      <c r="X49" s="152">
        <v>1280.4733074200217</v>
      </c>
      <c r="Y49" s="150">
        <v>6.1666666666666812</v>
      </c>
      <c r="Z49" s="151">
        <v>8.7837837837837843E-3</v>
      </c>
      <c r="AA49" s="151">
        <v>8.7837837837837842</v>
      </c>
      <c r="AB49" s="154">
        <v>2.9979455622531754E-2</v>
      </c>
      <c r="AC49" s="154">
        <v>0.97177541817173552</v>
      </c>
      <c r="AD49" s="152">
        <v>4.6800000000000122</v>
      </c>
    </row>
    <row r="50" spans="1:30" ht="15.75" x14ac:dyDescent="0.25">
      <c r="A50" s="83" t="s">
        <v>44</v>
      </c>
      <c r="B50" s="33">
        <v>43709</v>
      </c>
      <c r="C50" s="91">
        <v>8.439111815916327</v>
      </c>
      <c r="D50" s="92">
        <v>65.906779306368122</v>
      </c>
      <c r="E50" s="92">
        <v>0.69353780821013844</v>
      </c>
      <c r="F50" s="92">
        <v>1.5813451986694549</v>
      </c>
      <c r="G50" s="92">
        <v>777.25400899578744</v>
      </c>
      <c r="H50" s="92">
        <v>0.44518259321413878</v>
      </c>
      <c r="I50" s="92">
        <v>11.159227946359183</v>
      </c>
      <c r="J50" s="92">
        <v>0.6704277803672154</v>
      </c>
      <c r="K50" s="92">
        <v>72.787655951457921</v>
      </c>
      <c r="L50" s="92">
        <v>2.696955572250809</v>
      </c>
      <c r="M50" s="93">
        <v>158.9863128283117</v>
      </c>
      <c r="N50" s="150">
        <v>118.14756542282858</v>
      </c>
      <c r="O50" s="151">
        <v>922.69491028915377</v>
      </c>
      <c r="P50" s="151">
        <v>9.709529314941939</v>
      </c>
      <c r="Q50" s="151">
        <v>22.138832781372368</v>
      </c>
      <c r="R50" s="151">
        <v>10881.556125941024</v>
      </c>
      <c r="S50" s="151">
        <v>6.2325563049979431</v>
      </c>
      <c r="T50" s="151">
        <v>156.22919124902856</v>
      </c>
      <c r="U50" s="151">
        <v>9.3859889251410156</v>
      </c>
      <c r="V50" s="151">
        <v>1019.0271833204109</v>
      </c>
      <c r="W50" s="151">
        <v>37.757378011511328</v>
      </c>
      <c r="X50" s="152">
        <v>2225.8083795963639</v>
      </c>
      <c r="Y50" s="150">
        <v>2.416666666666655</v>
      </c>
      <c r="Z50" s="151">
        <v>3.198294243070362E-3</v>
      </c>
      <c r="AA50" s="151">
        <v>3.1982942430703618</v>
      </c>
      <c r="AB50" s="154">
        <v>1.0433595288468801E-2</v>
      </c>
      <c r="AC50" s="154">
        <v>0.61506346694176695</v>
      </c>
      <c r="AD50" s="152">
        <v>0.66780383795308829</v>
      </c>
    </row>
    <row r="51" spans="1:30" ht="15.75" x14ac:dyDescent="0.25">
      <c r="A51" s="135" t="s">
        <v>44</v>
      </c>
      <c r="B51" s="33">
        <v>43739</v>
      </c>
      <c r="C51" s="144">
        <v>9.8179918614450319</v>
      </c>
      <c r="D51" s="92">
        <v>57.332071190553748</v>
      </c>
      <c r="E51" s="92">
        <v>1.5810192370607501</v>
      </c>
      <c r="F51" s="92">
        <v>2.3040014221571052</v>
      </c>
      <c r="G51" s="92">
        <v>699.2665677962425</v>
      </c>
      <c r="H51" s="92">
        <v>1.6844740999385182</v>
      </c>
      <c r="I51" s="92">
        <v>25.620254366806215</v>
      </c>
      <c r="J51" s="92">
        <v>1.5889647707753762</v>
      </c>
      <c r="K51" s="92">
        <v>64.838116096127052</v>
      </c>
      <c r="L51" s="92">
        <v>5.5774402928709996</v>
      </c>
      <c r="M51" s="93">
        <v>159.1894527519928</v>
      </c>
      <c r="N51" s="150">
        <v>137.45188606023044</v>
      </c>
      <c r="O51" s="151">
        <v>802.6489966677525</v>
      </c>
      <c r="P51" s="151">
        <v>22.1342693188505</v>
      </c>
      <c r="Q51" s="151">
        <v>32.25601991019947</v>
      </c>
      <c r="R51" s="151">
        <v>9789.7319491473954</v>
      </c>
      <c r="S51" s="151">
        <v>23.582637399139255</v>
      </c>
      <c r="T51" s="151">
        <v>358.68356113528699</v>
      </c>
      <c r="U51" s="151">
        <v>22.245506790855266</v>
      </c>
      <c r="V51" s="151">
        <v>907.73362534577871</v>
      </c>
      <c r="W51" s="151">
        <v>78.084164100193988</v>
      </c>
      <c r="X51" s="152">
        <v>2228.6523385278992</v>
      </c>
      <c r="Y51" s="150">
        <v>12.229166666666666</v>
      </c>
      <c r="Z51" s="151">
        <v>1.7337031900138695E-2</v>
      </c>
      <c r="AA51" s="151">
        <v>17.337031900138694</v>
      </c>
      <c r="AB51" s="154">
        <v>0.11696379643302289</v>
      </c>
      <c r="AC51" s="154">
        <v>3.3383419217893628</v>
      </c>
      <c r="AD51" s="152">
        <v>18.318307905686545</v>
      </c>
    </row>
    <row r="52" spans="1:30" ht="15.75" x14ac:dyDescent="0.25">
      <c r="A52" s="135" t="s">
        <v>44</v>
      </c>
      <c r="B52" s="33">
        <v>43770</v>
      </c>
      <c r="C52" s="141">
        <v>8.3907365477813087</v>
      </c>
      <c r="D52" s="92">
        <v>64.53863239285063</v>
      </c>
      <c r="E52" s="92">
        <v>0.77704252866662205</v>
      </c>
      <c r="F52" s="92">
        <v>1.5543484780491301</v>
      </c>
      <c r="G52" s="92">
        <v>444.431593126574</v>
      </c>
      <c r="H52" s="92">
        <v>0.46099699606759831</v>
      </c>
      <c r="I52" s="92">
        <v>12.419813535245357</v>
      </c>
      <c r="J52" s="92">
        <v>0.28552709577609647</v>
      </c>
      <c r="K52" s="92">
        <v>71.866535895473348</v>
      </c>
      <c r="L52" s="92">
        <v>2.300872569892825</v>
      </c>
      <c r="M52" s="93">
        <v>157.99276090001729</v>
      </c>
      <c r="N52" s="150">
        <v>117.47031166893832</v>
      </c>
      <c r="O52" s="151">
        <v>903.54085349990885</v>
      </c>
      <c r="P52" s="151">
        <v>10.878595401332708</v>
      </c>
      <c r="Q52" s="151">
        <v>21.760878692687822</v>
      </c>
      <c r="R52" s="151">
        <v>6222.0423037720357</v>
      </c>
      <c r="S52" s="151">
        <v>6.4539579449463762</v>
      </c>
      <c r="T52" s="151">
        <v>173.877389493435</v>
      </c>
      <c r="U52" s="151">
        <v>3.9973793408653506</v>
      </c>
      <c r="V52" s="151">
        <v>1006.1315025366268</v>
      </c>
      <c r="W52" s="151">
        <v>32.21221597849955</v>
      </c>
      <c r="X52" s="152">
        <v>2211.8986526002418</v>
      </c>
      <c r="Y52" s="150">
        <v>12.199999999999989</v>
      </c>
      <c r="Z52" s="151">
        <v>6.0576923076923073E-3</v>
      </c>
      <c r="AA52" s="151">
        <v>6.0576923076923075</v>
      </c>
      <c r="AB52" s="154">
        <v>1.6859378270593146E-2</v>
      </c>
      <c r="AC52" s="154">
        <v>1.1576737255609266</v>
      </c>
      <c r="AD52" s="152">
        <v>6.3852923076923016</v>
      </c>
    </row>
    <row r="53" spans="1:30" x14ac:dyDescent="0.25">
      <c r="A53" s="23" t="s">
        <v>45</v>
      </c>
      <c r="B53" s="33">
        <v>43191</v>
      </c>
      <c r="C53" s="27">
        <v>0.68749851396063466</v>
      </c>
      <c r="D53" s="28">
        <v>38.736692269273433</v>
      </c>
      <c r="E53" s="28">
        <v>0.1371666525742167</v>
      </c>
      <c r="F53" s="28">
        <v>0.42974911223132706</v>
      </c>
      <c r="G53" s="28">
        <v>715.44368163935405</v>
      </c>
      <c r="H53" s="28">
        <v>0.32267234883166779</v>
      </c>
      <c r="I53" s="28">
        <v>6.1387506468706565</v>
      </c>
      <c r="J53" s="28">
        <v>1.2656225401337844</v>
      </c>
      <c r="K53" s="28">
        <v>40.759808518511782</v>
      </c>
      <c r="L53" s="28">
        <v>2.0180440011967793</v>
      </c>
      <c r="M53" s="29">
        <v>86.459916601190727</v>
      </c>
      <c r="N53" s="27">
        <v>9.6249791954488852</v>
      </c>
      <c r="O53" s="28">
        <v>542.3136917698281</v>
      </c>
      <c r="P53" s="28">
        <v>1.9203331360390339</v>
      </c>
      <c r="Q53" s="28">
        <v>13.322222479171138</v>
      </c>
      <c r="R53" s="28">
        <v>20103.967454065849</v>
      </c>
      <c r="S53" s="28">
        <v>10.002842813781701</v>
      </c>
      <c r="T53" s="28">
        <v>85.942509056189195</v>
      </c>
      <c r="U53" s="28">
        <v>39.234298744147317</v>
      </c>
      <c r="V53" s="28">
        <v>570.637319259165</v>
      </c>
      <c r="W53" s="28">
        <v>62.55936403710016</v>
      </c>
      <c r="X53" s="29">
        <v>1210.4388324166703</v>
      </c>
      <c r="Y53" s="27">
        <v>4.4000000000000004</v>
      </c>
      <c r="Z53" s="28">
        <v>9.1312618896639188E-3</v>
      </c>
      <c r="AA53" s="28">
        <v>9.1312618896639179</v>
      </c>
      <c r="AB53" s="28">
        <v>4.9355648928597673E-2</v>
      </c>
      <c r="AC53" s="28">
        <v>0.95496485589063052</v>
      </c>
      <c r="AD53" s="29">
        <v>3.4713405199746359</v>
      </c>
    </row>
    <row r="54" spans="1:30" x14ac:dyDescent="0.25">
      <c r="A54" s="23" t="s">
        <v>45</v>
      </c>
      <c r="B54" s="33">
        <v>43221</v>
      </c>
      <c r="C54" s="27">
        <v>0.50638894117453437</v>
      </c>
      <c r="D54" s="28">
        <v>36.401408375201612</v>
      </c>
      <c r="E54" s="28">
        <v>0.119469126961242</v>
      </c>
      <c r="F54" s="28">
        <v>0.59935517171176556</v>
      </c>
      <c r="G54" s="28">
        <v>324.87689369778798</v>
      </c>
      <c r="H54" s="28">
        <v>4.1574813118574076E-2</v>
      </c>
      <c r="I54" s="28">
        <v>0.6232523687941639</v>
      </c>
      <c r="J54" s="28">
        <v>0.57891244479496884</v>
      </c>
      <c r="K54" s="28">
        <v>3.3575239287924781</v>
      </c>
      <c r="L54" s="28">
        <v>1.2198424296253085</v>
      </c>
      <c r="M54" s="29">
        <v>41.008042740924026</v>
      </c>
      <c r="N54" s="27">
        <v>7.0894451764434816</v>
      </c>
      <c r="O54" s="28">
        <v>509.61971725282257</v>
      </c>
      <c r="P54" s="28">
        <v>1.6725677774573879</v>
      </c>
      <c r="Q54" s="28">
        <v>18.580010323064734</v>
      </c>
      <c r="R54" s="28">
        <v>9129.040712907843</v>
      </c>
      <c r="S54" s="28">
        <v>1.2888192066757964</v>
      </c>
      <c r="T54" s="28">
        <v>8.7255331631182944</v>
      </c>
      <c r="U54" s="28">
        <v>17.946285788644033</v>
      </c>
      <c r="V54" s="28">
        <v>47.005335003094693</v>
      </c>
      <c r="W54" s="28">
        <v>37.815115318384564</v>
      </c>
      <c r="X54" s="29">
        <v>574.11259837293642</v>
      </c>
      <c r="Y54" s="27">
        <v>5.5000000000000187</v>
      </c>
      <c r="Z54" s="28">
        <v>1.5392020022139866E-2</v>
      </c>
      <c r="AA54" s="28">
        <v>15.392020022139866</v>
      </c>
      <c r="AB54" s="28">
        <v>5.0289207447176909E-2</v>
      </c>
      <c r="AC54" s="28">
        <v>0.76349542542787996</v>
      </c>
      <c r="AD54" s="29">
        <v>7.3142879145208886</v>
      </c>
    </row>
    <row r="55" spans="1:30" x14ac:dyDescent="0.25">
      <c r="A55" s="23" t="s">
        <v>45</v>
      </c>
      <c r="B55" s="33">
        <v>43282</v>
      </c>
      <c r="C55" s="27">
        <v>1.3228258708475189</v>
      </c>
      <c r="D55" s="28">
        <v>49.174947197478772</v>
      </c>
      <c r="E55" s="28">
        <v>1.6088911899305249</v>
      </c>
      <c r="F55" s="28">
        <v>1.62659710126755</v>
      </c>
      <c r="G55" s="28">
        <v>359.82118723434951</v>
      </c>
      <c r="H55" s="28">
        <v>0.66817161187991536</v>
      </c>
      <c r="I55" s="28">
        <v>12.355021322166605</v>
      </c>
      <c r="J55" s="28">
        <v>0.35677134498095553</v>
      </c>
      <c r="K55" s="28">
        <v>16.407967444502376</v>
      </c>
      <c r="L55" s="28">
        <v>2.651540058128421</v>
      </c>
      <c r="M55" s="29">
        <v>80.869653024925796</v>
      </c>
      <c r="N55" s="27">
        <v>18.519562191865266</v>
      </c>
      <c r="O55" s="28">
        <v>688.44926076470279</v>
      </c>
      <c r="P55" s="28">
        <v>22.52447665902735</v>
      </c>
      <c r="Q55" s="28">
        <v>50.42451013929405</v>
      </c>
      <c r="R55" s="28">
        <v>10110.975361285222</v>
      </c>
      <c r="S55" s="28">
        <v>20.713319968277375</v>
      </c>
      <c r="T55" s="28">
        <v>172.97029851033247</v>
      </c>
      <c r="U55" s="28">
        <v>11.059911694409621</v>
      </c>
      <c r="V55" s="28">
        <v>229.71154422303326</v>
      </c>
      <c r="W55" s="28">
        <v>82.197741801981053</v>
      </c>
      <c r="X55" s="29">
        <v>1132.1751423489611</v>
      </c>
      <c r="Y55" s="27">
        <v>40.816666666666684</v>
      </c>
      <c r="Z55" s="28">
        <v>3.1586447118429381E-2</v>
      </c>
      <c r="AA55" s="28">
        <v>31.58644711842938</v>
      </c>
      <c r="AB55" s="28">
        <v>0.22432331157257551</v>
      </c>
      <c r="AC55" s="28">
        <v>3.0897841186891339</v>
      </c>
      <c r="AD55" s="29">
        <v>111.39150094996836</v>
      </c>
    </row>
    <row r="56" spans="1:30" x14ac:dyDescent="0.25">
      <c r="A56" s="23" t="s">
        <v>45</v>
      </c>
      <c r="B56" s="33">
        <v>43313</v>
      </c>
      <c r="C56" s="27">
        <v>6.0474383784739842</v>
      </c>
      <c r="D56" s="28">
        <v>54.513802745869384</v>
      </c>
      <c r="E56" s="28">
        <v>0.46961283100261253</v>
      </c>
      <c r="F56" s="28">
        <v>1.334727249932635</v>
      </c>
      <c r="G56" s="28">
        <v>647.16066699717999</v>
      </c>
      <c r="H56" s="28">
        <v>0.54922682389269228</v>
      </c>
      <c r="I56" s="28">
        <v>10.044269322485567</v>
      </c>
      <c r="J56" s="28">
        <v>8.3054518371931341E-2</v>
      </c>
      <c r="K56" s="28">
        <v>5.3950488911246808</v>
      </c>
      <c r="L56" s="28">
        <v>1.9670085921972587</v>
      </c>
      <c r="M56" s="29">
        <v>76.470172168956225</v>
      </c>
      <c r="N56" s="27">
        <v>84.664137298635779</v>
      </c>
      <c r="O56" s="28">
        <v>763.19323844217138</v>
      </c>
      <c r="P56" s="28">
        <v>6.5745796340365752</v>
      </c>
      <c r="Q56" s="28">
        <v>41.376544747911687</v>
      </c>
      <c r="R56" s="28">
        <v>18185.214742620759</v>
      </c>
      <c r="S56" s="28">
        <v>17.026031540673461</v>
      </c>
      <c r="T56" s="28">
        <v>140.61977051479795</v>
      </c>
      <c r="U56" s="28">
        <v>2.5746900695298716</v>
      </c>
      <c r="V56" s="28">
        <v>75.530684475745531</v>
      </c>
      <c r="W56" s="28">
        <v>60.977266358115017</v>
      </c>
      <c r="X56" s="29">
        <v>1070.5824103653872</v>
      </c>
      <c r="Y56" s="31">
        <v>30.703703703703724</v>
      </c>
      <c r="Z56" s="28">
        <v>5.752066115702479E-2</v>
      </c>
      <c r="AA56" s="28">
        <v>57.52066115702479</v>
      </c>
      <c r="AB56" s="28">
        <v>0.30304391124672986</v>
      </c>
      <c r="AC56" s="28">
        <v>5.3205645370145733</v>
      </c>
      <c r="AD56" s="29">
        <v>152.59080991735544</v>
      </c>
    </row>
    <row r="57" spans="1:30" x14ac:dyDescent="0.25">
      <c r="A57" s="23" t="s">
        <v>45</v>
      </c>
      <c r="B57" s="33">
        <v>43344</v>
      </c>
      <c r="C57" s="27">
        <v>3.9906579283089414</v>
      </c>
      <c r="D57" s="28">
        <v>64.536095018442325</v>
      </c>
      <c r="E57" s="28">
        <v>0.20956442889947202</v>
      </c>
      <c r="F57" s="28">
        <v>0.84132121668474447</v>
      </c>
      <c r="G57" s="28">
        <v>163.22283751755049</v>
      </c>
      <c r="H57" s="28">
        <v>0.40098134147276332</v>
      </c>
      <c r="I57" s="28">
        <v>13.298325633492455</v>
      </c>
      <c r="J57" s="28">
        <v>0.73827003649203904</v>
      </c>
      <c r="K57" s="28">
        <v>11.27175478929054</v>
      </c>
      <c r="L57" s="28">
        <v>1.9805725946495469</v>
      </c>
      <c r="M57" s="29">
        <v>93.306397798433721</v>
      </c>
      <c r="N57" s="27">
        <v>55.86921099632518</v>
      </c>
      <c r="O57" s="28">
        <v>903.50533025819254</v>
      </c>
      <c r="P57" s="28">
        <v>2.9339020045926083</v>
      </c>
      <c r="Q57" s="28">
        <v>26.080957717227079</v>
      </c>
      <c r="R57" s="28">
        <v>4586.5617342431688</v>
      </c>
      <c r="S57" s="28">
        <v>12.430421585655663</v>
      </c>
      <c r="T57" s="28">
        <v>186.17655886889438</v>
      </c>
      <c r="U57" s="28">
        <v>22.88637113125321</v>
      </c>
      <c r="V57" s="28">
        <v>157.80456705006756</v>
      </c>
      <c r="W57" s="28">
        <v>61.397750434135958</v>
      </c>
      <c r="X57" s="29">
        <v>1306.289569178072</v>
      </c>
      <c r="Y57" s="27">
        <v>29.383333333333297</v>
      </c>
      <c r="Z57" s="28">
        <v>3.7441860465116279E-2</v>
      </c>
      <c r="AA57" s="28">
        <v>37.441860465116278</v>
      </c>
      <c r="AB57" s="28">
        <v>0.19862029479976856</v>
      </c>
      <c r="AC57" s="28">
        <v>4.2258163774638726</v>
      </c>
      <c r="AD57" s="29">
        <v>95.054399999999887</v>
      </c>
    </row>
    <row r="58" spans="1:30" x14ac:dyDescent="0.25">
      <c r="A58" s="23" t="s">
        <v>45</v>
      </c>
      <c r="B58" s="33">
        <v>43374</v>
      </c>
      <c r="C58" s="27">
        <v>3.0052195573002782</v>
      </c>
      <c r="D58" s="28">
        <v>73.067485930441563</v>
      </c>
      <c r="E58" s="28">
        <v>0.20788769429333001</v>
      </c>
      <c r="F58" s="28">
        <v>1.278904103810397</v>
      </c>
      <c r="G58" s="28">
        <v>226.07236715016649</v>
      </c>
      <c r="H58" s="28">
        <v>0.45322870802735787</v>
      </c>
      <c r="I58" s="28">
        <v>9.9763577143854949</v>
      </c>
      <c r="J58" s="28">
        <v>1.4866895762963597</v>
      </c>
      <c r="K58" s="28">
        <v>23.036805842723751</v>
      </c>
      <c r="L58" s="28">
        <v>3.2188223881341145</v>
      </c>
      <c r="M58" s="29">
        <v>109.29375673914443</v>
      </c>
      <c r="N58" s="27">
        <v>42.073073802203893</v>
      </c>
      <c r="O58" s="28">
        <v>1022.9448030261819</v>
      </c>
      <c r="P58" s="28">
        <v>2.91042772010662</v>
      </c>
      <c r="Q58" s="28">
        <v>39.646027218122306</v>
      </c>
      <c r="R58" s="28">
        <v>6352.6335169196782</v>
      </c>
      <c r="S58" s="28">
        <v>14.050089948848093</v>
      </c>
      <c r="T58" s="28">
        <v>139.66900800139692</v>
      </c>
      <c r="U58" s="28">
        <v>46.087376865187153</v>
      </c>
      <c r="V58" s="28">
        <v>322.51528179813249</v>
      </c>
      <c r="W58" s="28">
        <v>99.783494032157549</v>
      </c>
      <c r="X58" s="29">
        <v>1530.112594348022</v>
      </c>
      <c r="Y58" s="27">
        <v>25.433333333333348</v>
      </c>
      <c r="Z58" s="28">
        <v>4.3213296398891966E-2</v>
      </c>
      <c r="AA58" s="28">
        <v>43.21329639889197</v>
      </c>
      <c r="AB58" s="28">
        <v>0.37255452796759897</v>
      </c>
      <c r="AC58" s="28">
        <v>5.7128724630638175</v>
      </c>
      <c r="AD58" s="29">
        <v>94.958626038781219</v>
      </c>
    </row>
    <row r="59" spans="1:30" x14ac:dyDescent="0.25">
      <c r="A59" s="23" t="s">
        <v>45</v>
      </c>
      <c r="B59" s="33">
        <v>43435</v>
      </c>
      <c r="C59" s="27">
        <v>3.5840553979904239</v>
      </c>
      <c r="D59" s="28">
        <v>66.351075307726489</v>
      </c>
      <c r="E59" s="28">
        <v>1.645295357132615</v>
      </c>
      <c r="F59" s="28">
        <v>4.0381244440884156</v>
      </c>
      <c r="G59" s="28">
        <v>214.3236436600105</v>
      </c>
      <c r="H59" s="28">
        <v>4.6543714808868213</v>
      </c>
      <c r="I59" s="28">
        <v>15.623314014259368</v>
      </c>
      <c r="J59" s="28">
        <v>3.6690788808951424</v>
      </c>
      <c r="K59" s="28">
        <v>26.764509500416665</v>
      </c>
      <c r="L59" s="28">
        <v>12.361574805870379</v>
      </c>
      <c r="M59" s="29">
        <v>113.96824957752555</v>
      </c>
      <c r="N59" s="27">
        <v>50.176775571865932</v>
      </c>
      <c r="O59" s="28">
        <v>928.91505430817085</v>
      </c>
      <c r="P59" s="28">
        <v>23.034134999856612</v>
      </c>
      <c r="Q59" s="28">
        <v>125.18185776674089</v>
      </c>
      <c r="R59" s="28">
        <v>6022.4943868462951</v>
      </c>
      <c r="S59" s="28">
        <v>144.28551590749146</v>
      </c>
      <c r="T59" s="28">
        <v>218.72639619963115</v>
      </c>
      <c r="U59" s="28">
        <v>113.74144530774942</v>
      </c>
      <c r="V59" s="28">
        <v>374.70313300583331</v>
      </c>
      <c r="W59" s="28">
        <v>383.20881898198178</v>
      </c>
      <c r="X59" s="29">
        <v>1595.5554940853579</v>
      </c>
      <c r="Y59" s="27">
        <v>14.516666666666682</v>
      </c>
      <c r="Z59" s="28">
        <v>5.0434782608695661E-2</v>
      </c>
      <c r="AA59" s="28">
        <v>50.434782608695663</v>
      </c>
      <c r="AB59" s="28">
        <v>1.6698574205934849</v>
      </c>
      <c r="AC59" s="28">
        <v>6.9527371234439537</v>
      </c>
      <c r="AD59" s="29">
        <v>63.257321739130511</v>
      </c>
    </row>
    <row r="60" spans="1:30" x14ac:dyDescent="0.25">
      <c r="A60" s="23" t="s">
        <v>45</v>
      </c>
      <c r="B60" s="33">
        <v>43497</v>
      </c>
      <c r="C60" s="27">
        <v>1.05</v>
      </c>
      <c r="D60" s="28">
        <v>56.01</v>
      </c>
      <c r="E60" s="28">
        <v>0.15</v>
      </c>
      <c r="F60" s="28">
        <v>0.61</v>
      </c>
      <c r="G60" s="28">
        <v>546.64</v>
      </c>
      <c r="H60" s="28">
        <v>0.73</v>
      </c>
      <c r="I60" s="28">
        <v>8.7100000000000009</v>
      </c>
      <c r="J60" s="28">
        <v>0.36</v>
      </c>
      <c r="K60" s="28">
        <v>10.51</v>
      </c>
      <c r="L60" s="28">
        <v>1.71</v>
      </c>
      <c r="M60" s="29">
        <v>76.430000000000007</v>
      </c>
      <c r="N60" s="27">
        <v>14.73</v>
      </c>
      <c r="O60" s="28">
        <v>784.12</v>
      </c>
      <c r="P60" s="28">
        <v>2.11</v>
      </c>
      <c r="Q60" s="28">
        <v>19</v>
      </c>
      <c r="R60" s="28">
        <v>15360.59</v>
      </c>
      <c r="S60" s="28">
        <v>22.76</v>
      </c>
      <c r="T60" s="28">
        <v>121.93</v>
      </c>
      <c r="U60" s="28">
        <v>11.17</v>
      </c>
      <c r="V60" s="28">
        <v>147.19999999999999</v>
      </c>
      <c r="W60" s="28">
        <v>52.94</v>
      </c>
      <c r="X60" s="29">
        <v>1070.0899999999999</v>
      </c>
      <c r="Y60" s="27">
        <v>12.5</v>
      </c>
      <c r="Z60" s="28">
        <v>0.04</v>
      </c>
      <c r="AA60" s="28">
        <v>35.19</v>
      </c>
      <c r="AB60" s="28">
        <v>0.2</v>
      </c>
      <c r="AC60" s="28">
        <v>3.3</v>
      </c>
      <c r="AD60" s="29">
        <v>37.85</v>
      </c>
    </row>
    <row r="61" spans="1:30" x14ac:dyDescent="0.25">
      <c r="A61" s="23" t="s">
        <v>45</v>
      </c>
      <c r="B61" s="33">
        <v>43525</v>
      </c>
      <c r="C61" s="27">
        <v>0.81</v>
      </c>
      <c r="D61" s="28">
        <v>60.31</v>
      </c>
      <c r="E61" s="28">
        <v>0.31</v>
      </c>
      <c r="F61" s="28">
        <v>0.9</v>
      </c>
      <c r="G61" s="28">
        <v>454.24</v>
      </c>
      <c r="H61" s="28">
        <v>0.27</v>
      </c>
      <c r="I61" s="28">
        <v>7.58</v>
      </c>
      <c r="J61" s="28">
        <v>0.57999999999999996</v>
      </c>
      <c r="K61" s="28">
        <v>10.06</v>
      </c>
      <c r="L61" s="28">
        <v>1.75</v>
      </c>
      <c r="M61" s="29">
        <v>79.069999999999993</v>
      </c>
      <c r="N61" s="27">
        <v>11.37</v>
      </c>
      <c r="O61" s="28">
        <v>844.35</v>
      </c>
      <c r="P61" s="28">
        <v>4.34</v>
      </c>
      <c r="Q61" s="28">
        <v>28.02</v>
      </c>
      <c r="R61" s="28">
        <v>12764.16</v>
      </c>
      <c r="S61" s="28">
        <v>8.5</v>
      </c>
      <c r="T61" s="28">
        <v>106.13</v>
      </c>
      <c r="U61" s="28">
        <v>17.829999999999998</v>
      </c>
      <c r="V61" s="28">
        <v>140.80000000000001</v>
      </c>
      <c r="W61" s="28">
        <v>54.35</v>
      </c>
      <c r="X61" s="29">
        <v>1107</v>
      </c>
      <c r="Y61" s="27">
        <v>18.899999999999999</v>
      </c>
      <c r="Z61" s="28">
        <v>0.01</v>
      </c>
      <c r="AA61" s="28">
        <v>7.83</v>
      </c>
      <c r="AB61" s="28">
        <v>0</v>
      </c>
      <c r="AC61" s="28">
        <v>0.7</v>
      </c>
      <c r="AD61" s="29">
        <v>12.75</v>
      </c>
    </row>
    <row r="62" spans="1:30" x14ac:dyDescent="0.25">
      <c r="A62" s="23" t="s">
        <v>45</v>
      </c>
      <c r="B62" s="33">
        <v>43556</v>
      </c>
      <c r="C62" s="27">
        <v>1.83</v>
      </c>
      <c r="D62" s="28">
        <v>52.43</v>
      </c>
      <c r="E62" s="28">
        <v>0.25</v>
      </c>
      <c r="F62" s="28">
        <v>0.55000000000000004</v>
      </c>
      <c r="G62" s="28">
        <v>625.16</v>
      </c>
      <c r="H62" s="28">
        <v>0.38</v>
      </c>
      <c r="I62" s="28">
        <v>15.67</v>
      </c>
      <c r="J62" s="28">
        <v>0.71</v>
      </c>
      <c r="K62" s="28">
        <v>18.47</v>
      </c>
      <c r="L62" s="28">
        <v>1.64</v>
      </c>
      <c r="M62" s="29">
        <v>88.65</v>
      </c>
      <c r="N62" s="27">
        <v>25.59</v>
      </c>
      <c r="O62" s="28">
        <v>734.08</v>
      </c>
      <c r="P62" s="28">
        <v>3.55</v>
      </c>
      <c r="Q62" s="28">
        <v>17.09</v>
      </c>
      <c r="R62" s="28">
        <v>17566.98</v>
      </c>
      <c r="S62" s="28">
        <v>11.75</v>
      </c>
      <c r="T62" s="28">
        <v>219.37</v>
      </c>
      <c r="U62" s="28">
        <v>21.87</v>
      </c>
      <c r="V62" s="28">
        <v>258.52999999999997</v>
      </c>
      <c r="W62" s="28">
        <v>50.71</v>
      </c>
      <c r="X62" s="29">
        <v>1241.1199999999999</v>
      </c>
      <c r="Y62" s="27">
        <v>10.9</v>
      </c>
      <c r="Z62" s="28">
        <v>0.04</v>
      </c>
      <c r="AA62" s="28">
        <v>36.450000000000003</v>
      </c>
      <c r="AB62" s="28">
        <v>0.2</v>
      </c>
      <c r="AC62" s="28">
        <v>3.9</v>
      </c>
      <c r="AD62" s="29">
        <v>34.44</v>
      </c>
    </row>
    <row r="63" spans="1:30" x14ac:dyDescent="0.25">
      <c r="A63" s="23" t="s">
        <v>45</v>
      </c>
      <c r="B63" s="33">
        <v>43586</v>
      </c>
      <c r="C63" s="27">
        <v>1.1499999999999999</v>
      </c>
      <c r="D63" s="28">
        <v>42.22</v>
      </c>
      <c r="E63" s="28">
        <v>7.0000000000000007E-2</v>
      </c>
      <c r="F63" s="28">
        <v>0.51</v>
      </c>
      <c r="G63" s="28">
        <v>673.48</v>
      </c>
      <c r="H63" s="28">
        <v>0.39</v>
      </c>
      <c r="I63" s="28">
        <v>8.9499999999999993</v>
      </c>
      <c r="J63" s="28">
        <v>0.4</v>
      </c>
      <c r="K63" s="28">
        <v>11.16</v>
      </c>
      <c r="L63" s="28">
        <v>1.31</v>
      </c>
      <c r="M63" s="29">
        <v>63.54</v>
      </c>
      <c r="N63" s="27">
        <v>16.07</v>
      </c>
      <c r="O63" s="28">
        <v>591.05999999999995</v>
      </c>
      <c r="P63" s="28">
        <v>1.04</v>
      </c>
      <c r="Q63" s="28">
        <v>15.82</v>
      </c>
      <c r="R63" s="28">
        <v>18924.68</v>
      </c>
      <c r="S63" s="28">
        <v>12.2</v>
      </c>
      <c r="T63" s="28">
        <v>125.23</v>
      </c>
      <c r="U63" s="28">
        <v>12.48</v>
      </c>
      <c r="V63" s="28">
        <v>156.22</v>
      </c>
      <c r="W63" s="28">
        <v>40.5</v>
      </c>
      <c r="X63" s="29">
        <v>889.62</v>
      </c>
      <c r="Y63" s="27">
        <v>4.45</v>
      </c>
      <c r="Z63" s="28">
        <v>0.04</v>
      </c>
      <c r="AA63" s="28">
        <v>41.3</v>
      </c>
      <c r="AB63" s="28">
        <v>0.1</v>
      </c>
      <c r="AC63" s="28">
        <v>3.2</v>
      </c>
      <c r="AD63" s="29">
        <v>15.89</v>
      </c>
    </row>
    <row r="64" spans="1:30" x14ac:dyDescent="0.25">
      <c r="A64" s="23" t="s">
        <v>45</v>
      </c>
      <c r="B64" s="33">
        <v>43617</v>
      </c>
      <c r="C64" s="27">
        <v>3.3884664536132827</v>
      </c>
      <c r="D64" s="28">
        <v>75.563241931032792</v>
      </c>
      <c r="E64" s="28">
        <v>0.97560137753072096</v>
      </c>
      <c r="F64" s="28">
        <v>3.4138477967092351</v>
      </c>
      <c r="G64" s="28">
        <v>568.07616224571143</v>
      </c>
      <c r="H64" s="28">
        <v>1.9525541352743812</v>
      </c>
      <c r="I64" s="28">
        <v>92.036528557164544</v>
      </c>
      <c r="J64" s="28">
        <v>2.1030551501182773</v>
      </c>
      <c r="K64" s="28">
        <v>96.293562990229034</v>
      </c>
      <c r="L64" s="28">
        <v>7.4694570821018935</v>
      </c>
      <c r="M64" s="29">
        <v>268.25740130957035</v>
      </c>
      <c r="N64" s="27">
        <v>47.438530350585957</v>
      </c>
      <c r="O64" s="28">
        <v>1057.8853870344592</v>
      </c>
      <c r="P64" s="28">
        <v>13.658419285430094</v>
      </c>
      <c r="Q64" s="28">
        <v>47.793869153929293</v>
      </c>
      <c r="R64" s="28">
        <v>7953.0662714399605</v>
      </c>
      <c r="S64" s="28">
        <v>27.335757893841336</v>
      </c>
      <c r="T64" s="28">
        <v>1288.5113998003037</v>
      </c>
      <c r="U64" s="28">
        <v>29.442772101655883</v>
      </c>
      <c r="V64" s="28">
        <v>1348.1098818632065</v>
      </c>
      <c r="W64" s="28">
        <v>104.5723991494265</v>
      </c>
      <c r="X64" s="29">
        <v>3755.6036183339847</v>
      </c>
      <c r="Y64" s="27">
        <v>101.88888888888887</v>
      </c>
      <c r="Z64" s="28">
        <v>6.379077284748752E-2</v>
      </c>
      <c r="AA64" s="28">
        <v>63.790772847487517</v>
      </c>
      <c r="AB64" s="28">
        <v>0.57635315944627941</v>
      </c>
      <c r="AC64" s="28">
        <v>20.699094872650647</v>
      </c>
      <c r="AD64" s="29">
        <v>561.56293153100205</v>
      </c>
    </row>
    <row r="65" spans="1:30" ht="15.75" x14ac:dyDescent="0.25">
      <c r="A65" s="83" t="s">
        <v>45</v>
      </c>
      <c r="B65" s="33">
        <v>43647</v>
      </c>
      <c r="C65" s="142">
        <v>6.0699655452725452</v>
      </c>
      <c r="D65" s="92">
        <v>55.870018382930034</v>
      </c>
      <c r="E65" s="92">
        <v>0.97117441599161403</v>
      </c>
      <c r="F65" s="92">
        <v>3.2818565198510177</v>
      </c>
      <c r="G65" s="92">
        <v>734.86463146287406</v>
      </c>
      <c r="H65" s="92">
        <v>0.71784118045327405</v>
      </c>
      <c r="I65" s="92">
        <v>18.667539720982592</v>
      </c>
      <c r="J65" s="92">
        <v>0.2924172178977047</v>
      </c>
      <c r="K65" s="92">
        <v>22.218788055343126</v>
      </c>
      <c r="L65" s="92">
        <v>4.292114918201996</v>
      </c>
      <c r="M65" s="93">
        <v>103.79748612051991</v>
      </c>
      <c r="N65" s="150">
        <v>84.979517633815632</v>
      </c>
      <c r="O65" s="151">
        <v>782.18025736102049</v>
      </c>
      <c r="P65" s="151">
        <v>13.596441823882596</v>
      </c>
      <c r="Q65" s="151">
        <v>45.945991277914246</v>
      </c>
      <c r="R65" s="151">
        <v>10288.104840480237</v>
      </c>
      <c r="S65" s="151">
        <v>10.049776526345838</v>
      </c>
      <c r="T65" s="151">
        <v>261.34555609375627</v>
      </c>
      <c r="U65" s="151">
        <v>4.0938410505678657</v>
      </c>
      <c r="V65" s="151">
        <v>311.06303277480379</v>
      </c>
      <c r="W65" s="151">
        <v>60.089608854827944</v>
      </c>
      <c r="X65" s="152">
        <v>1453.1648056872787</v>
      </c>
      <c r="Y65" s="150">
        <v>12.783333333333349</v>
      </c>
      <c r="Z65" s="151">
        <v>3.7769784172661879E-2</v>
      </c>
      <c r="AA65" s="151">
        <v>37.769784172661879</v>
      </c>
      <c r="AB65" s="154">
        <v>0.19609098256510765</v>
      </c>
      <c r="AC65" s="154">
        <v>4.7421263011492787</v>
      </c>
      <c r="AD65" s="152">
        <v>41.71597122302164</v>
      </c>
    </row>
    <row r="66" spans="1:30" ht="15.75" x14ac:dyDescent="0.25">
      <c r="A66" s="83" t="s">
        <v>45</v>
      </c>
      <c r="B66" s="33">
        <v>43678</v>
      </c>
      <c r="C66" s="91">
        <v>9.074326777954461</v>
      </c>
      <c r="D66" s="92">
        <v>66.846790140828233</v>
      </c>
      <c r="E66" s="92">
        <v>0.98328331978795758</v>
      </c>
      <c r="F66" s="92">
        <v>0.99628445314227254</v>
      </c>
      <c r="G66" s="92">
        <v>848.17998080899952</v>
      </c>
      <c r="H66" s="92">
        <v>0.56985771861526346</v>
      </c>
      <c r="I66" s="92">
        <v>23.857277598647844</v>
      </c>
      <c r="J66" s="92">
        <v>2.2304430445617145</v>
      </c>
      <c r="K66" s="92">
        <v>15.299297202915312</v>
      </c>
      <c r="L66" s="92">
        <v>3.7965852163192504</v>
      </c>
      <c r="M66" s="93">
        <v>116.06097504013381</v>
      </c>
      <c r="N66" s="150">
        <v>127.04057489136245</v>
      </c>
      <c r="O66" s="151">
        <v>935.85506197159521</v>
      </c>
      <c r="P66" s="151">
        <v>13.765966477031405</v>
      </c>
      <c r="Q66" s="151">
        <v>13.947982343991816</v>
      </c>
      <c r="R66" s="151">
        <v>11874.519731325992</v>
      </c>
      <c r="S66" s="151">
        <v>7.9780080606136883</v>
      </c>
      <c r="T66" s="151">
        <v>334.00188638106982</v>
      </c>
      <c r="U66" s="151">
        <v>31.226202623864005</v>
      </c>
      <c r="V66" s="151">
        <v>214.19016084081437</v>
      </c>
      <c r="W66" s="151">
        <v>53.152193028469505</v>
      </c>
      <c r="X66" s="152">
        <v>1624.8536505618733</v>
      </c>
      <c r="Y66" s="150">
        <v>21.916666666666636</v>
      </c>
      <c r="Z66" s="151">
        <v>4.6259924780610119E-2</v>
      </c>
      <c r="AA66" s="151">
        <v>46.25992478061012</v>
      </c>
      <c r="AB66" s="154">
        <v>0.21244174140281494</v>
      </c>
      <c r="AC66" s="154">
        <v>6.4943085013481108</v>
      </c>
      <c r="AD66" s="152">
        <v>87.59779356456319</v>
      </c>
    </row>
    <row r="67" spans="1:30" ht="15.75" x14ac:dyDescent="0.25">
      <c r="A67" s="83" t="s">
        <v>45</v>
      </c>
      <c r="B67" s="33">
        <v>43709</v>
      </c>
      <c r="C67" s="91">
        <v>0.50906586107360741</v>
      </c>
      <c r="D67" s="92">
        <v>71.031774602134618</v>
      </c>
      <c r="E67" s="92">
        <v>0.63171280892014403</v>
      </c>
      <c r="F67" s="92">
        <v>0.88411015586281794</v>
      </c>
      <c r="G67" s="92">
        <v>879.58533474009255</v>
      </c>
      <c r="H67" s="92">
        <v>0.35040812059990195</v>
      </c>
      <c r="I67" s="92">
        <v>12.18448575963453</v>
      </c>
      <c r="J67" s="92">
        <v>0.72339509331892082</v>
      </c>
      <c r="K67" s="92">
        <v>70.565048022946627</v>
      </c>
      <c r="L67" s="92">
        <v>1.9579133697816407</v>
      </c>
      <c r="M67" s="93">
        <v>154.92208705470952</v>
      </c>
      <c r="N67" s="150">
        <v>7.1269220550305032</v>
      </c>
      <c r="O67" s="151">
        <v>994.4448444298846</v>
      </c>
      <c r="P67" s="151">
        <v>8.8439793248820173</v>
      </c>
      <c r="Q67" s="151">
        <v>12.377542182079452</v>
      </c>
      <c r="R67" s="151">
        <v>12314.194686361296</v>
      </c>
      <c r="S67" s="151">
        <v>4.9057136883986274</v>
      </c>
      <c r="T67" s="151">
        <v>170.58280063488343</v>
      </c>
      <c r="U67" s="151">
        <v>10.127531306464892</v>
      </c>
      <c r="V67" s="151">
        <v>987.91067232125283</v>
      </c>
      <c r="W67" s="151">
        <v>27.410787176942968</v>
      </c>
      <c r="X67" s="152">
        <v>2168.9092187659335</v>
      </c>
      <c r="Y67" s="150">
        <v>48.791666666666657</v>
      </c>
      <c r="Z67" s="151">
        <v>4.0462427745664747E-2</v>
      </c>
      <c r="AA67" s="151">
        <v>40.462427745664748</v>
      </c>
      <c r="AB67" s="154">
        <v>9.5826844419740528E-2</v>
      </c>
      <c r="AC67" s="154">
        <v>7.5824063324256459</v>
      </c>
      <c r="AD67" s="152">
        <v>170.57341040462427</v>
      </c>
    </row>
    <row r="68" spans="1:30" ht="15.75" x14ac:dyDescent="0.25">
      <c r="A68" s="135" t="s">
        <v>45</v>
      </c>
      <c r="B68" s="33">
        <v>43739</v>
      </c>
      <c r="C68" s="144">
        <v>1.409556260861232</v>
      </c>
      <c r="D68" s="92">
        <v>62.502900951234757</v>
      </c>
      <c r="E68" s="92">
        <v>0.6479273485792435</v>
      </c>
      <c r="F68" s="92">
        <v>1.120420077193685</v>
      </c>
      <c r="G68" s="92">
        <v>1123.9119167833026</v>
      </c>
      <c r="H68" s="92">
        <v>0.58286438832483622</v>
      </c>
      <c r="I68" s="92">
        <v>12.997585339591437</v>
      </c>
      <c r="J68" s="92">
        <v>0.53027193399451855</v>
      </c>
      <c r="K68" s="92">
        <v>62.909692549487026</v>
      </c>
      <c r="L68" s="92">
        <v>2.2335563995130396</v>
      </c>
      <c r="M68" s="93">
        <v>140.4676624497537</v>
      </c>
      <c r="N68" s="150">
        <v>19.733787652057249</v>
      </c>
      <c r="O68" s="151">
        <v>875.04061331728656</v>
      </c>
      <c r="P68" s="151">
        <v>9.0709828801094083</v>
      </c>
      <c r="Q68" s="151">
        <v>15.685881080711589</v>
      </c>
      <c r="R68" s="151">
        <v>15734.766834966236</v>
      </c>
      <c r="S68" s="151">
        <v>8.1601014365477074</v>
      </c>
      <c r="T68" s="151">
        <v>181.96619475428011</v>
      </c>
      <c r="U68" s="151">
        <v>7.4238070759232597</v>
      </c>
      <c r="V68" s="151">
        <v>880.73569569281835</v>
      </c>
      <c r="W68" s="151">
        <v>31.269789593182555</v>
      </c>
      <c r="X68" s="152">
        <v>1966.5472742965519</v>
      </c>
      <c r="Y68" s="150">
        <v>15.354166666666698</v>
      </c>
      <c r="Z68" s="151">
        <v>4.6770601336302891</v>
      </c>
      <c r="AA68" s="151">
        <v>4677.0601336302889</v>
      </c>
      <c r="AB68" s="154">
        <v>12.636059295739514</v>
      </c>
      <c r="AC68" s="154">
        <v>794.67781168901195</v>
      </c>
      <c r="AD68" s="152">
        <v>6204.587973273954</v>
      </c>
    </row>
    <row r="69" spans="1:30" ht="15.75" x14ac:dyDescent="0.25">
      <c r="A69" s="135" t="s">
        <v>45</v>
      </c>
      <c r="B69" s="33">
        <v>43770</v>
      </c>
      <c r="C69" s="141">
        <v>2.9535272728510549</v>
      </c>
      <c r="D69" s="92">
        <v>70.23610282823897</v>
      </c>
      <c r="E69" s="92">
        <v>0.93167689436553891</v>
      </c>
      <c r="F69" s="92">
        <v>1.061884838074719</v>
      </c>
      <c r="G69" s="92">
        <v>447.13477651996197</v>
      </c>
      <c r="H69" s="92">
        <v>0.77271722769758733</v>
      </c>
      <c r="I69" s="92">
        <v>31.557246332560414</v>
      </c>
      <c r="J69" s="92">
        <v>0.13097460837046349</v>
      </c>
      <c r="K69" s="92">
        <v>72.928447549010372</v>
      </c>
      <c r="L69" s="92">
        <v>1.9655766741427698</v>
      </c>
      <c r="M69" s="93">
        <v>178.60700087702637</v>
      </c>
      <c r="N69" s="150">
        <v>41.349381819914768</v>
      </c>
      <c r="O69" s="151">
        <v>983.30543959534555</v>
      </c>
      <c r="P69" s="151">
        <v>13.043476521117544</v>
      </c>
      <c r="Q69" s="151">
        <v>14.866387733046066</v>
      </c>
      <c r="R69" s="151">
        <v>6259.8868712794674</v>
      </c>
      <c r="S69" s="151">
        <v>10.818041187766223</v>
      </c>
      <c r="T69" s="151">
        <v>441.80144865584577</v>
      </c>
      <c r="U69" s="151">
        <v>1.8336445171864888</v>
      </c>
      <c r="V69" s="151">
        <v>1020.9982656861453</v>
      </c>
      <c r="W69" s="151">
        <v>27.518073437998776</v>
      </c>
      <c r="X69" s="152">
        <v>2500.4980122783691</v>
      </c>
      <c r="Y69" s="150">
        <v>40.166666666666707</v>
      </c>
      <c r="Z69" s="151">
        <v>4.5571065989847719E-2</v>
      </c>
      <c r="AA69" s="151">
        <v>45.571065989847718</v>
      </c>
      <c r="AB69" s="154">
        <v>0.10834801406408316</v>
      </c>
      <c r="AC69" s="154">
        <v>9.8453110975217797</v>
      </c>
      <c r="AD69" s="152">
        <v>158.14982741116768</v>
      </c>
    </row>
    <row r="70" spans="1:30" x14ac:dyDescent="0.25">
      <c r="A70" s="23" t="s">
        <v>168</v>
      </c>
      <c r="B70" s="33">
        <v>43586</v>
      </c>
      <c r="C70" s="27">
        <v>1.28</v>
      </c>
      <c r="D70" s="28">
        <v>35.93</v>
      </c>
      <c r="E70" s="28">
        <v>0.26</v>
      </c>
      <c r="F70" s="28">
        <v>0.61</v>
      </c>
      <c r="G70" s="28">
        <v>619.89</v>
      </c>
      <c r="H70" s="28">
        <v>0.34</v>
      </c>
      <c r="I70" s="28">
        <v>9</v>
      </c>
      <c r="J70" s="28">
        <v>0.41</v>
      </c>
      <c r="K70" s="28">
        <v>15.42</v>
      </c>
      <c r="L70" s="28">
        <v>1.36</v>
      </c>
      <c r="M70" s="29">
        <v>61.89</v>
      </c>
      <c r="N70" s="27">
        <v>17.96</v>
      </c>
      <c r="O70" s="28">
        <v>503</v>
      </c>
      <c r="P70" s="28">
        <v>3.58</v>
      </c>
      <c r="Q70" s="28">
        <v>18.86</v>
      </c>
      <c r="R70" s="28">
        <v>17418.97</v>
      </c>
      <c r="S70" s="28">
        <v>10.55</v>
      </c>
      <c r="T70" s="28">
        <v>126</v>
      </c>
      <c r="U70" s="28">
        <v>12.6</v>
      </c>
      <c r="V70" s="28">
        <v>215.91</v>
      </c>
      <c r="W70" s="28">
        <v>42.02</v>
      </c>
      <c r="X70" s="29">
        <v>866.45</v>
      </c>
      <c r="Y70" s="27">
        <v>2.75</v>
      </c>
      <c r="Z70" s="28">
        <v>0.01</v>
      </c>
      <c r="AA70" s="28">
        <v>14.42</v>
      </c>
      <c r="AB70" s="28">
        <v>0.1</v>
      </c>
      <c r="AC70" s="28">
        <v>1.1000000000000001</v>
      </c>
      <c r="AD70" s="29">
        <v>3.43</v>
      </c>
    </row>
    <row r="71" spans="1:30" x14ac:dyDescent="0.25">
      <c r="A71" s="23" t="s">
        <v>168</v>
      </c>
      <c r="B71" s="33">
        <v>43617</v>
      </c>
      <c r="C71" s="27">
        <v>4.7576882265124141</v>
      </c>
      <c r="D71" s="28">
        <v>47.357825310703838</v>
      </c>
      <c r="E71" s="28">
        <v>0.65615344045016943</v>
      </c>
      <c r="F71" s="28">
        <v>2.1103879276849451</v>
      </c>
      <c r="G71" s="28">
        <v>541.11985736444149</v>
      </c>
      <c r="H71" s="28">
        <v>1.4862354385507826</v>
      </c>
      <c r="I71" s="28">
        <v>42.766056941630119</v>
      </c>
      <c r="J71" s="28">
        <v>1.9553287285042646</v>
      </c>
      <c r="K71" s="28">
        <v>33.453943346353491</v>
      </c>
      <c r="L71" s="28">
        <v>5.5519520947399918</v>
      </c>
      <c r="M71" s="29">
        <v>128.99166726565002</v>
      </c>
      <c r="N71" s="27">
        <v>66.607635171173797</v>
      </c>
      <c r="O71" s="28">
        <v>663.00955434985372</v>
      </c>
      <c r="P71" s="28">
        <v>9.1861481663023721</v>
      </c>
      <c r="Q71" s="28">
        <v>29.545430987589231</v>
      </c>
      <c r="R71" s="28">
        <v>7575.6780031021808</v>
      </c>
      <c r="S71" s="28">
        <v>20.807296139710957</v>
      </c>
      <c r="T71" s="28">
        <v>598.7247971828217</v>
      </c>
      <c r="U71" s="28">
        <v>27.374602199059705</v>
      </c>
      <c r="V71" s="28">
        <v>468.35520684894885</v>
      </c>
      <c r="W71" s="28">
        <v>77.727329326359893</v>
      </c>
      <c r="X71" s="29">
        <v>1805.8833417191004</v>
      </c>
      <c r="Y71" s="27">
        <v>154.03141361256539</v>
      </c>
      <c r="Z71" s="28">
        <v>3.0303030303030307E-2</v>
      </c>
      <c r="AA71" s="28">
        <v>30.303030303030308</v>
      </c>
      <c r="AB71" s="28">
        <v>0.20350428041810589</v>
      </c>
      <c r="AC71" s="28">
        <v>4.7281309310463726</v>
      </c>
      <c r="AD71" s="29">
        <v>403.28224654926208</v>
      </c>
    </row>
    <row r="72" spans="1:30" ht="15.75" x14ac:dyDescent="0.25">
      <c r="A72" s="83" t="s">
        <v>168</v>
      </c>
      <c r="B72" s="33">
        <v>43647</v>
      </c>
      <c r="C72" s="142">
        <v>1.4021739652147207</v>
      </c>
      <c r="D72" s="92">
        <v>54.788856571438998</v>
      </c>
      <c r="E72" s="92">
        <v>0.63176242392014803</v>
      </c>
      <c r="F72" s="92">
        <v>0.85979138069660355</v>
      </c>
      <c r="G72" s="92">
        <v>879.45821758293596</v>
      </c>
      <c r="H72" s="92">
        <v>0.71692414941678961</v>
      </c>
      <c r="I72" s="92">
        <v>10.601545957201324</v>
      </c>
      <c r="J72" s="92">
        <v>2.4748078541169054</v>
      </c>
      <c r="K72" s="92">
        <v>29.178705838497969</v>
      </c>
      <c r="L72" s="92">
        <v>4.0515233842302987</v>
      </c>
      <c r="M72" s="93">
        <v>96.603044756273164</v>
      </c>
      <c r="N72" s="150">
        <v>19.630435513006091</v>
      </c>
      <c r="O72" s="151">
        <v>767.04399200014598</v>
      </c>
      <c r="P72" s="151">
        <v>8.8446739348820724</v>
      </c>
      <c r="Q72" s="151">
        <v>12.03707932975245</v>
      </c>
      <c r="R72" s="151">
        <v>12312.415046161103</v>
      </c>
      <c r="S72" s="151">
        <v>10.036938091835054</v>
      </c>
      <c r="T72" s="151">
        <v>148.42164340081854</v>
      </c>
      <c r="U72" s="151">
        <v>34.647309957636679</v>
      </c>
      <c r="V72" s="151">
        <v>408.50188173897158</v>
      </c>
      <c r="W72" s="151">
        <v>56.721327379224178</v>
      </c>
      <c r="X72" s="152">
        <v>1352.4426265878242</v>
      </c>
      <c r="Y72" s="150">
        <v>56.7222222222222</v>
      </c>
      <c r="Z72" s="151">
        <v>4.1207547169811322E-2</v>
      </c>
      <c r="AA72" s="151">
        <v>41.20754716981132</v>
      </c>
      <c r="AB72" s="154">
        <v>0.20194676123158287</v>
      </c>
      <c r="AC72" s="154">
        <v>4.8151448636758225</v>
      </c>
      <c r="AD72" s="152">
        <v>201.94994716981125</v>
      </c>
    </row>
    <row r="73" spans="1:30" ht="15.75" x14ac:dyDescent="0.25">
      <c r="A73" s="83" t="s">
        <v>168</v>
      </c>
      <c r="B73" s="33">
        <v>43678</v>
      </c>
      <c r="C73" s="91">
        <v>1.1017078305638206</v>
      </c>
      <c r="D73" s="92">
        <v>65.977270177631993</v>
      </c>
      <c r="E73" s="92">
        <v>0.48604151323415951</v>
      </c>
      <c r="F73" s="92">
        <v>1.5899389133544899</v>
      </c>
      <c r="G73" s="92">
        <v>794.33231405064453</v>
      </c>
      <c r="H73" s="92">
        <v>0.59</v>
      </c>
      <c r="I73" s="92">
        <v>18.215</v>
      </c>
      <c r="J73" s="92">
        <v>0.78272029790203401</v>
      </c>
      <c r="K73" s="92">
        <v>13.542732923405083</v>
      </c>
      <c r="L73" s="92">
        <v>2.9626592112565238</v>
      </c>
      <c r="M73" s="93">
        <v>99.322752444835061</v>
      </c>
      <c r="N73" s="150">
        <v>15.423909627893488</v>
      </c>
      <c r="O73" s="151">
        <v>923.68178248684785</v>
      </c>
      <c r="P73" s="151">
        <v>6.8045811852782334</v>
      </c>
      <c r="Q73" s="151">
        <v>22.259144786962857</v>
      </c>
      <c r="R73" s="151">
        <v>11120.652396709023</v>
      </c>
      <c r="S73" s="151">
        <v>8.26</v>
      </c>
      <c r="T73" s="151">
        <v>255.01</v>
      </c>
      <c r="U73" s="151">
        <v>10.958084170628476</v>
      </c>
      <c r="V73" s="151">
        <v>189.59826092767116</v>
      </c>
      <c r="W73" s="151">
        <v>41.477228957591336</v>
      </c>
      <c r="X73" s="152">
        <v>1390.5185342276909</v>
      </c>
      <c r="Y73" s="150">
        <v>36.722222222222172</v>
      </c>
      <c r="Z73" s="151">
        <v>6.220913107511046E-2</v>
      </c>
      <c r="AA73" s="151">
        <v>62.209131075110463</v>
      </c>
      <c r="AB73" s="154">
        <v>0.22293466901468637</v>
      </c>
      <c r="AC73" s="154">
        <v>7.4738548591033727</v>
      </c>
      <c r="AD73" s="152">
        <v>197.37713107511016</v>
      </c>
    </row>
    <row r="74" spans="1:30" ht="15.75" x14ac:dyDescent="0.25">
      <c r="A74" s="83" t="s">
        <v>168</v>
      </c>
      <c r="B74" s="33">
        <v>43709</v>
      </c>
      <c r="C74" s="91">
        <v>0.39780322305776639</v>
      </c>
      <c r="D74" s="92">
        <v>75.104470611901192</v>
      </c>
      <c r="E74" s="92">
        <v>0.44482392619980249</v>
      </c>
      <c r="F74" s="92">
        <v>0.84412250534327105</v>
      </c>
      <c r="G74" s="92">
        <v>1220.4088882912602</v>
      </c>
      <c r="H74" s="92">
        <v>0.45287970300485103</v>
      </c>
      <c r="I74" s="92">
        <v>18.225548869667737</v>
      </c>
      <c r="J74" s="92">
        <v>0.27339914388844178</v>
      </c>
      <c r="K74" s="92">
        <v>74.82957611192704</v>
      </c>
      <c r="L74" s="92">
        <v>1.5704013522365639</v>
      </c>
      <c r="M74" s="93">
        <v>169.00222274275353</v>
      </c>
      <c r="N74" s="150">
        <v>5.569245122808729</v>
      </c>
      <c r="O74" s="151">
        <v>1051.4625885666167</v>
      </c>
      <c r="P74" s="151">
        <v>6.2275349667972346</v>
      </c>
      <c r="Q74" s="151">
        <v>11.817715074805795</v>
      </c>
      <c r="R74" s="151">
        <v>17085.724436077642</v>
      </c>
      <c r="S74" s="151">
        <v>6.3403158420679144</v>
      </c>
      <c r="T74" s="151">
        <v>255.15768417534832</v>
      </c>
      <c r="U74" s="151">
        <v>3.8275880144381849</v>
      </c>
      <c r="V74" s="151">
        <v>1047.6140655669785</v>
      </c>
      <c r="W74" s="151">
        <v>21.985618931311894</v>
      </c>
      <c r="X74" s="152">
        <v>2366.0311183985496</v>
      </c>
      <c r="Y74" s="150">
        <v>41.062500000000036</v>
      </c>
      <c r="Z74" s="151">
        <v>4.921394395078605E-2</v>
      </c>
      <c r="AA74" s="151">
        <v>49.213943950786053</v>
      </c>
      <c r="AB74" s="154">
        <v>9.3484715138691055E-2</v>
      </c>
      <c r="AC74" s="154">
        <v>10.060564853953313</v>
      </c>
      <c r="AD74" s="152">
        <v>174.60123034859888</v>
      </c>
    </row>
    <row r="75" spans="1:30" ht="15.75" x14ac:dyDescent="0.25">
      <c r="A75" s="135" t="s">
        <v>168</v>
      </c>
      <c r="B75" s="33">
        <v>43739</v>
      </c>
      <c r="C75" s="144">
        <v>0.88878384707167202</v>
      </c>
      <c r="D75" s="92">
        <v>63.416907950018668</v>
      </c>
      <c r="E75" s="92">
        <v>0.45715612210033152</v>
      </c>
      <c r="F75" s="92">
        <v>1.289567638187135</v>
      </c>
      <c r="G75" s="92">
        <v>733.32848759398757</v>
      </c>
      <c r="H75" s="92">
        <v>1.2326858505515739</v>
      </c>
      <c r="I75" s="92">
        <v>30.199593659014091</v>
      </c>
      <c r="J75" s="92">
        <v>1.7846278939924676</v>
      </c>
      <c r="K75" s="92">
        <v>61.688652387011075</v>
      </c>
      <c r="L75" s="92">
        <v>4.3068813827311763</v>
      </c>
      <c r="M75" s="93">
        <v>156.65109396521584</v>
      </c>
      <c r="N75" s="150">
        <v>12.442973859003409</v>
      </c>
      <c r="O75" s="151">
        <v>887.83671130026141</v>
      </c>
      <c r="P75" s="151">
        <v>6.4001857094046413</v>
      </c>
      <c r="Q75" s="151">
        <v>18.053946934619891</v>
      </c>
      <c r="R75" s="151">
        <v>10266.598826315825</v>
      </c>
      <c r="S75" s="151">
        <v>17.257601907722034</v>
      </c>
      <c r="T75" s="151">
        <v>422.79431122619729</v>
      </c>
      <c r="U75" s="151">
        <v>24.984790515894545</v>
      </c>
      <c r="V75" s="151">
        <v>863.64113341815505</v>
      </c>
      <c r="W75" s="151">
        <v>60.296339358236466</v>
      </c>
      <c r="X75" s="152">
        <v>2193.1153155130219</v>
      </c>
      <c r="Y75" s="150">
        <v>172.83333333333334</v>
      </c>
      <c r="Z75" s="151">
        <v>5.7750759878419454E-2</v>
      </c>
      <c r="AA75" s="151">
        <v>57.750759878419451</v>
      </c>
      <c r="AB75" s="154">
        <v>0.30085857352729778</v>
      </c>
      <c r="AC75" s="154">
        <v>10.94291216397014</v>
      </c>
      <c r="AD75" s="152">
        <v>862.38054711246195</v>
      </c>
    </row>
    <row r="76" spans="1:30" ht="15.75" x14ac:dyDescent="0.25">
      <c r="A76" s="135" t="s">
        <v>168</v>
      </c>
      <c r="B76" s="33">
        <v>43770</v>
      </c>
      <c r="C76" s="141">
        <v>1.5275071588929501</v>
      </c>
      <c r="D76" s="92">
        <v>68.358522968380839</v>
      </c>
      <c r="E76" s="92">
        <v>0.33199462237891852</v>
      </c>
      <c r="F76" s="92">
        <v>1.0550659070498014</v>
      </c>
      <c r="G76" s="92">
        <v>503.0788977793145</v>
      </c>
      <c r="H76" s="92">
        <v>1.2878704148967748</v>
      </c>
      <c r="I76" s="92">
        <v>35.156881605004664</v>
      </c>
      <c r="J76" s="92">
        <v>0.24948683767358526</v>
      </c>
      <c r="K76" s="92">
        <v>68.913472004929318</v>
      </c>
      <c r="L76" s="92">
        <v>2.5924231596201617</v>
      </c>
      <c r="M76" s="93">
        <v>174.28837835958669</v>
      </c>
      <c r="N76" s="150">
        <v>21.385100224501301</v>
      </c>
      <c r="O76" s="151">
        <v>957.01932155733175</v>
      </c>
      <c r="P76" s="151">
        <v>4.6479247133048593</v>
      </c>
      <c r="Q76" s="151">
        <v>14.77092269869722</v>
      </c>
      <c r="R76" s="151">
        <v>7043.104568910403</v>
      </c>
      <c r="S76" s="151">
        <v>18.030185808554847</v>
      </c>
      <c r="T76" s="151">
        <v>492.1963424700653</v>
      </c>
      <c r="U76" s="151">
        <v>3.4928157274301936</v>
      </c>
      <c r="V76" s="151">
        <v>964.78860806901048</v>
      </c>
      <c r="W76" s="151">
        <v>36.293924234682265</v>
      </c>
      <c r="X76" s="152">
        <v>2440.0372970342137</v>
      </c>
      <c r="Y76" s="150">
        <v>98.761904761904759</v>
      </c>
      <c r="Z76" s="151">
        <v>7.2289156626506021E-2</v>
      </c>
      <c r="AA76" s="151">
        <v>72.289156626506028</v>
      </c>
      <c r="AB76" s="154">
        <v>0.22668397979830465</v>
      </c>
      <c r="AC76" s="154">
        <v>15.23994379256068</v>
      </c>
      <c r="AD76" s="152">
        <v>616.84543889845088</v>
      </c>
    </row>
    <row r="77" spans="1:30" x14ac:dyDescent="0.25">
      <c r="A77" s="23" t="s">
        <v>140</v>
      </c>
      <c r="B77" s="33">
        <v>43497</v>
      </c>
      <c r="C77" s="27">
        <v>0.78</v>
      </c>
      <c r="D77" s="28">
        <v>38.42</v>
      </c>
      <c r="E77" s="28">
        <v>0.71</v>
      </c>
      <c r="F77" s="28">
        <v>0.72</v>
      </c>
      <c r="G77" s="28">
        <v>480.74</v>
      </c>
      <c r="H77" s="28">
        <v>0.17</v>
      </c>
      <c r="I77" s="28">
        <v>5.05</v>
      </c>
      <c r="J77" s="28">
        <v>0.43</v>
      </c>
      <c r="K77" s="28">
        <v>8.6199999999999992</v>
      </c>
      <c r="L77" s="28">
        <v>1.32</v>
      </c>
      <c r="M77" s="29">
        <v>53.59</v>
      </c>
      <c r="N77" s="27">
        <v>10.99</v>
      </c>
      <c r="O77" s="28">
        <v>537.86</v>
      </c>
      <c r="P77" s="28">
        <v>9.9700000000000006</v>
      </c>
      <c r="Q77" s="28">
        <v>22.22</v>
      </c>
      <c r="R77" s="28">
        <v>13508.85</v>
      </c>
      <c r="S77" s="28">
        <v>5.36</v>
      </c>
      <c r="T77" s="28">
        <v>70.75</v>
      </c>
      <c r="U77" s="28">
        <v>13.25</v>
      </c>
      <c r="V77" s="28">
        <v>120.69</v>
      </c>
      <c r="W77" s="28">
        <v>40.83</v>
      </c>
      <c r="X77" s="29">
        <v>750.26</v>
      </c>
      <c r="Y77" s="27">
        <v>3.2</v>
      </c>
      <c r="Z77" s="28">
        <v>0.27</v>
      </c>
      <c r="AA77" s="28">
        <v>273.05</v>
      </c>
      <c r="AB77" s="28">
        <v>1</v>
      </c>
      <c r="AC77" s="28">
        <v>17.7</v>
      </c>
      <c r="AD77" s="29">
        <v>75.099999999999994</v>
      </c>
    </row>
    <row r="78" spans="1:30" x14ac:dyDescent="0.25">
      <c r="A78" s="23" t="s">
        <v>140</v>
      </c>
      <c r="B78" s="33">
        <v>43525</v>
      </c>
      <c r="C78" s="27">
        <v>1.34</v>
      </c>
      <c r="D78" s="28">
        <v>42.38</v>
      </c>
      <c r="E78" s="28">
        <v>0.72</v>
      </c>
      <c r="F78" s="28">
        <v>0.77</v>
      </c>
      <c r="G78" s="28">
        <v>630.19000000000005</v>
      </c>
      <c r="H78" s="28">
        <v>0.17</v>
      </c>
      <c r="I78" s="28">
        <v>3.88</v>
      </c>
      <c r="J78" s="28">
        <v>1.1200000000000001</v>
      </c>
      <c r="K78" s="28">
        <v>17.239999999999998</v>
      </c>
      <c r="L78" s="28">
        <v>2.06</v>
      </c>
      <c r="M78" s="29">
        <v>65.55</v>
      </c>
      <c r="N78" s="27">
        <v>18.78</v>
      </c>
      <c r="O78" s="28">
        <v>593.25</v>
      </c>
      <c r="P78" s="28">
        <v>10.029999999999999</v>
      </c>
      <c r="Q78" s="28">
        <v>23.97</v>
      </c>
      <c r="R78" s="28">
        <v>17708.21</v>
      </c>
      <c r="S78" s="28">
        <v>5.29</v>
      </c>
      <c r="T78" s="28">
        <v>54.3</v>
      </c>
      <c r="U78" s="28">
        <v>34.67</v>
      </c>
      <c r="V78" s="28">
        <v>241.35</v>
      </c>
      <c r="W78" s="28">
        <v>63.93</v>
      </c>
      <c r="X78" s="29">
        <v>917.72</v>
      </c>
      <c r="Y78" s="27">
        <v>1.4</v>
      </c>
      <c r="Z78" s="28">
        <v>0.25</v>
      </c>
      <c r="AA78" s="28">
        <v>245.51</v>
      </c>
      <c r="AB78" s="28">
        <v>1.4</v>
      </c>
      <c r="AC78" s="28">
        <v>19.5</v>
      </c>
      <c r="AD78" s="29">
        <v>30.05</v>
      </c>
    </row>
    <row r="79" spans="1:30" x14ac:dyDescent="0.25">
      <c r="A79" s="23" t="s">
        <v>140</v>
      </c>
      <c r="B79" s="33">
        <v>43556</v>
      </c>
      <c r="C79" s="27">
        <v>1.22</v>
      </c>
      <c r="D79" s="28">
        <v>30.88</v>
      </c>
      <c r="E79" s="28">
        <v>0.37</v>
      </c>
      <c r="F79" s="28">
        <v>0.68</v>
      </c>
      <c r="G79" s="28">
        <v>614.03</v>
      </c>
      <c r="H79" s="28">
        <v>0.31</v>
      </c>
      <c r="I79" s="28">
        <v>3.72</v>
      </c>
      <c r="J79" s="28">
        <v>1.02</v>
      </c>
      <c r="K79" s="28">
        <v>15.57</v>
      </c>
      <c r="L79" s="28">
        <v>2</v>
      </c>
      <c r="M79" s="29">
        <v>51.76</v>
      </c>
      <c r="N79" s="27">
        <v>17.059999999999999</v>
      </c>
      <c r="O79" s="28">
        <v>432.33</v>
      </c>
      <c r="P79" s="28">
        <v>5.24</v>
      </c>
      <c r="Q79" s="28">
        <v>21.07</v>
      </c>
      <c r="R79" s="28">
        <v>17254.11</v>
      </c>
      <c r="S79" s="28">
        <v>9.5399999999999991</v>
      </c>
      <c r="T79" s="28">
        <v>52.06</v>
      </c>
      <c r="U79" s="28">
        <v>31.47</v>
      </c>
      <c r="V79" s="28">
        <v>217.95</v>
      </c>
      <c r="W79" s="28">
        <v>62.07</v>
      </c>
      <c r="X79" s="29">
        <v>724.64</v>
      </c>
      <c r="Y79" s="27">
        <v>3.6</v>
      </c>
      <c r="Z79" s="28">
        <v>0.19</v>
      </c>
      <c r="AA79" s="28">
        <v>192.08</v>
      </c>
      <c r="AB79" s="28">
        <v>1</v>
      </c>
      <c r="AC79" s="28">
        <v>12</v>
      </c>
      <c r="AD79" s="29">
        <v>60.3</v>
      </c>
    </row>
    <row r="80" spans="1:30" x14ac:dyDescent="0.25">
      <c r="A80" s="23" t="s">
        <v>140</v>
      </c>
      <c r="B80" s="33">
        <v>43586</v>
      </c>
      <c r="C80" s="27">
        <v>1.97</v>
      </c>
      <c r="D80" s="28">
        <v>30.55</v>
      </c>
      <c r="E80" s="28">
        <v>0.18</v>
      </c>
      <c r="F80" s="28">
        <v>0.57999999999999996</v>
      </c>
      <c r="G80" s="28">
        <v>722.7</v>
      </c>
      <c r="H80" s="28">
        <v>0.26</v>
      </c>
      <c r="I80" s="28">
        <v>4.3499999999999996</v>
      </c>
      <c r="J80" s="28">
        <v>0.57999999999999996</v>
      </c>
      <c r="K80" s="28">
        <v>8.3800000000000008</v>
      </c>
      <c r="L80" s="28">
        <v>1.43</v>
      </c>
      <c r="M80" s="29">
        <v>45.42</v>
      </c>
      <c r="N80" s="27">
        <v>27.52</v>
      </c>
      <c r="O80" s="28">
        <v>427.69</v>
      </c>
      <c r="P80" s="28">
        <v>2.5299999999999998</v>
      </c>
      <c r="Q80" s="28">
        <v>18.079999999999998</v>
      </c>
      <c r="R80" s="28">
        <v>20307.849999999999</v>
      </c>
      <c r="S80" s="28">
        <v>8.09</v>
      </c>
      <c r="T80" s="28">
        <v>60.9</v>
      </c>
      <c r="U80" s="28">
        <v>18.04</v>
      </c>
      <c r="V80" s="28">
        <v>117.29</v>
      </c>
      <c r="W80" s="28">
        <v>44.21</v>
      </c>
      <c r="X80" s="29">
        <v>635.92999999999995</v>
      </c>
      <c r="Y80" s="27">
        <v>1.45</v>
      </c>
      <c r="Z80" s="28">
        <v>0.21</v>
      </c>
      <c r="AA80" s="28">
        <v>207.16</v>
      </c>
      <c r="AB80" s="28">
        <v>0.8</v>
      </c>
      <c r="AC80" s="28">
        <v>11.4</v>
      </c>
      <c r="AD80" s="29">
        <v>25.95</v>
      </c>
    </row>
    <row r="81" spans="1:30" x14ac:dyDescent="0.25">
      <c r="A81" s="23" t="s">
        <v>140</v>
      </c>
      <c r="B81" s="33">
        <v>43617</v>
      </c>
      <c r="C81" s="27">
        <v>0.5412735401629839</v>
      </c>
      <c r="D81" s="28">
        <v>39.749790238922998</v>
      </c>
      <c r="E81" s="28">
        <v>0.4001686121651275</v>
      </c>
      <c r="F81" s="28">
        <v>0.80387676603466296</v>
      </c>
      <c r="G81" s="28">
        <v>593.15412956865748</v>
      </c>
      <c r="H81" s="28">
        <v>0.33426618060754193</v>
      </c>
      <c r="I81" s="28">
        <v>3.7652828606748643</v>
      </c>
      <c r="J81" s="28">
        <v>0.65611299794042577</v>
      </c>
      <c r="K81" s="28">
        <v>15.207865608673636</v>
      </c>
      <c r="L81" s="28">
        <v>1.7942559445826307</v>
      </c>
      <c r="M81" s="29">
        <v>59.664380860599607</v>
      </c>
      <c r="N81" s="27">
        <v>7.5778295622817744</v>
      </c>
      <c r="O81" s="28">
        <v>556.49706334492203</v>
      </c>
      <c r="P81" s="28">
        <v>5.6023605703117854</v>
      </c>
      <c r="Q81" s="28">
        <v>11.254274724485281</v>
      </c>
      <c r="R81" s="28">
        <v>8304.1578139612047</v>
      </c>
      <c r="S81" s="28">
        <v>4.6797265285055873</v>
      </c>
      <c r="T81" s="28">
        <v>52.713960049448097</v>
      </c>
      <c r="U81" s="28">
        <v>9.185581971165961</v>
      </c>
      <c r="V81" s="28">
        <v>212.91011852143089</v>
      </c>
      <c r="W81" s="28">
        <v>25.11958322415683</v>
      </c>
      <c r="X81" s="29">
        <v>835.30133204839444</v>
      </c>
      <c r="Y81" s="27">
        <v>7.8000000000000291</v>
      </c>
      <c r="Z81" s="28">
        <v>0.39669421487603307</v>
      </c>
      <c r="AA81" s="28">
        <v>396.69421487603307</v>
      </c>
      <c r="AB81" s="28">
        <v>0.86095814501837375</v>
      </c>
      <c r="AC81" s="28">
        <v>28.629435407199189</v>
      </c>
      <c r="AD81" s="29">
        <v>267.34016528925719</v>
      </c>
    </row>
    <row r="82" spans="1:30" ht="15.75" x14ac:dyDescent="0.25">
      <c r="A82" s="83" t="s">
        <v>140</v>
      </c>
      <c r="B82" s="33">
        <v>43647</v>
      </c>
      <c r="C82" s="142">
        <v>2.3899911331336705</v>
      </c>
      <c r="D82" s="92">
        <v>29.94868153830231</v>
      </c>
      <c r="E82" s="92">
        <v>0.33219883835338448</v>
      </c>
      <c r="F82" s="92">
        <v>0.72116773464120243</v>
      </c>
      <c r="G82" s="92">
        <v>571.12223271133098</v>
      </c>
      <c r="H82" s="92">
        <v>0.60120556899777877</v>
      </c>
      <c r="I82" s="92">
        <v>30.209318599823835</v>
      </c>
      <c r="J82" s="92">
        <v>3.8452744547554056</v>
      </c>
      <c r="K82" s="92">
        <v>36.314283718876297</v>
      </c>
      <c r="L82" s="92">
        <v>5.1676477583943869</v>
      </c>
      <c r="M82" s="93">
        <v>99.194473828489492</v>
      </c>
      <c r="N82" s="150">
        <v>33.459875863871389</v>
      </c>
      <c r="O82" s="151">
        <v>419.28154153623234</v>
      </c>
      <c r="P82" s="151">
        <v>4.6507837369473828</v>
      </c>
      <c r="Q82" s="151">
        <v>10.096348284976834</v>
      </c>
      <c r="R82" s="151">
        <v>7995.7112579586337</v>
      </c>
      <c r="S82" s="151">
        <v>8.4168779659689026</v>
      </c>
      <c r="T82" s="151">
        <v>422.93046039753369</v>
      </c>
      <c r="U82" s="151">
        <v>53.833842366575681</v>
      </c>
      <c r="V82" s="151">
        <v>508.39997206426813</v>
      </c>
      <c r="W82" s="151">
        <v>72.347068617521415</v>
      </c>
      <c r="X82" s="152">
        <v>1388.722633598853</v>
      </c>
      <c r="Y82" s="150">
        <v>126.20833333333339</v>
      </c>
      <c r="Z82" s="151">
        <v>0.31759259259259259</v>
      </c>
      <c r="AA82" s="151">
        <v>317.59259259259261</v>
      </c>
      <c r="AB82" s="154">
        <v>1.9852035628647882</v>
      </c>
      <c r="AC82" s="154">
        <v>38.106549065952528</v>
      </c>
      <c r="AD82" s="152">
        <v>3463.1566666666681</v>
      </c>
    </row>
    <row r="83" spans="1:30" ht="15.75" x14ac:dyDescent="0.25">
      <c r="A83" s="83" t="s">
        <v>140</v>
      </c>
      <c r="B83" s="33">
        <v>43678</v>
      </c>
      <c r="C83" s="91">
        <v>1.9380696109166806</v>
      </c>
      <c r="D83" s="92">
        <v>31.463703700742435</v>
      </c>
      <c r="E83" s="92">
        <v>0.30391117632106346</v>
      </c>
      <c r="F83" s="92">
        <v>0.49581858018994002</v>
      </c>
      <c r="G83" s="92">
        <v>646.00726390813452</v>
      </c>
      <c r="H83" s="92">
        <v>1.0700950140500387</v>
      </c>
      <c r="I83" s="92">
        <v>16.714024437065277</v>
      </c>
      <c r="J83" s="92">
        <v>2.0466944764868882</v>
      </c>
      <c r="K83" s="92">
        <v>18.137040661866713</v>
      </c>
      <c r="L83" s="92">
        <v>3.6126080707268668</v>
      </c>
      <c r="M83" s="93">
        <v>68.556749586912161</v>
      </c>
      <c r="N83" s="150">
        <v>27.132974552833527</v>
      </c>
      <c r="O83" s="151">
        <v>440.49185181039411</v>
      </c>
      <c r="P83" s="151">
        <v>4.2547564684948886</v>
      </c>
      <c r="Q83" s="151">
        <v>6.9414601226591603</v>
      </c>
      <c r="R83" s="151">
        <v>9044.1016947138833</v>
      </c>
      <c r="S83" s="151">
        <v>14.981330196700542</v>
      </c>
      <c r="T83" s="151">
        <v>233.99634211891387</v>
      </c>
      <c r="U83" s="151">
        <v>28.653722670816435</v>
      </c>
      <c r="V83" s="151">
        <v>253.918569266134</v>
      </c>
      <c r="W83" s="151">
        <v>50.576512990176134</v>
      </c>
      <c r="X83" s="152">
        <v>959.79449421677032</v>
      </c>
      <c r="Y83" s="150">
        <v>35.333333333333321</v>
      </c>
      <c r="Z83" s="151">
        <v>0.54980079681274907</v>
      </c>
      <c r="AA83" s="151">
        <v>549.80079681274913</v>
      </c>
      <c r="AB83" s="154">
        <v>2.4025254170695942</v>
      </c>
      <c r="AC83" s="154">
        <v>45.592915193009553</v>
      </c>
      <c r="AD83" s="152">
        <v>1678.4318725099602</v>
      </c>
    </row>
    <row r="84" spans="1:30" ht="15.75" x14ac:dyDescent="0.25">
      <c r="A84" s="83" t="s">
        <v>140</v>
      </c>
      <c r="B84" s="33">
        <v>43709</v>
      </c>
      <c r="C84" s="91">
        <v>0.94119208808125743</v>
      </c>
      <c r="D84" s="92">
        <v>32.395854277421392</v>
      </c>
      <c r="E84" s="92">
        <v>0.30707075593248201</v>
      </c>
      <c r="F84" s="92">
        <v>0.51125712259042699</v>
      </c>
      <c r="G84" s="92">
        <v>1376.4391455249752</v>
      </c>
      <c r="H84" s="92">
        <v>8.1464104236618734E-2</v>
      </c>
      <c r="I84" s="92">
        <v>7.4502167704868452</v>
      </c>
      <c r="J84" s="92">
        <v>0.47206344382231391</v>
      </c>
      <c r="K84" s="92">
        <v>32.660796555022387</v>
      </c>
      <c r="L84" s="92">
        <v>1.0647846706493596</v>
      </c>
      <c r="M84" s="93">
        <v>73.755130446944364</v>
      </c>
      <c r="N84" s="150">
        <v>13.176689233137605</v>
      </c>
      <c r="O84" s="151">
        <v>453.54195988389949</v>
      </c>
      <c r="P84" s="151">
        <v>4.2989905830547483</v>
      </c>
      <c r="Q84" s="151">
        <v>7.1575997162659775</v>
      </c>
      <c r="R84" s="151">
        <v>19270.148037349652</v>
      </c>
      <c r="S84" s="151">
        <v>1.1404974593126622</v>
      </c>
      <c r="T84" s="151">
        <v>104.30303478681583</v>
      </c>
      <c r="U84" s="151">
        <v>6.6088882135123947</v>
      </c>
      <c r="V84" s="151">
        <v>457.25115177031341</v>
      </c>
      <c r="W84" s="151">
        <v>14.906985389091034</v>
      </c>
      <c r="X84" s="152">
        <v>1032.5718262572211</v>
      </c>
      <c r="Y84" s="150">
        <v>20.166666666666654</v>
      </c>
      <c r="Z84" s="151">
        <v>0.83041575492341346</v>
      </c>
      <c r="AA84" s="151">
        <v>830.41575492341349</v>
      </c>
      <c r="AB84" s="154">
        <v>1.0695452134044376</v>
      </c>
      <c r="AC84" s="154">
        <v>74.08488204985288</v>
      </c>
      <c r="AD84" s="152">
        <v>1446.9164113785548</v>
      </c>
    </row>
    <row r="85" spans="1:30" ht="15.75" x14ac:dyDescent="0.25">
      <c r="A85" s="135" t="s">
        <v>140</v>
      </c>
      <c r="B85" s="33">
        <v>43739</v>
      </c>
      <c r="C85" s="144">
        <v>1.1753230044943019</v>
      </c>
      <c r="D85" s="92">
        <v>37.828537995839582</v>
      </c>
      <c r="E85" s="92">
        <v>0.29423699536376602</v>
      </c>
      <c r="F85" s="92">
        <v>0.87009312700047647</v>
      </c>
      <c r="G85" s="92">
        <v>649.26562149826009</v>
      </c>
      <c r="H85" s="92">
        <v>0.19866574835152584</v>
      </c>
      <c r="I85" s="92">
        <v>9.2658571131242855</v>
      </c>
      <c r="J85" s="92">
        <v>0.19149461449851823</v>
      </c>
      <c r="K85" s="92">
        <v>38.236510254198656</v>
      </c>
      <c r="L85" s="92">
        <v>1.2602534898505207</v>
      </c>
      <c r="M85" s="93">
        <v>86.800465363020592</v>
      </c>
      <c r="N85" s="150">
        <v>16.454522062920226</v>
      </c>
      <c r="O85" s="151">
        <v>529.59953194175409</v>
      </c>
      <c r="P85" s="151">
        <v>4.1193179350927238</v>
      </c>
      <c r="Q85" s="151">
        <v>12.18130377800667</v>
      </c>
      <c r="R85" s="151">
        <v>9089.7187009756417</v>
      </c>
      <c r="S85" s="151">
        <v>2.781320476921362</v>
      </c>
      <c r="T85" s="151">
        <v>129.72199958374</v>
      </c>
      <c r="U85" s="151">
        <v>2.6809246029792551</v>
      </c>
      <c r="V85" s="151">
        <v>535.31114355878117</v>
      </c>
      <c r="W85" s="151">
        <v>17.643548857907291</v>
      </c>
      <c r="X85" s="152">
        <v>1215.2065150822882</v>
      </c>
      <c r="Y85" s="150">
        <v>41.250000000000021</v>
      </c>
      <c r="Z85" s="151">
        <v>0.74863636363636377</v>
      </c>
      <c r="AA85" s="151">
        <v>748.63636363636374</v>
      </c>
      <c r="AB85" s="154">
        <v>1.1412232351451335</v>
      </c>
      <c r="AC85" s="154">
        <v>78.602208755191697</v>
      </c>
      <c r="AD85" s="152">
        <v>2668.1400000000017</v>
      </c>
    </row>
    <row r="86" spans="1:30" ht="15.75" x14ac:dyDescent="0.25">
      <c r="A86" s="135" t="s">
        <v>140</v>
      </c>
      <c r="B86" s="33">
        <v>43770</v>
      </c>
      <c r="C86" s="141">
        <v>2.4977729243173652</v>
      </c>
      <c r="D86" s="92">
        <v>36.584049893228354</v>
      </c>
      <c r="E86" s="92">
        <v>0.34378314029274004</v>
      </c>
      <c r="F86" s="92">
        <v>0.637169153590602</v>
      </c>
      <c r="G86" s="92">
        <v>516.03806293337504</v>
      </c>
      <c r="H86" s="92">
        <v>0.1400649262940723</v>
      </c>
      <c r="I86" s="92">
        <v>8.3580369418055653</v>
      </c>
      <c r="J86" s="92">
        <v>0.75334205660691256</v>
      </c>
      <c r="K86" s="92">
        <v>38.035094747640947</v>
      </c>
      <c r="L86" s="92">
        <v>1.5305761364915869</v>
      </c>
      <c r="M86" s="93">
        <v>85.818737647284976</v>
      </c>
      <c r="N86" s="150">
        <v>34.968820940443109</v>
      </c>
      <c r="O86" s="151">
        <v>512.17669850519701</v>
      </c>
      <c r="P86" s="151">
        <v>4.8129639640983601</v>
      </c>
      <c r="Q86" s="151">
        <v>8.9203681502684287</v>
      </c>
      <c r="R86" s="151">
        <v>7224.5328810672509</v>
      </c>
      <c r="S86" s="151">
        <v>1.9609089681170122</v>
      </c>
      <c r="T86" s="151">
        <v>117.01251718527791</v>
      </c>
      <c r="U86" s="151">
        <v>10.546788792496775</v>
      </c>
      <c r="V86" s="151">
        <v>532.49132646697331</v>
      </c>
      <c r="W86" s="151">
        <v>21.428065910882218</v>
      </c>
      <c r="X86" s="152">
        <v>1201.4623270619898</v>
      </c>
      <c r="Y86" s="150">
        <v>23.571428571428584</v>
      </c>
      <c r="Z86" s="151">
        <v>1.061354581673307</v>
      </c>
      <c r="AA86" s="151">
        <v>1061.3545816733069</v>
      </c>
      <c r="AB86" s="154">
        <v>1.9649758404308353</v>
      </c>
      <c r="AC86" s="154">
        <v>110.175339934234</v>
      </c>
      <c r="AD86" s="152">
        <v>2161.5244166192388</v>
      </c>
    </row>
    <row r="87" spans="1:30" x14ac:dyDescent="0.25">
      <c r="A87" s="23" t="s">
        <v>141</v>
      </c>
      <c r="B87" s="33">
        <v>43191</v>
      </c>
      <c r="C87" s="27">
        <v>13.934424226030583</v>
      </c>
      <c r="D87" s="28">
        <v>27.877493049114364</v>
      </c>
      <c r="E87" s="28">
        <v>0.69920206355893799</v>
      </c>
      <c r="F87" s="28">
        <v>1.684706080066404</v>
      </c>
      <c r="G87" s="28">
        <v>783.08220819501003</v>
      </c>
      <c r="H87" s="28">
        <v>0.36446887721958515</v>
      </c>
      <c r="I87" s="28">
        <v>6.9075649528312884</v>
      </c>
      <c r="J87" s="28">
        <v>1.3668303373485085</v>
      </c>
      <c r="K87" s="28">
        <v>35.886915337628231</v>
      </c>
      <c r="L87" s="28">
        <v>3.4160052946344974</v>
      </c>
      <c r="M87" s="29">
        <v>85.30559962916341</v>
      </c>
      <c r="N87" s="27">
        <v>195.08193916442815</v>
      </c>
      <c r="O87" s="28">
        <v>390.28490268760106</v>
      </c>
      <c r="P87" s="28">
        <v>9.7888288898251314</v>
      </c>
      <c r="Q87" s="28">
        <v>52.225888482058522</v>
      </c>
      <c r="R87" s="28">
        <v>22004.610050279782</v>
      </c>
      <c r="S87" s="28">
        <v>11.29853519380714</v>
      </c>
      <c r="T87" s="28">
        <v>96.70590933963804</v>
      </c>
      <c r="U87" s="28">
        <v>42.37174045780376</v>
      </c>
      <c r="V87" s="28">
        <v>502.41681472679522</v>
      </c>
      <c r="W87" s="28">
        <v>105.89616413366942</v>
      </c>
      <c r="X87" s="29">
        <v>1194.2783948082877</v>
      </c>
      <c r="Y87" s="27">
        <v>2.8</v>
      </c>
      <c r="Z87" s="28">
        <v>0.30618872359508864</v>
      </c>
      <c r="AA87" s="28">
        <v>306.18872359508862</v>
      </c>
      <c r="AB87" s="28">
        <v>2.8014518588864465</v>
      </c>
      <c r="AC87" s="28">
        <v>31.594283480753937</v>
      </c>
      <c r="AD87" s="29">
        <v>74.073176012123838</v>
      </c>
    </row>
    <row r="88" spans="1:30" x14ac:dyDescent="0.25">
      <c r="A88" s="23" t="s">
        <v>141</v>
      </c>
      <c r="B88" s="33">
        <v>43221</v>
      </c>
      <c r="C88" s="27">
        <v>14.811953486912749</v>
      </c>
      <c r="D88" s="28">
        <v>37.215297977607058</v>
      </c>
      <c r="E88" s="28">
        <v>0.477242249240862</v>
      </c>
      <c r="F88" s="28">
        <v>2.0254402137342398</v>
      </c>
      <c r="G88" s="28">
        <v>291.55631848692099</v>
      </c>
      <c r="H88" s="28">
        <v>4.8121269615606255E-2</v>
      </c>
      <c r="I88" s="28">
        <v>1.2565263968275246</v>
      </c>
      <c r="J88" s="28">
        <v>0.81641672353393191</v>
      </c>
      <c r="K88" s="28">
        <v>17.333987015474435</v>
      </c>
      <c r="L88" s="28">
        <v>2.8899782068837783</v>
      </c>
      <c r="M88" s="29">
        <v>71.095007126062626</v>
      </c>
      <c r="N88" s="27">
        <v>207.36734881677847</v>
      </c>
      <c r="O88" s="28">
        <v>521.0141716864988</v>
      </c>
      <c r="P88" s="28">
        <v>6.6813914893720678</v>
      </c>
      <c r="Q88" s="28">
        <v>62.78864662576143</v>
      </c>
      <c r="R88" s="28">
        <v>8192.73254948248</v>
      </c>
      <c r="S88" s="28">
        <v>1.4917593580837938</v>
      </c>
      <c r="T88" s="28">
        <v>17.591369555585345</v>
      </c>
      <c r="U88" s="28">
        <v>25.308918429551888</v>
      </c>
      <c r="V88" s="28">
        <v>242.67581821664209</v>
      </c>
      <c r="W88" s="28">
        <v>89.589324413397122</v>
      </c>
      <c r="X88" s="29">
        <v>995.33009976487676</v>
      </c>
      <c r="Y88" s="27">
        <v>9.4444444444444837</v>
      </c>
      <c r="Z88" s="28">
        <v>0.55944055944055948</v>
      </c>
      <c r="AA88" s="28">
        <v>559.44055944055947</v>
      </c>
      <c r="AB88" s="28">
        <v>4.3303595129049013</v>
      </c>
      <c r="AC88" s="28">
        <v>48.109941605418378</v>
      </c>
      <c r="AD88" s="29">
        <v>456.50349650349847</v>
      </c>
    </row>
    <row r="89" spans="1:30" x14ac:dyDescent="0.25">
      <c r="A89" s="23" t="s">
        <v>141</v>
      </c>
      <c r="B89" s="33">
        <v>43282</v>
      </c>
      <c r="C89" s="27">
        <v>3.0806524274324589</v>
      </c>
      <c r="D89" s="28">
        <v>25.912018211206792</v>
      </c>
      <c r="E89" s="28">
        <v>0.45568663788760749</v>
      </c>
      <c r="F89" s="28">
        <v>0.79358894786428391</v>
      </c>
      <c r="G89" s="28">
        <v>382.72878921946648</v>
      </c>
      <c r="H89" s="28">
        <v>0.54307881749898435</v>
      </c>
      <c r="I89" s="28">
        <v>7.6909825713976083</v>
      </c>
      <c r="J89" s="28">
        <v>0.55803218399770227</v>
      </c>
      <c r="K89" s="28">
        <v>14.682061404789707</v>
      </c>
      <c r="L89" s="28">
        <v>1.8946999493609704</v>
      </c>
      <c r="M89" s="29">
        <v>51.821401252714168</v>
      </c>
      <c r="N89" s="27">
        <v>43.129133984054427</v>
      </c>
      <c r="O89" s="28">
        <v>362.76825495689508</v>
      </c>
      <c r="P89" s="28">
        <v>6.3796129304265046</v>
      </c>
      <c r="Q89" s="28">
        <v>24.601257383792802</v>
      </c>
      <c r="R89" s="28">
        <v>10754.678977067009</v>
      </c>
      <c r="S89" s="28">
        <v>16.835443342468515</v>
      </c>
      <c r="T89" s="28">
        <v>107.67375599956651</v>
      </c>
      <c r="U89" s="28">
        <v>17.298997703928769</v>
      </c>
      <c r="V89" s="28">
        <v>205.54885966705589</v>
      </c>
      <c r="W89" s="28">
        <v>58.735698430190084</v>
      </c>
      <c r="X89" s="29">
        <v>725.49961753799835</v>
      </c>
      <c r="Y89" s="27">
        <v>21.400000000000031</v>
      </c>
      <c r="Z89" s="28">
        <v>1.1618526315789472</v>
      </c>
      <c r="AA89" s="28">
        <v>1161.8526315789472</v>
      </c>
      <c r="AB89" s="28">
        <v>5.8961283081474631</v>
      </c>
      <c r="AC89" s="28">
        <v>72.828602482698116</v>
      </c>
      <c r="AD89" s="29">
        <v>2148.2190416842136</v>
      </c>
    </row>
    <row r="90" spans="1:30" x14ac:dyDescent="0.25">
      <c r="A90" s="23" t="s">
        <v>141</v>
      </c>
      <c r="B90" s="33">
        <v>43313</v>
      </c>
      <c r="C90" s="27">
        <v>4.7353757163509096</v>
      </c>
      <c r="D90" s="28">
        <v>30.322318202275859</v>
      </c>
      <c r="E90" s="28">
        <v>0.46332476484414054</v>
      </c>
      <c r="F90" s="28">
        <v>0.39469989581972248</v>
      </c>
      <c r="G90" s="28">
        <v>522.12530932567597</v>
      </c>
      <c r="H90" s="28">
        <v>0.78291929051942166</v>
      </c>
      <c r="I90" s="28">
        <v>10.738459100469132</v>
      </c>
      <c r="J90" s="28">
        <v>0.71870904151519488</v>
      </c>
      <c r="K90" s="28">
        <v>6.870149442479665</v>
      </c>
      <c r="L90" s="28">
        <v>1.896328227854339</v>
      </c>
      <c r="M90" s="29">
        <v>53.1296272264197</v>
      </c>
      <c r="N90" s="27">
        <v>66.295260028912736</v>
      </c>
      <c r="O90" s="28">
        <v>424.51245483186204</v>
      </c>
      <c r="P90" s="28">
        <v>6.4865467078179675</v>
      </c>
      <c r="Q90" s="28">
        <v>12.235696770411398</v>
      </c>
      <c r="R90" s="28">
        <v>14671.721192051495</v>
      </c>
      <c r="S90" s="28">
        <v>24.27049800610207</v>
      </c>
      <c r="T90" s="28">
        <v>150.33842740656786</v>
      </c>
      <c r="U90" s="28">
        <v>22.279980286971043</v>
      </c>
      <c r="V90" s="28">
        <v>96.18209219471531</v>
      </c>
      <c r="W90" s="28">
        <v>58.786175063484507</v>
      </c>
      <c r="X90" s="29">
        <v>743.8147811698758</v>
      </c>
      <c r="Y90" s="31">
        <v>22.722222222222282</v>
      </c>
      <c r="Z90" s="28">
        <v>0.95448275862068965</v>
      </c>
      <c r="AA90" s="28">
        <v>954.48275862068965</v>
      </c>
      <c r="AB90" s="28">
        <v>4.8479377429457413</v>
      </c>
      <c r="AC90" s="28">
        <v>61.340404397806161</v>
      </c>
      <c r="AD90" s="29">
        <v>1873.8405517241426</v>
      </c>
    </row>
    <row r="91" spans="1:30" x14ac:dyDescent="0.25">
      <c r="A91" s="23" t="s">
        <v>141</v>
      </c>
      <c r="B91" s="33">
        <v>43344</v>
      </c>
      <c r="C91" s="27">
        <v>3.0646243190601936</v>
      </c>
      <c r="D91" s="28">
        <v>27.716063169337659</v>
      </c>
      <c r="E91" s="28">
        <v>0.30428025470116049</v>
      </c>
      <c r="F91" s="28">
        <v>0.300557325060126</v>
      </c>
      <c r="G91" s="28">
        <v>158.538687190541</v>
      </c>
      <c r="H91" s="28">
        <v>0.6654742139222638</v>
      </c>
      <c r="I91" s="28">
        <v>4.4369220244954022</v>
      </c>
      <c r="J91" s="28">
        <v>0.24434592681940448</v>
      </c>
      <c r="K91" s="28">
        <v>7.7776267761581579</v>
      </c>
      <c r="L91" s="28">
        <v>1.2103774658017943</v>
      </c>
      <c r="M91" s="29">
        <v>43.299516543752574</v>
      </c>
      <c r="N91" s="27">
        <v>42.904740466842711</v>
      </c>
      <c r="O91" s="28">
        <v>388.02488437072725</v>
      </c>
      <c r="P91" s="28">
        <v>4.2599235658162469</v>
      </c>
      <c r="Q91" s="28">
        <v>9.3172770768639062</v>
      </c>
      <c r="R91" s="28">
        <v>4454.9371100542021</v>
      </c>
      <c r="S91" s="28">
        <v>20.629700631590179</v>
      </c>
      <c r="T91" s="28">
        <v>62.116908342935631</v>
      </c>
      <c r="U91" s="28">
        <v>7.574723731401539</v>
      </c>
      <c r="V91" s="28">
        <v>108.88677486621421</v>
      </c>
      <c r="W91" s="28">
        <v>37.521701439855626</v>
      </c>
      <c r="X91" s="29">
        <v>606.19323161253601</v>
      </c>
      <c r="Y91" s="27">
        <v>15.999999999999964</v>
      </c>
      <c r="Z91" s="28">
        <v>0.95824115044247782</v>
      </c>
      <c r="AA91" s="28">
        <v>958.24115044247787</v>
      </c>
      <c r="AB91" s="28">
        <v>3.1064980338103476</v>
      </c>
      <c r="AC91" s="28">
        <v>50.18797148983257</v>
      </c>
      <c r="AD91" s="29">
        <v>1324.6725663716784</v>
      </c>
    </row>
    <row r="92" spans="1:30" x14ac:dyDescent="0.25">
      <c r="A92" s="23" t="s">
        <v>141</v>
      </c>
      <c r="B92" s="33">
        <v>43374</v>
      </c>
      <c r="C92" s="27">
        <v>1.1445186711909536</v>
      </c>
      <c r="D92" s="28">
        <v>73.398979647796267</v>
      </c>
      <c r="E92" s="28">
        <v>0.33089601055143747</v>
      </c>
      <c r="F92" s="28">
        <v>0.5682044290400855</v>
      </c>
      <c r="G92" s="28">
        <v>219.63670654419599</v>
      </c>
      <c r="H92" s="28">
        <v>0.41448836496947172</v>
      </c>
      <c r="I92" s="28">
        <v>7.439761848734201</v>
      </c>
      <c r="J92" s="28">
        <v>0.8392998511607378</v>
      </c>
      <c r="K92" s="28">
        <v>19.00734410529774</v>
      </c>
      <c r="L92" s="28">
        <v>1.821992645170295</v>
      </c>
      <c r="M92" s="29">
        <v>101.3215002835706</v>
      </c>
      <c r="N92" s="27">
        <v>16.023261396673352</v>
      </c>
      <c r="O92" s="28">
        <v>1027.5857150691477</v>
      </c>
      <c r="P92" s="28">
        <v>4.6325441477201244</v>
      </c>
      <c r="Q92" s="28">
        <v>17.614337300242649</v>
      </c>
      <c r="R92" s="28">
        <v>6171.7914538919076</v>
      </c>
      <c r="S92" s="28">
        <v>12.849139314053623</v>
      </c>
      <c r="T92" s="28">
        <v>104.15666588227882</v>
      </c>
      <c r="U92" s="28">
        <v>26.018295385982871</v>
      </c>
      <c r="V92" s="28">
        <v>266.10281747416838</v>
      </c>
      <c r="W92" s="28">
        <v>56.481772000279143</v>
      </c>
      <c r="X92" s="29">
        <v>1418.5010039699885</v>
      </c>
      <c r="Y92" s="27">
        <v>8.4166666666666803</v>
      </c>
      <c r="Z92" s="28">
        <v>1.4182058047493402</v>
      </c>
      <c r="AA92" s="28">
        <v>1418.2058047493401</v>
      </c>
      <c r="AB92" s="28">
        <v>6.9208799253112474</v>
      </c>
      <c r="AC92" s="28">
        <v>173.81315732022756</v>
      </c>
      <c r="AD92" s="29">
        <v>1031.3192612137218</v>
      </c>
    </row>
    <row r="93" spans="1:30" x14ac:dyDescent="0.25">
      <c r="A93" s="23" t="s">
        <v>141</v>
      </c>
      <c r="B93" s="33">
        <v>43435</v>
      </c>
      <c r="C93" s="27">
        <v>3.3419623274354291</v>
      </c>
      <c r="D93" s="28">
        <v>50.298275180476651</v>
      </c>
      <c r="E93" s="28">
        <v>0.48414452399779001</v>
      </c>
      <c r="F93" s="28">
        <v>3.913297108321605</v>
      </c>
      <c r="G93" s="28">
        <v>222.27318157527901</v>
      </c>
      <c r="H93" s="28">
        <v>4.414645187413444</v>
      </c>
      <c r="I93" s="28">
        <v>9.9327204251299381</v>
      </c>
      <c r="J93" s="28">
        <v>2.9153976648514659</v>
      </c>
      <c r="K93" s="28">
        <v>31.23081154983916</v>
      </c>
      <c r="L93" s="28">
        <v>11.243339960586514</v>
      </c>
      <c r="M93" s="29">
        <v>95.287914006878978</v>
      </c>
      <c r="N93" s="27">
        <v>46.787472584096008</v>
      </c>
      <c r="O93" s="28">
        <v>704.17585252667311</v>
      </c>
      <c r="P93" s="28">
        <v>6.7780233359690598</v>
      </c>
      <c r="Q93" s="28">
        <v>121.31221035796976</v>
      </c>
      <c r="R93" s="28">
        <v>6245.8764022653404</v>
      </c>
      <c r="S93" s="28">
        <v>136.85400080981677</v>
      </c>
      <c r="T93" s="28">
        <v>139.05808595181912</v>
      </c>
      <c r="U93" s="28">
        <v>90.37732761039544</v>
      </c>
      <c r="V93" s="28">
        <v>437.23136169774824</v>
      </c>
      <c r="W93" s="28">
        <v>348.54353877818193</v>
      </c>
      <c r="X93" s="29">
        <v>1334.0307960963057</v>
      </c>
      <c r="Y93" s="27">
        <v>7.3333333333333117</v>
      </c>
      <c r="Z93" s="28">
        <v>1.0667454223272297</v>
      </c>
      <c r="AA93" s="28">
        <v>1066.7454223272298</v>
      </c>
      <c r="AB93" s="28">
        <v>32.124144194498207</v>
      </c>
      <c r="AC93" s="28">
        <v>122.95335556621018</v>
      </c>
      <c r="AD93" s="29">
        <v>675.88989958653076</v>
      </c>
    </row>
    <row r="94" spans="1:30" x14ac:dyDescent="0.25">
      <c r="A94" s="23" t="s">
        <v>48</v>
      </c>
      <c r="B94" s="33">
        <v>43221</v>
      </c>
      <c r="C94" s="27">
        <v>1.6982504596355024</v>
      </c>
      <c r="D94" s="28">
        <v>46.644889346618669</v>
      </c>
      <c r="E94" s="28">
        <v>0.21607860762053399</v>
      </c>
      <c r="F94" s="28">
        <v>0.822528599069692</v>
      </c>
      <c r="G94" s="28">
        <v>307.85004996066499</v>
      </c>
      <c r="H94" s="28">
        <v>2.0741231547354341E-2</v>
      </c>
      <c r="I94" s="28">
        <v>4.9350743391896275E-2</v>
      </c>
      <c r="J94" s="28">
        <v>0.47437222994184736</v>
      </c>
      <c r="K94" s="28">
        <v>3.3005377991404012</v>
      </c>
      <c r="L94" s="28">
        <v>1.3176420605588937</v>
      </c>
      <c r="M94" s="29">
        <v>51.909106956407001</v>
      </c>
      <c r="N94" s="27">
        <v>23.775506434897032</v>
      </c>
      <c r="O94" s="28">
        <v>653.02845085266131</v>
      </c>
      <c r="P94" s="28">
        <v>3.0251005066874761</v>
      </c>
      <c r="Q94" s="28">
        <v>25.498386571160452</v>
      </c>
      <c r="R94" s="28">
        <v>8650.5864038946875</v>
      </c>
      <c r="S94" s="28">
        <v>0.64297817796798462</v>
      </c>
      <c r="T94" s="28">
        <v>0.69091040748654786</v>
      </c>
      <c r="U94" s="28">
        <v>14.705539128197268</v>
      </c>
      <c r="V94" s="28">
        <v>46.207529187965619</v>
      </c>
      <c r="W94" s="28">
        <v>40.846903877325701</v>
      </c>
      <c r="X94" s="29">
        <v>726.72749738969799</v>
      </c>
      <c r="Y94" s="27">
        <v>1.2888888888888825</v>
      </c>
      <c r="Z94" s="28">
        <v>2.9598772199079144E-3</v>
      </c>
      <c r="AA94" s="28">
        <v>2.9598772199079146</v>
      </c>
      <c r="AB94" s="28">
        <v>1.0445917273078862E-2</v>
      </c>
      <c r="AC94" s="28">
        <v>0.18584848782182498</v>
      </c>
      <c r="AD94" s="29">
        <v>0.32961192720894372</v>
      </c>
    </row>
    <row r="95" spans="1:30" x14ac:dyDescent="0.25">
      <c r="A95" s="23" t="s">
        <v>48</v>
      </c>
      <c r="B95" s="33">
        <v>43497</v>
      </c>
      <c r="C95" s="27">
        <v>0.86</v>
      </c>
      <c r="D95" s="28">
        <v>51.2</v>
      </c>
      <c r="E95" s="28">
        <v>0.2</v>
      </c>
      <c r="F95" s="28">
        <v>0.54</v>
      </c>
      <c r="G95" s="28">
        <v>578.54999999999995</v>
      </c>
      <c r="H95" s="28">
        <v>0.51</v>
      </c>
      <c r="I95" s="28">
        <v>14.34</v>
      </c>
      <c r="J95" s="28">
        <v>0.32</v>
      </c>
      <c r="K95" s="28">
        <v>11.49</v>
      </c>
      <c r="L95" s="28">
        <v>1.37</v>
      </c>
      <c r="M95" s="29">
        <v>78.09</v>
      </c>
      <c r="N95" s="27">
        <v>12.04</v>
      </c>
      <c r="O95" s="28">
        <v>716.8</v>
      </c>
      <c r="P95" s="28">
        <v>2.73</v>
      </c>
      <c r="Q95" s="28">
        <v>16.61</v>
      </c>
      <c r="R95" s="28">
        <v>16257.31</v>
      </c>
      <c r="S95" s="28">
        <v>15.84</v>
      </c>
      <c r="T95" s="28">
        <v>200.71</v>
      </c>
      <c r="U95" s="28">
        <v>9.92</v>
      </c>
      <c r="V95" s="28">
        <v>160.91</v>
      </c>
      <c r="W95" s="28">
        <v>42.37</v>
      </c>
      <c r="X95" s="29">
        <v>1093.2</v>
      </c>
      <c r="Y95" s="27">
        <v>0.6</v>
      </c>
      <c r="Z95" s="28">
        <v>0.01</v>
      </c>
      <c r="AA95" s="28">
        <v>8.56</v>
      </c>
      <c r="AB95" s="28">
        <v>0</v>
      </c>
      <c r="AC95" s="28">
        <v>0.8</v>
      </c>
      <c r="AD95" s="29">
        <v>0.44</v>
      </c>
    </row>
    <row r="96" spans="1:30" x14ac:dyDescent="0.25">
      <c r="A96" s="23" t="s">
        <v>51</v>
      </c>
      <c r="B96" s="33">
        <v>43191</v>
      </c>
      <c r="C96" s="27">
        <v>1.1955968387986287</v>
      </c>
      <c r="D96" s="28">
        <v>39.744149871871471</v>
      </c>
      <c r="E96" s="28">
        <v>0.14225790966912288</v>
      </c>
      <c r="F96" s="28">
        <v>0.983234236541355</v>
      </c>
      <c r="G96" s="28">
        <v>749.72946739454301</v>
      </c>
      <c r="H96" s="28">
        <v>0.3570567079996968</v>
      </c>
      <c r="I96" s="28">
        <v>5.6123780450705887</v>
      </c>
      <c r="J96" s="28">
        <v>1.199853893309156</v>
      </c>
      <c r="K96" s="28">
        <v>39.86401023886215</v>
      </c>
      <c r="L96" s="28">
        <v>2.5401448378502076</v>
      </c>
      <c r="M96" s="29">
        <v>86.558392904271955</v>
      </c>
      <c r="N96" s="27">
        <v>16.738355743180801</v>
      </c>
      <c r="O96" s="28">
        <v>556.41809820620063</v>
      </c>
      <c r="P96" s="28">
        <v>1.9916107353677204</v>
      </c>
      <c r="Q96" s="28">
        <v>30.480261332782003</v>
      </c>
      <c r="R96" s="28">
        <v>21067.39803378666</v>
      </c>
      <c r="S96" s="28">
        <v>11.068757947990601</v>
      </c>
      <c r="T96" s="28">
        <v>78.573292630988249</v>
      </c>
      <c r="U96" s="28">
        <v>37.195470692583839</v>
      </c>
      <c r="V96" s="28">
        <v>558.09614334407013</v>
      </c>
      <c r="W96" s="28">
        <v>78.744489973356437</v>
      </c>
      <c r="X96" s="29">
        <v>1211.8175006598074</v>
      </c>
      <c r="Y96" s="30">
        <v>12.4</v>
      </c>
      <c r="Z96" s="28">
        <v>4.1879096868171891E-3</v>
      </c>
      <c r="AA96" s="28">
        <v>4.1879096868171892</v>
      </c>
      <c r="AB96" s="28">
        <v>2.8492543786426426E-2</v>
      </c>
      <c r="AC96" s="28">
        <v>0.43847846637129817</v>
      </c>
      <c r="AD96" s="29">
        <v>4.4867589220684643</v>
      </c>
    </row>
    <row r="97" spans="1:30" x14ac:dyDescent="0.25">
      <c r="A97" s="23" t="s">
        <v>51</v>
      </c>
      <c r="B97" s="33">
        <v>43221</v>
      </c>
      <c r="C97" s="27">
        <v>0.64533280215202238</v>
      </c>
      <c r="D97" s="28">
        <v>44.336944494285461</v>
      </c>
      <c r="E97" s="28">
        <v>0.14626251667974</v>
      </c>
      <c r="F97" s="28">
        <v>0.68949983822999195</v>
      </c>
      <c r="G97" s="28">
        <v>303.52333742277699</v>
      </c>
      <c r="H97" s="28">
        <v>2.4237215514190093E-2</v>
      </c>
      <c r="I97" s="28">
        <v>5.1044395279037785E-2</v>
      </c>
      <c r="J97" s="28">
        <v>0.58809570352834939</v>
      </c>
      <c r="K97" s="28">
        <v>6.9368777021377719</v>
      </c>
      <c r="L97" s="28">
        <v>1.3018327572725314</v>
      </c>
      <c r="M97" s="29">
        <v>52.116461910534028</v>
      </c>
      <c r="N97" s="27">
        <v>9.0346592301283124</v>
      </c>
      <c r="O97" s="28">
        <v>620.7172229199964</v>
      </c>
      <c r="P97" s="28">
        <v>2.0476752335163599</v>
      </c>
      <c r="Q97" s="28">
        <v>21.374494985129751</v>
      </c>
      <c r="R97" s="28">
        <v>8529.0057815800337</v>
      </c>
      <c r="S97" s="28">
        <v>0.75135368093989285</v>
      </c>
      <c r="T97" s="28">
        <v>0.71462153390652894</v>
      </c>
      <c r="U97" s="28">
        <v>18.230966809378831</v>
      </c>
      <c r="V97" s="28">
        <v>97.116287829928808</v>
      </c>
      <c r="W97" s="28">
        <v>40.356815475448478</v>
      </c>
      <c r="X97" s="29">
        <v>729.63046674747636</v>
      </c>
      <c r="Y97" s="27">
        <v>0.76666666666666239</v>
      </c>
      <c r="Z97" s="28">
        <v>2.0830503101933614E-3</v>
      </c>
      <c r="AA97" s="28">
        <v>2.0830503101933613</v>
      </c>
      <c r="AB97" s="28">
        <v>7.2632399323290494E-3</v>
      </c>
      <c r="AC97" s="28">
        <v>0.13131564221533171</v>
      </c>
      <c r="AD97" s="29">
        <v>0.1379812525472075</v>
      </c>
    </row>
    <row r="98" spans="1:30" x14ac:dyDescent="0.25">
      <c r="A98" s="23" t="s">
        <v>51</v>
      </c>
      <c r="B98" s="33">
        <v>43282</v>
      </c>
      <c r="C98" s="27">
        <v>0.59014148559172708</v>
      </c>
      <c r="D98" s="28">
        <v>35.03285032596029</v>
      </c>
      <c r="E98" s="28">
        <v>0.16871706001071252</v>
      </c>
      <c r="F98" s="28">
        <v>0.712809636624821</v>
      </c>
      <c r="G98" s="28">
        <v>369.76820748621446</v>
      </c>
      <c r="H98" s="28">
        <v>0.22500216814162147</v>
      </c>
      <c r="I98" s="28">
        <v>0.96637812111352095</v>
      </c>
      <c r="J98" s="28">
        <v>0.45923161961196313</v>
      </c>
      <c r="K98" s="28">
        <v>16.815150354306525</v>
      </c>
      <c r="L98" s="28">
        <v>1.3970434243784056</v>
      </c>
      <c r="M98" s="29">
        <v>53.573237346982779</v>
      </c>
      <c r="N98" s="27">
        <v>8.2619807982841795</v>
      </c>
      <c r="O98" s="28">
        <v>490.45990456344407</v>
      </c>
      <c r="P98" s="28">
        <v>2.3620388401499754</v>
      </c>
      <c r="Q98" s="28">
        <v>22.09709873536945</v>
      </c>
      <c r="R98" s="28">
        <v>10390.486630362628</v>
      </c>
      <c r="S98" s="28">
        <v>6.9750672123902655</v>
      </c>
      <c r="T98" s="28">
        <v>13.529293695589294</v>
      </c>
      <c r="U98" s="28">
        <v>14.236180207970857</v>
      </c>
      <c r="V98" s="28">
        <v>235.41210496029134</v>
      </c>
      <c r="W98" s="28">
        <v>43.308346155730575</v>
      </c>
      <c r="X98" s="29">
        <v>750.02532285775897</v>
      </c>
      <c r="Y98" s="27">
        <v>0.47619047619048988</v>
      </c>
      <c r="Z98" s="28">
        <v>7.3957866427610949E-3</v>
      </c>
      <c r="AA98" s="28">
        <v>7.3957866427610952</v>
      </c>
      <c r="AB98" s="28">
        <v>2.7673858484809296E-2</v>
      </c>
      <c r="AC98" s="28">
        <v>0.47926315565487293</v>
      </c>
      <c r="AD98" s="29">
        <v>0.30428379330217958</v>
      </c>
    </row>
    <row r="99" spans="1:30" x14ac:dyDescent="0.25">
      <c r="A99" s="23" t="s">
        <v>51</v>
      </c>
      <c r="B99" s="33">
        <v>43313</v>
      </c>
      <c r="C99" s="27">
        <v>0.70636046514274742</v>
      </c>
      <c r="D99" s="28">
        <v>26.241043511336848</v>
      </c>
      <c r="E99" s="28">
        <v>0.10803955202265175</v>
      </c>
      <c r="F99" s="28">
        <v>0.31668334574624246</v>
      </c>
      <c r="G99" s="28">
        <v>640.26695789834594</v>
      </c>
      <c r="H99" s="28">
        <v>0.34546896183454778</v>
      </c>
      <c r="I99" s="28">
        <v>1.9155277731023506</v>
      </c>
      <c r="J99" s="28">
        <v>0.76251591325519741</v>
      </c>
      <c r="K99" s="28">
        <v>5.2271540642503034</v>
      </c>
      <c r="L99" s="28">
        <v>1.4246682208359878</v>
      </c>
      <c r="M99" s="29">
        <v>34.198125365854899</v>
      </c>
      <c r="N99" s="27">
        <v>9.8890465119984636</v>
      </c>
      <c r="O99" s="28">
        <v>367.37460915871588</v>
      </c>
      <c r="P99" s="28">
        <v>1.5125537283171244</v>
      </c>
      <c r="Q99" s="28">
        <v>9.8171837181335171</v>
      </c>
      <c r="R99" s="28">
        <v>17991.501516943521</v>
      </c>
      <c r="S99" s="28">
        <v>10.709537816870981</v>
      </c>
      <c r="T99" s="28">
        <v>26.817388823432907</v>
      </c>
      <c r="U99" s="28">
        <v>23.637993310911121</v>
      </c>
      <c r="V99" s="28">
        <v>73.180156899504254</v>
      </c>
      <c r="W99" s="28">
        <v>44.164714845915618</v>
      </c>
      <c r="X99" s="29">
        <v>478.77375512196858</v>
      </c>
      <c r="Y99" s="31">
        <v>3.5416666666666812</v>
      </c>
      <c r="Z99" s="28">
        <v>1.7433414043583537E-2</v>
      </c>
      <c r="AA99" s="28">
        <v>17.433414043583536</v>
      </c>
      <c r="AB99" s="28">
        <v>6.6522968066215951E-2</v>
      </c>
      <c r="AC99" s="28">
        <v>0.72115151957935653</v>
      </c>
      <c r="AD99" s="29">
        <v>5.3346246973365847</v>
      </c>
    </row>
    <row r="100" spans="1:30" x14ac:dyDescent="0.25">
      <c r="A100" s="23" t="s">
        <v>51</v>
      </c>
      <c r="B100" s="33">
        <v>43344</v>
      </c>
      <c r="C100" s="27">
        <v>0.76799383434229018</v>
      </c>
      <c r="D100" s="28">
        <v>36.012831751868973</v>
      </c>
      <c r="E100" s="28">
        <v>0.12362276644744349</v>
      </c>
      <c r="F100" s="28">
        <v>0.138637874284813</v>
      </c>
      <c r="G100" s="28">
        <v>171.534969824813</v>
      </c>
      <c r="H100" s="28">
        <v>0.26702142732303707</v>
      </c>
      <c r="I100" s="28">
        <v>0.94097749971316857</v>
      </c>
      <c r="J100" s="28">
        <v>0.42397342953769879</v>
      </c>
      <c r="K100" s="28">
        <v>6.0000623678853273</v>
      </c>
      <c r="L100" s="28">
        <v>0.82963273114554892</v>
      </c>
      <c r="M100" s="29">
        <v>43.845488220257209</v>
      </c>
      <c r="N100" s="27">
        <v>10.751913680792063</v>
      </c>
      <c r="O100" s="28">
        <v>504.17964452616559</v>
      </c>
      <c r="P100" s="28">
        <v>1.7307187302642089</v>
      </c>
      <c r="Q100" s="28">
        <v>4.2977741028292034</v>
      </c>
      <c r="R100" s="28">
        <v>4820.1326520772454</v>
      </c>
      <c r="S100" s="28">
        <v>8.2776642470141493</v>
      </c>
      <c r="T100" s="28">
        <v>13.17368499598436</v>
      </c>
      <c r="U100" s="28">
        <v>13.143176315668663</v>
      </c>
      <c r="V100" s="28">
        <v>84.000873150394582</v>
      </c>
      <c r="W100" s="28">
        <v>25.718614665512018</v>
      </c>
      <c r="X100" s="29">
        <v>613.83683508360093</v>
      </c>
      <c r="Y100" s="27">
        <v>5.4333333333333549</v>
      </c>
      <c r="Z100" s="28">
        <v>8.9048672566371681E-2</v>
      </c>
      <c r="AA100" s="28">
        <v>89.048672566371678</v>
      </c>
      <c r="AB100" s="28">
        <v>0.19787401407253227</v>
      </c>
      <c r="AC100" s="28">
        <v>4.7227411010768376</v>
      </c>
      <c r="AD100" s="29">
        <v>41.803008849557685</v>
      </c>
    </row>
    <row r="101" spans="1:30" x14ac:dyDescent="0.25">
      <c r="A101" s="23" t="s">
        <v>51</v>
      </c>
      <c r="B101" s="33">
        <v>43374</v>
      </c>
      <c r="C101" s="27">
        <v>0.95134807980412428</v>
      </c>
      <c r="D101" s="28">
        <v>35.2879260791794</v>
      </c>
      <c r="E101" s="28">
        <v>0.13565299530425151</v>
      </c>
      <c r="F101" s="28">
        <v>0.1780034412480645</v>
      </c>
      <c r="G101" s="28">
        <v>236.008966511681</v>
      </c>
      <c r="H101" s="28">
        <v>0.60895002281398203</v>
      </c>
      <c r="I101" s="28">
        <v>12.516948236077662</v>
      </c>
      <c r="J101" s="28">
        <v>1.1480826485782756</v>
      </c>
      <c r="K101" s="28">
        <v>12.614000747166308</v>
      </c>
      <c r="L101" s="28">
        <v>1.9350361126403222</v>
      </c>
      <c r="M101" s="29">
        <v>61.505876137531743</v>
      </c>
      <c r="N101" s="27">
        <v>13.318873117257739</v>
      </c>
      <c r="O101" s="28">
        <v>494.03096510851162</v>
      </c>
      <c r="P101" s="28">
        <v>1.899141934259521</v>
      </c>
      <c r="Q101" s="28">
        <v>5.5181066786899997</v>
      </c>
      <c r="R101" s="28">
        <v>6631.8519589782363</v>
      </c>
      <c r="S101" s="28">
        <v>18.877450707233443</v>
      </c>
      <c r="T101" s="28">
        <v>175.23727530508725</v>
      </c>
      <c r="U101" s="28">
        <v>35.590562105926544</v>
      </c>
      <c r="V101" s="28">
        <v>176.59601046032833</v>
      </c>
      <c r="W101" s="28">
        <v>59.98611949184999</v>
      </c>
      <c r="X101" s="29">
        <v>861.0822659254444</v>
      </c>
      <c r="Y101" s="27">
        <v>1.7916666666666659</v>
      </c>
      <c r="Z101" s="28">
        <v>4.068388589051658E-2</v>
      </c>
      <c r="AA101" s="28">
        <v>40.683885890516578</v>
      </c>
      <c r="AB101" s="28">
        <v>0.21085647325240184</v>
      </c>
      <c r="AC101" s="28">
        <v>3.0267797168959114</v>
      </c>
      <c r="AD101" s="29">
        <v>6.2978655358519635</v>
      </c>
    </row>
    <row r="102" spans="1:30" x14ac:dyDescent="0.25">
      <c r="A102" s="23" t="s">
        <v>51</v>
      </c>
      <c r="B102" s="33">
        <v>43435</v>
      </c>
      <c r="C102" s="27">
        <v>1.421520407269254</v>
      </c>
      <c r="D102" s="28">
        <v>34.230576993241144</v>
      </c>
      <c r="E102" s="28">
        <v>0.10840808666685986</v>
      </c>
      <c r="F102" s="28">
        <v>2.9103087085238801</v>
      </c>
      <c r="G102" s="28">
        <v>222.333578588856</v>
      </c>
      <c r="H102" s="28">
        <v>4.0199138908123739</v>
      </c>
      <c r="I102" s="28">
        <v>6.5268112126171394</v>
      </c>
      <c r="J102" s="28">
        <v>3.1715045788481824</v>
      </c>
      <c r="K102" s="28">
        <v>8.2198977316383477</v>
      </c>
      <c r="L102" s="28">
        <v>10.101727178184436</v>
      </c>
      <c r="M102" s="29">
        <v>50.50721443143275</v>
      </c>
      <c r="N102" s="27">
        <v>19.901285701769556</v>
      </c>
      <c r="O102" s="28">
        <v>479.22807790537604</v>
      </c>
      <c r="P102" s="28">
        <v>1.517713213336038</v>
      </c>
      <c r="Q102" s="28">
        <v>90.219569964240279</v>
      </c>
      <c r="R102" s="28">
        <v>6247.573558346854</v>
      </c>
      <c r="S102" s="28">
        <v>124.61733061518359</v>
      </c>
      <c r="T102" s="28">
        <v>91.375356976639949</v>
      </c>
      <c r="U102" s="28">
        <v>98.31664194429365</v>
      </c>
      <c r="V102" s="28">
        <v>115.07856824293687</v>
      </c>
      <c r="W102" s="28">
        <v>313.15354252371753</v>
      </c>
      <c r="X102" s="29">
        <v>707.10100204005846</v>
      </c>
      <c r="Y102" s="27">
        <v>0.69444444444444509</v>
      </c>
      <c r="Z102" s="28">
        <v>1.8638170974155072E-2</v>
      </c>
      <c r="AA102" s="28">
        <v>18.63817097415507</v>
      </c>
      <c r="AB102" s="28">
        <v>0.50428304064455509</v>
      </c>
      <c r="AC102" s="28">
        <v>1.1386715937424403</v>
      </c>
      <c r="AD102" s="29">
        <v>1.1182902584493053</v>
      </c>
    </row>
    <row r="103" spans="1:30" x14ac:dyDescent="0.25">
      <c r="A103" s="23" t="s">
        <v>51</v>
      </c>
      <c r="B103" s="33">
        <v>43497</v>
      </c>
      <c r="C103" s="27">
        <v>0.65</v>
      </c>
      <c r="D103" s="28">
        <v>51.04</v>
      </c>
      <c r="E103" s="28">
        <v>0.17</v>
      </c>
      <c r="F103" s="28">
        <v>0.46</v>
      </c>
      <c r="G103" s="28">
        <v>394.82</v>
      </c>
      <c r="H103" s="28">
        <v>0.27</v>
      </c>
      <c r="I103" s="28">
        <v>9.5399999999999991</v>
      </c>
      <c r="J103" s="28">
        <v>0.32</v>
      </c>
      <c r="K103" s="28">
        <v>8.51</v>
      </c>
      <c r="L103" s="28">
        <v>1.05</v>
      </c>
      <c r="M103" s="29">
        <v>69.92</v>
      </c>
      <c r="N103" s="27">
        <v>9.14</v>
      </c>
      <c r="O103" s="28">
        <v>714.55</v>
      </c>
      <c r="P103" s="28">
        <v>2.4500000000000002</v>
      </c>
      <c r="Q103" s="28">
        <v>14.31</v>
      </c>
      <c r="R103" s="28">
        <v>11094.42</v>
      </c>
      <c r="S103" s="28">
        <v>8.41</v>
      </c>
      <c r="T103" s="28">
        <v>133.62</v>
      </c>
      <c r="U103" s="28">
        <v>9.92</v>
      </c>
      <c r="V103" s="28">
        <v>119.08</v>
      </c>
      <c r="W103" s="28">
        <v>32.64</v>
      </c>
      <c r="X103" s="29">
        <v>978.84</v>
      </c>
      <c r="Y103" s="27">
        <v>0.2</v>
      </c>
      <c r="Z103" s="28">
        <v>0</v>
      </c>
      <c r="AA103" s="28">
        <v>2.7</v>
      </c>
      <c r="AB103" s="28">
        <v>0</v>
      </c>
      <c r="AC103" s="28">
        <v>0.2</v>
      </c>
      <c r="AD103" s="29">
        <v>0.05</v>
      </c>
    </row>
    <row r="104" spans="1:30" x14ac:dyDescent="0.25">
      <c r="A104" s="23" t="s">
        <v>51</v>
      </c>
      <c r="B104" s="33">
        <v>43525</v>
      </c>
      <c r="C104" s="27">
        <v>0.89</v>
      </c>
      <c r="D104" s="28">
        <v>44.25</v>
      </c>
      <c r="E104" s="28">
        <v>0.19</v>
      </c>
      <c r="F104" s="28">
        <v>0.68</v>
      </c>
      <c r="G104" s="28">
        <v>686.3</v>
      </c>
      <c r="H104" s="28">
        <v>0.17</v>
      </c>
      <c r="I104" s="28">
        <v>6.59</v>
      </c>
      <c r="J104" s="28">
        <v>0.26</v>
      </c>
      <c r="K104" s="28">
        <v>11.38</v>
      </c>
      <c r="L104" s="28">
        <v>1.1100000000000001</v>
      </c>
      <c r="M104" s="29">
        <v>63.31</v>
      </c>
      <c r="N104" s="27">
        <v>12.5</v>
      </c>
      <c r="O104" s="28">
        <v>619.55999999999995</v>
      </c>
      <c r="P104" s="28">
        <v>2.65</v>
      </c>
      <c r="Q104" s="28">
        <v>21</v>
      </c>
      <c r="R104" s="28">
        <v>19285.14</v>
      </c>
      <c r="S104" s="28">
        <v>5.33</v>
      </c>
      <c r="T104" s="28">
        <v>92.24</v>
      </c>
      <c r="U104" s="28">
        <v>7.98</v>
      </c>
      <c r="V104" s="28">
        <v>159.36000000000001</v>
      </c>
      <c r="W104" s="28">
        <v>34.31</v>
      </c>
      <c r="X104" s="29">
        <v>886.3</v>
      </c>
      <c r="Y104" s="27">
        <v>0.6</v>
      </c>
      <c r="Z104" s="28">
        <v>0.01</v>
      </c>
      <c r="AA104" s="28">
        <v>5.54</v>
      </c>
      <c r="AB104" s="28">
        <v>0</v>
      </c>
      <c r="AC104" s="28">
        <v>0.4</v>
      </c>
      <c r="AD104" s="29">
        <v>0.26</v>
      </c>
    </row>
    <row r="105" spans="1:30" x14ac:dyDescent="0.25">
      <c r="A105" s="23" t="s">
        <v>51</v>
      </c>
      <c r="B105" s="33">
        <v>43556</v>
      </c>
      <c r="C105" s="27">
        <v>0.63</v>
      </c>
      <c r="D105" s="28">
        <v>41.95</v>
      </c>
      <c r="E105" s="28">
        <v>0.33</v>
      </c>
      <c r="F105" s="28">
        <v>0.52</v>
      </c>
      <c r="G105" s="28">
        <v>597.51</v>
      </c>
      <c r="H105" s="28">
        <v>7.0000000000000007E-2</v>
      </c>
      <c r="I105" s="28">
        <v>1.38</v>
      </c>
      <c r="J105" s="28">
        <v>0.52</v>
      </c>
      <c r="K105" s="28">
        <v>8.5299999999999994</v>
      </c>
      <c r="L105" s="28">
        <v>1.1100000000000001</v>
      </c>
      <c r="M105" s="29">
        <v>52.82</v>
      </c>
      <c r="N105" s="27">
        <v>8.8699999999999992</v>
      </c>
      <c r="O105" s="28">
        <v>587.33000000000004</v>
      </c>
      <c r="P105" s="28">
        <v>4.5599999999999996</v>
      </c>
      <c r="Q105" s="28">
        <v>16.04</v>
      </c>
      <c r="R105" s="28">
        <v>16790.060000000001</v>
      </c>
      <c r="S105" s="28">
        <v>2.0499999999999998</v>
      </c>
      <c r="T105" s="28">
        <v>19.3</v>
      </c>
      <c r="U105" s="28">
        <v>16.23</v>
      </c>
      <c r="V105" s="28">
        <v>119.47</v>
      </c>
      <c r="W105" s="28">
        <v>34.31</v>
      </c>
      <c r="X105" s="29">
        <v>739.52</v>
      </c>
      <c r="Y105" s="27">
        <v>1.1000000000000001</v>
      </c>
      <c r="Z105" s="28">
        <v>0.23</v>
      </c>
      <c r="AA105" s="28">
        <v>229.26</v>
      </c>
      <c r="AB105" s="28">
        <v>0.7</v>
      </c>
      <c r="AC105" s="28">
        <v>14.6</v>
      </c>
      <c r="AD105" s="29">
        <v>22.28</v>
      </c>
    </row>
    <row r="106" spans="1:30" x14ac:dyDescent="0.25">
      <c r="A106" s="23" t="s">
        <v>51</v>
      </c>
      <c r="B106" s="33">
        <v>43586</v>
      </c>
      <c r="C106" s="27">
        <v>0.84</v>
      </c>
      <c r="D106" s="28">
        <v>37.159999999999997</v>
      </c>
      <c r="E106" s="28">
        <v>0.53</v>
      </c>
      <c r="F106" s="28">
        <v>0.54</v>
      </c>
      <c r="G106" s="28">
        <v>679.94</v>
      </c>
      <c r="H106" s="28">
        <v>0.27</v>
      </c>
      <c r="I106" s="28">
        <v>12.22</v>
      </c>
      <c r="J106" s="28">
        <v>0.27</v>
      </c>
      <c r="K106" s="28">
        <v>10.039999999999999</v>
      </c>
      <c r="L106" s="28">
        <v>1.08</v>
      </c>
      <c r="M106" s="29">
        <v>60.79</v>
      </c>
      <c r="N106" s="27">
        <v>11.7</v>
      </c>
      <c r="O106" s="28">
        <v>520.17999999999995</v>
      </c>
      <c r="P106" s="28">
        <v>7.42</v>
      </c>
      <c r="Q106" s="28">
        <v>16.63</v>
      </c>
      <c r="R106" s="28">
        <v>19106.41</v>
      </c>
      <c r="S106" s="28">
        <v>8.4700000000000006</v>
      </c>
      <c r="T106" s="28">
        <v>171.14</v>
      </c>
      <c r="U106" s="28">
        <v>8.41</v>
      </c>
      <c r="V106" s="28">
        <v>140.57</v>
      </c>
      <c r="W106" s="28">
        <v>33.51</v>
      </c>
      <c r="X106" s="29">
        <v>851.01</v>
      </c>
      <c r="Y106" s="27">
        <v>0.08</v>
      </c>
      <c r="Z106" s="28">
        <v>0</v>
      </c>
      <c r="AA106" s="28">
        <v>2.58</v>
      </c>
      <c r="AB106" s="28">
        <v>0</v>
      </c>
      <c r="AC106" s="28">
        <v>0.2</v>
      </c>
      <c r="AD106" s="29">
        <v>0.02</v>
      </c>
    </row>
    <row r="107" spans="1:30" x14ac:dyDescent="0.25">
      <c r="A107" s="23" t="s">
        <v>51</v>
      </c>
      <c r="B107" s="33">
        <v>43617</v>
      </c>
      <c r="C107" s="27">
        <v>1.1138958966757326</v>
      </c>
      <c r="D107" s="28">
        <v>33.789417937759033</v>
      </c>
      <c r="E107" s="28">
        <v>0.20278107705571449</v>
      </c>
      <c r="F107" s="28">
        <v>0.58772189798747543</v>
      </c>
      <c r="G107" s="28">
        <v>730.08325454680994</v>
      </c>
      <c r="H107" s="28">
        <v>0.58951460748974183</v>
      </c>
      <c r="I107" s="28">
        <v>2.8918831455496234</v>
      </c>
      <c r="J107" s="28">
        <v>0.61236242424533649</v>
      </c>
      <c r="K107" s="28">
        <v>19.624425854132845</v>
      </c>
      <c r="L107" s="28">
        <v>1.7895989297225539</v>
      </c>
      <c r="M107" s="29">
        <v>57.622403911172945</v>
      </c>
      <c r="N107" s="27">
        <v>15.594542553460258</v>
      </c>
      <c r="O107" s="28">
        <v>473.05185112862648</v>
      </c>
      <c r="P107" s="28">
        <v>2.8389350787800027</v>
      </c>
      <c r="Q107" s="28">
        <v>8.2281065718246555</v>
      </c>
      <c r="R107" s="28">
        <v>10221.165563655339</v>
      </c>
      <c r="S107" s="28">
        <v>8.2532045048563862</v>
      </c>
      <c r="T107" s="28">
        <v>40.486364037694727</v>
      </c>
      <c r="U107" s="28">
        <v>8.5730739394347104</v>
      </c>
      <c r="V107" s="28">
        <v>274.74196195785981</v>
      </c>
      <c r="W107" s="28">
        <v>25.054385016115752</v>
      </c>
      <c r="X107" s="29">
        <v>806.71365475642119</v>
      </c>
      <c r="Y107" s="27">
        <v>0.12499999999999779</v>
      </c>
      <c r="Z107" s="28">
        <v>4.8561151079136696E-3</v>
      </c>
      <c r="AA107" s="28">
        <v>4.85611510791367</v>
      </c>
      <c r="AB107" s="28">
        <v>1.051202686431562E-2</v>
      </c>
      <c r="AC107" s="28">
        <v>0.33847151327621938</v>
      </c>
      <c r="AD107" s="29">
        <v>5.2446043165466708E-2</v>
      </c>
    </row>
    <row r="108" spans="1:30" ht="15.75" x14ac:dyDescent="0.25">
      <c r="A108" s="83" t="s">
        <v>51</v>
      </c>
      <c r="B108" s="33">
        <v>43647</v>
      </c>
      <c r="C108" s="142">
        <v>2.3745530803771757</v>
      </c>
      <c r="D108" s="92">
        <v>29.946980332163914</v>
      </c>
      <c r="E108" s="92">
        <v>0.4566719560172855</v>
      </c>
      <c r="F108" s="92">
        <v>0.29302845319396353</v>
      </c>
      <c r="G108" s="92">
        <v>447.13955372094654</v>
      </c>
      <c r="H108" s="92">
        <v>0.55043824613070846</v>
      </c>
      <c r="I108" s="92">
        <v>31.351424242742993</v>
      </c>
      <c r="J108" s="92">
        <v>1.9524386167058314</v>
      </c>
      <c r="K108" s="92">
        <v>23.804754227764356</v>
      </c>
      <c r="L108" s="92">
        <v>2.7959053160305034</v>
      </c>
      <c r="M108" s="93">
        <v>87.934383839065731</v>
      </c>
      <c r="N108" s="150">
        <v>33.24374312528046</v>
      </c>
      <c r="O108" s="151">
        <v>419.25772465029479</v>
      </c>
      <c r="P108" s="151">
        <v>6.3934073842419972</v>
      </c>
      <c r="Q108" s="151">
        <v>4.102398344715489</v>
      </c>
      <c r="R108" s="151">
        <v>6259.9537520932518</v>
      </c>
      <c r="S108" s="151">
        <v>7.7061354458299185</v>
      </c>
      <c r="T108" s="151">
        <v>438.91993939840188</v>
      </c>
      <c r="U108" s="151">
        <v>27.334140633881638</v>
      </c>
      <c r="V108" s="151">
        <v>333.26655918870097</v>
      </c>
      <c r="W108" s="151">
        <v>39.142674424427049</v>
      </c>
      <c r="X108" s="152">
        <v>1231.0813737469202</v>
      </c>
      <c r="Y108" s="150">
        <v>176.74698795180709</v>
      </c>
      <c r="Z108" s="151">
        <v>1.2953367875647671E-2</v>
      </c>
      <c r="AA108" s="151">
        <v>12.953367875647672</v>
      </c>
      <c r="AB108" s="154">
        <v>4.3807345469825093E-2</v>
      </c>
      <c r="AC108" s="154">
        <v>1.3777905530017349</v>
      </c>
      <c r="AD108" s="152">
        <v>197.81010050564944</v>
      </c>
    </row>
    <row r="109" spans="1:30" ht="15.75" x14ac:dyDescent="0.25">
      <c r="A109" s="83" t="s">
        <v>51</v>
      </c>
      <c r="B109" s="33">
        <v>43678</v>
      </c>
      <c r="C109" s="91">
        <v>0.93666369622850565</v>
      </c>
      <c r="D109" s="92">
        <v>22.176922070722689</v>
      </c>
      <c r="E109" s="92">
        <v>8.0280430014158952E-2</v>
      </c>
      <c r="F109" s="92">
        <v>0.14184750953894501</v>
      </c>
      <c r="G109" s="92">
        <v>866.21317347067202</v>
      </c>
      <c r="H109" s="92">
        <v>1.0113729735456645</v>
      </c>
      <c r="I109" s="92">
        <v>19.059517735227722</v>
      </c>
      <c r="J109" s="92">
        <v>2.2701561162792774</v>
      </c>
      <c r="K109" s="92">
        <v>16.919847388806406</v>
      </c>
      <c r="L109" s="92">
        <v>3.4233765993638867</v>
      </c>
      <c r="M109" s="93">
        <v>59.173231320999484</v>
      </c>
      <c r="N109" s="150">
        <v>13.11329174719908</v>
      </c>
      <c r="O109" s="151">
        <v>310.47690899011764</v>
      </c>
      <c r="P109" s="151">
        <v>1.1239260201982253</v>
      </c>
      <c r="Q109" s="151">
        <v>1.9858651335452302</v>
      </c>
      <c r="R109" s="151">
        <v>12126.984428589409</v>
      </c>
      <c r="S109" s="151">
        <v>14.159221629639303</v>
      </c>
      <c r="T109" s="151">
        <v>266.83324829318809</v>
      </c>
      <c r="U109" s="151">
        <v>31.782185627909882</v>
      </c>
      <c r="V109" s="151">
        <v>236.8778634432897</v>
      </c>
      <c r="W109" s="151">
        <v>47.927272391094412</v>
      </c>
      <c r="X109" s="152">
        <v>828.42523849399277</v>
      </c>
      <c r="Y109" s="150">
        <v>9.5333333333332924</v>
      </c>
      <c r="Z109" s="151">
        <v>1.3288009888751546E-2</v>
      </c>
      <c r="AA109" s="151">
        <v>13.288009888751546</v>
      </c>
      <c r="AB109" s="154">
        <v>5.5024537202532128E-2</v>
      </c>
      <c r="AC109" s="154">
        <v>0.95110180656763954</v>
      </c>
      <c r="AD109" s="152">
        <v>10.945067985166828</v>
      </c>
    </row>
    <row r="110" spans="1:30" ht="15.75" x14ac:dyDescent="0.25">
      <c r="A110" s="83" t="s">
        <v>51</v>
      </c>
      <c r="B110" s="33">
        <v>43709</v>
      </c>
      <c r="C110" s="91">
        <v>1.2066072136803274</v>
      </c>
      <c r="D110" s="92">
        <v>37.8099738330476</v>
      </c>
      <c r="E110" s="92">
        <v>0.139678734241725</v>
      </c>
      <c r="F110" s="92">
        <v>0.28754989250460605</v>
      </c>
      <c r="G110" s="92">
        <v>1337.1179198735326</v>
      </c>
      <c r="H110" s="92">
        <v>7.0000000000000007E-2</v>
      </c>
      <c r="I110" s="92">
        <v>2.5470359144007229</v>
      </c>
      <c r="J110" s="92">
        <v>1.8955474112192738</v>
      </c>
      <c r="K110" s="92">
        <v>36.973162477245779</v>
      </c>
      <c r="L110" s="92">
        <v>2.2530973037238797</v>
      </c>
      <c r="M110" s="93">
        <v>78.676458172616165</v>
      </c>
      <c r="N110" s="150">
        <v>16.892500991524585</v>
      </c>
      <c r="O110" s="151">
        <v>529.33963366266642</v>
      </c>
      <c r="P110" s="151">
        <v>1.9555022793841501</v>
      </c>
      <c r="Q110" s="151">
        <v>4.0256984950644847</v>
      </c>
      <c r="R110" s="151">
        <v>18719.650878229455</v>
      </c>
      <c r="S110" s="151">
        <v>0.98000000000000009</v>
      </c>
      <c r="T110" s="151">
        <v>35.658502801610119</v>
      </c>
      <c r="U110" s="151">
        <v>26.537663757069833</v>
      </c>
      <c r="V110" s="151">
        <v>517.62427468144097</v>
      </c>
      <c r="W110" s="151">
        <v>31.543362252134315</v>
      </c>
      <c r="X110" s="152">
        <v>1101.4704144166262</v>
      </c>
      <c r="Y110" s="150">
        <v>0.50000000000003741</v>
      </c>
      <c r="Z110" s="151">
        <v>7.0680628272251304E-3</v>
      </c>
      <c r="AA110" s="151">
        <v>7.0680628272251305</v>
      </c>
      <c r="AB110" s="154">
        <v>1.9262920277952601E-2</v>
      </c>
      <c r="AC110" s="154">
        <v>0.6726466446992424</v>
      </c>
      <c r="AD110" s="152">
        <v>0.30534031413614848</v>
      </c>
    </row>
    <row r="111" spans="1:30" ht="15.75" x14ac:dyDescent="0.25">
      <c r="A111" s="135" t="s">
        <v>51</v>
      </c>
      <c r="B111" s="33">
        <v>43739</v>
      </c>
      <c r="C111" s="144">
        <v>2.2928018997262418</v>
      </c>
      <c r="D111" s="92">
        <v>47.815861036818859</v>
      </c>
      <c r="E111" s="92">
        <v>0.63119577726638454</v>
      </c>
      <c r="F111" s="92">
        <v>0.33036233168312146</v>
      </c>
      <c r="G111" s="92">
        <v>598.77071741339</v>
      </c>
      <c r="H111" s="92">
        <v>0.46024596981412691</v>
      </c>
      <c r="I111" s="92">
        <v>10.47216232332843</v>
      </c>
      <c r="J111" s="92">
        <v>0.5012901429044877</v>
      </c>
      <c r="K111" s="92">
        <v>49.90820623922388</v>
      </c>
      <c r="L111" s="92">
        <v>1.2918984444017361</v>
      </c>
      <c r="M111" s="93">
        <v>111.12022727636381</v>
      </c>
      <c r="N111" s="150">
        <v>32.099226596167384</v>
      </c>
      <c r="O111" s="151">
        <v>669.42205451546397</v>
      </c>
      <c r="P111" s="151">
        <v>8.8367408817293835</v>
      </c>
      <c r="Q111" s="151">
        <v>4.6250726435637004</v>
      </c>
      <c r="R111" s="151">
        <v>8382.7900437874596</v>
      </c>
      <c r="S111" s="151">
        <v>6.443443577397777</v>
      </c>
      <c r="T111" s="151">
        <v>146.61027252659801</v>
      </c>
      <c r="U111" s="151">
        <v>7.0180620006628276</v>
      </c>
      <c r="V111" s="151">
        <v>698.7148873491343</v>
      </c>
      <c r="W111" s="151">
        <v>18.086578221624304</v>
      </c>
      <c r="X111" s="152">
        <v>1555.6831818690932</v>
      </c>
      <c r="Y111" s="150">
        <v>14.599999999999985</v>
      </c>
      <c r="Z111" s="151">
        <v>6.3042779028626571E-4</v>
      </c>
      <c r="AA111" s="151">
        <v>0.63042779028626572</v>
      </c>
      <c r="AB111" s="154">
        <v>9.851571252372938E-4</v>
      </c>
      <c r="AC111" s="154">
        <v>8.4736446687179071E-2</v>
      </c>
      <c r="AD111" s="152">
        <v>0.79524683177870625</v>
      </c>
    </row>
    <row r="112" spans="1:30" ht="15.75" x14ac:dyDescent="0.25">
      <c r="A112" s="135" t="s">
        <v>51</v>
      </c>
      <c r="B112" s="33">
        <v>43770</v>
      </c>
      <c r="C112" s="141">
        <v>1.397414772718685</v>
      </c>
      <c r="D112" s="92">
        <v>28.558245810027138</v>
      </c>
      <c r="E112" s="92">
        <v>0.1125620942579585</v>
      </c>
      <c r="F112" s="92">
        <v>0.221663071742083</v>
      </c>
      <c r="G112" s="92">
        <v>384.1082360422115</v>
      </c>
      <c r="H112" s="92">
        <v>0.26512298490706343</v>
      </c>
      <c r="I112" s="92">
        <v>6.5095991188645765</v>
      </c>
      <c r="J112" s="92">
        <v>0.85288642581429286</v>
      </c>
      <c r="K112" s="92">
        <v>28.993673179447406</v>
      </c>
      <c r="L112" s="92">
        <v>1.3396724824634392</v>
      </c>
      <c r="M112" s="93">
        <v>65.571494975315758</v>
      </c>
      <c r="N112" s="150">
        <v>19.56380681806159</v>
      </c>
      <c r="O112" s="151">
        <v>399.81544134037995</v>
      </c>
      <c r="P112" s="151">
        <v>1.5758693196114191</v>
      </c>
      <c r="Q112" s="151">
        <v>3.1032830043891622</v>
      </c>
      <c r="R112" s="151">
        <v>5377.515304590961</v>
      </c>
      <c r="S112" s="151">
        <v>3.7117217886988882</v>
      </c>
      <c r="T112" s="151">
        <v>91.134387664104068</v>
      </c>
      <c r="U112" s="151">
        <v>11.9404099614001</v>
      </c>
      <c r="V112" s="151">
        <v>405.91142451226369</v>
      </c>
      <c r="W112" s="151">
        <v>18.75541475448815</v>
      </c>
      <c r="X112" s="152">
        <v>918.00092965442059</v>
      </c>
      <c r="Y112" s="150">
        <v>6.2222222222222152</v>
      </c>
      <c r="Z112" s="151">
        <v>3.1456310679611653E-2</v>
      </c>
      <c r="AA112" s="151">
        <v>31.456310679611654</v>
      </c>
      <c r="AB112" s="154">
        <v>5.09739396574019E-2</v>
      </c>
      <c r="AC112" s="154">
        <v>2.4949660994537854</v>
      </c>
      <c r="AD112" s="152">
        <v>16.910912621359206</v>
      </c>
    </row>
    <row r="113" spans="1:30" x14ac:dyDescent="0.25">
      <c r="A113" s="23" t="s">
        <v>57</v>
      </c>
      <c r="B113" s="33">
        <v>43191</v>
      </c>
      <c r="C113" s="27">
        <v>1.2937418491316706</v>
      </c>
      <c r="D113" s="28">
        <v>66.653491546227684</v>
      </c>
      <c r="E113" s="28">
        <v>0.32457927795047004</v>
      </c>
      <c r="F113" s="28">
        <v>0.79170320722534204</v>
      </c>
      <c r="G113" s="28">
        <v>629.15383637093305</v>
      </c>
      <c r="H113" s="28">
        <v>0.21857206301868984</v>
      </c>
      <c r="I113" s="28">
        <v>2.2139244227435153</v>
      </c>
      <c r="J113" s="28">
        <v>0.58024241819353928</v>
      </c>
      <c r="K113" s="28">
        <v>20.487717135915517</v>
      </c>
      <c r="L113" s="28">
        <v>1.5905176884375711</v>
      </c>
      <c r="M113" s="29">
        <v>90.973454231968859</v>
      </c>
      <c r="N113" s="27">
        <v>18.112385887843388</v>
      </c>
      <c r="O113" s="28">
        <v>933.14888164718764</v>
      </c>
      <c r="P113" s="28">
        <v>4.5441098913065803</v>
      </c>
      <c r="Q113" s="28">
        <v>24.542799423985603</v>
      </c>
      <c r="R113" s="28">
        <v>17679.222802023218</v>
      </c>
      <c r="S113" s="28">
        <v>6.775733953579385</v>
      </c>
      <c r="T113" s="28">
        <v>30.994941918409214</v>
      </c>
      <c r="U113" s="28">
        <v>17.987514963999718</v>
      </c>
      <c r="V113" s="28">
        <v>286.82803990281724</v>
      </c>
      <c r="W113" s="28">
        <v>49.306048341564704</v>
      </c>
      <c r="X113" s="29">
        <v>1273.628359247564</v>
      </c>
      <c r="Y113" s="27">
        <v>0.7</v>
      </c>
      <c r="Z113" s="28">
        <v>1.106719367588933E-2</v>
      </c>
      <c r="AA113" s="28">
        <v>11.06719367588933</v>
      </c>
      <c r="AB113" s="28">
        <v>4.7146716263997378E-2</v>
      </c>
      <c r="AC113" s="28">
        <v>1.2178504848583824</v>
      </c>
      <c r="AD113" s="29">
        <v>0.66934387351778657</v>
      </c>
    </row>
    <row r="114" spans="1:30" x14ac:dyDescent="0.25">
      <c r="A114" s="23" t="s">
        <v>57</v>
      </c>
      <c r="B114" s="33">
        <v>43221</v>
      </c>
      <c r="C114" s="27">
        <v>1.6283147505264675</v>
      </c>
      <c r="D114" s="28">
        <v>61.383583160767614</v>
      </c>
      <c r="E114" s="28">
        <v>0.48127276116758999</v>
      </c>
      <c r="F114" s="28">
        <v>0.66262350933211644</v>
      </c>
      <c r="G114" s="28">
        <v>292.762914762577</v>
      </c>
      <c r="H114" s="28">
        <v>3.3772275145497258E-2</v>
      </c>
      <c r="I114" s="28">
        <v>0.40745282475315431</v>
      </c>
      <c r="J114" s="28">
        <v>0.64419577069243483</v>
      </c>
      <c r="K114" s="28">
        <v>12.444228404382601</v>
      </c>
      <c r="L114" s="28">
        <v>1.3405915551700485</v>
      </c>
      <c r="M114" s="29">
        <v>76.344851901597423</v>
      </c>
      <c r="N114" s="27">
        <v>22.796406507370545</v>
      </c>
      <c r="O114" s="28">
        <v>859.3701642507466</v>
      </c>
      <c r="P114" s="28">
        <v>6.7378186563462599</v>
      </c>
      <c r="Q114" s="28">
        <v>20.541328789295608</v>
      </c>
      <c r="R114" s="28">
        <v>8226.6379048284143</v>
      </c>
      <c r="S114" s="28">
        <v>1.0469405295104151</v>
      </c>
      <c r="T114" s="28">
        <v>5.7043395465441602</v>
      </c>
      <c r="U114" s="28">
        <v>19.97006889146548</v>
      </c>
      <c r="V114" s="28">
        <v>174.21919766135642</v>
      </c>
      <c r="W114" s="28">
        <v>41.558338210271501</v>
      </c>
      <c r="X114" s="29">
        <v>1068.827926622364</v>
      </c>
      <c r="Y114" s="27">
        <v>0.70000000000000617</v>
      </c>
      <c r="Z114" s="28">
        <v>1.3956609259673453E-2</v>
      </c>
      <c r="AA114" s="28">
        <v>13.956609259673453</v>
      </c>
      <c r="AB114" s="28">
        <v>5.0113165353014841E-2</v>
      </c>
      <c r="AC114" s="28">
        <v>1.2888472669368707</v>
      </c>
      <c r="AD114" s="29">
        <v>0.84409572802505772</v>
      </c>
    </row>
    <row r="115" spans="1:30" x14ac:dyDescent="0.25">
      <c r="A115" s="23" t="s">
        <v>57</v>
      </c>
      <c r="B115" s="33">
        <v>43282</v>
      </c>
      <c r="C115" s="27">
        <v>1.366212797557754</v>
      </c>
      <c r="D115" s="28">
        <v>61.301535612429703</v>
      </c>
      <c r="E115" s="28">
        <v>0.38654800818614449</v>
      </c>
      <c r="F115" s="28">
        <v>0.43268592732821853</v>
      </c>
      <c r="G115" s="28">
        <v>373.78196873924799</v>
      </c>
      <c r="H115" s="28">
        <v>0.15236526244008597</v>
      </c>
      <c r="I115" s="28">
        <v>-0.17157039565923002</v>
      </c>
      <c r="J115" s="28">
        <v>0.33612688358540443</v>
      </c>
      <c r="K115" s="28">
        <v>19.320690674136252</v>
      </c>
      <c r="L115" s="28">
        <v>0.92117807335370894</v>
      </c>
      <c r="M115" s="29">
        <v>82.203416696650621</v>
      </c>
      <c r="N115" s="27">
        <v>19.126979165808557</v>
      </c>
      <c r="O115" s="28">
        <v>858.22149857401587</v>
      </c>
      <c r="P115" s="28">
        <v>5.4116721146060227</v>
      </c>
      <c r="Q115" s="28">
        <v>13.413263747174774</v>
      </c>
      <c r="R115" s="28">
        <v>10503.273321572869</v>
      </c>
      <c r="S115" s="28">
        <v>4.7233231356426648</v>
      </c>
      <c r="T115" s="28">
        <v>-2.4019855392292202</v>
      </c>
      <c r="U115" s="28">
        <v>10.419933391147538</v>
      </c>
      <c r="V115" s="28">
        <v>270.48966943790754</v>
      </c>
      <c r="W115" s="28">
        <v>28.556520273964978</v>
      </c>
      <c r="X115" s="29">
        <v>1150.8478337531087</v>
      </c>
      <c r="Y115" s="27">
        <v>3.0277777777777608</v>
      </c>
      <c r="Z115" s="28">
        <v>1.258917331095258E-2</v>
      </c>
      <c r="AA115" s="28">
        <v>12.58917331095258</v>
      </c>
      <c r="AB115" s="28">
        <v>3.1061057721408818E-2</v>
      </c>
      <c r="AC115" s="28">
        <v>1.2517824528275523</v>
      </c>
      <c r="AD115" s="29">
        <v>3.2933277381451767</v>
      </c>
    </row>
    <row r="116" spans="1:30" x14ac:dyDescent="0.25">
      <c r="A116" s="23" t="s">
        <v>57</v>
      </c>
      <c r="B116" s="33">
        <v>43313</v>
      </c>
      <c r="C116" s="27">
        <v>3.1804275431441846</v>
      </c>
      <c r="D116" s="28">
        <v>51.530729566933289</v>
      </c>
      <c r="E116" s="28">
        <v>0.34865284421190801</v>
      </c>
      <c r="F116" s="28">
        <v>0.31154301797932349</v>
      </c>
      <c r="G116" s="28">
        <v>608.87803774663405</v>
      </c>
      <c r="H116" s="28">
        <v>0.29619358657345313</v>
      </c>
      <c r="I116" s="28">
        <v>0.38293917282117035</v>
      </c>
      <c r="J116" s="28">
        <v>0.35616248927948579</v>
      </c>
      <c r="K116" s="28">
        <v>8.4469742304000235</v>
      </c>
      <c r="L116" s="28">
        <v>0.96389909383226247</v>
      </c>
      <c r="M116" s="29">
        <v>63.889723357510569</v>
      </c>
      <c r="N116" s="27">
        <v>44.525985604018587</v>
      </c>
      <c r="O116" s="28">
        <v>721.43021393706601</v>
      </c>
      <c r="P116" s="28">
        <v>4.8811398189667123</v>
      </c>
      <c r="Q116" s="28">
        <v>9.6578335573590284</v>
      </c>
      <c r="R116" s="28">
        <v>17109.472860680416</v>
      </c>
      <c r="S116" s="28">
        <v>9.1820011837770465</v>
      </c>
      <c r="T116" s="28">
        <v>5.3611484194963852</v>
      </c>
      <c r="U116" s="28">
        <v>11.04103716766406</v>
      </c>
      <c r="V116" s="28">
        <v>118.25763922560033</v>
      </c>
      <c r="W116" s="28">
        <v>29.880871908800138</v>
      </c>
      <c r="X116" s="29">
        <v>894.45612700514801</v>
      </c>
      <c r="Y116" s="31">
        <v>6.249999999999976</v>
      </c>
      <c r="Z116" s="28">
        <v>3.0559139784946229E-2</v>
      </c>
      <c r="AA116" s="28">
        <v>30.559139784946229</v>
      </c>
      <c r="AB116" s="28">
        <v>7.8894755270533135E-2</v>
      </c>
      <c r="AC116" s="28">
        <v>2.3616411681587266</v>
      </c>
      <c r="AD116" s="29">
        <v>16.501935483870902</v>
      </c>
    </row>
    <row r="117" spans="1:30" x14ac:dyDescent="0.25">
      <c r="A117" s="23" t="s">
        <v>57</v>
      </c>
      <c r="B117" s="33">
        <v>43344</v>
      </c>
      <c r="C117" s="27">
        <v>3.2900990018582483</v>
      </c>
      <c r="D117" s="28">
        <v>51.468016560296455</v>
      </c>
      <c r="E117" s="28">
        <v>0.23119088048134401</v>
      </c>
      <c r="F117" s="28">
        <v>0.169417610289267</v>
      </c>
      <c r="G117" s="28">
        <v>159.02958066836902</v>
      </c>
      <c r="H117" s="28">
        <v>0.20340186129165211</v>
      </c>
      <c r="I117" s="28">
        <v>1.3253032062553054</v>
      </c>
      <c r="J117" s="28">
        <v>0.30938891578001515</v>
      </c>
      <c r="K117" s="28">
        <v>8.3548145047263276</v>
      </c>
      <c r="L117" s="28">
        <v>0.68220838736093425</v>
      </c>
      <c r="M117" s="29">
        <v>64.669424153617669</v>
      </c>
      <c r="N117" s="27">
        <v>46.061386026015477</v>
      </c>
      <c r="O117" s="28">
        <v>720.55223184415036</v>
      </c>
      <c r="P117" s="28">
        <v>3.236672326738816</v>
      </c>
      <c r="Q117" s="28">
        <v>5.2519459189672766</v>
      </c>
      <c r="R117" s="28">
        <v>4468.7312167811697</v>
      </c>
      <c r="S117" s="28">
        <v>6.3054577000412158</v>
      </c>
      <c r="T117" s="28">
        <v>18.554244887574274</v>
      </c>
      <c r="U117" s="28">
        <v>9.5910563891804692</v>
      </c>
      <c r="V117" s="28">
        <v>116.96740306616859</v>
      </c>
      <c r="W117" s="28">
        <v>21.148460008188962</v>
      </c>
      <c r="X117" s="29">
        <v>905.37193815064734</v>
      </c>
      <c r="Y117" s="27">
        <v>2.1388888888889466</v>
      </c>
      <c r="Z117" s="28">
        <v>3.0929368029739782E-2</v>
      </c>
      <c r="AA117" s="28">
        <v>30.929368029739781</v>
      </c>
      <c r="AB117" s="28">
        <v>5.6514974646716058E-2</v>
      </c>
      <c r="AC117" s="28">
        <v>2.419423074333519</v>
      </c>
      <c r="AD117" s="29">
        <v>5.7157472118960646</v>
      </c>
    </row>
    <row r="118" spans="1:30" x14ac:dyDescent="0.25">
      <c r="A118" s="23" t="s">
        <v>57</v>
      </c>
      <c r="B118" s="33">
        <v>43374</v>
      </c>
      <c r="C118" s="27">
        <v>2.7321780414826087</v>
      </c>
      <c r="D118" s="28">
        <v>63.603993027200261</v>
      </c>
      <c r="E118" s="28">
        <v>0.196398281558991</v>
      </c>
      <c r="F118" s="28">
        <v>0.36172710059325697</v>
      </c>
      <c r="G118" s="28">
        <v>230.5970622445185</v>
      </c>
      <c r="H118" s="28">
        <v>0.25255483909238335</v>
      </c>
      <c r="I118" s="28">
        <v>2.268555650206372</v>
      </c>
      <c r="J118" s="28">
        <v>1.0906861654058559</v>
      </c>
      <c r="K118" s="28">
        <v>16.460852018788344</v>
      </c>
      <c r="L118" s="28">
        <v>1.7049681050914962</v>
      </c>
      <c r="M118" s="29">
        <v>85.261977019236568</v>
      </c>
      <c r="N118" s="27">
        <v>38.250492580756521</v>
      </c>
      <c r="O118" s="28">
        <v>890.45590238080365</v>
      </c>
      <c r="P118" s="28">
        <v>2.7495759418258738</v>
      </c>
      <c r="Q118" s="28">
        <v>11.213540118390966</v>
      </c>
      <c r="R118" s="28">
        <v>6479.7774490709699</v>
      </c>
      <c r="S118" s="28">
        <v>7.8292000118638843</v>
      </c>
      <c r="T118" s="28">
        <v>31.759779102889208</v>
      </c>
      <c r="U118" s="28">
        <v>33.811271127581534</v>
      </c>
      <c r="V118" s="28">
        <v>230.45192826303682</v>
      </c>
      <c r="W118" s="28">
        <v>52.854011257836383</v>
      </c>
      <c r="X118" s="29">
        <v>1193.6676782693119</v>
      </c>
      <c r="Y118" s="27">
        <v>1.7499999999999769</v>
      </c>
      <c r="Z118" s="28">
        <v>7.8661879895561351E-2</v>
      </c>
      <c r="AA118" s="28">
        <v>78.661879895561356</v>
      </c>
      <c r="AB118" s="28">
        <v>0.35921628451260634</v>
      </c>
      <c r="AC118" s="28">
        <v>8.1126268021354324</v>
      </c>
      <c r="AD118" s="29">
        <v>11.893676240208718</v>
      </c>
    </row>
    <row r="119" spans="1:30" x14ac:dyDescent="0.25">
      <c r="A119" s="23" t="s">
        <v>57</v>
      </c>
      <c r="B119" s="33">
        <v>43435</v>
      </c>
      <c r="C119" s="27">
        <v>1.1965584333630241</v>
      </c>
      <c r="D119" s="28">
        <v>71.958696393987552</v>
      </c>
      <c r="E119" s="28">
        <v>0.20457218685384398</v>
      </c>
      <c r="F119" s="28">
        <v>4.0063195906300599</v>
      </c>
      <c r="G119" s="28">
        <v>221.72158625433599</v>
      </c>
      <c r="H119" s="28">
        <v>4.0125984433991819</v>
      </c>
      <c r="I119" s="28">
        <v>14.470114806531699</v>
      </c>
      <c r="J119" s="28">
        <v>4.0970401013755442</v>
      </c>
      <c r="K119" s="28">
        <v>16.348845421867296</v>
      </c>
      <c r="L119" s="28">
        <v>12.115958135404785</v>
      </c>
      <c r="M119" s="29">
        <v>104.17878724260341</v>
      </c>
      <c r="N119" s="27">
        <v>16.75181806708234</v>
      </c>
      <c r="O119" s="28">
        <v>1007.4217495158257</v>
      </c>
      <c r="P119" s="28">
        <v>2.8640106159538159</v>
      </c>
      <c r="Q119" s="28">
        <v>124.19590730953186</v>
      </c>
      <c r="R119" s="28">
        <v>6230.376573746842</v>
      </c>
      <c r="S119" s="28">
        <v>124.39055174537464</v>
      </c>
      <c r="T119" s="28">
        <v>202.58160729144379</v>
      </c>
      <c r="U119" s="28">
        <v>127.00824314264187</v>
      </c>
      <c r="V119" s="28">
        <v>228.88383590614214</v>
      </c>
      <c r="W119" s="28">
        <v>375.59470219754832</v>
      </c>
      <c r="X119" s="29">
        <v>1458.5030213964476</v>
      </c>
      <c r="Y119" s="27">
        <v>0.69444444444444509</v>
      </c>
      <c r="Z119" s="28">
        <v>3.0468060052987932E-2</v>
      </c>
      <c r="AA119" s="28">
        <v>30.46806005298793</v>
      </c>
      <c r="AB119" s="28">
        <v>0.98873066380081132</v>
      </c>
      <c r="AC119" s="28">
        <v>3.839422260387281</v>
      </c>
      <c r="AD119" s="29">
        <v>1.8280836031792775</v>
      </c>
    </row>
    <row r="120" spans="1:30" x14ac:dyDescent="0.25">
      <c r="A120" s="23" t="s">
        <v>57</v>
      </c>
      <c r="B120" s="33">
        <v>43497</v>
      </c>
      <c r="C120" s="27">
        <v>6.54</v>
      </c>
      <c r="D120" s="28">
        <v>26.75</v>
      </c>
      <c r="E120" s="28">
        <v>0.22</v>
      </c>
      <c r="F120" s="28">
        <v>0.09</v>
      </c>
      <c r="G120" s="28">
        <v>329.93</v>
      </c>
      <c r="H120" s="28">
        <v>0.45</v>
      </c>
      <c r="I120" s="28">
        <v>6.05</v>
      </c>
      <c r="J120" s="28">
        <v>0.54</v>
      </c>
      <c r="K120" s="28">
        <v>17.149999999999999</v>
      </c>
      <c r="L120" s="28">
        <v>1.08</v>
      </c>
      <c r="M120" s="29">
        <v>56.71</v>
      </c>
      <c r="N120" s="27">
        <v>91.49</v>
      </c>
      <c r="O120" s="28">
        <v>374.44</v>
      </c>
      <c r="P120" s="28">
        <v>3.06</v>
      </c>
      <c r="Q120" s="28">
        <v>2.69</v>
      </c>
      <c r="R120" s="28">
        <v>9270.9</v>
      </c>
      <c r="S120" s="28">
        <v>14.08</v>
      </c>
      <c r="T120" s="28">
        <v>84.75</v>
      </c>
      <c r="U120" s="28">
        <v>16.68</v>
      </c>
      <c r="V120" s="28">
        <v>240.15</v>
      </c>
      <c r="W120" s="28">
        <v>33.450000000000003</v>
      </c>
      <c r="X120" s="29">
        <v>793.89</v>
      </c>
      <c r="Y120" s="27">
        <v>7.9</v>
      </c>
      <c r="Z120" s="28">
        <v>0.01</v>
      </c>
      <c r="AA120" s="28">
        <v>13.48</v>
      </c>
      <c r="AB120" s="28">
        <v>0</v>
      </c>
      <c r="AC120" s="28">
        <v>0.9</v>
      </c>
      <c r="AD120" s="29">
        <v>9.17</v>
      </c>
    </row>
    <row r="121" spans="1:30" x14ac:dyDescent="0.25">
      <c r="A121" s="23" t="s">
        <v>57</v>
      </c>
      <c r="B121" s="33">
        <v>43525</v>
      </c>
      <c r="C121" s="27">
        <v>2.0299999999999998</v>
      </c>
      <c r="D121" s="28">
        <v>66.64</v>
      </c>
      <c r="E121" s="28">
        <v>0.36</v>
      </c>
      <c r="F121" s="28">
        <v>0.55000000000000004</v>
      </c>
      <c r="G121" s="28">
        <v>721.75</v>
      </c>
      <c r="H121" s="28">
        <v>0.27</v>
      </c>
      <c r="I121" s="28">
        <v>16.79</v>
      </c>
      <c r="J121" s="28">
        <v>0.91</v>
      </c>
      <c r="K121" s="28">
        <v>18.55</v>
      </c>
      <c r="L121" s="28">
        <v>1.72</v>
      </c>
      <c r="M121" s="29">
        <v>104.37</v>
      </c>
      <c r="N121" s="27">
        <v>28.37</v>
      </c>
      <c r="O121" s="28">
        <v>932.92</v>
      </c>
      <c r="P121" s="28">
        <v>5.0999999999999996</v>
      </c>
      <c r="Q121" s="28">
        <v>17.100000000000001</v>
      </c>
      <c r="R121" s="28">
        <v>20281.240000000002</v>
      </c>
      <c r="S121" s="28">
        <v>8.27</v>
      </c>
      <c r="T121" s="28">
        <v>235.12</v>
      </c>
      <c r="U121" s="28">
        <v>28.1</v>
      </c>
      <c r="V121" s="28">
        <v>259.73</v>
      </c>
      <c r="W121" s="28">
        <v>53.47</v>
      </c>
      <c r="X121" s="29">
        <v>1461.25</v>
      </c>
      <c r="Y121" s="27">
        <v>3.3</v>
      </c>
      <c r="Z121" s="28">
        <v>0.01</v>
      </c>
      <c r="AA121" s="28">
        <v>10.65</v>
      </c>
      <c r="AB121" s="28">
        <v>0</v>
      </c>
      <c r="AC121" s="28">
        <v>1.3</v>
      </c>
      <c r="AD121" s="29">
        <v>3.08</v>
      </c>
    </row>
    <row r="122" spans="1:30" x14ac:dyDescent="0.25">
      <c r="A122" s="23" t="s">
        <v>57</v>
      </c>
      <c r="B122" s="33">
        <v>43556</v>
      </c>
      <c r="C122" s="27">
        <v>0.95</v>
      </c>
      <c r="D122" s="28">
        <v>71.05</v>
      </c>
      <c r="E122" s="28">
        <v>0.4</v>
      </c>
      <c r="F122" s="28">
        <v>0.3</v>
      </c>
      <c r="G122" s="28">
        <v>697.85</v>
      </c>
      <c r="H122" s="28">
        <v>0.62</v>
      </c>
      <c r="I122" s="28">
        <v>7.39</v>
      </c>
      <c r="J122" s="28">
        <v>1.1399999999999999</v>
      </c>
      <c r="K122" s="28">
        <v>8.08</v>
      </c>
      <c r="L122" s="28">
        <v>2.06</v>
      </c>
      <c r="M122" s="29">
        <v>87.88</v>
      </c>
      <c r="N122" s="27">
        <v>13.32</v>
      </c>
      <c r="O122" s="28">
        <v>994.69</v>
      </c>
      <c r="P122" s="28">
        <v>5.59</v>
      </c>
      <c r="Q122" s="28">
        <v>9.4499999999999993</v>
      </c>
      <c r="R122" s="28">
        <v>19609.55</v>
      </c>
      <c r="S122" s="28">
        <v>19.09</v>
      </c>
      <c r="T122" s="28">
        <v>103.52</v>
      </c>
      <c r="U122" s="28">
        <v>35.42</v>
      </c>
      <c r="V122" s="28">
        <v>113.15</v>
      </c>
      <c r="W122" s="28">
        <v>63.96</v>
      </c>
      <c r="X122" s="29">
        <v>1230.26</v>
      </c>
      <c r="Y122" s="27">
        <v>1.2</v>
      </c>
      <c r="Z122" s="28">
        <v>0.01</v>
      </c>
      <c r="AA122" s="28">
        <v>5.84</v>
      </c>
      <c r="AB122" s="28">
        <v>0</v>
      </c>
      <c r="AC122" s="28">
        <v>0.6</v>
      </c>
      <c r="AD122" s="29">
        <v>0.63</v>
      </c>
    </row>
    <row r="123" spans="1:30" x14ac:dyDescent="0.25">
      <c r="A123" s="23" t="s">
        <v>57</v>
      </c>
      <c r="B123" s="33">
        <v>43586</v>
      </c>
      <c r="C123" s="27">
        <v>1.46</v>
      </c>
      <c r="D123" s="28">
        <v>59.73</v>
      </c>
      <c r="E123" s="28">
        <v>0.46</v>
      </c>
      <c r="F123" s="28">
        <v>0.62</v>
      </c>
      <c r="G123" s="28">
        <v>753.78</v>
      </c>
      <c r="H123" s="28">
        <v>0.28999999999999998</v>
      </c>
      <c r="I123" s="28">
        <v>14.14</v>
      </c>
      <c r="J123" s="28">
        <v>0.56000000000000005</v>
      </c>
      <c r="K123" s="28">
        <v>17.05</v>
      </c>
      <c r="L123" s="28">
        <v>1.48</v>
      </c>
      <c r="M123" s="29">
        <v>92.85</v>
      </c>
      <c r="N123" s="27">
        <v>20.49</v>
      </c>
      <c r="O123" s="28">
        <v>836.24</v>
      </c>
      <c r="P123" s="28">
        <v>6.51</v>
      </c>
      <c r="Q123" s="28">
        <v>19.32</v>
      </c>
      <c r="R123" s="28">
        <v>21181.1</v>
      </c>
      <c r="S123" s="28">
        <v>9</v>
      </c>
      <c r="T123" s="28">
        <v>198</v>
      </c>
      <c r="U123" s="28">
        <v>17.489999999999998</v>
      </c>
      <c r="V123" s="28">
        <v>238.72</v>
      </c>
      <c r="W123" s="28">
        <v>45.81</v>
      </c>
      <c r="X123" s="29">
        <v>1299.94</v>
      </c>
      <c r="Y123" s="27">
        <v>1.5</v>
      </c>
      <c r="Z123" s="28">
        <v>0.02</v>
      </c>
      <c r="AA123" s="28">
        <v>15.83</v>
      </c>
      <c r="AB123" s="28">
        <v>0.1</v>
      </c>
      <c r="AC123" s="28">
        <v>1.8</v>
      </c>
      <c r="AD123" s="29">
        <v>2.0499999999999998</v>
      </c>
    </row>
    <row r="124" spans="1:30" x14ac:dyDescent="0.25">
      <c r="A124" s="23" t="s">
        <v>57</v>
      </c>
      <c r="B124" s="33">
        <v>43617</v>
      </c>
      <c r="C124" s="27">
        <v>2.3681268251434777</v>
      </c>
      <c r="D124" s="28">
        <v>64.838682462997269</v>
      </c>
      <c r="E124" s="28">
        <v>0.39621513697397504</v>
      </c>
      <c r="F124" s="28">
        <v>0.639384616357761</v>
      </c>
      <c r="G124" s="28">
        <v>784.82299773326395</v>
      </c>
      <c r="H124" s="28">
        <v>0.27105737725759105</v>
      </c>
      <c r="I124" s="28">
        <v>2.7982218340396341</v>
      </c>
      <c r="J124" s="28">
        <v>1.2038532899438299</v>
      </c>
      <c r="K124" s="28">
        <v>14.955309329342612</v>
      </c>
      <c r="L124" s="28">
        <v>2.1142952835591817</v>
      </c>
      <c r="M124" s="29">
        <v>85.356555588496974</v>
      </c>
      <c r="N124" s="27">
        <v>33.153775552008689</v>
      </c>
      <c r="O124" s="28">
        <v>907.74155448196177</v>
      </c>
      <c r="P124" s="28">
        <v>5.5470119176356505</v>
      </c>
      <c r="Q124" s="28">
        <v>8.9513846290086541</v>
      </c>
      <c r="R124" s="28">
        <v>10987.521968265695</v>
      </c>
      <c r="S124" s="28">
        <v>3.7948032816062747</v>
      </c>
      <c r="T124" s="28">
        <v>39.175105676554878</v>
      </c>
      <c r="U124" s="28">
        <v>16.853946059213619</v>
      </c>
      <c r="V124" s="28">
        <v>209.37433061079656</v>
      </c>
      <c r="W124" s="28">
        <v>29.600133969828544</v>
      </c>
      <c r="X124" s="29">
        <v>1194.9917782389575</v>
      </c>
      <c r="Y124" s="27">
        <v>0.33333333333331977</v>
      </c>
      <c r="Z124" s="28">
        <v>1.5639097744360904E-2</v>
      </c>
      <c r="AA124" s="28">
        <v>15.639097744360903</v>
      </c>
      <c r="AB124" s="28">
        <v>3.9996235157788176E-2</v>
      </c>
      <c r="AC124" s="28">
        <v>1.6146944545178912</v>
      </c>
      <c r="AD124" s="29">
        <v>0.45040601503757566</v>
      </c>
    </row>
    <row r="125" spans="1:30" ht="15.75" x14ac:dyDescent="0.25">
      <c r="A125" s="136" t="s">
        <v>57</v>
      </c>
      <c r="B125" s="33">
        <v>43647</v>
      </c>
      <c r="C125" s="142">
        <v>9.3009798991934858</v>
      </c>
      <c r="D125" s="92">
        <v>42.636439887912914</v>
      </c>
      <c r="E125" s="92">
        <v>0.80196999081599141</v>
      </c>
      <c r="F125" s="92">
        <v>0.1391484391440555</v>
      </c>
      <c r="G125" s="92">
        <v>478.53036815388396</v>
      </c>
      <c r="H125" s="92">
        <v>0.67199153074452578</v>
      </c>
      <c r="I125" s="92">
        <v>16.117426222981386</v>
      </c>
      <c r="J125" s="92">
        <v>2.0590442965074818</v>
      </c>
      <c r="K125" s="92">
        <v>19.130820501888628</v>
      </c>
      <c r="L125" s="92">
        <v>2.8701842663960631</v>
      </c>
      <c r="M125" s="93">
        <v>87.987636502792412</v>
      </c>
      <c r="N125" s="150">
        <v>130.21371858870879</v>
      </c>
      <c r="O125" s="151">
        <v>596.91015843078083</v>
      </c>
      <c r="P125" s="151">
        <v>11.227579871423879</v>
      </c>
      <c r="Q125" s="151">
        <v>1.948078148016777</v>
      </c>
      <c r="R125" s="151">
        <v>6699.4251541543754</v>
      </c>
      <c r="S125" s="151">
        <v>9.4078814304233607</v>
      </c>
      <c r="T125" s="151">
        <v>225.64396712173942</v>
      </c>
      <c r="U125" s="151">
        <v>28.826620151104745</v>
      </c>
      <c r="V125" s="151">
        <v>267.83148702644081</v>
      </c>
      <c r="W125" s="151">
        <v>40.182579729544884</v>
      </c>
      <c r="X125" s="152">
        <v>1231.8269110390938</v>
      </c>
      <c r="Y125" s="150">
        <v>264</v>
      </c>
      <c r="Z125" s="151">
        <v>6.159351851851852E-2</v>
      </c>
      <c r="AA125" s="151">
        <v>61.593518518518522</v>
      </c>
      <c r="AB125" s="154">
        <v>0.21383883089512443</v>
      </c>
      <c r="AC125" s="154">
        <v>6.5553886359385265</v>
      </c>
      <c r="AD125" s="152">
        <v>1404.9235200000001</v>
      </c>
    </row>
    <row r="126" spans="1:30" x14ac:dyDescent="0.25">
      <c r="A126" s="136" t="s">
        <v>57</v>
      </c>
      <c r="B126" s="33">
        <v>43678</v>
      </c>
      <c r="C126" s="91">
        <v>4.9314877977050902</v>
      </c>
      <c r="D126" s="92">
        <v>70.280407741211746</v>
      </c>
      <c r="E126" s="92">
        <v>0.20276645319974701</v>
      </c>
      <c r="F126" s="92">
        <v>0.41352759237965098</v>
      </c>
      <c r="G126" s="92">
        <v>842.9054446131745</v>
      </c>
      <c r="H126" s="92">
        <v>0.64123101137155059</v>
      </c>
      <c r="I126" s="92">
        <v>6.4909941500881896</v>
      </c>
      <c r="J126" s="92">
        <v>1.1585410562547191</v>
      </c>
      <c r="K126" s="92">
        <v>8.3872976466520441</v>
      </c>
      <c r="L126" s="92">
        <v>2.2132996600059207</v>
      </c>
      <c r="M126" s="93">
        <v>90.292953788856806</v>
      </c>
      <c r="N126" s="150">
        <v>69.040829167871266</v>
      </c>
      <c r="O126" s="151">
        <v>983.92570837696439</v>
      </c>
      <c r="P126" s="151">
        <v>2.838730344796458</v>
      </c>
      <c r="Q126" s="151">
        <v>5.7893862933151139</v>
      </c>
      <c r="R126" s="151">
        <v>11800.676224584444</v>
      </c>
      <c r="S126" s="151">
        <v>8.9772341592017089</v>
      </c>
      <c r="T126" s="151">
        <v>90.873918101234651</v>
      </c>
      <c r="U126" s="151">
        <v>16.219574787566067</v>
      </c>
      <c r="V126" s="151">
        <v>117.42216705312862</v>
      </c>
      <c r="W126" s="151">
        <v>30.986195240082889</v>
      </c>
      <c r="X126" s="152">
        <v>1264.1013530439952</v>
      </c>
      <c r="Y126" s="150">
        <v>22.583333333333368</v>
      </c>
      <c r="Z126" s="151">
        <v>4.3343529411764718E-2</v>
      </c>
      <c r="AA126" s="151">
        <v>43.34352941176472</v>
      </c>
      <c r="AB126" s="154">
        <v>0.11603961199415952</v>
      </c>
      <c r="AC126" s="154">
        <v>4.7339090647298487</v>
      </c>
      <c r="AD126" s="152">
        <v>84.571894588235452</v>
      </c>
    </row>
    <row r="127" spans="1:30" x14ac:dyDescent="0.25">
      <c r="A127" s="136" t="s">
        <v>57</v>
      </c>
      <c r="B127" s="33">
        <v>43709</v>
      </c>
      <c r="C127" s="91">
        <v>3.2212722474027875</v>
      </c>
      <c r="D127" s="92">
        <v>67.955329810293904</v>
      </c>
      <c r="E127" s="92">
        <v>0.26218383173284548</v>
      </c>
      <c r="F127" s="92">
        <v>0.329664171579167</v>
      </c>
      <c r="G127" s="92">
        <v>1460.9255396924577</v>
      </c>
      <c r="H127" s="92">
        <v>2.2124280278724807E-2</v>
      </c>
      <c r="I127" s="92">
        <v>5.8644516551322301</v>
      </c>
      <c r="J127" s="92">
        <v>0.18065130269788993</v>
      </c>
      <c r="K127" s="92">
        <v>70.928470415152489</v>
      </c>
      <c r="L127" s="92">
        <v>0.53243975455578174</v>
      </c>
      <c r="M127" s="93">
        <v>148.23170795971427</v>
      </c>
      <c r="N127" s="150">
        <v>45.097811463639026</v>
      </c>
      <c r="O127" s="151">
        <v>951.37461734411465</v>
      </c>
      <c r="P127" s="151">
        <v>3.6705736442598367</v>
      </c>
      <c r="Q127" s="151">
        <v>4.6152984021083379</v>
      </c>
      <c r="R127" s="151">
        <v>20452.957555694407</v>
      </c>
      <c r="S127" s="151">
        <v>0.30973992390214727</v>
      </c>
      <c r="T127" s="151">
        <v>82.102323171851225</v>
      </c>
      <c r="U127" s="151">
        <v>2.5291182377704589</v>
      </c>
      <c r="V127" s="151">
        <v>992.99858581213482</v>
      </c>
      <c r="W127" s="151">
        <v>7.4541565637809448</v>
      </c>
      <c r="X127" s="152">
        <v>2075.243911436</v>
      </c>
      <c r="Y127" s="150">
        <v>3.7083333333332837</v>
      </c>
      <c r="Z127" s="151">
        <v>0.15937647058823531</v>
      </c>
      <c r="AA127" s="151">
        <v>159.37647058823532</v>
      </c>
      <c r="AB127" s="154">
        <v>0.10264468299962702</v>
      </c>
      <c r="AC127" s="154">
        <v>28.576372338523647</v>
      </c>
      <c r="AD127" s="152">
        <v>51.064221176469914</v>
      </c>
    </row>
    <row r="128" spans="1:30" ht="15.75" x14ac:dyDescent="0.25">
      <c r="A128" s="133" t="s">
        <v>57</v>
      </c>
      <c r="B128" s="33">
        <v>43739</v>
      </c>
      <c r="C128" s="144">
        <v>8.0633239711996119</v>
      </c>
      <c r="D128" s="92">
        <v>76.950193654669391</v>
      </c>
      <c r="E128" s="92">
        <v>1.0719969365128499</v>
      </c>
      <c r="F128" s="92">
        <v>0.25118796946218047</v>
      </c>
      <c r="G128" s="92">
        <v>664.32712525610987</v>
      </c>
      <c r="H128" s="92">
        <v>1.1253633723540832</v>
      </c>
      <c r="I128" s="92">
        <v>26.914422840030578</v>
      </c>
      <c r="J128" s="92">
        <v>0.57267719118759652</v>
      </c>
      <c r="K128" s="92">
        <v>85.261649401732072</v>
      </c>
      <c r="L128" s="92">
        <v>1.9492285330038603</v>
      </c>
      <c r="M128" s="93">
        <v>198.26158680414449</v>
      </c>
      <c r="N128" s="150">
        <v>112.88653559679457</v>
      </c>
      <c r="O128" s="151">
        <v>1077.3027111653714</v>
      </c>
      <c r="P128" s="151">
        <v>15.007957111179898</v>
      </c>
      <c r="Q128" s="151">
        <v>3.5166315724705264</v>
      </c>
      <c r="R128" s="151">
        <v>9300.5797535855381</v>
      </c>
      <c r="S128" s="151">
        <v>15.755087212957164</v>
      </c>
      <c r="T128" s="151">
        <v>376.80191976042812</v>
      </c>
      <c r="U128" s="151">
        <v>8.0174806766263522</v>
      </c>
      <c r="V128" s="151">
        <v>1193.6630916242491</v>
      </c>
      <c r="W128" s="151">
        <v>27.289199462054043</v>
      </c>
      <c r="X128" s="152">
        <v>2775.662215258023</v>
      </c>
      <c r="Y128" s="150">
        <v>7.166666666666587</v>
      </c>
      <c r="Z128" s="151">
        <v>4.5167118337850053E-2</v>
      </c>
      <c r="AA128" s="151">
        <v>45.167118337850056</v>
      </c>
      <c r="AB128" s="154">
        <v>0.10649443692508898</v>
      </c>
      <c r="AC128" s="154">
        <v>10.831852547348385</v>
      </c>
      <c r="AD128" s="152">
        <v>27.96747967479644</v>
      </c>
    </row>
    <row r="129" spans="1:30" x14ac:dyDescent="0.25">
      <c r="A129" s="133" t="s">
        <v>57</v>
      </c>
      <c r="B129" s="33">
        <v>43770</v>
      </c>
      <c r="C129" s="141">
        <v>2.3139517588228653</v>
      </c>
      <c r="D129" s="92">
        <v>78.155405352710034</v>
      </c>
      <c r="E129" s="92">
        <v>0.33368319371497351</v>
      </c>
      <c r="F129" s="92">
        <v>0.32512546294232703</v>
      </c>
      <c r="G129" s="92">
        <v>436.632865559202</v>
      </c>
      <c r="H129" s="92">
        <v>0.57374382631640397</v>
      </c>
      <c r="I129" s="92">
        <v>16.389437247581405</v>
      </c>
      <c r="J129" s="92">
        <v>0.72609808361456407</v>
      </c>
      <c r="K129" s="92">
        <v>79.751816758690978</v>
      </c>
      <c r="L129" s="92">
        <v>1.6249673728732952</v>
      </c>
      <c r="M129" s="93">
        <v>176.94429431152028</v>
      </c>
      <c r="N129" s="150">
        <v>32.395324623520111</v>
      </c>
      <c r="O129" s="151">
        <v>1094.1756749379406</v>
      </c>
      <c r="P129" s="151">
        <v>4.6715647120096291</v>
      </c>
      <c r="Q129" s="151">
        <v>4.5517564811925784</v>
      </c>
      <c r="R129" s="151">
        <v>6112.8601178288282</v>
      </c>
      <c r="S129" s="151">
        <v>8.0324135684296554</v>
      </c>
      <c r="T129" s="151">
        <v>229.45212146613966</v>
      </c>
      <c r="U129" s="151">
        <v>10.165373170603896</v>
      </c>
      <c r="V129" s="151">
        <v>1116.5254346216736</v>
      </c>
      <c r="W129" s="151">
        <v>22.749543220226133</v>
      </c>
      <c r="X129" s="152">
        <v>2477.220120361284</v>
      </c>
      <c r="Y129" s="150">
        <v>12.416666666666595</v>
      </c>
      <c r="Z129" s="151">
        <v>2.7799227799227798E-2</v>
      </c>
      <c r="AA129" s="151">
        <v>27.799227799227797</v>
      </c>
      <c r="AB129" s="154">
        <v>5.464106504416321E-2</v>
      </c>
      <c r="AC129" s="154">
        <v>5.9499192759627313</v>
      </c>
      <c r="AD129" s="152">
        <v>29.823011583011407</v>
      </c>
    </row>
    <row r="130" spans="1:30" x14ac:dyDescent="0.25">
      <c r="A130" s="23" t="s">
        <v>58</v>
      </c>
      <c r="B130" s="33">
        <v>43191</v>
      </c>
      <c r="C130" s="27">
        <v>1.3709625798747027</v>
      </c>
      <c r="D130" s="28">
        <v>49.958353686760276</v>
      </c>
      <c r="E130" s="28">
        <v>0.33059186768526999</v>
      </c>
      <c r="F130" s="28">
        <v>0.83604936416530506</v>
      </c>
      <c r="G130" s="28">
        <v>770.57119825712789</v>
      </c>
      <c r="H130" s="28">
        <v>0.68640644679670004</v>
      </c>
      <c r="I130" s="28">
        <v>10.416191700928302</v>
      </c>
      <c r="J130" s="28">
        <v>0.34573237521945432</v>
      </c>
      <c r="K130" s="28">
        <v>23.268057796974716</v>
      </c>
      <c r="L130" s="28">
        <v>1.8681881861814595</v>
      </c>
      <c r="M130" s="29">
        <v>85.344157632223272</v>
      </c>
      <c r="N130" s="27">
        <v>19.193476118245837</v>
      </c>
      <c r="O130" s="28">
        <v>699.41695161464384</v>
      </c>
      <c r="P130" s="28">
        <v>4.62828614759378</v>
      </c>
      <c r="Q130" s="28">
        <v>25.917530289124457</v>
      </c>
      <c r="R130" s="28">
        <v>21653.050671025296</v>
      </c>
      <c r="S130" s="28">
        <v>21.278599850697702</v>
      </c>
      <c r="T130" s="28">
        <v>145.82668381299624</v>
      </c>
      <c r="U130" s="28">
        <v>10.717703631803085</v>
      </c>
      <c r="V130" s="28">
        <v>325.75280915764603</v>
      </c>
      <c r="W130" s="28">
        <v>57.913833771625249</v>
      </c>
      <c r="X130" s="29">
        <v>1194.8182068511258</v>
      </c>
      <c r="Y130" s="27">
        <v>1.9</v>
      </c>
      <c r="Z130" s="28">
        <v>2.3497907949790793E-2</v>
      </c>
      <c r="AA130" s="28">
        <v>23.497907949790793</v>
      </c>
      <c r="AB130" s="28">
        <v>0.11757777998271572</v>
      </c>
      <c r="AC130" s="28">
        <v>2.4257429200502081</v>
      </c>
      <c r="AD130" s="29">
        <v>3.8574165690376567</v>
      </c>
    </row>
    <row r="131" spans="1:30" x14ac:dyDescent="0.25">
      <c r="A131" s="23" t="s">
        <v>58</v>
      </c>
      <c r="B131" s="33">
        <v>43221</v>
      </c>
      <c r="C131" s="27">
        <v>1.0257034289124873</v>
      </c>
      <c r="D131" s="28">
        <v>55.015602506955446</v>
      </c>
      <c r="E131" s="28">
        <v>0.28253897367335651</v>
      </c>
      <c r="F131" s="28">
        <v>0.64527298844630643</v>
      </c>
      <c r="G131" s="28">
        <v>272.16497033332502</v>
      </c>
      <c r="H131" s="28">
        <v>3.0919800753767955E-2</v>
      </c>
      <c r="I131" s="28">
        <v>8.6077544607015444E-2</v>
      </c>
      <c r="J131" s="28">
        <v>0.87642263286406297</v>
      </c>
      <c r="K131" s="28">
        <v>14.570492922157612</v>
      </c>
      <c r="L131" s="28">
        <v>1.5526154220641373</v>
      </c>
      <c r="M131" s="29">
        <v>70.980415376305928</v>
      </c>
      <c r="N131" s="27">
        <v>14.359848004774822</v>
      </c>
      <c r="O131" s="28">
        <v>770.21843509737619</v>
      </c>
      <c r="P131" s="28">
        <v>3.955545631426991</v>
      </c>
      <c r="Q131" s="28">
        <v>20.003462641835497</v>
      </c>
      <c r="R131" s="28">
        <v>7647.8356663664335</v>
      </c>
      <c r="S131" s="28">
        <v>0.95851382336680657</v>
      </c>
      <c r="T131" s="28">
        <v>1.2050856244982162</v>
      </c>
      <c r="U131" s="28">
        <v>27.169101618785952</v>
      </c>
      <c r="V131" s="28">
        <v>203.98690091020657</v>
      </c>
      <c r="W131" s="28">
        <v>48.131078083988257</v>
      </c>
      <c r="X131" s="29">
        <v>993.72581526828299</v>
      </c>
      <c r="Y131" s="27">
        <v>0.2833333333333391</v>
      </c>
      <c r="Z131" s="28">
        <v>2.9398011035944756E-2</v>
      </c>
      <c r="AA131" s="28">
        <v>29.398011035944755</v>
      </c>
      <c r="AB131" s="28">
        <v>0.12225236814878446</v>
      </c>
      <c r="AC131" s="28">
        <v>2.5240517986141597</v>
      </c>
      <c r="AD131" s="29">
        <v>0.71966331015994212</v>
      </c>
    </row>
    <row r="132" spans="1:30" x14ac:dyDescent="0.25">
      <c r="A132" s="23" t="s">
        <v>58</v>
      </c>
      <c r="B132" s="33">
        <v>43282</v>
      </c>
      <c r="C132" s="27">
        <v>0.80141798625392902</v>
      </c>
      <c r="D132" s="28">
        <v>48.069551578488316</v>
      </c>
      <c r="E132" s="28">
        <v>0.264423644921089</v>
      </c>
      <c r="F132" s="28">
        <v>0.53440197452161153</v>
      </c>
      <c r="G132" s="28">
        <v>351.54608328572101</v>
      </c>
      <c r="H132" s="28">
        <v>0.14525133555645958</v>
      </c>
      <c r="I132" s="28">
        <v>-0.78291935264849888</v>
      </c>
      <c r="J132" s="28">
        <v>0.58600718757101622</v>
      </c>
      <c r="K132" s="28">
        <v>19.262061456693061</v>
      </c>
      <c r="L132" s="28">
        <v>1.2656604976490873</v>
      </c>
      <c r="M132" s="29">
        <v>67.61453531370789</v>
      </c>
      <c r="N132" s="27">
        <v>11.219851807555006</v>
      </c>
      <c r="O132" s="28">
        <v>672.97372209883645</v>
      </c>
      <c r="P132" s="28">
        <v>3.7019310288952458</v>
      </c>
      <c r="Q132" s="28">
        <v>16.566461210169958</v>
      </c>
      <c r="R132" s="28">
        <v>9878.4449403287617</v>
      </c>
      <c r="S132" s="28">
        <v>4.5027914022502467</v>
      </c>
      <c r="T132" s="28">
        <v>-10.960870937078985</v>
      </c>
      <c r="U132" s="28">
        <v>18.166222814701502</v>
      </c>
      <c r="V132" s="28">
        <v>269.66886039370286</v>
      </c>
      <c r="W132" s="28">
        <v>39.235475427121706</v>
      </c>
      <c r="X132" s="29">
        <v>946.60349439191043</v>
      </c>
      <c r="Y132" s="27">
        <v>7.7222222222221966</v>
      </c>
      <c r="Z132" s="28">
        <v>2.3863636363636365E-2</v>
      </c>
      <c r="AA132" s="28">
        <v>23.863636363636363</v>
      </c>
      <c r="AB132" s="28">
        <v>8.0896416607920019E-2</v>
      </c>
      <c r="AC132" s="28">
        <v>1.9517242957098664</v>
      </c>
      <c r="AD132" s="29">
        <v>15.921818181818129</v>
      </c>
    </row>
    <row r="133" spans="1:30" x14ac:dyDescent="0.25">
      <c r="A133" s="23" t="s">
        <v>58</v>
      </c>
      <c r="B133" s="33">
        <v>43313</v>
      </c>
      <c r="C133" s="27">
        <v>0.78089452724471387</v>
      </c>
      <c r="D133" s="28">
        <v>50.730379139178808</v>
      </c>
      <c r="E133" s="28">
        <v>0.19977489830159451</v>
      </c>
      <c r="F133" s="28">
        <v>0.44409461473679201</v>
      </c>
      <c r="G133" s="28">
        <v>763.22930931091992</v>
      </c>
      <c r="H133" s="28">
        <v>0.23339934120647879</v>
      </c>
      <c r="I133" s="28">
        <v>0.7</v>
      </c>
      <c r="J133" s="28">
        <v>0.60572634664748082</v>
      </c>
      <c r="K133" s="28">
        <v>7.0360301571952206</v>
      </c>
      <c r="L133" s="28">
        <v>1.2832203025907516</v>
      </c>
      <c r="M133" s="29">
        <v>59.447078721920334</v>
      </c>
      <c r="N133" s="27">
        <v>10.932523381425995</v>
      </c>
      <c r="O133" s="28">
        <v>710.22530794850331</v>
      </c>
      <c r="P133" s="28">
        <v>2.796848576222323</v>
      </c>
      <c r="Q133" s="28">
        <v>13.766933056840552</v>
      </c>
      <c r="R133" s="28">
        <v>21446.743591636852</v>
      </c>
      <c r="S133" s="28">
        <v>7.2353795774008427</v>
      </c>
      <c r="T133" s="28">
        <v>9.7999999999999989</v>
      </c>
      <c r="U133" s="28">
        <v>18.777516746071907</v>
      </c>
      <c r="V133" s="28">
        <v>98.504422200733089</v>
      </c>
      <c r="W133" s="28">
        <v>39.779829380313302</v>
      </c>
      <c r="X133" s="29">
        <v>832.25910210688471</v>
      </c>
      <c r="Y133" s="31">
        <v>3.1111111111111129</v>
      </c>
      <c r="Z133" s="28">
        <v>4.245581395348838E-2</v>
      </c>
      <c r="AA133" s="28">
        <v>42.455813953488381</v>
      </c>
      <c r="AB133" s="28">
        <v>0.14591966704750881</v>
      </c>
      <c r="AC133" s="28">
        <v>3.0528781286527167</v>
      </c>
      <c r="AD133" s="29">
        <v>11.412122790697682</v>
      </c>
    </row>
    <row r="134" spans="1:30" x14ac:dyDescent="0.25">
      <c r="A134" s="23" t="s">
        <v>58</v>
      </c>
      <c r="B134" s="33">
        <v>43344</v>
      </c>
      <c r="C134" s="27">
        <v>1.0349523679049488</v>
      </c>
      <c r="D134" s="28">
        <v>46.583888085895332</v>
      </c>
      <c r="E134" s="28">
        <v>0.25596950335467</v>
      </c>
      <c r="F134" s="28">
        <v>0.55435206073108401</v>
      </c>
      <c r="G134" s="28">
        <v>152.92484058508398</v>
      </c>
      <c r="H134" s="28">
        <v>0.15839767105554312</v>
      </c>
      <c r="I134" s="28">
        <v>1.2</v>
      </c>
      <c r="J134" s="28">
        <v>0.35377426522859001</v>
      </c>
      <c r="K134" s="28">
        <v>8.2257824778135955</v>
      </c>
      <c r="L134" s="28">
        <v>1.0665239970152172</v>
      </c>
      <c r="M134" s="29">
        <v>57.30059243496855</v>
      </c>
      <c r="N134" s="27">
        <v>14.489333150669284</v>
      </c>
      <c r="O134" s="28">
        <v>652.1744332025346</v>
      </c>
      <c r="P134" s="28">
        <v>3.5835730469653799</v>
      </c>
      <c r="Q134" s="28">
        <v>17.184913882663604</v>
      </c>
      <c r="R134" s="28">
        <v>4297.1880204408599</v>
      </c>
      <c r="S134" s="28">
        <v>4.9103278027218362</v>
      </c>
      <c r="T134" s="28">
        <v>16.8</v>
      </c>
      <c r="U134" s="28">
        <v>10.96700222208629</v>
      </c>
      <c r="V134" s="28">
        <v>115.16095468939034</v>
      </c>
      <c r="W134" s="28">
        <v>33.062243907471732</v>
      </c>
      <c r="X134" s="29">
        <v>802.20829408955967</v>
      </c>
      <c r="Y134" s="27">
        <v>0.89999999999997482</v>
      </c>
      <c r="Z134" s="28">
        <v>4.1606086221470835E-2</v>
      </c>
      <c r="AA134" s="28">
        <v>41.606086221470832</v>
      </c>
      <c r="AB134" s="28">
        <v>0.11885102530757864</v>
      </c>
      <c r="AC134" s="28">
        <v>2.8837509798069436</v>
      </c>
      <c r="AD134" s="29">
        <v>3.2352892645814824</v>
      </c>
    </row>
    <row r="135" spans="1:30" x14ac:dyDescent="0.25">
      <c r="A135" s="23" t="s">
        <v>58</v>
      </c>
      <c r="B135" s="33">
        <v>43374</v>
      </c>
      <c r="C135" s="27">
        <v>1.1639647479731037</v>
      </c>
      <c r="D135" s="28">
        <v>51.679584678037415</v>
      </c>
      <c r="E135" s="28">
        <v>0.200175447940138</v>
      </c>
      <c r="F135" s="28">
        <v>0.36731277139253304</v>
      </c>
      <c r="G135" s="28">
        <v>215.26266440901651</v>
      </c>
      <c r="H135" s="28">
        <v>0.18769305209334189</v>
      </c>
      <c r="I135" s="28">
        <v>1.364511788608439</v>
      </c>
      <c r="J135" s="28">
        <v>1.448089180953847</v>
      </c>
      <c r="K135" s="28">
        <v>11.761693201212715</v>
      </c>
      <c r="L135" s="28">
        <v>2.003095004439722</v>
      </c>
      <c r="M135" s="29">
        <v>66.169929863771813</v>
      </c>
      <c r="N135" s="27">
        <v>16.295506471623451</v>
      </c>
      <c r="O135" s="28">
        <v>723.51418549252378</v>
      </c>
      <c r="P135" s="28">
        <v>2.8024562711619319</v>
      </c>
      <c r="Q135" s="28">
        <v>11.386695913168523</v>
      </c>
      <c r="R135" s="28">
        <v>6048.8808698933644</v>
      </c>
      <c r="S135" s="28">
        <v>5.8184846148935989</v>
      </c>
      <c r="T135" s="28">
        <v>19.103165040518146</v>
      </c>
      <c r="U135" s="28">
        <v>44.89076460956926</v>
      </c>
      <c r="V135" s="28">
        <v>164.663704816978</v>
      </c>
      <c r="W135" s="28">
        <v>62.095945137631382</v>
      </c>
      <c r="X135" s="29">
        <v>926.37901809280538</v>
      </c>
      <c r="Y135" s="27">
        <v>1.1388888888888713</v>
      </c>
      <c r="Z135" s="28">
        <v>0.10675471698113206</v>
      </c>
      <c r="AA135" s="28">
        <v>106.75471698113206</v>
      </c>
      <c r="AB135" s="28">
        <v>0.5727486282200992</v>
      </c>
      <c r="AC135" s="28">
        <v>8.5445565028205586</v>
      </c>
      <c r="AD135" s="29">
        <v>10.504664150943231</v>
      </c>
    </row>
    <row r="136" spans="1:30" x14ac:dyDescent="0.25">
      <c r="A136" s="23" t="s">
        <v>58</v>
      </c>
      <c r="B136" s="33">
        <v>43435</v>
      </c>
      <c r="C136" s="27">
        <v>0.765039022264418</v>
      </c>
      <c r="D136" s="28">
        <v>64.089959862011852</v>
      </c>
      <c r="E136" s="28">
        <v>0.129366091793854</v>
      </c>
      <c r="F136" s="28">
        <v>4.4432005439608053</v>
      </c>
      <c r="G136" s="28">
        <v>218.617813694597</v>
      </c>
      <c r="H136" s="28">
        <v>4.1701072272732906</v>
      </c>
      <c r="I136" s="28">
        <v>7.2056787381528187</v>
      </c>
      <c r="J136" s="28">
        <v>3.3728652894785904</v>
      </c>
      <c r="K136" s="28">
        <v>11.005296786237594</v>
      </c>
      <c r="L136" s="28">
        <v>11.986173060712687</v>
      </c>
      <c r="M136" s="29">
        <v>83.195340500460532</v>
      </c>
      <c r="N136" s="27">
        <v>10.710546311701853</v>
      </c>
      <c r="O136" s="28">
        <v>897.25943806816599</v>
      </c>
      <c r="P136" s="28">
        <v>1.8111252851139561</v>
      </c>
      <c r="Q136" s="28">
        <v>137.73921686278496</v>
      </c>
      <c r="R136" s="28">
        <v>6143.1605648181758</v>
      </c>
      <c r="S136" s="28">
        <v>129.27332404547201</v>
      </c>
      <c r="T136" s="28">
        <v>100.87950233413946</v>
      </c>
      <c r="U136" s="28">
        <v>104.5588239738363</v>
      </c>
      <c r="V136" s="28">
        <v>154.07415500732631</v>
      </c>
      <c r="W136" s="28">
        <v>371.57136488209329</v>
      </c>
      <c r="X136" s="29">
        <v>1164.7347670064473</v>
      </c>
      <c r="Y136" s="27">
        <v>1.0833333333333375</v>
      </c>
      <c r="Z136" s="28">
        <v>3.2653061224489799E-2</v>
      </c>
      <c r="AA136" s="28">
        <v>32.653061224489797</v>
      </c>
      <c r="AB136" s="28">
        <v>1.0482862343122568</v>
      </c>
      <c r="AC136" s="28">
        <v>3.2859782487953324</v>
      </c>
      <c r="AD136" s="29">
        <v>3.0563265306122576</v>
      </c>
    </row>
    <row r="137" spans="1:30" x14ac:dyDescent="0.25">
      <c r="A137" s="23" t="s">
        <v>58</v>
      </c>
      <c r="B137" s="33">
        <v>43497</v>
      </c>
      <c r="C137" s="27">
        <v>0.86</v>
      </c>
      <c r="D137" s="28">
        <v>72.38</v>
      </c>
      <c r="E137" s="28">
        <v>0.19</v>
      </c>
      <c r="F137" s="28">
        <v>0.59</v>
      </c>
      <c r="G137" s="28">
        <v>624.13</v>
      </c>
      <c r="H137" s="28">
        <v>0.25</v>
      </c>
      <c r="I137" s="28">
        <v>7.16</v>
      </c>
      <c r="J137" s="28">
        <v>0.6</v>
      </c>
      <c r="K137" s="28">
        <v>13.05</v>
      </c>
      <c r="L137" s="28">
        <v>1.44</v>
      </c>
      <c r="M137" s="29">
        <v>93.64</v>
      </c>
      <c r="N137" s="27">
        <v>12.01</v>
      </c>
      <c r="O137" s="28">
        <v>1013.29</v>
      </c>
      <c r="P137" s="28">
        <v>2.72</v>
      </c>
      <c r="Q137" s="28">
        <v>18.3</v>
      </c>
      <c r="R137" s="28">
        <v>17538.18</v>
      </c>
      <c r="S137" s="28">
        <v>7.71</v>
      </c>
      <c r="T137" s="28">
        <v>100.3</v>
      </c>
      <c r="U137" s="28">
        <v>18.53</v>
      </c>
      <c r="V137" s="28">
        <v>182.69</v>
      </c>
      <c r="W137" s="28">
        <v>44.53</v>
      </c>
      <c r="X137" s="29">
        <v>1311.01</v>
      </c>
      <c r="Y137" s="27">
        <v>0.5</v>
      </c>
      <c r="Z137" s="28">
        <v>0.04</v>
      </c>
      <c r="AA137" s="28">
        <v>35.35</v>
      </c>
      <c r="AB137" s="28">
        <v>0.1</v>
      </c>
      <c r="AC137" s="28">
        <v>4</v>
      </c>
      <c r="AD137" s="29">
        <v>1.68</v>
      </c>
    </row>
    <row r="138" spans="1:30" x14ac:dyDescent="0.25">
      <c r="A138" s="23" t="s">
        <v>58</v>
      </c>
      <c r="B138" s="33">
        <v>43525</v>
      </c>
      <c r="C138" s="27">
        <v>1.77</v>
      </c>
      <c r="D138" s="28">
        <v>66.989999999999995</v>
      </c>
      <c r="E138" s="28">
        <v>0.24</v>
      </c>
      <c r="F138" s="28">
        <v>0.7</v>
      </c>
      <c r="G138" s="28">
        <v>752.16</v>
      </c>
      <c r="H138" s="28">
        <v>0.14000000000000001</v>
      </c>
      <c r="I138" s="28">
        <v>12.25</v>
      </c>
      <c r="J138" s="28">
        <v>0.23</v>
      </c>
      <c r="K138" s="28">
        <v>19.47</v>
      </c>
      <c r="L138" s="28">
        <v>1.07</v>
      </c>
      <c r="M138" s="29">
        <v>100.72</v>
      </c>
      <c r="N138" s="27">
        <v>24.74</v>
      </c>
      <c r="O138" s="28">
        <v>937.91</v>
      </c>
      <c r="P138" s="28">
        <v>3.37</v>
      </c>
      <c r="Q138" s="28">
        <v>21.66</v>
      </c>
      <c r="R138" s="28">
        <v>21135.78</v>
      </c>
      <c r="S138" s="28">
        <v>4.1900000000000004</v>
      </c>
      <c r="T138" s="28">
        <v>171.52</v>
      </c>
      <c r="U138" s="28">
        <v>7.2</v>
      </c>
      <c r="V138" s="28">
        <v>272.60000000000002</v>
      </c>
      <c r="W138" s="28">
        <v>33.06</v>
      </c>
      <c r="X138" s="29">
        <v>1410.14</v>
      </c>
      <c r="Y138" s="27">
        <v>10.4</v>
      </c>
      <c r="Z138" s="28">
        <v>0.03</v>
      </c>
      <c r="AA138" s="28">
        <v>26.43</v>
      </c>
      <c r="AB138" s="28">
        <v>0.1</v>
      </c>
      <c r="AC138" s="28">
        <v>3.2</v>
      </c>
      <c r="AD138" s="29">
        <v>23.72</v>
      </c>
    </row>
    <row r="139" spans="1:30" x14ac:dyDescent="0.25">
      <c r="A139" s="23" t="s">
        <v>58</v>
      </c>
      <c r="B139" s="33">
        <v>43556</v>
      </c>
      <c r="C139" s="27">
        <v>0.76</v>
      </c>
      <c r="D139" s="28">
        <v>60.1</v>
      </c>
      <c r="E139" s="28">
        <v>0.33</v>
      </c>
      <c r="F139" s="28">
        <v>0.57999999999999996</v>
      </c>
      <c r="G139" s="28">
        <v>700.9</v>
      </c>
      <c r="H139" s="28">
        <v>0.1</v>
      </c>
      <c r="I139" s="28">
        <v>2.2000000000000002</v>
      </c>
      <c r="J139" s="28">
        <v>0.94</v>
      </c>
      <c r="K139" s="28">
        <v>13.22</v>
      </c>
      <c r="L139" s="28">
        <v>1.61</v>
      </c>
      <c r="M139" s="29">
        <v>76.61</v>
      </c>
      <c r="N139" s="27">
        <v>10.62</v>
      </c>
      <c r="O139" s="28">
        <v>841.43</v>
      </c>
      <c r="P139" s="28">
        <v>4.6399999999999997</v>
      </c>
      <c r="Q139" s="28">
        <v>17.84</v>
      </c>
      <c r="R139" s="28">
        <v>19695.240000000002</v>
      </c>
      <c r="S139" s="28">
        <v>3.02</v>
      </c>
      <c r="T139" s="28">
        <v>30.76</v>
      </c>
      <c r="U139" s="28">
        <v>29.16</v>
      </c>
      <c r="V139" s="28">
        <v>185.03</v>
      </c>
      <c r="W139" s="28">
        <v>50.02</v>
      </c>
      <c r="X139" s="29">
        <v>1072.49</v>
      </c>
      <c r="Y139" s="27">
        <v>0.4</v>
      </c>
      <c r="Z139" s="28">
        <v>0.01</v>
      </c>
      <c r="AA139" s="28">
        <v>14.43</v>
      </c>
      <c r="AB139" s="28">
        <v>0.1</v>
      </c>
      <c r="AC139" s="28">
        <v>1.3</v>
      </c>
      <c r="AD139" s="29">
        <v>0.47</v>
      </c>
    </row>
    <row r="140" spans="1:30" x14ac:dyDescent="0.25">
      <c r="A140" s="23" t="s">
        <v>58</v>
      </c>
      <c r="B140" s="33">
        <v>43586</v>
      </c>
      <c r="C140" s="27">
        <v>1.0900000000000001</v>
      </c>
      <c r="D140" s="28">
        <v>58.57</v>
      </c>
      <c r="E140" s="28">
        <v>0.22</v>
      </c>
      <c r="F140" s="28">
        <v>0.56999999999999995</v>
      </c>
      <c r="G140" s="28">
        <v>776.5</v>
      </c>
      <c r="H140" s="28">
        <v>0.19</v>
      </c>
      <c r="I140" s="28">
        <v>3.81</v>
      </c>
      <c r="J140" s="28">
        <v>0.48</v>
      </c>
      <c r="K140" s="28">
        <v>12.63</v>
      </c>
      <c r="L140" s="28">
        <v>1.24</v>
      </c>
      <c r="M140" s="29">
        <v>76.319999999999993</v>
      </c>
      <c r="N140" s="27">
        <v>15.24</v>
      </c>
      <c r="O140" s="28">
        <v>819.95</v>
      </c>
      <c r="P140" s="28">
        <v>3.1</v>
      </c>
      <c r="Q140" s="28">
        <v>17.68</v>
      </c>
      <c r="R140" s="28">
        <v>21819.7</v>
      </c>
      <c r="S140" s="28">
        <v>5.84</v>
      </c>
      <c r="T140" s="28">
        <v>53.38</v>
      </c>
      <c r="U140" s="28">
        <v>14.87</v>
      </c>
      <c r="V140" s="28">
        <v>176.87</v>
      </c>
      <c r="W140" s="28">
        <v>38.39</v>
      </c>
      <c r="X140" s="29">
        <v>1068.55</v>
      </c>
      <c r="Y140" s="27">
        <v>1.1499999999999999</v>
      </c>
      <c r="Z140" s="28">
        <v>0.03</v>
      </c>
      <c r="AA140" s="28">
        <v>25.77</v>
      </c>
      <c r="AB140" s="28">
        <v>0.1</v>
      </c>
      <c r="AC140" s="28">
        <v>2.4</v>
      </c>
      <c r="AD140" s="29">
        <v>2.56</v>
      </c>
    </row>
    <row r="141" spans="1:30" x14ac:dyDescent="0.25">
      <c r="A141" s="23" t="s">
        <v>58</v>
      </c>
      <c r="B141" s="33">
        <v>43617</v>
      </c>
      <c r="C141" s="27">
        <v>1.5304832583226275</v>
      </c>
      <c r="D141" s="28">
        <v>55.656024354935212</v>
      </c>
      <c r="E141" s="28">
        <v>0.22763788148153752</v>
      </c>
      <c r="F141" s="28">
        <v>0.65328248774849251</v>
      </c>
      <c r="G141" s="28">
        <v>789.28870372203949</v>
      </c>
      <c r="H141" s="28">
        <v>0.18623856944130412</v>
      </c>
      <c r="I141" s="28">
        <v>2.7696743221730258</v>
      </c>
      <c r="J141" s="28">
        <v>0.63173269424909717</v>
      </c>
      <c r="K141" s="28">
        <v>14.387182242583762</v>
      </c>
      <c r="L141" s="28">
        <v>1.4712537514388937</v>
      </c>
      <c r="M141" s="29">
        <v>74.571002059496166</v>
      </c>
      <c r="N141" s="27">
        <v>21.426765616516786</v>
      </c>
      <c r="O141" s="28">
        <v>779.184340969093</v>
      </c>
      <c r="P141" s="28">
        <v>3.186930340741525</v>
      </c>
      <c r="Q141" s="28">
        <v>9.1459548284788958</v>
      </c>
      <c r="R141" s="28">
        <v>11050.041852108552</v>
      </c>
      <c r="S141" s="28">
        <v>2.6073399721782575</v>
      </c>
      <c r="T141" s="28">
        <v>38.775440510422364</v>
      </c>
      <c r="U141" s="28">
        <v>8.8442577194873611</v>
      </c>
      <c r="V141" s="28">
        <v>201.42055139617267</v>
      </c>
      <c r="W141" s="28">
        <v>20.597552520144511</v>
      </c>
      <c r="X141" s="29">
        <v>1043.9940288329462</v>
      </c>
      <c r="Y141" s="27">
        <v>1.4999999999999967</v>
      </c>
      <c r="Z141" s="28">
        <v>4.7058823529411771E-2</v>
      </c>
      <c r="AA141" s="28">
        <v>47.058823529411768</v>
      </c>
      <c r="AB141" s="28">
        <v>8.3747225305434631E-2</v>
      </c>
      <c r="AC141" s="28">
        <v>4.2447568984078377</v>
      </c>
      <c r="AD141" s="29">
        <v>6.0988235294117512</v>
      </c>
    </row>
    <row r="142" spans="1:30" ht="15.75" x14ac:dyDescent="0.25">
      <c r="A142" s="136" t="s">
        <v>58</v>
      </c>
      <c r="B142" s="33">
        <v>43647</v>
      </c>
      <c r="C142" s="142">
        <v>8.1349555110270266</v>
      </c>
      <c r="D142" s="92">
        <v>43.802493704879197</v>
      </c>
      <c r="E142" s="92">
        <v>0.97954557744274906</v>
      </c>
      <c r="F142" s="92">
        <v>0.219697540746294</v>
      </c>
      <c r="G142" s="92">
        <v>432.20171542729599</v>
      </c>
      <c r="H142" s="92">
        <v>0.4541613647685816</v>
      </c>
      <c r="I142" s="92">
        <v>15.336442012342378</v>
      </c>
      <c r="J142" s="92">
        <v>2.2008808219265736</v>
      </c>
      <c r="K142" s="92">
        <v>15.231503263529177</v>
      </c>
      <c r="L142" s="92">
        <v>2.8747397274414492</v>
      </c>
      <c r="M142" s="93">
        <v>83.484940069220528</v>
      </c>
      <c r="N142" s="150">
        <v>113.88937715437837</v>
      </c>
      <c r="O142" s="151">
        <v>613.2349118683087</v>
      </c>
      <c r="P142" s="151">
        <v>13.713638084198486</v>
      </c>
      <c r="Q142" s="151">
        <v>3.0757655704481159</v>
      </c>
      <c r="R142" s="151">
        <v>6050.8240159821435</v>
      </c>
      <c r="S142" s="151">
        <v>6.3582591067601424</v>
      </c>
      <c r="T142" s="151">
        <v>214.71018817279329</v>
      </c>
      <c r="U142" s="151">
        <v>30.812331506972029</v>
      </c>
      <c r="V142" s="151">
        <v>213.24104568940848</v>
      </c>
      <c r="W142" s="151">
        <v>40.246356184180286</v>
      </c>
      <c r="X142" s="152">
        <v>1168.7891609690873</v>
      </c>
      <c r="Y142" s="150">
        <v>288.125</v>
      </c>
      <c r="Z142" s="151">
        <v>5.3803749999999997E-2</v>
      </c>
      <c r="AA142" s="151">
        <v>53.803750000000001</v>
      </c>
      <c r="AB142" s="154">
        <v>0.1870909821974526</v>
      </c>
      <c r="AC142" s="154">
        <v>5.4332847204039822</v>
      </c>
      <c r="AD142" s="152">
        <v>1339.3905524999998</v>
      </c>
    </row>
    <row r="143" spans="1:30" x14ac:dyDescent="0.25">
      <c r="A143" s="136" t="s">
        <v>58</v>
      </c>
      <c r="B143" s="33">
        <v>43678</v>
      </c>
      <c r="C143" s="91">
        <v>2.0259550886396358</v>
      </c>
      <c r="D143" s="92">
        <v>63.373426032531526</v>
      </c>
      <c r="E143" s="92">
        <v>0.21506721275947749</v>
      </c>
      <c r="F143" s="92">
        <v>0.36630986914202152</v>
      </c>
      <c r="G143" s="92">
        <v>797.14765291343156</v>
      </c>
      <c r="H143" s="92">
        <v>1.2733326075192564</v>
      </c>
      <c r="I143" s="92">
        <v>11.831432434960984</v>
      </c>
      <c r="J143" s="92">
        <v>1.3546929062596362</v>
      </c>
      <c r="K143" s="92">
        <v>2.3748425721467612</v>
      </c>
      <c r="L143" s="92">
        <v>2.9943353829209141</v>
      </c>
      <c r="M143" s="93">
        <v>79.820723341038388</v>
      </c>
      <c r="N143" s="150">
        <v>28.363371240954901</v>
      </c>
      <c r="O143" s="151">
        <v>887.22796445544134</v>
      </c>
      <c r="P143" s="151">
        <v>3.0109409786326848</v>
      </c>
      <c r="Q143" s="151">
        <v>5.1283381679883009</v>
      </c>
      <c r="R143" s="151">
        <v>11160.067140788042</v>
      </c>
      <c r="S143" s="151">
        <v>17.82665650526959</v>
      </c>
      <c r="T143" s="151">
        <v>165.64005408945377</v>
      </c>
      <c r="U143" s="151">
        <v>18.965700687634907</v>
      </c>
      <c r="V143" s="151">
        <v>33.247796010054657</v>
      </c>
      <c r="W143" s="151">
        <v>41.920695360892793</v>
      </c>
      <c r="X143" s="152">
        <v>1117.4901267745374</v>
      </c>
      <c r="Y143" s="150">
        <v>6.2083333333332975</v>
      </c>
      <c r="Z143" s="151">
        <v>4.5692307692307685E-2</v>
      </c>
      <c r="AA143" s="151">
        <v>45.692307692307686</v>
      </c>
      <c r="AB143" s="154">
        <v>0.16549516607950732</v>
      </c>
      <c r="AC143" s="154">
        <v>4.4116447146363154</v>
      </c>
      <c r="AD143" s="152">
        <v>24.509353846153704</v>
      </c>
    </row>
    <row r="144" spans="1:30" x14ac:dyDescent="0.25">
      <c r="A144" s="136" t="s">
        <v>58</v>
      </c>
      <c r="B144" s="33">
        <v>43709</v>
      </c>
      <c r="C144" s="91">
        <v>1.4041131053009523</v>
      </c>
      <c r="D144" s="92">
        <v>60.30165622605135</v>
      </c>
      <c r="E144" s="92">
        <v>0.32929126699715749</v>
      </c>
      <c r="F144" s="92">
        <v>0.29796714594951246</v>
      </c>
      <c r="G144" s="92">
        <v>1481.4530432336423</v>
      </c>
      <c r="H144" s="92">
        <v>0.18503139586453574</v>
      </c>
      <c r="I144" s="92">
        <v>13.743690490168152</v>
      </c>
      <c r="J144" s="92">
        <v>0.97277537049783092</v>
      </c>
      <c r="K144" s="92">
        <v>60.764318081902118</v>
      </c>
      <c r="L144" s="92">
        <v>1.4557739123118791</v>
      </c>
      <c r="M144" s="93">
        <v>136.54306917041973</v>
      </c>
      <c r="N144" s="150">
        <v>19.657583474213332</v>
      </c>
      <c r="O144" s="151">
        <v>844.22318716471887</v>
      </c>
      <c r="P144" s="151">
        <v>4.6100777379602054</v>
      </c>
      <c r="Q144" s="151">
        <v>4.1715400432931746</v>
      </c>
      <c r="R144" s="151">
        <v>20740.342605270991</v>
      </c>
      <c r="S144" s="151">
        <v>2.5904395421035002</v>
      </c>
      <c r="T144" s="151">
        <v>192.41166686235414</v>
      </c>
      <c r="U144" s="151">
        <v>13.618855186969633</v>
      </c>
      <c r="V144" s="151">
        <v>850.70045314662968</v>
      </c>
      <c r="W144" s="151">
        <v>20.380834772366306</v>
      </c>
      <c r="X144" s="152">
        <v>1911.6029683858762</v>
      </c>
      <c r="Y144" s="150">
        <v>1.8750000000000249</v>
      </c>
      <c r="Z144" s="151">
        <v>4.6927559055118112E-2</v>
      </c>
      <c r="AA144" s="151">
        <v>46.92755905511811</v>
      </c>
      <c r="AB144" s="154">
        <v>8.2634932285012036E-2</v>
      </c>
      <c r="AC144" s="154">
        <v>7.7506728067181339</v>
      </c>
      <c r="AD144" s="152">
        <v>7.6022645669292341</v>
      </c>
    </row>
    <row r="145" spans="1:30" ht="15.75" x14ac:dyDescent="0.25">
      <c r="A145" s="133" t="s">
        <v>58</v>
      </c>
      <c r="B145" s="33">
        <v>43739</v>
      </c>
      <c r="C145" s="144">
        <v>2.3563453967118821</v>
      </c>
      <c r="D145" s="92">
        <v>54.776257122248552</v>
      </c>
      <c r="E145" s="92">
        <v>0.26477690444820601</v>
      </c>
      <c r="F145" s="92">
        <v>0.50915566635858545</v>
      </c>
      <c r="G145" s="92">
        <v>863.19162870000491</v>
      </c>
      <c r="H145" s="92">
        <v>0.61023085450319592</v>
      </c>
      <c r="I145" s="92">
        <v>16.662801005820654</v>
      </c>
      <c r="J145" s="92">
        <v>0.29748736578549784</v>
      </c>
      <c r="K145" s="92">
        <v>56.590736391264556</v>
      </c>
      <c r="L145" s="92">
        <v>1.4168738866472792</v>
      </c>
      <c r="M145" s="93">
        <v>130.65091682049385</v>
      </c>
      <c r="N145" s="150">
        <v>32.988835553966354</v>
      </c>
      <c r="O145" s="151">
        <v>766.86759971147967</v>
      </c>
      <c r="P145" s="151">
        <v>3.7068766622748841</v>
      </c>
      <c r="Q145" s="151">
        <v>7.1281793290201962</v>
      </c>
      <c r="R145" s="151">
        <v>12084.682801800069</v>
      </c>
      <c r="S145" s="151">
        <v>8.5432319630447431</v>
      </c>
      <c r="T145" s="151">
        <v>233.27921408148916</v>
      </c>
      <c r="U145" s="151">
        <v>4.1648231209969699</v>
      </c>
      <c r="V145" s="151">
        <v>792.27030947770379</v>
      </c>
      <c r="W145" s="151">
        <v>19.836234413061909</v>
      </c>
      <c r="X145" s="152">
        <v>1829.1128354869138</v>
      </c>
      <c r="Y145" s="150">
        <v>0.95833333333336657</v>
      </c>
      <c r="Z145" s="151">
        <v>3.2283464566929133E-2</v>
      </c>
      <c r="AA145" s="151">
        <v>32.283464566929133</v>
      </c>
      <c r="AB145" s="154">
        <v>5.5329036838449218E-2</v>
      </c>
      <c r="AC145" s="154">
        <v>5.10192858931405</v>
      </c>
      <c r="AD145" s="152">
        <v>2.673070866141825</v>
      </c>
    </row>
    <row r="146" spans="1:30" x14ac:dyDescent="0.25">
      <c r="A146" s="133" t="s">
        <v>58</v>
      </c>
      <c r="B146" s="33">
        <v>43770</v>
      </c>
      <c r="C146" s="141">
        <v>1.9267540628163</v>
      </c>
      <c r="D146" s="92">
        <v>63.364321655439738</v>
      </c>
      <c r="E146" s="92">
        <v>0.24895140740326249</v>
      </c>
      <c r="F146" s="92">
        <v>0.36034261309662352</v>
      </c>
      <c r="G146" s="92">
        <v>597.9229936701405</v>
      </c>
      <c r="H146" s="92">
        <v>0.39763112518386584</v>
      </c>
      <c r="I146" s="92">
        <v>15.203245747994403</v>
      </c>
      <c r="J146" s="92">
        <v>1.0586752535032655</v>
      </c>
      <c r="K146" s="92">
        <v>64.12100925905942</v>
      </c>
      <c r="L146" s="92">
        <v>1.8166489917837547</v>
      </c>
      <c r="M146" s="93">
        <v>144.86428213271313</v>
      </c>
      <c r="N146" s="150">
        <v>26.974556879428199</v>
      </c>
      <c r="O146" s="151">
        <v>887.10050317615628</v>
      </c>
      <c r="P146" s="151">
        <v>3.4853197036456747</v>
      </c>
      <c r="Q146" s="151">
        <v>5.0447965833527295</v>
      </c>
      <c r="R146" s="151">
        <v>8370.9219113819672</v>
      </c>
      <c r="S146" s="151">
        <v>5.5668357525741214</v>
      </c>
      <c r="T146" s="151">
        <v>212.84544047192165</v>
      </c>
      <c r="U146" s="151">
        <v>14.821453549045717</v>
      </c>
      <c r="V146" s="151">
        <v>897.69412962683191</v>
      </c>
      <c r="W146" s="151">
        <v>25.433085884972567</v>
      </c>
      <c r="X146" s="152">
        <v>2028.0999498579838</v>
      </c>
      <c r="Y146" s="150">
        <v>11.624999999999945</v>
      </c>
      <c r="Z146" s="151">
        <v>3.3588516746411487E-2</v>
      </c>
      <c r="AA146" s="151">
        <v>33.588516746411486</v>
      </c>
      <c r="AB146" s="154">
        <v>7.3808032132251872E-2</v>
      </c>
      <c r="AC146" s="154">
        <v>5.8856430927629821</v>
      </c>
      <c r="AD146" s="152">
        <v>33.736306220095543</v>
      </c>
    </row>
    <row r="147" spans="1:30" x14ac:dyDescent="0.25">
      <c r="A147" s="23" t="s">
        <v>52</v>
      </c>
      <c r="B147" s="33">
        <v>43191</v>
      </c>
      <c r="C147" s="27">
        <v>1.3143163974138266</v>
      </c>
      <c r="D147" s="28">
        <v>59.081267872749279</v>
      </c>
      <c r="E147" s="28">
        <v>0.32593917652326798</v>
      </c>
      <c r="F147" s="28">
        <v>0.77186283073296602</v>
      </c>
      <c r="G147" s="28">
        <v>797.97664865429397</v>
      </c>
      <c r="H147" s="28">
        <v>0.3870963451910745</v>
      </c>
      <c r="I147" s="28">
        <v>4.7161083833123412</v>
      </c>
      <c r="J147" s="28">
        <v>0.94547642619656402</v>
      </c>
      <c r="K147" s="28">
        <v>35.044975280301145</v>
      </c>
      <c r="L147" s="28">
        <v>2.1044356021206045</v>
      </c>
      <c r="M147" s="29">
        <v>100.48260711029987</v>
      </c>
      <c r="N147" s="27">
        <v>18.400429563793573</v>
      </c>
      <c r="O147" s="28">
        <v>827.13775021848994</v>
      </c>
      <c r="P147" s="28">
        <v>4.5631484713257517</v>
      </c>
      <c r="Q147" s="28">
        <v>23.927747752721945</v>
      </c>
      <c r="R147" s="28">
        <v>22423.14382718566</v>
      </c>
      <c r="S147" s="28">
        <v>11.999986700923309</v>
      </c>
      <c r="T147" s="28">
        <v>66.025517366372782</v>
      </c>
      <c r="U147" s="28">
        <v>29.309769212093485</v>
      </c>
      <c r="V147" s="28">
        <v>490.62965392421603</v>
      </c>
      <c r="W147" s="28">
        <v>65.237503665738743</v>
      </c>
      <c r="X147" s="29">
        <v>1406.756499544198</v>
      </c>
      <c r="Y147" s="27">
        <v>2.8</v>
      </c>
      <c r="Z147" s="28">
        <v>4.7813348192619488E-2</v>
      </c>
      <c r="AA147" s="28">
        <v>47.813348192619486</v>
      </c>
      <c r="AB147" s="28">
        <v>0.26950090849809899</v>
      </c>
      <c r="AC147" s="28">
        <v>5.8114141921385825</v>
      </c>
      <c r="AD147" s="29">
        <v>11.567005194758504</v>
      </c>
    </row>
    <row r="148" spans="1:30" x14ac:dyDescent="0.25">
      <c r="A148" s="23" t="s">
        <v>52</v>
      </c>
      <c r="B148" s="33">
        <v>43221</v>
      </c>
      <c r="C148" s="27">
        <v>0.73326808307058933</v>
      </c>
      <c r="D148" s="28">
        <v>63.519632473000399</v>
      </c>
      <c r="E148" s="28">
        <v>0.25478961441800602</v>
      </c>
      <c r="F148" s="28">
        <v>0.40899859922866499</v>
      </c>
      <c r="G148" s="28">
        <v>301.1010321748405</v>
      </c>
      <c r="H148" s="28">
        <v>2.0920673033735425E-2</v>
      </c>
      <c r="I148" s="28">
        <v>0.25856622563477594</v>
      </c>
      <c r="J148" s="28">
        <v>0.72269375507623745</v>
      </c>
      <c r="K148" s="28">
        <v>4.0211473800363313</v>
      </c>
      <c r="L148" s="28">
        <v>1.1526130273386379</v>
      </c>
      <c r="M148" s="29">
        <v>68.787403776160104</v>
      </c>
      <c r="N148" s="27">
        <v>10.265753162988251</v>
      </c>
      <c r="O148" s="28">
        <v>889.27485462200559</v>
      </c>
      <c r="P148" s="28">
        <v>3.5670546018520843</v>
      </c>
      <c r="Q148" s="28">
        <v>12.678956576088614</v>
      </c>
      <c r="R148" s="28">
        <v>8460.9390041130191</v>
      </c>
      <c r="S148" s="28">
        <v>0.64854086404579814</v>
      </c>
      <c r="T148" s="28">
        <v>3.6199271588868633</v>
      </c>
      <c r="U148" s="28">
        <v>22.403506407363363</v>
      </c>
      <c r="V148" s="28">
        <v>56.296063320508637</v>
      </c>
      <c r="W148" s="28">
        <v>35.731003847497774</v>
      </c>
      <c r="X148" s="29">
        <v>963.02365286624149</v>
      </c>
      <c r="Y148" s="27">
        <v>2.5555555555555927</v>
      </c>
      <c r="Z148" s="28">
        <v>2.8125182631056043E-2</v>
      </c>
      <c r="AA148" s="28">
        <v>28.125182631056042</v>
      </c>
      <c r="AB148" s="28">
        <v>8.6826903160479058E-2</v>
      </c>
      <c r="AC148" s="28">
        <v>2.3401626723264752</v>
      </c>
      <c r="AD148" s="29">
        <v>6.2100403249372631</v>
      </c>
    </row>
    <row r="149" spans="1:30" x14ac:dyDescent="0.25">
      <c r="A149" s="23" t="s">
        <v>52</v>
      </c>
      <c r="B149" s="33">
        <v>43282</v>
      </c>
      <c r="C149" s="27">
        <v>0.53480489807998199</v>
      </c>
      <c r="D149" s="28">
        <v>67.451743340572477</v>
      </c>
      <c r="E149" s="28">
        <v>0.46175500756052751</v>
      </c>
      <c r="F149" s="28">
        <v>0.25994338686625201</v>
      </c>
      <c r="G149" s="28">
        <v>382.26221217790896</v>
      </c>
      <c r="H149" s="28">
        <v>0.50893201958128664</v>
      </c>
      <c r="I149" s="28">
        <v>2.2505790632276543</v>
      </c>
      <c r="J149" s="28">
        <v>0.5055932735088593</v>
      </c>
      <c r="K149" s="28">
        <v>28.495214917149724</v>
      </c>
      <c r="L149" s="28">
        <v>1.274468679956398</v>
      </c>
      <c r="M149" s="29">
        <v>99.194097226590372</v>
      </c>
      <c r="N149" s="27">
        <v>7.4872685731197475</v>
      </c>
      <c r="O149" s="28">
        <v>944.32440676801468</v>
      </c>
      <c r="P149" s="28">
        <v>6.4645701058473852</v>
      </c>
      <c r="Q149" s="28">
        <v>8.0582449928538118</v>
      </c>
      <c r="R149" s="28">
        <v>10741.568162199243</v>
      </c>
      <c r="S149" s="28">
        <v>15.776892607019885</v>
      </c>
      <c r="T149" s="28">
        <v>31.508106885187161</v>
      </c>
      <c r="U149" s="28">
        <v>15.673391478774638</v>
      </c>
      <c r="V149" s="28">
        <v>398.93300884009614</v>
      </c>
      <c r="W149" s="28">
        <v>39.508529078648337</v>
      </c>
      <c r="X149" s="29">
        <v>1388.7173611722651</v>
      </c>
      <c r="Y149" s="27">
        <v>8.2333333333333112</v>
      </c>
      <c r="Z149" s="28">
        <v>7.8213309024612584E-2</v>
      </c>
      <c r="AA149" s="28">
        <v>78.213309024612585</v>
      </c>
      <c r="AB149" s="28">
        <v>0.26698401739608896</v>
      </c>
      <c r="AC149" s="28">
        <v>9.3844379621270217</v>
      </c>
      <c r="AD149" s="29">
        <v>55.637819507748254</v>
      </c>
    </row>
    <row r="150" spans="1:30" x14ac:dyDescent="0.25">
      <c r="A150" s="23" t="s">
        <v>52</v>
      </c>
      <c r="B150" s="33">
        <v>43313</v>
      </c>
      <c r="C150" s="27">
        <v>1.5584405693951444</v>
      </c>
      <c r="D150" s="28">
        <v>88.054645449795984</v>
      </c>
      <c r="E150" s="28">
        <v>0.39636689714142248</v>
      </c>
      <c r="F150" s="28">
        <v>0.16929444009309649</v>
      </c>
      <c r="G150" s="28">
        <v>606.39140089761599</v>
      </c>
      <c r="H150" s="28">
        <v>0.51297341146397601</v>
      </c>
      <c r="I150" s="28">
        <v>29.197279992439423</v>
      </c>
      <c r="J150" s="28">
        <v>0.85372943572308846</v>
      </c>
      <c r="K150" s="28">
        <v>9.9079985176921781</v>
      </c>
      <c r="L150" s="28">
        <v>1.535997287280161</v>
      </c>
      <c r="M150" s="29">
        <v>129.11473142646415</v>
      </c>
      <c r="N150" s="27">
        <v>21.81816797153202</v>
      </c>
      <c r="O150" s="28">
        <v>1232.7650362971438</v>
      </c>
      <c r="P150" s="28">
        <v>5.5491365599799147</v>
      </c>
      <c r="Q150" s="28">
        <v>5.2481276428859909</v>
      </c>
      <c r="R150" s="28">
        <v>17039.59836522301</v>
      </c>
      <c r="S150" s="28">
        <v>15.902175755383256</v>
      </c>
      <c r="T150" s="28">
        <v>408.7619198941519</v>
      </c>
      <c r="U150" s="28">
        <v>26.465612507415742</v>
      </c>
      <c r="V150" s="28">
        <v>138.71197924769049</v>
      </c>
      <c r="W150" s="28">
        <v>47.615915905684993</v>
      </c>
      <c r="X150" s="29">
        <v>1807.6062399704981</v>
      </c>
      <c r="Y150" s="31">
        <v>289.41666666666669</v>
      </c>
      <c r="Z150" s="28">
        <v>5.7377049180327863E-2</v>
      </c>
      <c r="AA150" s="28">
        <v>57.377049180327866</v>
      </c>
      <c r="AB150" s="28">
        <v>0.23605004868654328</v>
      </c>
      <c r="AC150" s="28">
        <v>8.9609856879848966</v>
      </c>
      <c r="AD150" s="29">
        <v>1434.7475409836063</v>
      </c>
    </row>
    <row r="151" spans="1:30" x14ac:dyDescent="0.25">
      <c r="A151" s="23" t="s">
        <v>52</v>
      </c>
      <c r="B151" s="33">
        <v>43344</v>
      </c>
      <c r="C151" s="27">
        <v>0.45404917285041468</v>
      </c>
      <c r="D151" s="28">
        <v>94.933319061932139</v>
      </c>
      <c r="E151" s="28">
        <v>0.27997488294626249</v>
      </c>
      <c r="F151" s="28">
        <v>0.14942312237597249</v>
      </c>
      <c r="G151" s="28">
        <v>161.86028800163598</v>
      </c>
      <c r="H151" s="28">
        <v>0.16219041974206211</v>
      </c>
      <c r="I151" s="28">
        <v>3.4122122370789358</v>
      </c>
      <c r="J151" s="28">
        <v>0.16039721654289979</v>
      </c>
      <c r="K151" s="28">
        <v>9.3239481956210426</v>
      </c>
      <c r="L151" s="28">
        <v>0.47201075866093439</v>
      </c>
      <c r="M151" s="29">
        <v>108.40350355042879</v>
      </c>
      <c r="N151" s="27">
        <v>6.3566884199058054</v>
      </c>
      <c r="O151" s="28">
        <v>1329.0664668670499</v>
      </c>
      <c r="P151" s="28">
        <v>3.9196483612476749</v>
      </c>
      <c r="Q151" s="28">
        <v>4.6321167936551477</v>
      </c>
      <c r="R151" s="28">
        <v>4548.2740928459716</v>
      </c>
      <c r="S151" s="28">
        <v>5.0279030120039252</v>
      </c>
      <c r="T151" s="28">
        <v>47.770971319105101</v>
      </c>
      <c r="U151" s="28">
        <v>4.9723137128298935</v>
      </c>
      <c r="V151" s="28">
        <v>130.5352747386946</v>
      </c>
      <c r="W151" s="28">
        <v>14.632333518488966</v>
      </c>
      <c r="X151" s="29">
        <v>1517.6490497060031</v>
      </c>
      <c r="Y151" s="27">
        <v>4.1818181818181586</v>
      </c>
      <c r="Z151" s="28">
        <v>0.15902578796561606</v>
      </c>
      <c r="AA151" s="28">
        <v>159.02578796561608</v>
      </c>
      <c r="AB151" s="28">
        <v>0.20104574695661404</v>
      </c>
      <c r="AC151" s="28">
        <v>20.852237029083749</v>
      </c>
      <c r="AD151" s="29">
        <v>57.457462880958275</v>
      </c>
    </row>
    <row r="152" spans="1:30" x14ac:dyDescent="0.25">
      <c r="A152" s="23" t="s">
        <v>52</v>
      </c>
      <c r="B152" s="33">
        <v>43374</v>
      </c>
      <c r="C152" s="27">
        <v>2.2373539732032084</v>
      </c>
      <c r="D152" s="28">
        <v>123.96399733909479</v>
      </c>
      <c r="E152" s="28">
        <v>0.26683889243971048</v>
      </c>
      <c r="F152" s="28">
        <v>0.18461042428334701</v>
      </c>
      <c r="G152" s="28">
        <v>228.78099927416451</v>
      </c>
      <c r="H152" s="28">
        <v>0.20207047138653339</v>
      </c>
      <c r="I152" s="28">
        <v>5.2574896958433488</v>
      </c>
      <c r="J152" s="28">
        <v>1.011937902919378</v>
      </c>
      <c r="K152" s="28">
        <v>21.691810610262166</v>
      </c>
      <c r="L152" s="28">
        <v>1.3986187985892584</v>
      </c>
      <c r="M152" s="29">
        <v>153.41749051084324</v>
      </c>
      <c r="N152" s="27">
        <v>31.322955624844916</v>
      </c>
      <c r="O152" s="28">
        <v>1735.495962747327</v>
      </c>
      <c r="P152" s="28">
        <v>3.7357444941559468</v>
      </c>
      <c r="Q152" s="28">
        <v>5.722923152783757</v>
      </c>
      <c r="R152" s="28">
        <v>6428.7460796040232</v>
      </c>
      <c r="S152" s="28">
        <v>6.2641846129825351</v>
      </c>
      <c r="T152" s="28">
        <v>73.604855741806887</v>
      </c>
      <c r="U152" s="28">
        <v>31.370074990500719</v>
      </c>
      <c r="V152" s="28">
        <v>303.68534854367033</v>
      </c>
      <c r="W152" s="28">
        <v>43.357182756267008</v>
      </c>
      <c r="X152" s="29">
        <v>2147.8448671518054</v>
      </c>
      <c r="Y152" s="27">
        <v>3.8666666666666476</v>
      </c>
      <c r="Z152" s="28">
        <v>0.1283697047496791</v>
      </c>
      <c r="AA152" s="28">
        <v>128.3697047496791</v>
      </c>
      <c r="AB152" s="28">
        <v>0.48088069193086908</v>
      </c>
      <c r="AC152" s="28">
        <v>23.822053468795385</v>
      </c>
      <c r="AD152" s="29">
        <v>42.885750962772583</v>
      </c>
    </row>
    <row r="153" spans="1:30" x14ac:dyDescent="0.25">
      <c r="A153" s="23" t="s">
        <v>52</v>
      </c>
      <c r="B153" s="33">
        <v>43435</v>
      </c>
      <c r="C153" s="27">
        <v>0.96796537804081906</v>
      </c>
      <c r="D153" s="28">
        <v>118.64312091332215</v>
      </c>
      <c r="E153" s="28">
        <v>0.28892242398436402</v>
      </c>
      <c r="F153" s="28">
        <v>3.6115328764137149</v>
      </c>
      <c r="G153" s="28">
        <v>215.781009766246</v>
      </c>
      <c r="H153" s="28">
        <v>4.3571258912872262</v>
      </c>
      <c r="I153" s="28">
        <v>4.5712309966791969</v>
      </c>
      <c r="J153" s="28">
        <v>3.618182851048799</v>
      </c>
      <c r="K153" s="28">
        <v>27.985976759130097</v>
      </c>
      <c r="L153" s="28">
        <v>11.586841618749741</v>
      </c>
      <c r="M153" s="29">
        <v>152.45721647115661</v>
      </c>
      <c r="N153" s="27">
        <v>13.551515292571466</v>
      </c>
      <c r="O153" s="28">
        <v>1661.0036927865101</v>
      </c>
      <c r="P153" s="28">
        <v>4.0449139357810964</v>
      </c>
      <c r="Q153" s="28">
        <v>111.95751916882516</v>
      </c>
      <c r="R153" s="28">
        <v>6063.4463744315126</v>
      </c>
      <c r="S153" s="28">
        <v>135.070902629904</v>
      </c>
      <c r="T153" s="28">
        <v>63.997233953508754</v>
      </c>
      <c r="U153" s="28">
        <v>112.16366838251277</v>
      </c>
      <c r="V153" s="28">
        <v>391.80367462782135</v>
      </c>
      <c r="W153" s="28">
        <v>359.19209018124195</v>
      </c>
      <c r="X153" s="29">
        <v>2134.4010305961924</v>
      </c>
      <c r="Y153" s="27">
        <v>1.1499999999999935</v>
      </c>
      <c r="Z153" s="28">
        <v>0.12921686746987951</v>
      </c>
      <c r="AA153" s="28">
        <v>129.2168674698795</v>
      </c>
      <c r="AB153" s="28">
        <v>4.0101416680186261</v>
      </c>
      <c r="AC153" s="28">
        <v>23.829173144477778</v>
      </c>
      <c r="AD153" s="29">
        <v>12.838987951807153</v>
      </c>
    </row>
    <row r="154" spans="1:30" x14ac:dyDescent="0.25">
      <c r="A154" s="23" t="s">
        <v>52</v>
      </c>
      <c r="B154" s="33">
        <v>43497</v>
      </c>
      <c r="C154" s="27">
        <v>1.59</v>
      </c>
      <c r="D154" s="28">
        <v>120.17</v>
      </c>
      <c r="E154" s="28">
        <v>0.5</v>
      </c>
      <c r="F154" s="28">
        <v>0.65</v>
      </c>
      <c r="G154" s="28">
        <v>656.28</v>
      </c>
      <c r="H154" s="28">
        <v>0.18</v>
      </c>
      <c r="I154" s="28">
        <v>7.23</v>
      </c>
      <c r="J154" s="28">
        <v>0.24</v>
      </c>
      <c r="K154" s="28">
        <v>8.49</v>
      </c>
      <c r="L154" s="28">
        <v>1.07</v>
      </c>
      <c r="M154" s="29">
        <v>137.97999999999999</v>
      </c>
      <c r="N154" s="27">
        <v>22.23</v>
      </c>
      <c r="O154" s="28">
        <v>1682.31</v>
      </c>
      <c r="P154" s="28">
        <v>7.07</v>
      </c>
      <c r="Q154" s="28">
        <v>20.12</v>
      </c>
      <c r="R154" s="28">
        <v>18441.45</v>
      </c>
      <c r="S154" s="28">
        <v>5.58</v>
      </c>
      <c r="T154" s="28">
        <v>101.27</v>
      </c>
      <c r="U154" s="28">
        <v>7.54</v>
      </c>
      <c r="V154" s="28">
        <v>118.8</v>
      </c>
      <c r="W154" s="28">
        <v>33.24</v>
      </c>
      <c r="X154" s="29">
        <v>1931.67</v>
      </c>
      <c r="Y154" s="27">
        <v>3.8</v>
      </c>
      <c r="Z154" s="28">
        <v>0.11</v>
      </c>
      <c r="AA154" s="28">
        <v>109.22</v>
      </c>
      <c r="AB154" s="28">
        <v>0.3</v>
      </c>
      <c r="AC154" s="28">
        <v>18.2</v>
      </c>
      <c r="AD154" s="29">
        <v>35.86</v>
      </c>
    </row>
    <row r="155" spans="1:30" x14ac:dyDescent="0.25">
      <c r="A155" s="23" t="s">
        <v>52</v>
      </c>
      <c r="B155" s="33">
        <v>43525</v>
      </c>
      <c r="C155" s="27">
        <v>1.61</v>
      </c>
      <c r="D155" s="28">
        <v>120.73</v>
      </c>
      <c r="E155" s="28">
        <v>0.33</v>
      </c>
      <c r="F155" s="28">
        <v>0.62</v>
      </c>
      <c r="G155" s="28">
        <v>502.14</v>
      </c>
      <c r="H155" s="28">
        <v>0.21</v>
      </c>
      <c r="I155" s="28">
        <v>3.47</v>
      </c>
      <c r="J155" s="28">
        <v>1.2</v>
      </c>
      <c r="K155" s="28">
        <v>34.74</v>
      </c>
      <c r="L155" s="28">
        <v>2.0299999999999998</v>
      </c>
      <c r="M155" s="29">
        <v>160.88</v>
      </c>
      <c r="N155" s="27">
        <v>22.54</v>
      </c>
      <c r="O155" s="28">
        <v>1690.15</v>
      </c>
      <c r="P155" s="28">
        <v>4.58</v>
      </c>
      <c r="Q155" s="28">
        <v>19.27</v>
      </c>
      <c r="R155" s="28">
        <v>14110.26</v>
      </c>
      <c r="S155" s="28">
        <v>6.37</v>
      </c>
      <c r="T155" s="28">
        <v>48.63</v>
      </c>
      <c r="U155" s="28">
        <v>37.270000000000003</v>
      </c>
      <c r="V155" s="28">
        <v>486.42</v>
      </c>
      <c r="W155" s="28">
        <v>62.91</v>
      </c>
      <c r="X155" s="29">
        <v>2252.3200000000002</v>
      </c>
      <c r="Y155" s="27">
        <v>2.7</v>
      </c>
      <c r="Z155" s="28">
        <v>0.03</v>
      </c>
      <c r="AA155" s="28">
        <v>27.54</v>
      </c>
      <c r="AB155" s="28">
        <v>0.1</v>
      </c>
      <c r="AC155" s="28">
        <v>5.4</v>
      </c>
      <c r="AD155" s="29">
        <v>6.54</v>
      </c>
    </row>
    <row r="156" spans="1:30" x14ac:dyDescent="0.25">
      <c r="A156" s="23" t="s">
        <v>52</v>
      </c>
      <c r="B156" s="33">
        <v>43556</v>
      </c>
      <c r="C156" s="27">
        <v>1.02</v>
      </c>
      <c r="D156" s="28">
        <v>111.47</v>
      </c>
      <c r="E156" s="28">
        <v>0.46</v>
      </c>
      <c r="F156" s="28">
        <v>0.69</v>
      </c>
      <c r="G156" s="28">
        <v>650.83000000000004</v>
      </c>
      <c r="H156" s="28">
        <v>0.32</v>
      </c>
      <c r="I156" s="28">
        <v>6.76</v>
      </c>
      <c r="J156" s="28">
        <v>0.69</v>
      </c>
      <c r="K156" s="28">
        <v>16.93</v>
      </c>
      <c r="L156" s="28">
        <v>1.69</v>
      </c>
      <c r="M156" s="29">
        <v>136.65</v>
      </c>
      <c r="N156" s="27">
        <v>14.31</v>
      </c>
      <c r="O156" s="28">
        <v>1560.53</v>
      </c>
      <c r="P156" s="28">
        <v>6.42</v>
      </c>
      <c r="Q156" s="28">
        <v>21.26</v>
      </c>
      <c r="R156" s="28">
        <v>18288.27</v>
      </c>
      <c r="S156" s="28">
        <v>9.9600000000000009</v>
      </c>
      <c r="T156" s="28">
        <v>94.71</v>
      </c>
      <c r="U156" s="28">
        <v>21.3</v>
      </c>
      <c r="V156" s="28">
        <v>237.08</v>
      </c>
      <c r="W156" s="28">
        <v>52.52</v>
      </c>
      <c r="X156" s="29">
        <v>1913.06</v>
      </c>
      <c r="Y156" s="27">
        <v>2.2000000000000002</v>
      </c>
      <c r="Z156" s="28">
        <v>0.03</v>
      </c>
      <c r="AA156" s="28">
        <v>27.54</v>
      </c>
      <c r="AB156" s="28">
        <v>0.1</v>
      </c>
      <c r="AC156" s="28">
        <v>4.5999999999999996</v>
      </c>
      <c r="AD156" s="29">
        <v>5.23</v>
      </c>
    </row>
    <row r="157" spans="1:30" x14ac:dyDescent="0.25">
      <c r="A157" s="23" t="s">
        <v>52</v>
      </c>
      <c r="B157" s="33">
        <v>43586</v>
      </c>
      <c r="C157" s="27">
        <v>16.62</v>
      </c>
      <c r="D157" s="28">
        <v>113.38</v>
      </c>
      <c r="E157" s="28">
        <v>0.28000000000000003</v>
      </c>
      <c r="F157" s="28">
        <v>0.74</v>
      </c>
      <c r="G157" s="28">
        <v>743.58</v>
      </c>
      <c r="H157" s="28">
        <v>0.36</v>
      </c>
      <c r="I157" s="28">
        <v>20.63</v>
      </c>
      <c r="J157" s="28">
        <v>0.32</v>
      </c>
      <c r="K157" s="28">
        <v>6.95</v>
      </c>
      <c r="L157" s="28">
        <v>1.42</v>
      </c>
      <c r="M157" s="29">
        <v>157.86000000000001</v>
      </c>
      <c r="N157" s="27">
        <v>232.67</v>
      </c>
      <c r="O157" s="28">
        <v>1587.25</v>
      </c>
      <c r="P157" s="28">
        <v>3.94</v>
      </c>
      <c r="Q157" s="28">
        <v>23.03</v>
      </c>
      <c r="R157" s="28">
        <v>20894.62</v>
      </c>
      <c r="S157" s="28">
        <v>11.1</v>
      </c>
      <c r="T157" s="28">
        <v>288.89</v>
      </c>
      <c r="U157" s="28">
        <v>10</v>
      </c>
      <c r="V157" s="28">
        <v>97.26</v>
      </c>
      <c r="W157" s="28">
        <v>44.13</v>
      </c>
      <c r="X157" s="29">
        <v>2210.0100000000002</v>
      </c>
      <c r="Y157" s="27">
        <v>2.25</v>
      </c>
      <c r="Z157" s="28">
        <v>0.04</v>
      </c>
      <c r="AA157" s="28">
        <v>44.85</v>
      </c>
      <c r="AB157" s="28">
        <v>0.2</v>
      </c>
      <c r="AC157" s="28">
        <v>8.6</v>
      </c>
      <c r="AD157" s="29">
        <v>8.7200000000000006</v>
      </c>
    </row>
    <row r="158" spans="1:30" x14ac:dyDescent="0.25">
      <c r="A158" s="23" t="s">
        <v>52</v>
      </c>
      <c r="B158" s="33">
        <v>43617</v>
      </c>
      <c r="C158" s="27">
        <v>5.8054367152536424</v>
      </c>
      <c r="D158" s="28">
        <v>84.068125945803473</v>
      </c>
      <c r="E158" s="28">
        <v>1.0319178545740399</v>
      </c>
      <c r="F158" s="28">
        <v>0.34865107747847845</v>
      </c>
      <c r="G158" s="28">
        <v>573.39256399016097</v>
      </c>
      <c r="H158" s="28">
        <v>1.1840192124268711</v>
      </c>
      <c r="I158" s="28">
        <v>15.292912389932242</v>
      </c>
      <c r="J158" s="28">
        <v>2.0510715043851122</v>
      </c>
      <c r="K158" s="28">
        <v>28.759681821987741</v>
      </c>
      <c r="L158" s="28">
        <v>3.5837417942904617</v>
      </c>
      <c r="M158" s="29">
        <v>134.95807472755115</v>
      </c>
      <c r="N158" s="27">
        <v>81.276114013550995</v>
      </c>
      <c r="O158" s="28">
        <v>1176.9537632412487</v>
      </c>
      <c r="P158" s="28">
        <v>14.446849964036559</v>
      </c>
      <c r="Q158" s="28">
        <v>4.8811150846986981</v>
      </c>
      <c r="R158" s="28">
        <v>8027.4958958622537</v>
      </c>
      <c r="S158" s="28">
        <v>16.576268973976195</v>
      </c>
      <c r="T158" s="28">
        <v>214.1007734590514</v>
      </c>
      <c r="U158" s="28">
        <v>28.715001061391572</v>
      </c>
      <c r="V158" s="28">
        <v>402.6355455078284</v>
      </c>
      <c r="W158" s="28">
        <v>50.172385120066465</v>
      </c>
      <c r="X158" s="29">
        <v>1889.4130461857162</v>
      </c>
      <c r="Y158" s="27">
        <v>28.05555555555555</v>
      </c>
      <c r="Z158" s="28">
        <v>4.581395348837209E-2</v>
      </c>
      <c r="AA158" s="28">
        <v>45.813953488372093</v>
      </c>
      <c r="AB158" s="28">
        <v>0.19859863550037846</v>
      </c>
      <c r="AC158" s="28">
        <v>7.4789119945390343</v>
      </c>
      <c r="AD158" s="29">
        <v>111.05302325581393</v>
      </c>
    </row>
    <row r="159" spans="1:30" ht="15.75" x14ac:dyDescent="0.25">
      <c r="A159" s="83" t="s">
        <v>52</v>
      </c>
      <c r="B159" s="33">
        <v>43647</v>
      </c>
      <c r="C159" s="142">
        <v>2.5113061525214557</v>
      </c>
      <c r="D159" s="92">
        <v>84.947472424233155</v>
      </c>
      <c r="E159" s="92">
        <v>0.3759778079166945</v>
      </c>
      <c r="F159" s="92">
        <v>0.3092011225220605</v>
      </c>
      <c r="G159" s="92">
        <v>802.58854029855001</v>
      </c>
      <c r="H159" s="92">
        <v>0.65799999152410071</v>
      </c>
      <c r="I159" s="92">
        <v>10.421324585937237</v>
      </c>
      <c r="J159" s="92">
        <v>2.366455478017123</v>
      </c>
      <c r="K159" s="92">
        <v>18.847658692735862</v>
      </c>
      <c r="L159" s="92">
        <v>3.3336565920632841</v>
      </c>
      <c r="M159" s="93">
        <v>117.10373966334441</v>
      </c>
      <c r="N159" s="150">
        <v>35.158286135300379</v>
      </c>
      <c r="O159" s="151">
        <v>1189.2646139392641</v>
      </c>
      <c r="P159" s="151">
        <v>5.2636893108337226</v>
      </c>
      <c r="Q159" s="151">
        <v>4.3288157153088473</v>
      </c>
      <c r="R159" s="151">
        <v>11236.239564179701</v>
      </c>
      <c r="S159" s="151">
        <v>9.2119998813374107</v>
      </c>
      <c r="T159" s="151">
        <v>145.8985442031213</v>
      </c>
      <c r="U159" s="151">
        <v>33.130376692239722</v>
      </c>
      <c r="V159" s="151">
        <v>263.86722169830205</v>
      </c>
      <c r="W159" s="151">
        <v>46.671192288885976</v>
      </c>
      <c r="X159" s="152">
        <v>1639.4523552868218</v>
      </c>
      <c r="Y159" s="150">
        <v>3.81666666666669</v>
      </c>
      <c r="Z159" s="151">
        <v>4.4725836431226768E-2</v>
      </c>
      <c r="AA159" s="151">
        <v>44.725836431226767</v>
      </c>
      <c r="AB159" s="154">
        <v>0.18035206090816719</v>
      </c>
      <c r="AC159" s="154">
        <v>6.3353558487756558</v>
      </c>
      <c r="AD159" s="152">
        <v>14.748791821561429</v>
      </c>
    </row>
    <row r="160" spans="1:30" ht="15.75" x14ac:dyDescent="0.25">
      <c r="A160" s="83" t="s">
        <v>52</v>
      </c>
      <c r="B160" s="33">
        <v>43678</v>
      </c>
      <c r="C160" s="91">
        <v>1.3395225588530557</v>
      </c>
      <c r="D160" s="92">
        <v>75.38414270617838</v>
      </c>
      <c r="E160" s="92">
        <v>0.28378238673671502</v>
      </c>
      <c r="F160" s="92">
        <v>0.174297556501779</v>
      </c>
      <c r="G160" s="92">
        <v>825.75611455869898</v>
      </c>
      <c r="H160" s="92">
        <v>2.4049999999999998</v>
      </c>
      <c r="I160" s="92">
        <v>26.465</v>
      </c>
      <c r="J160" s="92">
        <v>2.3607299358132732</v>
      </c>
      <c r="K160" s="92">
        <v>28.946396714651129</v>
      </c>
      <c r="L160" s="92">
        <v>4.9400274923150516</v>
      </c>
      <c r="M160" s="93">
        <v>132.41884436641928</v>
      </c>
      <c r="N160" s="150">
        <v>18.753315823942781</v>
      </c>
      <c r="O160" s="151">
        <v>1055.3779978864973</v>
      </c>
      <c r="P160" s="151">
        <v>3.9729534143140102</v>
      </c>
      <c r="Q160" s="151">
        <v>2.4401657910249059</v>
      </c>
      <c r="R160" s="151">
        <v>11560.585603821786</v>
      </c>
      <c r="S160" s="151">
        <v>33.669999999999995</v>
      </c>
      <c r="T160" s="151">
        <v>370.51</v>
      </c>
      <c r="U160" s="151">
        <v>33.050219101385821</v>
      </c>
      <c r="V160" s="151">
        <v>405.24955400511578</v>
      </c>
      <c r="W160" s="151">
        <v>69.160384892410718</v>
      </c>
      <c r="X160" s="152">
        <v>1853.8638211298698</v>
      </c>
      <c r="Y160" s="150">
        <v>49.277777777777757</v>
      </c>
      <c r="Z160" s="151">
        <v>6.0840000000000005E-2</v>
      </c>
      <c r="AA160" s="151">
        <v>60.84</v>
      </c>
      <c r="AB160" s="154">
        <v>0.36354681937620886</v>
      </c>
      <c r="AC160" s="154">
        <v>9.7449760694195664</v>
      </c>
      <c r="AD160" s="152">
        <v>259.03238399999992</v>
      </c>
    </row>
    <row r="161" spans="1:30" ht="15.75" x14ac:dyDescent="0.25">
      <c r="A161" s="83" t="s">
        <v>52</v>
      </c>
      <c r="B161" s="33">
        <v>43709</v>
      </c>
      <c r="C161" s="91">
        <v>1.0204638212421924</v>
      </c>
      <c r="D161" s="92">
        <v>72.344865075473933</v>
      </c>
      <c r="E161" s="92">
        <v>0.22641729196207</v>
      </c>
      <c r="F161" s="92">
        <v>0.32658339678951198</v>
      </c>
      <c r="G161" s="92">
        <v>1304.8496022927075</v>
      </c>
      <c r="H161" s="92">
        <v>0.01</v>
      </c>
      <c r="I161" s="92">
        <v>3.3525232880094653</v>
      </c>
      <c r="J161" s="92">
        <v>0.8608740252969731</v>
      </c>
      <c r="K161" s="92">
        <v>72.404288766591705</v>
      </c>
      <c r="L161" s="92">
        <v>1.1974574220864851</v>
      </c>
      <c r="M161" s="93">
        <v>149.34855824327937</v>
      </c>
      <c r="N161" s="150">
        <v>14.286493497390694</v>
      </c>
      <c r="O161" s="151">
        <v>1012.8281110566351</v>
      </c>
      <c r="P161" s="151">
        <v>3.1698420874689801</v>
      </c>
      <c r="Q161" s="151">
        <v>4.5721675550531682</v>
      </c>
      <c r="R161" s="151">
        <v>18267.894432097906</v>
      </c>
      <c r="S161" s="151">
        <v>0.14000000000000001</v>
      </c>
      <c r="T161" s="151">
        <v>46.935326032132515</v>
      </c>
      <c r="U161" s="151">
        <v>12.052236354157623</v>
      </c>
      <c r="V161" s="151">
        <v>1013.6600427322838</v>
      </c>
      <c r="W161" s="151">
        <v>16.764403909210792</v>
      </c>
      <c r="X161" s="152">
        <v>2090.8798154059114</v>
      </c>
      <c r="Y161" s="150">
        <v>2.7916666666666248</v>
      </c>
      <c r="Z161" s="151">
        <v>4.4873456790123452E-2</v>
      </c>
      <c r="AA161" s="151">
        <v>44.873456790123448</v>
      </c>
      <c r="AB161" s="154">
        <v>6.4996711582937503E-2</v>
      </c>
      <c r="AC161" s="154">
        <v>8.1064804363164118</v>
      </c>
      <c r="AD161" s="152">
        <v>10.823477777777615</v>
      </c>
    </row>
    <row r="162" spans="1:30" ht="15.75" x14ac:dyDescent="0.25">
      <c r="A162" s="135" t="s">
        <v>52</v>
      </c>
      <c r="B162" s="33">
        <v>43739</v>
      </c>
      <c r="C162" s="144">
        <v>2.0996559290246521</v>
      </c>
      <c r="D162" s="92">
        <v>113.62128657067379</v>
      </c>
      <c r="E162" s="92">
        <v>1.3829316507437199</v>
      </c>
      <c r="F162" s="92">
        <v>0.26565063241188902</v>
      </c>
      <c r="G162" s="92">
        <v>626.34139513352261</v>
      </c>
      <c r="H162" s="92">
        <v>1.0180264505156056</v>
      </c>
      <c r="I162" s="92">
        <v>23.272273179742911</v>
      </c>
      <c r="J162" s="92">
        <v>1.9239541561669076</v>
      </c>
      <c r="K162" s="92">
        <v>114.91426936186336</v>
      </c>
      <c r="L162" s="92">
        <v>3.2076312390944022</v>
      </c>
      <c r="M162" s="93">
        <v>255.29041669204844</v>
      </c>
      <c r="N162" s="150">
        <v>29.395183006345128</v>
      </c>
      <c r="O162" s="151">
        <v>1590.6980119894331</v>
      </c>
      <c r="P162" s="151">
        <v>19.36104311041208</v>
      </c>
      <c r="Q162" s="151">
        <v>3.7191088537664463</v>
      </c>
      <c r="R162" s="151">
        <v>8768.779531869317</v>
      </c>
      <c r="S162" s="151">
        <v>14.252370307218477</v>
      </c>
      <c r="T162" s="151">
        <v>325.81182451640075</v>
      </c>
      <c r="U162" s="151">
        <v>26.935358186336707</v>
      </c>
      <c r="V162" s="151">
        <v>1608.799771066087</v>
      </c>
      <c r="W162" s="151">
        <v>44.906837347321627</v>
      </c>
      <c r="X162" s="152">
        <v>3574.0658336886781</v>
      </c>
      <c r="Y162" s="150">
        <v>6.3333333333333064</v>
      </c>
      <c r="Z162" s="151">
        <v>0.12765957446808512</v>
      </c>
      <c r="AA162" s="151">
        <v>127.65957446808513</v>
      </c>
      <c r="AB162" s="154">
        <v>0.49531286129471352</v>
      </c>
      <c r="AC162" s="154">
        <v>39.421185706047041</v>
      </c>
      <c r="AD162" s="152">
        <v>69.855319148935891</v>
      </c>
    </row>
    <row r="163" spans="1:30" ht="15.75" x14ac:dyDescent="0.25">
      <c r="A163" s="135" t="s">
        <v>52</v>
      </c>
      <c r="B163" s="33">
        <v>43770</v>
      </c>
      <c r="C163" s="141">
        <v>1.5743475793751049</v>
      </c>
      <c r="D163" s="92">
        <v>74.072013129380323</v>
      </c>
      <c r="E163" s="92">
        <v>0.23025327830017001</v>
      </c>
      <c r="F163" s="92">
        <v>0.18225009177280949</v>
      </c>
      <c r="G163" s="92">
        <v>519.34839906989203</v>
      </c>
      <c r="H163" s="92">
        <v>0.16772842240545846</v>
      </c>
      <c r="I163" s="92">
        <v>3.1221048082204788</v>
      </c>
      <c r="J163" s="92">
        <v>0.69774990822719052</v>
      </c>
      <c r="K163" s="92">
        <v>74.996613987055596</v>
      </c>
      <c r="L163" s="92">
        <v>1.0477284224054584</v>
      </c>
      <c r="M163" s="93">
        <v>153.99533278233167</v>
      </c>
      <c r="N163" s="150">
        <v>22.040866111251468</v>
      </c>
      <c r="O163" s="151">
        <v>1037.0081838113244</v>
      </c>
      <c r="P163" s="151">
        <v>3.22354589620238</v>
      </c>
      <c r="Q163" s="151">
        <v>2.5515012848193326</v>
      </c>
      <c r="R163" s="151">
        <v>7270.8775869784886</v>
      </c>
      <c r="S163" s="151">
        <v>2.3481979136764184</v>
      </c>
      <c r="T163" s="151">
        <v>43.709467315086705</v>
      </c>
      <c r="U163" s="151">
        <v>9.7684987151806677</v>
      </c>
      <c r="V163" s="151">
        <v>1049.9525958187783</v>
      </c>
      <c r="W163" s="151">
        <v>14.668197913676417</v>
      </c>
      <c r="X163" s="152">
        <v>2155.9346589526435</v>
      </c>
      <c r="Y163" s="150">
        <v>6.3333333333333064</v>
      </c>
      <c r="Z163" s="151">
        <v>0.17027027027027028</v>
      </c>
      <c r="AA163" s="151">
        <v>170.27027027027029</v>
      </c>
      <c r="AB163" s="154">
        <v>0.21578901319925264</v>
      </c>
      <c r="AC163" s="154">
        <v>31.716712258408187</v>
      </c>
      <c r="AD163" s="152">
        <v>93.171891891891505</v>
      </c>
    </row>
    <row r="164" spans="1:30" x14ac:dyDescent="0.25">
      <c r="A164" s="23" t="s">
        <v>53</v>
      </c>
      <c r="B164" s="33">
        <v>43191</v>
      </c>
      <c r="C164" s="27">
        <v>1.6326755062861797</v>
      </c>
      <c r="D164" s="28">
        <v>46.706426125589957</v>
      </c>
      <c r="E164" s="28">
        <v>0.39051887285674003</v>
      </c>
      <c r="F164" s="28">
        <v>1.1354085350178451</v>
      </c>
      <c r="G164" s="28">
        <v>803.98057911645196</v>
      </c>
      <c r="H164" s="28">
        <v>0.40494460102544877</v>
      </c>
      <c r="I164" s="28">
        <v>5.8017907875880095</v>
      </c>
      <c r="J164" s="28">
        <v>0.46277144363304656</v>
      </c>
      <c r="K164" s="28">
        <v>25.932414722491167</v>
      </c>
      <c r="L164" s="28">
        <v>2.0031245796763404</v>
      </c>
      <c r="M164" s="29">
        <v>80.463826014812042</v>
      </c>
      <c r="N164" s="27">
        <v>22.857457088006516</v>
      </c>
      <c r="O164" s="28">
        <v>653.88996575825945</v>
      </c>
      <c r="P164" s="28">
        <v>5.4672642199943606</v>
      </c>
      <c r="Q164" s="28">
        <v>35.197664585553198</v>
      </c>
      <c r="R164" s="28">
        <v>22591.854273172303</v>
      </c>
      <c r="S164" s="28">
        <v>12.553282631788912</v>
      </c>
      <c r="T164" s="28">
        <v>81.225071026232129</v>
      </c>
      <c r="U164" s="28">
        <v>14.345914752624443</v>
      </c>
      <c r="V164" s="28">
        <v>363.05380611487635</v>
      </c>
      <c r="W164" s="28">
        <v>62.096861969966554</v>
      </c>
      <c r="X164" s="29">
        <v>1126.4935642073685</v>
      </c>
      <c r="Y164" s="27">
        <v>3.9</v>
      </c>
      <c r="Z164" s="28">
        <v>3.828187864774845E-2</v>
      </c>
      <c r="AA164" s="28">
        <v>38.281878647748449</v>
      </c>
      <c r="AB164" s="28">
        <v>0.2053887437669972</v>
      </c>
      <c r="AC164" s="28">
        <v>3.725938649300208</v>
      </c>
      <c r="AD164" s="29">
        <v>12.899461829145318</v>
      </c>
    </row>
    <row r="165" spans="1:30" x14ac:dyDescent="0.25">
      <c r="A165" s="23" t="s">
        <v>53</v>
      </c>
      <c r="B165" s="33">
        <v>43221</v>
      </c>
      <c r="C165" s="27">
        <v>0.8776143319281573</v>
      </c>
      <c r="D165" s="28">
        <v>59.294093502311682</v>
      </c>
      <c r="E165" s="28">
        <v>0.28140122737991446</v>
      </c>
      <c r="F165" s="28">
        <v>0.588384019056021</v>
      </c>
      <c r="G165" s="28">
        <v>299.709997845582</v>
      </c>
      <c r="H165" s="28">
        <v>5.1963761485536608E-2</v>
      </c>
      <c r="I165" s="28">
        <v>1.4983028749603335</v>
      </c>
      <c r="J165" s="28">
        <v>0.42642504330978459</v>
      </c>
      <c r="K165" s="28">
        <v>12.489159714295697</v>
      </c>
      <c r="L165" s="28">
        <v>1.0667728238513421</v>
      </c>
      <c r="M165" s="29">
        <v>74.440571650875782</v>
      </c>
      <c r="N165" s="27">
        <v>12.286600646994202</v>
      </c>
      <c r="O165" s="28">
        <v>830.11730903236355</v>
      </c>
      <c r="P165" s="28">
        <v>3.9396171833188025</v>
      </c>
      <c r="Q165" s="28">
        <v>18.23990459073665</v>
      </c>
      <c r="R165" s="28">
        <v>8421.8509394608536</v>
      </c>
      <c r="S165" s="28">
        <v>1.6108766060516349</v>
      </c>
      <c r="T165" s="28">
        <v>20.976240249444668</v>
      </c>
      <c r="U165" s="28">
        <v>13.219176342603323</v>
      </c>
      <c r="V165" s="28">
        <v>174.84823600013976</v>
      </c>
      <c r="W165" s="28">
        <v>33.069957539391602</v>
      </c>
      <c r="X165" s="29">
        <v>1042.168003112261</v>
      </c>
      <c r="Y165" s="27">
        <v>7.4444444444444366</v>
      </c>
      <c r="Z165" s="28">
        <v>4.9201783867631847E-2</v>
      </c>
      <c r="AA165" s="28">
        <v>49.201783867631846</v>
      </c>
      <c r="AB165" s="28">
        <v>0.14058151805072802</v>
      </c>
      <c r="AC165" s="28">
        <v>4.4302917464257776</v>
      </c>
      <c r="AD165" s="29">
        <v>31.646587383660773</v>
      </c>
    </row>
    <row r="166" spans="1:30" x14ac:dyDescent="0.25">
      <c r="A166" s="23" t="s">
        <v>53</v>
      </c>
      <c r="B166" s="33">
        <v>43282</v>
      </c>
      <c r="C166" s="27">
        <v>0.73130499600704246</v>
      </c>
      <c r="D166" s="28">
        <v>61.680700084214337</v>
      </c>
      <c r="E166" s="28">
        <v>0.48876404927001449</v>
      </c>
      <c r="F166" s="28">
        <v>0.143987229569808</v>
      </c>
      <c r="G166" s="28">
        <v>377.80247519488546</v>
      </c>
      <c r="H166" s="28">
        <v>0.49743743057755557</v>
      </c>
      <c r="I166" s="28">
        <v>2.4690268623300651</v>
      </c>
      <c r="J166" s="28">
        <v>0.89222488764731189</v>
      </c>
      <c r="K166" s="28">
        <v>27.323297685921276</v>
      </c>
      <c r="L166" s="28">
        <v>1.5336495477946754</v>
      </c>
      <c r="M166" s="29">
        <v>92.693093677742738</v>
      </c>
      <c r="N166" s="27">
        <v>10.238269944098594</v>
      </c>
      <c r="O166" s="28">
        <v>863.52980117900074</v>
      </c>
      <c r="P166" s="28">
        <v>6.8426966897802028</v>
      </c>
      <c r="Q166" s="28">
        <v>4.4636041166640483</v>
      </c>
      <c r="R166" s="28">
        <v>10616.249552976282</v>
      </c>
      <c r="S166" s="28">
        <v>15.420560347904223</v>
      </c>
      <c r="T166" s="28">
        <v>34.566376072620912</v>
      </c>
      <c r="U166" s="28">
        <v>27.658971517066668</v>
      </c>
      <c r="V166" s="28">
        <v>382.52616760289789</v>
      </c>
      <c r="W166" s="28">
        <v>47.54313598163494</v>
      </c>
      <c r="X166" s="29">
        <v>1297.7033114883984</v>
      </c>
      <c r="Y166" s="27">
        <v>7.7083333333333517</v>
      </c>
      <c r="Z166" s="28">
        <v>0.10948634204275534</v>
      </c>
      <c r="AA166" s="28">
        <v>109.48634204275534</v>
      </c>
      <c r="AB166" s="28">
        <v>0.4497399977360122</v>
      </c>
      <c r="AC166" s="28">
        <v>12.275780137773268</v>
      </c>
      <c r="AD166" s="29">
        <v>72.917903800475216</v>
      </c>
    </row>
    <row r="167" spans="1:30" x14ac:dyDescent="0.25">
      <c r="A167" s="23" t="s">
        <v>53</v>
      </c>
      <c r="B167" s="33">
        <v>43313</v>
      </c>
      <c r="C167" s="27">
        <v>0.68665378729452187</v>
      </c>
      <c r="D167" s="28">
        <v>78.765049756540122</v>
      </c>
      <c r="E167" s="28">
        <v>0.35283547819828454</v>
      </c>
      <c r="F167" s="28">
        <v>0.2129819545334905</v>
      </c>
      <c r="G167" s="28">
        <v>567.67666630807798</v>
      </c>
      <c r="H167" s="28">
        <v>0.61423356401541274</v>
      </c>
      <c r="I167" s="28">
        <v>26.425522828966503</v>
      </c>
      <c r="J167" s="28">
        <v>1.511513011150392</v>
      </c>
      <c r="K167" s="28">
        <v>22.035974464793512</v>
      </c>
      <c r="L167" s="28">
        <v>2.3387285296992952</v>
      </c>
      <c r="M167" s="29">
        <v>128.26603631579295</v>
      </c>
      <c r="N167" s="27">
        <v>9.6131530221233064</v>
      </c>
      <c r="O167" s="28">
        <v>1102.7106965915618</v>
      </c>
      <c r="P167" s="28">
        <v>4.9396966947759839</v>
      </c>
      <c r="Q167" s="28">
        <v>6.6024405905382055</v>
      </c>
      <c r="R167" s="28">
        <v>15951.714323256992</v>
      </c>
      <c r="S167" s="28">
        <v>19.041240484477793</v>
      </c>
      <c r="T167" s="28">
        <v>369.95731960553104</v>
      </c>
      <c r="U167" s="28">
        <v>46.856903345662154</v>
      </c>
      <c r="V167" s="28">
        <v>308.50364250710913</v>
      </c>
      <c r="W167" s="28">
        <v>72.500584420678152</v>
      </c>
      <c r="X167" s="29">
        <v>1795.7245084211013</v>
      </c>
      <c r="Y167" s="31">
        <v>217.83333333333337</v>
      </c>
      <c r="Z167" s="28">
        <v>6.2014814814814814E-2</v>
      </c>
      <c r="AA167" s="28">
        <v>62.014814814814812</v>
      </c>
      <c r="AB167" s="28">
        <v>0.38846393137274721</v>
      </c>
      <c r="AC167" s="28">
        <v>9.6216355740809352</v>
      </c>
      <c r="AD167" s="29">
        <v>1167.1684266666668</v>
      </c>
    </row>
    <row r="168" spans="1:30" x14ac:dyDescent="0.25">
      <c r="A168" s="23" t="s">
        <v>53</v>
      </c>
      <c r="B168" s="33">
        <v>43344</v>
      </c>
      <c r="C168" s="27">
        <v>0.75267319543643119</v>
      </c>
      <c r="D168" s="28">
        <v>95.819011270991609</v>
      </c>
      <c r="E168" s="28">
        <v>0.27990063685038546</v>
      </c>
      <c r="F168" s="28">
        <v>0.15420524144546549</v>
      </c>
      <c r="G168" s="28">
        <v>160.878965633381</v>
      </c>
      <c r="H168" s="28">
        <v>0.1987599954629676</v>
      </c>
      <c r="I168" s="28">
        <v>2.17223440249832</v>
      </c>
      <c r="J168" s="28">
        <v>0.36477810837739227</v>
      </c>
      <c r="K168" s="28">
        <v>7.9672704296423547</v>
      </c>
      <c r="L168" s="28">
        <v>0.7177433452858254</v>
      </c>
      <c r="M168" s="29">
        <v>106.9910899354191</v>
      </c>
      <c r="N168" s="27">
        <v>10.537424736110037</v>
      </c>
      <c r="O168" s="28">
        <v>1341.4661577938825</v>
      </c>
      <c r="P168" s="28">
        <v>3.9186089159053967</v>
      </c>
      <c r="Q168" s="28">
        <v>4.7803624848094302</v>
      </c>
      <c r="R168" s="28">
        <v>4520.698934298006</v>
      </c>
      <c r="S168" s="28">
        <v>6.1615598593519953</v>
      </c>
      <c r="T168" s="28">
        <v>30.411281634976479</v>
      </c>
      <c r="U168" s="28">
        <v>11.308121359699161</v>
      </c>
      <c r="V168" s="28">
        <v>111.54178601499297</v>
      </c>
      <c r="W168" s="28">
        <v>22.250043703860587</v>
      </c>
      <c r="X168" s="29">
        <v>1497.8752590958675</v>
      </c>
      <c r="Y168" s="27">
        <v>8.8333333333333321</v>
      </c>
      <c r="Z168" s="28">
        <v>0.18543396226415093</v>
      </c>
      <c r="AA168" s="28">
        <v>185.43396226415092</v>
      </c>
      <c r="AB168" s="28">
        <v>0.35647894925775875</v>
      </c>
      <c r="AC168" s="28">
        <v>23.998199985065234</v>
      </c>
      <c r="AD168" s="29">
        <v>141.52319999999997</v>
      </c>
    </row>
    <row r="169" spans="1:30" x14ac:dyDescent="0.25">
      <c r="A169" s="23" t="s">
        <v>53</v>
      </c>
      <c r="B169" s="33">
        <v>43374</v>
      </c>
      <c r="C169" s="27">
        <v>0.90298310604786658</v>
      </c>
      <c r="D169" s="28">
        <v>127.0989151906447</v>
      </c>
      <c r="E169" s="28">
        <v>0.27687076786229603</v>
      </c>
      <c r="F169" s="28">
        <v>0.18878745246130801</v>
      </c>
      <c r="G169" s="28">
        <v>217.27014266190349</v>
      </c>
      <c r="H169" s="28">
        <v>0.18581084386106955</v>
      </c>
      <c r="I169" s="28">
        <v>3.0066095599570843</v>
      </c>
      <c r="J169" s="28">
        <v>1.4276352862715282</v>
      </c>
      <c r="K169" s="28">
        <v>19.603690928153156</v>
      </c>
      <c r="L169" s="28">
        <v>1.8022335825939058</v>
      </c>
      <c r="M169" s="29">
        <v>150.88906955266509</v>
      </c>
      <c r="N169" s="27">
        <v>12.641763484670133</v>
      </c>
      <c r="O169" s="28">
        <v>1779.3848126690259</v>
      </c>
      <c r="P169" s="28">
        <v>3.8761907500721442</v>
      </c>
      <c r="Q169" s="28">
        <v>5.8524110263005484</v>
      </c>
      <c r="R169" s="28">
        <v>6105.2910087994887</v>
      </c>
      <c r="S169" s="28">
        <v>5.7601361596931557</v>
      </c>
      <c r="T169" s="28">
        <v>42.092533839399181</v>
      </c>
      <c r="U169" s="28">
        <v>44.256693874417373</v>
      </c>
      <c r="V169" s="28">
        <v>274.45167299414419</v>
      </c>
      <c r="W169" s="28">
        <v>55.869241060411078</v>
      </c>
      <c r="X169" s="29">
        <v>2112.4469737373111</v>
      </c>
      <c r="Y169" s="27">
        <v>2.4333333333333385</v>
      </c>
      <c r="Z169" s="28">
        <v>0.15612758813654171</v>
      </c>
      <c r="AA169" s="28">
        <v>156.1275881365417</v>
      </c>
      <c r="AB169" s="28">
        <v>0.75364385971228065</v>
      </c>
      <c r="AC169" s="28">
        <v>28.495692092961463</v>
      </c>
      <c r="AD169" s="29">
        <v>32.824264129826602</v>
      </c>
    </row>
    <row r="170" spans="1:30" x14ac:dyDescent="0.25">
      <c r="A170" s="23" t="s">
        <v>53</v>
      </c>
      <c r="B170" s="33">
        <v>43435</v>
      </c>
      <c r="C170" s="27">
        <v>0.53200565625672958</v>
      </c>
      <c r="D170" s="28">
        <v>111.54797618690449</v>
      </c>
      <c r="E170" s="28">
        <v>0.206044419956014</v>
      </c>
      <c r="F170" s="28">
        <v>3.43132415995548</v>
      </c>
      <c r="G170" s="28">
        <v>220.5793104458395</v>
      </c>
      <c r="H170" s="28">
        <v>4.6540879489016342</v>
      </c>
      <c r="I170" s="28">
        <v>4.7282804439717276</v>
      </c>
      <c r="J170" s="28">
        <v>3.1679124466974242</v>
      </c>
      <c r="K170" s="28">
        <v>23.994279398521371</v>
      </c>
      <c r="L170" s="28">
        <v>11.253324555554538</v>
      </c>
      <c r="M170" s="29">
        <v>141.00858610561033</v>
      </c>
      <c r="N170" s="27">
        <v>7.4480791875942138</v>
      </c>
      <c r="O170" s="28">
        <v>1561.6716666166628</v>
      </c>
      <c r="P170" s="28">
        <v>2.8846218793841958</v>
      </c>
      <c r="Q170" s="28">
        <v>106.37104895861988</v>
      </c>
      <c r="R170" s="28">
        <v>6198.2786235280901</v>
      </c>
      <c r="S170" s="28">
        <v>144.27672641595066</v>
      </c>
      <c r="T170" s="28">
        <v>66.195926215604189</v>
      </c>
      <c r="U170" s="28">
        <v>98.205285847620146</v>
      </c>
      <c r="V170" s="28">
        <v>335.9199115792992</v>
      </c>
      <c r="W170" s="28">
        <v>348.85306122219072</v>
      </c>
      <c r="X170" s="29">
        <v>1974.1202054785447</v>
      </c>
      <c r="Y170" s="27">
        <v>0.95000000000000173</v>
      </c>
      <c r="Z170" s="28">
        <v>0.10060975609756097</v>
      </c>
      <c r="AA170" s="28">
        <v>100.60975609756096</v>
      </c>
      <c r="AB170" s="28">
        <v>3.0324690492582627</v>
      </c>
      <c r="AC170" s="28">
        <v>17.160401005672028</v>
      </c>
      <c r="AD170" s="29">
        <v>8.2580487804878189</v>
      </c>
    </row>
    <row r="171" spans="1:30" x14ac:dyDescent="0.25">
      <c r="A171" s="23" t="s">
        <v>53</v>
      </c>
      <c r="B171" s="33">
        <v>43497</v>
      </c>
      <c r="C171" s="27">
        <v>1.61</v>
      </c>
      <c r="D171" s="28">
        <v>118.13</v>
      </c>
      <c r="E171" s="28">
        <v>0.41</v>
      </c>
      <c r="F171" s="28">
        <v>0.69</v>
      </c>
      <c r="G171" s="28">
        <v>633.58000000000004</v>
      </c>
      <c r="H171" s="28">
        <v>0.18</v>
      </c>
      <c r="I171" s="28">
        <v>5.55</v>
      </c>
      <c r="J171" s="28">
        <v>0.46</v>
      </c>
      <c r="K171" s="28">
        <v>12.54</v>
      </c>
      <c r="L171" s="28">
        <v>1.33</v>
      </c>
      <c r="M171" s="29">
        <v>138.24</v>
      </c>
      <c r="N171" s="27">
        <v>22.59</v>
      </c>
      <c r="O171" s="28">
        <v>1653.75</v>
      </c>
      <c r="P171" s="28">
        <v>5.79</v>
      </c>
      <c r="Q171" s="28">
        <v>21.24</v>
      </c>
      <c r="R171" s="28">
        <v>17803.55</v>
      </c>
      <c r="S171" s="28">
        <v>5.73</v>
      </c>
      <c r="T171" s="28">
        <v>77.739999999999995</v>
      </c>
      <c r="U171" s="28">
        <v>14.13</v>
      </c>
      <c r="V171" s="28">
        <v>175.55</v>
      </c>
      <c r="W171" s="28">
        <v>41.1</v>
      </c>
      <c r="X171" s="29">
        <v>1935.42</v>
      </c>
      <c r="Y171" s="27">
        <v>4.9000000000000004</v>
      </c>
      <c r="Z171" s="28">
        <v>0.14000000000000001</v>
      </c>
      <c r="AA171" s="28">
        <v>140.35</v>
      </c>
      <c r="AB171" s="28">
        <v>0.5</v>
      </c>
      <c r="AC171" s="28">
        <v>23.5</v>
      </c>
      <c r="AD171" s="29">
        <v>59.82</v>
      </c>
    </row>
    <row r="172" spans="1:30" x14ac:dyDescent="0.25">
      <c r="A172" s="23" t="s">
        <v>53</v>
      </c>
      <c r="B172" s="33">
        <v>43525</v>
      </c>
      <c r="C172" s="27">
        <v>1.57</v>
      </c>
      <c r="D172" s="28">
        <v>114.97</v>
      </c>
      <c r="E172" s="28">
        <v>0.37</v>
      </c>
      <c r="F172" s="28">
        <v>0.56999999999999995</v>
      </c>
      <c r="G172" s="28">
        <v>522.16</v>
      </c>
      <c r="H172" s="28">
        <v>0.38</v>
      </c>
      <c r="I172" s="28">
        <v>9.39</v>
      </c>
      <c r="J172" s="28">
        <v>0.87</v>
      </c>
      <c r="K172" s="28">
        <v>19.96</v>
      </c>
      <c r="L172" s="28">
        <v>1.81</v>
      </c>
      <c r="M172" s="29">
        <v>146.26</v>
      </c>
      <c r="N172" s="27">
        <v>21.95</v>
      </c>
      <c r="O172" s="28">
        <v>1609.64</v>
      </c>
      <c r="P172" s="28">
        <v>5.2</v>
      </c>
      <c r="Q172" s="28">
        <v>17.68</v>
      </c>
      <c r="R172" s="28">
        <v>14672.74</v>
      </c>
      <c r="S172" s="28">
        <v>11.71</v>
      </c>
      <c r="T172" s="28">
        <v>131.47</v>
      </c>
      <c r="U172" s="28">
        <v>26.83</v>
      </c>
      <c r="V172" s="28">
        <v>279.41000000000003</v>
      </c>
      <c r="W172" s="28">
        <v>56.22</v>
      </c>
      <c r="X172" s="29">
        <v>2047.67</v>
      </c>
      <c r="Y172" s="27">
        <v>1.7</v>
      </c>
      <c r="Z172" s="28">
        <v>0.04</v>
      </c>
      <c r="AA172" s="28">
        <v>39.96</v>
      </c>
      <c r="AB172" s="28">
        <v>0.2</v>
      </c>
      <c r="AC172" s="28">
        <v>7.1</v>
      </c>
      <c r="AD172" s="29">
        <v>5.75</v>
      </c>
    </row>
    <row r="173" spans="1:30" x14ac:dyDescent="0.25">
      <c r="A173" s="23" t="s">
        <v>53</v>
      </c>
      <c r="B173" s="33">
        <v>43556</v>
      </c>
      <c r="C173" s="27">
        <v>1.32</v>
      </c>
      <c r="D173" s="28">
        <v>105.19</v>
      </c>
      <c r="E173" s="28">
        <v>0.35</v>
      </c>
      <c r="F173" s="28">
        <v>0.67</v>
      </c>
      <c r="G173" s="28">
        <v>635.97</v>
      </c>
      <c r="H173" s="28">
        <v>0.3</v>
      </c>
      <c r="I173" s="28">
        <v>4.38</v>
      </c>
      <c r="J173" s="28">
        <v>0.85</v>
      </c>
      <c r="K173" s="28">
        <v>19.8</v>
      </c>
      <c r="L173" s="28">
        <v>1.83</v>
      </c>
      <c r="M173" s="29">
        <v>131.03</v>
      </c>
      <c r="N173" s="27">
        <v>18.489999999999998</v>
      </c>
      <c r="O173" s="28">
        <v>1472.64</v>
      </c>
      <c r="P173" s="28">
        <v>4.8499999999999996</v>
      </c>
      <c r="Q173" s="28">
        <v>20.81</v>
      </c>
      <c r="R173" s="28">
        <v>17870.64</v>
      </c>
      <c r="S173" s="28">
        <v>9.43</v>
      </c>
      <c r="T173" s="28">
        <v>61.36</v>
      </c>
      <c r="U173" s="28">
        <v>26.46</v>
      </c>
      <c r="V173" s="28">
        <v>277.13</v>
      </c>
      <c r="W173" s="28">
        <v>56.7</v>
      </c>
      <c r="X173" s="29">
        <v>1834.48</v>
      </c>
      <c r="Y173" s="27">
        <v>2.8</v>
      </c>
      <c r="Z173" s="28">
        <v>0.02</v>
      </c>
      <c r="AA173" s="28">
        <v>23.53</v>
      </c>
      <c r="AB173" s="28">
        <v>0.1</v>
      </c>
      <c r="AC173" s="28">
        <v>3.7</v>
      </c>
      <c r="AD173" s="29">
        <v>5.66</v>
      </c>
    </row>
    <row r="174" spans="1:30" x14ac:dyDescent="0.25">
      <c r="A174" s="132" t="s">
        <v>53</v>
      </c>
      <c r="B174" s="33">
        <v>43586</v>
      </c>
      <c r="C174" s="143">
        <v>1.77</v>
      </c>
      <c r="D174" s="143">
        <v>100.61</v>
      </c>
      <c r="E174" s="143">
        <v>0.32</v>
      </c>
      <c r="F174" s="143">
        <v>0.62</v>
      </c>
      <c r="G174" s="143">
        <v>721.02</v>
      </c>
      <c r="H174" s="143">
        <v>0.27</v>
      </c>
      <c r="I174" s="143">
        <v>4.8600000000000003</v>
      </c>
      <c r="J174" s="143">
        <v>0.7</v>
      </c>
      <c r="K174" s="143">
        <v>19.93</v>
      </c>
      <c r="L174" s="143">
        <v>1.59</v>
      </c>
      <c r="M174" s="143">
        <v>127.49</v>
      </c>
      <c r="N174" s="140">
        <v>24.76</v>
      </c>
      <c r="O174" s="140">
        <v>1408.56</v>
      </c>
      <c r="P174" s="140">
        <v>4.45</v>
      </c>
      <c r="Q174" s="140">
        <v>19.079999999999998</v>
      </c>
      <c r="R174" s="140">
        <v>20260.669999999998</v>
      </c>
      <c r="S174" s="140">
        <v>8.31</v>
      </c>
      <c r="T174" s="140">
        <v>68.09</v>
      </c>
      <c r="U174" s="140">
        <v>21.77</v>
      </c>
      <c r="V174" s="140">
        <v>279.05</v>
      </c>
      <c r="W174" s="140">
        <v>49.16</v>
      </c>
      <c r="X174" s="140">
        <v>1784.92</v>
      </c>
      <c r="Y174" s="140">
        <v>1.43</v>
      </c>
      <c r="Z174" s="140">
        <v>0.04</v>
      </c>
      <c r="AA174" s="140">
        <v>36.03</v>
      </c>
      <c r="AB174" s="155">
        <v>0.2</v>
      </c>
      <c r="AC174" s="155">
        <v>5.6</v>
      </c>
      <c r="AD174" s="155">
        <v>4.46</v>
      </c>
    </row>
    <row r="175" spans="1:30" x14ac:dyDescent="0.25">
      <c r="A175" s="132" t="s">
        <v>53</v>
      </c>
      <c r="B175" s="33">
        <v>43617</v>
      </c>
      <c r="C175" s="143">
        <v>7.6569998597621378</v>
      </c>
      <c r="D175" s="143">
        <v>84.959947202222082</v>
      </c>
      <c r="E175" s="143">
        <v>1.41058563698092</v>
      </c>
      <c r="F175" s="143">
        <v>0.26247564890021602</v>
      </c>
      <c r="G175" s="143">
        <v>507.78805093758348</v>
      </c>
      <c r="H175" s="143">
        <v>1.7173116813746703</v>
      </c>
      <c r="I175" s="143">
        <v>24.985079268735529</v>
      </c>
      <c r="J175" s="143">
        <v>1.3869063261582442</v>
      </c>
      <c r="K175" s="143">
        <v>21.722293138177932</v>
      </c>
      <c r="L175" s="143">
        <v>3.3666936564331307</v>
      </c>
      <c r="M175" s="143">
        <v>140.7349051058786</v>
      </c>
      <c r="N175" s="140">
        <v>107.19799803666993</v>
      </c>
      <c r="O175" s="140">
        <v>1189.4392608311091</v>
      </c>
      <c r="P175" s="140">
        <v>19.748198917732878</v>
      </c>
      <c r="Q175" s="140">
        <v>3.6746590846030243</v>
      </c>
      <c r="R175" s="140">
        <v>7109.0327131261683</v>
      </c>
      <c r="S175" s="140">
        <v>24.042363539245382</v>
      </c>
      <c r="T175" s="140">
        <v>349.79110976229742</v>
      </c>
      <c r="U175" s="140">
        <v>19.41668856621542</v>
      </c>
      <c r="V175" s="140">
        <v>304.11210393449107</v>
      </c>
      <c r="W175" s="140">
        <v>47.133711190063828</v>
      </c>
      <c r="X175" s="140">
        <v>1970.2886714823003</v>
      </c>
      <c r="Y175" s="140">
        <v>57.733333333333299</v>
      </c>
      <c r="Z175" s="140">
        <v>5.2473118279569887E-2</v>
      </c>
      <c r="AA175" s="140">
        <v>52.473118279569889</v>
      </c>
      <c r="AB175" s="155">
        <v>0.21368904211278486</v>
      </c>
      <c r="AC175" s="155">
        <v>8.9326532595099479</v>
      </c>
      <c r="AD175" s="155">
        <v>261.74430967741921</v>
      </c>
    </row>
    <row r="176" spans="1:30" ht="15.75" x14ac:dyDescent="0.25">
      <c r="A176" s="86" t="s">
        <v>53</v>
      </c>
      <c r="B176" s="33">
        <v>43647</v>
      </c>
      <c r="C176" s="81">
        <v>1.5916813438870956</v>
      </c>
      <c r="D176" s="80">
        <v>78.956548206350007</v>
      </c>
      <c r="E176" s="80">
        <v>0.401755634961592</v>
      </c>
      <c r="F176" s="80">
        <v>0.32777033068091554</v>
      </c>
      <c r="G176" s="80">
        <v>756.57274817900111</v>
      </c>
      <c r="H176" s="80">
        <v>0.41026406053990983</v>
      </c>
      <c r="I176" s="80">
        <v>3.8010181993640062</v>
      </c>
      <c r="J176" s="80">
        <v>1.4756270176085446</v>
      </c>
      <c r="K176" s="80">
        <v>7.1192879791846195</v>
      </c>
      <c r="L176" s="80">
        <v>2.21366140882937</v>
      </c>
      <c r="M176" s="80">
        <v>91.870291363747313</v>
      </c>
      <c r="N176" s="87">
        <v>22.283538814419337</v>
      </c>
      <c r="O176" s="87">
        <v>1105.3916748889001</v>
      </c>
      <c r="P176" s="87">
        <v>5.6245788894622883</v>
      </c>
      <c r="Q176" s="87">
        <v>4.5887846295328174</v>
      </c>
      <c r="R176" s="87">
        <v>10592.018474506016</v>
      </c>
      <c r="S176" s="87">
        <v>5.7436968475587378</v>
      </c>
      <c r="T176" s="87">
        <v>53.214254791096089</v>
      </c>
      <c r="U176" s="87">
        <v>20.658778246519624</v>
      </c>
      <c r="V176" s="87">
        <v>99.670031708584673</v>
      </c>
      <c r="W176" s="87">
        <v>30.991259723611179</v>
      </c>
      <c r="X176" s="87">
        <v>1286.1840790924623</v>
      </c>
      <c r="Y176" s="87">
        <v>4.1166666666666663</v>
      </c>
      <c r="Z176" s="87">
        <v>6.4288642886428868E-2</v>
      </c>
      <c r="AA176" s="87">
        <v>64.288642886428875</v>
      </c>
      <c r="AB176" s="85">
        <v>0.17214215290316401</v>
      </c>
      <c r="AC176" s="85">
        <v>7.144159301019565</v>
      </c>
      <c r="AD176" s="84">
        <v>22.866184501845019</v>
      </c>
    </row>
    <row r="177" spans="1:30" ht="15.75" x14ac:dyDescent="0.25">
      <c r="A177" s="86" t="s">
        <v>53</v>
      </c>
      <c r="B177" s="33">
        <v>43678</v>
      </c>
      <c r="C177" s="80">
        <v>2.4371026561071454</v>
      </c>
      <c r="D177" s="80">
        <v>72.565719488977237</v>
      </c>
      <c r="E177" s="80">
        <v>0.31410529763885653</v>
      </c>
      <c r="F177" s="80">
        <v>0.35873169699074398</v>
      </c>
      <c r="G177" s="80">
        <v>733.22008002004452</v>
      </c>
      <c r="H177" s="80">
        <v>1.000817923067634</v>
      </c>
      <c r="I177" s="80">
        <v>14.64705643641066</v>
      </c>
      <c r="J177" s="80">
        <v>1.6850024937294794</v>
      </c>
      <c r="K177" s="80">
        <v>1.080007701658829</v>
      </c>
      <c r="L177" s="80">
        <v>3.0445521137878573</v>
      </c>
      <c r="M177" s="80">
        <v>91.043991580792735</v>
      </c>
      <c r="N177" s="87">
        <v>34.119437185500033</v>
      </c>
      <c r="O177" s="87">
        <v>1015.9200728456813</v>
      </c>
      <c r="P177" s="87">
        <v>4.3974741669439918</v>
      </c>
      <c r="Q177" s="87">
        <v>5.0222437578704158</v>
      </c>
      <c r="R177" s="87">
        <v>10265.081120280624</v>
      </c>
      <c r="S177" s="87">
        <v>14.011450922946874</v>
      </c>
      <c r="T177" s="87">
        <v>205.05879010974922</v>
      </c>
      <c r="U177" s="87">
        <v>23.590034912212712</v>
      </c>
      <c r="V177" s="87">
        <v>15.120107823223606</v>
      </c>
      <c r="W177" s="87">
        <v>42.623729593029999</v>
      </c>
      <c r="X177" s="87">
        <v>1274.6158821310983</v>
      </c>
      <c r="Y177" s="87">
        <v>30.555555555555582</v>
      </c>
      <c r="Z177" s="87">
        <v>4.4341085271317832E-2</v>
      </c>
      <c r="AA177" s="87">
        <v>44.34108527131783</v>
      </c>
      <c r="AB177" s="85">
        <v>0.1632944818194742</v>
      </c>
      <c r="AC177" s="85">
        <v>4.8831423711336885</v>
      </c>
      <c r="AD177" s="84">
        <v>117.06046511627918</v>
      </c>
    </row>
    <row r="178" spans="1:30" ht="15.75" x14ac:dyDescent="0.25">
      <c r="A178" s="86" t="s">
        <v>53</v>
      </c>
      <c r="B178" s="33">
        <v>43709</v>
      </c>
      <c r="C178" s="80">
        <v>0.40721846479375146</v>
      </c>
      <c r="D178" s="80">
        <v>70.235195917087722</v>
      </c>
      <c r="E178" s="80">
        <v>0.18574597890202599</v>
      </c>
      <c r="F178" s="80">
        <v>0.20330260783169252</v>
      </c>
      <c r="G178" s="80">
        <v>1406.1568326542126</v>
      </c>
      <c r="H178" s="80">
        <v>2.4506992756881656E-2</v>
      </c>
      <c r="I178" s="80">
        <v>10.754866708442639</v>
      </c>
      <c r="J178" s="80">
        <v>0.88228331707730401</v>
      </c>
      <c r="K178" s="80">
        <v>69.742574435874502</v>
      </c>
      <c r="L178" s="80">
        <v>1.1100929176658783</v>
      </c>
      <c r="M178" s="80">
        <v>151.32560150510065</v>
      </c>
      <c r="N178" s="87">
        <v>5.7010585071125206</v>
      </c>
      <c r="O178" s="87">
        <v>983.29274283922814</v>
      </c>
      <c r="P178" s="87">
        <v>2.6004437046283639</v>
      </c>
      <c r="Q178" s="87">
        <v>2.8462365096436955</v>
      </c>
      <c r="R178" s="87">
        <v>19686.195657158976</v>
      </c>
      <c r="S178" s="87">
        <v>0.34309789859634321</v>
      </c>
      <c r="T178" s="87">
        <v>150.56813391819696</v>
      </c>
      <c r="U178" s="87">
        <v>12.351966439082256</v>
      </c>
      <c r="V178" s="87">
        <v>976.39604210224297</v>
      </c>
      <c r="W178" s="87">
        <v>15.541300847322296</v>
      </c>
      <c r="X178" s="87">
        <v>2118.5584210714092</v>
      </c>
      <c r="Y178" s="87">
        <v>4.0416666666666607</v>
      </c>
      <c r="Z178" s="87">
        <v>5.7671641791044774E-2</v>
      </c>
      <c r="AA178" s="87">
        <v>57.671641791044777</v>
      </c>
      <c r="AB178" s="85">
        <v>7.7439657781465832E-2</v>
      </c>
      <c r="AC178" s="85">
        <v>10.556416141064499</v>
      </c>
      <c r="AD178" s="84">
        <v>20.138937313432805</v>
      </c>
    </row>
    <row r="179" spans="1:30" ht="15.75" x14ac:dyDescent="0.25">
      <c r="A179" s="110" t="s">
        <v>53</v>
      </c>
      <c r="B179" s="33">
        <v>43739</v>
      </c>
      <c r="C179" s="146">
        <v>1.9034611626331119</v>
      </c>
      <c r="D179" s="80">
        <v>148.60528567459721</v>
      </c>
      <c r="E179" s="80">
        <v>1.6116387742433149</v>
      </c>
      <c r="F179" s="80">
        <v>0.31552033692121451</v>
      </c>
      <c r="G179" s="80">
        <v>504.28074210675351</v>
      </c>
      <c r="H179" s="80">
        <v>1.8167209483612332</v>
      </c>
      <c r="I179" s="80">
        <v>31.920270655606767</v>
      </c>
      <c r="J179" s="80">
        <v>0.84469181187107067</v>
      </c>
      <c r="K179" s="80">
        <v>150.96017346268135</v>
      </c>
      <c r="L179" s="80">
        <v>2.9769330971535184</v>
      </c>
      <c r="M179" s="80">
        <v>335.00082972976173</v>
      </c>
      <c r="N179" s="87">
        <v>26.648456276863566</v>
      </c>
      <c r="O179" s="87">
        <v>2080.4739994443607</v>
      </c>
      <c r="P179" s="87">
        <v>22.562942839406411</v>
      </c>
      <c r="Q179" s="87">
        <v>4.4172847168970026</v>
      </c>
      <c r="R179" s="87">
        <v>7059.9303894945488</v>
      </c>
      <c r="S179" s="87">
        <v>25.434093277057265</v>
      </c>
      <c r="T179" s="87">
        <v>446.88378917849474</v>
      </c>
      <c r="U179" s="87">
        <v>11.825685366194989</v>
      </c>
      <c r="V179" s="87">
        <v>2113.4424284775391</v>
      </c>
      <c r="W179" s="87">
        <v>41.677063360149255</v>
      </c>
      <c r="X179" s="87">
        <v>4690.0116162166642</v>
      </c>
      <c r="Y179" s="87">
        <v>16.208333333333353</v>
      </c>
      <c r="Z179" s="87">
        <v>8.7404580152671746E-2</v>
      </c>
      <c r="AA179" s="87">
        <v>87.404580152671741</v>
      </c>
      <c r="AB179" s="85">
        <v>0.31473500183914849</v>
      </c>
      <c r="AC179" s="85">
        <v>35.417822073975735</v>
      </c>
      <c r="AD179" s="84">
        <v>122.40137404580167</v>
      </c>
    </row>
    <row r="180" spans="1:30" ht="15.75" x14ac:dyDescent="0.25">
      <c r="A180" s="110" t="s">
        <v>53</v>
      </c>
      <c r="B180" s="33">
        <v>43770</v>
      </c>
      <c r="C180" s="147">
        <v>0.70581918748097694</v>
      </c>
      <c r="D180" s="80">
        <v>75.341429979567792</v>
      </c>
      <c r="E180" s="80">
        <v>0.23265358631371452</v>
      </c>
      <c r="F180" s="80">
        <v>0.15884357772610799</v>
      </c>
      <c r="G180" s="80">
        <v>513.87593643737</v>
      </c>
      <c r="H180" s="80">
        <v>0.19298518314446919</v>
      </c>
      <c r="I180" s="80">
        <v>4.7282151872867013</v>
      </c>
      <c r="J180" s="80">
        <v>0.37747154892249513</v>
      </c>
      <c r="K180" s="80">
        <v>75.743587626713889</v>
      </c>
      <c r="L180" s="80">
        <v>0.72930030979307237</v>
      </c>
      <c r="M180" s="80">
        <v>156.7517055673631</v>
      </c>
      <c r="N180" s="87">
        <v>9.881468624733678</v>
      </c>
      <c r="O180" s="87">
        <v>1054.7800197139491</v>
      </c>
      <c r="P180" s="87">
        <v>3.2571502083920034</v>
      </c>
      <c r="Q180" s="87">
        <v>2.2238100881655121</v>
      </c>
      <c r="R180" s="87">
        <v>7194.26311012318</v>
      </c>
      <c r="S180" s="87">
        <v>2.7017925640225688</v>
      </c>
      <c r="T180" s="87">
        <v>66.19501262201382</v>
      </c>
      <c r="U180" s="87">
        <v>5.2846016849149322</v>
      </c>
      <c r="V180" s="87">
        <v>1060.4102267739945</v>
      </c>
      <c r="W180" s="87">
        <v>10.210204337103013</v>
      </c>
      <c r="X180" s="87">
        <v>2194.5238779430833</v>
      </c>
      <c r="Y180" s="87">
        <v>16.208333333333353</v>
      </c>
      <c r="Z180" s="87">
        <v>7.3389473684210532E-2</v>
      </c>
      <c r="AA180" s="87">
        <v>73.389473684210529</v>
      </c>
      <c r="AB180" s="85">
        <v>6.4741379544711403E-2</v>
      </c>
      <c r="AC180" s="85">
        <v>13.915147886467969</v>
      </c>
      <c r="AD180" s="84">
        <v>102.77461894736855</v>
      </c>
    </row>
    <row r="181" spans="1:30" x14ac:dyDescent="0.25">
      <c r="A181" s="138" t="s">
        <v>54</v>
      </c>
      <c r="B181" s="33">
        <v>43191</v>
      </c>
      <c r="C181" s="143">
        <v>3.7154875752616237</v>
      </c>
      <c r="D181" s="143">
        <v>41.393153917531507</v>
      </c>
      <c r="E181" s="143">
        <v>0.54160713203458899</v>
      </c>
      <c r="F181" s="143">
        <v>3.6107728896498603</v>
      </c>
      <c r="G181" s="143">
        <v>738.01432397887106</v>
      </c>
      <c r="H181" s="143">
        <v>0.38354234560938999</v>
      </c>
      <c r="I181" s="143">
        <v>9.2050968961392101</v>
      </c>
      <c r="J181" s="143">
        <v>3.0999954310091637</v>
      </c>
      <c r="K181" s="143">
        <v>36.129417289818861</v>
      </c>
      <c r="L181" s="143">
        <v>7.0943106662684148</v>
      </c>
      <c r="M181" s="143">
        <v>90.984762810785796</v>
      </c>
      <c r="N181" s="140">
        <v>52.016826053662733</v>
      </c>
      <c r="O181" s="140">
        <v>579.50415484544112</v>
      </c>
      <c r="P181" s="140">
        <v>7.5824998484842459</v>
      </c>
      <c r="Q181" s="140">
        <v>111.93395957914566</v>
      </c>
      <c r="R181" s="140">
        <v>20738.202503806278</v>
      </c>
      <c r="S181" s="140">
        <v>11.889812713891089</v>
      </c>
      <c r="T181" s="140">
        <v>128.87135654594894</v>
      </c>
      <c r="U181" s="140">
        <v>96.099858361284078</v>
      </c>
      <c r="V181" s="140">
        <v>505.81184205746405</v>
      </c>
      <c r="W181" s="140">
        <v>219.92363065432085</v>
      </c>
      <c r="X181" s="140">
        <v>1273.7866793510011</v>
      </c>
      <c r="Y181" s="140">
        <v>1.5</v>
      </c>
      <c r="Z181" s="140">
        <v>7.4355584930601449E-3</v>
      </c>
      <c r="AA181" s="140">
        <v>7.435558493060145</v>
      </c>
      <c r="AB181" s="155">
        <v>0.1412860337052213</v>
      </c>
      <c r="AC181" s="155">
        <v>0.81832164727638645</v>
      </c>
      <c r="AD181" s="155">
        <v>0.96364838070059478</v>
      </c>
    </row>
    <row r="182" spans="1:30" x14ac:dyDescent="0.25">
      <c r="A182" s="132" t="s">
        <v>54</v>
      </c>
      <c r="B182" s="33">
        <v>43221</v>
      </c>
      <c r="C182" s="143">
        <v>0.7744167604183323</v>
      </c>
      <c r="D182" s="143">
        <v>38.089394920394149</v>
      </c>
      <c r="E182" s="143">
        <v>0.494287596105353</v>
      </c>
      <c r="F182" s="143">
        <v>1.66309412390401</v>
      </c>
      <c r="G182" s="143">
        <v>323.82030160488603</v>
      </c>
      <c r="H182" s="143">
        <v>6.3806786490803916E-2</v>
      </c>
      <c r="I182" s="143">
        <v>1.5012374076253581</v>
      </c>
      <c r="J182" s="143">
        <v>0.34451204540644431</v>
      </c>
      <c r="K182" s="143">
        <v>22.143494572721057</v>
      </c>
      <c r="L182" s="143">
        <v>2.0714129558012582</v>
      </c>
      <c r="M182" s="143">
        <v>63.002831257264248</v>
      </c>
      <c r="N182" s="140">
        <v>10.841834645856652</v>
      </c>
      <c r="O182" s="140">
        <v>533.25152888551804</v>
      </c>
      <c r="P182" s="140">
        <v>6.920026345474942</v>
      </c>
      <c r="Q182" s="140">
        <v>51.555917841024311</v>
      </c>
      <c r="R182" s="140">
        <v>9099.350475097297</v>
      </c>
      <c r="S182" s="140">
        <v>1.9780103812149215</v>
      </c>
      <c r="T182" s="140">
        <v>21.017323706755015</v>
      </c>
      <c r="U182" s="140">
        <v>10.679873407599773</v>
      </c>
      <c r="V182" s="140">
        <v>310.00892401809477</v>
      </c>
      <c r="W182" s="140">
        <v>64.213801629838997</v>
      </c>
      <c r="X182" s="140">
        <v>882.0396376016995</v>
      </c>
      <c r="Y182" s="140">
        <v>2.083333333335417E-2</v>
      </c>
      <c r="Z182" s="140">
        <v>3.4841856683829513E-3</v>
      </c>
      <c r="AA182" s="140">
        <v>3.4841856683829513</v>
      </c>
      <c r="AB182" s="155">
        <v>1.933051455513252E-2</v>
      </c>
      <c r="AC182" s="155">
        <v>0.26552360427357891</v>
      </c>
      <c r="AD182" s="155">
        <v>6.271534203095586E-3</v>
      </c>
    </row>
    <row r="183" spans="1:30" x14ac:dyDescent="0.25">
      <c r="A183" s="132" t="s">
        <v>54</v>
      </c>
      <c r="B183" s="33">
        <v>43282</v>
      </c>
      <c r="C183" s="143">
        <v>1.732793560203969</v>
      </c>
      <c r="D183" s="143">
        <v>61.185532522166909</v>
      </c>
      <c r="E183" s="143">
        <v>0.41223084331069504</v>
      </c>
      <c r="F183" s="143">
        <v>0.41616989029560847</v>
      </c>
      <c r="G183" s="143">
        <v>387.91083175360848</v>
      </c>
      <c r="H183" s="143">
        <v>0.44502838398910277</v>
      </c>
      <c r="I183" s="143">
        <v>32.472031629598241</v>
      </c>
      <c r="J183" s="143">
        <v>0.43022209827010283</v>
      </c>
      <c r="K183" s="143">
        <v>18.583472177577711</v>
      </c>
      <c r="L183" s="143">
        <v>1.2914203725548141</v>
      </c>
      <c r="M183" s="143">
        <v>114.38606073285752</v>
      </c>
      <c r="N183" s="140">
        <v>24.259109842855565</v>
      </c>
      <c r="O183" s="140">
        <v>856.59745531033673</v>
      </c>
      <c r="P183" s="140">
        <v>5.7712318063497303</v>
      </c>
      <c r="Q183" s="140">
        <v>12.901266599163863</v>
      </c>
      <c r="R183" s="140">
        <v>10900.294372276399</v>
      </c>
      <c r="S183" s="140">
        <v>13.795879903662186</v>
      </c>
      <c r="T183" s="140">
        <v>454.60844281437539</v>
      </c>
      <c r="U183" s="140">
        <v>13.336885046373187</v>
      </c>
      <c r="V183" s="140">
        <v>260.16861048608797</v>
      </c>
      <c r="W183" s="140">
        <v>40.034031549199241</v>
      </c>
      <c r="X183" s="140">
        <v>1601.4048502600053</v>
      </c>
      <c r="Y183" s="140">
        <v>35.740740740740762</v>
      </c>
      <c r="Z183" s="140">
        <v>1.0283578708946771E-2</v>
      </c>
      <c r="AA183" s="140">
        <v>10.28357870894677</v>
      </c>
      <c r="AB183" s="155">
        <v>3.5570285090436839E-2</v>
      </c>
      <c r="AC183" s="155">
        <v>1.422850131867273</v>
      </c>
      <c r="AD183" s="155">
        <v>31.75569105322765</v>
      </c>
    </row>
    <row r="184" spans="1:30" x14ac:dyDescent="0.25">
      <c r="A184" s="138" t="s">
        <v>54</v>
      </c>
      <c r="B184" s="33">
        <v>43313</v>
      </c>
      <c r="C184" s="143">
        <v>5.099772624530539</v>
      </c>
      <c r="D184" s="143">
        <v>58.229555516143463</v>
      </c>
      <c r="E184" s="143">
        <v>0.31712502520973601</v>
      </c>
      <c r="F184" s="143">
        <v>0.196079242669222</v>
      </c>
      <c r="G184" s="143">
        <v>385.7940370209422</v>
      </c>
      <c r="H184" s="143">
        <v>0.52523597519856158</v>
      </c>
      <c r="I184" s="143">
        <v>10.240459244877323</v>
      </c>
      <c r="J184" s="143">
        <v>0.90263266728246516</v>
      </c>
      <c r="K184" s="143">
        <v>9.0323680179130648</v>
      </c>
      <c r="L184" s="143">
        <v>1.6239478851502487</v>
      </c>
      <c r="M184" s="143">
        <v>82.919280428674128</v>
      </c>
      <c r="N184" s="140">
        <v>71.39681674342755</v>
      </c>
      <c r="O184" s="140">
        <v>815.21377722600846</v>
      </c>
      <c r="P184" s="140">
        <v>4.4397503529363043</v>
      </c>
      <c r="Q184" s="140">
        <v>6.0784565227458822</v>
      </c>
      <c r="R184" s="140">
        <v>10840.812440288477</v>
      </c>
      <c r="S184" s="140">
        <v>16.282315231155408</v>
      </c>
      <c r="T184" s="140">
        <v>143.36642942828252</v>
      </c>
      <c r="U184" s="140">
        <v>27.981612685756421</v>
      </c>
      <c r="V184" s="140">
        <v>126.45315225078291</v>
      </c>
      <c r="W184" s="140">
        <v>50.342384439657707</v>
      </c>
      <c r="X184" s="140">
        <v>1160.8699260014378</v>
      </c>
      <c r="Y184" s="153">
        <v>30.777777777777757</v>
      </c>
      <c r="Z184" s="140">
        <v>2.7050359712230214E-3</v>
      </c>
      <c r="AA184" s="140">
        <v>2.7050359712230216</v>
      </c>
      <c r="AB184" s="155">
        <v>1.1765775811946017E-2</v>
      </c>
      <c r="AC184" s="155">
        <v>0.27131284002915906</v>
      </c>
      <c r="AD184" s="155">
        <v>7.1932316546762545</v>
      </c>
    </row>
    <row r="185" spans="1:30" x14ac:dyDescent="0.25">
      <c r="A185" s="138" t="s">
        <v>54</v>
      </c>
      <c r="B185" s="33">
        <v>43344</v>
      </c>
      <c r="C185" s="143">
        <v>1.0647937253087036</v>
      </c>
      <c r="D185" s="143">
        <v>56.031767117708213</v>
      </c>
      <c r="E185" s="143">
        <v>0.1852236773443855</v>
      </c>
      <c r="F185" s="143">
        <v>0.48454944373098152</v>
      </c>
      <c r="G185" s="143">
        <v>164.88670514808501</v>
      </c>
      <c r="H185" s="143">
        <v>0.24968073621185866</v>
      </c>
      <c r="I185" s="143">
        <v>5.1860708657359433</v>
      </c>
      <c r="J185" s="143">
        <v>0.73756683310592452</v>
      </c>
      <c r="K185" s="143">
        <v>4.1881044499715685</v>
      </c>
      <c r="L185" s="143">
        <v>1.4717970130487648</v>
      </c>
      <c r="M185" s="143">
        <v>66.655959836068817</v>
      </c>
      <c r="N185" s="140">
        <v>14.907112154321851</v>
      </c>
      <c r="O185" s="140">
        <v>784.44473964791496</v>
      </c>
      <c r="P185" s="140">
        <v>2.5931314828213967</v>
      </c>
      <c r="Q185" s="140">
        <v>15.021032755660427</v>
      </c>
      <c r="R185" s="140">
        <v>4633.3164146611889</v>
      </c>
      <c r="S185" s="140">
        <v>7.7401028225676187</v>
      </c>
      <c r="T185" s="140">
        <v>72.604992120303208</v>
      </c>
      <c r="U185" s="140">
        <v>22.864571826283662</v>
      </c>
      <c r="V185" s="140">
        <v>58.633462299601959</v>
      </c>
      <c r="W185" s="140">
        <v>45.625707404511708</v>
      </c>
      <c r="X185" s="140">
        <v>933.18343770496347</v>
      </c>
      <c r="Y185" s="140">
        <v>0.52777777777776602</v>
      </c>
      <c r="Z185" s="140">
        <v>0.150390625</v>
      </c>
      <c r="AA185" s="140">
        <v>150.390625</v>
      </c>
      <c r="AB185" s="155">
        <v>0.59284903558737401</v>
      </c>
      <c r="AC185" s="155">
        <v>12.125552293678869</v>
      </c>
      <c r="AD185" s="155">
        <v>6.8578124999998469</v>
      </c>
    </row>
    <row r="186" spans="1:30" x14ac:dyDescent="0.25">
      <c r="A186" s="132" t="s">
        <v>54</v>
      </c>
      <c r="B186" s="33">
        <v>43374</v>
      </c>
      <c r="C186" s="143">
        <v>1.4917675436882487</v>
      </c>
      <c r="D186" s="143">
        <v>66.485183432941326</v>
      </c>
      <c r="E186" s="143">
        <v>0.4352668951236735</v>
      </c>
      <c r="F186" s="143">
        <v>1.7756140703906649</v>
      </c>
      <c r="G186" s="143">
        <v>235.25869051171651</v>
      </c>
      <c r="H186" s="143">
        <v>0.61161871377002353</v>
      </c>
      <c r="I186" s="143">
        <v>12.868648152619334</v>
      </c>
      <c r="J186" s="143">
        <v>1.2335002506623978</v>
      </c>
      <c r="K186" s="143">
        <v>12.521874555767241</v>
      </c>
      <c r="L186" s="143">
        <v>3.6207330348230862</v>
      </c>
      <c r="M186" s="143">
        <v>93.802740580139812</v>
      </c>
      <c r="N186" s="140">
        <v>20.884745611635481</v>
      </c>
      <c r="O186" s="140">
        <v>930.7925680611786</v>
      </c>
      <c r="P186" s="140">
        <v>6.0937365317314294</v>
      </c>
      <c r="Q186" s="140">
        <v>55.044036182110609</v>
      </c>
      <c r="R186" s="140">
        <v>6610.7692033792346</v>
      </c>
      <c r="S186" s="140">
        <v>18.960180126870728</v>
      </c>
      <c r="T186" s="140">
        <v>180.16107413667069</v>
      </c>
      <c r="U186" s="140">
        <v>38.238507770534333</v>
      </c>
      <c r="V186" s="140">
        <v>175.30624378074137</v>
      </c>
      <c r="W186" s="140">
        <v>112.24272407951567</v>
      </c>
      <c r="X186" s="140">
        <v>1313.2383681219574</v>
      </c>
      <c r="Y186" s="140">
        <v>8.4166666666666412</v>
      </c>
      <c r="Z186" s="140">
        <v>1.961906318973269E-2</v>
      </c>
      <c r="AA186" s="140">
        <v>19.619063189732689</v>
      </c>
      <c r="AB186" s="155">
        <v>0.19026118912064391</v>
      </c>
      <c r="AC186" s="155">
        <v>2.2260533639644327</v>
      </c>
      <c r="AD186" s="155">
        <v>14.266982751573568</v>
      </c>
    </row>
    <row r="187" spans="1:30" x14ac:dyDescent="0.25">
      <c r="A187" s="132" t="s">
        <v>54</v>
      </c>
      <c r="B187" s="33">
        <v>43435</v>
      </c>
      <c r="C187" s="143">
        <v>0.41752009383517996</v>
      </c>
      <c r="D187" s="143">
        <v>60.930870860856956</v>
      </c>
      <c r="E187" s="143">
        <v>9.6650113653292749E-2</v>
      </c>
      <c r="F187" s="143">
        <v>3.1295459497224449</v>
      </c>
      <c r="G187" s="143">
        <v>225.45974645343802</v>
      </c>
      <c r="H187" s="143">
        <v>4.5632919857733523</v>
      </c>
      <c r="I187" s="143">
        <v>2.5759085481387163</v>
      </c>
      <c r="J187" s="143">
        <v>2.8228788855413445</v>
      </c>
      <c r="K187" s="143">
        <v>0.94943764430114896</v>
      </c>
      <c r="L187" s="143">
        <v>10.515716821037142</v>
      </c>
      <c r="M187" s="143">
        <v>64.970387260785287</v>
      </c>
      <c r="N187" s="140">
        <v>5.845281313692519</v>
      </c>
      <c r="O187" s="140">
        <v>853.03219205199741</v>
      </c>
      <c r="P187" s="140">
        <v>1.3531015911460984</v>
      </c>
      <c r="Q187" s="140">
        <v>97.015924441395796</v>
      </c>
      <c r="R187" s="140">
        <v>6335.4188753416083</v>
      </c>
      <c r="S187" s="140">
        <v>141.46205155897391</v>
      </c>
      <c r="T187" s="140">
        <v>36.062719673942027</v>
      </c>
      <c r="U187" s="140">
        <v>87.50924545178168</v>
      </c>
      <c r="V187" s="140">
        <v>13.292127020216085</v>
      </c>
      <c r="W187" s="140">
        <v>325.9872214521514</v>
      </c>
      <c r="X187" s="140">
        <v>909.58542165099402</v>
      </c>
      <c r="Y187" s="140">
        <v>0.19999999999999185</v>
      </c>
      <c r="Z187" s="140">
        <v>1.0447035957240039E-2</v>
      </c>
      <c r="AA187" s="140">
        <v>10.44703595724004</v>
      </c>
      <c r="AB187" s="155">
        <v>0.29424385936322472</v>
      </c>
      <c r="AC187" s="155">
        <v>0.82101354677302574</v>
      </c>
      <c r="AD187" s="155">
        <v>0.18052478134110056</v>
      </c>
    </row>
    <row r="188" spans="1:30" x14ac:dyDescent="0.25">
      <c r="A188" s="132" t="s">
        <v>54</v>
      </c>
      <c r="B188" s="33">
        <v>43497</v>
      </c>
      <c r="C188" s="143">
        <v>0.48</v>
      </c>
      <c r="D188" s="143">
        <v>63.52</v>
      </c>
      <c r="E188" s="143">
        <v>0.22</v>
      </c>
      <c r="F188" s="143">
        <v>1</v>
      </c>
      <c r="G188" s="143">
        <v>484.57</v>
      </c>
      <c r="H188" s="143">
        <v>0.26</v>
      </c>
      <c r="I188" s="143">
        <v>5.18</v>
      </c>
      <c r="J188" s="143">
        <v>0</v>
      </c>
      <c r="K188" s="143">
        <v>8.99</v>
      </c>
      <c r="L188" s="143">
        <v>1.27</v>
      </c>
      <c r="M188" s="143">
        <v>78.39</v>
      </c>
      <c r="N188" s="140">
        <v>6.76</v>
      </c>
      <c r="O188" s="140">
        <v>889.25</v>
      </c>
      <c r="P188" s="140">
        <v>3.15</v>
      </c>
      <c r="Q188" s="140">
        <v>31.11</v>
      </c>
      <c r="R188" s="140">
        <v>13616.4</v>
      </c>
      <c r="S188" s="140">
        <v>8.08</v>
      </c>
      <c r="T188" s="140">
        <v>72.56</v>
      </c>
      <c r="U188" s="140">
        <v>0.09</v>
      </c>
      <c r="V188" s="140">
        <v>125.8</v>
      </c>
      <c r="W188" s="140">
        <v>39.28</v>
      </c>
      <c r="X188" s="140">
        <v>1097.51</v>
      </c>
      <c r="Y188" s="140">
        <v>8.8000000000000007</v>
      </c>
      <c r="Z188" s="140">
        <v>0.01</v>
      </c>
      <c r="AA188" s="140">
        <v>8.09</v>
      </c>
      <c r="AB188" s="155">
        <v>0</v>
      </c>
      <c r="AC188" s="155">
        <v>0.8</v>
      </c>
      <c r="AD188" s="155">
        <v>6.14</v>
      </c>
    </row>
    <row r="189" spans="1:30" x14ac:dyDescent="0.25">
      <c r="A189" s="132" t="s">
        <v>54</v>
      </c>
      <c r="B189" s="33">
        <v>43525</v>
      </c>
      <c r="C189" s="140">
        <v>0.87</v>
      </c>
      <c r="D189" s="140">
        <v>56.33</v>
      </c>
      <c r="E189" s="140">
        <v>0.34</v>
      </c>
      <c r="F189" s="140">
        <v>0.71</v>
      </c>
      <c r="G189" s="140">
        <v>447.94</v>
      </c>
      <c r="H189" s="140">
        <v>0.18</v>
      </c>
      <c r="I189" s="140">
        <v>3.98</v>
      </c>
      <c r="J189" s="140">
        <v>0.61</v>
      </c>
      <c r="K189" s="140">
        <v>13.06</v>
      </c>
      <c r="L189" s="140">
        <v>1.5</v>
      </c>
      <c r="M189" s="140">
        <v>74.58</v>
      </c>
      <c r="N189" s="140">
        <v>12.11</v>
      </c>
      <c r="O189" s="140">
        <v>788.59</v>
      </c>
      <c r="P189" s="140">
        <v>4.76</v>
      </c>
      <c r="Q189" s="140">
        <v>21.95</v>
      </c>
      <c r="R189" s="140">
        <v>12587</v>
      </c>
      <c r="S189" s="140">
        <v>5.72</v>
      </c>
      <c r="T189" s="140">
        <v>55.75</v>
      </c>
      <c r="U189" s="140">
        <v>18.87</v>
      </c>
      <c r="V189" s="140">
        <v>182.91</v>
      </c>
      <c r="W189" s="140">
        <v>46.55</v>
      </c>
      <c r="X189" s="140">
        <v>1044.1199999999999</v>
      </c>
      <c r="Y189" s="140">
        <v>2.6</v>
      </c>
      <c r="Z189" s="140">
        <v>0</v>
      </c>
      <c r="AA189" s="140">
        <v>2.77</v>
      </c>
      <c r="AB189" s="155">
        <v>0</v>
      </c>
      <c r="AC189" s="155">
        <v>0.2</v>
      </c>
      <c r="AD189" s="155">
        <v>0.61</v>
      </c>
    </row>
    <row r="190" spans="1:30" x14ac:dyDescent="0.25">
      <c r="A190" s="132" t="s">
        <v>54</v>
      </c>
      <c r="B190" s="33">
        <v>43556</v>
      </c>
      <c r="C190" s="140">
        <v>1.52</v>
      </c>
      <c r="D190" s="140">
        <v>63.23</v>
      </c>
      <c r="E190" s="140">
        <v>0.21</v>
      </c>
      <c r="F190" s="140">
        <v>1.0900000000000001</v>
      </c>
      <c r="G190" s="140">
        <v>456.11</v>
      </c>
      <c r="H190" s="140">
        <v>0.3</v>
      </c>
      <c r="I190" s="140">
        <v>3.91</v>
      </c>
      <c r="J190" s="140">
        <v>0.34</v>
      </c>
      <c r="K190" s="140">
        <v>15.26</v>
      </c>
      <c r="L190" s="140">
        <v>1.72</v>
      </c>
      <c r="M190" s="140">
        <v>84.13</v>
      </c>
      <c r="N190" s="140">
        <v>21.29</v>
      </c>
      <c r="O190" s="140">
        <v>885.25</v>
      </c>
      <c r="P190" s="140">
        <v>2.93</v>
      </c>
      <c r="Q190" s="140">
        <v>33.770000000000003</v>
      </c>
      <c r="R190" s="140">
        <v>12816.57</v>
      </c>
      <c r="S190" s="140">
        <v>9.17</v>
      </c>
      <c r="T190" s="140">
        <v>54.7</v>
      </c>
      <c r="U190" s="140">
        <v>10.51</v>
      </c>
      <c r="V190" s="140">
        <v>213.57</v>
      </c>
      <c r="W190" s="140">
        <v>53.45</v>
      </c>
      <c r="X190" s="140">
        <v>1177.76</v>
      </c>
      <c r="Y190" s="140">
        <v>1.8</v>
      </c>
      <c r="Z190" s="140">
        <v>0.01</v>
      </c>
      <c r="AA190" s="140">
        <v>5.84</v>
      </c>
      <c r="AB190" s="155">
        <v>0</v>
      </c>
      <c r="AC190" s="155">
        <v>0.6</v>
      </c>
      <c r="AD190" s="155">
        <v>0.93</v>
      </c>
    </row>
    <row r="191" spans="1:30" x14ac:dyDescent="0.25">
      <c r="A191" s="132" t="s">
        <v>54</v>
      </c>
      <c r="B191" s="33">
        <v>43586</v>
      </c>
      <c r="C191" s="140">
        <v>1.77</v>
      </c>
      <c r="D191" s="140">
        <v>68.44</v>
      </c>
      <c r="E191" s="140">
        <v>0.25</v>
      </c>
      <c r="F191" s="140">
        <v>0.95</v>
      </c>
      <c r="G191" s="140">
        <v>548.22</v>
      </c>
      <c r="H191" s="140">
        <v>0.24</v>
      </c>
      <c r="I191" s="140">
        <v>4.08</v>
      </c>
      <c r="J191" s="140">
        <v>0.52</v>
      </c>
      <c r="K191" s="140">
        <v>20.399999999999999</v>
      </c>
      <c r="L191" s="140">
        <v>1.71</v>
      </c>
      <c r="M191" s="140">
        <v>94.93</v>
      </c>
      <c r="N191" s="140">
        <v>24.72</v>
      </c>
      <c r="O191" s="140">
        <v>958.15</v>
      </c>
      <c r="P191" s="140">
        <v>3.45</v>
      </c>
      <c r="Q191" s="140">
        <v>29.48</v>
      </c>
      <c r="R191" s="140">
        <v>15404.89</v>
      </c>
      <c r="S191" s="140">
        <v>7.32</v>
      </c>
      <c r="T191" s="140">
        <v>57.14</v>
      </c>
      <c r="U191" s="140">
        <v>16.23</v>
      </c>
      <c r="V191" s="140">
        <v>285.58</v>
      </c>
      <c r="W191" s="140">
        <v>53.02</v>
      </c>
      <c r="X191" s="140">
        <v>1329.04</v>
      </c>
      <c r="Y191" s="140">
        <v>0.02</v>
      </c>
      <c r="Z191" s="140">
        <v>0.01</v>
      </c>
      <c r="AA191" s="140">
        <v>5.46</v>
      </c>
      <c r="AB191" s="155">
        <v>0</v>
      </c>
      <c r="AC191" s="155">
        <v>0.6</v>
      </c>
      <c r="AD191" s="155">
        <v>0.01</v>
      </c>
    </row>
    <row r="192" spans="1:30" ht="15.75" x14ac:dyDescent="0.25">
      <c r="A192" s="95" t="s">
        <v>54</v>
      </c>
      <c r="B192" s="33">
        <v>43647</v>
      </c>
      <c r="C192" s="145">
        <v>1.8757279283724706</v>
      </c>
      <c r="D192" s="88">
        <v>66.729165591277152</v>
      </c>
      <c r="E192" s="88">
        <v>0.22425927580969801</v>
      </c>
      <c r="F192" s="88">
        <v>0.69218707301892102</v>
      </c>
      <c r="G192" s="88">
        <v>564.29230406721956</v>
      </c>
      <c r="H192" s="88">
        <v>0.61191370455242344</v>
      </c>
      <c r="I192" s="88">
        <v>5.2823449491432042</v>
      </c>
      <c r="J192" s="88">
        <v>1.8286870945817133</v>
      </c>
      <c r="K192" s="88">
        <v>11.627710335441634</v>
      </c>
      <c r="L192" s="88">
        <v>3.1327878721530578</v>
      </c>
      <c r="M192" s="88">
        <v>85.739208080044165</v>
      </c>
      <c r="N192" s="87">
        <v>26.26019099721459</v>
      </c>
      <c r="O192" s="87">
        <v>934.20831827788015</v>
      </c>
      <c r="P192" s="87">
        <v>3.1396298613357723</v>
      </c>
      <c r="Q192" s="87">
        <v>9.6906190222648938</v>
      </c>
      <c r="R192" s="87">
        <v>7900.0922569410741</v>
      </c>
      <c r="S192" s="87">
        <v>8.5667918637339291</v>
      </c>
      <c r="T192" s="87">
        <v>73.952829288004864</v>
      </c>
      <c r="U192" s="87">
        <v>25.601619324143986</v>
      </c>
      <c r="V192" s="87">
        <v>162.78794469618288</v>
      </c>
      <c r="W192" s="87">
        <v>43.859030210142805</v>
      </c>
      <c r="X192" s="87">
        <v>1200.3489131206184</v>
      </c>
      <c r="Y192" s="87">
        <v>2.5833333333333264</v>
      </c>
      <c r="Z192" s="87">
        <v>5.9447983014861989E-2</v>
      </c>
      <c r="AA192" s="87">
        <v>59.44798301486199</v>
      </c>
      <c r="AB192" s="85">
        <v>0.22527338828954876</v>
      </c>
      <c r="AC192" s="85">
        <v>6.1653590034424628</v>
      </c>
      <c r="AD192" s="84">
        <v>13.268789808917159</v>
      </c>
    </row>
    <row r="193" spans="1:30" x14ac:dyDescent="0.25">
      <c r="A193" s="95" t="s">
        <v>54</v>
      </c>
      <c r="B193" s="33">
        <v>43678</v>
      </c>
      <c r="C193" s="88">
        <v>2.3590906940671355</v>
      </c>
      <c r="D193" s="88">
        <v>69.859648947644843</v>
      </c>
      <c r="E193" s="88">
        <v>0.104048905246858</v>
      </c>
      <c r="F193" s="88">
        <v>0.19369634056332302</v>
      </c>
      <c r="G193" s="88">
        <v>576.52880979935253</v>
      </c>
      <c r="H193" s="88">
        <v>0.50923278763485536</v>
      </c>
      <c r="I193" s="88">
        <v>10.133235067316891</v>
      </c>
      <c r="J193" s="88">
        <v>1.3510806608684138</v>
      </c>
      <c r="K193" s="88">
        <v>3.8729889629441345</v>
      </c>
      <c r="L193" s="88">
        <v>2.0540097890665923</v>
      </c>
      <c r="M193" s="88">
        <v>86.329012577219856</v>
      </c>
      <c r="N193" s="87">
        <v>33.027269716939898</v>
      </c>
      <c r="O193" s="87">
        <v>978.03508526702785</v>
      </c>
      <c r="P193" s="87">
        <v>1.4566846734560119</v>
      </c>
      <c r="Q193" s="87">
        <v>2.7117487678865224</v>
      </c>
      <c r="R193" s="87">
        <v>8071.4033371909354</v>
      </c>
      <c r="S193" s="87">
        <v>7.1292590268879747</v>
      </c>
      <c r="T193" s="87">
        <v>141.86529094243647</v>
      </c>
      <c r="U193" s="87">
        <v>18.915129252157794</v>
      </c>
      <c r="V193" s="87">
        <v>54.221845481217883</v>
      </c>
      <c r="W193" s="87">
        <v>28.756137046932292</v>
      </c>
      <c r="X193" s="87">
        <v>1208.606176081078</v>
      </c>
      <c r="Y193" s="87">
        <v>22.638888888888864</v>
      </c>
      <c r="Z193" s="87">
        <v>4.6675879011208359E-3</v>
      </c>
      <c r="AA193" s="87">
        <v>4.6675879011208359</v>
      </c>
      <c r="AB193" s="85">
        <v>1.1596763292183399E-2</v>
      </c>
      <c r="AC193" s="85">
        <v>0.48740620878973084</v>
      </c>
      <c r="AD193" s="84">
        <v>9.1298019345923453</v>
      </c>
    </row>
    <row r="194" spans="1:30" x14ac:dyDescent="0.25">
      <c r="A194" s="95" t="s">
        <v>54</v>
      </c>
      <c r="B194" s="33">
        <v>43709</v>
      </c>
      <c r="C194" s="88">
        <v>0.7369242257285803</v>
      </c>
      <c r="D194" s="88">
        <v>65.702104978466636</v>
      </c>
      <c r="E194" s="88">
        <v>0.12300608436635549</v>
      </c>
      <c r="F194" s="88">
        <v>0.47144633122788299</v>
      </c>
      <c r="G194" s="88">
        <v>1172.0255436500802</v>
      </c>
      <c r="H194" s="88">
        <v>0.18975999911481256</v>
      </c>
      <c r="I194" s="88">
        <v>8.3450745414684775</v>
      </c>
      <c r="J194" s="88">
        <v>0.39560632598193318</v>
      </c>
      <c r="K194" s="88">
        <v>65.694982631351763</v>
      </c>
      <c r="L194" s="88">
        <v>1.0568126563246287</v>
      </c>
      <c r="M194" s="88">
        <v>140.6020924613818</v>
      </c>
      <c r="N194" s="87">
        <v>10.316939160200125</v>
      </c>
      <c r="O194" s="87">
        <v>919.82946969853288</v>
      </c>
      <c r="P194" s="87">
        <v>1.7220851811289768</v>
      </c>
      <c r="Q194" s="87">
        <v>6.6002486371903615</v>
      </c>
      <c r="R194" s="87">
        <v>16408.357611101121</v>
      </c>
      <c r="S194" s="87">
        <v>2.6566399876073756</v>
      </c>
      <c r="T194" s="87">
        <v>116.83104358055868</v>
      </c>
      <c r="U194" s="87">
        <v>5.5384885637470642</v>
      </c>
      <c r="V194" s="87">
        <v>919.72975683892469</v>
      </c>
      <c r="W194" s="87">
        <v>14.795377188544801</v>
      </c>
      <c r="X194" s="87">
        <v>1968.4292944593453</v>
      </c>
      <c r="Y194" s="87">
        <v>9.7166666666666472</v>
      </c>
      <c r="Z194" s="87">
        <v>2.8771760154738877E-3</v>
      </c>
      <c r="AA194" s="87">
        <v>2.8771760154738879</v>
      </c>
      <c r="AB194" s="85">
        <v>3.6779533390169784E-3</v>
      </c>
      <c r="AC194" s="85">
        <v>0.48932791668068681</v>
      </c>
      <c r="AD194" s="84">
        <v>2.4154468085106338</v>
      </c>
    </row>
    <row r="195" spans="1:30" ht="15.75" x14ac:dyDescent="0.25">
      <c r="A195" s="139" t="s">
        <v>54</v>
      </c>
      <c r="B195" s="33">
        <v>43739</v>
      </c>
      <c r="C195" s="111">
        <v>7.1056593583406968</v>
      </c>
      <c r="D195" s="88">
        <v>146.24461685977721</v>
      </c>
      <c r="E195" s="88">
        <v>1.064092390429785</v>
      </c>
      <c r="F195" s="88">
        <v>0.2313906193986725</v>
      </c>
      <c r="G195" s="88">
        <v>272.81985240323377</v>
      </c>
      <c r="H195" s="88">
        <v>1.1735838413121948</v>
      </c>
      <c r="I195" s="88">
        <v>14.607935030511754</v>
      </c>
      <c r="J195" s="88">
        <v>1.794672750771535</v>
      </c>
      <c r="K195" s="88">
        <v>152.38830523837746</v>
      </c>
      <c r="L195" s="88">
        <v>3.1996472114824024</v>
      </c>
      <c r="M195" s="88">
        <v>321.41060887743686</v>
      </c>
      <c r="N195" s="87">
        <v>99.479231016769759</v>
      </c>
      <c r="O195" s="87">
        <v>2047.4246360368809</v>
      </c>
      <c r="P195" s="87">
        <v>14.89729346601699</v>
      </c>
      <c r="Q195" s="87">
        <v>3.2394686715814149</v>
      </c>
      <c r="R195" s="87">
        <v>3819.477933645273</v>
      </c>
      <c r="S195" s="87">
        <v>16.43017377837073</v>
      </c>
      <c r="T195" s="87">
        <v>204.51109042716456</v>
      </c>
      <c r="U195" s="87">
        <v>25.125418510801488</v>
      </c>
      <c r="V195" s="87">
        <v>2133.4362733372845</v>
      </c>
      <c r="W195" s="87">
        <v>44.795060960753631</v>
      </c>
      <c r="X195" s="87">
        <v>4499.7485242841158</v>
      </c>
      <c r="Y195" s="87">
        <v>1.4166666666666379</v>
      </c>
      <c r="Z195" s="87">
        <v>4.0449438202247185E-3</v>
      </c>
      <c r="AA195" s="87">
        <v>4.0449438202247183</v>
      </c>
      <c r="AB195" s="85">
        <v>1.5655118832845847E-2</v>
      </c>
      <c r="AC195" s="85">
        <v>1.5725862707790237</v>
      </c>
      <c r="AD195" s="84">
        <v>0.49510112359549546</v>
      </c>
    </row>
    <row r="196" spans="1:30" x14ac:dyDescent="0.25">
      <c r="A196" s="112" t="s">
        <v>54</v>
      </c>
      <c r="B196" s="33">
        <v>43770</v>
      </c>
      <c r="C196" s="113">
        <v>2.8877966517996199</v>
      </c>
      <c r="D196" s="88">
        <v>69.337404327112253</v>
      </c>
      <c r="E196" s="88">
        <v>0.22125199685174049</v>
      </c>
      <c r="F196" s="88">
        <v>0.44209035015926101</v>
      </c>
      <c r="G196" s="88">
        <v>368.74579960984698</v>
      </c>
      <c r="H196" s="88">
        <v>0.26701407276716793</v>
      </c>
      <c r="I196" s="88">
        <v>3.8451240838390106</v>
      </c>
      <c r="J196" s="88">
        <v>0.72326617832958329</v>
      </c>
      <c r="K196" s="88">
        <v>71.281096447274763</v>
      </c>
      <c r="L196" s="88">
        <v>1.4323706012560122</v>
      </c>
      <c r="M196" s="88">
        <v>147.57267350687738</v>
      </c>
      <c r="N196" s="87">
        <v>40.429153125194681</v>
      </c>
      <c r="O196" s="87">
        <v>970.72366057957151</v>
      </c>
      <c r="P196" s="87">
        <v>3.0975279559243667</v>
      </c>
      <c r="Q196" s="87">
        <v>6.1892649022296542</v>
      </c>
      <c r="R196" s="87">
        <v>5162.4411945378579</v>
      </c>
      <c r="S196" s="87">
        <v>3.738197018740351</v>
      </c>
      <c r="T196" s="87">
        <v>53.831737173746149</v>
      </c>
      <c r="U196" s="87">
        <v>10.125726496614167</v>
      </c>
      <c r="V196" s="87">
        <v>997.93535026184668</v>
      </c>
      <c r="W196" s="87">
        <v>20.05318841758417</v>
      </c>
      <c r="X196" s="87">
        <v>2066.0174290962832</v>
      </c>
      <c r="Y196" s="87">
        <v>24.966666666666654</v>
      </c>
      <c r="Z196" s="87">
        <v>4.9815498154981552E-3</v>
      </c>
      <c r="AA196" s="87">
        <v>4.9815498154981555</v>
      </c>
      <c r="AB196" s="85">
        <v>8.6310106901365969E-3</v>
      </c>
      <c r="AC196" s="85">
        <v>0.88922609937192065</v>
      </c>
      <c r="AD196" s="84">
        <v>10.745800738007375</v>
      </c>
    </row>
    <row r="197" spans="1:30" x14ac:dyDescent="0.25">
      <c r="A197" s="132" t="s">
        <v>59</v>
      </c>
      <c r="B197" s="33">
        <v>43617</v>
      </c>
      <c r="C197" s="140">
        <v>2.2642781481419574</v>
      </c>
      <c r="D197" s="140">
        <v>65.578893502584194</v>
      </c>
      <c r="E197" s="140">
        <v>0.363651742773557</v>
      </c>
      <c r="F197" s="140">
        <v>0.53646217811689256</v>
      </c>
      <c r="G197" s="140">
        <v>429.22400607994348</v>
      </c>
      <c r="H197" s="140">
        <v>1.0808681999064169</v>
      </c>
      <c r="I197" s="140">
        <v>13.913694986656951</v>
      </c>
      <c r="J197" s="140">
        <v>0.80860248572984217</v>
      </c>
      <c r="K197" s="140">
        <v>14.238172552213086</v>
      </c>
      <c r="L197" s="140">
        <v>2.4259328637531516</v>
      </c>
      <c r="M197" s="140">
        <v>96.35869093236974</v>
      </c>
      <c r="N197" s="140">
        <v>31.699894073987402</v>
      </c>
      <c r="O197" s="140">
        <v>918.10450903617868</v>
      </c>
      <c r="P197" s="140">
        <v>5.0911243988297983</v>
      </c>
      <c r="Q197" s="140">
        <v>7.5104704936364959</v>
      </c>
      <c r="R197" s="140">
        <v>6009.1360851192085</v>
      </c>
      <c r="S197" s="140">
        <v>15.132154798689836</v>
      </c>
      <c r="T197" s="140">
        <v>194.79172981319732</v>
      </c>
      <c r="U197" s="140">
        <v>11.320434800217789</v>
      </c>
      <c r="V197" s="140">
        <v>199.33441573098321</v>
      </c>
      <c r="W197" s="140">
        <v>33.963060092544126</v>
      </c>
      <c r="X197" s="140">
        <v>1349.0216730531763</v>
      </c>
      <c r="Y197" s="140">
        <v>9.0277777777777857</v>
      </c>
      <c r="Z197" s="140">
        <v>4.438347320852163E-3</v>
      </c>
      <c r="AA197" s="140">
        <v>4.4383473208521629</v>
      </c>
      <c r="AB197" s="155">
        <v>1.3023923624900718E-2</v>
      </c>
      <c r="AC197" s="155">
        <v>0.51731366933091461</v>
      </c>
      <c r="AD197" s="155">
        <v>3.4619109102646899</v>
      </c>
    </row>
    <row r="198" spans="1:30" x14ac:dyDescent="0.25">
      <c r="A198" s="132" t="s">
        <v>170</v>
      </c>
      <c r="B198" s="33">
        <v>43617</v>
      </c>
      <c r="C198" s="140">
        <v>9.0734940603969587</v>
      </c>
      <c r="D198" s="140">
        <v>31.197720763192606</v>
      </c>
      <c r="E198" s="140">
        <v>2.7058693607502899</v>
      </c>
      <c r="F198" s="140">
        <v>0.50133371612867106</v>
      </c>
      <c r="G198" s="140">
        <v>353.69833844745597</v>
      </c>
      <c r="H198" s="140">
        <v>0.95201423637933258</v>
      </c>
      <c r="I198" s="140">
        <v>13.108820147958934</v>
      </c>
      <c r="J198" s="140">
        <v>1.5761971551733185</v>
      </c>
      <c r="K198" s="140">
        <v>46.376859025796762</v>
      </c>
      <c r="L198" s="140">
        <v>3.0295451076813222</v>
      </c>
      <c r="M198" s="140">
        <v>102.46276335809556</v>
      </c>
      <c r="N198" s="140">
        <v>127.02891684555742</v>
      </c>
      <c r="O198" s="140">
        <v>436.76809068469652</v>
      </c>
      <c r="P198" s="140">
        <v>37.882171050504056</v>
      </c>
      <c r="Q198" s="140">
        <v>7.0186720258013953</v>
      </c>
      <c r="R198" s="140">
        <v>4951.7767382643833</v>
      </c>
      <c r="S198" s="140">
        <v>13.328199309310657</v>
      </c>
      <c r="T198" s="140">
        <v>183.52348207142506</v>
      </c>
      <c r="U198" s="140">
        <v>22.066760172426459</v>
      </c>
      <c r="V198" s="140">
        <v>649.27602636115466</v>
      </c>
      <c r="W198" s="140">
        <v>42.413631507538511</v>
      </c>
      <c r="X198" s="140">
        <v>1434.4786870133378</v>
      </c>
      <c r="Y198" s="140">
        <v>6.8333333333333055</v>
      </c>
      <c r="Z198" s="140"/>
      <c r="AA198" s="140"/>
      <c r="AB198" s="155"/>
      <c r="AC198" s="155"/>
      <c r="AD198" s="155"/>
    </row>
    <row r="199" spans="1:30" x14ac:dyDescent="0.25">
      <c r="A199" s="134" t="s">
        <v>42</v>
      </c>
      <c r="B199" s="33">
        <v>43191</v>
      </c>
      <c r="C199" s="140">
        <v>4.1850656033110631</v>
      </c>
      <c r="D199" s="140">
        <v>52.39447932070474</v>
      </c>
      <c r="E199" s="140">
        <v>2.2803235161227597</v>
      </c>
      <c r="F199" s="140">
        <v>1.689610486343879</v>
      </c>
      <c r="G199" s="140">
        <v>767.27651551740291</v>
      </c>
      <c r="H199" s="140">
        <v>0.70982466710115522</v>
      </c>
      <c r="I199" s="140">
        <v>9.3927334267713434</v>
      </c>
      <c r="J199" s="140">
        <v>1.3039599817822065</v>
      </c>
      <c r="K199" s="140">
        <v>47.756158716390608</v>
      </c>
      <c r="L199" s="140">
        <v>3.7033951352272405</v>
      </c>
      <c r="M199" s="140">
        <v>116.00876058330053</v>
      </c>
      <c r="N199" s="140">
        <v>58.590918446354884</v>
      </c>
      <c r="O199" s="140">
        <v>733.52271048986631</v>
      </c>
      <c r="P199" s="140">
        <v>31.924529225718636</v>
      </c>
      <c r="Q199" s="140">
        <v>52.377925076660247</v>
      </c>
      <c r="R199" s="140">
        <v>21560.470086039022</v>
      </c>
      <c r="S199" s="140">
        <v>22.004564680135811</v>
      </c>
      <c r="T199" s="140">
        <v>131.49826797479881</v>
      </c>
      <c r="U199" s="140">
        <v>40.422759435248402</v>
      </c>
      <c r="V199" s="140">
        <v>668.58622202946856</v>
      </c>
      <c r="W199" s="140">
        <v>114.80524919204446</v>
      </c>
      <c r="X199" s="140">
        <v>1624.1226481662075</v>
      </c>
      <c r="Y199" s="140">
        <v>11.1</v>
      </c>
      <c r="Z199" s="140">
        <v>0.68042430086788819</v>
      </c>
      <c r="AA199" s="140">
        <v>680.42430086788818</v>
      </c>
      <c r="AB199" s="155">
        <v>6.7492467144685895</v>
      </c>
      <c r="AC199" s="155">
        <v>95.479993503549636</v>
      </c>
      <c r="AD199" s="155">
        <v>652.55412150433949</v>
      </c>
    </row>
    <row r="200" spans="1:30" x14ac:dyDescent="0.25">
      <c r="A200" s="134" t="s">
        <v>42</v>
      </c>
      <c r="B200" s="33">
        <v>43221</v>
      </c>
      <c r="C200" s="140">
        <v>1.9657992578736374</v>
      </c>
      <c r="D200" s="140">
        <v>43.034145931808503</v>
      </c>
      <c r="E200" s="140">
        <v>0.83681745873469449</v>
      </c>
      <c r="F200" s="140">
        <v>1.223388442807545</v>
      </c>
      <c r="G200" s="140">
        <v>289.16582407445253</v>
      </c>
      <c r="H200" s="140">
        <v>7.5179558848719283E-2</v>
      </c>
      <c r="I200" s="140">
        <v>1.6906343322066888</v>
      </c>
      <c r="J200" s="140">
        <v>1.063091975035185</v>
      </c>
      <c r="K200" s="140">
        <v>19.546415593468719</v>
      </c>
      <c r="L200" s="140">
        <v>2.361659976691449</v>
      </c>
      <c r="M200" s="140">
        <v>67.073812574092244</v>
      </c>
      <c r="N200" s="140">
        <v>27.521189610230923</v>
      </c>
      <c r="O200" s="140">
        <v>602.47804304531905</v>
      </c>
      <c r="P200" s="140">
        <v>11.715444422285723</v>
      </c>
      <c r="Q200" s="140">
        <v>37.925041727033893</v>
      </c>
      <c r="R200" s="140">
        <v>8125.5596564921161</v>
      </c>
      <c r="S200" s="140">
        <v>2.3305663243102979</v>
      </c>
      <c r="T200" s="140">
        <v>23.668880650893644</v>
      </c>
      <c r="U200" s="140">
        <v>32.955851226090736</v>
      </c>
      <c r="V200" s="140">
        <v>273.64981830856209</v>
      </c>
      <c r="W200" s="140">
        <v>73.211459277434926</v>
      </c>
      <c r="X200" s="140">
        <v>939.03337603729142</v>
      </c>
      <c r="Y200" s="140">
        <v>7.8888888888889142</v>
      </c>
      <c r="Z200" s="140">
        <v>0.737325461531253</v>
      </c>
      <c r="AA200" s="140">
        <v>737.32546153125304</v>
      </c>
      <c r="AB200" s="155">
        <v>4.6639301472960106</v>
      </c>
      <c r="AC200" s="155">
        <v>59.821045981627378</v>
      </c>
      <c r="AD200" s="155">
        <v>502.56103457970357</v>
      </c>
    </row>
    <row r="201" spans="1:30" x14ac:dyDescent="0.25">
      <c r="A201" s="132" t="s">
        <v>42</v>
      </c>
      <c r="B201" s="33">
        <v>43282</v>
      </c>
      <c r="C201" s="140">
        <v>3.0810469105978688</v>
      </c>
      <c r="D201" s="140">
        <v>43.129166648072328</v>
      </c>
      <c r="E201" s="140">
        <v>0.67400761519562302</v>
      </c>
      <c r="F201" s="140">
        <v>0.69013851034570495</v>
      </c>
      <c r="G201" s="140">
        <v>379.43359521249351</v>
      </c>
      <c r="H201" s="140">
        <v>0.85704633549259657</v>
      </c>
      <c r="I201" s="140">
        <v>12.577346933290693</v>
      </c>
      <c r="J201" s="140">
        <v>0.73659065520501477</v>
      </c>
      <c r="K201" s="140">
        <v>21.063135974154854</v>
      </c>
      <c r="L201" s="140">
        <v>2.2837755010433165</v>
      </c>
      <c r="M201" s="140">
        <v>80.52470408131137</v>
      </c>
      <c r="N201" s="140">
        <v>43.134656748370162</v>
      </c>
      <c r="O201" s="140">
        <v>603.80833307301259</v>
      </c>
      <c r="P201" s="140">
        <v>9.4361066127387225</v>
      </c>
      <c r="Q201" s="140">
        <v>21.394293820716854</v>
      </c>
      <c r="R201" s="140">
        <v>10662.084025471067</v>
      </c>
      <c r="S201" s="140">
        <v>26.568436400270492</v>
      </c>
      <c r="T201" s="140">
        <v>176.08285706606969</v>
      </c>
      <c r="U201" s="140">
        <v>22.834310311355459</v>
      </c>
      <c r="V201" s="140">
        <v>294.88390363816796</v>
      </c>
      <c r="W201" s="140">
        <v>70.797040532342805</v>
      </c>
      <c r="X201" s="140">
        <v>1127.3458571383592</v>
      </c>
      <c r="Y201" s="140">
        <v>36.041666666666693</v>
      </c>
      <c r="Z201" s="140">
        <v>1.4528613959642738</v>
      </c>
      <c r="AA201" s="140">
        <v>1452.8613959642737</v>
      </c>
      <c r="AB201" s="155">
        <v>8.8869560087196433</v>
      </c>
      <c r="AC201" s="155">
        <v>141.51259662364026</v>
      </c>
      <c r="AD201" s="155">
        <v>4524.2103870327519</v>
      </c>
    </row>
    <row r="202" spans="1:30" x14ac:dyDescent="0.25">
      <c r="A202" s="132" t="s">
        <v>42</v>
      </c>
      <c r="B202" s="33">
        <v>43313</v>
      </c>
      <c r="C202" s="140">
        <v>6.3383813576870445</v>
      </c>
      <c r="D202" s="140">
        <v>40.078292077339853</v>
      </c>
      <c r="E202" s="140">
        <v>0.53461783132934304</v>
      </c>
      <c r="F202" s="140">
        <v>0.5196507065511895</v>
      </c>
      <c r="G202" s="140">
        <v>641.56769820206603</v>
      </c>
      <c r="H202" s="140">
        <v>0.70864989322550298</v>
      </c>
      <c r="I202" s="140">
        <v>12.181512380756431</v>
      </c>
      <c r="J202" s="140">
        <v>1.129221784288017</v>
      </c>
      <c r="K202" s="140">
        <v>15.950683530322536</v>
      </c>
      <c r="L202" s="140">
        <v>2.3575223840647093</v>
      </c>
      <c r="M202" s="140">
        <v>75.083487177435202</v>
      </c>
      <c r="N202" s="140">
        <v>88.73733900761863</v>
      </c>
      <c r="O202" s="140">
        <v>561.096089082758</v>
      </c>
      <c r="P202" s="140">
        <v>7.4846496386108026</v>
      </c>
      <c r="Q202" s="140">
        <v>16.109171903086875</v>
      </c>
      <c r="R202" s="140">
        <v>18028.052319478058</v>
      </c>
      <c r="S202" s="140">
        <v>21.968146689990594</v>
      </c>
      <c r="T202" s="140">
        <v>170.54117333059003</v>
      </c>
      <c r="U202" s="140">
        <v>35.005875312928524</v>
      </c>
      <c r="V202" s="140">
        <v>223.3095694245155</v>
      </c>
      <c r="W202" s="140">
        <v>73.083193906005988</v>
      </c>
      <c r="X202" s="140">
        <v>1051.1688204840927</v>
      </c>
      <c r="Y202" s="153">
        <v>53.233333333333327</v>
      </c>
      <c r="Z202" s="140">
        <v>2.0901639344262297</v>
      </c>
      <c r="AA202" s="140">
        <v>2090.1639344262298</v>
      </c>
      <c r="AB202" s="155">
        <v>13.198105968337082</v>
      </c>
      <c r="AC202" s="155">
        <v>189.8307496139798</v>
      </c>
      <c r="AD202" s="155">
        <v>9613.4163934426233</v>
      </c>
    </row>
    <row r="203" spans="1:30" x14ac:dyDescent="0.25">
      <c r="A203" s="23" t="s">
        <v>42</v>
      </c>
      <c r="B203" s="33">
        <v>43344</v>
      </c>
      <c r="C203" s="27">
        <v>4.2460594897420636</v>
      </c>
      <c r="D203" s="28">
        <v>37.478827705509687</v>
      </c>
      <c r="E203" s="28">
        <v>0.33155486512223198</v>
      </c>
      <c r="F203" s="28">
        <v>0.2948955638094285</v>
      </c>
      <c r="G203" s="28">
        <v>160.32324799099501</v>
      </c>
      <c r="H203" s="28">
        <v>0.66831880270663668</v>
      </c>
      <c r="I203" s="28">
        <v>12.994451351749388</v>
      </c>
      <c r="J203" s="28">
        <v>0.79515148753394038</v>
      </c>
      <c r="K203" s="28">
        <v>11.611945499768865</v>
      </c>
      <c r="L203" s="28">
        <v>1.7583658540500056</v>
      </c>
      <c r="M203" s="29">
        <v>66.662838911892237</v>
      </c>
      <c r="N203" s="140">
        <v>59.444832856388892</v>
      </c>
      <c r="O203" s="140">
        <v>524.70358787713565</v>
      </c>
      <c r="P203" s="140">
        <v>4.6417681117112473</v>
      </c>
      <c r="Q203" s="140">
        <v>9.1417624780922839</v>
      </c>
      <c r="R203" s="140">
        <v>4505.0832685469604</v>
      </c>
      <c r="S203" s="140">
        <v>20.717882883905737</v>
      </c>
      <c r="T203" s="140">
        <v>181.92231892449144</v>
      </c>
      <c r="U203" s="140">
        <v>24.649696113552153</v>
      </c>
      <c r="V203" s="140">
        <v>162.56723699676411</v>
      </c>
      <c r="W203" s="140">
        <v>54.509341475550173</v>
      </c>
      <c r="X203" s="140">
        <v>933.27974476649138</v>
      </c>
      <c r="Y203" s="140">
        <v>19.083333333333336</v>
      </c>
      <c r="Z203" s="140">
        <v>3.6982248520710055</v>
      </c>
      <c r="AA203" s="140">
        <v>3698.2248520710054</v>
      </c>
      <c r="AB203" s="155">
        <v>17.417186033607745</v>
      </c>
      <c r="AC203" s="155">
        <v>298.20772909698536</v>
      </c>
      <c r="AD203" s="155">
        <v>6097.6331360946742</v>
      </c>
    </row>
    <row r="204" spans="1:30" x14ac:dyDescent="0.25">
      <c r="A204" s="132" t="s">
        <v>42</v>
      </c>
      <c r="B204" s="33">
        <v>43374</v>
      </c>
      <c r="C204" s="140">
        <v>6.1954494740143637</v>
      </c>
      <c r="D204" s="140">
        <v>54.244991536259903</v>
      </c>
      <c r="E204" s="140">
        <v>0.45185460025889901</v>
      </c>
      <c r="F204" s="140">
        <v>0.65279291468153744</v>
      </c>
      <c r="G204" s="140">
        <v>222.28610315986901</v>
      </c>
      <c r="H204" s="140">
        <v>0.92138227760813507</v>
      </c>
      <c r="I204" s="140">
        <v>15.45821709708723</v>
      </c>
      <c r="J204" s="140">
        <v>1.6703378557095432</v>
      </c>
      <c r="K204" s="140">
        <v>14.797683120567342</v>
      </c>
      <c r="L204" s="140">
        <v>3.2445130479992157</v>
      </c>
      <c r="M204" s="140">
        <v>91.148195828187738</v>
      </c>
      <c r="N204" s="140">
        <v>86.736292636201085</v>
      </c>
      <c r="O204" s="140">
        <v>759.42988150763858</v>
      </c>
      <c r="P204" s="140">
        <v>6.3259644036245861</v>
      </c>
      <c r="Q204" s="140">
        <v>20.236580355127661</v>
      </c>
      <c r="R204" s="140">
        <v>6246.2394987923199</v>
      </c>
      <c r="S204" s="140">
        <v>28.562850605852187</v>
      </c>
      <c r="T204" s="140">
        <v>216.41503935922123</v>
      </c>
      <c r="U204" s="140">
        <v>51.780473526995841</v>
      </c>
      <c r="V204" s="140">
        <v>207.16756368794279</v>
      </c>
      <c r="W204" s="140">
        <v>100.57990448797568</v>
      </c>
      <c r="X204" s="140">
        <v>1276.0747415946284</v>
      </c>
      <c r="Y204" s="140">
        <v>5.6111111111111329</v>
      </c>
      <c r="Z204" s="140">
        <v>3.7466063348416285</v>
      </c>
      <c r="AA204" s="140">
        <v>3746.6063348416287</v>
      </c>
      <c r="AB204" s="155">
        <v>32.558397751792718</v>
      </c>
      <c r="AC204" s="155">
        <v>413.07405499496116</v>
      </c>
      <c r="AD204" s="155">
        <v>1816.3547511312283</v>
      </c>
    </row>
    <row r="205" spans="1:30" x14ac:dyDescent="0.25">
      <c r="A205" s="132" t="s">
        <v>42</v>
      </c>
      <c r="B205" s="33">
        <v>43435</v>
      </c>
      <c r="C205" s="140">
        <v>5.9233192786775088</v>
      </c>
      <c r="D205" s="140">
        <v>61.768379579219172</v>
      </c>
      <c r="E205" s="140">
        <v>0.491918174863475</v>
      </c>
      <c r="F205" s="140">
        <v>4.2167574761506597</v>
      </c>
      <c r="G205" s="140">
        <v>212.937463041532</v>
      </c>
      <c r="H205" s="140">
        <v>4.4186014251930716</v>
      </c>
      <c r="I205" s="140">
        <v>13.057312039099436</v>
      </c>
      <c r="J205" s="140">
        <v>3.0323776952823387</v>
      </c>
      <c r="K205" s="140">
        <v>14.414845155112957</v>
      </c>
      <c r="L205" s="140">
        <v>11.667736596626071</v>
      </c>
      <c r="M205" s="140">
        <v>95.65577422697254</v>
      </c>
      <c r="N205" s="140">
        <v>82.92646990148512</v>
      </c>
      <c r="O205" s="140">
        <v>864.75731410906837</v>
      </c>
      <c r="P205" s="140">
        <v>6.8868544480886502</v>
      </c>
      <c r="Q205" s="140">
        <v>130.71948176067045</v>
      </c>
      <c r="R205" s="140">
        <v>5983.5427114670492</v>
      </c>
      <c r="S205" s="140">
        <v>136.97664418098523</v>
      </c>
      <c r="T205" s="140">
        <v>182.80236854739212</v>
      </c>
      <c r="U205" s="140">
        <v>94.003708553752503</v>
      </c>
      <c r="V205" s="140">
        <v>201.8078321715814</v>
      </c>
      <c r="W205" s="140">
        <v>361.6998344954082</v>
      </c>
      <c r="X205" s="140">
        <v>1339.1808391776156</v>
      </c>
      <c r="Y205" s="140">
        <v>11.516666666666666</v>
      </c>
      <c r="Z205" s="140">
        <v>1.8798586572438163</v>
      </c>
      <c r="AA205" s="140">
        <v>1879.8586572438162</v>
      </c>
      <c r="AB205" s="155">
        <v>58.747210433266922</v>
      </c>
      <c r="AC205" s="155">
        <v>217.50946797396205</v>
      </c>
      <c r="AD205" s="155">
        <v>1870.534558303887</v>
      </c>
    </row>
    <row r="206" spans="1:30" x14ac:dyDescent="0.25">
      <c r="A206" s="132" t="s">
        <v>42</v>
      </c>
      <c r="B206" s="33">
        <v>43525</v>
      </c>
      <c r="C206" s="140">
        <v>4.88</v>
      </c>
      <c r="D206" s="140">
        <v>64.47</v>
      </c>
      <c r="E206" s="140">
        <v>1.27</v>
      </c>
      <c r="F206" s="140">
        <v>0.81</v>
      </c>
      <c r="G206" s="140">
        <v>541.26</v>
      </c>
      <c r="H206" s="140">
        <v>0.26</v>
      </c>
      <c r="I206" s="140">
        <v>7.21</v>
      </c>
      <c r="J206" s="140">
        <v>1</v>
      </c>
      <c r="K206" s="140">
        <v>14.79</v>
      </c>
      <c r="L206" s="140">
        <v>2.08</v>
      </c>
      <c r="M206" s="140">
        <v>92.61</v>
      </c>
      <c r="N206" s="140">
        <v>68.3</v>
      </c>
      <c r="O206" s="140">
        <v>902.65</v>
      </c>
      <c r="P206" s="140">
        <v>17.71</v>
      </c>
      <c r="Q206" s="140">
        <v>25.2</v>
      </c>
      <c r="R206" s="140">
        <v>15209.41</v>
      </c>
      <c r="S206" s="140">
        <v>8.09</v>
      </c>
      <c r="T206" s="140">
        <v>100.91</v>
      </c>
      <c r="U206" s="140">
        <v>31.07</v>
      </c>
      <c r="V206" s="140">
        <v>207.02</v>
      </c>
      <c r="W206" s="140">
        <v>64.37</v>
      </c>
      <c r="X206" s="140">
        <v>1296.5999999999999</v>
      </c>
      <c r="Y206" s="140">
        <v>2.2999999999999998</v>
      </c>
      <c r="Z206" s="140">
        <v>0.69</v>
      </c>
      <c r="AA206" s="140">
        <v>694.44</v>
      </c>
      <c r="AB206" s="155">
        <v>3.9</v>
      </c>
      <c r="AC206" s="155">
        <v>77.8</v>
      </c>
      <c r="AD206" s="155">
        <v>140</v>
      </c>
    </row>
    <row r="207" spans="1:30" x14ac:dyDescent="0.25">
      <c r="A207" s="132" t="s">
        <v>42</v>
      </c>
      <c r="B207" s="33">
        <v>43556</v>
      </c>
      <c r="C207" s="140">
        <v>3.7</v>
      </c>
      <c r="D207" s="140">
        <v>63.51</v>
      </c>
      <c r="E207" s="140">
        <v>2.2599999999999998</v>
      </c>
      <c r="F207" s="140">
        <v>0.84</v>
      </c>
      <c r="G207" s="140">
        <v>637.55999999999995</v>
      </c>
      <c r="H207" s="140">
        <v>0.28999999999999998</v>
      </c>
      <c r="I207" s="140">
        <v>11.77</v>
      </c>
      <c r="J207" s="140">
        <v>0.81</v>
      </c>
      <c r="K207" s="140">
        <v>10.1</v>
      </c>
      <c r="L207" s="140">
        <v>1.93</v>
      </c>
      <c r="M207" s="140">
        <v>91.33</v>
      </c>
      <c r="N207" s="140">
        <v>51.75</v>
      </c>
      <c r="O207" s="140">
        <v>889.15</v>
      </c>
      <c r="P207" s="140">
        <v>31.57</v>
      </c>
      <c r="Q207" s="140">
        <v>25.9</v>
      </c>
      <c r="R207" s="140">
        <v>17915.45</v>
      </c>
      <c r="S207" s="140">
        <v>8.89</v>
      </c>
      <c r="T207" s="140">
        <v>164.73</v>
      </c>
      <c r="U207" s="140">
        <v>25.14</v>
      </c>
      <c r="V207" s="140">
        <v>141.46</v>
      </c>
      <c r="W207" s="140">
        <v>59.93</v>
      </c>
      <c r="X207" s="140">
        <v>1278.6500000000001</v>
      </c>
      <c r="Y207" s="140">
        <v>1.1000000000000001</v>
      </c>
      <c r="Z207" s="140">
        <v>0.49</v>
      </c>
      <c r="AA207" s="140">
        <v>487.67</v>
      </c>
      <c r="AB207" s="155">
        <v>2.5</v>
      </c>
      <c r="AC207" s="155">
        <v>53.9</v>
      </c>
      <c r="AD207" s="155">
        <v>46.35</v>
      </c>
    </row>
    <row r="208" spans="1:30" x14ac:dyDescent="0.25">
      <c r="A208" s="132" t="s">
        <v>42</v>
      </c>
      <c r="B208" s="33">
        <v>43586</v>
      </c>
      <c r="C208" s="140">
        <v>1.57</v>
      </c>
      <c r="D208" s="140">
        <v>62.64</v>
      </c>
      <c r="E208" s="140">
        <v>1.19</v>
      </c>
      <c r="F208" s="140">
        <v>1.02</v>
      </c>
      <c r="G208" s="140">
        <v>725.07</v>
      </c>
      <c r="H208" s="140">
        <v>0.39</v>
      </c>
      <c r="I208" s="140">
        <v>8.19</v>
      </c>
      <c r="J208" s="140">
        <v>0.76</v>
      </c>
      <c r="K208" s="140">
        <v>22.52</v>
      </c>
      <c r="L208" s="140">
        <v>2.16</v>
      </c>
      <c r="M208" s="140">
        <v>96.12</v>
      </c>
      <c r="N208" s="140">
        <v>22.03</v>
      </c>
      <c r="O208" s="140">
        <v>876.91</v>
      </c>
      <c r="P208" s="140">
        <v>16.68</v>
      </c>
      <c r="Q208" s="140">
        <v>31.52</v>
      </c>
      <c r="R208" s="140">
        <v>20374.59</v>
      </c>
      <c r="S208" s="140">
        <v>11.98</v>
      </c>
      <c r="T208" s="140">
        <v>114.68</v>
      </c>
      <c r="U208" s="140">
        <v>23.51</v>
      </c>
      <c r="V208" s="140">
        <v>315.32</v>
      </c>
      <c r="W208" s="140">
        <v>67</v>
      </c>
      <c r="X208" s="140">
        <v>1345.61</v>
      </c>
      <c r="Y208" s="140">
        <v>1.68</v>
      </c>
      <c r="Z208" s="140">
        <v>0.39</v>
      </c>
      <c r="AA208" s="140">
        <v>390.09</v>
      </c>
      <c r="AB208" s="155">
        <v>2.2999999999999998</v>
      </c>
      <c r="AC208" s="155">
        <v>45.4</v>
      </c>
      <c r="AD208" s="155">
        <v>56.73</v>
      </c>
    </row>
    <row r="209" spans="1:30" x14ac:dyDescent="0.25">
      <c r="A209" s="132" t="s">
        <v>42</v>
      </c>
      <c r="B209" s="33">
        <v>43617</v>
      </c>
      <c r="C209" s="140">
        <v>2.8323228736236876</v>
      </c>
      <c r="D209" s="140">
        <v>53.969705301757401</v>
      </c>
      <c r="E209" s="140">
        <v>0.87869832963184902</v>
      </c>
      <c r="F209" s="140">
        <v>1.1658409347998049</v>
      </c>
      <c r="G209" s="140">
        <v>731.94854347696355</v>
      </c>
      <c r="H209" s="140">
        <v>0.43592180584372969</v>
      </c>
      <c r="I209" s="140">
        <v>7.0286193064864939</v>
      </c>
      <c r="J209" s="140">
        <v>0.85604600746686677</v>
      </c>
      <c r="K209" s="140">
        <v>20.650318199477809</v>
      </c>
      <c r="L209" s="140">
        <v>2.4578087481104012</v>
      </c>
      <c r="M209" s="140">
        <v>85.359664010977241</v>
      </c>
      <c r="N209" s="140">
        <v>39.652520230731625</v>
      </c>
      <c r="O209" s="140">
        <v>755.57587422460358</v>
      </c>
      <c r="P209" s="140">
        <v>12.301776614845886</v>
      </c>
      <c r="Q209" s="140">
        <v>16.321773087197268</v>
      </c>
      <c r="R209" s="140">
        <v>10247.279608677491</v>
      </c>
      <c r="S209" s="140">
        <v>6.102905281812216</v>
      </c>
      <c r="T209" s="140">
        <v>98.400670290810922</v>
      </c>
      <c r="U209" s="140">
        <v>11.984644104536134</v>
      </c>
      <c r="V209" s="140">
        <v>289.10445479268935</v>
      </c>
      <c r="W209" s="140">
        <v>34.409322473545615</v>
      </c>
      <c r="X209" s="140">
        <v>1195.0352961536814</v>
      </c>
      <c r="Y209" s="140">
        <v>3.3611111111111573</v>
      </c>
      <c r="Z209" s="140">
        <v>1.8844172056921085</v>
      </c>
      <c r="AA209" s="140">
        <v>1884.4172056921084</v>
      </c>
      <c r="AB209" s="155">
        <v>5.6023072679828871</v>
      </c>
      <c r="AC209" s="155">
        <v>194.56805434878962</v>
      </c>
      <c r="AD209" s="155">
        <v>547.23475653299568</v>
      </c>
    </row>
    <row r="210" spans="1:30" ht="15.75" x14ac:dyDescent="0.25">
      <c r="A210" s="86" t="s">
        <v>42</v>
      </c>
      <c r="B210" s="33">
        <v>43647</v>
      </c>
      <c r="C210" s="145">
        <v>5.8404412410447364</v>
      </c>
      <c r="D210" s="88">
        <v>57.499963430687231</v>
      </c>
      <c r="E210" s="88">
        <v>1.043402380458075</v>
      </c>
      <c r="F210" s="88">
        <v>1.05287413360535</v>
      </c>
      <c r="G210" s="88">
        <v>795.0731001607196</v>
      </c>
      <c r="H210" s="88">
        <v>1.2630672421931073</v>
      </c>
      <c r="I210" s="88">
        <v>25.731818693302426</v>
      </c>
      <c r="J210" s="88">
        <v>1.9934251081873282</v>
      </c>
      <c r="K210" s="88">
        <v>21.600090522156435</v>
      </c>
      <c r="L210" s="88">
        <v>4.3093664839857855</v>
      </c>
      <c r="M210" s="88">
        <v>111.7157162676489</v>
      </c>
      <c r="N210" s="87">
        <v>81.766177374626309</v>
      </c>
      <c r="O210" s="87">
        <v>804.99948802962126</v>
      </c>
      <c r="P210" s="87">
        <v>14.607633326413049</v>
      </c>
      <c r="Q210" s="87">
        <v>14.7402378704749</v>
      </c>
      <c r="R210" s="87">
        <v>11131.023402250074</v>
      </c>
      <c r="S210" s="87">
        <v>17.682941390703501</v>
      </c>
      <c r="T210" s="87">
        <v>360.24546170623398</v>
      </c>
      <c r="U210" s="87">
        <v>27.907951514622596</v>
      </c>
      <c r="V210" s="87">
        <v>302.40126731019006</v>
      </c>
      <c r="W210" s="87">
        <v>60.331130775801</v>
      </c>
      <c r="X210" s="87">
        <v>1564.0200277470847</v>
      </c>
      <c r="Y210" s="87">
        <v>45.8611111111111</v>
      </c>
      <c r="Z210" s="87">
        <v>1.8467995802728225</v>
      </c>
      <c r="AA210" s="87">
        <v>1846.7995802728226</v>
      </c>
      <c r="AB210" s="85">
        <v>9.6266454042931819</v>
      </c>
      <c r="AC210" s="85">
        <v>249.56048425953065</v>
      </c>
      <c r="AD210" s="84">
        <v>7317.7586568730303</v>
      </c>
    </row>
    <row r="211" spans="1:30" ht="15.75" x14ac:dyDescent="0.25">
      <c r="A211" s="94" t="s">
        <v>42</v>
      </c>
      <c r="B211" s="33">
        <v>43678</v>
      </c>
      <c r="C211" s="88">
        <v>2.8333793365789806</v>
      </c>
      <c r="D211" s="88">
        <v>49.390061971045178</v>
      </c>
      <c r="E211" s="88">
        <v>0.39018982873387198</v>
      </c>
      <c r="F211" s="88">
        <v>0.42904013788905948</v>
      </c>
      <c r="G211" s="88">
        <v>864.55495912791446</v>
      </c>
      <c r="H211" s="88">
        <v>0.84576204340801597</v>
      </c>
      <c r="I211" s="88">
        <v>17.627778860525268</v>
      </c>
      <c r="J211" s="88">
        <v>1.7171321682224834</v>
      </c>
      <c r="K211" s="88">
        <v>8.6208204811098241</v>
      </c>
      <c r="L211" s="88">
        <v>2.9919343495195587</v>
      </c>
      <c r="M211" s="88">
        <v>78.862230477993123</v>
      </c>
      <c r="N211" s="87">
        <v>39.667310712105731</v>
      </c>
      <c r="O211" s="87">
        <v>691.46086759463253</v>
      </c>
      <c r="P211" s="87">
        <v>5.4626576022742075</v>
      </c>
      <c r="Q211" s="87">
        <v>6.006561930446833</v>
      </c>
      <c r="R211" s="87">
        <v>12103.769427790803</v>
      </c>
      <c r="S211" s="87">
        <v>11.840668607712225</v>
      </c>
      <c r="T211" s="87">
        <v>246.78890404735375</v>
      </c>
      <c r="U211" s="87">
        <v>24.039850355114766</v>
      </c>
      <c r="V211" s="87">
        <v>120.69148673553754</v>
      </c>
      <c r="W211" s="87">
        <v>41.887080893273819</v>
      </c>
      <c r="X211" s="87">
        <v>1104.0712266919038</v>
      </c>
      <c r="Y211" s="87">
        <v>30.499999999999968</v>
      </c>
      <c r="Z211" s="87">
        <v>1.0893532338308458</v>
      </c>
      <c r="AA211" s="87">
        <v>1089.3532338308457</v>
      </c>
      <c r="AB211" s="85">
        <v>3.942417055117426</v>
      </c>
      <c r="AC211" s="85">
        <v>103.91531568564218</v>
      </c>
      <c r="AD211" s="84">
        <v>2870.6636417910418</v>
      </c>
    </row>
    <row r="212" spans="1:30" ht="15.75" x14ac:dyDescent="0.25">
      <c r="A212" s="86" t="s">
        <v>42</v>
      </c>
      <c r="B212" s="33">
        <v>43709</v>
      </c>
      <c r="C212" s="88">
        <v>2.9796181545068974</v>
      </c>
      <c r="D212" s="88">
        <v>49.163663416120201</v>
      </c>
      <c r="E212" s="88">
        <v>0.55695662467790252</v>
      </c>
      <c r="F212" s="88">
        <v>0.59931107989395604</v>
      </c>
      <c r="G212" s="88">
        <v>1276.6664569034274</v>
      </c>
      <c r="H212" s="88">
        <v>0.3319619468476207</v>
      </c>
      <c r="I212" s="88">
        <v>12.550905785712349</v>
      </c>
      <c r="J212" s="88">
        <v>1.4643913470083532</v>
      </c>
      <c r="K212" s="88">
        <v>50.636535768402688</v>
      </c>
      <c r="L212" s="88">
        <v>2.3956643737499297</v>
      </c>
      <c r="M212" s="88">
        <v>115.88767974942003</v>
      </c>
      <c r="N212" s="87">
        <v>41.714654163096561</v>
      </c>
      <c r="O212" s="87">
        <v>688.29128782568284</v>
      </c>
      <c r="P212" s="87">
        <v>7.7973927454906349</v>
      </c>
      <c r="Q212" s="87">
        <v>8.3903551185153837</v>
      </c>
      <c r="R212" s="87">
        <v>17873.330396647983</v>
      </c>
      <c r="S212" s="87">
        <v>4.6474672558666903</v>
      </c>
      <c r="T212" s="87">
        <v>175.71268099997289</v>
      </c>
      <c r="U212" s="87">
        <v>20.501478858116943</v>
      </c>
      <c r="V212" s="87">
        <v>708.91150075763767</v>
      </c>
      <c r="W212" s="87">
        <v>33.539301232499014</v>
      </c>
      <c r="X212" s="87">
        <v>1622.4275164918804</v>
      </c>
      <c r="Y212" s="87">
        <v>31.027777777777814</v>
      </c>
      <c r="Z212" s="87">
        <v>0.15108728030980043</v>
      </c>
      <c r="AA212" s="87">
        <v>151.08728030980043</v>
      </c>
      <c r="AB212" s="85">
        <v>0.43782006009969332</v>
      </c>
      <c r="AC212" s="85">
        <v>21.17907310750924</v>
      </c>
      <c r="AD212" s="84">
        <v>405.03478105451342</v>
      </c>
    </row>
    <row r="213" spans="1:30" ht="15.75" x14ac:dyDescent="0.25">
      <c r="A213" s="110" t="s">
        <v>42</v>
      </c>
      <c r="B213" s="33">
        <v>43739</v>
      </c>
      <c r="C213" s="111">
        <v>3.8801764306717019</v>
      </c>
      <c r="D213" s="88">
        <v>57.060770626124537</v>
      </c>
      <c r="E213" s="88">
        <v>0.70403777741295848</v>
      </c>
      <c r="F213" s="88">
        <v>0.97079591093268047</v>
      </c>
      <c r="G213" s="88">
        <v>861.92492109345005</v>
      </c>
      <c r="H213" s="88">
        <v>0.67009968411311771</v>
      </c>
      <c r="I213" s="88">
        <v>9.7444310777877785</v>
      </c>
      <c r="J213" s="88">
        <v>0.40992241131334239</v>
      </c>
      <c r="K213" s="88">
        <v>60.264266511963172</v>
      </c>
      <c r="L213" s="88">
        <v>2.0508180063591404</v>
      </c>
      <c r="M213" s="88">
        <v>131.65368242396013</v>
      </c>
      <c r="N213" s="87">
        <v>54.322470029403824</v>
      </c>
      <c r="O213" s="87">
        <v>798.85078876574357</v>
      </c>
      <c r="P213" s="87">
        <v>9.8565288837814187</v>
      </c>
      <c r="Q213" s="87">
        <v>13.591142753057527</v>
      </c>
      <c r="R213" s="87">
        <v>12066.9488953083</v>
      </c>
      <c r="S213" s="87">
        <v>9.3813955775836479</v>
      </c>
      <c r="T213" s="87">
        <v>136.4220350890289</v>
      </c>
      <c r="U213" s="87">
        <v>5.7389137583867935</v>
      </c>
      <c r="V213" s="87">
        <v>843.6997311674844</v>
      </c>
      <c r="W213" s="87">
        <v>28.711452089027965</v>
      </c>
      <c r="X213" s="87">
        <v>1843.1515539354418</v>
      </c>
      <c r="Y213" s="87">
        <v>72.5833333333333</v>
      </c>
      <c r="Z213" s="87">
        <v>1.7039215686274511</v>
      </c>
      <c r="AA213" s="87">
        <v>1703.9215686274511</v>
      </c>
      <c r="AB213" s="85">
        <v>4.2268661983677687</v>
      </c>
      <c r="AC213" s="85">
        <v>271.34660335678291</v>
      </c>
      <c r="AD213" s="84">
        <v>10685.632941176467</v>
      </c>
    </row>
    <row r="214" spans="1:30" ht="15.75" x14ac:dyDescent="0.25">
      <c r="A214" s="137" t="s">
        <v>42</v>
      </c>
      <c r="B214" s="33">
        <v>43770</v>
      </c>
      <c r="C214" s="113">
        <v>8.0328426135478797</v>
      </c>
      <c r="D214" s="88">
        <v>50.243711953711944</v>
      </c>
      <c r="E214" s="88">
        <v>0.55892702180925546</v>
      </c>
      <c r="F214" s="88">
        <v>0.50477745211458447</v>
      </c>
      <c r="G214" s="88">
        <v>408.37268931544452</v>
      </c>
      <c r="H214" s="88">
        <v>0.42877855601834186</v>
      </c>
      <c r="I214" s="88">
        <v>13.31389412141235</v>
      </c>
      <c r="J214" s="88">
        <v>0.78878814876712178</v>
      </c>
      <c r="K214" s="88">
        <v>57.54191598818737</v>
      </c>
      <c r="L214" s="88">
        <v>1.7223441569000482</v>
      </c>
      <c r="M214" s="88">
        <v>129.69129169866881</v>
      </c>
      <c r="N214" s="87">
        <v>112.45979658967032</v>
      </c>
      <c r="O214" s="87">
        <v>703.41196735196718</v>
      </c>
      <c r="P214" s="87">
        <v>7.8249783053295765</v>
      </c>
      <c r="Q214" s="87">
        <v>7.0668843296041821</v>
      </c>
      <c r="R214" s="87">
        <v>5717.2176504162235</v>
      </c>
      <c r="S214" s="87">
        <v>6.0028997842567859</v>
      </c>
      <c r="T214" s="87">
        <v>186.3945176997729</v>
      </c>
      <c r="U214" s="87">
        <v>11.043034082739705</v>
      </c>
      <c r="V214" s="87">
        <v>805.58682383462315</v>
      </c>
      <c r="W214" s="87">
        <v>24.112818196600674</v>
      </c>
      <c r="X214" s="87">
        <v>1815.6780837813633</v>
      </c>
      <c r="Y214" s="87">
        <v>41.47619047619046</v>
      </c>
      <c r="Z214" s="87">
        <v>1.726027397260274</v>
      </c>
      <c r="AA214" s="87">
        <v>1726.027397260274</v>
      </c>
      <c r="AB214" s="85">
        <v>3.5959148495270359</v>
      </c>
      <c r="AC214" s="85">
        <v>270.76983412708813</v>
      </c>
      <c r="AD214" s="84">
        <v>6185.2931506849282</v>
      </c>
    </row>
    <row r="215" spans="1:30" x14ac:dyDescent="0.25">
      <c r="A215" s="134" t="s">
        <v>43</v>
      </c>
      <c r="B215" s="33">
        <v>43191</v>
      </c>
      <c r="C215" s="140">
        <v>4.9087035541854336</v>
      </c>
      <c r="D215" s="140">
        <v>50.658560311753007</v>
      </c>
      <c r="E215" s="140">
        <v>2.1923420403862499</v>
      </c>
      <c r="F215" s="140">
        <v>2.0876936180679797</v>
      </c>
      <c r="G215" s="140">
        <v>789.28511581561304</v>
      </c>
      <c r="H215" s="140">
        <v>0.54657486136165845</v>
      </c>
      <c r="I215" s="140">
        <v>11.216511643108133</v>
      </c>
      <c r="J215" s="140">
        <v>1.7463011590332318</v>
      </c>
      <c r="K215" s="140">
        <v>47.395705260066833</v>
      </c>
      <c r="L215" s="140">
        <v>4.3805696384628696</v>
      </c>
      <c r="M215" s="140">
        <v>116.37182280949966</v>
      </c>
      <c r="N215" s="140">
        <v>68.721849758596065</v>
      </c>
      <c r="O215" s="140">
        <v>709.21984436454204</v>
      </c>
      <c r="P215" s="140">
        <v>30.692788565407497</v>
      </c>
      <c r="Q215" s="140">
        <v>64.718502160107377</v>
      </c>
      <c r="R215" s="140">
        <v>22178.911754418728</v>
      </c>
      <c r="S215" s="140">
        <v>16.943820702211411</v>
      </c>
      <c r="T215" s="140">
        <v>157.03116300351385</v>
      </c>
      <c r="U215" s="140">
        <v>54.135335930030188</v>
      </c>
      <c r="V215" s="140">
        <v>663.53987364093564</v>
      </c>
      <c r="W215" s="140">
        <v>135.79765879234895</v>
      </c>
      <c r="X215" s="140">
        <v>1629.2055193329952</v>
      </c>
      <c r="Y215" s="140">
        <v>3.6</v>
      </c>
      <c r="Z215" s="140">
        <v>0.65954903334844805</v>
      </c>
      <c r="AA215" s="140">
        <v>659.54903334844801</v>
      </c>
      <c r="AB215" s="155">
        <v>7.7384345403579369</v>
      </c>
      <c r="AC215" s="155">
        <v>92.840335954735679</v>
      </c>
      <c r="AD215" s="155">
        <v>205.14613133270132</v>
      </c>
    </row>
    <row r="216" spans="1:30" x14ac:dyDescent="0.25">
      <c r="A216" s="132" t="s">
        <v>43</v>
      </c>
      <c r="B216" s="33">
        <v>43221</v>
      </c>
      <c r="C216" s="140">
        <v>1.4436447474199423</v>
      </c>
      <c r="D216" s="140">
        <v>56.455307057393</v>
      </c>
      <c r="E216" s="140">
        <v>0.88404067049700696</v>
      </c>
      <c r="F216" s="140">
        <v>0.90356615354303049</v>
      </c>
      <c r="G216" s="140">
        <v>291.0784035304145</v>
      </c>
      <c r="H216" s="140">
        <v>4.4854227413820134E-2</v>
      </c>
      <c r="I216" s="140">
        <v>0.70401918240052141</v>
      </c>
      <c r="J216" s="140">
        <v>2.113667485318059</v>
      </c>
      <c r="K216" s="140">
        <v>21.456189668915147</v>
      </c>
      <c r="L216" s="140">
        <v>3.0620878662749096</v>
      </c>
      <c r="M216" s="140">
        <v>80.943201326625598</v>
      </c>
      <c r="N216" s="140">
        <v>20.211026463879193</v>
      </c>
      <c r="O216" s="140">
        <v>790.37429880350203</v>
      </c>
      <c r="P216" s="140">
        <v>12.376569386958097</v>
      </c>
      <c r="Q216" s="140">
        <v>28.010550759833944</v>
      </c>
      <c r="R216" s="140">
        <v>8179.3031392046478</v>
      </c>
      <c r="S216" s="140">
        <v>1.3904810498284241</v>
      </c>
      <c r="T216" s="140">
        <v>9.8562685536073005</v>
      </c>
      <c r="U216" s="140">
        <v>65.523692044859828</v>
      </c>
      <c r="V216" s="140">
        <v>300.38665536481204</v>
      </c>
      <c r="W216" s="140">
        <v>94.924723854522199</v>
      </c>
      <c r="X216" s="140">
        <v>1133.2048185727583</v>
      </c>
      <c r="Y216" s="140">
        <v>25.333333333333343</v>
      </c>
      <c r="Z216" s="140">
        <v>0.80793119119355017</v>
      </c>
      <c r="AA216" s="140">
        <v>807.93119119355015</v>
      </c>
      <c r="AB216" s="155">
        <v>6.6262445467922531</v>
      </c>
      <c r="AC216" s="155">
        <v>79.103651236049615</v>
      </c>
      <c r="AD216" s="155">
        <v>1768.3997912844434</v>
      </c>
    </row>
    <row r="217" spans="1:30" x14ac:dyDescent="0.25">
      <c r="A217" s="132" t="s">
        <v>43</v>
      </c>
      <c r="B217" s="33">
        <v>43282</v>
      </c>
      <c r="C217" s="140">
        <v>5.6423175352784884</v>
      </c>
      <c r="D217" s="140">
        <v>44.448700003784637</v>
      </c>
      <c r="E217" s="140">
        <v>0.70659914058516504</v>
      </c>
      <c r="F217" s="140">
        <v>0.93155210428295798</v>
      </c>
      <c r="G217" s="140">
        <v>379.23142198625646</v>
      </c>
      <c r="H217" s="140">
        <v>1.9613146960815551</v>
      </c>
      <c r="I217" s="140">
        <v>37.374725995094657</v>
      </c>
      <c r="J217" s="140">
        <v>1.1201354037944491</v>
      </c>
      <c r="K217" s="140">
        <v>63.54396550774922</v>
      </c>
      <c r="L217" s="140">
        <v>4.0130022041589619</v>
      </c>
      <c r="M217" s="140">
        <v>151.71630818249216</v>
      </c>
      <c r="N217" s="140">
        <v>78.992445493898842</v>
      </c>
      <c r="O217" s="140">
        <v>622.28180005298486</v>
      </c>
      <c r="P217" s="140">
        <v>9.8923879681923097</v>
      </c>
      <c r="Q217" s="140">
        <v>28.878115232771698</v>
      </c>
      <c r="R217" s="140">
        <v>10656.402957813807</v>
      </c>
      <c r="S217" s="140">
        <v>60.800755578528204</v>
      </c>
      <c r="T217" s="140">
        <v>523.24616393132521</v>
      </c>
      <c r="U217" s="140">
        <v>34.724197517627921</v>
      </c>
      <c r="V217" s="140">
        <v>889.61551710848903</v>
      </c>
      <c r="W217" s="140">
        <v>124.40306832892782</v>
      </c>
      <c r="X217" s="140">
        <v>2124.0283145548901</v>
      </c>
      <c r="Y217" s="140">
        <v>34.541666666666693</v>
      </c>
      <c r="Z217" s="140">
        <v>1.3154797910365685</v>
      </c>
      <c r="AA217" s="140">
        <v>1315.4797910365685</v>
      </c>
      <c r="AB217" s="155">
        <v>14.139336009281406</v>
      </c>
      <c r="AC217" s="155">
        <v>241.41165034058679</v>
      </c>
      <c r="AD217" s="155">
        <v>3925.9178883695381</v>
      </c>
    </row>
    <row r="218" spans="1:30" x14ac:dyDescent="0.25">
      <c r="A218" s="132" t="s">
        <v>43</v>
      </c>
      <c r="B218" s="33">
        <v>43313</v>
      </c>
      <c r="C218" s="140">
        <v>6.7847580700941093</v>
      </c>
      <c r="D218" s="140">
        <v>40.46190300401522</v>
      </c>
      <c r="E218" s="140">
        <v>0.53741869721497948</v>
      </c>
      <c r="F218" s="140">
        <v>0.51940605871292855</v>
      </c>
      <c r="G218" s="140">
        <v>661.71193159831205</v>
      </c>
      <c r="H218" s="140">
        <v>0.61177729501876588</v>
      </c>
      <c r="I218" s="140">
        <v>11.170704069881817</v>
      </c>
      <c r="J218" s="140">
        <v>0.50880225346147889</v>
      </c>
      <c r="K218" s="140">
        <v>9.9486212513225709</v>
      </c>
      <c r="L218" s="140">
        <v>1.6399856071931733</v>
      </c>
      <c r="M218" s="140">
        <v>68.9034050925287</v>
      </c>
      <c r="N218" s="140">
        <v>94.986612981317535</v>
      </c>
      <c r="O218" s="140">
        <v>566.46664205621312</v>
      </c>
      <c r="P218" s="140">
        <v>7.5238617610097123</v>
      </c>
      <c r="Q218" s="140">
        <v>16.101587820100786</v>
      </c>
      <c r="R218" s="140">
        <v>18594.105277912571</v>
      </c>
      <c r="S218" s="140">
        <v>18.965096145581743</v>
      </c>
      <c r="T218" s="140">
        <v>156.38985697834542</v>
      </c>
      <c r="U218" s="140">
        <v>15.772869857305846</v>
      </c>
      <c r="V218" s="140">
        <v>139.28069751851598</v>
      </c>
      <c r="W218" s="140">
        <v>50.839553822988371</v>
      </c>
      <c r="X218" s="140">
        <v>964.64767129540178</v>
      </c>
      <c r="Y218" s="153">
        <v>41.277777777777729</v>
      </c>
      <c r="Z218" s="140">
        <v>1.9274611398963728</v>
      </c>
      <c r="AA218" s="140">
        <v>1927.4611398963727</v>
      </c>
      <c r="AB218" s="155">
        <v>8.4664452410046867</v>
      </c>
      <c r="AC218" s="155">
        <v>160.6453257697992</v>
      </c>
      <c r="AD218" s="155">
        <v>6874.0974093264158</v>
      </c>
    </row>
    <row r="219" spans="1:30" x14ac:dyDescent="0.25">
      <c r="A219" s="132" t="s">
        <v>43</v>
      </c>
      <c r="B219" s="33">
        <v>43344</v>
      </c>
      <c r="C219" s="140">
        <v>20.684975095895531</v>
      </c>
      <c r="D219" s="140">
        <v>35.481026561637677</v>
      </c>
      <c r="E219" s="140">
        <v>0.37036180006344899</v>
      </c>
      <c r="F219" s="140">
        <v>0.66093633450947198</v>
      </c>
      <c r="G219" s="140">
        <v>163.53648142037048</v>
      </c>
      <c r="H219" s="140">
        <v>0.65330553464660623</v>
      </c>
      <c r="I219" s="140">
        <v>17.769301683747454</v>
      </c>
      <c r="J219" s="140">
        <v>1.1505770395607291</v>
      </c>
      <c r="K219" s="140">
        <v>11.145853694612974</v>
      </c>
      <c r="L219" s="140">
        <v>2.4648189087168073</v>
      </c>
      <c r="M219" s="140">
        <v>85.451518835957089</v>
      </c>
      <c r="N219" s="140">
        <v>289.58965134253742</v>
      </c>
      <c r="O219" s="140">
        <v>496.73437186292745</v>
      </c>
      <c r="P219" s="140">
        <v>5.1850652008882854</v>
      </c>
      <c r="Q219" s="140">
        <v>20.489026369793631</v>
      </c>
      <c r="R219" s="140">
        <v>4595.3751279124108</v>
      </c>
      <c r="S219" s="140">
        <v>20.252471574044794</v>
      </c>
      <c r="T219" s="140">
        <v>248.77022357246435</v>
      </c>
      <c r="U219" s="140">
        <v>35.667888226382601</v>
      </c>
      <c r="V219" s="140">
        <v>156.04195172458162</v>
      </c>
      <c r="W219" s="140">
        <v>76.409386170221026</v>
      </c>
      <c r="X219" s="140">
        <v>1196.3212637033992</v>
      </c>
      <c r="Y219" s="140">
        <v>32.305555555555557</v>
      </c>
      <c r="Z219" s="140">
        <v>2.924050632911392</v>
      </c>
      <c r="AA219" s="140">
        <v>2924.0506329113919</v>
      </c>
      <c r="AB219" s="155">
        <v>19.303912568857456</v>
      </c>
      <c r="AC219" s="155">
        <v>302.23618113288501</v>
      </c>
      <c r="AD219" s="155">
        <v>8161.6101265822781</v>
      </c>
    </row>
    <row r="220" spans="1:30" x14ac:dyDescent="0.25">
      <c r="A220" s="132" t="s">
        <v>43</v>
      </c>
      <c r="B220" s="33">
        <v>43374</v>
      </c>
      <c r="C220" s="140">
        <v>26.337053355164834</v>
      </c>
      <c r="D220" s="140">
        <v>48.861424855586762</v>
      </c>
      <c r="E220" s="140">
        <v>0.48488241450244352</v>
      </c>
      <c r="F220" s="140">
        <v>0.7592297632974716</v>
      </c>
      <c r="G220" s="140">
        <v>232.01059727169098</v>
      </c>
      <c r="H220" s="140">
        <v>0.86315695188197872</v>
      </c>
      <c r="I220" s="140">
        <v>15.650839652585763</v>
      </c>
      <c r="J220" s="140">
        <v>1.6146649896914973</v>
      </c>
      <c r="K220" s="140">
        <v>21.97067488040696</v>
      </c>
      <c r="L220" s="140">
        <v>3.2370517048709475</v>
      </c>
      <c r="M220" s="140">
        <v>113.30487515824676</v>
      </c>
      <c r="N220" s="140">
        <v>368.71874697230766</v>
      </c>
      <c r="O220" s="140">
        <v>684.05994797821472</v>
      </c>
      <c r="P220" s="140">
        <v>6.7883538030342088</v>
      </c>
      <c r="Q220" s="140">
        <v>23.536122662221619</v>
      </c>
      <c r="R220" s="140">
        <v>6519.4977833345174</v>
      </c>
      <c r="S220" s="140">
        <v>26.757865508341339</v>
      </c>
      <c r="T220" s="140">
        <v>219.11175513620069</v>
      </c>
      <c r="U220" s="140">
        <v>50.054614680436416</v>
      </c>
      <c r="V220" s="140">
        <v>307.58944832569745</v>
      </c>
      <c r="W220" s="140">
        <v>100.34860285099937</v>
      </c>
      <c r="X220" s="140">
        <v>1586.2682522154546</v>
      </c>
      <c r="Y220" s="140">
        <v>13.249999999999989</v>
      </c>
      <c r="Z220" s="140">
        <v>2.9563614013521815</v>
      </c>
      <c r="AA220" s="140">
        <v>2956.3614013521815</v>
      </c>
      <c r="AB220" s="155">
        <v>25.632006003214332</v>
      </c>
      <c r="AC220" s="155">
        <v>405.17990493466954</v>
      </c>
      <c r="AD220" s="155">
        <v>3384.4425322679749</v>
      </c>
    </row>
    <row r="221" spans="1:30" x14ac:dyDescent="0.25">
      <c r="A221" s="132" t="s">
        <v>43</v>
      </c>
      <c r="B221" s="33">
        <v>43435</v>
      </c>
      <c r="C221" s="140">
        <v>6.0090441736537397</v>
      </c>
      <c r="D221" s="140">
        <v>62.895580856616625</v>
      </c>
      <c r="E221" s="140">
        <v>0.52821336300842303</v>
      </c>
      <c r="F221" s="140">
        <v>3.9995569066666503</v>
      </c>
      <c r="G221" s="140">
        <v>217.061703081622</v>
      </c>
      <c r="H221" s="140">
        <v>4.6567096531782761</v>
      </c>
      <c r="I221" s="140">
        <v>12.792331010071956</v>
      </c>
      <c r="J221" s="140">
        <v>3.6632433762644094</v>
      </c>
      <c r="K221" s="140">
        <v>13.36557086411581</v>
      </c>
      <c r="L221" s="140">
        <v>12.319509936109336</v>
      </c>
      <c r="M221" s="140">
        <v>95.590740267466558</v>
      </c>
      <c r="N221" s="140">
        <v>84.126618431152352</v>
      </c>
      <c r="O221" s="140">
        <v>880.53813199263277</v>
      </c>
      <c r="P221" s="140">
        <v>7.3949870821179227</v>
      </c>
      <c r="Q221" s="140">
        <v>123.98626410666616</v>
      </c>
      <c r="R221" s="140">
        <v>6099.4338565935786</v>
      </c>
      <c r="S221" s="140">
        <v>144.35799924852657</v>
      </c>
      <c r="T221" s="140">
        <v>179.09263414100738</v>
      </c>
      <c r="U221" s="140">
        <v>113.5605446641967</v>
      </c>
      <c r="V221" s="140">
        <v>187.11799209762134</v>
      </c>
      <c r="W221" s="140">
        <v>381.90480801938941</v>
      </c>
      <c r="X221" s="140">
        <v>1338.2703637445318</v>
      </c>
      <c r="Y221" s="140">
        <v>10.533333333333344</v>
      </c>
      <c r="Z221" s="140">
        <v>1.71840242669363</v>
      </c>
      <c r="AA221" s="140">
        <v>1718.4024266936299</v>
      </c>
      <c r="AB221" s="155">
        <v>56.701395262064189</v>
      </c>
      <c r="AC221" s="155">
        <v>198.69296031049853</v>
      </c>
      <c r="AD221" s="155">
        <v>1563.8836804853404</v>
      </c>
    </row>
    <row r="222" spans="1:30" x14ac:dyDescent="0.25">
      <c r="A222" s="132" t="s">
        <v>43</v>
      </c>
      <c r="B222" s="33">
        <v>43497</v>
      </c>
      <c r="C222" s="140">
        <v>3.38</v>
      </c>
      <c r="D222" s="140">
        <v>63.01</v>
      </c>
      <c r="E222" s="140">
        <v>1.1200000000000001</v>
      </c>
      <c r="F222" s="140">
        <v>0.9</v>
      </c>
      <c r="G222" s="140">
        <v>565.52</v>
      </c>
      <c r="H222" s="140">
        <v>0.12</v>
      </c>
      <c r="I222" s="140">
        <v>6.64</v>
      </c>
      <c r="J222" s="140">
        <v>1.28</v>
      </c>
      <c r="K222" s="140">
        <v>19.940000000000001</v>
      </c>
      <c r="L222" s="140">
        <v>2.31</v>
      </c>
      <c r="M222" s="140">
        <v>94.1</v>
      </c>
      <c r="N222" s="140">
        <v>47.34</v>
      </c>
      <c r="O222" s="140">
        <v>882.14</v>
      </c>
      <c r="P222" s="140">
        <v>15.75</v>
      </c>
      <c r="Q222" s="140">
        <v>27.94</v>
      </c>
      <c r="R222" s="140">
        <v>15891.02</v>
      </c>
      <c r="S222" s="140">
        <v>3.77</v>
      </c>
      <c r="T222" s="140">
        <v>93.01</v>
      </c>
      <c r="U222" s="140">
        <v>39.79</v>
      </c>
      <c r="V222" s="140">
        <v>279.22000000000003</v>
      </c>
      <c r="W222" s="140">
        <v>71.510000000000005</v>
      </c>
      <c r="X222" s="140">
        <v>1317.46</v>
      </c>
      <c r="Y222" s="140">
        <v>2.2000000000000002</v>
      </c>
      <c r="Z222" s="140">
        <v>0.42</v>
      </c>
      <c r="AA222" s="140">
        <v>419.61</v>
      </c>
      <c r="AB222" s="155">
        <v>2.6</v>
      </c>
      <c r="AC222" s="155">
        <v>47.8</v>
      </c>
      <c r="AD222" s="155">
        <v>80.36</v>
      </c>
    </row>
    <row r="223" spans="1:30" x14ac:dyDescent="0.25">
      <c r="A223" s="132" t="s">
        <v>43</v>
      </c>
      <c r="B223" s="33">
        <v>43525</v>
      </c>
      <c r="C223" s="140">
        <v>44.75</v>
      </c>
      <c r="D223" s="140">
        <v>62.22</v>
      </c>
      <c r="E223" s="140">
        <v>1.46</v>
      </c>
      <c r="F223" s="140">
        <v>2.14</v>
      </c>
      <c r="G223" s="140">
        <v>605.92999999999995</v>
      </c>
      <c r="H223" s="140">
        <v>0.86</v>
      </c>
      <c r="I223" s="140">
        <v>23.1</v>
      </c>
      <c r="J223" s="140">
        <v>1.7</v>
      </c>
      <c r="K223" s="140">
        <v>11.5</v>
      </c>
      <c r="L223" s="140">
        <v>4.7</v>
      </c>
      <c r="M223" s="140">
        <v>143.03</v>
      </c>
      <c r="N223" s="140">
        <v>626.51</v>
      </c>
      <c r="O223" s="140">
        <v>871.11</v>
      </c>
      <c r="P223" s="140">
        <v>20.51</v>
      </c>
      <c r="Q223" s="140">
        <v>66.44</v>
      </c>
      <c r="R223" s="140">
        <v>17026.560000000001</v>
      </c>
      <c r="S223" s="140">
        <v>26.58</v>
      </c>
      <c r="T223" s="140">
        <v>323.33</v>
      </c>
      <c r="U223" s="140">
        <v>52.81</v>
      </c>
      <c r="V223" s="140">
        <v>160.97999999999999</v>
      </c>
      <c r="W223" s="140">
        <v>145.83000000000001</v>
      </c>
      <c r="X223" s="140">
        <v>2002.45</v>
      </c>
      <c r="Y223" s="140">
        <v>3.4</v>
      </c>
      <c r="Z223" s="140">
        <v>0.51</v>
      </c>
      <c r="AA223" s="140">
        <v>508.75</v>
      </c>
      <c r="AB223" s="155">
        <v>6.4</v>
      </c>
      <c r="AC223" s="155">
        <v>88</v>
      </c>
      <c r="AD223" s="155">
        <v>150.18</v>
      </c>
    </row>
    <row r="224" spans="1:30" x14ac:dyDescent="0.25">
      <c r="A224" s="132" t="s">
        <v>43</v>
      </c>
      <c r="B224" s="33">
        <v>43556</v>
      </c>
      <c r="C224" s="140">
        <v>17.47</v>
      </c>
      <c r="D224" s="140">
        <v>60.94</v>
      </c>
      <c r="E224" s="140">
        <v>2.2200000000000002</v>
      </c>
      <c r="F224" s="140">
        <v>1.8</v>
      </c>
      <c r="G224" s="140">
        <v>634.71</v>
      </c>
      <c r="H224" s="140">
        <v>0.39</v>
      </c>
      <c r="I224" s="140">
        <v>12.59</v>
      </c>
      <c r="J224" s="140">
        <v>0.82</v>
      </c>
      <c r="K224" s="140">
        <v>16.13</v>
      </c>
      <c r="L224" s="140">
        <v>3.01</v>
      </c>
      <c r="M224" s="140">
        <v>109.37</v>
      </c>
      <c r="N224" s="140">
        <v>244.62</v>
      </c>
      <c r="O224" s="140">
        <v>853.22</v>
      </c>
      <c r="P224" s="140">
        <v>31.13</v>
      </c>
      <c r="Q224" s="140">
        <v>55.94</v>
      </c>
      <c r="R224" s="140">
        <v>17835.240000000002</v>
      </c>
      <c r="S224" s="140">
        <v>11.96</v>
      </c>
      <c r="T224" s="140">
        <v>176.27</v>
      </c>
      <c r="U224" s="140">
        <v>25.55</v>
      </c>
      <c r="V224" s="140">
        <v>225.89</v>
      </c>
      <c r="W224" s="140">
        <v>93.44</v>
      </c>
      <c r="X224" s="140">
        <v>1531.14</v>
      </c>
      <c r="Y224" s="140">
        <v>1.8</v>
      </c>
      <c r="Z224" s="140">
        <v>0.63</v>
      </c>
      <c r="AA224" s="140">
        <v>629.33000000000004</v>
      </c>
      <c r="AB224" s="155">
        <v>5.0999999999999996</v>
      </c>
      <c r="AC224" s="155">
        <v>83.3</v>
      </c>
      <c r="AD224" s="155">
        <v>97.42</v>
      </c>
    </row>
    <row r="225" spans="1:30" x14ac:dyDescent="0.25">
      <c r="A225" s="132" t="s">
        <v>43</v>
      </c>
      <c r="B225" s="33">
        <v>43586</v>
      </c>
      <c r="C225" s="140">
        <v>56.43</v>
      </c>
      <c r="D225" s="140">
        <v>59.6</v>
      </c>
      <c r="E225" s="140">
        <v>1.27</v>
      </c>
      <c r="F225" s="140">
        <v>5.14</v>
      </c>
      <c r="G225" s="140">
        <v>695.35</v>
      </c>
      <c r="H225" s="140">
        <v>1.1299999999999999</v>
      </c>
      <c r="I225" s="140">
        <v>34.85</v>
      </c>
      <c r="J225" s="140">
        <v>1.98</v>
      </c>
      <c r="K225" s="140">
        <v>38.22</v>
      </c>
      <c r="L225" s="140">
        <v>8.26</v>
      </c>
      <c r="M225" s="140">
        <v>190.37</v>
      </c>
      <c r="N225" s="140">
        <v>790</v>
      </c>
      <c r="O225" s="140">
        <v>834.39</v>
      </c>
      <c r="P225" s="140">
        <v>17.739999999999998</v>
      </c>
      <c r="Q225" s="140">
        <v>159.34</v>
      </c>
      <c r="R225" s="140">
        <v>19539.2</v>
      </c>
      <c r="S225" s="140">
        <v>35.119999999999997</v>
      </c>
      <c r="T225" s="140">
        <v>487.86</v>
      </c>
      <c r="U225" s="140">
        <v>61.51</v>
      </c>
      <c r="V225" s="140">
        <v>535.14</v>
      </c>
      <c r="W225" s="140">
        <v>255.98</v>
      </c>
      <c r="X225" s="140">
        <v>2665.14</v>
      </c>
      <c r="Y225" s="140">
        <v>3.78</v>
      </c>
      <c r="Z225" s="140">
        <v>0.44</v>
      </c>
      <c r="AA225" s="140">
        <v>442.79</v>
      </c>
      <c r="AB225" s="155">
        <v>9.8000000000000007</v>
      </c>
      <c r="AC225" s="155">
        <v>102</v>
      </c>
      <c r="AD225" s="155">
        <v>144.53</v>
      </c>
    </row>
    <row r="226" spans="1:30" x14ac:dyDescent="0.25">
      <c r="A226" s="134" t="s">
        <v>43</v>
      </c>
      <c r="B226" s="33">
        <v>43617</v>
      </c>
      <c r="C226" s="140">
        <v>34.799707560038968</v>
      </c>
      <c r="D226" s="140">
        <v>53.774988294516511</v>
      </c>
      <c r="E226" s="140">
        <v>0.99349040554498713</v>
      </c>
      <c r="F226" s="140">
        <v>2.8798457493877399</v>
      </c>
      <c r="G226" s="140">
        <v>617.35607266819102</v>
      </c>
      <c r="H226" s="140">
        <v>1.1974223107462396</v>
      </c>
      <c r="I226" s="140">
        <v>27.067756595335531</v>
      </c>
      <c r="J226" s="140">
        <v>1.750000263671657</v>
      </c>
      <c r="K226" s="140">
        <v>33.59752665711234</v>
      </c>
      <c r="L226" s="140">
        <v>5.8272683238056366</v>
      </c>
      <c r="M226" s="140">
        <v>150.23346951254834</v>
      </c>
      <c r="N226" s="140">
        <v>487.19590584054555</v>
      </c>
      <c r="O226" s="140">
        <v>752.84983612323117</v>
      </c>
      <c r="P226" s="140">
        <v>13.908865677629819</v>
      </c>
      <c r="Q226" s="140">
        <v>40.317840491428356</v>
      </c>
      <c r="R226" s="140">
        <v>8642.9850173546747</v>
      </c>
      <c r="S226" s="140">
        <v>16.763912350447356</v>
      </c>
      <c r="T226" s="140">
        <v>378.94859233469742</v>
      </c>
      <c r="U226" s="140">
        <v>24.500003691403197</v>
      </c>
      <c r="V226" s="140">
        <v>470.36537319957279</v>
      </c>
      <c r="W226" s="140">
        <v>81.581756533278906</v>
      </c>
      <c r="X226" s="140">
        <v>2103.2685731756769</v>
      </c>
      <c r="Y226" s="140">
        <v>5.8958333333333313</v>
      </c>
      <c r="Z226" s="140">
        <v>1.0850806451612904</v>
      </c>
      <c r="AA226" s="140">
        <v>1085.0806451612905</v>
      </c>
      <c r="AB226" s="155">
        <v>7.6483686250818677</v>
      </c>
      <c r="AC226" s="155">
        <v>197.18346415641957</v>
      </c>
      <c r="AD226" s="155">
        <v>552.74008064516113</v>
      </c>
    </row>
    <row r="227" spans="1:30" ht="15.75" x14ac:dyDescent="0.25">
      <c r="A227" s="86" t="s">
        <v>43</v>
      </c>
      <c r="B227" s="33">
        <v>43647</v>
      </c>
      <c r="C227" s="145">
        <v>42.392381093256702</v>
      </c>
      <c r="D227" s="88">
        <v>56.101744151928045</v>
      </c>
      <c r="E227" s="88">
        <v>1.3309195977610049</v>
      </c>
      <c r="F227" s="88">
        <v>2.1047006494240099</v>
      </c>
      <c r="G227" s="88">
        <v>687.99824775684249</v>
      </c>
      <c r="H227" s="88">
        <v>1.8036048004728331</v>
      </c>
      <c r="I227" s="88">
        <v>36.511930857588396</v>
      </c>
      <c r="J227" s="88">
        <v>2.6391186750462374</v>
      </c>
      <c r="K227" s="88">
        <v>31.139123484211822</v>
      </c>
      <c r="L227" s="88">
        <v>6.5474241249430802</v>
      </c>
      <c r="M227" s="88">
        <v>167.47609918474598</v>
      </c>
      <c r="N227" s="87">
        <v>593.49333530559386</v>
      </c>
      <c r="O227" s="87">
        <v>785.42441812699258</v>
      </c>
      <c r="P227" s="87">
        <v>18.632874368654068</v>
      </c>
      <c r="Q227" s="87">
        <v>29.465809091936137</v>
      </c>
      <c r="R227" s="87">
        <v>9631.9754685957942</v>
      </c>
      <c r="S227" s="87">
        <v>25.250467206619664</v>
      </c>
      <c r="T227" s="87">
        <v>511.16703200623755</v>
      </c>
      <c r="U227" s="87">
        <v>36.947661450647324</v>
      </c>
      <c r="V227" s="87">
        <v>435.94772877896548</v>
      </c>
      <c r="W227" s="87">
        <v>91.663937749203129</v>
      </c>
      <c r="X227" s="87">
        <v>2344.6653885864434</v>
      </c>
      <c r="Y227" s="87">
        <v>34.194444444444485</v>
      </c>
      <c r="Z227" s="87">
        <v>1.131403118040089</v>
      </c>
      <c r="AA227" s="87">
        <v>1131.4031180400889</v>
      </c>
      <c r="AB227" s="85">
        <v>8.9604459343826814</v>
      </c>
      <c r="AC227" s="85">
        <v>229.19861359359754</v>
      </c>
      <c r="AD227" s="84">
        <v>3342.6173719376434</v>
      </c>
    </row>
    <row r="228" spans="1:30" ht="15.75" x14ac:dyDescent="0.25">
      <c r="A228" s="86" t="s">
        <v>43</v>
      </c>
      <c r="B228" s="33">
        <v>43678</v>
      </c>
      <c r="C228" s="88">
        <v>19.89243045378355</v>
      </c>
      <c r="D228" s="88">
        <v>48.934900699568544</v>
      </c>
      <c r="E228" s="88">
        <v>0.83014033524129949</v>
      </c>
      <c r="F228" s="88">
        <v>0.75222900064987241</v>
      </c>
      <c r="G228" s="88">
        <v>795.16039493491303</v>
      </c>
      <c r="H228" s="88">
        <v>1.0366308840073835</v>
      </c>
      <c r="I228" s="88">
        <v>21.779589292133021</v>
      </c>
      <c r="J228" s="88">
        <v>2.1571276441814988</v>
      </c>
      <c r="K228" s="88">
        <v>13.108911128624612</v>
      </c>
      <c r="L228" s="88">
        <v>3.9459875288387547</v>
      </c>
      <c r="M228" s="88">
        <v>104.54597190935102</v>
      </c>
      <c r="N228" s="87">
        <v>278.49402635296968</v>
      </c>
      <c r="O228" s="87">
        <v>685.08860979395968</v>
      </c>
      <c r="P228" s="87">
        <v>11.621964693378192</v>
      </c>
      <c r="Q228" s="87">
        <v>10.531206009098213</v>
      </c>
      <c r="R228" s="87">
        <v>11132.245529088783</v>
      </c>
      <c r="S228" s="87">
        <v>14.512832376103368</v>
      </c>
      <c r="T228" s="87">
        <v>304.91425008986232</v>
      </c>
      <c r="U228" s="87">
        <v>30.199787018540984</v>
      </c>
      <c r="V228" s="87">
        <v>183.52475580074457</v>
      </c>
      <c r="W228" s="87">
        <v>55.243825403742562</v>
      </c>
      <c r="X228" s="87">
        <v>1463.6436067309144</v>
      </c>
      <c r="Y228" s="87">
        <v>49.916666666666664</v>
      </c>
      <c r="Z228" s="87">
        <v>1.2698914116485684</v>
      </c>
      <c r="AA228" s="87">
        <v>1269.8914116485685</v>
      </c>
      <c r="AB228" s="85">
        <v>6.0612761744777393</v>
      </c>
      <c r="AC228" s="85">
        <v>160.58895372592616</v>
      </c>
      <c r="AD228" s="84">
        <v>5476.7876801579459</v>
      </c>
    </row>
    <row r="229" spans="1:30" ht="15.75" x14ac:dyDescent="0.25">
      <c r="A229" s="94" t="s">
        <v>43</v>
      </c>
      <c r="B229" s="33">
        <v>43709</v>
      </c>
      <c r="C229" s="88">
        <v>14.439612015372417</v>
      </c>
      <c r="D229" s="88">
        <v>46.003154107114241</v>
      </c>
      <c r="E229" s="88">
        <v>0.59062165381060949</v>
      </c>
      <c r="F229" s="88">
        <v>1.07437160810434</v>
      </c>
      <c r="G229" s="88">
        <v>1402.7354135025198</v>
      </c>
      <c r="H229" s="88">
        <v>0.72150117016521997</v>
      </c>
      <c r="I229" s="88">
        <v>18.790216686416919</v>
      </c>
      <c r="J229" s="88">
        <v>0.50226117944396353</v>
      </c>
      <c r="K229" s="88">
        <v>59.456754988748962</v>
      </c>
      <c r="L229" s="88">
        <v>2.2981339577135236</v>
      </c>
      <c r="M229" s="88">
        <v>139.28035945146314</v>
      </c>
      <c r="N229" s="87">
        <v>202.15456821521383</v>
      </c>
      <c r="O229" s="87">
        <v>644.04415749959935</v>
      </c>
      <c r="P229" s="87">
        <v>8.2687031533485325</v>
      </c>
      <c r="Q229" s="87">
        <v>15.04120251346076</v>
      </c>
      <c r="R229" s="87">
        <v>19638.295789035277</v>
      </c>
      <c r="S229" s="87">
        <v>10.10101638231308</v>
      </c>
      <c r="T229" s="87">
        <v>263.06303360983685</v>
      </c>
      <c r="U229" s="87">
        <v>7.0316565122154895</v>
      </c>
      <c r="V229" s="87">
        <v>832.39456984248545</v>
      </c>
      <c r="W229" s="87">
        <v>32.173875407989328</v>
      </c>
      <c r="X229" s="87">
        <v>1949.925032320484</v>
      </c>
      <c r="Y229" s="87">
        <v>31.972222222222236</v>
      </c>
      <c r="Z229" s="87">
        <v>1.2634249471458772</v>
      </c>
      <c r="AA229" s="87">
        <v>1263.4249471458772</v>
      </c>
      <c r="AB229" s="85">
        <v>3.5120975187009851</v>
      </c>
      <c r="AC229" s="85">
        <v>212.85365162958118</v>
      </c>
      <c r="AD229" s="84">
        <v>3490.0850739957727</v>
      </c>
    </row>
    <row r="230" spans="1:30" ht="15.75" x14ac:dyDescent="0.25">
      <c r="A230" s="137" t="s">
        <v>43</v>
      </c>
      <c r="B230" s="33">
        <v>43739</v>
      </c>
      <c r="C230" s="111">
        <v>30.354508618007451</v>
      </c>
      <c r="D230" s="88">
        <v>52.742504309267503</v>
      </c>
      <c r="E230" s="88">
        <v>0.65826080764500006</v>
      </c>
      <c r="F230" s="88">
        <v>0.89529137268319459</v>
      </c>
      <c r="G230" s="88">
        <v>993.34623757992756</v>
      </c>
      <c r="H230" s="88">
        <v>0.71496138397237197</v>
      </c>
      <c r="I230" s="88">
        <v>15.357275589276927</v>
      </c>
      <c r="J230" s="88">
        <v>1.2091923952158445</v>
      </c>
      <c r="K230" s="88">
        <v>81.650789967020927</v>
      </c>
      <c r="L230" s="88">
        <v>2.819445151871411</v>
      </c>
      <c r="M230" s="88">
        <v>180.76333929121782</v>
      </c>
      <c r="N230" s="87">
        <v>424.96312065210429</v>
      </c>
      <c r="O230" s="87">
        <v>738.39506032974509</v>
      </c>
      <c r="P230" s="87">
        <v>9.2156513070300008</v>
      </c>
      <c r="Q230" s="87">
        <v>12.534079217564724</v>
      </c>
      <c r="R230" s="87">
        <v>13906.847326118987</v>
      </c>
      <c r="S230" s="87">
        <v>10.009459375613208</v>
      </c>
      <c r="T230" s="87">
        <v>215.00185824987699</v>
      </c>
      <c r="U230" s="87">
        <v>16.928693533021825</v>
      </c>
      <c r="V230" s="87">
        <v>1143.1110595382929</v>
      </c>
      <c r="W230" s="87">
        <v>39.472232126199756</v>
      </c>
      <c r="X230" s="87">
        <v>2530.6867500770495</v>
      </c>
      <c r="Y230" s="87">
        <v>50.499999999999972</v>
      </c>
      <c r="Z230" s="87">
        <v>2.0287901990811634</v>
      </c>
      <c r="AA230" s="87">
        <v>2028.7901990811633</v>
      </c>
      <c r="AB230" s="85">
        <v>6.9189878309895958</v>
      </c>
      <c r="AC230" s="85">
        <v>443.59768588327603</v>
      </c>
      <c r="AD230" s="84">
        <v>8852.0173966309267</v>
      </c>
    </row>
    <row r="231" spans="1:30" ht="15.75" x14ac:dyDescent="0.25">
      <c r="A231" s="110" t="s">
        <v>43</v>
      </c>
      <c r="B231" s="33">
        <v>43770</v>
      </c>
      <c r="C231" s="113">
        <v>15.303650659440724</v>
      </c>
      <c r="D231" s="88">
        <v>47.000945235296911</v>
      </c>
      <c r="E231" s="88">
        <v>0.61930343248670394</v>
      </c>
      <c r="F231" s="88">
        <v>0.66011960105311296</v>
      </c>
      <c r="G231" s="88">
        <v>382.52735302157549</v>
      </c>
      <c r="H231" s="88">
        <v>1.1334428654645277</v>
      </c>
      <c r="I231" s="88">
        <v>19.355169932213254</v>
      </c>
      <c r="J231" s="88">
        <v>0.76164716573535518</v>
      </c>
      <c r="K231" s="88">
        <v>61.502132560435868</v>
      </c>
      <c r="L231" s="88">
        <v>2.5552096322529958</v>
      </c>
      <c r="M231" s="88">
        <v>143.78120181987344</v>
      </c>
      <c r="N231" s="87">
        <v>214.25110923217014</v>
      </c>
      <c r="O231" s="87">
        <v>658.01323329415675</v>
      </c>
      <c r="P231" s="87">
        <v>8.6702480548138556</v>
      </c>
      <c r="Q231" s="87">
        <v>9.2416744147435814</v>
      </c>
      <c r="R231" s="87">
        <v>5355.382942302057</v>
      </c>
      <c r="S231" s="87">
        <v>15.868200116503388</v>
      </c>
      <c r="T231" s="87">
        <v>270.97237905098558</v>
      </c>
      <c r="U231" s="87">
        <v>10.663060320294973</v>
      </c>
      <c r="V231" s="87">
        <v>861.02985584610212</v>
      </c>
      <c r="W231" s="87">
        <v>35.77293485154194</v>
      </c>
      <c r="X231" s="87">
        <v>2012.9368254782282</v>
      </c>
      <c r="Y231" s="87">
        <v>6.0555555555555989</v>
      </c>
      <c r="Z231" s="87">
        <v>1.1033457249070633</v>
      </c>
      <c r="AA231" s="87">
        <v>1103.3457249070632</v>
      </c>
      <c r="AB231" s="85">
        <v>3.4102006331755121</v>
      </c>
      <c r="AC231" s="85">
        <v>191.89139681370801</v>
      </c>
      <c r="AD231" s="84">
        <v>577.27048327137959</v>
      </c>
    </row>
    <row r="232" spans="1:30" x14ac:dyDescent="0.25">
      <c r="A232" s="132" t="s">
        <v>56</v>
      </c>
      <c r="B232" s="33">
        <v>43497</v>
      </c>
      <c r="C232" s="140">
        <v>2.95</v>
      </c>
      <c r="D232" s="140">
        <v>39.130000000000003</v>
      </c>
      <c r="E232" s="140">
        <v>0.41</v>
      </c>
      <c r="F232" s="140">
        <v>0.77</v>
      </c>
      <c r="G232" s="140">
        <v>563.25</v>
      </c>
      <c r="H232" s="140">
        <v>0.22</v>
      </c>
      <c r="I232" s="140">
        <v>2.75</v>
      </c>
      <c r="J232" s="140">
        <v>0.73</v>
      </c>
      <c r="K232" s="140">
        <v>11.35</v>
      </c>
      <c r="L232" s="140">
        <v>1.73</v>
      </c>
      <c r="M232" s="140">
        <v>56.58</v>
      </c>
      <c r="N232" s="140">
        <v>41.35</v>
      </c>
      <c r="O232" s="140">
        <v>547.78</v>
      </c>
      <c r="P232" s="140">
        <v>5.7</v>
      </c>
      <c r="Q232" s="140">
        <v>23.96</v>
      </c>
      <c r="R232" s="140">
        <v>15827.44</v>
      </c>
      <c r="S232" s="140">
        <v>6.93</v>
      </c>
      <c r="T232" s="140">
        <v>38.44</v>
      </c>
      <c r="U232" s="140">
        <v>22.74</v>
      </c>
      <c r="V232" s="140">
        <v>158.88999999999999</v>
      </c>
      <c r="W232" s="140">
        <v>53.63</v>
      </c>
      <c r="X232" s="140">
        <v>792.16</v>
      </c>
      <c r="Y232" s="140">
        <v>6.1</v>
      </c>
      <c r="Z232" s="140">
        <v>0.28000000000000003</v>
      </c>
      <c r="AA232" s="140">
        <v>275.74</v>
      </c>
      <c r="AB232" s="155">
        <v>1.3</v>
      </c>
      <c r="AC232" s="155">
        <v>18.899999999999999</v>
      </c>
      <c r="AD232" s="155">
        <v>146.12</v>
      </c>
    </row>
    <row r="233" spans="1:30" x14ac:dyDescent="0.25">
      <c r="A233" s="132" t="s">
        <v>56</v>
      </c>
      <c r="B233" s="33">
        <v>43525</v>
      </c>
      <c r="C233" s="140">
        <v>6.76</v>
      </c>
      <c r="D233" s="140">
        <v>45.52</v>
      </c>
      <c r="E233" s="140">
        <v>1.43</v>
      </c>
      <c r="F233" s="140">
        <v>1.1599999999999999</v>
      </c>
      <c r="G233" s="140">
        <v>665.88</v>
      </c>
      <c r="H233" s="140">
        <v>0.78</v>
      </c>
      <c r="I233" s="140">
        <v>17.22</v>
      </c>
      <c r="J233" s="140">
        <v>0.78</v>
      </c>
      <c r="K233" s="140">
        <v>19.96</v>
      </c>
      <c r="L233" s="140">
        <v>2.73</v>
      </c>
      <c r="M233" s="140">
        <v>90.9</v>
      </c>
      <c r="N233" s="140">
        <v>94.64</v>
      </c>
      <c r="O233" s="140">
        <v>637.28</v>
      </c>
      <c r="P233" s="140">
        <v>20.09</v>
      </c>
      <c r="Q233" s="140">
        <v>36.06</v>
      </c>
      <c r="R233" s="140">
        <v>18711.3</v>
      </c>
      <c r="S233" s="140">
        <v>24.3</v>
      </c>
      <c r="T233" s="140">
        <v>241.13</v>
      </c>
      <c r="U233" s="140">
        <v>24.27</v>
      </c>
      <c r="V233" s="140">
        <v>279.5</v>
      </c>
      <c r="W233" s="140">
        <v>84.62</v>
      </c>
      <c r="X233" s="140">
        <v>1272.6400000000001</v>
      </c>
      <c r="Y233" s="140">
        <v>5.0999999999999996</v>
      </c>
      <c r="Z233" s="140">
        <v>1.25</v>
      </c>
      <c r="AA233" s="140">
        <v>246.51</v>
      </c>
      <c r="AB233" s="155">
        <v>1.8</v>
      </c>
      <c r="AC233" s="155">
        <v>27.1</v>
      </c>
      <c r="AD233" s="155">
        <v>547.03</v>
      </c>
    </row>
    <row r="234" spans="1:30" x14ac:dyDescent="0.25">
      <c r="A234" s="132" t="s">
        <v>56</v>
      </c>
      <c r="B234" s="33">
        <v>43556</v>
      </c>
      <c r="C234" s="140">
        <v>12.46</v>
      </c>
      <c r="D234" s="140">
        <v>36.83</v>
      </c>
      <c r="E234" s="140">
        <v>1.76</v>
      </c>
      <c r="F234" s="140">
        <v>1.6</v>
      </c>
      <c r="G234" s="140">
        <v>631.54</v>
      </c>
      <c r="H234" s="140">
        <v>0.37</v>
      </c>
      <c r="I234" s="140">
        <v>7.72</v>
      </c>
      <c r="J234" s="140">
        <v>0.55000000000000004</v>
      </c>
      <c r="K234" s="140">
        <v>3.04</v>
      </c>
      <c r="L234" s="140">
        <v>2.52</v>
      </c>
      <c r="M234" s="140">
        <v>61.81</v>
      </c>
      <c r="N234" s="140">
        <v>174.46</v>
      </c>
      <c r="O234" s="140">
        <v>515.65</v>
      </c>
      <c r="P234" s="140">
        <v>24.68</v>
      </c>
      <c r="Q234" s="140">
        <v>49.5</v>
      </c>
      <c r="R234" s="140">
        <v>17746.400000000001</v>
      </c>
      <c r="S234" s="140">
        <v>11.51</v>
      </c>
      <c r="T234" s="140">
        <v>108.07</v>
      </c>
      <c r="U234" s="140">
        <v>17</v>
      </c>
      <c r="V234" s="140">
        <v>42.5</v>
      </c>
      <c r="W234" s="140">
        <v>78.010000000000005</v>
      </c>
      <c r="X234" s="140">
        <v>865.35</v>
      </c>
      <c r="Y234" s="140">
        <v>3.6</v>
      </c>
      <c r="Z234" s="140">
        <v>0.34</v>
      </c>
      <c r="AA234" s="140">
        <v>337.93</v>
      </c>
      <c r="AB234" s="155">
        <v>2.2999999999999998</v>
      </c>
      <c r="AC234" s="155">
        <v>25.3</v>
      </c>
      <c r="AD234" s="155">
        <v>106.08</v>
      </c>
    </row>
    <row r="235" spans="1:30" x14ac:dyDescent="0.25">
      <c r="A235" s="132" t="s">
        <v>56</v>
      </c>
      <c r="B235" s="33">
        <v>43586</v>
      </c>
      <c r="C235" s="140">
        <v>3.91</v>
      </c>
      <c r="D235" s="140">
        <v>33.72</v>
      </c>
      <c r="E235" s="140">
        <v>0.28999999999999998</v>
      </c>
      <c r="F235" s="140">
        <v>0.63</v>
      </c>
      <c r="G235" s="140">
        <v>698.5</v>
      </c>
      <c r="H235" s="140">
        <v>0.33</v>
      </c>
      <c r="I235" s="140">
        <v>7.11</v>
      </c>
      <c r="J235" s="140">
        <v>0.37</v>
      </c>
      <c r="K235" s="140">
        <v>16.760000000000002</v>
      </c>
      <c r="L235" s="140">
        <v>1.33</v>
      </c>
      <c r="M235" s="140">
        <v>61.79</v>
      </c>
      <c r="N235" s="140">
        <v>54.81</v>
      </c>
      <c r="O235" s="140">
        <v>472.07</v>
      </c>
      <c r="P235" s="140">
        <v>4.07</v>
      </c>
      <c r="Q235" s="140">
        <v>19.55</v>
      </c>
      <c r="R235" s="140">
        <v>19627.95</v>
      </c>
      <c r="S235" s="140">
        <v>10.220000000000001</v>
      </c>
      <c r="T235" s="140">
        <v>99.47</v>
      </c>
      <c r="U235" s="140">
        <v>11.51</v>
      </c>
      <c r="V235" s="140">
        <v>234.65</v>
      </c>
      <c r="W235" s="140">
        <v>41.28</v>
      </c>
      <c r="X235" s="140">
        <v>865.07</v>
      </c>
      <c r="Y235" s="140">
        <v>3.67</v>
      </c>
      <c r="Z235" s="140">
        <v>0.14000000000000001</v>
      </c>
      <c r="AA235" s="140">
        <v>144.31</v>
      </c>
      <c r="AB235" s="155">
        <v>0.5</v>
      </c>
      <c r="AC235" s="155">
        <v>10.8</v>
      </c>
      <c r="AD235" s="155">
        <v>45.72</v>
      </c>
    </row>
    <row r="236" spans="1:30" x14ac:dyDescent="0.25">
      <c r="A236" s="132" t="s">
        <v>56</v>
      </c>
      <c r="B236" s="33">
        <v>43617</v>
      </c>
      <c r="C236" s="140">
        <v>5.2457447547587126</v>
      </c>
      <c r="D236" s="140">
        <v>35.481913326382539</v>
      </c>
      <c r="E236" s="140">
        <v>0.45725732221073301</v>
      </c>
      <c r="F236" s="140">
        <v>0.76788412306973242</v>
      </c>
      <c r="G236" s="140">
        <v>568.16274446479997</v>
      </c>
      <c r="H236" s="140">
        <v>0.38723863824664617</v>
      </c>
      <c r="I236" s="140">
        <v>5.8770983096092779</v>
      </c>
      <c r="J236" s="140">
        <v>0.87632972469824044</v>
      </c>
      <c r="K236" s="140">
        <v>22.731468149401117</v>
      </c>
      <c r="L236" s="140">
        <v>2.031452486014619</v>
      </c>
      <c r="M236" s="140">
        <v>69.79348186236237</v>
      </c>
      <c r="N236" s="140">
        <v>73.44042656662198</v>
      </c>
      <c r="O236" s="140">
        <v>496.74678656935555</v>
      </c>
      <c r="P236" s="140">
        <v>6.4016025109502621</v>
      </c>
      <c r="Q236" s="140">
        <v>10.750377722976253</v>
      </c>
      <c r="R236" s="140">
        <v>7954.2784225071991</v>
      </c>
      <c r="S236" s="140">
        <v>5.4213409354530464</v>
      </c>
      <c r="T236" s="140">
        <v>82.279376334529886</v>
      </c>
      <c r="U236" s="140">
        <v>12.268616145775367</v>
      </c>
      <c r="V236" s="140">
        <v>318.24055409161565</v>
      </c>
      <c r="W236" s="140">
        <v>28.440334804204667</v>
      </c>
      <c r="X236" s="140">
        <v>977.10874607307323</v>
      </c>
      <c r="Y236" s="140">
        <v>7.0555555555555962</v>
      </c>
      <c r="Z236" s="140">
        <v>0.33401162790697675</v>
      </c>
      <c r="AA236" s="140">
        <v>334.01162790697674</v>
      </c>
      <c r="AB236" s="155">
        <v>0.8207483782612478</v>
      </c>
      <c r="AC236" s="155">
        <v>28.197995004116233</v>
      </c>
      <c r="AD236" s="155">
        <v>203.61348837209422</v>
      </c>
    </row>
    <row r="237" spans="1:30" ht="15.75" x14ac:dyDescent="0.25">
      <c r="A237" s="82" t="s">
        <v>56</v>
      </c>
      <c r="B237" s="33">
        <v>43647</v>
      </c>
      <c r="C237" s="148">
        <v>6.5099710321142359</v>
      </c>
      <c r="D237" s="149">
        <v>36.434278967924669</v>
      </c>
      <c r="E237" s="149">
        <v>0.46493947845108802</v>
      </c>
      <c r="F237" s="149">
        <v>0.701024867926337</v>
      </c>
      <c r="G237" s="149">
        <v>674.94841552689604</v>
      </c>
      <c r="H237" s="149">
        <v>0.64065847459398895</v>
      </c>
      <c r="I237" s="149">
        <v>26.441526878998456</v>
      </c>
      <c r="J237" s="149">
        <v>1.1909778831816142</v>
      </c>
      <c r="K237" s="149">
        <v>10.290787858634914</v>
      </c>
      <c r="L237" s="149">
        <v>2.5326612257019399</v>
      </c>
      <c r="M237" s="149">
        <v>80.141504216123366</v>
      </c>
      <c r="N237" s="87">
        <v>91.139594449599301</v>
      </c>
      <c r="O237" s="87">
        <v>510.07990555094534</v>
      </c>
      <c r="P237" s="87">
        <v>6.5091526983152326</v>
      </c>
      <c r="Q237" s="87">
        <v>9.8143481509687174</v>
      </c>
      <c r="R237" s="87">
        <v>9449.2778173765437</v>
      </c>
      <c r="S237" s="87">
        <v>8.9692186443158448</v>
      </c>
      <c r="T237" s="87">
        <v>370.1813763059784</v>
      </c>
      <c r="U237" s="87">
        <v>16.673690364542601</v>
      </c>
      <c r="V237" s="87">
        <v>144.0710300208888</v>
      </c>
      <c r="W237" s="87">
        <v>35.457257159827158</v>
      </c>
      <c r="X237" s="87">
        <v>1121.9810590257271</v>
      </c>
      <c r="Y237" s="87">
        <v>126.79166666666671</v>
      </c>
      <c r="Z237" s="87">
        <v>0.54270736971939559</v>
      </c>
      <c r="AA237" s="87">
        <v>542.70736971939561</v>
      </c>
      <c r="AB237" s="85">
        <v>1.6625878361862341</v>
      </c>
      <c r="AC237" s="85">
        <v>52.609598445787277</v>
      </c>
      <c r="AD237" s="84">
        <v>5945.2506938020369</v>
      </c>
    </row>
    <row r="238" spans="1:30" ht="15.75" x14ac:dyDescent="0.25">
      <c r="A238" s="86" t="s">
        <v>56</v>
      </c>
      <c r="B238" s="33">
        <v>43678</v>
      </c>
      <c r="C238" s="88">
        <v>9.7224589116089355</v>
      </c>
      <c r="D238" s="88">
        <v>34.698413068882218</v>
      </c>
      <c r="E238" s="88">
        <v>0.4488359863162335</v>
      </c>
      <c r="F238" s="88">
        <v>0.43345165775272054</v>
      </c>
      <c r="G238" s="88">
        <v>669.9347252925736</v>
      </c>
      <c r="H238" s="88">
        <v>0.88954338903747032</v>
      </c>
      <c r="I238" s="88">
        <v>19.63130637062666</v>
      </c>
      <c r="J238" s="88">
        <v>2.4721777147175139</v>
      </c>
      <c r="K238" s="88">
        <v>19.412767888385552</v>
      </c>
      <c r="L238" s="88">
        <v>3.7951727615077049</v>
      </c>
      <c r="M238" s="88">
        <v>83.913782225819602</v>
      </c>
      <c r="N238" s="87">
        <v>136.11442476252509</v>
      </c>
      <c r="O238" s="87">
        <v>485.77778296435105</v>
      </c>
      <c r="P238" s="87">
        <v>6.2837038084272692</v>
      </c>
      <c r="Q238" s="87">
        <v>6.0683232085380876</v>
      </c>
      <c r="R238" s="87">
        <v>9379.0861540960304</v>
      </c>
      <c r="S238" s="87">
        <v>12.453607446524584</v>
      </c>
      <c r="T238" s="87">
        <v>274.83828918877327</v>
      </c>
      <c r="U238" s="87">
        <v>34.610488006045195</v>
      </c>
      <c r="V238" s="87">
        <v>271.77875043739772</v>
      </c>
      <c r="W238" s="87">
        <v>53.13241866110787</v>
      </c>
      <c r="X238" s="87">
        <v>1174.7929511614743</v>
      </c>
      <c r="Y238" s="87">
        <v>28.333333333333297</v>
      </c>
      <c r="Z238" s="87">
        <v>0.93356491532783326</v>
      </c>
      <c r="AA238" s="87">
        <v>933.56491532783321</v>
      </c>
      <c r="AB238" s="85">
        <v>4.2856613506241414</v>
      </c>
      <c r="AC238" s="85">
        <v>94.758809642968075</v>
      </c>
      <c r="AD238" s="84">
        <v>2285.3669127225326</v>
      </c>
    </row>
    <row r="239" spans="1:30" ht="15.75" x14ac:dyDescent="0.25">
      <c r="A239" s="86" t="s">
        <v>56</v>
      </c>
      <c r="B239" s="33">
        <v>43709</v>
      </c>
      <c r="C239" s="88">
        <v>8.0140538148800928</v>
      </c>
      <c r="D239" s="88">
        <v>38.560487323649724</v>
      </c>
      <c r="E239" s="88">
        <v>0.586691390763599</v>
      </c>
      <c r="F239" s="88">
        <v>0.53075652635153203</v>
      </c>
      <c r="G239" s="88">
        <v>1229.79076844323</v>
      </c>
      <c r="H239" s="88">
        <v>0.12505589449238572</v>
      </c>
      <c r="I239" s="88">
        <v>11.086422780972054</v>
      </c>
      <c r="J239" s="88">
        <v>0.55913375379920927</v>
      </c>
      <c r="K239" s="88">
        <v>46.071342249142674</v>
      </c>
      <c r="L239" s="88">
        <v>1.2149461746431269</v>
      </c>
      <c r="M239" s="88">
        <v>104.31899755940815</v>
      </c>
      <c r="N239" s="87">
        <v>112.1967534083213</v>
      </c>
      <c r="O239" s="87">
        <v>539.84682253109611</v>
      </c>
      <c r="P239" s="87">
        <v>8.2136794706903853</v>
      </c>
      <c r="Q239" s="87">
        <v>7.4305913689214487</v>
      </c>
      <c r="R239" s="87">
        <v>17217.07075820522</v>
      </c>
      <c r="S239" s="87">
        <v>1.7507825228934</v>
      </c>
      <c r="T239" s="87">
        <v>155.20991893360875</v>
      </c>
      <c r="U239" s="87">
        <v>7.8278725531889295</v>
      </c>
      <c r="V239" s="87">
        <v>644.99879148799744</v>
      </c>
      <c r="W239" s="87">
        <v>17.009246445003775</v>
      </c>
      <c r="X239" s="87">
        <v>1460.4659658317141</v>
      </c>
      <c r="Y239" s="87">
        <v>9.7500000000000355</v>
      </c>
      <c r="Z239" s="87">
        <v>0.81924418604651161</v>
      </c>
      <c r="AA239" s="87">
        <v>819.24418604651157</v>
      </c>
      <c r="AB239" s="85">
        <v>1.2039603487863817</v>
      </c>
      <c r="AC239" s="85">
        <v>103.37572092324399</v>
      </c>
      <c r="AD239" s="84">
        <v>690.13130232558387</v>
      </c>
    </row>
    <row r="240" spans="1:30" ht="15.75" x14ac:dyDescent="0.25">
      <c r="A240" s="110" t="s">
        <v>56</v>
      </c>
      <c r="B240" s="33">
        <v>43739</v>
      </c>
      <c r="C240" s="111">
        <v>9.2990077122172323</v>
      </c>
      <c r="D240" s="88">
        <v>41.224008979767632</v>
      </c>
      <c r="E240" s="88">
        <v>0.46398925811076253</v>
      </c>
      <c r="F240" s="88">
        <v>0.97503948805127139</v>
      </c>
      <c r="G240" s="88">
        <v>568.74639252292002</v>
      </c>
      <c r="H240" s="88">
        <v>0.2877509819412527</v>
      </c>
      <c r="I240" s="88">
        <v>17.144729600853601</v>
      </c>
      <c r="J240" s="88">
        <v>0.20203806451523021</v>
      </c>
      <c r="K240" s="88">
        <v>49.809928397529127</v>
      </c>
      <c r="L240" s="88">
        <v>1.4648285345077543</v>
      </c>
      <c r="M240" s="88">
        <v>117.94166394847835</v>
      </c>
      <c r="N240" s="87">
        <v>130.18610797104125</v>
      </c>
      <c r="O240" s="87">
        <v>577.13612571674685</v>
      </c>
      <c r="P240" s="87">
        <v>6.4958496135506749</v>
      </c>
      <c r="Q240" s="87">
        <v>13.6505528327178</v>
      </c>
      <c r="R240" s="87">
        <v>7962.4494953208805</v>
      </c>
      <c r="S240" s="87">
        <v>4.0285137471775379</v>
      </c>
      <c r="T240" s="87">
        <v>240.02621441195043</v>
      </c>
      <c r="U240" s="87">
        <v>2.8285329032132229</v>
      </c>
      <c r="V240" s="87">
        <v>697.33899756540779</v>
      </c>
      <c r="W240" s="87">
        <v>20.50759948310856</v>
      </c>
      <c r="X240" s="87">
        <v>1651.183295278697</v>
      </c>
      <c r="Y240" s="87">
        <v>77.4166666666666</v>
      </c>
      <c r="Z240" s="87">
        <v>0.48482716049382707</v>
      </c>
      <c r="AA240" s="87">
        <v>484.82716049382708</v>
      </c>
      <c r="AB240" s="85">
        <v>0.85904420192123321</v>
      </c>
      <c r="AC240" s="85">
        <v>69.166527134815681</v>
      </c>
      <c r="AD240" s="84">
        <v>3242.9119111111072</v>
      </c>
    </row>
    <row r="241" spans="1:30" ht="15.75" x14ac:dyDescent="0.25">
      <c r="A241" s="137" t="s">
        <v>56</v>
      </c>
      <c r="B241" s="33">
        <v>43770</v>
      </c>
      <c r="C241" s="113">
        <v>7.1025354662794697</v>
      </c>
      <c r="D241" s="88">
        <v>38.089018205286536</v>
      </c>
      <c r="E241" s="88">
        <v>0.39282250856908796</v>
      </c>
      <c r="F241" s="88">
        <v>0.74967898690679391</v>
      </c>
      <c r="G241" s="88">
        <v>440.193067281872</v>
      </c>
      <c r="H241" s="88">
        <v>0.20640343821681922</v>
      </c>
      <c r="I241" s="88">
        <v>14.115576190912828</v>
      </c>
      <c r="J241" s="88">
        <v>0.66384551926862034</v>
      </c>
      <c r="K241" s="88">
        <v>44.170851673959682</v>
      </c>
      <c r="L241" s="88">
        <v>1.6199279443922334</v>
      </c>
      <c r="M241" s="88">
        <v>103.87080404500762</v>
      </c>
      <c r="N241" s="87">
        <v>99.435496527912576</v>
      </c>
      <c r="O241" s="87">
        <v>533.24625487401147</v>
      </c>
      <c r="P241" s="87">
        <v>5.4995151199672314</v>
      </c>
      <c r="Q241" s="87">
        <v>10.495505816695115</v>
      </c>
      <c r="R241" s="87">
        <v>6162.7029419462078</v>
      </c>
      <c r="S241" s="87">
        <v>2.8896481350354692</v>
      </c>
      <c r="T241" s="87">
        <v>197.61806667277958</v>
      </c>
      <c r="U241" s="87">
        <v>9.2938372697606848</v>
      </c>
      <c r="V241" s="87">
        <v>618.3919234354355</v>
      </c>
      <c r="W241" s="87">
        <v>22.678991221491266</v>
      </c>
      <c r="X241" s="87">
        <v>1454.1912566301066</v>
      </c>
      <c r="Y241" s="87">
        <v>61.933333333333287</v>
      </c>
      <c r="Z241" s="87">
        <v>0.66627906976744189</v>
      </c>
      <c r="AA241" s="87">
        <v>666.27906976744191</v>
      </c>
      <c r="AB241" s="85">
        <v>1.3055504118611774</v>
      </c>
      <c r="AC241" s="85">
        <v>83.712717883997712</v>
      </c>
      <c r="AD241" s="84">
        <v>3565.2859534883692</v>
      </c>
    </row>
    <row r="242" spans="1:30" x14ac:dyDescent="0.25">
      <c r="A242" s="132" t="s">
        <v>55</v>
      </c>
      <c r="B242" s="33">
        <v>43191</v>
      </c>
      <c r="C242" s="140">
        <v>3.4317903787003203</v>
      </c>
      <c r="D242" s="140">
        <v>55.116130021553971</v>
      </c>
      <c r="E242" s="140">
        <v>0.441250579285626</v>
      </c>
      <c r="F242" s="140">
        <v>2.1642889759972679</v>
      </c>
      <c r="G242" s="140">
        <v>745.92986695540299</v>
      </c>
      <c r="H242" s="140">
        <v>0.32633930447863069</v>
      </c>
      <c r="I242" s="140">
        <v>5.7947806713474366</v>
      </c>
      <c r="J242" s="140">
        <v>1.8241941645033612</v>
      </c>
      <c r="K242" s="140">
        <v>49.659436360562175</v>
      </c>
      <c r="L242" s="140">
        <v>4.31482244497926</v>
      </c>
      <c r="M242" s="140">
        <v>114.44338801144954</v>
      </c>
      <c r="N242" s="140">
        <v>48.045065301804485</v>
      </c>
      <c r="O242" s="140">
        <v>771.62582030175554</v>
      </c>
      <c r="P242" s="140">
        <v>6.1775081099987643</v>
      </c>
      <c r="Q242" s="140">
        <v>67.092958255915306</v>
      </c>
      <c r="R242" s="140">
        <v>20960.629261446826</v>
      </c>
      <c r="S242" s="140">
        <v>10.116518438837552</v>
      </c>
      <c r="T242" s="140">
        <v>81.126929398864107</v>
      </c>
      <c r="U242" s="140">
        <v>56.550019099604199</v>
      </c>
      <c r="V242" s="140">
        <v>695.23210904787049</v>
      </c>
      <c r="W242" s="140">
        <v>133.75949579435706</v>
      </c>
      <c r="X242" s="140">
        <v>1602.2074321602936</v>
      </c>
      <c r="Y242" s="140">
        <v>1.6</v>
      </c>
      <c r="Z242" s="140">
        <v>4.7134367101577972E-2</v>
      </c>
      <c r="AA242" s="140">
        <v>47.134367101577972</v>
      </c>
      <c r="AB242" s="155">
        <v>0.54472341698725257</v>
      </c>
      <c r="AC242" s="155">
        <v>6.5248444754196369</v>
      </c>
      <c r="AD242" s="155">
        <v>6.5158549081221402</v>
      </c>
    </row>
    <row r="243" spans="1:30" x14ac:dyDescent="0.25">
      <c r="A243" s="132" t="s">
        <v>55</v>
      </c>
      <c r="B243" s="33">
        <v>43221</v>
      </c>
      <c r="C243" s="140">
        <v>1.1492882360535872</v>
      </c>
      <c r="D243" s="140">
        <v>52.456024648601129</v>
      </c>
      <c r="E243" s="140">
        <v>0.63639145376527506</v>
      </c>
      <c r="F243" s="140">
        <v>1.041200845244165</v>
      </c>
      <c r="G243" s="140">
        <v>245.80894072388199</v>
      </c>
      <c r="H243" s="140">
        <v>5.4073725744822186E-2</v>
      </c>
      <c r="I243" s="140">
        <v>1.038287183936945</v>
      </c>
      <c r="J243" s="140">
        <v>1.632704521517599</v>
      </c>
      <c r="K243" s="140">
        <v>10.648548792651649</v>
      </c>
      <c r="L243" s="140">
        <v>2.7279790925065863</v>
      </c>
      <c r="M243" s="140">
        <v>65.92854031500859</v>
      </c>
      <c r="N243" s="140">
        <v>16.09003530475022</v>
      </c>
      <c r="O243" s="140">
        <v>734.38434508041587</v>
      </c>
      <c r="P243" s="140">
        <v>8.9094803527138513</v>
      </c>
      <c r="Q243" s="140">
        <v>32.277226202569118</v>
      </c>
      <c r="R243" s="140">
        <v>6907.231234341084</v>
      </c>
      <c r="S243" s="140">
        <v>1.6762854980894877</v>
      </c>
      <c r="T243" s="140">
        <v>14.536020575117229</v>
      </c>
      <c r="U243" s="140">
        <v>50.613840167045574</v>
      </c>
      <c r="V243" s="140">
        <v>149.07968309712308</v>
      </c>
      <c r="W243" s="140">
        <v>84.567351867704176</v>
      </c>
      <c r="X243" s="140">
        <v>922.99956441012023</v>
      </c>
      <c r="Y243" s="140">
        <v>17.083333333333378</v>
      </c>
      <c r="Z243" s="140">
        <v>0.25904154627876858</v>
      </c>
      <c r="AA243" s="140">
        <v>259.04154627876858</v>
      </c>
      <c r="AB243" s="155">
        <v>1.8927179359929327</v>
      </c>
      <c r="AC243" s="155">
        <v>20.657828250382526</v>
      </c>
      <c r="AD243" s="155">
        <v>382.34532230746345</v>
      </c>
    </row>
    <row r="244" spans="1:30" x14ac:dyDescent="0.25">
      <c r="A244" s="134" t="s">
        <v>55</v>
      </c>
      <c r="B244" s="33">
        <v>43282</v>
      </c>
      <c r="C244" s="140">
        <v>1.5564047541564738</v>
      </c>
      <c r="D244" s="140">
        <v>45.459578615356079</v>
      </c>
      <c r="E244" s="140">
        <v>0.77278588370587098</v>
      </c>
      <c r="F244" s="140">
        <v>0.92739212220310696</v>
      </c>
      <c r="G244" s="140">
        <v>355.12904551462401</v>
      </c>
      <c r="H244" s="140">
        <v>0.58869227809879976</v>
      </c>
      <c r="I244" s="140">
        <v>5.6598291944352468</v>
      </c>
      <c r="J244" s="140">
        <v>1.4262253811607195</v>
      </c>
      <c r="K244" s="140">
        <v>29.552256387562089</v>
      </c>
      <c r="L244" s="140">
        <v>2.942309781462626</v>
      </c>
      <c r="M244" s="140">
        <v>83.000854835215762</v>
      </c>
      <c r="N244" s="140">
        <v>21.789666558190632</v>
      </c>
      <c r="O244" s="140">
        <v>636.43410061498514</v>
      </c>
      <c r="P244" s="140">
        <v>10.819002371882194</v>
      </c>
      <c r="Q244" s="140">
        <v>28.749155788296317</v>
      </c>
      <c r="R244" s="140">
        <v>9979.1261789609343</v>
      </c>
      <c r="S244" s="140">
        <v>18.249460621062791</v>
      </c>
      <c r="T244" s="140">
        <v>79.237608722093455</v>
      </c>
      <c r="U244" s="140">
        <v>44.212986815982305</v>
      </c>
      <c r="V244" s="140">
        <v>413.73158942586923</v>
      </c>
      <c r="W244" s="140">
        <v>91.211603225341406</v>
      </c>
      <c r="X244" s="140">
        <v>1162.0119676930208</v>
      </c>
      <c r="Y244" s="140">
        <v>13.874999999999941</v>
      </c>
      <c r="Z244" s="140">
        <v>0.39295774647887333</v>
      </c>
      <c r="AA244" s="140">
        <v>392.95774647887333</v>
      </c>
      <c r="AB244" s="155">
        <v>3.0967752432518174</v>
      </c>
      <c r="AC244" s="155">
        <v>39.452106603409696</v>
      </c>
      <c r="AD244" s="155">
        <v>471.07774647887135</v>
      </c>
    </row>
    <row r="245" spans="1:30" x14ac:dyDescent="0.25">
      <c r="A245" s="134" t="s">
        <v>55</v>
      </c>
      <c r="B245" s="33">
        <v>43313</v>
      </c>
      <c r="C245" s="140">
        <v>1.2902075836223295</v>
      </c>
      <c r="D245" s="140">
        <v>50.355996933396753</v>
      </c>
      <c r="E245" s="140">
        <v>0.48093216850924503</v>
      </c>
      <c r="F245" s="140">
        <v>0.64565546890730752</v>
      </c>
      <c r="G245" s="140">
        <v>720.80034577620199</v>
      </c>
      <c r="H245" s="140">
        <v>0.72404376859874509</v>
      </c>
      <c r="I245" s="140">
        <v>7.757581042179484</v>
      </c>
      <c r="J245" s="140">
        <v>0.59465448194828086</v>
      </c>
      <c r="K245" s="140">
        <v>15.013178679999854</v>
      </c>
      <c r="L245" s="140">
        <v>1.9643537194543335</v>
      </c>
      <c r="M245" s="140">
        <v>74.897896407707663</v>
      </c>
      <c r="N245" s="140">
        <v>18.062906170712612</v>
      </c>
      <c r="O245" s="140">
        <v>704.98395706755457</v>
      </c>
      <c r="P245" s="140">
        <v>6.7330503591294306</v>
      </c>
      <c r="Q245" s="140">
        <v>20.015319536126533</v>
      </c>
      <c r="R245" s="140">
        <v>20254.489716311276</v>
      </c>
      <c r="S245" s="140">
        <v>22.445356826561099</v>
      </c>
      <c r="T245" s="140">
        <v>108.60613459051278</v>
      </c>
      <c r="U245" s="140">
        <v>18.434288940396705</v>
      </c>
      <c r="V245" s="140">
        <v>210.18450151999795</v>
      </c>
      <c r="W245" s="140">
        <v>60.894965303084334</v>
      </c>
      <c r="X245" s="140">
        <v>1048.5705497079073</v>
      </c>
      <c r="Y245" s="153">
        <v>37.966666666666704</v>
      </c>
      <c r="Z245" s="140">
        <v>0.44979079497907948</v>
      </c>
      <c r="AA245" s="140">
        <v>449.79079497907946</v>
      </c>
      <c r="AB245" s="155">
        <v>2.3664955553767668</v>
      </c>
      <c r="AC245" s="155">
        <v>40.749469730908125</v>
      </c>
      <c r="AD245" s="155">
        <v>1475.4577405857754</v>
      </c>
    </row>
    <row r="246" spans="1:30" x14ac:dyDescent="0.25">
      <c r="A246" s="132" t="s">
        <v>55</v>
      </c>
      <c r="B246" s="33">
        <v>43344</v>
      </c>
      <c r="C246" s="140">
        <v>1.2547016394691286</v>
      </c>
      <c r="D246" s="140">
        <v>58.894670262059194</v>
      </c>
      <c r="E246" s="140">
        <v>0.35433481380461096</v>
      </c>
      <c r="F246" s="140">
        <v>0.57217301147757249</v>
      </c>
      <c r="G246" s="140">
        <v>144.30554963587051</v>
      </c>
      <c r="H246" s="140">
        <v>0.28076306488099928</v>
      </c>
      <c r="I246" s="140">
        <v>3.911245477904167</v>
      </c>
      <c r="J246" s="140">
        <v>0.23798292243884722</v>
      </c>
      <c r="K246" s="140">
        <v>8.0454339243082913</v>
      </c>
      <c r="L246" s="140">
        <v>1.090918998797419</v>
      </c>
      <c r="M246" s="140">
        <v>72.460386117545397</v>
      </c>
      <c r="N246" s="140">
        <v>17.5658229525678</v>
      </c>
      <c r="O246" s="140">
        <v>824.52538366882868</v>
      </c>
      <c r="P246" s="140">
        <v>4.9606873932645534</v>
      </c>
      <c r="Q246" s="140">
        <v>17.737363355804746</v>
      </c>
      <c r="R246" s="140">
        <v>4054.9859447679614</v>
      </c>
      <c r="S246" s="140">
        <v>8.7036550113109783</v>
      </c>
      <c r="T246" s="140">
        <v>54.757436690658338</v>
      </c>
      <c r="U246" s="140">
        <v>7.3774705956042634</v>
      </c>
      <c r="V246" s="140">
        <v>112.63607494031608</v>
      </c>
      <c r="W246" s="140">
        <v>33.818488962719989</v>
      </c>
      <c r="X246" s="140">
        <v>1014.4454056456356</v>
      </c>
      <c r="Y246" s="140">
        <v>18.527777777777803</v>
      </c>
      <c r="Z246" s="140">
        <v>0.77743902439024393</v>
      </c>
      <c r="AA246" s="140">
        <v>777.43902439024396</v>
      </c>
      <c r="AB246" s="155">
        <v>2.2716126488617281</v>
      </c>
      <c r="AC246" s="155">
        <v>68.141040174343431</v>
      </c>
      <c r="AD246" s="155">
        <v>1244.5243902439042</v>
      </c>
    </row>
    <row r="247" spans="1:30" x14ac:dyDescent="0.25">
      <c r="A247" s="132" t="s">
        <v>55</v>
      </c>
      <c r="B247" s="33">
        <v>43374</v>
      </c>
      <c r="C247" s="140">
        <v>2.4362528156264469</v>
      </c>
      <c r="D247" s="140">
        <v>39.30010088071932</v>
      </c>
      <c r="E247" s="140">
        <v>0.32046928921082796</v>
      </c>
      <c r="F247" s="140">
        <v>0.52897966229049553</v>
      </c>
      <c r="G247" s="140">
        <v>226.86561122692049</v>
      </c>
      <c r="H247" s="140">
        <v>0.48678191249447139</v>
      </c>
      <c r="I247" s="140">
        <v>4.8187877519771032</v>
      </c>
      <c r="J247" s="140">
        <v>1.2696050545005346</v>
      </c>
      <c r="K247" s="140">
        <v>52.683399716666699</v>
      </c>
      <c r="L247" s="140">
        <v>2.2853666292855013</v>
      </c>
      <c r="M247" s="140">
        <v>99.55901045420039</v>
      </c>
      <c r="N247" s="140">
        <v>34.107539418770259</v>
      </c>
      <c r="O247" s="140">
        <v>550.20141233007053</v>
      </c>
      <c r="P247" s="140">
        <v>4.4865700489515916</v>
      </c>
      <c r="Q247" s="140">
        <v>16.398369531005361</v>
      </c>
      <c r="R247" s="140">
        <v>6374.9236754764661</v>
      </c>
      <c r="S247" s="140">
        <v>15.090239287328613</v>
      </c>
      <c r="T247" s="140">
        <v>67.463028527679441</v>
      </c>
      <c r="U247" s="140">
        <v>39.35775668951657</v>
      </c>
      <c r="V247" s="140">
        <v>737.56759603333376</v>
      </c>
      <c r="W247" s="140">
        <v>70.846365507850535</v>
      </c>
      <c r="X247" s="140">
        <v>1393.8261463588055</v>
      </c>
      <c r="Y247" s="140">
        <v>133.33333333333331</v>
      </c>
      <c r="Z247" s="140">
        <v>2.2749999999999999</v>
      </c>
      <c r="AA247" s="140">
        <v>2275</v>
      </c>
      <c r="AB247" s="155">
        <v>13.925561604223102</v>
      </c>
      <c r="AC247" s="155">
        <v>273.97046732828682</v>
      </c>
      <c r="AD247" s="155">
        <v>26207.999999999993</v>
      </c>
    </row>
    <row r="248" spans="1:30" x14ac:dyDescent="0.25">
      <c r="A248" s="132" t="s">
        <v>55</v>
      </c>
      <c r="B248" s="33">
        <v>43435</v>
      </c>
      <c r="C248" s="140">
        <v>0.58855205326785898</v>
      </c>
      <c r="D248" s="140">
        <v>69.348559258508544</v>
      </c>
      <c r="E248" s="140">
        <v>0.34255416590721549</v>
      </c>
      <c r="F248" s="140">
        <v>4.4770099487270052</v>
      </c>
      <c r="G248" s="140">
        <v>217.57475496489252</v>
      </c>
      <c r="H248" s="140">
        <v>4.4856151764777037</v>
      </c>
      <c r="I248" s="140">
        <v>10.145959869669205</v>
      </c>
      <c r="J248" s="140">
        <v>3.862229909263192</v>
      </c>
      <c r="K248" s="140">
        <v>20.571188734052228</v>
      </c>
      <c r="L248" s="140">
        <v>12.824855034467902</v>
      </c>
      <c r="M248" s="140">
        <v>100.99681408140506</v>
      </c>
      <c r="N248" s="140">
        <v>8.2397287457500248</v>
      </c>
      <c r="O248" s="140">
        <v>970.87982961911962</v>
      </c>
      <c r="P248" s="140">
        <v>4.7957583227010172</v>
      </c>
      <c r="Q248" s="140">
        <v>138.78730841053715</v>
      </c>
      <c r="R248" s="140">
        <v>6113.8506145134797</v>
      </c>
      <c r="S248" s="140">
        <v>139.05407047080882</v>
      </c>
      <c r="T248" s="140">
        <v>142.04343817536886</v>
      </c>
      <c r="U248" s="140">
        <v>119.72912718715895</v>
      </c>
      <c r="V248" s="140">
        <v>287.99664227673122</v>
      </c>
      <c r="W248" s="140">
        <v>397.57050606850498</v>
      </c>
      <c r="X248" s="140">
        <v>1413.9553971396708</v>
      </c>
      <c r="Y248" s="140">
        <v>9.4166666666666696</v>
      </c>
      <c r="Z248" s="140">
        <v>0.51948261924009698</v>
      </c>
      <c r="AA248" s="140">
        <v>519.48261924009694</v>
      </c>
      <c r="AB248" s="155">
        <v>17.844275620086723</v>
      </c>
      <c r="AC248" s="155">
        <v>63.462981876029644</v>
      </c>
      <c r="AD248" s="155">
        <v>422.65105901374307</v>
      </c>
    </row>
    <row r="249" spans="1:30" ht="15.75" x14ac:dyDescent="0.25">
      <c r="A249" s="89"/>
      <c r="B249" s="33"/>
      <c r="C249" s="90"/>
      <c r="D249" s="90"/>
      <c r="E249" s="90"/>
      <c r="F249" s="90"/>
      <c r="G249" s="90"/>
      <c r="H249" s="90"/>
      <c r="I249" s="90"/>
      <c r="J249" s="90"/>
      <c r="K249" s="90"/>
      <c r="L249" s="90"/>
      <c r="M249" s="90"/>
      <c r="N249" s="87"/>
      <c r="O249" s="87"/>
      <c r="P249" s="87"/>
      <c r="Q249" s="87"/>
      <c r="R249" s="87"/>
      <c r="S249" s="87"/>
      <c r="T249" s="87"/>
      <c r="U249" s="87"/>
      <c r="V249" s="87"/>
      <c r="W249" s="87"/>
      <c r="X249" s="87"/>
      <c r="Y249" s="87"/>
      <c r="Z249" s="87"/>
      <c r="AA249" s="87"/>
      <c r="AB249" s="85"/>
      <c r="AC249" s="85"/>
      <c r="AD249" s="84"/>
    </row>
    <row r="250" spans="1:30" ht="15.75" x14ac:dyDescent="0.25">
      <c r="A250" s="89"/>
      <c r="B250" s="33"/>
      <c r="C250" s="90"/>
      <c r="D250" s="90"/>
      <c r="E250" s="90"/>
      <c r="F250" s="90"/>
      <c r="G250" s="90"/>
      <c r="H250" s="90"/>
      <c r="I250" s="90"/>
      <c r="J250" s="90"/>
      <c r="K250" s="90"/>
      <c r="L250" s="90"/>
      <c r="M250" s="90"/>
      <c r="N250" s="87"/>
      <c r="O250" s="87"/>
      <c r="P250" s="87"/>
      <c r="Q250" s="87"/>
      <c r="R250" s="87"/>
      <c r="S250" s="87"/>
      <c r="T250" s="87"/>
      <c r="U250" s="87"/>
      <c r="V250" s="87"/>
      <c r="W250" s="87"/>
      <c r="X250" s="87"/>
      <c r="Y250" s="87"/>
      <c r="Z250" s="87"/>
      <c r="AA250" s="87"/>
      <c r="AB250" s="85"/>
      <c r="AC250" s="85"/>
      <c r="AD250" s="84"/>
    </row>
    <row r="251" spans="1:30" ht="15.75" x14ac:dyDescent="0.25">
      <c r="A251" s="89"/>
      <c r="B251" s="33"/>
      <c r="C251" s="90"/>
      <c r="D251" s="90"/>
      <c r="E251" s="90"/>
      <c r="F251" s="90"/>
      <c r="G251" s="90"/>
      <c r="H251" s="90"/>
      <c r="I251" s="90"/>
      <c r="J251" s="90"/>
      <c r="K251" s="90"/>
      <c r="L251" s="90"/>
      <c r="M251" s="90"/>
      <c r="N251" s="87"/>
      <c r="O251" s="87"/>
      <c r="P251" s="87"/>
      <c r="Q251" s="87"/>
      <c r="R251" s="87"/>
      <c r="S251" s="87"/>
      <c r="T251" s="87"/>
      <c r="U251" s="87"/>
      <c r="V251" s="87"/>
      <c r="W251" s="87"/>
      <c r="X251" s="87"/>
      <c r="Y251" s="87"/>
      <c r="Z251" s="87"/>
      <c r="AA251" s="87"/>
      <c r="AB251" s="85"/>
      <c r="AC251" s="85"/>
      <c r="AD251" s="84"/>
    </row>
    <row r="252" spans="1:30" ht="15.75" x14ac:dyDescent="0.25">
      <c r="A252" s="89"/>
      <c r="B252" s="33"/>
      <c r="C252" s="90"/>
      <c r="D252" s="90"/>
      <c r="E252" s="90"/>
      <c r="F252" s="90"/>
      <c r="G252" s="90"/>
      <c r="H252" s="90"/>
      <c r="I252" s="90"/>
      <c r="J252" s="90"/>
      <c r="K252" s="90"/>
      <c r="L252" s="90"/>
      <c r="M252" s="90"/>
      <c r="N252" s="87"/>
      <c r="O252" s="87"/>
      <c r="P252" s="87"/>
      <c r="Q252" s="87"/>
      <c r="R252" s="87"/>
      <c r="S252" s="87"/>
      <c r="T252" s="87"/>
      <c r="U252" s="87"/>
      <c r="V252" s="87"/>
      <c r="W252" s="87"/>
      <c r="X252" s="87"/>
      <c r="Y252" s="87"/>
      <c r="Z252" s="87"/>
      <c r="AA252" s="87"/>
      <c r="AB252" s="85"/>
      <c r="AC252" s="85"/>
      <c r="AD252" s="84"/>
    </row>
    <row r="253" spans="1:30" ht="15.75" x14ac:dyDescent="0.25">
      <c r="A253" s="89"/>
      <c r="B253" s="33"/>
      <c r="C253" s="90"/>
      <c r="D253" s="90"/>
      <c r="E253" s="90"/>
      <c r="F253" s="90"/>
      <c r="G253" s="90"/>
      <c r="H253" s="90"/>
      <c r="I253" s="90"/>
      <c r="J253" s="90"/>
      <c r="K253" s="90"/>
      <c r="L253" s="90"/>
      <c r="M253" s="90"/>
      <c r="N253" s="87"/>
      <c r="O253" s="87"/>
      <c r="P253" s="87"/>
      <c r="Q253" s="87"/>
      <c r="R253" s="87"/>
      <c r="S253" s="87"/>
      <c r="T253" s="87"/>
      <c r="U253" s="87"/>
      <c r="V253" s="87"/>
      <c r="W253" s="87"/>
      <c r="X253" s="87"/>
      <c r="Y253" s="87"/>
      <c r="Z253" s="87"/>
      <c r="AA253" s="87"/>
      <c r="AB253" s="85"/>
      <c r="AC253" s="85"/>
      <c r="AD253" s="84"/>
    </row>
    <row r="254" spans="1:30" ht="15.75" x14ac:dyDescent="0.25">
      <c r="A254" s="89"/>
      <c r="B254" s="33"/>
      <c r="C254" s="90"/>
      <c r="D254" s="90"/>
      <c r="E254" s="90"/>
      <c r="F254" s="90"/>
      <c r="G254" s="90"/>
      <c r="H254" s="90"/>
      <c r="I254" s="90"/>
      <c r="J254" s="90"/>
      <c r="K254" s="90"/>
      <c r="L254" s="90"/>
      <c r="M254" s="90"/>
      <c r="N254" s="87"/>
      <c r="O254" s="87"/>
      <c r="P254" s="87"/>
      <c r="Q254" s="87"/>
      <c r="R254" s="87"/>
      <c r="S254" s="87"/>
      <c r="T254" s="87"/>
      <c r="U254" s="87"/>
      <c r="V254" s="87"/>
      <c r="W254" s="87"/>
      <c r="X254" s="87"/>
      <c r="Y254" s="87"/>
      <c r="Z254" s="87"/>
      <c r="AA254" s="87"/>
      <c r="AB254" s="85"/>
      <c r="AC254" s="85"/>
      <c r="AD254" s="84"/>
    </row>
    <row r="255" spans="1:30" ht="15.75" x14ac:dyDescent="0.25">
      <c r="A255" s="89"/>
      <c r="B255" s="33"/>
      <c r="C255" s="90"/>
      <c r="D255" s="90"/>
      <c r="E255" s="90"/>
      <c r="F255" s="90"/>
      <c r="G255" s="90"/>
      <c r="H255" s="90"/>
      <c r="I255" s="90"/>
      <c r="J255" s="90"/>
      <c r="K255" s="90"/>
      <c r="L255" s="90"/>
      <c r="M255" s="90"/>
      <c r="N255" s="87"/>
      <c r="O255" s="87"/>
      <c r="P255" s="87"/>
      <c r="Q255" s="87"/>
      <c r="R255" s="87"/>
      <c r="S255" s="87"/>
      <c r="T255" s="87"/>
      <c r="U255" s="87"/>
      <c r="V255" s="87"/>
      <c r="W255" s="87"/>
      <c r="X255" s="87"/>
      <c r="Y255" s="87"/>
      <c r="Z255" s="87"/>
      <c r="AA255" s="87"/>
      <c r="AB255" s="85"/>
      <c r="AC255" s="85"/>
      <c r="AD255" s="84"/>
    </row>
    <row r="256" spans="1:30" ht="15.75" x14ac:dyDescent="0.25">
      <c r="A256" s="89"/>
      <c r="B256" s="33"/>
      <c r="C256" s="90"/>
      <c r="D256" s="90"/>
      <c r="E256" s="90"/>
      <c r="F256" s="90"/>
      <c r="G256" s="90"/>
      <c r="H256" s="90"/>
      <c r="I256" s="90"/>
      <c r="J256" s="90"/>
      <c r="K256" s="90"/>
      <c r="L256" s="90"/>
      <c r="M256" s="90"/>
      <c r="N256" s="87"/>
      <c r="O256" s="87"/>
      <c r="P256" s="87"/>
      <c r="Q256" s="87"/>
      <c r="R256" s="87"/>
      <c r="S256" s="87"/>
      <c r="T256" s="87"/>
      <c r="U256" s="87"/>
      <c r="V256" s="87"/>
      <c r="W256" s="87"/>
      <c r="X256" s="87"/>
      <c r="Y256" s="87"/>
      <c r="Z256" s="87"/>
      <c r="AA256" s="87"/>
      <c r="AB256" s="85"/>
      <c r="AC256" s="85"/>
      <c r="AD256" s="84"/>
    </row>
    <row r="257" spans="1:30" ht="15.75" x14ac:dyDescent="0.25">
      <c r="A257" s="89"/>
      <c r="B257" s="33"/>
      <c r="C257" s="90"/>
      <c r="D257" s="90"/>
      <c r="E257" s="90"/>
      <c r="F257" s="90"/>
      <c r="G257" s="90"/>
      <c r="H257" s="90"/>
      <c r="I257" s="90"/>
      <c r="J257" s="90"/>
      <c r="K257" s="90"/>
      <c r="L257" s="90"/>
      <c r="M257" s="90"/>
      <c r="N257" s="87"/>
      <c r="O257" s="87"/>
      <c r="P257" s="87"/>
      <c r="Q257" s="87"/>
      <c r="R257" s="87"/>
      <c r="S257" s="87"/>
      <c r="T257" s="87"/>
      <c r="U257" s="87"/>
      <c r="V257" s="87"/>
      <c r="W257" s="87"/>
      <c r="X257" s="87"/>
      <c r="Y257" s="87"/>
      <c r="Z257" s="87"/>
      <c r="AA257" s="87"/>
      <c r="AB257" s="85"/>
      <c r="AC257" s="85"/>
      <c r="AD257" s="84"/>
    </row>
    <row r="258" spans="1:30" ht="15.75" x14ac:dyDescent="0.25">
      <c r="A258" s="89"/>
      <c r="B258" s="33"/>
      <c r="C258" s="90"/>
      <c r="D258" s="90"/>
      <c r="E258" s="90"/>
      <c r="F258" s="90"/>
      <c r="G258" s="90"/>
      <c r="H258" s="90"/>
      <c r="I258" s="90"/>
      <c r="J258" s="90"/>
      <c r="K258" s="90"/>
      <c r="L258" s="90"/>
      <c r="M258" s="90"/>
      <c r="N258" s="87"/>
      <c r="O258" s="87"/>
      <c r="P258" s="87"/>
      <c r="Q258" s="87"/>
      <c r="R258" s="87"/>
      <c r="S258" s="87"/>
      <c r="T258" s="87"/>
      <c r="U258" s="87"/>
      <c r="V258" s="87"/>
      <c r="W258" s="87"/>
      <c r="X258" s="87"/>
      <c r="Y258" s="87"/>
      <c r="Z258" s="87"/>
      <c r="AA258" s="87"/>
      <c r="AB258" s="85"/>
      <c r="AC258" s="85"/>
      <c r="AD258" s="84"/>
    </row>
    <row r="259" spans="1:30" x14ac:dyDescent="0.25">
      <c r="C259" s="22"/>
      <c r="J259" s="21"/>
    </row>
    <row r="260" spans="1:30" ht="15.75" thickBot="1" x14ac:dyDescent="0.3"/>
    <row r="261" spans="1:30" ht="16.5" thickBot="1" x14ac:dyDescent="0.3">
      <c r="A261" s="75" t="s">
        <v>60</v>
      </c>
      <c r="D261" s="75" t="s">
        <v>161</v>
      </c>
      <c r="E261" s="75" t="s">
        <v>162</v>
      </c>
      <c r="F261" s="75" t="s">
        <v>163</v>
      </c>
      <c r="H261" s="68" t="s">
        <v>166</v>
      </c>
      <c r="I261" s="68" t="s">
        <v>161</v>
      </c>
      <c r="J261" s="68" t="s">
        <v>162</v>
      </c>
      <c r="K261" s="68" t="s">
        <v>163</v>
      </c>
    </row>
    <row r="262" spans="1:30" ht="15.75" x14ac:dyDescent="0.25">
      <c r="A262" s="69" t="s">
        <v>46</v>
      </c>
      <c r="B262" s="69" t="s">
        <v>134</v>
      </c>
      <c r="D262" s="70">
        <f>_xlfn.MAXIFS(Table1[[#All],[PT_µG/L]],Table1[[#All],[SITIO]],$A262)</f>
        <v>312.55747266742247</v>
      </c>
      <c r="E262" s="70">
        <f>_xlfn.MINIFS(Table1[[#All],[PT_µG/L]],Table1[[#All],[SITIO]],$A262)</f>
        <v>13.649493603963755</v>
      </c>
      <c r="F262" s="70">
        <f>AVERAGEIF(Table1[[#All],[SITIO]],$A262,Table1[[#All],[PT_µG/L]])</f>
        <v>55.178095883269258</v>
      </c>
      <c r="H262" s="69" t="s">
        <v>134</v>
      </c>
      <c r="I262" s="70">
        <f>_xlfn.MAXIFS(D$262:D$275,$B$262:$B$275,$H262)</f>
        <v>326.76758097710257</v>
      </c>
      <c r="J262" s="70">
        <f t="shared" ref="J262:J271" si="0">_xlfn.MINIFS(E$262:E$275,$B$262:$B$275,$H262)</f>
        <v>13.649493603963755</v>
      </c>
      <c r="K262" s="70">
        <f t="shared" ref="K262:K271" si="1">AVERAGEIF($B$262:$B$275,$H262,F$262:F$275)</f>
        <v>63.140705512216769</v>
      </c>
    </row>
    <row r="263" spans="1:30" ht="15.75" x14ac:dyDescent="0.25">
      <c r="A263" s="71" t="s">
        <v>47</v>
      </c>
      <c r="B263" s="71" t="s">
        <v>134</v>
      </c>
      <c r="D263" s="72">
        <f>_xlfn.MAXIFS(Table1[[#All],[PT_µG/L]],Table1[[#All],[SITIO]],$A263)</f>
        <v>326.76758097710257</v>
      </c>
      <c r="E263" s="72">
        <f>_xlfn.MINIFS(Table1[[#All],[PT_µG/L]],Table1[[#All],[SITIO]],$A263)</f>
        <v>23.43</v>
      </c>
      <c r="F263" s="72">
        <f>AVERAGEIF(Table1[[#All],[SITIO]],$A263,Table1[[#All],[PT_µG/L]])</f>
        <v>71.103315141164288</v>
      </c>
      <c r="H263" s="71" t="s">
        <v>135</v>
      </c>
      <c r="I263" s="72">
        <f t="shared" ref="I263:I271" si="2">_xlfn.MAXIFS(D$262:D$275,$B$262:$B$275,$H263)</f>
        <v>424.97130147807991</v>
      </c>
      <c r="J263" s="72">
        <f t="shared" si="0"/>
        <v>27.410787176942968</v>
      </c>
      <c r="K263" s="72">
        <f t="shared" si="1"/>
        <v>86.725051473253856</v>
      </c>
    </row>
    <row r="264" spans="1:30" ht="15.75" x14ac:dyDescent="0.25">
      <c r="A264" s="71" t="s">
        <v>44</v>
      </c>
      <c r="B264" s="71" t="s">
        <v>135</v>
      </c>
      <c r="D264" s="73">
        <f>_xlfn.MAXIFS(Table1[[#All],[PT_µG/L]],Table1[[#All],[SITIO]],$A264)</f>
        <v>424.97130147807991</v>
      </c>
      <c r="E264" s="73">
        <f>_xlfn.MINIFS(Table1[[#All],[PT_µG/L]],Table1[[#All],[SITIO]],$A264)</f>
        <v>32.21221597849955</v>
      </c>
      <c r="F264" s="73">
        <f>AVERAGEIF(Table1[[#All],[SITIO]],$A264,Table1[[#All],[PT_µG/L]])</f>
        <v>97.54113811093687</v>
      </c>
      <c r="H264" s="71" t="s">
        <v>136</v>
      </c>
      <c r="I264" s="73">
        <f t="shared" si="2"/>
        <v>313.15354252371753</v>
      </c>
      <c r="J264" s="73">
        <f t="shared" si="0"/>
        <v>18.086578221624304</v>
      </c>
      <c r="K264" s="73">
        <f t="shared" si="1"/>
        <v>54.159548834789085</v>
      </c>
    </row>
    <row r="265" spans="1:30" ht="15.75" x14ac:dyDescent="0.25">
      <c r="A265" s="71" t="s">
        <v>45</v>
      </c>
      <c r="B265" s="71" t="s">
        <v>135</v>
      </c>
      <c r="D265" s="72">
        <f>_xlfn.MAXIFS(Table1[[#All],[PT_µG/L]],Table1[[#All],[SITIO]],$A265)</f>
        <v>383.20881898198178</v>
      </c>
      <c r="E265" s="72">
        <f>_xlfn.MINIFS(Table1[[#All],[PT_µG/L]],Table1[[#All],[SITIO]],$A265)</f>
        <v>27.410787176942968</v>
      </c>
      <c r="F265" s="72">
        <f>AVERAGEIF(Table1[[#All],[SITIO]],$A265,Table1[[#All],[PT_µG/L]])</f>
        <v>75.908964835570842</v>
      </c>
      <c r="H265" s="71" t="s">
        <v>137</v>
      </c>
      <c r="I265" s="72">
        <f t="shared" si="2"/>
        <v>375.59470219754832</v>
      </c>
      <c r="J265" s="72">
        <f t="shared" si="0"/>
        <v>7.4541565637809448</v>
      </c>
      <c r="K265" s="72">
        <f t="shared" si="1"/>
        <v>57.060449709104574</v>
      </c>
    </row>
    <row r="266" spans="1:30" ht="15.75" x14ac:dyDescent="0.25">
      <c r="A266" s="71" t="s">
        <v>51</v>
      </c>
      <c r="B266" s="71" t="s">
        <v>136</v>
      </c>
      <c r="D266" s="73">
        <f>_xlfn.MAXIFS(Table1[[#All],[PT_µG/L]],Table1[[#All],[SITIO]],$A266)</f>
        <v>313.15354252371753</v>
      </c>
      <c r="E266" s="73">
        <f>_xlfn.MINIFS(Table1[[#All],[PT_µG/L]],Table1[[#All],[SITIO]],$A266)</f>
        <v>18.086578221624304</v>
      </c>
      <c r="F266" s="73">
        <f>AVERAGEIF(Table1[[#All],[SITIO]],$A266,Table1[[#All],[PT_µG/L]])</f>
        <v>54.159548834789085</v>
      </c>
      <c r="H266" s="71" t="s">
        <v>138</v>
      </c>
      <c r="I266" s="73">
        <f t="shared" si="2"/>
        <v>359.19209018124195</v>
      </c>
      <c r="J266" s="73">
        <f t="shared" si="0"/>
        <v>10.210204337103013</v>
      </c>
      <c r="K266" s="73">
        <f t="shared" si="1"/>
        <v>60.998768099251564</v>
      </c>
    </row>
    <row r="267" spans="1:30" ht="15.75" x14ac:dyDescent="0.25">
      <c r="A267" s="71" t="s">
        <v>57</v>
      </c>
      <c r="B267" s="71" t="s">
        <v>137</v>
      </c>
      <c r="D267" s="72">
        <f>_xlfn.MAXIFS(Table1[[#All],[PT_µG/L]],Table1[[#All],[SITIO]],$A267)</f>
        <v>375.59470219754832</v>
      </c>
      <c r="E267" s="72">
        <f>_xlfn.MINIFS(Table1[[#All],[PT_µG/L]],Table1[[#All],[SITIO]],$A267)</f>
        <v>7.4541565637809448</v>
      </c>
      <c r="F267" s="72">
        <f>AVERAGEIF(Table1[[#All],[SITIO]],$A267,Table1[[#All],[PT_µG/L]])</f>
        <v>56.108868257864266</v>
      </c>
      <c r="H267" s="71" t="s">
        <v>139</v>
      </c>
      <c r="I267" s="72">
        <f t="shared" si="2"/>
        <v>325.9872214521514</v>
      </c>
      <c r="J267" s="72">
        <f t="shared" si="0"/>
        <v>14.795377188544801</v>
      </c>
      <c r="K267" s="72">
        <f t="shared" si="1"/>
        <v>75.183018439572081</v>
      </c>
    </row>
    <row r="268" spans="1:30" ht="15.75" x14ac:dyDescent="0.25">
      <c r="A268" s="71" t="s">
        <v>58</v>
      </c>
      <c r="B268" s="71" t="s">
        <v>137</v>
      </c>
      <c r="D268" s="73">
        <f>_xlfn.MAXIFS(Table1[[#All],[PT_µG/L]],Table1[[#All],[SITIO]],$A268)</f>
        <v>371.57136488209329</v>
      </c>
      <c r="E268" s="73">
        <f>_xlfn.MINIFS(Table1[[#All],[PT_µG/L]],Table1[[#All],[SITIO]],$A268)</f>
        <v>19.836234413061909</v>
      </c>
      <c r="F268" s="73">
        <f>AVERAGEIF(Table1[[#All],[SITIO]],$A268,Table1[[#All],[PT_µG/L]])</f>
        <v>58.012031160344883</v>
      </c>
      <c r="H268" s="77" t="s">
        <v>140</v>
      </c>
      <c r="I268" s="78">
        <f t="shared" si="2"/>
        <v>72.347068617521415</v>
      </c>
      <c r="J268" s="78">
        <f t="shared" si="0"/>
        <v>14.906985389091034</v>
      </c>
      <c r="K268" s="78">
        <f t="shared" si="1"/>
        <v>41.306176498973493</v>
      </c>
    </row>
    <row r="269" spans="1:30" ht="16.5" thickBot="1" x14ac:dyDescent="0.3">
      <c r="A269" s="71" t="s">
        <v>52</v>
      </c>
      <c r="B269" s="71" t="s">
        <v>138</v>
      </c>
      <c r="D269" s="72">
        <f>_xlfn.MAXIFS(Table1[[#All],[PT_µG/L]],Table1[[#All],[SITIO]],$A269)</f>
        <v>359.19209018124195</v>
      </c>
      <c r="E269" s="72">
        <f>_xlfn.MINIFS(Table1[[#All],[PT_µG/L]],Table1[[#All],[SITIO]],$A269)</f>
        <v>14.632333518488966</v>
      </c>
      <c r="F269" s="72">
        <f>AVERAGEIF(Table1[[#All],[SITIO]],$A269,Table1[[#All],[PT_µG/L]])</f>
        <v>61.201056495596461</v>
      </c>
      <c r="H269" s="74" t="s">
        <v>141</v>
      </c>
      <c r="I269" s="72">
        <f t="shared" si="2"/>
        <v>348.54353877818193</v>
      </c>
      <c r="J269" s="72">
        <f t="shared" si="0"/>
        <v>37.521701439855626</v>
      </c>
      <c r="K269" s="72">
        <f t="shared" si="1"/>
        <v>107.9363391798654</v>
      </c>
    </row>
    <row r="270" spans="1:30" ht="15.75" x14ac:dyDescent="0.25">
      <c r="A270" s="71" t="s">
        <v>53</v>
      </c>
      <c r="B270" s="71" t="s">
        <v>138</v>
      </c>
      <c r="D270" s="73">
        <f>_xlfn.MAXIFS(Table1[[#All],[PT_µG/L]],Table1[[#All],[SITIO]],$A270)</f>
        <v>348.85306122219072</v>
      </c>
      <c r="E270" s="73">
        <f>_xlfn.MINIFS(Table1[[#All],[PT_µG/L]],Table1[[#All],[SITIO]],$A270)</f>
        <v>10.210204337103013</v>
      </c>
      <c r="F270" s="73">
        <f>AVERAGEIF(Table1[[#All],[SITIO]],$A270,Table1[[#All],[PT_µG/L]])</f>
        <v>60.796479702906666</v>
      </c>
      <c r="H270" s="71" t="s">
        <v>42</v>
      </c>
      <c r="I270" s="73">
        <f t="shared" si="2"/>
        <v>361.6998344954082</v>
      </c>
      <c r="J270" s="73">
        <f t="shared" si="0"/>
        <v>24.112818196600674</v>
      </c>
      <c r="K270" s="73">
        <f t="shared" si="1"/>
        <v>78.936070564219406</v>
      </c>
    </row>
    <row r="271" spans="1:30" ht="16.5" thickBot="1" x14ac:dyDescent="0.3">
      <c r="A271" s="71" t="s">
        <v>54</v>
      </c>
      <c r="B271" s="71" t="s">
        <v>139</v>
      </c>
      <c r="D271" s="72">
        <f>_xlfn.MAXIFS(Table1[[#All],[PT_µG/L]],Table1[[#All],[SITIO]],$A271)</f>
        <v>325.9872214521514</v>
      </c>
      <c r="E271" s="72">
        <f>_xlfn.MINIFS(Table1[[#All],[PT_µG/L]],Table1[[#All],[SITIO]],$A271)</f>
        <v>14.795377188544801</v>
      </c>
      <c r="F271" s="72">
        <f>AVERAGEIF(Table1[[#All],[SITIO]],$A271,Table1[[#All],[PT_µG/L]])</f>
        <v>75.183018439572081</v>
      </c>
      <c r="H271" s="74" t="s">
        <v>43</v>
      </c>
      <c r="I271" s="76">
        <f t="shared" si="2"/>
        <v>381.90480801938941</v>
      </c>
      <c r="J271" s="76">
        <f t="shared" si="0"/>
        <v>32.173875407989328</v>
      </c>
      <c r="K271" s="76">
        <f t="shared" si="1"/>
        <v>109.84096258302074</v>
      </c>
    </row>
    <row r="272" spans="1:30" ht="15.75" x14ac:dyDescent="0.25">
      <c r="A272" s="71" t="s">
        <v>140</v>
      </c>
      <c r="B272" s="71" t="s">
        <v>140</v>
      </c>
      <c r="D272" s="73">
        <f>_xlfn.MAXIFS(Table1[[#All],[PT_µG/L]],Table1[[#All],[SITIO]],$A272)</f>
        <v>72.347068617521415</v>
      </c>
      <c r="E272" s="73">
        <f>_xlfn.MINIFS(Table1[[#All],[PT_µG/L]],Table1[[#All],[SITIO]],$A272)</f>
        <v>14.906985389091034</v>
      </c>
      <c r="F272" s="73">
        <f>AVERAGEIF(Table1[[#All],[SITIO]],$A272,Table1[[#All],[PT_µG/L]])</f>
        <v>41.306176498973493</v>
      </c>
    </row>
    <row r="273" spans="1:11" ht="15.75" x14ac:dyDescent="0.25">
      <c r="A273" s="71" t="s">
        <v>141</v>
      </c>
      <c r="B273" s="71" t="s">
        <v>141</v>
      </c>
      <c r="D273" s="72">
        <f>_xlfn.MAXIFS(Table1[[#All],[PT_µG/L]],Table1[[#All],[SITIO]],$A273)</f>
        <v>348.54353877818193</v>
      </c>
      <c r="E273" s="72">
        <f>_xlfn.MINIFS(Table1[[#All],[PT_µG/L]],Table1[[#All],[SITIO]],$A273)</f>
        <v>37.521701439855626</v>
      </c>
      <c r="F273" s="72">
        <f>AVERAGEIF(Table1[[#All],[SITIO]],$A273,Table1[[#All],[PT_µG/L]])</f>
        <v>107.9363391798654</v>
      </c>
    </row>
    <row r="274" spans="1:11" ht="15.75" x14ac:dyDescent="0.25">
      <c r="A274" s="71" t="s">
        <v>42</v>
      </c>
      <c r="B274" s="71" t="s">
        <v>42</v>
      </c>
      <c r="D274" s="73">
        <f>_xlfn.MAXIFS(Table1[[#All],[PT_µG/L]],Table1[[#All],[SITIO]],$A274)</f>
        <v>361.6998344954082</v>
      </c>
      <c r="E274" s="73">
        <f>_xlfn.MINIFS(Table1[[#All],[PT_µG/L]],Table1[[#All],[SITIO]],$A274)</f>
        <v>24.112818196600674</v>
      </c>
      <c r="F274" s="73">
        <f>AVERAGEIF(Table1[[#All],[SITIO]],$A274,Table1[[#All],[PT_µG/L]])</f>
        <v>78.936070564219406</v>
      </c>
    </row>
    <row r="275" spans="1:11" ht="16.5" thickBot="1" x14ac:dyDescent="0.3">
      <c r="A275" s="74" t="s">
        <v>43</v>
      </c>
      <c r="B275" s="74" t="s">
        <v>43</v>
      </c>
      <c r="D275" s="76">
        <f>_xlfn.MAXIFS(Table1[[#All],[PT_µG/L]],Table1[[#All],[SITIO]],$A275)</f>
        <v>381.90480801938941</v>
      </c>
      <c r="E275" s="76">
        <f>_xlfn.MINIFS(Table1[[#All],[PT_µG/L]],Table1[[#All],[SITIO]],$A275)</f>
        <v>32.173875407989328</v>
      </c>
      <c r="F275" s="76">
        <f>AVERAGEIF(Table1[[#All],[SITIO]],$A275,Table1[[#All],[PT_µG/L]])</f>
        <v>109.84096258302074</v>
      </c>
    </row>
    <row r="277" spans="1:11" ht="15.75" thickBot="1" x14ac:dyDescent="0.3"/>
    <row r="278" spans="1:11" ht="16.5" thickBot="1" x14ac:dyDescent="0.3">
      <c r="A278" s="75" t="s">
        <v>60</v>
      </c>
      <c r="D278" s="75" t="s">
        <v>161</v>
      </c>
      <c r="E278" s="75" t="s">
        <v>162</v>
      </c>
      <c r="F278" s="75" t="s">
        <v>163</v>
      </c>
      <c r="H278" s="68" t="s">
        <v>166</v>
      </c>
      <c r="I278" s="68" t="s">
        <v>161</v>
      </c>
      <c r="J278" s="68" t="s">
        <v>162</v>
      </c>
      <c r="K278" s="68" t="s">
        <v>163</v>
      </c>
    </row>
    <row r="279" spans="1:11" ht="15.75" x14ac:dyDescent="0.25">
      <c r="A279" s="69" t="s">
        <v>46</v>
      </c>
      <c r="B279" s="69" t="s">
        <v>134</v>
      </c>
      <c r="D279" s="70">
        <f>_xlfn.MAXIFS(Table1[[#All],[NT_µG/L]],Table1[[#All],[SITIO]],$A279)</f>
        <v>1315.1789904989701</v>
      </c>
      <c r="E279" s="70">
        <f>_xlfn.MINIFS(Table1[[#All],[NT_µG/L]],Table1[[#All],[SITIO]],$A279)</f>
        <v>557.13134698330384</v>
      </c>
      <c r="F279" s="70">
        <f>AVERAGEIF(Table1[[#All],[SITIO]],$A279,Table1[[#All],[NT_µG/L]])</f>
        <v>1051.152274235576</v>
      </c>
      <c r="H279" s="69" t="s">
        <v>134</v>
      </c>
      <c r="I279" s="70">
        <f t="shared" ref="I279:I288" si="3">_xlfn.MAXIFS(D$279:D$292,$B$279:$B$292,$H279)</f>
        <v>1946.0609239829694</v>
      </c>
      <c r="J279" s="70">
        <f t="shared" ref="J279:J288" si="4">_xlfn.MINIFS(E$279:E$292,$B$279:$B$292,$H279)</f>
        <v>557.13134698330384</v>
      </c>
      <c r="K279" s="70">
        <f t="shared" ref="K279:K288" si="5">AVERAGEIF($B$279:$B$292,$H279,F$279:F$292)</f>
        <v>1195.2801170637729</v>
      </c>
    </row>
    <row r="280" spans="1:11" ht="15.75" x14ac:dyDescent="0.25">
      <c r="A280" s="71" t="s">
        <v>47</v>
      </c>
      <c r="B280" s="71" t="s">
        <v>134</v>
      </c>
      <c r="D280" s="72">
        <f>_xlfn.MAXIFS(Table1[[#All],[NT_µG/L]],Table1[[#All],[SITIO]],$A280)</f>
        <v>1946.0609239829694</v>
      </c>
      <c r="E280" s="72">
        <f>_xlfn.MINIFS(Table1[[#All],[NT_µG/L]],Table1[[#All],[SITIO]],$A280)</f>
        <v>704.70460713804607</v>
      </c>
      <c r="F280" s="72">
        <f>AVERAGEIF(Table1[[#All],[SITIO]],$A280,Table1[[#All],[NT_µG/L]])</f>
        <v>1339.4079598919698</v>
      </c>
      <c r="H280" s="71" t="s">
        <v>135</v>
      </c>
      <c r="I280" s="72">
        <f t="shared" si="3"/>
        <v>3755.6036183339847</v>
      </c>
      <c r="J280" s="72">
        <f t="shared" si="4"/>
        <v>574.11259837293642</v>
      </c>
      <c r="K280" s="72">
        <f t="shared" si="5"/>
        <v>1591.5104587683666</v>
      </c>
    </row>
    <row r="281" spans="1:11" ht="15.75" x14ac:dyDescent="0.25">
      <c r="A281" s="71" t="s">
        <v>44</v>
      </c>
      <c r="B281" s="71" t="s">
        <v>135</v>
      </c>
      <c r="D281" s="73">
        <f>_xlfn.MAXIFS(Table1[[#All],[NT_µG/L]],Table1[[#All],[SITIO]],$A281)</f>
        <v>2228.6523385278992</v>
      </c>
      <c r="E281" s="73">
        <f>_xlfn.MINIFS(Table1[[#All],[NT_µG/L]],Table1[[#All],[SITIO]],$A281)</f>
        <v>1057.089984480785</v>
      </c>
      <c r="F281" s="73">
        <f>AVERAGEIF(Table1[[#All],[SITIO]],$A281,Table1[[#All],[NT_µG/L]])</f>
        <v>1642.0401398285333</v>
      </c>
      <c r="H281" s="71" t="s">
        <v>136</v>
      </c>
      <c r="I281" s="73">
        <f t="shared" si="3"/>
        <v>1555.6831818690932</v>
      </c>
      <c r="J281" s="73">
        <f t="shared" si="4"/>
        <v>478.77375512196858</v>
      </c>
      <c r="K281" s="73">
        <f t="shared" si="5"/>
        <v>897.01834949256408</v>
      </c>
    </row>
    <row r="282" spans="1:11" ht="15.75" x14ac:dyDescent="0.25">
      <c r="A282" s="71" t="s">
        <v>45</v>
      </c>
      <c r="B282" s="71" t="s">
        <v>135</v>
      </c>
      <c r="D282" s="72">
        <f>_xlfn.MAXIFS(Table1[[#All],[NT_µG/L]],Table1[[#All],[SITIO]],$A282)</f>
        <v>3755.6036183339847</v>
      </c>
      <c r="E282" s="72">
        <f>_xlfn.MINIFS(Table1[[#All],[NT_µG/L]],Table1[[#All],[SITIO]],$A282)</f>
        <v>574.11259837293642</v>
      </c>
      <c r="F282" s="72">
        <f>AVERAGEIF(Table1[[#All],[SITIO]],$A282,Table1[[#All],[NT_µG/L]])</f>
        <v>1540.9807777081999</v>
      </c>
      <c r="H282" s="71" t="s">
        <v>137</v>
      </c>
      <c r="I282" s="72">
        <f t="shared" si="3"/>
        <v>2775.662215258023</v>
      </c>
      <c r="J282" s="72">
        <f t="shared" si="4"/>
        <v>793.89</v>
      </c>
      <c r="K282" s="72">
        <f t="shared" si="5"/>
        <v>1310.9322629981268</v>
      </c>
    </row>
    <row r="283" spans="1:11" ht="15.75" x14ac:dyDescent="0.25">
      <c r="A283" s="71" t="s">
        <v>51</v>
      </c>
      <c r="B283" s="71" t="s">
        <v>136</v>
      </c>
      <c r="D283" s="73">
        <f>_xlfn.MAXIFS(Table1[[#All],[NT_µG/L]],Table1[[#All],[SITIO]],$A283)</f>
        <v>1555.6831818690932</v>
      </c>
      <c r="E283" s="73">
        <f>_xlfn.MINIFS(Table1[[#All],[NT_µG/L]],Table1[[#All],[SITIO]],$A283)</f>
        <v>478.77375512196858</v>
      </c>
      <c r="F283" s="73">
        <f>AVERAGEIF(Table1[[#All],[SITIO]],$A283,Table1[[#All],[NT_µG/L]])</f>
        <v>897.01834949256408</v>
      </c>
      <c r="H283" s="71" t="s">
        <v>138</v>
      </c>
      <c r="I283" s="73">
        <f t="shared" si="3"/>
        <v>4690.0116162166642</v>
      </c>
      <c r="J283" s="73">
        <f t="shared" si="4"/>
        <v>963.02365286624149</v>
      </c>
      <c r="K283" s="73">
        <f t="shared" si="5"/>
        <v>1907.6433119157271</v>
      </c>
    </row>
    <row r="284" spans="1:11" ht="15.75" x14ac:dyDescent="0.25">
      <c r="A284" s="71" t="s">
        <v>57</v>
      </c>
      <c r="B284" s="71" t="s">
        <v>137</v>
      </c>
      <c r="D284" s="72">
        <f>_xlfn.MAXIFS(Table1[[#All],[NT_µG/L]],Table1[[#All],[SITIO]],$A284)</f>
        <v>2775.662215258023</v>
      </c>
      <c r="E284" s="72">
        <f>_xlfn.MINIFS(Table1[[#All],[NT_µG/L]],Table1[[#All],[SITIO]],$A284)</f>
        <v>793.89</v>
      </c>
      <c r="F284" s="72">
        <f>AVERAGEIF(Table1[[#All],[SITIO]],$A284,Table1[[#All],[NT_µG/L]])</f>
        <v>1397.0405396365852</v>
      </c>
      <c r="H284" s="71" t="s">
        <v>139</v>
      </c>
      <c r="I284" s="79">
        <f t="shared" si="3"/>
        <v>4499.7485242841158</v>
      </c>
      <c r="J284" s="79">
        <f t="shared" si="4"/>
        <v>882.0396376016995</v>
      </c>
      <c r="K284" s="79">
        <f t="shared" si="5"/>
        <v>1479.1055411083435</v>
      </c>
    </row>
    <row r="285" spans="1:11" ht="15.75" x14ac:dyDescent="0.25">
      <c r="A285" s="71" t="s">
        <v>58</v>
      </c>
      <c r="B285" s="71" t="s">
        <v>137</v>
      </c>
      <c r="D285" s="73">
        <f>_xlfn.MAXIFS(Table1[[#All],[NT_µG/L]],Table1[[#All],[SITIO]],$A285)</f>
        <v>2028.0999498579838</v>
      </c>
      <c r="E285" s="73">
        <f>_xlfn.MINIFS(Table1[[#All],[NT_µG/L]],Table1[[#All],[SITIO]],$A285)</f>
        <v>802.20829408955967</v>
      </c>
      <c r="F285" s="73">
        <f>AVERAGEIF(Table1[[#All],[SITIO]],$A285,Table1[[#All],[NT_µG/L]])</f>
        <v>1224.8239863596684</v>
      </c>
      <c r="H285" s="71" t="s">
        <v>140</v>
      </c>
      <c r="I285" s="73">
        <f t="shared" si="3"/>
        <v>1388.722633598853</v>
      </c>
      <c r="J285" s="73">
        <f t="shared" si="4"/>
        <v>635.92999999999995</v>
      </c>
      <c r="K285" s="73">
        <f t="shared" si="5"/>
        <v>966.16091282655157</v>
      </c>
    </row>
    <row r="286" spans="1:11" ht="15.75" x14ac:dyDescent="0.25">
      <c r="A286" s="71" t="s">
        <v>52</v>
      </c>
      <c r="B286" s="71" t="s">
        <v>138</v>
      </c>
      <c r="D286" s="72">
        <f>_xlfn.MAXIFS(Table1[[#All],[NT_µG/L]],Table1[[#All],[SITIO]],$A286)</f>
        <v>3574.0658336886781</v>
      </c>
      <c r="E286" s="72">
        <f>_xlfn.MINIFS(Table1[[#All],[NT_µG/L]],Table1[[#All],[SITIO]],$A286)</f>
        <v>963.02365286624149</v>
      </c>
      <c r="F286" s="72">
        <f>AVERAGEIF(Table1[[#All],[SITIO]],$A286,Table1[[#All],[NT_µG/L]])</f>
        <v>1933.9216606856969</v>
      </c>
      <c r="H286" s="71" t="s">
        <v>141</v>
      </c>
      <c r="I286" s="79">
        <f t="shared" si="3"/>
        <v>1418.5010039699885</v>
      </c>
      <c r="J286" s="79">
        <f t="shared" si="4"/>
        <v>606.19323161253601</v>
      </c>
      <c r="K286" s="79">
        <f t="shared" si="5"/>
        <v>1002.5211321371241</v>
      </c>
    </row>
    <row r="287" spans="1:11" ht="15.75" x14ac:dyDescent="0.25">
      <c r="A287" s="71" t="s">
        <v>53</v>
      </c>
      <c r="B287" s="71" t="s">
        <v>138</v>
      </c>
      <c r="D287" s="73">
        <f>_xlfn.MAXIFS(Table1[[#All],[NT_µG/L]],Table1[[#All],[SITIO]],$A287)</f>
        <v>4690.0116162166642</v>
      </c>
      <c r="E287" s="73">
        <f>_xlfn.MINIFS(Table1[[#All],[NT_µG/L]],Table1[[#All],[SITIO]],$A287)</f>
        <v>1042.168003112261</v>
      </c>
      <c r="F287" s="73">
        <f>AVERAGEIF(Table1[[#All],[SITIO]],$A287,Table1[[#All],[NT_µG/L]])</f>
        <v>1881.3649631457572</v>
      </c>
      <c r="H287" s="71" t="s">
        <v>42</v>
      </c>
      <c r="I287" s="73">
        <f t="shared" si="3"/>
        <v>1843.1515539354418</v>
      </c>
      <c r="J287" s="73">
        <f t="shared" si="4"/>
        <v>933.27974476649138</v>
      </c>
      <c r="K287" s="73">
        <f t="shared" si="5"/>
        <v>1334.7156082603776</v>
      </c>
    </row>
    <row r="288" spans="1:11" ht="16.5" thickBot="1" x14ac:dyDescent="0.3">
      <c r="A288" s="71" t="s">
        <v>54</v>
      </c>
      <c r="B288" s="71" t="s">
        <v>139</v>
      </c>
      <c r="D288" s="72">
        <f>_xlfn.MAXIFS(Table1[[#All],[NT_µG/L]],Table1[[#All],[SITIO]],$A288)</f>
        <v>4499.7485242841158</v>
      </c>
      <c r="E288" s="72">
        <f>_xlfn.MINIFS(Table1[[#All],[NT_µG/L]],Table1[[#All],[SITIO]],$A288)</f>
        <v>882.0396376016995</v>
      </c>
      <c r="F288" s="72">
        <f>AVERAGEIF(Table1[[#All],[SITIO]],$A288,Table1[[#All],[NT_µG/L]])</f>
        <v>1479.1055411083435</v>
      </c>
      <c r="H288" s="74" t="s">
        <v>43</v>
      </c>
      <c r="I288" s="76">
        <f t="shared" si="3"/>
        <v>2665.14</v>
      </c>
      <c r="J288" s="76">
        <f t="shared" si="4"/>
        <v>964.64767129540178</v>
      </c>
      <c r="K288" s="76">
        <f t="shared" si="5"/>
        <v>1758.4271988110722</v>
      </c>
    </row>
    <row r="289" spans="1:6" ht="15.75" x14ac:dyDescent="0.25">
      <c r="A289" s="71" t="s">
        <v>140</v>
      </c>
      <c r="B289" s="71" t="s">
        <v>140</v>
      </c>
      <c r="D289" s="73">
        <f>_xlfn.MAXIFS(Table1[[#All],[NT_µG/L]],Table1[[#All],[SITIO]],$A289)</f>
        <v>1388.722633598853</v>
      </c>
      <c r="E289" s="73">
        <f>_xlfn.MINIFS(Table1[[#All],[NT_µG/L]],Table1[[#All],[SITIO]],$A289)</f>
        <v>635.92999999999995</v>
      </c>
      <c r="F289" s="73">
        <f>AVERAGEIF(Table1[[#All],[SITIO]],$A289,Table1[[#All],[NT_µG/L]])</f>
        <v>966.16091282655157</v>
      </c>
    </row>
    <row r="290" spans="1:6" ht="15.75" x14ac:dyDescent="0.25">
      <c r="A290" s="71" t="s">
        <v>141</v>
      </c>
      <c r="B290" s="71" t="s">
        <v>141</v>
      </c>
      <c r="D290" s="72">
        <f>_xlfn.MAXIFS(Table1[[#All],[NT_µG/L]],Table1[[#All],[SITIO]],$A290)</f>
        <v>1418.5010039699885</v>
      </c>
      <c r="E290" s="72">
        <f>_xlfn.MINIFS(Table1[[#All],[NT_µG/L]],Table1[[#All],[SITIO]],$A290)</f>
        <v>606.19323161253601</v>
      </c>
      <c r="F290" s="72">
        <f>AVERAGEIF(Table1[[#All],[SITIO]],$A290,Table1[[#All],[NT_µG/L]])</f>
        <v>1002.5211321371241</v>
      </c>
    </row>
    <row r="291" spans="1:6" ht="15.75" x14ac:dyDescent="0.25">
      <c r="A291" s="71" t="s">
        <v>42</v>
      </c>
      <c r="B291" s="71" t="s">
        <v>42</v>
      </c>
      <c r="D291" s="73">
        <f>_xlfn.MAXIFS(Table1[[#All],[NT_µG/L]],Table1[[#All],[SITIO]],$A291)</f>
        <v>1843.1515539354418</v>
      </c>
      <c r="E291" s="73">
        <f>_xlfn.MINIFS(Table1[[#All],[NT_µG/L]],Table1[[#All],[SITIO]],$A291)</f>
        <v>933.27974476649138</v>
      </c>
      <c r="F291" s="73">
        <f>AVERAGEIF(Table1[[#All],[SITIO]],$A291,Table1[[#All],[NT_µG/L]])</f>
        <v>1334.7156082603776</v>
      </c>
    </row>
    <row r="292" spans="1:6" ht="16.5" thickBot="1" x14ac:dyDescent="0.3">
      <c r="A292" s="74" t="s">
        <v>43</v>
      </c>
      <c r="B292" s="74" t="s">
        <v>43</v>
      </c>
      <c r="D292" s="76">
        <f>_xlfn.MAXIFS(Table1[[#All],[NT_µG/L]],Table1[[#All],[SITIO]],$A292)</f>
        <v>2665.14</v>
      </c>
      <c r="E292" s="76">
        <f>_xlfn.MINIFS(Table1[[#All],[NT_µG/L]],Table1[[#All],[SITIO]],$A292)</f>
        <v>964.64767129540178</v>
      </c>
      <c r="F292" s="76">
        <f>AVERAGEIF(Table1[[#All],[SITIO]],$A292,Table1[[#All],[NT_µG/L]])</f>
        <v>1758.4271988110722</v>
      </c>
    </row>
  </sheetData>
  <pageMargins left="0.7" right="0.7" top="0.75" bottom="0.75" header="0.3" footer="0.3"/>
  <pageSetup orientation="portrait" horizontalDpi="4294967293" verticalDpi="4294967293" r:id="rId1"/>
  <drawing r:id="rId2"/>
  <tableParts count="1">
    <tablePart r:id="rId3"/>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4"/>
  </sheetPr>
  <dimension ref="A1:AI1262"/>
  <sheetViews>
    <sheetView tabSelected="1" zoomScaleNormal="100" workbookViewId="0">
      <pane xSplit="3" ySplit="1" topLeftCell="D727" activePane="bottomRight" state="frozen"/>
      <selection pane="topRight" activeCell="E1" sqref="E1"/>
      <selection pane="bottomLeft" activeCell="A2" sqref="A2"/>
      <selection pane="bottomRight" activeCell="H756" sqref="H756"/>
    </sheetView>
  </sheetViews>
  <sheetFormatPr baseColWidth="10" defaultColWidth="26.140625" defaultRowHeight="15" x14ac:dyDescent="0.25"/>
  <cols>
    <col min="1" max="1" width="10.5703125" style="5" bestFit="1" customWidth="1"/>
    <col min="2" max="2" width="37.5703125" style="120" customWidth="1"/>
    <col min="3" max="3" width="26.140625" style="116"/>
    <col min="4" max="4" width="10.5703125" style="120" bestFit="1" customWidth="1"/>
    <col min="5" max="5" width="10.5703125" style="120" customWidth="1"/>
    <col min="6" max="6" width="10.42578125" style="10" bestFit="1" customWidth="1"/>
    <col min="7" max="7" width="13.85546875" style="10" bestFit="1" customWidth="1"/>
    <col min="8" max="8" width="10" style="11" bestFit="1" customWidth="1"/>
    <col min="9" max="9" width="7.85546875" style="11" bestFit="1" customWidth="1"/>
    <col min="10" max="10" width="13.42578125" style="11" customWidth="1"/>
    <col min="11" max="11" width="13.42578125" style="11" bestFit="1" customWidth="1"/>
    <col min="12" max="12" width="13.140625" style="11" bestFit="1" customWidth="1"/>
    <col min="13" max="13" width="13" style="126" bestFit="1" customWidth="1"/>
    <col min="14" max="14" width="17.140625" style="5" customWidth="1"/>
    <col min="15" max="15" width="17.140625" style="5" bestFit="1" customWidth="1"/>
    <col min="16" max="16" width="12.85546875" style="126" bestFit="1" customWidth="1"/>
    <col min="17" max="17" width="13.85546875" style="10" bestFit="1" customWidth="1"/>
    <col min="18" max="18" width="11" style="15" bestFit="1" customWidth="1"/>
    <col min="19" max="19" width="12" style="15" bestFit="1" customWidth="1"/>
    <col min="20" max="20" width="12" style="5" bestFit="1" customWidth="1"/>
    <col min="21" max="21" width="11.140625" style="5" bestFit="1" customWidth="1"/>
    <col min="22" max="22" width="13.85546875" style="5" bestFit="1" customWidth="1"/>
    <col min="23" max="23" width="20.85546875" style="5" bestFit="1" customWidth="1"/>
    <col min="24" max="24" width="22.140625" style="5" bestFit="1" customWidth="1"/>
    <col min="25" max="25" width="26.140625" style="116"/>
    <col min="26" max="27" width="13.85546875" style="5" bestFit="1" customWidth="1"/>
    <col min="28" max="28" width="13.85546875" style="128" bestFit="1" customWidth="1"/>
    <col min="29" max="29" width="16.140625" style="5" bestFit="1" customWidth="1"/>
    <col min="30" max="31" width="24.5703125" style="5" bestFit="1" customWidth="1"/>
    <col min="32" max="32" width="24.5703125" style="128" bestFit="1" customWidth="1"/>
    <col min="33" max="34" width="24.5703125" style="128" customWidth="1"/>
    <col min="35" max="35" width="110.85546875" style="5" bestFit="1" customWidth="1"/>
    <col min="36" max="16384" width="26.140625" style="5"/>
  </cols>
  <sheetData>
    <row r="1" spans="1:35" s="4" customFormat="1" ht="33.75" customHeight="1" x14ac:dyDescent="0.25">
      <c r="A1" s="56" t="s">
        <v>38</v>
      </c>
      <c r="B1" s="117" t="s">
        <v>60</v>
      </c>
      <c r="C1" s="57" t="s">
        <v>25</v>
      </c>
      <c r="D1" s="117" t="s">
        <v>26</v>
      </c>
      <c r="E1" s="276" t="s">
        <v>204</v>
      </c>
      <c r="F1" s="58" t="s">
        <v>27</v>
      </c>
      <c r="G1" s="59" t="s">
        <v>10</v>
      </c>
      <c r="H1" s="59" t="s">
        <v>11</v>
      </c>
      <c r="I1" s="59" t="s">
        <v>9</v>
      </c>
      <c r="J1" s="59" t="s">
        <v>14</v>
      </c>
      <c r="K1" s="56" t="s">
        <v>15</v>
      </c>
      <c r="L1" s="281" t="s">
        <v>40</v>
      </c>
      <c r="M1" s="123" t="s">
        <v>39</v>
      </c>
      <c r="N1" s="56" t="s">
        <v>102</v>
      </c>
      <c r="O1" s="56" t="s">
        <v>103</v>
      </c>
      <c r="P1" s="262" t="s">
        <v>104</v>
      </c>
      <c r="Q1" s="59" t="s">
        <v>13</v>
      </c>
      <c r="R1" s="59" t="s">
        <v>12</v>
      </c>
      <c r="S1" s="269" t="s">
        <v>98</v>
      </c>
      <c r="T1" s="269" t="s">
        <v>99</v>
      </c>
      <c r="U1" s="58" t="s">
        <v>154</v>
      </c>
      <c r="V1" s="59" t="s">
        <v>28</v>
      </c>
      <c r="W1" s="59" t="s">
        <v>29</v>
      </c>
      <c r="X1" s="59" t="s">
        <v>30</v>
      </c>
      <c r="Y1" s="59" t="s">
        <v>31</v>
      </c>
      <c r="Z1" s="56" t="s">
        <v>32</v>
      </c>
      <c r="AA1" s="56" t="s">
        <v>33</v>
      </c>
      <c r="AB1" s="123" t="s">
        <v>34</v>
      </c>
      <c r="AC1" s="56" t="s">
        <v>35</v>
      </c>
      <c r="AD1" s="56" t="s">
        <v>36</v>
      </c>
      <c r="AE1" s="56" t="s">
        <v>37</v>
      </c>
      <c r="AF1" s="123" t="s">
        <v>41</v>
      </c>
      <c r="AG1" s="123" t="s">
        <v>239</v>
      </c>
      <c r="AH1" s="123" t="s">
        <v>277</v>
      </c>
      <c r="AI1" s="114" t="s">
        <v>49</v>
      </c>
    </row>
    <row r="2" spans="1:35" ht="12.75" hidden="1" x14ac:dyDescent="0.25">
      <c r="A2" s="60" t="s">
        <v>46</v>
      </c>
      <c r="B2" s="118" t="str">
        <f>LOOKUP(Table2[[#This Row],[CODIGO]],SITIOS!A$2:A$24,SITIOS!B$2:B$24)</f>
        <v>Haba Rincón de Guadalupe 1</v>
      </c>
      <c r="C2" s="61">
        <v>43210</v>
      </c>
      <c r="D2" s="121" t="str">
        <f t="shared" ref="D2:D65" si="0">TEXT(C2,"mmm-aa")</f>
        <v>abr-18</v>
      </c>
      <c r="E2" s="246" t="str">
        <f t="shared" ref="E2:E65" si="1">TEXT(D2,"aaaa")</f>
        <v>2018</v>
      </c>
      <c r="F2" s="62">
        <v>0.64583333333333337</v>
      </c>
      <c r="G2" s="63">
        <v>20</v>
      </c>
      <c r="H2" s="63">
        <v>15.5</v>
      </c>
      <c r="I2" s="63">
        <v>8.5</v>
      </c>
      <c r="J2" s="63">
        <v>6.6</v>
      </c>
      <c r="K2" s="63">
        <v>6.4</v>
      </c>
      <c r="L2" s="63">
        <f t="shared" ref="L2:L65" si="2">IF(AND(J2="",K2=""),"N/A",AVERAGE(J2:K2))</f>
        <v>6.5</v>
      </c>
      <c r="M2" s="124">
        <f t="shared" ref="M2:M65" si="3">IF(L2="N/A","N/A",IF(AND(H2&gt;=5,H2&lt;6),(L2/12.8)*100,IF(AND(H2&gt;=6,H2&lt;7),(L2/12.5)*100,IF(AND(H2&gt;=7,H2&lt;8),(L2/12.2)*100,IF(AND(H2&gt;=8,H2&lt;9),(L2/11.9)*100,IF(AND(H2&gt;=9,H2&lt;10),(L2/11.6)*100,IF(AND(H2&gt;=10,H2&lt;11),(L2/11.3)*100,IF(AND(H2&gt;=11,H2&lt;12),(L2/11.1)*100,IF(AND(H2&gt;=12,H2&lt;13),(L2/10.9)*100,IF(AND(H2&gt;=13,H2&lt;14),(L2/10.6)*100,IF(AND(H2&gt;=14,H2&lt;15),(L2/10.4)*100,IF(AND(H2&gt;=15,H2&lt;16),(L2/10.2)*100,IF(AND(H2&gt;=16,H2&lt;17),(L2/10)*100,IF(AND(H2&gt;=17,H2&lt;18),(L2/9.8)*100,IF(AND(H2&gt;=18,H2&lt;19),(L2/9.6)*100,IF(AND(H2&gt;=19,H2&lt;20),(L2/9.4)*100,IF(AND(H2&gt;=20,H2&lt;21),(L2/9.2)*100,IF(AND(H2&gt;=21,H2&lt;22),(L2/9)*100,IF(AND(H2&gt;=22,H2&lt;23),(L2/8.9)*100,IF(AND(H2&gt;=23,H2&lt;24),(L2/8.7)*100,IF(AND(H2&gt;=24,H2&lt;25),(L2/8.6)*100,IF(AND(H2&gt;=25,H2&lt;26),(L2/8.4)*100,IF(AND(H2&gt;=26,H2&lt;27),(L2/8.2)*100,IF(AND(H2&gt;=27,H2&lt;28),(L2/8.1)*100,IF(AND(H2&gt;=28,H2&lt;29),(L2/7.9)*100,IF(AND(H2&gt;=29,H2&lt;30),(L2/7.8)*100,(L2/7.7)*100))))))))))))))))))))))))))</f>
        <v>63.725490196078439</v>
      </c>
      <c r="N2" s="64">
        <v>1</v>
      </c>
      <c r="O2" s="64"/>
      <c r="P2" s="263">
        <f t="shared" ref="P2:P65" si="4">IF(N2="MUY TURBIA","MUY TURBIA",IF(N2&gt;0,N2*5,IF(N2="",O2*10,2)))</f>
        <v>5</v>
      </c>
      <c r="Q2" s="63" t="s">
        <v>96</v>
      </c>
      <c r="R2" s="63" t="s">
        <v>96</v>
      </c>
      <c r="S2" s="270"/>
      <c r="T2" s="270"/>
      <c r="U2" s="62"/>
      <c r="V2" s="65"/>
      <c r="W2" s="65"/>
      <c r="X2" s="65"/>
      <c r="Y2" s="65"/>
      <c r="Z2" s="65"/>
      <c r="AA2" s="65"/>
      <c r="AB2" s="127" t="str">
        <f t="shared" ref="AB2:AB65" si="5">IF($V2&lt;&gt;"",((Y2+Z2+AA2)/3)*100/$V2,"")</f>
        <v/>
      </c>
      <c r="AC2" s="65"/>
      <c r="AD2" s="65"/>
      <c r="AE2" s="65"/>
      <c r="AF2" s="129" t="str">
        <f t="shared" ref="AF2:AF65" si="6">IF($V2&lt;&gt;"",((AC2+AD2+AE2)/3)*100/$V2,"")</f>
        <v/>
      </c>
      <c r="AG2" s="129"/>
      <c r="AH2" s="129"/>
      <c r="AI2" s="115"/>
    </row>
    <row r="3" spans="1:35" ht="12.75" hidden="1" x14ac:dyDescent="0.25">
      <c r="A3" s="60" t="s">
        <v>47</v>
      </c>
      <c r="B3" s="118" t="str">
        <f>LOOKUP(Table2[[#This Row],[CODIGO]],SITIOS!A$2:A$24,SITIOS!B$2:B$24)</f>
        <v>Haba Rincón de Guadalupe 2</v>
      </c>
      <c r="C3" s="61">
        <v>43210</v>
      </c>
      <c r="D3" s="121" t="str">
        <f t="shared" si="0"/>
        <v>abr-18</v>
      </c>
      <c r="E3" s="246" t="str">
        <f t="shared" si="1"/>
        <v>2018</v>
      </c>
      <c r="F3" s="62">
        <v>0.5625</v>
      </c>
      <c r="G3" s="63">
        <v>23</v>
      </c>
      <c r="H3" s="63">
        <v>16</v>
      </c>
      <c r="I3" s="63">
        <v>7</v>
      </c>
      <c r="J3" s="63">
        <v>6.4</v>
      </c>
      <c r="K3" s="63">
        <v>6.6</v>
      </c>
      <c r="L3" s="63">
        <f t="shared" si="2"/>
        <v>6.5</v>
      </c>
      <c r="M3" s="124">
        <f t="shared" si="3"/>
        <v>65</v>
      </c>
      <c r="N3" s="64">
        <v>4</v>
      </c>
      <c r="O3" s="64"/>
      <c r="P3" s="263">
        <f t="shared" si="4"/>
        <v>20</v>
      </c>
      <c r="Q3" s="63" t="s">
        <v>96</v>
      </c>
      <c r="R3" s="63" t="s">
        <v>96</v>
      </c>
      <c r="S3" s="270"/>
      <c r="T3" s="270"/>
      <c r="U3" s="62">
        <v>0.63541666666666663</v>
      </c>
      <c r="V3" s="65">
        <v>3</v>
      </c>
      <c r="W3" s="65">
        <v>32</v>
      </c>
      <c r="X3" s="65">
        <v>38</v>
      </c>
      <c r="Y3" s="65">
        <v>0</v>
      </c>
      <c r="Z3" s="65">
        <v>3</v>
      </c>
      <c r="AA3" s="65">
        <v>2</v>
      </c>
      <c r="AB3" s="127">
        <f t="shared" si="5"/>
        <v>55.555555555555564</v>
      </c>
      <c r="AC3" s="65">
        <v>9</v>
      </c>
      <c r="AD3" s="65">
        <v>23</v>
      </c>
      <c r="AE3" s="65">
        <v>8</v>
      </c>
      <c r="AF3" s="129">
        <f t="shared" si="6"/>
        <v>444.44444444444451</v>
      </c>
      <c r="AG3" s="129"/>
      <c r="AH3" s="129"/>
      <c r="AI3" s="115"/>
    </row>
    <row r="4" spans="1:35" ht="12.75" hidden="1" x14ac:dyDescent="0.25">
      <c r="A4" s="60" t="s">
        <v>44</v>
      </c>
      <c r="B4" s="118" t="str">
        <f>LOOKUP(Table2[[#This Row],[CODIGO]],SITIOS!A$2:A$24,SITIOS!B$2:B$24)</f>
        <v>Haba San Lucas 1</v>
      </c>
      <c r="C4" s="61">
        <v>43210</v>
      </c>
      <c r="D4" s="121" t="str">
        <f t="shared" si="0"/>
        <v>abr-18</v>
      </c>
      <c r="E4" s="246" t="str">
        <f t="shared" si="1"/>
        <v>2018</v>
      </c>
      <c r="F4" s="62">
        <v>0.59375</v>
      </c>
      <c r="G4" s="63">
        <v>24.5</v>
      </c>
      <c r="H4" s="63">
        <v>16</v>
      </c>
      <c r="I4" s="63">
        <v>7</v>
      </c>
      <c r="J4" s="63">
        <v>6.4</v>
      </c>
      <c r="K4" s="63">
        <v>6.2</v>
      </c>
      <c r="L4" s="63">
        <f t="shared" si="2"/>
        <v>6.3000000000000007</v>
      </c>
      <c r="M4" s="124">
        <f t="shared" si="3"/>
        <v>63.000000000000014</v>
      </c>
      <c r="N4" s="64">
        <v>0</v>
      </c>
      <c r="O4" s="64"/>
      <c r="P4" s="263">
        <f t="shared" si="4"/>
        <v>2</v>
      </c>
      <c r="Q4" s="63" t="s">
        <v>96</v>
      </c>
      <c r="R4" s="63" t="s">
        <v>96</v>
      </c>
      <c r="S4" s="270"/>
      <c r="T4" s="270"/>
      <c r="U4" s="62"/>
      <c r="V4" s="65"/>
      <c r="W4" s="65"/>
      <c r="X4" s="65"/>
      <c r="Y4" s="65"/>
      <c r="Z4" s="65"/>
      <c r="AA4" s="65"/>
      <c r="AB4" s="127" t="str">
        <f t="shared" si="5"/>
        <v/>
      </c>
      <c r="AC4" s="65"/>
      <c r="AD4" s="65"/>
      <c r="AE4" s="65"/>
      <c r="AF4" s="129" t="str">
        <f t="shared" si="6"/>
        <v/>
      </c>
      <c r="AG4" s="129"/>
      <c r="AH4" s="129"/>
      <c r="AI4" s="115"/>
    </row>
    <row r="5" spans="1:35" ht="12.75" hidden="1" x14ac:dyDescent="0.25">
      <c r="A5" s="60" t="s">
        <v>45</v>
      </c>
      <c r="B5" s="118" t="str">
        <f>LOOKUP(Table2[[#This Row],[CODIGO]],SITIOS!A$2:A$24,SITIOS!B$2:B$24)</f>
        <v>Haba San Lucas 2</v>
      </c>
      <c r="C5" s="61">
        <v>43210</v>
      </c>
      <c r="D5" s="121" t="str">
        <f t="shared" si="0"/>
        <v>abr-18</v>
      </c>
      <c r="E5" s="246" t="str">
        <f t="shared" si="1"/>
        <v>2018</v>
      </c>
      <c r="F5" s="62">
        <v>0.56944444444444442</v>
      </c>
      <c r="G5" s="63">
        <v>22</v>
      </c>
      <c r="H5" s="63">
        <v>16</v>
      </c>
      <c r="I5" s="63">
        <v>7.5</v>
      </c>
      <c r="J5" s="63">
        <v>6.4</v>
      </c>
      <c r="K5" s="63">
        <v>6.6</v>
      </c>
      <c r="L5" s="63">
        <f t="shared" si="2"/>
        <v>6.5</v>
      </c>
      <c r="M5" s="124">
        <f t="shared" si="3"/>
        <v>65</v>
      </c>
      <c r="N5" s="64">
        <v>0</v>
      </c>
      <c r="O5" s="64"/>
      <c r="P5" s="263">
        <f t="shared" si="4"/>
        <v>2</v>
      </c>
      <c r="Q5" s="63" t="s">
        <v>96</v>
      </c>
      <c r="R5" s="63" t="s">
        <v>96</v>
      </c>
      <c r="S5" s="270"/>
      <c r="T5" s="270"/>
      <c r="U5" s="62">
        <v>0.625</v>
      </c>
      <c r="V5" s="65">
        <v>3</v>
      </c>
      <c r="W5" s="65">
        <v>32</v>
      </c>
      <c r="X5" s="65">
        <v>38</v>
      </c>
      <c r="Y5" s="65">
        <v>12</v>
      </c>
      <c r="Z5" s="65">
        <v>10</v>
      </c>
      <c r="AA5" s="65">
        <v>2</v>
      </c>
      <c r="AB5" s="127">
        <f t="shared" si="5"/>
        <v>266.66666666666669</v>
      </c>
      <c r="AC5" s="65">
        <v>72</v>
      </c>
      <c r="AD5" s="65">
        <v>100</v>
      </c>
      <c r="AE5" s="65">
        <v>120</v>
      </c>
      <c r="AF5" s="129">
        <f t="shared" si="6"/>
        <v>3244.4444444444439</v>
      </c>
      <c r="AG5" s="129"/>
      <c r="AH5" s="129"/>
      <c r="AI5" s="115"/>
    </row>
    <row r="6" spans="1:35" ht="12.75" hidden="1" x14ac:dyDescent="0.25">
      <c r="A6" s="60" t="s">
        <v>42</v>
      </c>
      <c r="B6" s="118" t="str">
        <f>LOOKUP(Table2[[#This Row],[CODIGO]],SITIOS!A$2:A$24,SITIOS!B$2:B$24)</f>
        <v>Planta de tratamiento (Antes)</v>
      </c>
      <c r="C6" s="61">
        <v>43210</v>
      </c>
      <c r="D6" s="121" t="str">
        <f t="shared" si="0"/>
        <v>abr-18</v>
      </c>
      <c r="E6" s="246" t="str">
        <f t="shared" si="1"/>
        <v>2018</v>
      </c>
      <c r="F6" s="62">
        <v>0.56527777777777777</v>
      </c>
      <c r="G6" s="63">
        <v>26</v>
      </c>
      <c r="H6" s="63">
        <v>17</v>
      </c>
      <c r="I6" s="63">
        <v>7</v>
      </c>
      <c r="J6" s="63">
        <v>6.8</v>
      </c>
      <c r="K6" s="63">
        <v>7.2</v>
      </c>
      <c r="L6" s="63">
        <f t="shared" si="2"/>
        <v>7</v>
      </c>
      <c r="M6" s="124">
        <f t="shared" si="3"/>
        <v>71.428571428571416</v>
      </c>
      <c r="N6" s="64">
        <v>2</v>
      </c>
      <c r="O6" s="64"/>
      <c r="P6" s="263">
        <f t="shared" si="4"/>
        <v>10</v>
      </c>
      <c r="Q6" s="63" t="s">
        <v>96</v>
      </c>
      <c r="R6" s="63" t="s">
        <v>96</v>
      </c>
      <c r="S6" s="270"/>
      <c r="T6" s="270"/>
      <c r="U6" s="62">
        <v>0.60277777777777775</v>
      </c>
      <c r="V6" s="65">
        <v>1</v>
      </c>
      <c r="W6" s="65">
        <v>32</v>
      </c>
      <c r="X6" s="65">
        <v>38</v>
      </c>
      <c r="Y6" s="65">
        <v>10</v>
      </c>
      <c r="Z6" s="65">
        <v>5</v>
      </c>
      <c r="AA6" s="65">
        <v>13</v>
      </c>
      <c r="AB6" s="127">
        <f t="shared" si="5"/>
        <v>933.33333333333337</v>
      </c>
      <c r="AC6" s="65">
        <v>19</v>
      </c>
      <c r="AD6" s="65">
        <v>13</v>
      </c>
      <c r="AE6" s="65">
        <v>15</v>
      </c>
      <c r="AF6" s="129">
        <f t="shared" si="6"/>
        <v>1566.6666666666665</v>
      </c>
      <c r="AG6" s="129"/>
      <c r="AH6" s="129"/>
      <c r="AI6" s="115"/>
    </row>
    <row r="7" spans="1:35" ht="12.75" hidden="1" x14ac:dyDescent="0.25">
      <c r="A7" s="60" t="s">
        <v>43</v>
      </c>
      <c r="B7" s="118" t="str">
        <f>LOOKUP(Table2[[#This Row],[CODIGO]],SITIOS!A$2:A$24,SITIOS!B$2:B$24)</f>
        <v>Planta de tratamiento (Después)</v>
      </c>
      <c r="C7" s="61">
        <v>43210</v>
      </c>
      <c r="D7" s="121" t="str">
        <f t="shared" si="0"/>
        <v>abr-18</v>
      </c>
      <c r="E7" s="246" t="str">
        <f t="shared" si="1"/>
        <v>2018</v>
      </c>
      <c r="F7" s="62">
        <v>0.5708333333333333</v>
      </c>
      <c r="G7" s="63">
        <v>23.5</v>
      </c>
      <c r="H7" s="63">
        <v>16</v>
      </c>
      <c r="I7" s="63">
        <v>7</v>
      </c>
      <c r="J7" s="63">
        <v>5.6</v>
      </c>
      <c r="K7" s="63">
        <v>5.8</v>
      </c>
      <c r="L7" s="63">
        <f t="shared" si="2"/>
        <v>5.6999999999999993</v>
      </c>
      <c r="M7" s="124">
        <f t="shared" si="3"/>
        <v>56.999999999999993</v>
      </c>
      <c r="N7" s="64">
        <v>3</v>
      </c>
      <c r="O7" s="64"/>
      <c r="P7" s="263">
        <f t="shared" si="4"/>
        <v>15</v>
      </c>
      <c r="Q7" s="63" t="s">
        <v>96</v>
      </c>
      <c r="R7" s="63" t="s">
        <v>96</v>
      </c>
      <c r="S7" s="270"/>
      <c r="T7" s="270"/>
      <c r="U7" s="62">
        <v>0.59722222222222221</v>
      </c>
      <c r="V7" s="65">
        <v>1</v>
      </c>
      <c r="W7" s="65">
        <v>32</v>
      </c>
      <c r="X7" s="65">
        <v>38</v>
      </c>
      <c r="Y7" s="65">
        <v>9</v>
      </c>
      <c r="Z7" s="65">
        <v>4</v>
      </c>
      <c r="AA7" s="65">
        <v>7</v>
      </c>
      <c r="AB7" s="127">
        <f t="shared" si="5"/>
        <v>666.66666666666674</v>
      </c>
      <c r="AC7" s="65">
        <v>0</v>
      </c>
      <c r="AD7" s="65">
        <v>0</v>
      </c>
      <c r="AE7" s="65">
        <v>10</v>
      </c>
      <c r="AF7" s="129">
        <f t="shared" si="6"/>
        <v>333.33333333333337</v>
      </c>
      <c r="AG7" s="129"/>
      <c r="AH7" s="129"/>
      <c r="AI7" s="115"/>
    </row>
    <row r="8" spans="1:35" ht="12.75" hidden="1" x14ac:dyDescent="0.25">
      <c r="A8" s="60" t="s">
        <v>48</v>
      </c>
      <c r="B8" s="118" t="str">
        <f>LOOKUP(Table2[[#This Row],[CODIGO]],SITIOS!A$2:A$24,SITIOS!B$2:B$24)</f>
        <v>Maíz Agua Bendita 1</v>
      </c>
      <c r="C8" s="61">
        <v>43211</v>
      </c>
      <c r="D8" s="121" t="str">
        <f t="shared" si="0"/>
        <v>abr-18</v>
      </c>
      <c r="E8" s="246" t="str">
        <f t="shared" si="1"/>
        <v>2018</v>
      </c>
      <c r="F8" s="62">
        <v>0.50347222222222221</v>
      </c>
      <c r="G8" s="63">
        <v>16</v>
      </c>
      <c r="H8" s="63">
        <v>10</v>
      </c>
      <c r="I8" s="63">
        <v>7</v>
      </c>
      <c r="J8" s="63">
        <v>7.4</v>
      </c>
      <c r="K8" s="63">
        <v>7.2</v>
      </c>
      <c r="L8" s="63">
        <f t="shared" si="2"/>
        <v>7.3000000000000007</v>
      </c>
      <c r="M8" s="124">
        <f t="shared" si="3"/>
        <v>64.601769911504419</v>
      </c>
      <c r="N8" s="64">
        <v>1</v>
      </c>
      <c r="O8" s="64"/>
      <c r="P8" s="263">
        <f t="shared" si="4"/>
        <v>5</v>
      </c>
      <c r="Q8" s="63" t="s">
        <v>96</v>
      </c>
      <c r="R8" s="63" t="s">
        <v>96</v>
      </c>
      <c r="S8" s="270"/>
      <c r="T8" s="270"/>
      <c r="U8" s="62"/>
      <c r="V8" s="65"/>
      <c r="W8" s="65"/>
      <c r="X8" s="65"/>
      <c r="Y8" s="65"/>
      <c r="Z8" s="65"/>
      <c r="AA8" s="65"/>
      <c r="AB8" s="127" t="str">
        <f t="shared" si="5"/>
        <v/>
      </c>
      <c r="AC8" s="65"/>
      <c r="AD8" s="65"/>
      <c r="AE8" s="65"/>
      <c r="AF8" s="129" t="str">
        <f t="shared" si="6"/>
        <v/>
      </c>
      <c r="AG8" s="129"/>
      <c r="AH8" s="129"/>
      <c r="AI8" s="115" t="s">
        <v>50</v>
      </c>
    </row>
    <row r="9" spans="1:35" ht="12.75" hidden="1" x14ac:dyDescent="0.25">
      <c r="A9" s="60" t="s">
        <v>51</v>
      </c>
      <c r="B9" s="118" t="str">
        <f>LOOKUP(Table2[[#This Row],[CODIGO]],SITIOS!A$2:A$24,SITIOS!B$2:B$24)</f>
        <v>Maíz Agua Bendita 2</v>
      </c>
      <c r="C9" s="61">
        <v>43211</v>
      </c>
      <c r="D9" s="121" t="str">
        <f t="shared" si="0"/>
        <v>abr-18</v>
      </c>
      <c r="E9" s="246" t="str">
        <f t="shared" si="1"/>
        <v>2018</v>
      </c>
      <c r="F9" s="62">
        <v>0.43055555555555558</v>
      </c>
      <c r="G9" s="63">
        <v>14</v>
      </c>
      <c r="H9" s="63">
        <v>10</v>
      </c>
      <c r="I9" s="63">
        <v>7.5</v>
      </c>
      <c r="J9" s="63">
        <v>7.2</v>
      </c>
      <c r="K9" s="63">
        <v>7.2</v>
      </c>
      <c r="L9" s="63">
        <f t="shared" si="2"/>
        <v>7.2</v>
      </c>
      <c r="M9" s="124">
        <f t="shared" si="3"/>
        <v>63.716814159292035</v>
      </c>
      <c r="N9" s="64">
        <v>1</v>
      </c>
      <c r="O9" s="64"/>
      <c r="P9" s="263">
        <f t="shared" si="4"/>
        <v>5</v>
      </c>
      <c r="Q9" s="63" t="s">
        <v>96</v>
      </c>
      <c r="R9" s="63" t="s">
        <v>96</v>
      </c>
      <c r="S9" s="270"/>
      <c r="T9" s="270"/>
      <c r="U9" s="62"/>
      <c r="V9" s="65">
        <v>3</v>
      </c>
      <c r="W9" s="65">
        <v>33</v>
      </c>
      <c r="X9" s="65">
        <v>39</v>
      </c>
      <c r="Y9" s="65">
        <v>0</v>
      </c>
      <c r="Z9" s="65">
        <v>0</v>
      </c>
      <c r="AA9" s="65">
        <v>0</v>
      </c>
      <c r="AB9" s="127">
        <f t="shared" si="5"/>
        <v>0</v>
      </c>
      <c r="AC9" s="65">
        <v>0</v>
      </c>
      <c r="AD9" s="65">
        <v>0</v>
      </c>
      <c r="AE9" s="65">
        <v>0</v>
      </c>
      <c r="AF9" s="129">
        <f t="shared" si="6"/>
        <v>0</v>
      </c>
      <c r="AG9" s="129"/>
      <c r="AH9" s="129"/>
      <c r="AI9" s="115"/>
    </row>
    <row r="10" spans="1:35" ht="12.75" hidden="1" x14ac:dyDescent="0.25">
      <c r="A10" s="60" t="s">
        <v>57</v>
      </c>
      <c r="B10" s="118" t="str">
        <f>LOOKUP(Table2[[#This Row],[CODIGO]],SITIOS!A$2:A$24,SITIOS!B$2:B$24)</f>
        <v>Maíz El Capulín 1</v>
      </c>
      <c r="C10" s="61">
        <v>43211</v>
      </c>
      <c r="D10" s="121" t="str">
        <f t="shared" si="0"/>
        <v>abr-18</v>
      </c>
      <c r="E10" s="246" t="str">
        <f t="shared" si="1"/>
        <v>2018</v>
      </c>
      <c r="F10" s="62">
        <v>0.49652777777777773</v>
      </c>
      <c r="G10" s="63">
        <v>19</v>
      </c>
      <c r="H10" s="63">
        <v>14</v>
      </c>
      <c r="I10" s="63">
        <v>7.5</v>
      </c>
      <c r="J10" s="63">
        <v>6.6</v>
      </c>
      <c r="K10" s="63">
        <v>6.4</v>
      </c>
      <c r="L10" s="63">
        <f t="shared" si="2"/>
        <v>6.5</v>
      </c>
      <c r="M10" s="124">
        <f t="shared" si="3"/>
        <v>62.5</v>
      </c>
      <c r="N10" s="64">
        <v>2</v>
      </c>
      <c r="O10" s="64"/>
      <c r="P10" s="263">
        <f t="shared" si="4"/>
        <v>10</v>
      </c>
      <c r="Q10" s="63" t="s">
        <v>96</v>
      </c>
      <c r="R10" s="63" t="s">
        <v>96</v>
      </c>
      <c r="S10" s="270"/>
      <c r="T10" s="270"/>
      <c r="U10" s="62"/>
      <c r="V10" s="65"/>
      <c r="W10" s="65"/>
      <c r="X10" s="65"/>
      <c r="Y10" s="65"/>
      <c r="Z10" s="65"/>
      <c r="AA10" s="65"/>
      <c r="AB10" s="127" t="str">
        <f t="shared" si="5"/>
        <v/>
      </c>
      <c r="AC10" s="65"/>
      <c r="AD10" s="65"/>
      <c r="AE10" s="65"/>
      <c r="AF10" s="129" t="str">
        <f t="shared" si="6"/>
        <v/>
      </c>
      <c r="AG10" s="129"/>
      <c r="AH10" s="129"/>
      <c r="AI10" s="115"/>
    </row>
    <row r="11" spans="1:35" ht="12.75" hidden="1" x14ac:dyDescent="0.25">
      <c r="A11" s="60" t="s">
        <v>58</v>
      </c>
      <c r="B11" s="118" t="str">
        <f>LOOKUP(Table2[[#This Row],[CODIGO]],SITIOS!A$2:A$24,SITIOS!B$2:B$24)</f>
        <v>Maíz  El Capulín 2</v>
      </c>
      <c r="C11" s="61">
        <v>43211</v>
      </c>
      <c r="D11" s="121" t="str">
        <f t="shared" si="0"/>
        <v>abr-18</v>
      </c>
      <c r="E11" s="246" t="str">
        <f t="shared" si="1"/>
        <v>2018</v>
      </c>
      <c r="F11" s="62">
        <v>0.43402777777777773</v>
      </c>
      <c r="G11" s="63">
        <v>19</v>
      </c>
      <c r="H11" s="63">
        <v>13</v>
      </c>
      <c r="I11" s="63">
        <v>7</v>
      </c>
      <c r="J11" s="63">
        <v>6</v>
      </c>
      <c r="K11" s="63">
        <v>5.6</v>
      </c>
      <c r="L11" s="63">
        <f t="shared" si="2"/>
        <v>5.8</v>
      </c>
      <c r="M11" s="124">
        <f t="shared" si="3"/>
        <v>54.716981132075468</v>
      </c>
      <c r="N11" s="64">
        <v>3</v>
      </c>
      <c r="O11" s="64"/>
      <c r="P11" s="263">
        <f t="shared" si="4"/>
        <v>15</v>
      </c>
      <c r="Q11" s="63" t="s">
        <v>96</v>
      </c>
      <c r="R11" s="63" t="s">
        <v>96</v>
      </c>
      <c r="S11" s="270"/>
      <c r="T11" s="270"/>
      <c r="U11" s="62"/>
      <c r="V11" s="65">
        <v>2</v>
      </c>
      <c r="W11" s="65">
        <v>32</v>
      </c>
      <c r="X11" s="65">
        <v>39</v>
      </c>
      <c r="Y11" s="65">
        <v>1</v>
      </c>
      <c r="Z11" s="65">
        <v>0</v>
      </c>
      <c r="AA11" s="65">
        <v>0</v>
      </c>
      <c r="AB11" s="127">
        <f t="shared" si="5"/>
        <v>16.666666666666664</v>
      </c>
      <c r="AC11" s="65">
        <v>0</v>
      </c>
      <c r="AD11" s="65">
        <v>0</v>
      </c>
      <c r="AE11" s="65">
        <v>0</v>
      </c>
      <c r="AF11" s="129">
        <f t="shared" si="6"/>
        <v>0</v>
      </c>
      <c r="AG11" s="129"/>
      <c r="AH11" s="129"/>
      <c r="AI11" s="115"/>
    </row>
    <row r="12" spans="1:35" ht="12.75" hidden="1" x14ac:dyDescent="0.25">
      <c r="A12" s="60" t="s">
        <v>52</v>
      </c>
      <c r="B12" s="118" t="str">
        <f>LOOKUP(Table2[[#This Row],[CODIGO]],SITIOS!A$2:A$24,SITIOS!B$2:B$24)</f>
        <v>Papa El Potrero 1</v>
      </c>
      <c r="C12" s="61">
        <v>43211</v>
      </c>
      <c r="D12" s="121" t="str">
        <f t="shared" si="0"/>
        <v>abr-18</v>
      </c>
      <c r="E12" s="246" t="str">
        <f t="shared" si="1"/>
        <v>2018</v>
      </c>
      <c r="F12" s="62">
        <v>0.54166666666666663</v>
      </c>
      <c r="G12" s="63">
        <v>21</v>
      </c>
      <c r="H12" s="63">
        <v>16</v>
      </c>
      <c r="I12" s="63">
        <v>7</v>
      </c>
      <c r="J12" s="63">
        <v>6</v>
      </c>
      <c r="K12" s="63">
        <v>6.2</v>
      </c>
      <c r="L12" s="63">
        <f t="shared" si="2"/>
        <v>6.1</v>
      </c>
      <c r="M12" s="124">
        <f t="shared" si="3"/>
        <v>61</v>
      </c>
      <c r="N12" s="64">
        <v>1</v>
      </c>
      <c r="O12" s="64"/>
      <c r="P12" s="263">
        <f t="shared" si="4"/>
        <v>5</v>
      </c>
      <c r="Q12" s="63" t="s">
        <v>96</v>
      </c>
      <c r="R12" s="63" t="s">
        <v>96</v>
      </c>
      <c r="S12" s="270"/>
      <c r="T12" s="270"/>
      <c r="U12" s="62"/>
      <c r="V12" s="65"/>
      <c r="W12" s="65"/>
      <c r="X12" s="65"/>
      <c r="Y12" s="65"/>
      <c r="Z12" s="65"/>
      <c r="AA12" s="65"/>
      <c r="AB12" s="127" t="str">
        <f t="shared" si="5"/>
        <v/>
      </c>
      <c r="AC12" s="65"/>
      <c r="AD12" s="65"/>
      <c r="AE12" s="65"/>
      <c r="AF12" s="129" t="str">
        <f t="shared" si="6"/>
        <v/>
      </c>
      <c r="AG12" s="129"/>
      <c r="AH12" s="129"/>
      <c r="AI12" s="115"/>
    </row>
    <row r="13" spans="1:35" ht="12.75" hidden="1" x14ac:dyDescent="0.25">
      <c r="A13" s="60" t="s">
        <v>53</v>
      </c>
      <c r="B13" s="118" t="str">
        <f>LOOKUP(Table2[[#This Row],[CODIGO]],SITIOS!A$2:A$24,SITIOS!B$2:B$24)</f>
        <v>Papa El Potrero 2</v>
      </c>
      <c r="C13" s="61">
        <v>43211</v>
      </c>
      <c r="D13" s="121" t="str">
        <f t="shared" si="0"/>
        <v>abr-18</v>
      </c>
      <c r="E13" s="246" t="str">
        <f t="shared" si="1"/>
        <v>2018</v>
      </c>
      <c r="F13" s="62">
        <v>0.45833333333333331</v>
      </c>
      <c r="G13" s="63">
        <v>18</v>
      </c>
      <c r="H13" s="63">
        <v>13</v>
      </c>
      <c r="I13" s="63">
        <v>7.5</v>
      </c>
      <c r="J13" s="63">
        <v>6.8</v>
      </c>
      <c r="K13" s="63">
        <v>6.6</v>
      </c>
      <c r="L13" s="63">
        <f t="shared" si="2"/>
        <v>6.6999999999999993</v>
      </c>
      <c r="M13" s="124">
        <f t="shared" si="3"/>
        <v>63.20754716981132</v>
      </c>
      <c r="N13" s="64">
        <v>1</v>
      </c>
      <c r="O13" s="64"/>
      <c r="P13" s="263">
        <f t="shared" si="4"/>
        <v>5</v>
      </c>
      <c r="Q13" s="63" t="s">
        <v>96</v>
      </c>
      <c r="R13" s="63" t="s">
        <v>96</v>
      </c>
      <c r="S13" s="270"/>
      <c r="T13" s="270"/>
      <c r="U13" s="62">
        <v>0.48958333333333331</v>
      </c>
      <c r="V13" s="65">
        <v>3</v>
      </c>
      <c r="W13" s="65">
        <v>33</v>
      </c>
      <c r="X13" s="65">
        <v>39</v>
      </c>
      <c r="Y13" s="65">
        <v>22</v>
      </c>
      <c r="Z13" s="65">
        <v>12</v>
      </c>
      <c r="AA13" s="65">
        <v>18</v>
      </c>
      <c r="AB13" s="127">
        <f t="shared" si="5"/>
        <v>577.77777777777771</v>
      </c>
      <c r="AC13" s="65">
        <v>1</v>
      </c>
      <c r="AD13" s="65">
        <v>0</v>
      </c>
      <c r="AE13" s="65">
        <v>2</v>
      </c>
      <c r="AF13" s="129">
        <f t="shared" si="6"/>
        <v>33.333333333333336</v>
      </c>
      <c r="AG13" s="129"/>
      <c r="AH13" s="129"/>
      <c r="AI13" s="115"/>
    </row>
    <row r="14" spans="1:35" ht="12.75" hidden="1" x14ac:dyDescent="0.25">
      <c r="A14" s="60" t="s">
        <v>54</v>
      </c>
      <c r="B14" s="118" t="str">
        <f>LOOKUP(Table2[[#This Row],[CODIGO]],SITIOS!A$2:A$24,SITIOS!B$2:B$24)</f>
        <v>Papa la Providencia 1</v>
      </c>
      <c r="C14" s="61">
        <v>43211</v>
      </c>
      <c r="D14" s="121" t="str">
        <f t="shared" si="0"/>
        <v>abr-18</v>
      </c>
      <c r="E14" s="246" t="str">
        <f t="shared" si="1"/>
        <v>2018</v>
      </c>
      <c r="F14" s="62">
        <v>0.44166666666666665</v>
      </c>
      <c r="G14" s="63">
        <v>19</v>
      </c>
      <c r="H14" s="63">
        <v>12</v>
      </c>
      <c r="I14" s="63">
        <v>7.5</v>
      </c>
      <c r="J14" s="63">
        <v>6.6</v>
      </c>
      <c r="K14" s="63">
        <v>6.8</v>
      </c>
      <c r="L14" s="63">
        <f t="shared" si="2"/>
        <v>6.6999999999999993</v>
      </c>
      <c r="M14" s="124">
        <f t="shared" si="3"/>
        <v>61.467889908256865</v>
      </c>
      <c r="N14" s="64">
        <v>0</v>
      </c>
      <c r="O14" s="64"/>
      <c r="P14" s="263">
        <f t="shared" si="4"/>
        <v>2</v>
      </c>
      <c r="Q14" s="63" t="s">
        <v>96</v>
      </c>
      <c r="R14" s="63" t="s">
        <v>96</v>
      </c>
      <c r="S14" s="270"/>
      <c r="T14" s="270"/>
      <c r="U14" s="62"/>
      <c r="V14" s="65"/>
      <c r="W14" s="65"/>
      <c r="X14" s="65"/>
      <c r="Y14" s="65"/>
      <c r="Z14" s="65"/>
      <c r="AA14" s="65"/>
      <c r="AB14" s="127" t="str">
        <f t="shared" si="5"/>
        <v/>
      </c>
      <c r="AC14" s="65"/>
      <c r="AD14" s="65"/>
      <c r="AE14" s="65"/>
      <c r="AF14" s="129" t="str">
        <f t="shared" si="6"/>
        <v/>
      </c>
      <c r="AG14" s="129"/>
      <c r="AH14" s="129"/>
      <c r="AI14" s="115"/>
    </row>
    <row r="15" spans="1:35" ht="12.75" hidden="1" x14ac:dyDescent="0.25">
      <c r="A15" s="60" t="s">
        <v>59</v>
      </c>
      <c r="B15" s="118" t="str">
        <f>LOOKUP(Table2[[#This Row],[CODIGO]],SITIOS!A$2:A$24,SITIOS!B$2:B$24)</f>
        <v>Papa la Providencia 2</v>
      </c>
      <c r="C15" s="61">
        <v>43211</v>
      </c>
      <c r="D15" s="121" t="str">
        <f t="shared" si="0"/>
        <v>abr-18</v>
      </c>
      <c r="E15" s="246" t="str">
        <f t="shared" si="1"/>
        <v>2018</v>
      </c>
      <c r="F15" s="62">
        <v>0.52777777777777779</v>
      </c>
      <c r="G15" s="63">
        <v>18.5</v>
      </c>
      <c r="H15" s="63">
        <v>12</v>
      </c>
      <c r="I15" s="63">
        <v>7.5</v>
      </c>
      <c r="J15" s="63">
        <v>6.4</v>
      </c>
      <c r="K15" s="63">
        <v>6.6</v>
      </c>
      <c r="L15" s="63">
        <f t="shared" si="2"/>
        <v>6.5</v>
      </c>
      <c r="M15" s="124">
        <f t="shared" si="3"/>
        <v>59.633027522935777</v>
      </c>
      <c r="N15" s="64">
        <v>3</v>
      </c>
      <c r="O15" s="64"/>
      <c r="P15" s="263">
        <f t="shared" si="4"/>
        <v>15</v>
      </c>
      <c r="Q15" s="63" t="s">
        <v>96</v>
      </c>
      <c r="R15" s="63" t="s">
        <v>96</v>
      </c>
      <c r="S15" s="270"/>
      <c r="T15" s="270"/>
      <c r="U15" s="62">
        <v>0.51736111111111105</v>
      </c>
      <c r="V15" s="65">
        <v>3</v>
      </c>
      <c r="W15" s="65">
        <v>33</v>
      </c>
      <c r="X15" s="65">
        <v>39</v>
      </c>
      <c r="Y15" s="65">
        <v>4</v>
      </c>
      <c r="Z15" s="65">
        <v>9</v>
      </c>
      <c r="AA15" s="65">
        <v>14</v>
      </c>
      <c r="AB15" s="127">
        <f t="shared" si="5"/>
        <v>300</v>
      </c>
      <c r="AC15" s="65">
        <v>0</v>
      </c>
      <c r="AD15" s="65">
        <v>1</v>
      </c>
      <c r="AE15" s="65">
        <v>2</v>
      </c>
      <c r="AF15" s="129">
        <f t="shared" si="6"/>
        <v>33.333333333333336</v>
      </c>
      <c r="AG15" s="129"/>
      <c r="AH15" s="129"/>
      <c r="AI15" s="115"/>
    </row>
    <row r="16" spans="1:35" ht="12.75" hidden="1" x14ac:dyDescent="0.25">
      <c r="A16" s="60" t="s">
        <v>42</v>
      </c>
      <c r="B16" s="118" t="str">
        <f>LOOKUP(Table2[[#This Row],[CODIGO]],SITIOS!A$2:A$24,SITIOS!B$2:B$24)</f>
        <v>Planta de tratamiento (Antes)</v>
      </c>
      <c r="C16" s="61">
        <v>43211</v>
      </c>
      <c r="D16" s="121" t="str">
        <f t="shared" si="0"/>
        <v>abr-18</v>
      </c>
      <c r="E16" s="246" t="str">
        <f t="shared" si="1"/>
        <v>2018</v>
      </c>
      <c r="F16" s="62">
        <v>0.41944444444444445</v>
      </c>
      <c r="G16" s="63">
        <v>18</v>
      </c>
      <c r="H16" s="63">
        <v>14</v>
      </c>
      <c r="I16" s="63">
        <v>7</v>
      </c>
      <c r="J16" s="63">
        <v>6.4</v>
      </c>
      <c r="K16" s="63">
        <v>6.4</v>
      </c>
      <c r="L16" s="63">
        <f t="shared" si="2"/>
        <v>6.4</v>
      </c>
      <c r="M16" s="124">
        <f t="shared" si="3"/>
        <v>61.53846153846154</v>
      </c>
      <c r="N16" s="64">
        <v>4</v>
      </c>
      <c r="O16" s="64"/>
      <c r="P16" s="263">
        <f t="shared" si="4"/>
        <v>20</v>
      </c>
      <c r="Q16" s="63" t="s">
        <v>96</v>
      </c>
      <c r="R16" s="63" t="s">
        <v>96</v>
      </c>
      <c r="S16" s="270"/>
      <c r="T16" s="270"/>
      <c r="U16" s="62">
        <v>0.44305555555555554</v>
      </c>
      <c r="V16" s="65">
        <v>2</v>
      </c>
      <c r="W16" s="65">
        <v>33</v>
      </c>
      <c r="X16" s="65">
        <v>39</v>
      </c>
      <c r="Y16" s="65">
        <v>31</v>
      </c>
      <c r="Z16" s="65">
        <v>43</v>
      </c>
      <c r="AA16" s="65">
        <v>53</v>
      </c>
      <c r="AB16" s="127">
        <f t="shared" si="5"/>
        <v>2116.666666666667</v>
      </c>
      <c r="AC16" s="65">
        <v>15</v>
      </c>
      <c r="AD16" s="65">
        <v>12</v>
      </c>
      <c r="AE16" s="65">
        <v>23</v>
      </c>
      <c r="AF16" s="129">
        <f t="shared" si="6"/>
        <v>833.33333333333337</v>
      </c>
      <c r="AG16" s="129"/>
      <c r="AH16" s="129"/>
      <c r="AI16" s="115"/>
    </row>
    <row r="17" spans="1:35" ht="12.75" hidden="1" x14ac:dyDescent="0.25">
      <c r="A17" s="60" t="s">
        <v>43</v>
      </c>
      <c r="B17" s="118" t="str">
        <f>LOOKUP(Table2[[#This Row],[CODIGO]],SITIOS!A$2:A$24,SITIOS!B$2:B$24)</f>
        <v>Planta de tratamiento (Después)</v>
      </c>
      <c r="C17" s="61">
        <v>43211</v>
      </c>
      <c r="D17" s="121" t="str">
        <f t="shared" si="0"/>
        <v>abr-18</v>
      </c>
      <c r="E17" s="246" t="str">
        <f t="shared" si="1"/>
        <v>2018</v>
      </c>
      <c r="F17" s="62">
        <v>0.4548611111111111</v>
      </c>
      <c r="G17" s="63">
        <v>18</v>
      </c>
      <c r="H17" s="63">
        <v>15</v>
      </c>
      <c r="I17" s="63">
        <v>7.5</v>
      </c>
      <c r="J17" s="63">
        <v>6.2</v>
      </c>
      <c r="K17" s="63">
        <v>6.4</v>
      </c>
      <c r="L17" s="63">
        <f t="shared" si="2"/>
        <v>6.3000000000000007</v>
      </c>
      <c r="M17" s="124">
        <f t="shared" si="3"/>
        <v>61.764705882352956</v>
      </c>
      <c r="N17" s="64">
        <v>5</v>
      </c>
      <c r="O17" s="64"/>
      <c r="P17" s="263">
        <f t="shared" si="4"/>
        <v>25</v>
      </c>
      <c r="Q17" s="63" t="s">
        <v>96</v>
      </c>
      <c r="R17" s="63" t="s">
        <v>96</v>
      </c>
      <c r="S17" s="270"/>
      <c r="T17" s="270"/>
      <c r="U17" s="62">
        <v>0.48472222222222222</v>
      </c>
      <c r="V17" s="65">
        <v>1</v>
      </c>
      <c r="W17" s="65">
        <v>35</v>
      </c>
      <c r="X17" s="65">
        <v>39</v>
      </c>
      <c r="Y17" s="65">
        <v>11</v>
      </c>
      <c r="Z17" s="65">
        <v>19</v>
      </c>
      <c r="AA17" s="65">
        <v>17</v>
      </c>
      <c r="AB17" s="127">
        <f t="shared" si="5"/>
        <v>1566.6666666666665</v>
      </c>
      <c r="AC17" s="65">
        <v>13</v>
      </c>
      <c r="AD17" s="65">
        <v>12</v>
      </c>
      <c r="AE17" s="65">
        <v>12</v>
      </c>
      <c r="AF17" s="129">
        <f t="shared" si="6"/>
        <v>1233.3333333333335</v>
      </c>
      <c r="AG17" s="129"/>
      <c r="AH17" s="129"/>
      <c r="AI17" s="115"/>
    </row>
    <row r="18" spans="1:35" ht="12.75" hidden="1" x14ac:dyDescent="0.25">
      <c r="A18" s="60" t="s">
        <v>56</v>
      </c>
      <c r="B18" s="118" t="str">
        <f>LOOKUP(Table2[[#This Row],[CODIGO]],SITIOS!A$2:A$24,SITIOS!B$2:B$24)</f>
        <v>El Recodo (Después del Hospital)</v>
      </c>
      <c r="C18" s="61">
        <v>43211</v>
      </c>
      <c r="D18" s="121" t="str">
        <f t="shared" si="0"/>
        <v>abr-18</v>
      </c>
      <c r="E18" s="246" t="str">
        <f t="shared" si="1"/>
        <v>2018</v>
      </c>
      <c r="F18" s="62">
        <v>0.4145833333333333</v>
      </c>
      <c r="G18" s="63">
        <v>18</v>
      </c>
      <c r="H18" s="63">
        <v>14</v>
      </c>
      <c r="I18" s="63">
        <v>7</v>
      </c>
      <c r="J18" s="63">
        <v>7.4</v>
      </c>
      <c r="K18" s="63">
        <v>7.6</v>
      </c>
      <c r="L18" s="63">
        <f t="shared" si="2"/>
        <v>7.5</v>
      </c>
      <c r="M18" s="124">
        <f t="shared" si="3"/>
        <v>72.115384615384613</v>
      </c>
      <c r="N18" s="64">
        <v>2</v>
      </c>
      <c r="O18" s="64"/>
      <c r="P18" s="263">
        <f t="shared" si="4"/>
        <v>10</v>
      </c>
      <c r="Q18" s="63" t="s">
        <v>96</v>
      </c>
      <c r="R18" s="63" t="s">
        <v>96</v>
      </c>
      <c r="S18" s="270"/>
      <c r="T18" s="270"/>
      <c r="U18" s="62"/>
      <c r="V18" s="65">
        <v>1</v>
      </c>
      <c r="W18" s="65">
        <v>32</v>
      </c>
      <c r="X18" s="65">
        <v>39</v>
      </c>
      <c r="Y18" s="65">
        <v>46</v>
      </c>
      <c r="Z18" s="65">
        <v>24</v>
      </c>
      <c r="AA18" s="65">
        <v>46</v>
      </c>
      <c r="AB18" s="127">
        <f t="shared" si="5"/>
        <v>3866.6666666666665</v>
      </c>
      <c r="AC18" s="65">
        <v>13</v>
      </c>
      <c r="AD18" s="65">
        <v>9</v>
      </c>
      <c r="AE18" s="65">
        <v>5</v>
      </c>
      <c r="AF18" s="129">
        <f t="shared" si="6"/>
        <v>900</v>
      </c>
      <c r="AG18" s="129"/>
      <c r="AH18" s="129"/>
      <c r="AI18" s="115"/>
    </row>
    <row r="19" spans="1:35" ht="12.75" hidden="1" x14ac:dyDescent="0.25">
      <c r="A19" s="60" t="s">
        <v>55</v>
      </c>
      <c r="B19" s="118" t="str">
        <f>LOOKUP(Table2[[#This Row],[CODIGO]],SITIOS!A$2:A$24,SITIOS!B$2:B$24)</f>
        <v>El Salto</v>
      </c>
      <c r="C19" s="61">
        <v>43211</v>
      </c>
      <c r="D19" s="121" t="str">
        <f t="shared" si="0"/>
        <v>abr-18</v>
      </c>
      <c r="E19" s="246" t="str">
        <f t="shared" si="1"/>
        <v>2018</v>
      </c>
      <c r="F19" s="62">
        <v>0.46388888888888885</v>
      </c>
      <c r="G19" s="63">
        <v>16</v>
      </c>
      <c r="H19" s="63">
        <v>14</v>
      </c>
      <c r="I19" s="63">
        <v>7.5</v>
      </c>
      <c r="J19" s="63">
        <v>7.6</v>
      </c>
      <c r="K19" s="63">
        <v>7.8</v>
      </c>
      <c r="L19" s="63">
        <f t="shared" si="2"/>
        <v>7.6999999999999993</v>
      </c>
      <c r="M19" s="124">
        <f t="shared" si="3"/>
        <v>74.038461538461533</v>
      </c>
      <c r="N19" s="64">
        <v>2</v>
      </c>
      <c r="O19" s="64"/>
      <c r="P19" s="263">
        <f t="shared" si="4"/>
        <v>10</v>
      </c>
      <c r="Q19" s="63" t="s">
        <v>96</v>
      </c>
      <c r="R19" s="63" t="s">
        <v>96</v>
      </c>
      <c r="S19" s="270"/>
      <c r="T19" s="270"/>
      <c r="U19" s="62"/>
      <c r="V19" s="65">
        <v>1</v>
      </c>
      <c r="W19" s="65">
        <v>32</v>
      </c>
      <c r="X19" s="65">
        <v>39</v>
      </c>
      <c r="Y19" s="65">
        <v>11</v>
      </c>
      <c r="Z19" s="65">
        <v>3</v>
      </c>
      <c r="AA19" s="65">
        <v>6</v>
      </c>
      <c r="AB19" s="127">
        <f t="shared" si="5"/>
        <v>666.66666666666674</v>
      </c>
      <c r="AC19" s="65">
        <v>2</v>
      </c>
      <c r="AD19" s="65">
        <v>5</v>
      </c>
      <c r="AE19" s="65">
        <v>2</v>
      </c>
      <c r="AF19" s="129">
        <f t="shared" si="6"/>
        <v>300</v>
      </c>
      <c r="AG19" s="129"/>
      <c r="AH19" s="129"/>
      <c r="AI19" s="115"/>
    </row>
    <row r="20" spans="1:35" ht="12.75" hidden="1" x14ac:dyDescent="0.25">
      <c r="A20" s="60" t="s">
        <v>46</v>
      </c>
      <c r="B20" s="118" t="str">
        <f>LOOKUP(Table2[[#This Row],[CODIGO]],SITIOS!A$2:A$24,SITIOS!B$2:B$24)</f>
        <v>Haba Rincón de Guadalupe 1</v>
      </c>
      <c r="C20" s="61">
        <v>43238</v>
      </c>
      <c r="D20" s="121" t="str">
        <f t="shared" si="0"/>
        <v>may-18</v>
      </c>
      <c r="E20" s="246" t="str">
        <f t="shared" si="1"/>
        <v>2018</v>
      </c>
      <c r="F20" s="62">
        <v>0.5625</v>
      </c>
      <c r="G20" s="63">
        <v>20</v>
      </c>
      <c r="H20" s="63">
        <v>15</v>
      </c>
      <c r="I20" s="63">
        <v>8</v>
      </c>
      <c r="J20" s="63">
        <v>6.6</v>
      </c>
      <c r="K20" s="63">
        <v>7</v>
      </c>
      <c r="L20" s="63">
        <f t="shared" si="2"/>
        <v>6.8</v>
      </c>
      <c r="M20" s="124">
        <f t="shared" si="3"/>
        <v>66.666666666666671</v>
      </c>
      <c r="N20" s="64">
        <v>0</v>
      </c>
      <c r="O20" s="64"/>
      <c r="P20" s="263">
        <f t="shared" si="4"/>
        <v>2</v>
      </c>
      <c r="Q20" s="66" t="s">
        <v>96</v>
      </c>
      <c r="R20" s="66" t="s">
        <v>96</v>
      </c>
      <c r="S20" s="270"/>
      <c r="T20" s="270"/>
      <c r="U20" s="62"/>
      <c r="V20" s="65"/>
      <c r="W20" s="65"/>
      <c r="X20" s="65"/>
      <c r="Y20" s="65"/>
      <c r="Z20" s="65"/>
      <c r="AA20" s="65"/>
      <c r="AB20" s="127" t="str">
        <f t="shared" si="5"/>
        <v/>
      </c>
      <c r="AC20" s="65"/>
      <c r="AD20" s="65"/>
      <c r="AE20" s="65"/>
      <c r="AF20" s="129" t="str">
        <f t="shared" si="6"/>
        <v/>
      </c>
      <c r="AG20" s="129"/>
      <c r="AH20" s="129"/>
      <c r="AI20" s="115"/>
    </row>
    <row r="21" spans="1:35" ht="12.75" hidden="1" x14ac:dyDescent="0.25">
      <c r="A21" s="60" t="s">
        <v>47</v>
      </c>
      <c r="B21" s="118" t="str">
        <f>LOOKUP(Table2[[#This Row],[CODIGO]],SITIOS!A$2:A$24,SITIOS!B$2:B$24)</f>
        <v>Haba Rincón de Guadalupe 2</v>
      </c>
      <c r="C21" s="61">
        <v>43238</v>
      </c>
      <c r="D21" s="121" t="str">
        <f t="shared" si="0"/>
        <v>may-18</v>
      </c>
      <c r="E21" s="246" t="str">
        <f t="shared" si="1"/>
        <v>2018</v>
      </c>
      <c r="F21" s="62">
        <v>0.56944444444444442</v>
      </c>
      <c r="G21" s="63">
        <v>24</v>
      </c>
      <c r="H21" s="63">
        <v>17</v>
      </c>
      <c r="I21" s="63">
        <v>7.5</v>
      </c>
      <c r="J21" s="63">
        <v>6.6</v>
      </c>
      <c r="K21" s="63">
        <v>6.4</v>
      </c>
      <c r="L21" s="63">
        <f t="shared" si="2"/>
        <v>6.5</v>
      </c>
      <c r="M21" s="124">
        <f t="shared" si="3"/>
        <v>66.326530612244895</v>
      </c>
      <c r="N21" s="64">
        <v>2</v>
      </c>
      <c r="O21" s="64"/>
      <c r="P21" s="263">
        <f t="shared" si="4"/>
        <v>10</v>
      </c>
      <c r="Q21" s="66" t="s">
        <v>96</v>
      </c>
      <c r="R21" s="66" t="s">
        <v>96</v>
      </c>
      <c r="S21" s="270"/>
      <c r="T21" s="270"/>
      <c r="U21" s="62">
        <v>0.60416666666666663</v>
      </c>
      <c r="V21" s="65">
        <v>3</v>
      </c>
      <c r="W21" s="65">
        <v>32</v>
      </c>
      <c r="X21" s="65">
        <v>37.5</v>
      </c>
      <c r="Y21" s="65">
        <v>10</v>
      </c>
      <c r="Z21" s="65">
        <v>13</v>
      </c>
      <c r="AA21" s="65">
        <v>8</v>
      </c>
      <c r="AB21" s="127">
        <f t="shared" si="5"/>
        <v>344.44444444444451</v>
      </c>
      <c r="AC21" s="65">
        <v>11</v>
      </c>
      <c r="AD21" s="65">
        <v>19</v>
      </c>
      <c r="AE21" s="65">
        <v>19</v>
      </c>
      <c r="AF21" s="129">
        <f t="shared" si="6"/>
        <v>544.44444444444446</v>
      </c>
      <c r="AG21" s="129"/>
      <c r="AH21" s="129"/>
      <c r="AI21" s="115"/>
    </row>
    <row r="22" spans="1:35" ht="12.75" hidden="1" x14ac:dyDescent="0.25">
      <c r="A22" s="60" t="s">
        <v>44</v>
      </c>
      <c r="B22" s="118" t="str">
        <f>LOOKUP(Table2[[#This Row],[CODIGO]],SITIOS!A$2:A$24,SITIOS!B$2:B$24)</f>
        <v>Haba San Lucas 1</v>
      </c>
      <c r="C22" s="61">
        <v>43238</v>
      </c>
      <c r="D22" s="121" t="str">
        <f t="shared" si="0"/>
        <v>may-18</v>
      </c>
      <c r="E22" s="246" t="str">
        <f t="shared" si="1"/>
        <v>2018</v>
      </c>
      <c r="F22" s="62">
        <v>0.56597222222222221</v>
      </c>
      <c r="G22" s="63">
        <v>24</v>
      </c>
      <c r="H22" s="63">
        <v>16</v>
      </c>
      <c r="I22" s="63">
        <v>7</v>
      </c>
      <c r="J22" s="63">
        <v>6.8</v>
      </c>
      <c r="K22" s="63">
        <v>6.8</v>
      </c>
      <c r="L22" s="63">
        <f t="shared" si="2"/>
        <v>6.8</v>
      </c>
      <c r="M22" s="124">
        <f t="shared" si="3"/>
        <v>68</v>
      </c>
      <c r="N22" s="64">
        <v>1</v>
      </c>
      <c r="O22" s="64"/>
      <c r="P22" s="263">
        <f t="shared" si="4"/>
        <v>5</v>
      </c>
      <c r="Q22" s="66" t="s">
        <v>96</v>
      </c>
      <c r="R22" s="66" t="s">
        <v>96</v>
      </c>
      <c r="S22" s="270"/>
      <c r="T22" s="270"/>
      <c r="U22" s="62"/>
      <c r="V22" s="65"/>
      <c r="W22" s="65"/>
      <c r="X22" s="65"/>
      <c r="Y22" s="65"/>
      <c r="Z22" s="65"/>
      <c r="AA22" s="65"/>
      <c r="AB22" s="127" t="str">
        <f t="shared" si="5"/>
        <v/>
      </c>
      <c r="AC22" s="65"/>
      <c r="AD22" s="65"/>
      <c r="AE22" s="65"/>
      <c r="AF22" s="129" t="str">
        <f t="shared" si="6"/>
        <v/>
      </c>
      <c r="AG22" s="129"/>
      <c r="AH22" s="129"/>
      <c r="AI22" s="115"/>
    </row>
    <row r="23" spans="1:35" ht="12.75" hidden="1" x14ac:dyDescent="0.25">
      <c r="A23" s="60" t="s">
        <v>45</v>
      </c>
      <c r="B23" s="118" t="str">
        <f>LOOKUP(Table2[[#This Row],[CODIGO]],SITIOS!A$2:A$24,SITIOS!B$2:B$24)</f>
        <v>Haba San Lucas 2</v>
      </c>
      <c r="C23" s="61">
        <v>43238</v>
      </c>
      <c r="D23" s="121" t="str">
        <f t="shared" si="0"/>
        <v>may-18</v>
      </c>
      <c r="E23" s="246" t="str">
        <f t="shared" si="1"/>
        <v>2018</v>
      </c>
      <c r="F23" s="62">
        <v>0.59027777777777779</v>
      </c>
      <c r="G23" s="63">
        <v>21.5</v>
      </c>
      <c r="H23" s="63">
        <v>15</v>
      </c>
      <c r="I23" s="63">
        <v>7.5</v>
      </c>
      <c r="J23" s="63">
        <v>6.6</v>
      </c>
      <c r="K23" s="63">
        <v>6.6</v>
      </c>
      <c r="L23" s="63">
        <f t="shared" si="2"/>
        <v>6.6</v>
      </c>
      <c r="M23" s="124">
        <f t="shared" si="3"/>
        <v>64.705882352941174</v>
      </c>
      <c r="N23" s="64">
        <v>2</v>
      </c>
      <c r="O23" s="64"/>
      <c r="P23" s="263">
        <f t="shared" si="4"/>
        <v>10</v>
      </c>
      <c r="Q23" s="66" t="s">
        <v>96</v>
      </c>
      <c r="R23" s="66" t="s">
        <v>96</v>
      </c>
      <c r="S23" s="270"/>
      <c r="T23" s="270"/>
      <c r="U23" s="62">
        <v>0.60763888888888895</v>
      </c>
      <c r="V23" s="65">
        <v>2</v>
      </c>
      <c r="W23" s="65">
        <v>32</v>
      </c>
      <c r="X23" s="65">
        <v>37.5</v>
      </c>
      <c r="Y23" s="65">
        <v>2</v>
      </c>
      <c r="Z23" s="65">
        <v>0</v>
      </c>
      <c r="AA23" s="65">
        <v>0</v>
      </c>
      <c r="AB23" s="127">
        <f t="shared" si="5"/>
        <v>33.333333333333329</v>
      </c>
      <c r="AC23" s="65">
        <v>19</v>
      </c>
      <c r="AD23" s="65">
        <v>17</v>
      </c>
      <c r="AE23" s="65">
        <v>16</v>
      </c>
      <c r="AF23" s="129">
        <f t="shared" si="6"/>
        <v>866.66666666666663</v>
      </c>
      <c r="AG23" s="129"/>
      <c r="AH23" s="129"/>
      <c r="AI23" s="115"/>
    </row>
    <row r="24" spans="1:35" ht="12.75" hidden="1" x14ac:dyDescent="0.25">
      <c r="A24" s="60" t="s">
        <v>42</v>
      </c>
      <c r="B24" s="118" t="str">
        <f>LOOKUP(Table2[[#This Row],[CODIGO]],SITIOS!A$2:A$24,SITIOS!B$2:B$24)</f>
        <v>Planta de tratamiento (Antes)</v>
      </c>
      <c r="C24" s="61">
        <v>43238</v>
      </c>
      <c r="D24" s="121" t="str">
        <f t="shared" si="0"/>
        <v>may-18</v>
      </c>
      <c r="E24" s="246" t="str">
        <f t="shared" si="1"/>
        <v>2018</v>
      </c>
      <c r="F24" s="62">
        <v>0.61249999999999993</v>
      </c>
      <c r="G24" s="63">
        <v>29</v>
      </c>
      <c r="H24" s="63">
        <v>18</v>
      </c>
      <c r="I24" s="63">
        <v>7</v>
      </c>
      <c r="J24" s="63">
        <v>6.4</v>
      </c>
      <c r="K24" s="63">
        <v>6.2</v>
      </c>
      <c r="L24" s="63">
        <f t="shared" si="2"/>
        <v>6.3000000000000007</v>
      </c>
      <c r="M24" s="124">
        <f t="shared" si="3"/>
        <v>65.625000000000014</v>
      </c>
      <c r="N24" s="64">
        <v>3</v>
      </c>
      <c r="O24" s="64"/>
      <c r="P24" s="263">
        <f t="shared" si="4"/>
        <v>15</v>
      </c>
      <c r="Q24" s="66">
        <v>70</v>
      </c>
      <c r="R24" s="66">
        <v>30</v>
      </c>
      <c r="S24" s="270"/>
      <c r="T24" s="270"/>
      <c r="U24" s="62">
        <v>0.66666666666666663</v>
      </c>
      <c r="V24" s="65">
        <v>1</v>
      </c>
      <c r="W24" s="65">
        <v>32</v>
      </c>
      <c r="X24" s="65">
        <v>37.5</v>
      </c>
      <c r="Y24" s="65">
        <v>40</v>
      </c>
      <c r="Z24" s="65">
        <v>49</v>
      </c>
      <c r="AA24" s="65">
        <v>22</v>
      </c>
      <c r="AB24" s="127">
        <f t="shared" si="5"/>
        <v>3700</v>
      </c>
      <c r="AC24" s="65">
        <v>172</v>
      </c>
      <c r="AD24" s="65">
        <v>156</v>
      </c>
      <c r="AE24" s="65">
        <v>114</v>
      </c>
      <c r="AF24" s="129">
        <f t="shared" si="6"/>
        <v>14733.333333333334</v>
      </c>
      <c r="AG24" s="129"/>
      <c r="AH24" s="129"/>
      <c r="AI24" s="115"/>
    </row>
    <row r="25" spans="1:35" ht="12.75" hidden="1" x14ac:dyDescent="0.25">
      <c r="A25" s="60" t="s">
        <v>43</v>
      </c>
      <c r="B25" s="118" t="str">
        <f>LOOKUP(Table2[[#This Row],[CODIGO]],SITIOS!A$2:A$24,SITIOS!B$2:B$24)</f>
        <v>Planta de tratamiento (Después)</v>
      </c>
      <c r="C25" s="61">
        <v>43238</v>
      </c>
      <c r="D25" s="121" t="str">
        <f t="shared" si="0"/>
        <v>may-18</v>
      </c>
      <c r="E25" s="246" t="str">
        <f t="shared" si="1"/>
        <v>2018</v>
      </c>
      <c r="F25" s="62">
        <v>0.5625</v>
      </c>
      <c r="G25" s="63">
        <v>25</v>
      </c>
      <c r="H25" s="63">
        <v>19</v>
      </c>
      <c r="I25" s="63">
        <v>7</v>
      </c>
      <c r="J25" s="63">
        <v>6.2</v>
      </c>
      <c r="K25" s="63">
        <v>6.2</v>
      </c>
      <c r="L25" s="63">
        <f t="shared" si="2"/>
        <v>6.2</v>
      </c>
      <c r="M25" s="124">
        <f t="shared" si="3"/>
        <v>65.957446808510639</v>
      </c>
      <c r="N25" s="64">
        <v>4</v>
      </c>
      <c r="O25" s="64"/>
      <c r="P25" s="263">
        <f t="shared" si="4"/>
        <v>20</v>
      </c>
      <c r="Q25" s="66">
        <v>55</v>
      </c>
      <c r="R25" s="66">
        <v>30</v>
      </c>
      <c r="S25" s="270"/>
      <c r="T25" s="270"/>
      <c r="U25" s="62">
        <v>0.60416666666666663</v>
      </c>
      <c r="V25" s="65">
        <v>1</v>
      </c>
      <c r="W25" s="65">
        <v>32</v>
      </c>
      <c r="X25" s="65">
        <v>37.5</v>
      </c>
      <c r="Y25" s="65">
        <v>5</v>
      </c>
      <c r="Z25" s="65">
        <v>7</v>
      </c>
      <c r="AA25" s="65">
        <v>7</v>
      </c>
      <c r="AB25" s="127">
        <f t="shared" si="5"/>
        <v>633.33333333333326</v>
      </c>
      <c r="AC25" s="65">
        <v>35</v>
      </c>
      <c r="AD25" s="65">
        <v>16</v>
      </c>
      <c r="AE25" s="65">
        <v>12</v>
      </c>
      <c r="AF25" s="129">
        <f t="shared" si="6"/>
        <v>2100</v>
      </c>
      <c r="AG25" s="129"/>
      <c r="AH25" s="129"/>
      <c r="AI25" s="115"/>
    </row>
    <row r="26" spans="1:35" ht="12.75" hidden="1" x14ac:dyDescent="0.25">
      <c r="A26" s="60" t="s">
        <v>48</v>
      </c>
      <c r="B26" s="118" t="str">
        <f>LOOKUP(Table2[[#This Row],[CODIGO]],SITIOS!A$2:A$24,SITIOS!B$2:B$24)</f>
        <v>Maíz Agua Bendita 1</v>
      </c>
      <c r="C26" s="61">
        <v>43239</v>
      </c>
      <c r="D26" s="121" t="str">
        <f t="shared" si="0"/>
        <v>may-18</v>
      </c>
      <c r="E26" s="246" t="str">
        <f t="shared" si="1"/>
        <v>2018</v>
      </c>
      <c r="F26" s="62">
        <v>0.42083333333333334</v>
      </c>
      <c r="G26" s="63">
        <v>16</v>
      </c>
      <c r="H26" s="63">
        <v>10</v>
      </c>
      <c r="I26" s="63">
        <v>7</v>
      </c>
      <c r="J26" s="63">
        <v>7</v>
      </c>
      <c r="K26" s="63">
        <v>7</v>
      </c>
      <c r="L26" s="63">
        <f t="shared" si="2"/>
        <v>7</v>
      </c>
      <c r="M26" s="124">
        <f t="shared" si="3"/>
        <v>61.946902654867252</v>
      </c>
      <c r="N26" s="64">
        <v>0</v>
      </c>
      <c r="O26" s="64"/>
      <c r="P26" s="263">
        <f t="shared" si="4"/>
        <v>2</v>
      </c>
      <c r="Q26" s="66" t="s">
        <v>96</v>
      </c>
      <c r="R26" s="66" t="s">
        <v>96</v>
      </c>
      <c r="S26" s="270"/>
      <c r="T26" s="270"/>
      <c r="U26" s="62"/>
      <c r="V26" s="65"/>
      <c r="W26" s="65"/>
      <c r="X26" s="65"/>
      <c r="Y26" s="65"/>
      <c r="Z26" s="65"/>
      <c r="AA26" s="65"/>
      <c r="AB26" s="127" t="str">
        <f t="shared" si="5"/>
        <v/>
      </c>
      <c r="AC26" s="65"/>
      <c r="AD26" s="65"/>
      <c r="AE26" s="65"/>
      <c r="AF26" s="129" t="str">
        <f t="shared" si="6"/>
        <v/>
      </c>
      <c r="AG26" s="129"/>
      <c r="AH26" s="129"/>
      <c r="AI26" s="115"/>
    </row>
    <row r="27" spans="1:35" ht="12.75" hidden="1" x14ac:dyDescent="0.25">
      <c r="A27" s="60" t="s">
        <v>51</v>
      </c>
      <c r="B27" s="118" t="str">
        <f>LOOKUP(Table2[[#This Row],[CODIGO]],SITIOS!A$2:A$24,SITIOS!B$2:B$24)</f>
        <v>Maíz Agua Bendita 2</v>
      </c>
      <c r="C27" s="61">
        <v>43239</v>
      </c>
      <c r="D27" s="121" t="str">
        <f t="shared" si="0"/>
        <v>may-18</v>
      </c>
      <c r="E27" s="246" t="str">
        <f t="shared" si="1"/>
        <v>2018</v>
      </c>
      <c r="F27" s="62">
        <v>0.48958333333333331</v>
      </c>
      <c r="G27" s="63">
        <v>18.5</v>
      </c>
      <c r="H27" s="63">
        <v>15</v>
      </c>
      <c r="I27" s="63">
        <v>7</v>
      </c>
      <c r="J27" s="63">
        <v>6.8</v>
      </c>
      <c r="K27" s="63">
        <v>6.8</v>
      </c>
      <c r="L27" s="63">
        <f t="shared" si="2"/>
        <v>6.8</v>
      </c>
      <c r="M27" s="124">
        <f t="shared" si="3"/>
        <v>66.666666666666671</v>
      </c>
      <c r="N27" s="64">
        <v>1</v>
      </c>
      <c r="O27" s="64"/>
      <c r="P27" s="263">
        <f t="shared" si="4"/>
        <v>5</v>
      </c>
      <c r="Q27" s="66" t="s">
        <v>96</v>
      </c>
      <c r="R27" s="66" t="s">
        <v>96</v>
      </c>
      <c r="S27" s="270"/>
      <c r="T27" s="270"/>
      <c r="U27" s="62">
        <v>0.51041666666666663</v>
      </c>
      <c r="V27" s="65">
        <v>3</v>
      </c>
      <c r="W27" s="65">
        <v>33</v>
      </c>
      <c r="X27" s="65">
        <v>42</v>
      </c>
      <c r="Y27" s="65">
        <v>5</v>
      </c>
      <c r="Z27" s="65">
        <v>6</v>
      </c>
      <c r="AA27" s="65">
        <v>10</v>
      </c>
      <c r="AB27" s="127">
        <f t="shared" si="5"/>
        <v>233.33333333333334</v>
      </c>
      <c r="AC27" s="65">
        <v>4</v>
      </c>
      <c r="AD27" s="65">
        <v>7</v>
      </c>
      <c r="AE27" s="65">
        <v>5</v>
      </c>
      <c r="AF27" s="129">
        <f t="shared" si="6"/>
        <v>177.77777777777774</v>
      </c>
      <c r="AG27" s="129"/>
      <c r="AH27" s="129"/>
      <c r="AI27" s="115"/>
    </row>
    <row r="28" spans="1:35" ht="12.75" hidden="1" x14ac:dyDescent="0.25">
      <c r="A28" s="60" t="s">
        <v>57</v>
      </c>
      <c r="B28" s="118" t="str">
        <f>LOOKUP(Table2[[#This Row],[CODIGO]],SITIOS!A$2:A$24,SITIOS!B$2:B$24)</f>
        <v>Maíz El Capulín 1</v>
      </c>
      <c r="C28" s="61">
        <v>43239</v>
      </c>
      <c r="D28" s="121" t="str">
        <f t="shared" si="0"/>
        <v>may-18</v>
      </c>
      <c r="E28" s="246" t="str">
        <f t="shared" si="1"/>
        <v>2018</v>
      </c>
      <c r="F28" s="62">
        <v>0.42499999999999999</v>
      </c>
      <c r="G28" s="63">
        <v>20</v>
      </c>
      <c r="H28" s="63">
        <v>14</v>
      </c>
      <c r="I28" s="63">
        <v>7.5</v>
      </c>
      <c r="J28" s="63">
        <v>5.8</v>
      </c>
      <c r="K28" s="63">
        <v>5.8</v>
      </c>
      <c r="L28" s="63">
        <f t="shared" si="2"/>
        <v>5.8</v>
      </c>
      <c r="M28" s="124">
        <f t="shared" si="3"/>
        <v>55.769230769230774</v>
      </c>
      <c r="N28" s="64">
        <v>8</v>
      </c>
      <c r="O28" s="64"/>
      <c r="P28" s="263">
        <f t="shared" si="4"/>
        <v>40</v>
      </c>
      <c r="Q28" s="66" t="s">
        <v>96</v>
      </c>
      <c r="R28" s="66" t="s">
        <v>96</v>
      </c>
      <c r="S28" s="270"/>
      <c r="T28" s="270"/>
      <c r="U28" s="62"/>
      <c r="V28" s="65"/>
      <c r="W28" s="65"/>
      <c r="X28" s="65"/>
      <c r="Y28" s="65"/>
      <c r="Z28" s="65"/>
      <c r="AA28" s="65"/>
      <c r="AB28" s="127" t="str">
        <f t="shared" si="5"/>
        <v/>
      </c>
      <c r="AC28" s="65"/>
      <c r="AD28" s="65"/>
      <c r="AE28" s="65"/>
      <c r="AF28" s="129" t="str">
        <f t="shared" si="6"/>
        <v/>
      </c>
      <c r="AG28" s="129"/>
      <c r="AH28" s="129"/>
      <c r="AI28" s="115"/>
    </row>
    <row r="29" spans="1:35" ht="12.75" hidden="1" x14ac:dyDescent="0.25">
      <c r="A29" s="60" t="s">
        <v>58</v>
      </c>
      <c r="B29" s="118" t="str">
        <f>LOOKUP(Table2[[#This Row],[CODIGO]],SITIOS!A$2:A$24,SITIOS!B$2:B$24)</f>
        <v>Maíz  El Capulín 2</v>
      </c>
      <c r="C29" s="61">
        <v>43239</v>
      </c>
      <c r="D29" s="121" t="str">
        <f t="shared" si="0"/>
        <v>may-18</v>
      </c>
      <c r="E29" s="246" t="str">
        <f t="shared" si="1"/>
        <v>2018</v>
      </c>
      <c r="F29" s="62">
        <v>0.47916666666666669</v>
      </c>
      <c r="G29" s="63">
        <v>18</v>
      </c>
      <c r="H29" s="63">
        <v>16</v>
      </c>
      <c r="I29" s="63">
        <v>8</v>
      </c>
      <c r="J29" s="63">
        <v>7</v>
      </c>
      <c r="K29" s="63">
        <v>6.8</v>
      </c>
      <c r="L29" s="63">
        <f t="shared" si="2"/>
        <v>6.9</v>
      </c>
      <c r="M29" s="124">
        <f t="shared" si="3"/>
        <v>69</v>
      </c>
      <c r="N29" s="64">
        <v>3</v>
      </c>
      <c r="O29" s="64"/>
      <c r="P29" s="263">
        <f t="shared" si="4"/>
        <v>15</v>
      </c>
      <c r="Q29" s="66" t="s">
        <v>96</v>
      </c>
      <c r="R29" s="66" t="s">
        <v>96</v>
      </c>
      <c r="S29" s="270"/>
      <c r="T29" s="270"/>
      <c r="U29" s="62">
        <v>0.52083333333333337</v>
      </c>
      <c r="V29" s="65">
        <v>2</v>
      </c>
      <c r="W29" s="65">
        <v>33</v>
      </c>
      <c r="X29" s="65">
        <v>42</v>
      </c>
      <c r="Y29" s="65">
        <v>0</v>
      </c>
      <c r="Z29" s="65">
        <v>4</v>
      </c>
      <c r="AA29" s="65">
        <v>2</v>
      </c>
      <c r="AB29" s="127">
        <f t="shared" si="5"/>
        <v>100</v>
      </c>
      <c r="AC29" s="65">
        <v>16</v>
      </c>
      <c r="AD29" s="65">
        <v>14</v>
      </c>
      <c r="AE29" s="65">
        <v>10</v>
      </c>
      <c r="AF29" s="129">
        <f t="shared" si="6"/>
        <v>666.66666666666674</v>
      </c>
      <c r="AG29" s="129"/>
      <c r="AH29" s="129"/>
      <c r="AI29" s="115"/>
    </row>
    <row r="30" spans="1:35" ht="12.75" hidden="1" x14ac:dyDescent="0.25">
      <c r="A30" s="60" t="s">
        <v>52</v>
      </c>
      <c r="B30" s="118" t="str">
        <f>LOOKUP(Table2[[#This Row],[CODIGO]],SITIOS!A$2:A$24,SITIOS!B$2:B$24)</f>
        <v>Papa El Potrero 1</v>
      </c>
      <c r="C30" s="61">
        <v>43239</v>
      </c>
      <c r="D30" s="121" t="str">
        <f t="shared" si="0"/>
        <v>may-18</v>
      </c>
      <c r="E30" s="246" t="str">
        <f t="shared" si="1"/>
        <v>2018</v>
      </c>
      <c r="F30" s="62">
        <v>0.43402777777777773</v>
      </c>
      <c r="G30" s="63">
        <v>18</v>
      </c>
      <c r="H30" s="63">
        <v>15</v>
      </c>
      <c r="I30" s="63">
        <v>8</v>
      </c>
      <c r="J30" s="63">
        <v>6.8</v>
      </c>
      <c r="K30" s="63">
        <v>6.8</v>
      </c>
      <c r="L30" s="63">
        <f t="shared" si="2"/>
        <v>6.8</v>
      </c>
      <c r="M30" s="124">
        <f t="shared" si="3"/>
        <v>66.666666666666671</v>
      </c>
      <c r="N30" s="64">
        <v>1</v>
      </c>
      <c r="O30" s="64"/>
      <c r="P30" s="263">
        <f t="shared" si="4"/>
        <v>5</v>
      </c>
      <c r="Q30" s="66" t="s">
        <v>96</v>
      </c>
      <c r="R30" s="66" t="s">
        <v>96</v>
      </c>
      <c r="S30" s="270"/>
      <c r="T30" s="270"/>
      <c r="U30" s="62"/>
      <c r="V30" s="65"/>
      <c r="W30" s="65"/>
      <c r="X30" s="65"/>
      <c r="Y30" s="65"/>
      <c r="Z30" s="65"/>
      <c r="AA30" s="65"/>
      <c r="AB30" s="127" t="str">
        <f t="shared" si="5"/>
        <v/>
      </c>
      <c r="AC30" s="65"/>
      <c r="AD30" s="65"/>
      <c r="AE30" s="65"/>
      <c r="AF30" s="129" t="str">
        <f t="shared" si="6"/>
        <v/>
      </c>
      <c r="AG30" s="129"/>
      <c r="AH30" s="129"/>
      <c r="AI30" s="115"/>
    </row>
    <row r="31" spans="1:35" ht="12.75" hidden="1" x14ac:dyDescent="0.25">
      <c r="A31" s="60" t="s">
        <v>53</v>
      </c>
      <c r="B31" s="118" t="str">
        <f>LOOKUP(Table2[[#This Row],[CODIGO]],SITIOS!A$2:A$24,SITIOS!B$2:B$24)</f>
        <v>Papa El Potrero 2</v>
      </c>
      <c r="C31" s="61">
        <v>43239</v>
      </c>
      <c r="D31" s="121" t="str">
        <f t="shared" si="0"/>
        <v>may-18</v>
      </c>
      <c r="E31" s="246" t="str">
        <f t="shared" si="1"/>
        <v>2018</v>
      </c>
      <c r="F31" s="62">
        <v>0.52083333333333337</v>
      </c>
      <c r="G31" s="63">
        <v>19</v>
      </c>
      <c r="H31" s="63">
        <v>16</v>
      </c>
      <c r="I31" s="63">
        <v>7.5</v>
      </c>
      <c r="J31" s="63">
        <v>6.8</v>
      </c>
      <c r="K31" s="63">
        <v>6.8</v>
      </c>
      <c r="L31" s="63">
        <f t="shared" si="2"/>
        <v>6.8</v>
      </c>
      <c r="M31" s="124">
        <f t="shared" si="3"/>
        <v>68</v>
      </c>
      <c r="N31" s="64">
        <v>0</v>
      </c>
      <c r="O31" s="64"/>
      <c r="P31" s="263">
        <f t="shared" si="4"/>
        <v>2</v>
      </c>
      <c r="Q31" s="66" t="s">
        <v>96</v>
      </c>
      <c r="R31" s="66" t="s">
        <v>96</v>
      </c>
      <c r="S31" s="270"/>
      <c r="T31" s="270"/>
      <c r="U31" s="62">
        <v>0.51736111111111105</v>
      </c>
      <c r="V31" s="65">
        <v>2</v>
      </c>
      <c r="W31" s="65">
        <v>33</v>
      </c>
      <c r="X31" s="65">
        <v>42</v>
      </c>
      <c r="Y31" s="65">
        <v>23</v>
      </c>
      <c r="Z31" s="65">
        <v>33</v>
      </c>
      <c r="AA31" s="65">
        <v>41</v>
      </c>
      <c r="AB31" s="127">
        <f t="shared" si="5"/>
        <v>1616.6666666666667</v>
      </c>
      <c r="AC31" s="65">
        <v>55</v>
      </c>
      <c r="AD31" s="65">
        <v>59</v>
      </c>
      <c r="AE31" s="65">
        <v>49</v>
      </c>
      <c r="AF31" s="129">
        <f t="shared" si="6"/>
        <v>2716.666666666667</v>
      </c>
      <c r="AG31" s="129"/>
      <c r="AH31" s="129"/>
      <c r="AI31" s="115"/>
    </row>
    <row r="32" spans="1:35" ht="12.75" hidden="1" x14ac:dyDescent="0.25">
      <c r="A32" s="60" t="s">
        <v>54</v>
      </c>
      <c r="B32" s="118" t="str">
        <f>LOOKUP(Table2[[#This Row],[CODIGO]],SITIOS!A$2:A$24,SITIOS!B$2:B$24)</f>
        <v>Papa la Providencia 1</v>
      </c>
      <c r="C32" s="61">
        <v>43239</v>
      </c>
      <c r="D32" s="121" t="str">
        <f t="shared" si="0"/>
        <v>may-18</v>
      </c>
      <c r="E32" s="246" t="str">
        <f t="shared" si="1"/>
        <v>2018</v>
      </c>
      <c r="F32" s="62">
        <v>0.44444444444444442</v>
      </c>
      <c r="G32" s="63">
        <v>20.5</v>
      </c>
      <c r="H32" s="63">
        <v>15</v>
      </c>
      <c r="I32" s="63">
        <v>7</v>
      </c>
      <c r="J32" s="63">
        <v>7</v>
      </c>
      <c r="K32" s="63">
        <v>7</v>
      </c>
      <c r="L32" s="63">
        <f t="shared" si="2"/>
        <v>7</v>
      </c>
      <c r="M32" s="124">
        <f t="shared" si="3"/>
        <v>68.627450980392155</v>
      </c>
      <c r="N32" s="64">
        <v>2</v>
      </c>
      <c r="O32" s="64"/>
      <c r="P32" s="263">
        <f t="shared" si="4"/>
        <v>10</v>
      </c>
      <c r="Q32" s="66">
        <v>40</v>
      </c>
      <c r="R32" s="66">
        <v>30</v>
      </c>
      <c r="S32" s="270"/>
      <c r="T32" s="270"/>
      <c r="U32" s="62"/>
      <c r="V32" s="65"/>
      <c r="W32" s="65"/>
      <c r="X32" s="65"/>
      <c r="Y32" s="65"/>
      <c r="Z32" s="65"/>
      <c r="AA32" s="65"/>
      <c r="AB32" s="127" t="str">
        <f t="shared" si="5"/>
        <v/>
      </c>
      <c r="AC32" s="65"/>
      <c r="AD32" s="65"/>
      <c r="AE32" s="65"/>
      <c r="AF32" s="129" t="str">
        <f t="shared" si="6"/>
        <v/>
      </c>
      <c r="AG32" s="129"/>
      <c r="AH32" s="129"/>
      <c r="AI32" s="115"/>
    </row>
    <row r="33" spans="1:35" ht="12.75" hidden="1" x14ac:dyDescent="0.25">
      <c r="A33" s="60" t="s">
        <v>59</v>
      </c>
      <c r="B33" s="118" t="str">
        <f>LOOKUP(Table2[[#This Row],[CODIGO]],SITIOS!A$2:A$24,SITIOS!B$2:B$24)</f>
        <v>Papa la Providencia 2</v>
      </c>
      <c r="C33" s="61">
        <v>43239</v>
      </c>
      <c r="D33" s="121" t="str">
        <f t="shared" si="0"/>
        <v>may-18</v>
      </c>
      <c r="E33" s="246" t="str">
        <f t="shared" si="1"/>
        <v>2018</v>
      </c>
      <c r="F33" s="62">
        <v>0.51597222222222217</v>
      </c>
      <c r="G33" s="63">
        <v>21</v>
      </c>
      <c r="H33" s="63">
        <v>20</v>
      </c>
      <c r="I33" s="63">
        <v>7</v>
      </c>
      <c r="J33" s="63">
        <v>5</v>
      </c>
      <c r="K33" s="63">
        <v>5</v>
      </c>
      <c r="L33" s="63">
        <f t="shared" si="2"/>
        <v>5</v>
      </c>
      <c r="M33" s="124">
        <f t="shared" si="3"/>
        <v>54.34782608695653</v>
      </c>
      <c r="N33" s="64">
        <v>2</v>
      </c>
      <c r="O33" s="64"/>
      <c r="P33" s="263">
        <f t="shared" si="4"/>
        <v>10</v>
      </c>
      <c r="Q33" s="66">
        <v>55</v>
      </c>
      <c r="R33" s="66">
        <v>40</v>
      </c>
      <c r="S33" s="270"/>
      <c r="T33" s="270"/>
      <c r="U33" s="62">
        <v>0.54166666666666663</v>
      </c>
      <c r="V33" s="65">
        <v>2</v>
      </c>
      <c r="W33" s="65">
        <v>33</v>
      </c>
      <c r="X33" s="65">
        <v>42</v>
      </c>
      <c r="Y33" s="65">
        <v>1</v>
      </c>
      <c r="Z33" s="65">
        <v>1</v>
      </c>
      <c r="AA33" s="65">
        <v>2</v>
      </c>
      <c r="AB33" s="127">
        <f t="shared" si="5"/>
        <v>66.666666666666657</v>
      </c>
      <c r="AC33" s="65">
        <v>27</v>
      </c>
      <c r="AD33" s="65">
        <v>15</v>
      </c>
      <c r="AE33" s="65">
        <v>11</v>
      </c>
      <c r="AF33" s="129">
        <f t="shared" si="6"/>
        <v>883.33333333333337</v>
      </c>
      <c r="AG33" s="129"/>
      <c r="AH33" s="129"/>
      <c r="AI33" s="115"/>
    </row>
    <row r="34" spans="1:35" ht="12.75" hidden="1" x14ac:dyDescent="0.25">
      <c r="A34" s="60" t="s">
        <v>42</v>
      </c>
      <c r="B34" s="118" t="str">
        <f>LOOKUP(Table2[[#This Row],[CODIGO]],SITIOS!A$2:A$24,SITIOS!B$2:B$24)</f>
        <v>Planta de tratamiento (Antes)</v>
      </c>
      <c r="C34" s="61">
        <v>43239</v>
      </c>
      <c r="D34" s="121" t="str">
        <f t="shared" si="0"/>
        <v>may-18</v>
      </c>
      <c r="E34" s="246" t="str">
        <f t="shared" si="1"/>
        <v>2018</v>
      </c>
      <c r="F34" s="62">
        <v>0.42708333333333331</v>
      </c>
      <c r="G34" s="63">
        <v>20</v>
      </c>
      <c r="H34" s="63">
        <v>16</v>
      </c>
      <c r="I34" s="63">
        <v>7.5</v>
      </c>
      <c r="J34" s="63">
        <v>6.2</v>
      </c>
      <c r="K34" s="63">
        <v>6.2</v>
      </c>
      <c r="L34" s="63">
        <f t="shared" si="2"/>
        <v>6.2</v>
      </c>
      <c r="M34" s="124">
        <f t="shared" si="3"/>
        <v>62</v>
      </c>
      <c r="N34" s="64">
        <v>4</v>
      </c>
      <c r="O34" s="64"/>
      <c r="P34" s="263">
        <f t="shared" si="4"/>
        <v>20</v>
      </c>
      <c r="Q34" s="66">
        <v>70</v>
      </c>
      <c r="R34" s="66">
        <v>40</v>
      </c>
      <c r="S34" s="270">
        <v>4.4000000000000004</v>
      </c>
      <c r="T34" s="270">
        <v>0.5</v>
      </c>
      <c r="U34" s="62">
        <v>0.4826388888888889</v>
      </c>
      <c r="V34" s="65">
        <v>1</v>
      </c>
      <c r="W34" s="65">
        <v>33</v>
      </c>
      <c r="X34" s="65">
        <v>42</v>
      </c>
      <c r="Y34" s="65">
        <v>77</v>
      </c>
      <c r="Z34" s="65">
        <v>62</v>
      </c>
      <c r="AA34" s="65">
        <v>64</v>
      </c>
      <c r="AB34" s="127">
        <f t="shared" si="5"/>
        <v>6766.666666666667</v>
      </c>
      <c r="AC34" s="65">
        <v>4</v>
      </c>
      <c r="AD34" s="65">
        <v>2</v>
      </c>
      <c r="AE34" s="65">
        <v>5</v>
      </c>
      <c r="AF34" s="129">
        <f t="shared" si="6"/>
        <v>366.66666666666663</v>
      </c>
      <c r="AG34" s="129"/>
      <c r="AH34" s="129"/>
      <c r="AI34" s="115"/>
    </row>
    <row r="35" spans="1:35" ht="12.75" hidden="1" x14ac:dyDescent="0.25">
      <c r="A35" s="60" t="s">
        <v>43</v>
      </c>
      <c r="B35" s="118" t="str">
        <f>LOOKUP(Table2[[#This Row],[CODIGO]],SITIOS!A$2:A$24,SITIOS!B$2:B$24)</f>
        <v>Planta de tratamiento (Después)</v>
      </c>
      <c r="C35" s="61">
        <v>43239</v>
      </c>
      <c r="D35" s="121" t="str">
        <f t="shared" si="0"/>
        <v>may-18</v>
      </c>
      <c r="E35" s="246" t="str">
        <f t="shared" si="1"/>
        <v>2018</v>
      </c>
      <c r="F35" s="62">
        <v>0.48819444444444443</v>
      </c>
      <c r="G35" s="63">
        <v>24</v>
      </c>
      <c r="H35" s="63">
        <v>18</v>
      </c>
      <c r="I35" s="63">
        <v>7.5</v>
      </c>
      <c r="J35" s="63">
        <v>6.2</v>
      </c>
      <c r="K35" s="63">
        <v>6.2</v>
      </c>
      <c r="L35" s="63">
        <f t="shared" si="2"/>
        <v>6.2</v>
      </c>
      <c r="M35" s="124">
        <f t="shared" si="3"/>
        <v>64.583333333333343</v>
      </c>
      <c r="N35" s="64">
        <v>4</v>
      </c>
      <c r="O35" s="64"/>
      <c r="P35" s="263">
        <f t="shared" si="4"/>
        <v>20</v>
      </c>
      <c r="Q35" s="66">
        <v>70</v>
      </c>
      <c r="R35" s="66">
        <v>50</v>
      </c>
      <c r="S35" s="270">
        <v>4.4000000000000004</v>
      </c>
      <c r="T35" s="270">
        <v>0.5</v>
      </c>
      <c r="U35" s="62">
        <v>0.53472222222222221</v>
      </c>
      <c r="V35" s="65">
        <v>1</v>
      </c>
      <c r="W35" s="65">
        <v>33</v>
      </c>
      <c r="X35" s="65">
        <v>42</v>
      </c>
      <c r="Y35" s="65">
        <v>6</v>
      </c>
      <c r="Z35" s="65">
        <v>16</v>
      </c>
      <c r="AA35" s="65">
        <v>18</v>
      </c>
      <c r="AB35" s="127">
        <f t="shared" si="5"/>
        <v>1333.3333333333335</v>
      </c>
      <c r="AC35" s="65">
        <v>8</v>
      </c>
      <c r="AD35" s="65">
        <v>6</v>
      </c>
      <c r="AE35" s="65">
        <v>7</v>
      </c>
      <c r="AF35" s="129">
        <f t="shared" si="6"/>
        <v>700</v>
      </c>
      <c r="AG35" s="129"/>
      <c r="AH35" s="129"/>
      <c r="AI35" s="115"/>
    </row>
    <row r="36" spans="1:35" ht="12.75" hidden="1" x14ac:dyDescent="0.25">
      <c r="A36" s="60" t="s">
        <v>56</v>
      </c>
      <c r="B36" s="118" t="str">
        <f>LOOKUP(Table2[[#This Row],[CODIGO]],SITIOS!A$2:A$24,SITIOS!B$2:B$24)</f>
        <v>El Recodo (Después del Hospital)</v>
      </c>
      <c r="C36" s="61">
        <v>43239</v>
      </c>
      <c r="D36" s="121" t="str">
        <f t="shared" si="0"/>
        <v>may-18</v>
      </c>
      <c r="E36" s="246" t="str">
        <f t="shared" si="1"/>
        <v>2018</v>
      </c>
      <c r="F36" s="62">
        <v>0.40972222222222227</v>
      </c>
      <c r="G36" s="63">
        <v>19</v>
      </c>
      <c r="H36" s="63">
        <v>15</v>
      </c>
      <c r="I36" s="63">
        <v>7</v>
      </c>
      <c r="J36" s="63">
        <v>6.4</v>
      </c>
      <c r="K36" s="63">
        <v>6.4</v>
      </c>
      <c r="L36" s="63">
        <f t="shared" si="2"/>
        <v>6.4</v>
      </c>
      <c r="M36" s="124">
        <f t="shared" si="3"/>
        <v>62.745098039215698</v>
      </c>
      <c r="N36" s="64">
        <v>2</v>
      </c>
      <c r="O36" s="64"/>
      <c r="P36" s="263">
        <f t="shared" si="4"/>
        <v>10</v>
      </c>
      <c r="Q36" s="66">
        <v>60</v>
      </c>
      <c r="R36" s="66">
        <v>30</v>
      </c>
      <c r="S36" s="270"/>
      <c r="T36" s="270"/>
      <c r="U36" s="62">
        <v>0.41666666666666669</v>
      </c>
      <c r="V36" s="65">
        <v>1</v>
      </c>
      <c r="W36" s="65">
        <v>33</v>
      </c>
      <c r="X36" s="65">
        <v>42</v>
      </c>
      <c r="Y36" s="65">
        <v>272</v>
      </c>
      <c r="Z36" s="65">
        <v>242</v>
      </c>
      <c r="AA36" s="65">
        <v>283</v>
      </c>
      <c r="AB36" s="127">
        <f t="shared" si="5"/>
        <v>26566.666666666668</v>
      </c>
      <c r="AC36" s="65">
        <v>19</v>
      </c>
      <c r="AD36" s="65">
        <v>8</v>
      </c>
      <c r="AE36" s="65">
        <v>12</v>
      </c>
      <c r="AF36" s="129">
        <f t="shared" si="6"/>
        <v>1300</v>
      </c>
      <c r="AG36" s="129"/>
      <c r="AH36" s="129"/>
      <c r="AI36" s="115"/>
    </row>
    <row r="37" spans="1:35" ht="12.75" hidden="1" x14ac:dyDescent="0.25">
      <c r="A37" s="60" t="s">
        <v>55</v>
      </c>
      <c r="B37" s="118" t="str">
        <f>LOOKUP(Table2[[#This Row],[CODIGO]],SITIOS!A$2:A$24,SITIOS!B$2:B$24)</f>
        <v>El Salto</v>
      </c>
      <c r="C37" s="61">
        <v>43239</v>
      </c>
      <c r="D37" s="121" t="str">
        <f t="shared" si="0"/>
        <v>may-18</v>
      </c>
      <c r="E37" s="246" t="str">
        <f t="shared" si="1"/>
        <v>2018</v>
      </c>
      <c r="F37" s="62">
        <v>0.46875</v>
      </c>
      <c r="G37" s="63">
        <v>17</v>
      </c>
      <c r="H37" s="63">
        <v>15</v>
      </c>
      <c r="I37" s="63">
        <v>7.5</v>
      </c>
      <c r="J37" s="63">
        <v>7</v>
      </c>
      <c r="K37" s="63">
        <v>7</v>
      </c>
      <c r="L37" s="63">
        <f t="shared" si="2"/>
        <v>7</v>
      </c>
      <c r="M37" s="124">
        <f t="shared" si="3"/>
        <v>68.627450980392155</v>
      </c>
      <c r="N37" s="64">
        <v>2</v>
      </c>
      <c r="O37" s="64"/>
      <c r="P37" s="263">
        <f t="shared" si="4"/>
        <v>10</v>
      </c>
      <c r="Q37" s="66">
        <v>55</v>
      </c>
      <c r="R37" s="66">
        <v>30</v>
      </c>
      <c r="S37" s="270"/>
      <c r="T37" s="270"/>
      <c r="U37" s="62">
        <v>0.48958333333333331</v>
      </c>
      <c r="V37" s="65">
        <v>1</v>
      </c>
      <c r="W37" s="65">
        <v>33</v>
      </c>
      <c r="X37" s="65">
        <v>42</v>
      </c>
      <c r="Y37" s="65">
        <v>22</v>
      </c>
      <c r="Z37" s="65">
        <v>23</v>
      </c>
      <c r="AA37" s="65">
        <v>15</v>
      </c>
      <c r="AB37" s="127">
        <f t="shared" si="5"/>
        <v>2000</v>
      </c>
      <c r="AC37" s="65">
        <v>10</v>
      </c>
      <c r="AD37" s="65">
        <v>12</v>
      </c>
      <c r="AE37" s="65">
        <v>14</v>
      </c>
      <c r="AF37" s="129">
        <f t="shared" si="6"/>
        <v>1200</v>
      </c>
      <c r="AG37" s="129"/>
      <c r="AH37" s="129"/>
      <c r="AI37" s="115"/>
    </row>
    <row r="38" spans="1:35" ht="12.75" hidden="1" x14ac:dyDescent="0.25">
      <c r="A38" s="60" t="s">
        <v>47</v>
      </c>
      <c r="B38" s="118" t="str">
        <f>LOOKUP(Table2[[#This Row],[CODIGO]],SITIOS!A$2:A$24,SITIOS!B$2:B$24)</f>
        <v>Haba Rincón de Guadalupe 2</v>
      </c>
      <c r="C38" s="61">
        <v>43270</v>
      </c>
      <c r="D38" s="121" t="str">
        <f t="shared" si="0"/>
        <v>jun-18</v>
      </c>
      <c r="E38" s="246" t="str">
        <f t="shared" si="1"/>
        <v>2018</v>
      </c>
      <c r="F38" s="62">
        <v>0.4375</v>
      </c>
      <c r="G38" s="63">
        <v>17</v>
      </c>
      <c r="H38" s="63">
        <v>13</v>
      </c>
      <c r="I38" s="63">
        <v>7</v>
      </c>
      <c r="J38" s="63">
        <v>6.8</v>
      </c>
      <c r="K38" s="63">
        <v>6.8</v>
      </c>
      <c r="L38" s="63">
        <f t="shared" si="2"/>
        <v>6.8</v>
      </c>
      <c r="M38" s="124">
        <f t="shared" si="3"/>
        <v>64.15094339622641</v>
      </c>
      <c r="N38" s="64">
        <v>4</v>
      </c>
      <c r="O38" s="64"/>
      <c r="P38" s="263">
        <f t="shared" si="4"/>
        <v>20</v>
      </c>
      <c r="Q38" s="66">
        <v>35</v>
      </c>
      <c r="R38" s="66">
        <v>40</v>
      </c>
      <c r="S38" s="270">
        <v>2.64</v>
      </c>
      <c r="T38" s="270">
        <v>0.6</v>
      </c>
      <c r="U38" s="62">
        <v>0.46180555555555558</v>
      </c>
      <c r="V38" s="65">
        <v>2</v>
      </c>
      <c r="W38" s="65">
        <v>33</v>
      </c>
      <c r="X38" s="65">
        <v>41</v>
      </c>
      <c r="Y38" s="65">
        <v>18</v>
      </c>
      <c r="Z38" s="65">
        <v>24</v>
      </c>
      <c r="AA38" s="65">
        <v>23</v>
      </c>
      <c r="AB38" s="127">
        <f t="shared" si="5"/>
        <v>1083.3333333333335</v>
      </c>
      <c r="AC38" s="65">
        <v>12</v>
      </c>
      <c r="AD38" s="65">
        <v>24</v>
      </c>
      <c r="AE38" s="65">
        <v>12</v>
      </c>
      <c r="AF38" s="129">
        <f t="shared" si="6"/>
        <v>800</v>
      </c>
      <c r="AG38" s="129"/>
      <c r="AH38" s="129"/>
      <c r="AI38" s="115"/>
    </row>
    <row r="39" spans="1:35" ht="12.75" hidden="1" x14ac:dyDescent="0.25">
      <c r="A39" s="60" t="s">
        <v>45</v>
      </c>
      <c r="B39" s="118" t="str">
        <f>LOOKUP(Table2[[#This Row],[CODIGO]],SITIOS!A$2:A$24,SITIOS!B$2:B$24)</f>
        <v>Haba San Lucas 2</v>
      </c>
      <c r="C39" s="61">
        <v>43270</v>
      </c>
      <c r="D39" s="121" t="str">
        <f t="shared" si="0"/>
        <v>jun-18</v>
      </c>
      <c r="E39" s="246" t="str">
        <f t="shared" si="1"/>
        <v>2018</v>
      </c>
      <c r="F39" s="62">
        <v>0.43055555555555558</v>
      </c>
      <c r="G39" s="63">
        <v>14</v>
      </c>
      <c r="H39" s="63">
        <v>13</v>
      </c>
      <c r="I39" s="63">
        <v>7</v>
      </c>
      <c r="J39" s="63">
        <v>6.8</v>
      </c>
      <c r="K39" s="63">
        <v>7.2</v>
      </c>
      <c r="L39" s="63">
        <f t="shared" si="2"/>
        <v>7</v>
      </c>
      <c r="M39" s="124">
        <f t="shared" si="3"/>
        <v>66.037735849056617</v>
      </c>
      <c r="N39" s="64">
        <v>2</v>
      </c>
      <c r="O39" s="64"/>
      <c r="P39" s="263">
        <f t="shared" si="4"/>
        <v>10</v>
      </c>
      <c r="Q39" s="66">
        <v>40</v>
      </c>
      <c r="R39" s="66">
        <v>30</v>
      </c>
      <c r="S39" s="270">
        <v>2.2000000000000002</v>
      </c>
      <c r="T39" s="270">
        <v>0.5</v>
      </c>
      <c r="U39" s="62">
        <v>0.4513888888888889</v>
      </c>
      <c r="V39" s="65">
        <v>2</v>
      </c>
      <c r="W39" s="65">
        <v>33</v>
      </c>
      <c r="X39" s="65">
        <v>41</v>
      </c>
      <c r="Y39" s="65">
        <v>4</v>
      </c>
      <c r="Z39" s="65">
        <v>4</v>
      </c>
      <c r="AA39" s="65">
        <v>1</v>
      </c>
      <c r="AB39" s="127">
        <f t="shared" si="5"/>
        <v>150</v>
      </c>
      <c r="AC39" s="65">
        <v>160</v>
      </c>
      <c r="AD39" s="65">
        <v>25</v>
      </c>
      <c r="AE39" s="65">
        <v>36</v>
      </c>
      <c r="AF39" s="129">
        <f t="shared" si="6"/>
        <v>3683.3333333333335</v>
      </c>
      <c r="AG39" s="129"/>
      <c r="AH39" s="129"/>
      <c r="AI39" s="115"/>
    </row>
    <row r="40" spans="1:35" ht="12.75" hidden="1" x14ac:dyDescent="0.25">
      <c r="A40" s="60" t="s">
        <v>51</v>
      </c>
      <c r="B40" s="118" t="str">
        <f>LOOKUP(Table2[[#This Row],[CODIGO]],SITIOS!A$2:A$24,SITIOS!B$2:B$24)</f>
        <v>Maíz Agua Bendita 2</v>
      </c>
      <c r="C40" s="61">
        <v>43270</v>
      </c>
      <c r="D40" s="121" t="str">
        <f t="shared" si="0"/>
        <v>jun-18</v>
      </c>
      <c r="E40" s="246" t="str">
        <f t="shared" si="1"/>
        <v>2018</v>
      </c>
      <c r="F40" s="62">
        <v>0.49305555555555558</v>
      </c>
      <c r="G40" s="63">
        <v>12</v>
      </c>
      <c r="H40" s="63">
        <v>12</v>
      </c>
      <c r="I40" s="63">
        <v>7</v>
      </c>
      <c r="J40" s="63">
        <v>6</v>
      </c>
      <c r="K40" s="63">
        <v>6.2</v>
      </c>
      <c r="L40" s="63">
        <f t="shared" si="2"/>
        <v>6.1</v>
      </c>
      <c r="M40" s="124">
        <f t="shared" si="3"/>
        <v>55.963302752293572</v>
      </c>
      <c r="N40" s="64">
        <v>4</v>
      </c>
      <c r="O40" s="64"/>
      <c r="P40" s="263">
        <f t="shared" si="4"/>
        <v>20</v>
      </c>
      <c r="Q40" s="66">
        <v>40</v>
      </c>
      <c r="R40" s="66">
        <v>40</v>
      </c>
      <c r="S40" s="270">
        <v>0.88</v>
      </c>
      <c r="T40" s="270">
        <v>0.2</v>
      </c>
      <c r="U40" s="62">
        <v>0.51388888888888895</v>
      </c>
      <c r="V40" s="65">
        <v>1</v>
      </c>
      <c r="W40" s="65">
        <v>33</v>
      </c>
      <c r="X40" s="65">
        <v>41</v>
      </c>
      <c r="Y40" s="65">
        <v>16</v>
      </c>
      <c r="Z40" s="65">
        <v>9</v>
      </c>
      <c r="AA40" s="65">
        <v>19</v>
      </c>
      <c r="AB40" s="127">
        <f t="shared" si="5"/>
        <v>1466.6666666666665</v>
      </c>
      <c r="AC40" s="65">
        <v>95</v>
      </c>
      <c r="AD40" s="65">
        <v>55</v>
      </c>
      <c r="AE40" s="65">
        <v>78</v>
      </c>
      <c r="AF40" s="129">
        <f t="shared" si="6"/>
        <v>7600</v>
      </c>
      <c r="AG40" s="129"/>
      <c r="AH40" s="129"/>
      <c r="AI40" s="115"/>
    </row>
    <row r="41" spans="1:35" ht="12.75" hidden="1" x14ac:dyDescent="0.25">
      <c r="A41" s="60" t="s">
        <v>58</v>
      </c>
      <c r="B41" s="118" t="str">
        <f>LOOKUP(Table2[[#This Row],[CODIGO]],SITIOS!A$2:A$24,SITIOS!B$2:B$24)</f>
        <v>Maíz  El Capulín 2</v>
      </c>
      <c r="C41" s="61">
        <v>43270</v>
      </c>
      <c r="D41" s="121" t="str">
        <f t="shared" si="0"/>
        <v>jun-18</v>
      </c>
      <c r="E41" s="246" t="str">
        <f t="shared" si="1"/>
        <v>2018</v>
      </c>
      <c r="F41" s="62">
        <v>0.53125</v>
      </c>
      <c r="G41" s="63">
        <v>13.5</v>
      </c>
      <c r="H41" s="63">
        <v>14</v>
      </c>
      <c r="I41" s="63">
        <v>7</v>
      </c>
      <c r="J41" s="63">
        <v>6.2</v>
      </c>
      <c r="K41" s="63">
        <v>6.4</v>
      </c>
      <c r="L41" s="63">
        <f t="shared" si="2"/>
        <v>6.3000000000000007</v>
      </c>
      <c r="M41" s="124">
        <f t="shared" si="3"/>
        <v>60.57692307692308</v>
      </c>
      <c r="N41" s="64">
        <v>3</v>
      </c>
      <c r="O41" s="64"/>
      <c r="P41" s="263">
        <f t="shared" si="4"/>
        <v>15</v>
      </c>
      <c r="Q41" s="66">
        <v>40</v>
      </c>
      <c r="R41" s="66">
        <v>40</v>
      </c>
      <c r="S41" s="270">
        <v>0.88</v>
      </c>
      <c r="T41" s="270">
        <v>0.2</v>
      </c>
      <c r="U41" s="62">
        <v>0.55555555555555558</v>
      </c>
      <c r="V41" s="65">
        <v>2</v>
      </c>
      <c r="W41" s="65">
        <v>33</v>
      </c>
      <c r="X41" s="65">
        <v>41</v>
      </c>
      <c r="Y41" s="65">
        <v>10</v>
      </c>
      <c r="Z41" s="65">
        <v>3</v>
      </c>
      <c r="AA41" s="65">
        <v>11</v>
      </c>
      <c r="AB41" s="127">
        <f t="shared" si="5"/>
        <v>400</v>
      </c>
      <c r="AC41" s="65">
        <v>6</v>
      </c>
      <c r="AD41" s="65">
        <v>5</v>
      </c>
      <c r="AE41" s="65">
        <v>6</v>
      </c>
      <c r="AF41" s="129">
        <f t="shared" si="6"/>
        <v>283.33333333333337</v>
      </c>
      <c r="AG41" s="129"/>
      <c r="AH41" s="129"/>
      <c r="AI41" s="115"/>
    </row>
    <row r="42" spans="1:35" ht="12.75" hidden="1" x14ac:dyDescent="0.25">
      <c r="A42" s="60" t="s">
        <v>53</v>
      </c>
      <c r="B42" s="118" t="str">
        <f>LOOKUP(Table2[[#This Row],[CODIGO]],SITIOS!A$2:A$24,SITIOS!B$2:B$24)</f>
        <v>Papa El Potrero 2</v>
      </c>
      <c r="C42" s="61">
        <v>43270</v>
      </c>
      <c r="D42" s="121" t="str">
        <f t="shared" si="0"/>
        <v>jun-18</v>
      </c>
      <c r="E42" s="246" t="str">
        <f t="shared" si="1"/>
        <v>2018</v>
      </c>
      <c r="F42" s="62">
        <v>0.58333333333333337</v>
      </c>
      <c r="G42" s="63">
        <v>17.5</v>
      </c>
      <c r="H42" s="63">
        <v>16</v>
      </c>
      <c r="I42" s="63">
        <v>7</v>
      </c>
      <c r="J42" s="63">
        <v>6.2</v>
      </c>
      <c r="K42" s="63">
        <v>6.4</v>
      </c>
      <c r="L42" s="63">
        <f t="shared" si="2"/>
        <v>6.3000000000000007</v>
      </c>
      <c r="M42" s="124">
        <f t="shared" si="3"/>
        <v>63.000000000000014</v>
      </c>
      <c r="N42" s="64">
        <v>4</v>
      </c>
      <c r="O42" s="64"/>
      <c r="P42" s="263">
        <f t="shared" si="4"/>
        <v>20</v>
      </c>
      <c r="Q42" s="66">
        <v>50</v>
      </c>
      <c r="R42" s="66">
        <v>50</v>
      </c>
      <c r="S42" s="270">
        <v>1.76</v>
      </c>
      <c r="T42" s="270">
        <v>0.4</v>
      </c>
      <c r="U42" s="62">
        <v>0.60416666666666663</v>
      </c>
      <c r="V42" s="65">
        <v>1</v>
      </c>
      <c r="W42" s="65">
        <v>33</v>
      </c>
      <c r="X42" s="65">
        <v>41</v>
      </c>
      <c r="Y42" s="65">
        <v>37</v>
      </c>
      <c r="Z42" s="65">
        <v>57</v>
      </c>
      <c r="AA42" s="65">
        <v>38</v>
      </c>
      <c r="AB42" s="127">
        <f t="shared" si="5"/>
        <v>4400</v>
      </c>
      <c r="AC42" s="65">
        <v>40</v>
      </c>
      <c r="AD42" s="65">
        <v>35</v>
      </c>
      <c r="AE42" s="65">
        <v>48</v>
      </c>
      <c r="AF42" s="129">
        <f t="shared" si="6"/>
        <v>4100</v>
      </c>
      <c r="AG42" s="129"/>
      <c r="AH42" s="129"/>
      <c r="AI42" s="115"/>
    </row>
    <row r="43" spans="1:35" ht="12.75" hidden="1" x14ac:dyDescent="0.25">
      <c r="A43" s="60" t="s">
        <v>59</v>
      </c>
      <c r="B43" s="118" t="str">
        <f>LOOKUP(Table2[[#This Row],[CODIGO]],SITIOS!A$2:A$24,SITIOS!B$2:B$24)</f>
        <v>Papa la Providencia 2</v>
      </c>
      <c r="C43" s="61">
        <v>43270</v>
      </c>
      <c r="D43" s="121" t="str">
        <f t="shared" si="0"/>
        <v>jun-18</v>
      </c>
      <c r="E43" s="246" t="str">
        <f t="shared" si="1"/>
        <v>2018</v>
      </c>
      <c r="F43" s="62">
        <v>0.625</v>
      </c>
      <c r="G43" s="63">
        <v>18</v>
      </c>
      <c r="H43" s="63">
        <v>16</v>
      </c>
      <c r="I43" s="63">
        <v>6.5</v>
      </c>
      <c r="J43" s="63">
        <v>5.4</v>
      </c>
      <c r="K43" s="63">
        <v>5.2</v>
      </c>
      <c r="L43" s="63">
        <f t="shared" si="2"/>
        <v>5.3000000000000007</v>
      </c>
      <c r="M43" s="124">
        <f t="shared" si="3"/>
        <v>53</v>
      </c>
      <c r="N43" s="64">
        <v>4</v>
      </c>
      <c r="O43" s="64"/>
      <c r="P43" s="263">
        <f t="shared" si="4"/>
        <v>20</v>
      </c>
      <c r="Q43" s="66">
        <v>40</v>
      </c>
      <c r="R43" s="66">
        <v>60</v>
      </c>
      <c r="S43" s="270">
        <v>0.88</v>
      </c>
      <c r="T43" s="270">
        <v>0.4</v>
      </c>
      <c r="U43" s="62">
        <v>0.64930555555555558</v>
      </c>
      <c r="V43" s="65">
        <v>2</v>
      </c>
      <c r="W43" s="65">
        <v>33</v>
      </c>
      <c r="X43" s="65">
        <v>41</v>
      </c>
      <c r="Y43" s="65">
        <v>6</v>
      </c>
      <c r="Z43" s="65">
        <v>17</v>
      </c>
      <c r="AA43" s="65">
        <v>5</v>
      </c>
      <c r="AB43" s="127">
        <f t="shared" si="5"/>
        <v>466.66666666666669</v>
      </c>
      <c r="AC43" s="65">
        <v>8</v>
      </c>
      <c r="AD43" s="65">
        <v>12</v>
      </c>
      <c r="AE43" s="65">
        <v>25</v>
      </c>
      <c r="AF43" s="129">
        <f t="shared" si="6"/>
        <v>750</v>
      </c>
      <c r="AG43" s="129"/>
      <c r="AH43" s="129"/>
      <c r="AI43" s="115"/>
    </row>
    <row r="44" spans="1:35" ht="12.75" hidden="1" x14ac:dyDescent="0.25">
      <c r="A44" s="60" t="s">
        <v>42</v>
      </c>
      <c r="B44" s="118" t="str">
        <f>LOOKUP(Table2[[#This Row],[CODIGO]],SITIOS!A$2:A$24,SITIOS!B$2:B$24)</f>
        <v>Planta de tratamiento (Antes)</v>
      </c>
      <c r="C44" s="61">
        <v>43270</v>
      </c>
      <c r="D44" s="121" t="str">
        <f t="shared" si="0"/>
        <v>jun-18</v>
      </c>
      <c r="E44" s="246" t="str">
        <f t="shared" si="1"/>
        <v>2018</v>
      </c>
      <c r="F44" s="62">
        <v>0.54166666666666663</v>
      </c>
      <c r="G44" s="63">
        <v>15</v>
      </c>
      <c r="H44" s="63">
        <v>14</v>
      </c>
      <c r="I44" s="63">
        <v>7</v>
      </c>
      <c r="J44" s="63">
        <v>6.8</v>
      </c>
      <c r="K44" s="63">
        <v>6.4</v>
      </c>
      <c r="L44" s="63">
        <f t="shared" si="2"/>
        <v>6.6</v>
      </c>
      <c r="M44" s="124">
        <f t="shared" si="3"/>
        <v>63.46153846153846</v>
      </c>
      <c r="N44" s="64">
        <v>3</v>
      </c>
      <c r="O44" s="64"/>
      <c r="P44" s="263">
        <f t="shared" si="4"/>
        <v>15</v>
      </c>
      <c r="Q44" s="66">
        <v>40</v>
      </c>
      <c r="R44" s="66">
        <v>40</v>
      </c>
      <c r="S44" s="270">
        <v>2.2000000000000002</v>
      </c>
      <c r="T44" s="270">
        <v>0.5</v>
      </c>
      <c r="U44" s="62">
        <v>0.55208333333333337</v>
      </c>
      <c r="V44" s="65">
        <v>1</v>
      </c>
      <c r="W44" s="65">
        <v>33</v>
      </c>
      <c r="X44" s="65">
        <v>41</v>
      </c>
      <c r="Y44" s="65">
        <v>105</v>
      </c>
      <c r="Z44" s="65">
        <v>129</v>
      </c>
      <c r="AA44" s="65">
        <v>100</v>
      </c>
      <c r="AB44" s="127">
        <f t="shared" si="5"/>
        <v>11133.333333333332</v>
      </c>
      <c r="AC44" s="65">
        <v>250</v>
      </c>
      <c r="AD44" s="65">
        <v>250</v>
      </c>
      <c r="AE44" s="65">
        <v>250</v>
      </c>
      <c r="AF44" s="129">
        <f t="shared" si="6"/>
        <v>25000</v>
      </c>
      <c r="AG44" s="129"/>
      <c r="AH44" s="129"/>
      <c r="AI44" s="115"/>
    </row>
    <row r="45" spans="1:35" ht="12.75" hidden="1" x14ac:dyDescent="0.25">
      <c r="A45" s="60" t="s">
        <v>43</v>
      </c>
      <c r="B45" s="118" t="str">
        <f>LOOKUP(Table2[[#This Row],[CODIGO]],SITIOS!A$2:A$24,SITIOS!B$2:B$24)</f>
        <v>Planta de tratamiento (Después)</v>
      </c>
      <c r="C45" s="61">
        <v>43270</v>
      </c>
      <c r="D45" s="121" t="str">
        <f t="shared" si="0"/>
        <v>jun-18</v>
      </c>
      <c r="E45" s="246" t="str">
        <f t="shared" si="1"/>
        <v>2018</v>
      </c>
      <c r="F45" s="62">
        <v>0.58333333333333337</v>
      </c>
      <c r="G45" s="63">
        <v>15</v>
      </c>
      <c r="H45" s="63">
        <v>15</v>
      </c>
      <c r="I45" s="63">
        <v>7</v>
      </c>
      <c r="J45" s="63">
        <v>6.2</v>
      </c>
      <c r="K45" s="63">
        <v>5.8</v>
      </c>
      <c r="L45" s="63">
        <f t="shared" si="2"/>
        <v>6</v>
      </c>
      <c r="M45" s="124">
        <f t="shared" si="3"/>
        <v>58.82352941176471</v>
      </c>
      <c r="N45" s="64">
        <v>3</v>
      </c>
      <c r="O45" s="64"/>
      <c r="P45" s="263">
        <f t="shared" si="4"/>
        <v>15</v>
      </c>
      <c r="Q45" s="66">
        <v>35</v>
      </c>
      <c r="R45" s="66">
        <v>30</v>
      </c>
      <c r="S45" s="270">
        <v>2.2000000000000002</v>
      </c>
      <c r="T45" s="270">
        <v>0.5</v>
      </c>
      <c r="U45" s="62">
        <v>0.57986111111111105</v>
      </c>
      <c r="V45" s="65">
        <v>1</v>
      </c>
      <c r="W45" s="65">
        <v>33</v>
      </c>
      <c r="X45" s="65">
        <v>41</v>
      </c>
      <c r="Y45" s="65">
        <v>84</v>
      </c>
      <c r="Z45" s="65">
        <v>109</v>
      </c>
      <c r="AA45" s="65">
        <v>73</v>
      </c>
      <c r="AB45" s="127">
        <f t="shared" si="5"/>
        <v>8866.6666666666679</v>
      </c>
      <c r="AC45" s="65">
        <v>105</v>
      </c>
      <c r="AD45" s="65">
        <v>100</v>
      </c>
      <c r="AE45" s="65">
        <v>220</v>
      </c>
      <c r="AF45" s="129">
        <f t="shared" si="6"/>
        <v>14166.666666666666</v>
      </c>
      <c r="AG45" s="129"/>
      <c r="AH45" s="129"/>
      <c r="AI45" s="115"/>
    </row>
    <row r="46" spans="1:35" ht="12.75" hidden="1" x14ac:dyDescent="0.25">
      <c r="A46" s="60" t="s">
        <v>56</v>
      </c>
      <c r="B46" s="118" t="str">
        <f>LOOKUP(Table2[[#This Row],[CODIGO]],SITIOS!A$2:A$24,SITIOS!B$2:B$24)</f>
        <v>El Recodo (Después del Hospital)</v>
      </c>
      <c r="C46" s="61">
        <v>43270</v>
      </c>
      <c r="D46" s="121" t="str">
        <f t="shared" si="0"/>
        <v>jun-18</v>
      </c>
      <c r="E46" s="246" t="str">
        <f t="shared" si="1"/>
        <v>2018</v>
      </c>
      <c r="F46" s="62">
        <v>0.47916666666666669</v>
      </c>
      <c r="G46" s="63">
        <v>14</v>
      </c>
      <c r="H46" s="63">
        <v>13</v>
      </c>
      <c r="I46" s="63">
        <v>7</v>
      </c>
      <c r="J46" s="63">
        <v>6.6</v>
      </c>
      <c r="K46" s="63">
        <v>6.4</v>
      </c>
      <c r="L46" s="63">
        <f t="shared" si="2"/>
        <v>6.5</v>
      </c>
      <c r="M46" s="124">
        <f t="shared" si="3"/>
        <v>61.320754716981128</v>
      </c>
      <c r="N46" s="64">
        <v>3</v>
      </c>
      <c r="O46" s="64"/>
      <c r="P46" s="263">
        <f t="shared" si="4"/>
        <v>15</v>
      </c>
      <c r="Q46" s="66">
        <v>35</v>
      </c>
      <c r="R46" s="66">
        <v>30</v>
      </c>
      <c r="S46" s="270">
        <v>1.1000000000000001</v>
      </c>
      <c r="T46" s="270">
        <v>0.5</v>
      </c>
      <c r="U46" s="62">
        <v>0.5</v>
      </c>
      <c r="V46" s="65">
        <v>1</v>
      </c>
      <c r="W46" s="65">
        <v>33</v>
      </c>
      <c r="X46" s="65">
        <v>41</v>
      </c>
      <c r="Y46" s="65">
        <v>16</v>
      </c>
      <c r="Z46" s="65">
        <v>14</v>
      </c>
      <c r="AA46" s="65">
        <v>11</v>
      </c>
      <c r="AB46" s="127">
        <f t="shared" si="5"/>
        <v>1366.6666666666665</v>
      </c>
      <c r="AC46" s="65">
        <v>83</v>
      </c>
      <c r="AD46" s="65">
        <v>64</v>
      </c>
      <c r="AE46" s="65">
        <v>45</v>
      </c>
      <c r="AF46" s="129">
        <f t="shared" si="6"/>
        <v>6400</v>
      </c>
      <c r="AG46" s="129"/>
      <c r="AH46" s="129"/>
      <c r="AI46" s="115"/>
    </row>
    <row r="47" spans="1:35" ht="12.75" hidden="1" x14ac:dyDescent="0.25">
      <c r="A47" s="60" t="s">
        <v>55</v>
      </c>
      <c r="B47" s="118" t="str">
        <f>LOOKUP(Table2[[#This Row],[CODIGO]],SITIOS!A$2:A$24,SITIOS!B$2:B$24)</f>
        <v>El Salto</v>
      </c>
      <c r="C47" s="61">
        <v>43270</v>
      </c>
      <c r="D47" s="121" t="str">
        <f t="shared" si="0"/>
        <v>jun-18</v>
      </c>
      <c r="E47" s="246" t="str">
        <f t="shared" si="1"/>
        <v>2018</v>
      </c>
      <c r="F47" s="62">
        <v>0.51041666666666663</v>
      </c>
      <c r="G47" s="63">
        <v>18</v>
      </c>
      <c r="H47" s="63">
        <v>14</v>
      </c>
      <c r="I47" s="63">
        <v>7.5</v>
      </c>
      <c r="J47" s="63">
        <v>7</v>
      </c>
      <c r="K47" s="63">
        <v>7</v>
      </c>
      <c r="L47" s="63">
        <f t="shared" si="2"/>
        <v>7</v>
      </c>
      <c r="M47" s="124">
        <f t="shared" si="3"/>
        <v>67.307692307692307</v>
      </c>
      <c r="N47" s="64" t="s">
        <v>97</v>
      </c>
      <c r="O47" s="64"/>
      <c r="P47" s="263" t="str">
        <f t="shared" si="4"/>
        <v>MUY TURBIA</v>
      </c>
      <c r="Q47" s="66">
        <v>35</v>
      </c>
      <c r="R47" s="66">
        <v>40</v>
      </c>
      <c r="S47" s="270">
        <v>8.8000000000000007</v>
      </c>
      <c r="T47" s="270">
        <v>0.5</v>
      </c>
      <c r="U47" s="62">
        <v>0.50694444444444442</v>
      </c>
      <c r="V47" s="65">
        <v>1</v>
      </c>
      <c r="W47" s="65">
        <v>33</v>
      </c>
      <c r="X47" s="65">
        <v>41</v>
      </c>
      <c r="Y47" s="65">
        <v>119</v>
      </c>
      <c r="Z47" s="65">
        <v>122</v>
      </c>
      <c r="AA47" s="65">
        <v>125</v>
      </c>
      <c r="AB47" s="127">
        <f t="shared" si="5"/>
        <v>12200</v>
      </c>
      <c r="AC47" s="65">
        <v>250</v>
      </c>
      <c r="AD47" s="65">
        <v>250</v>
      </c>
      <c r="AE47" s="65">
        <v>250</v>
      </c>
      <c r="AF47" s="129">
        <f t="shared" si="6"/>
        <v>25000</v>
      </c>
      <c r="AG47" s="129"/>
      <c r="AH47" s="129"/>
      <c r="AI47" s="115"/>
    </row>
    <row r="48" spans="1:35" ht="12.75" hidden="1" x14ac:dyDescent="0.25">
      <c r="A48" s="60" t="s">
        <v>46</v>
      </c>
      <c r="B48" s="118" t="str">
        <f>LOOKUP(Table2[[#This Row],[CODIGO]],SITIOS!A$2:A$24,SITIOS!B$2:B$24)</f>
        <v>Haba Rincón de Guadalupe 1</v>
      </c>
      <c r="C48" s="61">
        <v>43301</v>
      </c>
      <c r="D48" s="121" t="str">
        <f t="shared" si="0"/>
        <v>jul-18</v>
      </c>
      <c r="E48" s="246" t="str">
        <f t="shared" si="1"/>
        <v>2018</v>
      </c>
      <c r="F48" s="62">
        <v>0.56388888888888888</v>
      </c>
      <c r="G48" s="63">
        <v>17</v>
      </c>
      <c r="H48" s="63">
        <v>13.5</v>
      </c>
      <c r="I48" s="63">
        <v>8</v>
      </c>
      <c r="J48" s="63">
        <v>6.6</v>
      </c>
      <c r="K48" s="63">
        <v>6.8</v>
      </c>
      <c r="L48" s="63">
        <f t="shared" si="2"/>
        <v>6.6999999999999993</v>
      </c>
      <c r="M48" s="124">
        <f t="shared" si="3"/>
        <v>63.20754716981132</v>
      </c>
      <c r="N48" s="64">
        <v>4</v>
      </c>
      <c r="O48" s="64"/>
      <c r="P48" s="263">
        <f t="shared" si="4"/>
        <v>20</v>
      </c>
      <c r="Q48" s="66"/>
      <c r="R48" s="66"/>
      <c r="S48" s="270"/>
      <c r="T48" s="270"/>
      <c r="U48" s="62"/>
      <c r="V48" s="65"/>
      <c r="W48" s="65"/>
      <c r="X48" s="65"/>
      <c r="Y48" s="65"/>
      <c r="Z48" s="65"/>
      <c r="AA48" s="65"/>
      <c r="AB48" s="127" t="str">
        <f t="shared" si="5"/>
        <v/>
      </c>
      <c r="AC48" s="65"/>
      <c r="AD48" s="65"/>
      <c r="AE48" s="65"/>
      <c r="AF48" s="129" t="str">
        <f t="shared" si="6"/>
        <v/>
      </c>
      <c r="AG48" s="129"/>
      <c r="AH48" s="129"/>
      <c r="AI48" s="115"/>
    </row>
    <row r="49" spans="1:35" ht="12.75" hidden="1" x14ac:dyDescent="0.25">
      <c r="A49" s="60" t="s">
        <v>47</v>
      </c>
      <c r="B49" s="118" t="str">
        <f>LOOKUP(Table2[[#This Row],[CODIGO]],SITIOS!A$2:A$24,SITIOS!B$2:B$24)</f>
        <v>Haba Rincón de Guadalupe 2</v>
      </c>
      <c r="C49" s="61">
        <v>43301</v>
      </c>
      <c r="D49" s="121" t="str">
        <f t="shared" si="0"/>
        <v>jul-18</v>
      </c>
      <c r="E49" s="246" t="str">
        <f t="shared" si="1"/>
        <v>2018</v>
      </c>
      <c r="F49" s="62">
        <v>0.55902777777777779</v>
      </c>
      <c r="G49" s="63">
        <v>17</v>
      </c>
      <c r="H49" s="63">
        <v>16</v>
      </c>
      <c r="I49" s="63">
        <v>8</v>
      </c>
      <c r="J49" s="63">
        <v>7</v>
      </c>
      <c r="K49" s="63">
        <v>6.8</v>
      </c>
      <c r="L49" s="63">
        <f t="shared" si="2"/>
        <v>6.9</v>
      </c>
      <c r="M49" s="124">
        <f t="shared" si="3"/>
        <v>69</v>
      </c>
      <c r="N49" s="64">
        <v>4</v>
      </c>
      <c r="O49" s="64"/>
      <c r="P49" s="263">
        <f t="shared" si="4"/>
        <v>20</v>
      </c>
      <c r="Q49" s="66"/>
      <c r="R49" s="66"/>
      <c r="S49" s="270"/>
      <c r="T49" s="270"/>
      <c r="U49" s="62">
        <v>0.62986111111111109</v>
      </c>
      <c r="V49" s="65">
        <v>2</v>
      </c>
      <c r="W49" s="65">
        <v>33</v>
      </c>
      <c r="X49" s="65">
        <v>37</v>
      </c>
      <c r="Y49" s="65">
        <v>1</v>
      </c>
      <c r="Z49" s="65">
        <v>2</v>
      </c>
      <c r="AA49" s="65">
        <v>2</v>
      </c>
      <c r="AB49" s="127">
        <f t="shared" si="5"/>
        <v>83.333333333333343</v>
      </c>
      <c r="AC49" s="65">
        <v>75</v>
      </c>
      <c r="AD49" s="65">
        <v>92</v>
      </c>
      <c r="AE49" s="65">
        <v>98</v>
      </c>
      <c r="AF49" s="129">
        <f t="shared" si="6"/>
        <v>4416.6666666666661</v>
      </c>
      <c r="AG49" s="129"/>
      <c r="AH49" s="129"/>
      <c r="AI49" s="115"/>
    </row>
    <row r="50" spans="1:35" ht="12.75" hidden="1" x14ac:dyDescent="0.25">
      <c r="A50" s="60" t="s">
        <v>44</v>
      </c>
      <c r="B50" s="118" t="str">
        <f>LOOKUP(Table2[[#This Row],[CODIGO]],SITIOS!A$2:A$24,SITIOS!B$2:B$24)</f>
        <v>Haba San Lucas 1</v>
      </c>
      <c r="C50" s="61">
        <v>43301</v>
      </c>
      <c r="D50" s="121" t="str">
        <f t="shared" si="0"/>
        <v>jul-18</v>
      </c>
      <c r="E50" s="246" t="str">
        <f t="shared" si="1"/>
        <v>2018</v>
      </c>
      <c r="F50" s="62">
        <v>0.57291666666666663</v>
      </c>
      <c r="G50" s="63">
        <v>18</v>
      </c>
      <c r="H50" s="63">
        <v>15</v>
      </c>
      <c r="I50" s="63">
        <v>7</v>
      </c>
      <c r="J50" s="63">
        <v>6.2</v>
      </c>
      <c r="K50" s="63">
        <v>6.2</v>
      </c>
      <c r="L50" s="63">
        <f t="shared" si="2"/>
        <v>6.2</v>
      </c>
      <c r="M50" s="124">
        <f t="shared" si="3"/>
        <v>60.7843137254902</v>
      </c>
      <c r="N50" s="64">
        <v>1</v>
      </c>
      <c r="O50" s="64"/>
      <c r="P50" s="263">
        <f t="shared" si="4"/>
        <v>5</v>
      </c>
      <c r="Q50" s="66"/>
      <c r="R50" s="66"/>
      <c r="S50" s="270"/>
      <c r="T50" s="270"/>
      <c r="U50" s="62"/>
      <c r="V50" s="65"/>
      <c r="W50" s="65"/>
      <c r="X50" s="65"/>
      <c r="Y50" s="65"/>
      <c r="Z50" s="65"/>
      <c r="AA50" s="65"/>
      <c r="AB50" s="127" t="str">
        <f t="shared" si="5"/>
        <v/>
      </c>
      <c r="AC50" s="65"/>
      <c r="AD50" s="65"/>
      <c r="AE50" s="65"/>
      <c r="AF50" s="129" t="str">
        <f t="shared" si="6"/>
        <v/>
      </c>
      <c r="AG50" s="129"/>
      <c r="AH50" s="129"/>
      <c r="AI50" s="115"/>
    </row>
    <row r="51" spans="1:35" ht="12.75" hidden="1" x14ac:dyDescent="0.25">
      <c r="A51" s="60" t="s">
        <v>45</v>
      </c>
      <c r="B51" s="118" t="str">
        <f>LOOKUP(Table2[[#This Row],[CODIGO]],SITIOS!A$2:A$24,SITIOS!B$2:B$24)</f>
        <v>Haba San Lucas 2</v>
      </c>
      <c r="C51" s="61">
        <v>43301</v>
      </c>
      <c r="D51" s="121" t="str">
        <f t="shared" si="0"/>
        <v>jul-18</v>
      </c>
      <c r="E51" s="246" t="str">
        <f t="shared" si="1"/>
        <v>2018</v>
      </c>
      <c r="F51" s="62">
        <v>0.57291666666666663</v>
      </c>
      <c r="G51" s="63">
        <v>16.5</v>
      </c>
      <c r="H51" s="63">
        <v>14.5</v>
      </c>
      <c r="I51" s="63">
        <v>7.5</v>
      </c>
      <c r="J51" s="63">
        <v>6.8</v>
      </c>
      <c r="K51" s="63">
        <v>6.8</v>
      </c>
      <c r="L51" s="63">
        <f t="shared" si="2"/>
        <v>6.8</v>
      </c>
      <c r="M51" s="124">
        <f t="shared" si="3"/>
        <v>65.384615384615387</v>
      </c>
      <c r="N51" s="64">
        <v>3</v>
      </c>
      <c r="O51" s="64"/>
      <c r="P51" s="263">
        <f t="shared" si="4"/>
        <v>15</v>
      </c>
      <c r="Q51" s="66"/>
      <c r="R51" s="66"/>
      <c r="S51" s="270"/>
      <c r="T51" s="270"/>
      <c r="U51" s="62">
        <v>0.625</v>
      </c>
      <c r="V51" s="65">
        <v>2</v>
      </c>
      <c r="W51" s="65">
        <v>33</v>
      </c>
      <c r="X51" s="65">
        <v>37</v>
      </c>
      <c r="Y51" s="65">
        <v>172</v>
      </c>
      <c r="Z51" s="65">
        <v>160</v>
      </c>
      <c r="AA51" s="65">
        <v>236</v>
      </c>
      <c r="AB51" s="127">
        <f t="shared" si="5"/>
        <v>9466.6666666666679</v>
      </c>
      <c r="AC51" s="65">
        <v>201</v>
      </c>
      <c r="AD51" s="65">
        <v>220</v>
      </c>
      <c r="AE51" s="65">
        <v>250</v>
      </c>
      <c r="AF51" s="129">
        <f t="shared" si="6"/>
        <v>11183.333333333332</v>
      </c>
      <c r="AG51" s="129"/>
      <c r="AH51" s="129"/>
      <c r="AI51" s="115"/>
    </row>
    <row r="52" spans="1:35" ht="12.75" hidden="1" x14ac:dyDescent="0.25">
      <c r="A52" s="60" t="s">
        <v>42</v>
      </c>
      <c r="B52" s="118" t="str">
        <f>LOOKUP(Table2[[#This Row],[CODIGO]],SITIOS!A$2:A$24,SITIOS!B$2:B$24)</f>
        <v>Planta de tratamiento (Antes)</v>
      </c>
      <c r="C52" s="61">
        <v>43301</v>
      </c>
      <c r="D52" s="121" t="str">
        <f t="shared" si="0"/>
        <v>jul-18</v>
      </c>
      <c r="E52" s="246" t="str">
        <f t="shared" si="1"/>
        <v>2018</v>
      </c>
      <c r="F52" s="62">
        <v>0.64166666666666672</v>
      </c>
      <c r="G52" s="63">
        <v>24</v>
      </c>
      <c r="H52" s="63">
        <v>17</v>
      </c>
      <c r="I52" s="63">
        <v>7</v>
      </c>
      <c r="J52" s="63">
        <v>6</v>
      </c>
      <c r="K52" s="63">
        <v>6</v>
      </c>
      <c r="L52" s="63">
        <f t="shared" si="2"/>
        <v>6</v>
      </c>
      <c r="M52" s="124">
        <f t="shared" si="3"/>
        <v>61.224489795918359</v>
      </c>
      <c r="N52" s="64"/>
      <c r="O52" s="64">
        <v>4</v>
      </c>
      <c r="P52" s="263">
        <f t="shared" si="4"/>
        <v>40</v>
      </c>
      <c r="Q52" s="66">
        <v>65</v>
      </c>
      <c r="R52" s="66">
        <v>40</v>
      </c>
      <c r="S52" s="270"/>
      <c r="T52" s="270"/>
      <c r="U52" s="62">
        <v>0.65486111111111112</v>
      </c>
      <c r="V52" s="65">
        <v>1</v>
      </c>
      <c r="W52" s="65">
        <v>33</v>
      </c>
      <c r="X52" s="65">
        <v>37</v>
      </c>
      <c r="Y52" s="65">
        <v>78</v>
      </c>
      <c r="Z52" s="65">
        <v>86</v>
      </c>
      <c r="AA52" s="65">
        <v>71</v>
      </c>
      <c r="AB52" s="127">
        <f t="shared" si="5"/>
        <v>7833.333333333333</v>
      </c>
      <c r="AC52" s="65">
        <v>244</v>
      </c>
      <c r="AD52" s="65">
        <v>250</v>
      </c>
      <c r="AE52" s="65">
        <v>232</v>
      </c>
      <c r="AF52" s="129">
        <f t="shared" si="6"/>
        <v>24200</v>
      </c>
      <c r="AG52" s="129"/>
      <c r="AH52" s="129"/>
      <c r="AI52" s="115"/>
    </row>
    <row r="53" spans="1:35" ht="12.75" hidden="1" x14ac:dyDescent="0.25">
      <c r="A53" s="60" t="s">
        <v>43</v>
      </c>
      <c r="B53" s="118" t="str">
        <f>LOOKUP(Table2[[#This Row],[CODIGO]],SITIOS!A$2:A$24,SITIOS!B$2:B$24)</f>
        <v>Planta de tratamiento (Después)</v>
      </c>
      <c r="C53" s="61">
        <v>43301</v>
      </c>
      <c r="D53" s="121" t="str">
        <f t="shared" si="0"/>
        <v>jul-18</v>
      </c>
      <c r="E53" s="246" t="str">
        <f t="shared" si="1"/>
        <v>2018</v>
      </c>
      <c r="F53" s="62">
        <v>0.55972222222222223</v>
      </c>
      <c r="G53" s="63">
        <v>19</v>
      </c>
      <c r="H53" s="63">
        <v>16</v>
      </c>
      <c r="I53" s="63">
        <v>7</v>
      </c>
      <c r="J53" s="63">
        <v>6.4</v>
      </c>
      <c r="K53" s="63">
        <v>6.2</v>
      </c>
      <c r="L53" s="63">
        <f t="shared" si="2"/>
        <v>6.3000000000000007</v>
      </c>
      <c r="M53" s="124">
        <f t="shared" si="3"/>
        <v>63.000000000000014</v>
      </c>
      <c r="N53" s="64"/>
      <c r="O53" s="64">
        <v>4</v>
      </c>
      <c r="P53" s="263">
        <f t="shared" si="4"/>
        <v>40</v>
      </c>
      <c r="Q53" s="66">
        <v>40</v>
      </c>
      <c r="R53" s="66">
        <v>40</v>
      </c>
      <c r="S53" s="270"/>
      <c r="T53" s="270"/>
      <c r="U53" s="62">
        <v>0.58819444444444446</v>
      </c>
      <c r="V53" s="65">
        <v>1</v>
      </c>
      <c r="W53" s="65">
        <v>33</v>
      </c>
      <c r="X53" s="65">
        <v>37</v>
      </c>
      <c r="Y53" s="65">
        <v>304</v>
      </c>
      <c r="Z53" s="65">
        <v>226</v>
      </c>
      <c r="AA53" s="65">
        <v>316</v>
      </c>
      <c r="AB53" s="127">
        <f t="shared" si="5"/>
        <v>28200</v>
      </c>
      <c r="AC53" s="65">
        <v>228</v>
      </c>
      <c r="AD53" s="65">
        <v>250</v>
      </c>
      <c r="AE53" s="65">
        <v>250</v>
      </c>
      <c r="AF53" s="129">
        <f t="shared" si="6"/>
        <v>24266.666666666664</v>
      </c>
      <c r="AG53" s="129"/>
      <c r="AH53" s="129"/>
      <c r="AI53" s="115"/>
    </row>
    <row r="54" spans="1:35" ht="12.75" hidden="1" x14ac:dyDescent="0.25">
      <c r="A54" s="60" t="s">
        <v>101</v>
      </c>
      <c r="B54" s="118" t="str">
        <f>LOOKUP(Table2[[#This Row],[CODIGO]],SITIOS!A$2:A$24,SITIOS!B$2:B$24)</f>
        <v>El Convento</v>
      </c>
      <c r="C54" s="61">
        <v>43302</v>
      </c>
      <c r="D54" s="121" t="str">
        <f t="shared" si="0"/>
        <v>jul-18</v>
      </c>
      <c r="E54" s="246" t="str">
        <f t="shared" si="1"/>
        <v>2018</v>
      </c>
      <c r="F54" s="62">
        <v>0.52222222222222225</v>
      </c>
      <c r="G54" s="63">
        <v>21</v>
      </c>
      <c r="H54" s="63">
        <v>18</v>
      </c>
      <c r="I54" s="63">
        <v>8</v>
      </c>
      <c r="J54" s="63">
        <v>7</v>
      </c>
      <c r="K54" s="63">
        <v>7</v>
      </c>
      <c r="L54" s="63">
        <f t="shared" si="2"/>
        <v>7</v>
      </c>
      <c r="M54" s="124">
        <f t="shared" si="3"/>
        <v>72.916666666666671</v>
      </c>
      <c r="N54" s="64">
        <v>2</v>
      </c>
      <c r="O54" s="64"/>
      <c r="P54" s="263">
        <f t="shared" si="4"/>
        <v>10</v>
      </c>
      <c r="Q54" s="66">
        <v>80</v>
      </c>
      <c r="R54" s="66">
        <v>50</v>
      </c>
      <c r="S54" s="270"/>
      <c r="T54" s="270"/>
      <c r="U54" s="62">
        <v>0.53263888888888888</v>
      </c>
      <c r="V54" s="65">
        <v>2</v>
      </c>
      <c r="W54" s="65">
        <v>32</v>
      </c>
      <c r="X54" s="65">
        <v>41</v>
      </c>
      <c r="Y54" s="65">
        <v>2</v>
      </c>
      <c r="Z54" s="65">
        <v>1</v>
      </c>
      <c r="AA54" s="65">
        <v>1</v>
      </c>
      <c r="AB54" s="127">
        <f t="shared" si="5"/>
        <v>66.666666666666657</v>
      </c>
      <c r="AC54" s="65">
        <v>4</v>
      </c>
      <c r="AD54" s="65">
        <v>13</v>
      </c>
      <c r="AE54" s="65">
        <v>6</v>
      </c>
      <c r="AF54" s="129">
        <f t="shared" si="6"/>
        <v>383.33333333333337</v>
      </c>
      <c r="AG54" s="129"/>
      <c r="AH54" s="129"/>
      <c r="AI54" s="115"/>
    </row>
    <row r="55" spans="1:35" ht="12.75" hidden="1" x14ac:dyDescent="0.25">
      <c r="A55" s="60" t="s">
        <v>48</v>
      </c>
      <c r="B55" s="118" t="str">
        <f>LOOKUP(Table2[[#This Row],[CODIGO]],SITIOS!A$2:A$24,SITIOS!B$2:B$24)</f>
        <v>Maíz Agua Bendita 1</v>
      </c>
      <c r="C55" s="61">
        <v>43302</v>
      </c>
      <c r="D55" s="121" t="str">
        <f t="shared" si="0"/>
        <v>jul-18</v>
      </c>
      <c r="E55" s="246" t="str">
        <f t="shared" si="1"/>
        <v>2018</v>
      </c>
      <c r="F55" s="62">
        <v>0.4375</v>
      </c>
      <c r="G55" s="63">
        <v>13</v>
      </c>
      <c r="H55" s="63">
        <v>11</v>
      </c>
      <c r="I55" s="63">
        <v>7</v>
      </c>
      <c r="J55" s="63">
        <v>7.2</v>
      </c>
      <c r="K55" s="63">
        <v>7.4</v>
      </c>
      <c r="L55" s="63">
        <f t="shared" si="2"/>
        <v>7.3000000000000007</v>
      </c>
      <c r="M55" s="124">
        <f t="shared" si="3"/>
        <v>65.765765765765778</v>
      </c>
      <c r="N55" s="64">
        <v>0</v>
      </c>
      <c r="O55" s="64"/>
      <c r="P55" s="263">
        <f t="shared" si="4"/>
        <v>2</v>
      </c>
      <c r="Q55" s="66"/>
      <c r="R55" s="66"/>
      <c r="S55" s="270"/>
      <c r="T55" s="270"/>
      <c r="U55" s="62"/>
      <c r="V55" s="65"/>
      <c r="W55" s="65"/>
      <c r="X55" s="65"/>
      <c r="Y55" s="65"/>
      <c r="Z55" s="65"/>
      <c r="AA55" s="65"/>
      <c r="AB55" s="127" t="str">
        <f t="shared" si="5"/>
        <v/>
      </c>
      <c r="AC55" s="65"/>
      <c r="AD55" s="65"/>
      <c r="AE55" s="65"/>
      <c r="AF55" s="129" t="str">
        <f t="shared" si="6"/>
        <v/>
      </c>
      <c r="AG55" s="129"/>
      <c r="AH55" s="129"/>
      <c r="AI55" s="115"/>
    </row>
    <row r="56" spans="1:35" ht="12.75" hidden="1" x14ac:dyDescent="0.25">
      <c r="A56" s="60" t="s">
        <v>51</v>
      </c>
      <c r="B56" s="118" t="str">
        <f>LOOKUP(Table2[[#This Row],[CODIGO]],SITIOS!A$2:A$24,SITIOS!B$2:B$24)</f>
        <v>Maíz Agua Bendita 2</v>
      </c>
      <c r="C56" s="61">
        <v>43302</v>
      </c>
      <c r="D56" s="121" t="str">
        <f t="shared" si="0"/>
        <v>jul-18</v>
      </c>
      <c r="E56" s="246" t="str">
        <f t="shared" si="1"/>
        <v>2018</v>
      </c>
      <c r="F56" s="62">
        <v>0.46388888888888885</v>
      </c>
      <c r="G56" s="63">
        <v>15</v>
      </c>
      <c r="H56" s="63">
        <v>13.5</v>
      </c>
      <c r="I56" s="63">
        <v>7.5</v>
      </c>
      <c r="J56" s="63">
        <v>7.8</v>
      </c>
      <c r="K56" s="63">
        <v>8</v>
      </c>
      <c r="L56" s="63">
        <f t="shared" si="2"/>
        <v>7.9</v>
      </c>
      <c r="M56" s="124">
        <f t="shared" si="3"/>
        <v>74.528301886792462</v>
      </c>
      <c r="N56" s="64">
        <v>0</v>
      </c>
      <c r="O56" s="64"/>
      <c r="P56" s="263">
        <f t="shared" si="4"/>
        <v>2</v>
      </c>
      <c r="Q56" s="66"/>
      <c r="R56" s="66"/>
      <c r="S56" s="270"/>
      <c r="T56" s="270"/>
      <c r="U56" s="62">
        <v>0.47916666666666669</v>
      </c>
      <c r="V56" s="65">
        <v>3</v>
      </c>
      <c r="W56" s="65">
        <v>32</v>
      </c>
      <c r="X56" s="65">
        <v>41</v>
      </c>
      <c r="Y56" s="65">
        <v>0</v>
      </c>
      <c r="Z56" s="65">
        <v>0</v>
      </c>
      <c r="AA56" s="65">
        <v>4</v>
      </c>
      <c r="AB56" s="127">
        <f t="shared" si="5"/>
        <v>44.444444444444436</v>
      </c>
      <c r="AC56" s="65">
        <v>0</v>
      </c>
      <c r="AD56" s="65">
        <v>0</v>
      </c>
      <c r="AE56" s="65">
        <v>0</v>
      </c>
      <c r="AF56" s="129">
        <f t="shared" si="6"/>
        <v>0</v>
      </c>
      <c r="AG56" s="129"/>
      <c r="AH56" s="129"/>
      <c r="AI56" s="115"/>
    </row>
    <row r="57" spans="1:35" ht="12.75" hidden="1" x14ac:dyDescent="0.25">
      <c r="A57" s="60" t="s">
        <v>57</v>
      </c>
      <c r="B57" s="118" t="str">
        <f>LOOKUP(Table2[[#This Row],[CODIGO]],SITIOS!A$2:A$24,SITIOS!B$2:B$24)</f>
        <v>Maíz El Capulín 1</v>
      </c>
      <c r="C57" s="61">
        <v>43302</v>
      </c>
      <c r="D57" s="121" t="str">
        <f t="shared" si="0"/>
        <v>jul-18</v>
      </c>
      <c r="E57" s="246" t="str">
        <f t="shared" si="1"/>
        <v>2018</v>
      </c>
      <c r="F57" s="62">
        <v>0.44444444444444442</v>
      </c>
      <c r="G57" s="63">
        <v>18</v>
      </c>
      <c r="H57" s="63">
        <v>15</v>
      </c>
      <c r="I57" s="63">
        <v>7</v>
      </c>
      <c r="J57" s="63">
        <v>6</v>
      </c>
      <c r="K57" s="63">
        <v>6</v>
      </c>
      <c r="L57" s="63">
        <f t="shared" si="2"/>
        <v>6</v>
      </c>
      <c r="M57" s="124">
        <f t="shared" si="3"/>
        <v>58.82352941176471</v>
      </c>
      <c r="N57" s="64">
        <v>2</v>
      </c>
      <c r="O57" s="64"/>
      <c r="P57" s="263">
        <f t="shared" si="4"/>
        <v>10</v>
      </c>
      <c r="Q57" s="66"/>
      <c r="R57" s="66"/>
      <c r="S57" s="270"/>
      <c r="T57" s="270"/>
      <c r="U57" s="62"/>
      <c r="V57" s="65"/>
      <c r="W57" s="65"/>
      <c r="X57" s="65"/>
      <c r="Y57" s="65"/>
      <c r="Z57" s="65"/>
      <c r="AA57" s="65"/>
      <c r="AB57" s="127" t="str">
        <f t="shared" si="5"/>
        <v/>
      </c>
      <c r="AC57" s="65"/>
      <c r="AD57" s="65"/>
      <c r="AE57" s="65"/>
      <c r="AF57" s="129" t="str">
        <f t="shared" si="6"/>
        <v/>
      </c>
      <c r="AG57" s="129"/>
      <c r="AH57" s="129"/>
      <c r="AI57" s="115"/>
    </row>
    <row r="58" spans="1:35" ht="12.75" hidden="1" x14ac:dyDescent="0.25">
      <c r="A58" s="60" t="s">
        <v>58</v>
      </c>
      <c r="B58" s="118" t="str">
        <f>LOOKUP(Table2[[#This Row],[CODIGO]],SITIOS!A$2:A$24,SITIOS!B$2:B$24)</f>
        <v>Maíz  El Capulín 2</v>
      </c>
      <c r="C58" s="61">
        <v>43302</v>
      </c>
      <c r="D58" s="121" t="str">
        <f t="shared" si="0"/>
        <v>jul-18</v>
      </c>
      <c r="E58" s="246" t="str">
        <f t="shared" si="1"/>
        <v>2018</v>
      </c>
      <c r="F58" s="62">
        <v>0.51041666666666663</v>
      </c>
      <c r="G58" s="63">
        <v>16</v>
      </c>
      <c r="H58" s="63">
        <v>15</v>
      </c>
      <c r="I58" s="63">
        <v>7.5</v>
      </c>
      <c r="J58" s="63">
        <v>6.2</v>
      </c>
      <c r="K58" s="63">
        <v>6.2</v>
      </c>
      <c r="L58" s="63">
        <f t="shared" si="2"/>
        <v>6.2</v>
      </c>
      <c r="M58" s="124">
        <f t="shared" si="3"/>
        <v>60.7843137254902</v>
      </c>
      <c r="N58" s="64">
        <v>1</v>
      </c>
      <c r="O58" s="64"/>
      <c r="P58" s="263">
        <f t="shared" si="4"/>
        <v>5</v>
      </c>
      <c r="Q58" s="66">
        <v>60</v>
      </c>
      <c r="R58" s="66">
        <v>30</v>
      </c>
      <c r="S58" s="270"/>
      <c r="T58" s="270"/>
      <c r="U58" s="62">
        <v>0.55555555555555558</v>
      </c>
      <c r="V58" s="65">
        <v>2</v>
      </c>
      <c r="W58" s="65">
        <v>32</v>
      </c>
      <c r="X58" s="65">
        <v>41</v>
      </c>
      <c r="Y58" s="65">
        <v>0</v>
      </c>
      <c r="Z58" s="65">
        <v>0</v>
      </c>
      <c r="AA58" s="65">
        <v>0</v>
      </c>
      <c r="AB58" s="127">
        <f t="shared" si="5"/>
        <v>0</v>
      </c>
      <c r="AC58" s="65">
        <v>4</v>
      </c>
      <c r="AD58" s="65">
        <v>0</v>
      </c>
      <c r="AE58" s="65">
        <v>15</v>
      </c>
      <c r="AF58" s="129">
        <f t="shared" si="6"/>
        <v>316.66666666666663</v>
      </c>
      <c r="AG58" s="129"/>
      <c r="AH58" s="129"/>
      <c r="AI58" s="115"/>
    </row>
    <row r="59" spans="1:35" ht="12.75" hidden="1" x14ac:dyDescent="0.25">
      <c r="A59" s="60" t="s">
        <v>100</v>
      </c>
      <c r="B59" s="118" t="str">
        <f>LOOKUP(Table2[[#This Row],[CODIGO]],SITIOS!A$2:A$24,SITIOS!B$2:B$24)</f>
        <v>Manantial Kinder</v>
      </c>
      <c r="C59" s="61">
        <v>43302</v>
      </c>
      <c r="D59" s="121" t="str">
        <f t="shared" si="0"/>
        <v>jul-18</v>
      </c>
      <c r="E59" s="246" t="str">
        <f t="shared" si="1"/>
        <v>2018</v>
      </c>
      <c r="F59" s="62">
        <v>0.54861111111111105</v>
      </c>
      <c r="G59" s="63">
        <v>21</v>
      </c>
      <c r="H59" s="63">
        <v>15</v>
      </c>
      <c r="I59" s="63">
        <v>7</v>
      </c>
      <c r="J59" s="63">
        <v>7.2</v>
      </c>
      <c r="K59" s="63">
        <v>7.2</v>
      </c>
      <c r="L59" s="63">
        <f t="shared" si="2"/>
        <v>7.2</v>
      </c>
      <c r="M59" s="124">
        <f t="shared" si="3"/>
        <v>70.588235294117652</v>
      </c>
      <c r="N59" s="64">
        <v>0</v>
      </c>
      <c r="O59" s="64"/>
      <c r="P59" s="263">
        <f t="shared" si="4"/>
        <v>2</v>
      </c>
      <c r="Q59" s="66">
        <v>45</v>
      </c>
      <c r="R59" s="66">
        <v>70</v>
      </c>
      <c r="S59" s="270">
        <v>1</v>
      </c>
      <c r="T59" s="270">
        <v>0.2</v>
      </c>
      <c r="U59" s="62"/>
      <c r="V59" s="65"/>
      <c r="W59" s="65"/>
      <c r="X59" s="65"/>
      <c r="Y59" s="65"/>
      <c r="Z59" s="65"/>
      <c r="AA59" s="65"/>
      <c r="AB59" s="127" t="str">
        <f t="shared" si="5"/>
        <v/>
      </c>
      <c r="AC59" s="65"/>
      <c r="AD59" s="65"/>
      <c r="AE59" s="65"/>
      <c r="AF59" s="129" t="str">
        <f t="shared" si="6"/>
        <v/>
      </c>
      <c r="AG59" s="129"/>
      <c r="AH59" s="129"/>
      <c r="AI59" s="115"/>
    </row>
    <row r="60" spans="1:35" ht="12.75" hidden="1" x14ac:dyDescent="0.25">
      <c r="A60" s="60" t="s">
        <v>52</v>
      </c>
      <c r="B60" s="118" t="str">
        <f>LOOKUP(Table2[[#This Row],[CODIGO]],SITIOS!A$2:A$24,SITIOS!B$2:B$24)</f>
        <v>Papa El Potrero 1</v>
      </c>
      <c r="C60" s="61">
        <v>43302</v>
      </c>
      <c r="D60" s="121" t="str">
        <f t="shared" si="0"/>
        <v>jul-18</v>
      </c>
      <c r="E60" s="246" t="str">
        <f t="shared" si="1"/>
        <v>2018</v>
      </c>
      <c r="F60" s="62">
        <v>0.4548611111111111</v>
      </c>
      <c r="G60" s="63">
        <v>15</v>
      </c>
      <c r="H60" s="63">
        <v>15</v>
      </c>
      <c r="I60" s="63">
        <v>7.5</v>
      </c>
      <c r="J60" s="63">
        <v>6.4</v>
      </c>
      <c r="K60" s="63">
        <v>6.6</v>
      </c>
      <c r="L60" s="63">
        <f t="shared" si="2"/>
        <v>6.5</v>
      </c>
      <c r="M60" s="124">
        <f t="shared" si="3"/>
        <v>63.725490196078439</v>
      </c>
      <c r="N60" s="64">
        <v>2</v>
      </c>
      <c r="O60" s="64"/>
      <c r="P60" s="263">
        <f t="shared" si="4"/>
        <v>10</v>
      </c>
      <c r="Q60" s="66"/>
      <c r="R60" s="66"/>
      <c r="S60" s="270"/>
      <c r="T60" s="270"/>
      <c r="U60" s="62"/>
      <c r="V60" s="65"/>
      <c r="W60" s="65"/>
      <c r="X60" s="65"/>
      <c r="Y60" s="65"/>
      <c r="Z60" s="65"/>
      <c r="AA60" s="65"/>
      <c r="AB60" s="127" t="str">
        <f t="shared" si="5"/>
        <v/>
      </c>
      <c r="AC60" s="65"/>
      <c r="AD60" s="65"/>
      <c r="AE60" s="65"/>
      <c r="AF60" s="129" t="str">
        <f t="shared" si="6"/>
        <v/>
      </c>
      <c r="AG60" s="129"/>
      <c r="AH60" s="129"/>
      <c r="AI60" s="115"/>
    </row>
    <row r="61" spans="1:35" ht="12.75" hidden="1" x14ac:dyDescent="0.25">
      <c r="A61" s="60" t="s">
        <v>53</v>
      </c>
      <c r="B61" s="118" t="str">
        <f>LOOKUP(Table2[[#This Row],[CODIGO]],SITIOS!A$2:A$24,SITIOS!B$2:B$24)</f>
        <v>Papa El Potrero 2</v>
      </c>
      <c r="C61" s="61">
        <v>43302</v>
      </c>
      <c r="D61" s="121" t="str">
        <f t="shared" si="0"/>
        <v>jul-18</v>
      </c>
      <c r="E61" s="246" t="str">
        <f t="shared" si="1"/>
        <v>2018</v>
      </c>
      <c r="F61" s="62">
        <v>0.55555555555555558</v>
      </c>
      <c r="G61" s="63">
        <v>18</v>
      </c>
      <c r="H61" s="63">
        <v>15.5</v>
      </c>
      <c r="I61" s="63">
        <v>7.5</v>
      </c>
      <c r="J61" s="63">
        <v>6.4</v>
      </c>
      <c r="K61" s="63">
        <v>6.4</v>
      </c>
      <c r="L61" s="63">
        <f t="shared" si="2"/>
        <v>6.4</v>
      </c>
      <c r="M61" s="124">
        <f t="shared" si="3"/>
        <v>62.745098039215698</v>
      </c>
      <c r="N61" s="64">
        <v>1</v>
      </c>
      <c r="O61" s="64"/>
      <c r="P61" s="263">
        <f t="shared" si="4"/>
        <v>5</v>
      </c>
      <c r="Q61" s="66"/>
      <c r="R61" s="66"/>
      <c r="S61" s="270"/>
      <c r="T61" s="270"/>
      <c r="U61" s="62">
        <v>0.58333333333333337</v>
      </c>
      <c r="V61" s="65">
        <v>2</v>
      </c>
      <c r="W61" s="65">
        <v>32</v>
      </c>
      <c r="X61" s="65">
        <v>41</v>
      </c>
      <c r="Y61" s="65">
        <v>18</v>
      </c>
      <c r="Z61" s="65">
        <v>32</v>
      </c>
      <c r="AA61" s="65">
        <v>23</v>
      </c>
      <c r="AB61" s="127">
        <f t="shared" si="5"/>
        <v>1216.6666666666665</v>
      </c>
      <c r="AC61" s="65">
        <v>33</v>
      </c>
      <c r="AD61" s="65">
        <v>12</v>
      </c>
      <c r="AE61" s="65">
        <v>38</v>
      </c>
      <c r="AF61" s="129">
        <f t="shared" si="6"/>
        <v>1383.3333333333335</v>
      </c>
      <c r="AG61" s="129"/>
      <c r="AH61" s="129"/>
      <c r="AI61" s="115"/>
    </row>
    <row r="62" spans="1:35" ht="12.75" hidden="1" x14ac:dyDescent="0.25">
      <c r="A62" s="60" t="s">
        <v>54</v>
      </c>
      <c r="B62" s="118" t="str">
        <f>LOOKUP(Table2[[#This Row],[CODIGO]],SITIOS!A$2:A$24,SITIOS!B$2:B$24)</f>
        <v>Papa la Providencia 1</v>
      </c>
      <c r="C62" s="61">
        <v>43302</v>
      </c>
      <c r="D62" s="121" t="str">
        <f t="shared" si="0"/>
        <v>jul-18</v>
      </c>
      <c r="E62" s="246" t="str">
        <f t="shared" si="1"/>
        <v>2018</v>
      </c>
      <c r="F62" s="62">
        <v>0.46180555555555558</v>
      </c>
      <c r="G62" s="63">
        <v>15.5</v>
      </c>
      <c r="H62" s="63">
        <v>13.5</v>
      </c>
      <c r="I62" s="63">
        <v>7</v>
      </c>
      <c r="J62" s="63">
        <v>6.2</v>
      </c>
      <c r="K62" s="63">
        <v>6.6</v>
      </c>
      <c r="L62" s="63">
        <f t="shared" si="2"/>
        <v>6.4</v>
      </c>
      <c r="M62" s="124">
        <f t="shared" si="3"/>
        <v>60.377358490566046</v>
      </c>
      <c r="N62" s="64"/>
      <c r="O62" s="64">
        <v>4</v>
      </c>
      <c r="P62" s="263">
        <f t="shared" si="4"/>
        <v>40</v>
      </c>
      <c r="Q62" s="66"/>
      <c r="R62" s="66"/>
      <c r="S62" s="270"/>
      <c r="T62" s="270"/>
      <c r="U62" s="62"/>
      <c r="V62" s="65"/>
      <c r="W62" s="65"/>
      <c r="X62" s="65"/>
      <c r="Y62" s="65"/>
      <c r="Z62" s="65"/>
      <c r="AA62" s="65"/>
      <c r="AB62" s="127" t="str">
        <f t="shared" si="5"/>
        <v/>
      </c>
      <c r="AC62" s="65"/>
      <c r="AD62" s="65"/>
      <c r="AE62" s="65"/>
      <c r="AF62" s="129" t="str">
        <f t="shared" si="6"/>
        <v/>
      </c>
      <c r="AG62" s="129"/>
      <c r="AH62" s="129"/>
      <c r="AI62" s="115"/>
    </row>
    <row r="63" spans="1:35" ht="12.75" hidden="1" x14ac:dyDescent="0.25">
      <c r="A63" s="60" t="s">
        <v>59</v>
      </c>
      <c r="B63" s="118" t="str">
        <f>LOOKUP(Table2[[#This Row],[CODIGO]],SITIOS!A$2:A$24,SITIOS!B$2:B$24)</f>
        <v>Papa la Providencia 2</v>
      </c>
      <c r="C63" s="61">
        <v>43302</v>
      </c>
      <c r="D63" s="121" t="str">
        <f t="shared" si="0"/>
        <v>jul-18</v>
      </c>
      <c r="E63" s="246" t="str">
        <f t="shared" si="1"/>
        <v>2018</v>
      </c>
      <c r="F63" s="62">
        <v>0.5625</v>
      </c>
      <c r="G63" s="63">
        <v>21.5</v>
      </c>
      <c r="H63" s="63">
        <v>17</v>
      </c>
      <c r="I63" s="63">
        <v>6</v>
      </c>
      <c r="J63" s="63">
        <v>5</v>
      </c>
      <c r="K63" s="63">
        <v>5.2</v>
      </c>
      <c r="L63" s="63">
        <f t="shared" si="2"/>
        <v>5.0999999999999996</v>
      </c>
      <c r="M63" s="124">
        <f t="shared" si="3"/>
        <v>52.040816326530603</v>
      </c>
      <c r="N63" s="64"/>
      <c r="O63" s="64">
        <v>5</v>
      </c>
      <c r="P63" s="263">
        <f t="shared" si="4"/>
        <v>50</v>
      </c>
      <c r="Q63" s="66"/>
      <c r="R63" s="66"/>
      <c r="S63" s="270"/>
      <c r="T63" s="270"/>
      <c r="U63" s="62"/>
      <c r="V63" s="65">
        <v>2</v>
      </c>
      <c r="W63" s="65">
        <v>32</v>
      </c>
      <c r="X63" s="65">
        <v>41</v>
      </c>
      <c r="Y63" s="65">
        <v>1</v>
      </c>
      <c r="Z63" s="65">
        <v>0</v>
      </c>
      <c r="AA63" s="65">
        <v>2</v>
      </c>
      <c r="AB63" s="127">
        <f t="shared" si="5"/>
        <v>50</v>
      </c>
      <c r="AC63" s="65">
        <v>68</v>
      </c>
      <c r="AD63" s="65">
        <v>57</v>
      </c>
      <c r="AE63" s="65">
        <v>44</v>
      </c>
      <c r="AF63" s="129">
        <f t="shared" si="6"/>
        <v>2816.666666666667</v>
      </c>
      <c r="AG63" s="129"/>
      <c r="AH63" s="129"/>
      <c r="AI63" s="115"/>
    </row>
    <row r="64" spans="1:35" ht="12.75" hidden="1" x14ac:dyDescent="0.25">
      <c r="A64" s="60" t="s">
        <v>42</v>
      </c>
      <c r="B64" s="118" t="str">
        <f>LOOKUP(Table2[[#This Row],[CODIGO]],SITIOS!A$2:A$24,SITIOS!B$2:B$24)</f>
        <v>Planta de tratamiento (Antes)</v>
      </c>
      <c r="C64" s="61">
        <v>43302</v>
      </c>
      <c r="D64" s="121" t="str">
        <f t="shared" si="0"/>
        <v>jul-18</v>
      </c>
      <c r="E64" s="246" t="str">
        <f t="shared" si="1"/>
        <v>2018</v>
      </c>
      <c r="F64" s="62">
        <v>0.43055555555555558</v>
      </c>
      <c r="G64" s="63">
        <v>23</v>
      </c>
      <c r="H64" s="63">
        <v>18</v>
      </c>
      <c r="I64" s="63">
        <v>7</v>
      </c>
      <c r="J64" s="63">
        <v>6.2</v>
      </c>
      <c r="K64" s="63">
        <v>6.2</v>
      </c>
      <c r="L64" s="63">
        <f t="shared" si="2"/>
        <v>6.2</v>
      </c>
      <c r="M64" s="124">
        <f t="shared" si="3"/>
        <v>64.583333333333343</v>
      </c>
      <c r="N64" s="64"/>
      <c r="O64" s="64">
        <v>6</v>
      </c>
      <c r="P64" s="263">
        <f t="shared" si="4"/>
        <v>60</v>
      </c>
      <c r="Q64" s="66">
        <v>65</v>
      </c>
      <c r="R64" s="66">
        <v>40</v>
      </c>
      <c r="S64" s="270">
        <v>4.4000000000000004</v>
      </c>
      <c r="T64" s="270">
        <v>0.5</v>
      </c>
      <c r="U64" s="62">
        <v>0.46527777777777773</v>
      </c>
      <c r="V64" s="65">
        <v>1</v>
      </c>
      <c r="W64" s="65">
        <v>32</v>
      </c>
      <c r="X64" s="65">
        <v>41</v>
      </c>
      <c r="Y64" s="65">
        <v>195</v>
      </c>
      <c r="Z64" s="65">
        <v>163</v>
      </c>
      <c r="AA64" s="65">
        <v>165</v>
      </c>
      <c r="AB64" s="127">
        <f t="shared" si="5"/>
        <v>17433.333333333336</v>
      </c>
      <c r="AC64" s="65">
        <v>37</v>
      </c>
      <c r="AD64" s="65">
        <v>42</v>
      </c>
      <c r="AE64" s="65">
        <v>39</v>
      </c>
      <c r="AF64" s="129">
        <f t="shared" si="6"/>
        <v>3933.3333333333335</v>
      </c>
      <c r="AG64" s="129"/>
      <c r="AH64" s="129"/>
      <c r="AI64" s="115"/>
    </row>
    <row r="65" spans="1:35" ht="12.75" hidden="1" x14ac:dyDescent="0.25">
      <c r="A65" s="60" t="s">
        <v>43</v>
      </c>
      <c r="B65" s="118" t="str">
        <f>LOOKUP(Table2[[#This Row],[CODIGO]],SITIOS!A$2:A$24,SITIOS!B$2:B$24)</f>
        <v>Planta de tratamiento (Después)</v>
      </c>
      <c r="C65" s="61">
        <v>43302</v>
      </c>
      <c r="D65" s="121" t="str">
        <f t="shared" si="0"/>
        <v>jul-18</v>
      </c>
      <c r="E65" s="246" t="str">
        <f t="shared" si="1"/>
        <v>2018</v>
      </c>
      <c r="F65" s="62">
        <v>0.47638888888888892</v>
      </c>
      <c r="G65" s="63">
        <v>23.5</v>
      </c>
      <c r="H65" s="63">
        <v>18</v>
      </c>
      <c r="I65" s="63">
        <v>7</v>
      </c>
      <c r="J65" s="63">
        <v>6</v>
      </c>
      <c r="K65" s="63">
        <v>5.8</v>
      </c>
      <c r="L65" s="63">
        <f t="shared" si="2"/>
        <v>5.9</v>
      </c>
      <c r="M65" s="124">
        <f t="shared" si="3"/>
        <v>61.458333333333336</v>
      </c>
      <c r="N65" s="64"/>
      <c r="O65" s="64">
        <v>5</v>
      </c>
      <c r="P65" s="263">
        <f t="shared" si="4"/>
        <v>50</v>
      </c>
      <c r="Q65" s="66">
        <v>65</v>
      </c>
      <c r="R65" s="66">
        <v>50</v>
      </c>
      <c r="S65" s="270">
        <v>2.2000000000000002</v>
      </c>
      <c r="T65" s="270">
        <v>0.5</v>
      </c>
      <c r="U65" s="62">
        <v>0.48958333333333331</v>
      </c>
      <c r="V65" s="65">
        <v>1</v>
      </c>
      <c r="W65" s="65">
        <v>32</v>
      </c>
      <c r="X65" s="65">
        <v>41</v>
      </c>
      <c r="Y65" s="65">
        <v>201</v>
      </c>
      <c r="Z65" s="65">
        <v>136</v>
      </c>
      <c r="AA65" s="65">
        <v>199</v>
      </c>
      <c r="AB65" s="127">
        <f t="shared" si="5"/>
        <v>17866.666666666664</v>
      </c>
      <c r="AC65" s="65">
        <v>52</v>
      </c>
      <c r="AD65" s="65">
        <v>64</v>
      </c>
      <c r="AE65" s="65">
        <v>42</v>
      </c>
      <c r="AF65" s="129">
        <f t="shared" si="6"/>
        <v>5266.6666666666661</v>
      </c>
      <c r="AG65" s="129"/>
      <c r="AH65" s="129"/>
      <c r="AI65" s="115"/>
    </row>
    <row r="66" spans="1:35" ht="12.75" hidden="1" x14ac:dyDescent="0.25">
      <c r="A66" s="60" t="s">
        <v>56</v>
      </c>
      <c r="B66" s="118" t="str">
        <f>LOOKUP(Table2[[#This Row],[CODIGO]],SITIOS!A$2:A$24,SITIOS!B$2:B$24)</f>
        <v>El Recodo (Después del Hospital)</v>
      </c>
      <c r="C66" s="61">
        <v>43302</v>
      </c>
      <c r="D66" s="121" t="str">
        <f t="shared" ref="D66:D129" si="7">TEXT(C66,"mmm-aa")</f>
        <v>jul-18</v>
      </c>
      <c r="E66" s="246" t="str">
        <f t="shared" ref="E66:E129" si="8">TEXT(D66,"aaaa")</f>
        <v>2018</v>
      </c>
      <c r="F66" s="62">
        <v>0.49791666666666662</v>
      </c>
      <c r="G66" s="63">
        <v>21</v>
      </c>
      <c r="H66" s="63">
        <v>15</v>
      </c>
      <c r="I66" s="63">
        <v>7</v>
      </c>
      <c r="J66" s="63">
        <v>6.6</v>
      </c>
      <c r="K66" s="63">
        <v>6.8</v>
      </c>
      <c r="L66" s="63">
        <f t="shared" ref="L66:L129" si="9">IF(AND(J66="",K66=""),"N/A",AVERAGE(J66:K66))</f>
        <v>6.6999999999999993</v>
      </c>
      <c r="M66" s="124">
        <f t="shared" ref="M66:M129" si="10">IF(L66="N/A","N/A",IF(AND(H66&gt;=5,H66&lt;6),(L66/12.8)*100,IF(AND(H66&gt;=6,H66&lt;7),(L66/12.5)*100,IF(AND(H66&gt;=7,H66&lt;8),(L66/12.2)*100,IF(AND(H66&gt;=8,H66&lt;9),(L66/11.9)*100,IF(AND(H66&gt;=9,H66&lt;10),(L66/11.6)*100,IF(AND(H66&gt;=10,H66&lt;11),(L66/11.3)*100,IF(AND(H66&gt;=11,H66&lt;12),(L66/11.1)*100,IF(AND(H66&gt;=12,H66&lt;13),(L66/10.9)*100,IF(AND(H66&gt;=13,H66&lt;14),(L66/10.6)*100,IF(AND(H66&gt;=14,H66&lt;15),(L66/10.4)*100,IF(AND(H66&gt;=15,H66&lt;16),(L66/10.2)*100,IF(AND(H66&gt;=16,H66&lt;17),(L66/10)*100,IF(AND(H66&gt;=17,H66&lt;18),(L66/9.8)*100,IF(AND(H66&gt;=18,H66&lt;19),(L66/9.6)*100,IF(AND(H66&gt;=19,H66&lt;20),(L66/9.4)*100,IF(AND(H66&gt;=20,H66&lt;21),(L66/9.2)*100,IF(AND(H66&gt;=21,H66&lt;22),(L66/9)*100,IF(AND(H66&gt;=22,H66&lt;23),(L66/8.9)*100,IF(AND(H66&gt;=23,H66&lt;24),(L66/8.7)*100,IF(AND(H66&gt;=24,H66&lt;25),(L66/8.6)*100,IF(AND(H66&gt;=25,H66&lt;26),(L66/8.4)*100,IF(AND(H66&gt;=26,H66&lt;27),(L66/8.2)*100,IF(AND(H66&gt;=27,H66&lt;28),(L66/8.1)*100,IF(AND(H66&gt;=28,H66&lt;29),(L66/7.9)*100,IF(AND(H66&gt;=29,H66&lt;30),(L66/7.8)*100,(L66/7.7)*100))))))))))))))))))))))))))</f>
        <v>65.686274509803923</v>
      </c>
      <c r="N66" s="64">
        <v>2</v>
      </c>
      <c r="O66" s="64"/>
      <c r="P66" s="263">
        <f t="shared" ref="P66:P129" si="11">IF(N66="MUY TURBIA","MUY TURBIA",IF(N66&gt;0,N66*5,IF(N66="",O66*10,2)))</f>
        <v>10</v>
      </c>
      <c r="Q66" s="66">
        <v>40</v>
      </c>
      <c r="R66" s="66">
        <v>40</v>
      </c>
      <c r="S66" s="270">
        <v>0.2</v>
      </c>
      <c r="T66" s="270">
        <v>0.2</v>
      </c>
      <c r="U66" s="62">
        <v>0.50972222222222219</v>
      </c>
      <c r="V66" s="65">
        <v>1</v>
      </c>
      <c r="W66" s="65">
        <v>32</v>
      </c>
      <c r="X66" s="65">
        <v>41</v>
      </c>
      <c r="Y66" s="65">
        <v>18</v>
      </c>
      <c r="Z66" s="65">
        <v>14</v>
      </c>
      <c r="AA66" s="65">
        <v>28</v>
      </c>
      <c r="AB66" s="127">
        <f t="shared" ref="AB66:AB129" si="12">IF($V66&lt;&gt;"",((Y66+Z66+AA66)/3)*100/$V66,"")</f>
        <v>2000</v>
      </c>
      <c r="AC66" s="65">
        <v>7</v>
      </c>
      <c r="AD66" s="65">
        <v>8</v>
      </c>
      <c r="AE66" s="65">
        <v>6</v>
      </c>
      <c r="AF66" s="129">
        <f t="shared" ref="AF66:AF129" si="13">IF($V66&lt;&gt;"",((AC66+AD66+AE66)/3)*100/$V66,"")</f>
        <v>700</v>
      </c>
      <c r="AG66" s="129"/>
      <c r="AH66" s="129"/>
      <c r="AI66" s="115"/>
    </row>
    <row r="67" spans="1:35" ht="12.75" hidden="1" x14ac:dyDescent="0.25">
      <c r="A67" s="60" t="s">
        <v>55</v>
      </c>
      <c r="B67" s="118" t="str">
        <f>LOOKUP(Table2[[#This Row],[CODIGO]],SITIOS!A$2:A$24,SITIOS!B$2:B$24)</f>
        <v>El Salto</v>
      </c>
      <c r="C67" s="61">
        <v>43302</v>
      </c>
      <c r="D67" s="121" t="str">
        <f t="shared" si="7"/>
        <v>jul-18</v>
      </c>
      <c r="E67" s="246" t="str">
        <f t="shared" si="8"/>
        <v>2018</v>
      </c>
      <c r="F67" s="62">
        <v>0.43263888888888885</v>
      </c>
      <c r="G67" s="63">
        <v>17</v>
      </c>
      <c r="H67" s="63">
        <v>13</v>
      </c>
      <c r="I67" s="63">
        <v>7</v>
      </c>
      <c r="J67" s="63">
        <v>7</v>
      </c>
      <c r="K67" s="63">
        <v>7</v>
      </c>
      <c r="L67" s="63">
        <f t="shared" si="9"/>
        <v>7</v>
      </c>
      <c r="M67" s="124">
        <f t="shared" si="10"/>
        <v>66.037735849056617</v>
      </c>
      <c r="N67" s="64">
        <v>2</v>
      </c>
      <c r="O67" s="64"/>
      <c r="P67" s="263">
        <f t="shared" si="11"/>
        <v>10</v>
      </c>
      <c r="Q67" s="66">
        <v>45</v>
      </c>
      <c r="R67" s="66">
        <v>50</v>
      </c>
      <c r="S67" s="270">
        <v>1.6</v>
      </c>
      <c r="T67" s="270">
        <v>0.6</v>
      </c>
      <c r="U67" s="62">
        <v>0.45833333333333331</v>
      </c>
      <c r="V67" s="65">
        <v>1</v>
      </c>
      <c r="W67" s="65">
        <v>32</v>
      </c>
      <c r="X67" s="65">
        <v>41</v>
      </c>
      <c r="Y67" s="65">
        <v>22</v>
      </c>
      <c r="Z67" s="65">
        <v>44</v>
      </c>
      <c r="AA67" s="65">
        <v>31</v>
      </c>
      <c r="AB67" s="127">
        <f t="shared" si="12"/>
        <v>3233.3333333333335</v>
      </c>
      <c r="AC67" s="65">
        <v>8</v>
      </c>
      <c r="AD67" s="65">
        <v>12</v>
      </c>
      <c r="AE67" s="65">
        <v>16</v>
      </c>
      <c r="AF67" s="129">
        <f t="shared" si="13"/>
        <v>1200</v>
      </c>
      <c r="AG67" s="129"/>
      <c r="AH67" s="129"/>
      <c r="AI67" s="115"/>
    </row>
    <row r="68" spans="1:35" ht="12.75" hidden="1" x14ac:dyDescent="0.25">
      <c r="A68" s="60" t="s">
        <v>46</v>
      </c>
      <c r="B68" s="118" t="str">
        <f>LOOKUP(Table2[[#This Row],[CODIGO]],SITIOS!A$2:A$24,SITIOS!B$2:B$24)</f>
        <v>Haba Rincón de Guadalupe 1</v>
      </c>
      <c r="C68" s="61">
        <v>43336</v>
      </c>
      <c r="D68" s="121" t="str">
        <f t="shared" si="7"/>
        <v>ago-18</v>
      </c>
      <c r="E68" s="246" t="str">
        <f t="shared" si="8"/>
        <v>2018</v>
      </c>
      <c r="F68" s="62">
        <v>0.56458333333333333</v>
      </c>
      <c r="G68" s="63">
        <v>14</v>
      </c>
      <c r="H68" s="63">
        <v>12</v>
      </c>
      <c r="I68" s="63">
        <v>8</v>
      </c>
      <c r="J68" s="63">
        <v>6.2</v>
      </c>
      <c r="K68" s="63">
        <v>6.8</v>
      </c>
      <c r="L68" s="63">
        <f t="shared" si="9"/>
        <v>6.5</v>
      </c>
      <c r="M68" s="124">
        <f t="shared" si="10"/>
        <v>59.633027522935777</v>
      </c>
      <c r="N68" s="64"/>
      <c r="O68" s="64">
        <v>6</v>
      </c>
      <c r="P68" s="263">
        <f t="shared" si="11"/>
        <v>60</v>
      </c>
      <c r="Q68" s="66">
        <v>45</v>
      </c>
      <c r="R68" s="66">
        <v>30</v>
      </c>
      <c r="S68" s="270"/>
      <c r="T68" s="270"/>
      <c r="U68" s="62"/>
      <c r="V68" s="65"/>
      <c r="W68" s="65"/>
      <c r="X68" s="65"/>
      <c r="Y68" s="65"/>
      <c r="Z68" s="65"/>
      <c r="AA68" s="65"/>
      <c r="AB68" s="127" t="str">
        <f t="shared" si="12"/>
        <v/>
      </c>
      <c r="AC68" s="65"/>
      <c r="AD68" s="65"/>
      <c r="AE68" s="65"/>
      <c r="AF68" s="129" t="str">
        <f t="shared" si="13"/>
        <v/>
      </c>
      <c r="AG68" s="129"/>
      <c r="AH68" s="129"/>
      <c r="AI68" s="115"/>
    </row>
    <row r="69" spans="1:35" ht="12.75" hidden="1" x14ac:dyDescent="0.25">
      <c r="A69" s="60" t="s">
        <v>47</v>
      </c>
      <c r="B69" s="118" t="str">
        <f>LOOKUP(Table2[[#This Row],[CODIGO]],SITIOS!A$2:A$24,SITIOS!B$2:B$24)</f>
        <v>Haba Rincón de Guadalupe 2</v>
      </c>
      <c r="C69" s="61">
        <v>43336</v>
      </c>
      <c r="D69" s="121" t="str">
        <f t="shared" si="7"/>
        <v>ago-18</v>
      </c>
      <c r="E69" s="246" t="str">
        <f t="shared" si="8"/>
        <v>2018</v>
      </c>
      <c r="F69" s="62">
        <v>0.5625</v>
      </c>
      <c r="G69" s="63">
        <v>17</v>
      </c>
      <c r="H69" s="63">
        <v>14</v>
      </c>
      <c r="I69" s="63">
        <v>7.5</v>
      </c>
      <c r="J69" s="63">
        <v>7</v>
      </c>
      <c r="K69" s="63">
        <v>7</v>
      </c>
      <c r="L69" s="63">
        <f t="shared" si="9"/>
        <v>7</v>
      </c>
      <c r="M69" s="124">
        <f t="shared" si="10"/>
        <v>67.307692307692307</v>
      </c>
      <c r="N69" s="64"/>
      <c r="O69" s="64">
        <v>7</v>
      </c>
      <c r="P69" s="263">
        <f t="shared" si="11"/>
        <v>70</v>
      </c>
      <c r="Q69" s="66">
        <v>45</v>
      </c>
      <c r="R69" s="66">
        <v>20</v>
      </c>
      <c r="S69" s="270"/>
      <c r="T69" s="270"/>
      <c r="U69" s="62">
        <v>0.62361111111111112</v>
      </c>
      <c r="V69" s="65">
        <v>2</v>
      </c>
      <c r="W69" s="65">
        <v>33</v>
      </c>
      <c r="X69" s="65">
        <v>38</v>
      </c>
      <c r="Y69" s="65">
        <v>5</v>
      </c>
      <c r="Z69" s="65">
        <v>5</v>
      </c>
      <c r="AA69" s="65">
        <v>4</v>
      </c>
      <c r="AB69" s="127">
        <f t="shared" si="12"/>
        <v>233.33333333333334</v>
      </c>
      <c r="AC69" s="65">
        <v>71</v>
      </c>
      <c r="AD69" s="65">
        <v>90</v>
      </c>
      <c r="AE69" s="65">
        <v>53</v>
      </c>
      <c r="AF69" s="129">
        <f t="shared" si="13"/>
        <v>3566.6666666666665</v>
      </c>
      <c r="AG69" s="129"/>
      <c r="AH69" s="129"/>
      <c r="AI69" s="115"/>
    </row>
    <row r="70" spans="1:35" ht="12.75" hidden="1" x14ac:dyDescent="0.25">
      <c r="A70" s="60" t="s">
        <v>44</v>
      </c>
      <c r="B70" s="118" t="str">
        <f>LOOKUP(Table2[[#This Row],[CODIGO]],SITIOS!A$2:A$24,SITIOS!B$2:B$24)</f>
        <v>Haba San Lucas 1</v>
      </c>
      <c r="C70" s="61">
        <v>43336</v>
      </c>
      <c r="D70" s="121" t="str">
        <f t="shared" si="7"/>
        <v>ago-18</v>
      </c>
      <c r="E70" s="246" t="str">
        <f t="shared" si="8"/>
        <v>2018</v>
      </c>
      <c r="F70" s="62">
        <v>0.5625</v>
      </c>
      <c r="G70" s="63">
        <v>18</v>
      </c>
      <c r="H70" s="63">
        <v>15</v>
      </c>
      <c r="I70" s="63">
        <v>8</v>
      </c>
      <c r="J70" s="63">
        <v>6</v>
      </c>
      <c r="K70" s="63">
        <v>6.2</v>
      </c>
      <c r="L70" s="63">
        <f t="shared" si="9"/>
        <v>6.1</v>
      </c>
      <c r="M70" s="124">
        <f t="shared" si="10"/>
        <v>59.803921568627452</v>
      </c>
      <c r="N70" s="64">
        <v>1</v>
      </c>
      <c r="O70" s="64"/>
      <c r="P70" s="263">
        <f t="shared" si="11"/>
        <v>5</v>
      </c>
      <c r="Q70" s="66">
        <v>70</v>
      </c>
      <c r="R70" s="66">
        <v>30</v>
      </c>
      <c r="S70" s="270"/>
      <c r="T70" s="270"/>
      <c r="U70" s="62"/>
      <c r="V70" s="65"/>
      <c r="W70" s="65"/>
      <c r="X70" s="65"/>
      <c r="Y70" s="65"/>
      <c r="Z70" s="65"/>
      <c r="AA70" s="65"/>
      <c r="AB70" s="127" t="str">
        <f t="shared" si="12"/>
        <v/>
      </c>
      <c r="AC70" s="65"/>
      <c r="AD70" s="65"/>
      <c r="AE70" s="65"/>
      <c r="AF70" s="129" t="str">
        <f t="shared" si="13"/>
        <v/>
      </c>
      <c r="AG70" s="129"/>
      <c r="AH70" s="129"/>
      <c r="AI70" s="115"/>
    </row>
    <row r="71" spans="1:35" ht="12.75" hidden="1" x14ac:dyDescent="0.25">
      <c r="A71" s="60" t="s">
        <v>45</v>
      </c>
      <c r="B71" s="118" t="str">
        <f>LOOKUP(Table2[[#This Row],[CODIGO]],SITIOS!A$2:A$24,SITIOS!B$2:B$24)</f>
        <v>Haba San Lucas 2</v>
      </c>
      <c r="C71" s="61">
        <v>43336</v>
      </c>
      <c r="D71" s="121" t="str">
        <f t="shared" si="7"/>
        <v>ago-18</v>
      </c>
      <c r="E71" s="246" t="str">
        <f t="shared" si="8"/>
        <v>2018</v>
      </c>
      <c r="F71" s="62">
        <v>0.57291666666666663</v>
      </c>
      <c r="G71" s="63">
        <v>15</v>
      </c>
      <c r="H71" s="63">
        <v>14.5</v>
      </c>
      <c r="I71" s="63">
        <v>8</v>
      </c>
      <c r="J71" s="63">
        <v>6.6</v>
      </c>
      <c r="K71" s="63">
        <v>6.4</v>
      </c>
      <c r="L71" s="63">
        <f t="shared" si="9"/>
        <v>6.5</v>
      </c>
      <c r="M71" s="124">
        <f t="shared" si="10"/>
        <v>62.5</v>
      </c>
      <c r="N71" s="64">
        <v>2</v>
      </c>
      <c r="O71" s="64"/>
      <c r="P71" s="263">
        <f t="shared" si="11"/>
        <v>10</v>
      </c>
      <c r="Q71" s="66">
        <v>70</v>
      </c>
      <c r="R71" s="66">
        <v>30</v>
      </c>
      <c r="S71" s="270"/>
      <c r="T71" s="270"/>
      <c r="U71" s="62">
        <v>0.61805555555555558</v>
      </c>
      <c r="V71" s="65">
        <v>1</v>
      </c>
      <c r="W71" s="65">
        <v>33</v>
      </c>
      <c r="X71" s="65">
        <v>38</v>
      </c>
      <c r="Y71" s="65">
        <v>0</v>
      </c>
      <c r="Z71" s="65">
        <v>2</v>
      </c>
      <c r="AA71" s="65">
        <v>0</v>
      </c>
      <c r="AB71" s="127">
        <f t="shared" si="12"/>
        <v>66.666666666666657</v>
      </c>
      <c r="AC71" s="65">
        <v>132</v>
      </c>
      <c r="AD71" s="65">
        <v>106</v>
      </c>
      <c r="AE71" s="65">
        <v>65</v>
      </c>
      <c r="AF71" s="129">
        <f t="shared" si="13"/>
        <v>10100</v>
      </c>
      <c r="AG71" s="129"/>
      <c r="AH71" s="129"/>
      <c r="AI71" s="115"/>
    </row>
    <row r="72" spans="1:35" ht="12.75" hidden="1" x14ac:dyDescent="0.25">
      <c r="A72" s="60" t="s">
        <v>42</v>
      </c>
      <c r="B72" s="118" t="str">
        <f>LOOKUP(Table2[[#This Row],[CODIGO]],SITIOS!A$2:A$24,SITIOS!B$2:B$24)</f>
        <v>Planta de tratamiento (Antes)</v>
      </c>
      <c r="C72" s="61">
        <v>43336</v>
      </c>
      <c r="D72" s="121" t="str">
        <f t="shared" si="7"/>
        <v>ago-18</v>
      </c>
      <c r="E72" s="246" t="str">
        <f t="shared" si="8"/>
        <v>2018</v>
      </c>
      <c r="F72" s="62">
        <v>0.66527777777777775</v>
      </c>
      <c r="G72" s="63">
        <v>17.5</v>
      </c>
      <c r="H72" s="63">
        <v>15</v>
      </c>
      <c r="I72" s="63">
        <v>7</v>
      </c>
      <c r="J72" s="63">
        <v>5.2</v>
      </c>
      <c r="K72" s="63">
        <v>5.4</v>
      </c>
      <c r="L72" s="63">
        <f t="shared" si="9"/>
        <v>5.3000000000000007</v>
      </c>
      <c r="M72" s="124">
        <f t="shared" si="10"/>
        <v>51.960784313725505</v>
      </c>
      <c r="N72" s="64"/>
      <c r="O72" s="64">
        <v>3</v>
      </c>
      <c r="P72" s="263">
        <f t="shared" si="11"/>
        <v>30</v>
      </c>
      <c r="Q72" s="66">
        <v>60</v>
      </c>
      <c r="R72" s="66">
        <v>50</v>
      </c>
      <c r="S72" s="270"/>
      <c r="T72" s="270"/>
      <c r="U72" s="62">
        <v>0.66666666666666663</v>
      </c>
      <c r="V72" s="65">
        <v>1</v>
      </c>
      <c r="W72" s="65">
        <v>33</v>
      </c>
      <c r="X72" s="65">
        <v>38</v>
      </c>
      <c r="Y72" s="65">
        <v>175</v>
      </c>
      <c r="Z72" s="65">
        <v>179</v>
      </c>
      <c r="AA72" s="65">
        <v>132</v>
      </c>
      <c r="AB72" s="127">
        <f t="shared" si="12"/>
        <v>16200</v>
      </c>
      <c r="AC72" s="65">
        <v>123</v>
      </c>
      <c r="AD72" s="65">
        <v>176</v>
      </c>
      <c r="AE72" s="65">
        <v>248</v>
      </c>
      <c r="AF72" s="129">
        <f t="shared" si="13"/>
        <v>18233.333333333336</v>
      </c>
      <c r="AG72" s="129"/>
      <c r="AH72" s="129"/>
      <c r="AI72" s="115"/>
    </row>
    <row r="73" spans="1:35" ht="12.75" hidden="1" x14ac:dyDescent="0.25">
      <c r="A73" s="60" t="s">
        <v>43</v>
      </c>
      <c r="B73" s="118" t="str">
        <f>LOOKUP(Table2[[#This Row],[CODIGO]],SITIOS!A$2:A$24,SITIOS!B$2:B$24)</f>
        <v>Planta de tratamiento (Después)</v>
      </c>
      <c r="C73" s="61">
        <v>43336</v>
      </c>
      <c r="D73" s="121" t="str">
        <f t="shared" si="7"/>
        <v>ago-18</v>
      </c>
      <c r="E73" s="246" t="str">
        <f t="shared" si="8"/>
        <v>2018</v>
      </c>
      <c r="F73" s="62">
        <v>0.5541666666666667</v>
      </c>
      <c r="G73" s="63">
        <v>22</v>
      </c>
      <c r="H73" s="63">
        <v>15</v>
      </c>
      <c r="I73" s="63">
        <v>7</v>
      </c>
      <c r="J73" s="63">
        <v>5.6</v>
      </c>
      <c r="K73" s="63">
        <v>5.8</v>
      </c>
      <c r="L73" s="63">
        <f t="shared" si="9"/>
        <v>5.6999999999999993</v>
      </c>
      <c r="M73" s="124">
        <f t="shared" si="10"/>
        <v>55.882352941176471</v>
      </c>
      <c r="N73" s="64"/>
      <c r="O73" s="64">
        <v>1</v>
      </c>
      <c r="P73" s="263">
        <f t="shared" si="11"/>
        <v>10</v>
      </c>
      <c r="Q73" s="66">
        <v>65</v>
      </c>
      <c r="R73" s="66">
        <v>30</v>
      </c>
      <c r="S73" s="270"/>
      <c r="T73" s="270"/>
      <c r="U73" s="62">
        <v>0.61111111111111105</v>
      </c>
      <c r="V73" s="65">
        <v>1</v>
      </c>
      <c r="W73" s="65">
        <v>33</v>
      </c>
      <c r="X73" s="65">
        <v>38</v>
      </c>
      <c r="Y73" s="65">
        <v>14</v>
      </c>
      <c r="Z73" s="65">
        <v>21</v>
      </c>
      <c r="AA73" s="65">
        <v>13</v>
      </c>
      <c r="AB73" s="127">
        <f t="shared" si="12"/>
        <v>1600</v>
      </c>
      <c r="AC73" s="65">
        <v>44</v>
      </c>
      <c r="AD73" s="65">
        <v>55</v>
      </c>
      <c r="AE73" s="65">
        <v>110</v>
      </c>
      <c r="AF73" s="129">
        <f t="shared" si="13"/>
        <v>6966.666666666667</v>
      </c>
      <c r="AG73" s="129"/>
      <c r="AH73" s="129"/>
      <c r="AI73" s="115"/>
    </row>
    <row r="74" spans="1:35" ht="12.75" hidden="1" x14ac:dyDescent="0.25">
      <c r="A74" s="60" t="s">
        <v>101</v>
      </c>
      <c r="B74" s="118" t="str">
        <f>LOOKUP(Table2[[#This Row],[CODIGO]],SITIOS!A$2:A$24,SITIOS!B$2:B$24)</f>
        <v>El Convento</v>
      </c>
      <c r="C74" s="61">
        <v>43337</v>
      </c>
      <c r="D74" s="121" t="str">
        <f t="shared" si="7"/>
        <v>ago-18</v>
      </c>
      <c r="E74" s="246" t="str">
        <f t="shared" si="8"/>
        <v>2018</v>
      </c>
      <c r="F74" s="62">
        <v>0.5625</v>
      </c>
      <c r="G74" s="63">
        <v>17</v>
      </c>
      <c r="H74" s="63">
        <v>14</v>
      </c>
      <c r="I74" s="63">
        <v>7.5</v>
      </c>
      <c r="J74" s="63">
        <v>7</v>
      </c>
      <c r="K74" s="63">
        <v>7</v>
      </c>
      <c r="L74" s="63">
        <f t="shared" si="9"/>
        <v>7</v>
      </c>
      <c r="M74" s="124">
        <f t="shared" si="10"/>
        <v>67.307692307692307</v>
      </c>
      <c r="N74" s="64">
        <v>3</v>
      </c>
      <c r="O74" s="64"/>
      <c r="P74" s="263">
        <f t="shared" si="11"/>
        <v>15</v>
      </c>
      <c r="Q74" s="66">
        <v>70</v>
      </c>
      <c r="R74" s="66">
        <v>60</v>
      </c>
      <c r="S74" s="270"/>
      <c r="T74" s="270"/>
      <c r="U74" s="62">
        <v>0.57638888888888895</v>
      </c>
      <c r="V74" s="65">
        <v>2</v>
      </c>
      <c r="W74" s="65">
        <v>35</v>
      </c>
      <c r="X74" s="65">
        <v>46</v>
      </c>
      <c r="Y74" s="65">
        <v>1</v>
      </c>
      <c r="Z74" s="65">
        <v>0</v>
      </c>
      <c r="AA74" s="65">
        <v>2</v>
      </c>
      <c r="AB74" s="127">
        <f t="shared" si="12"/>
        <v>50</v>
      </c>
      <c r="AC74" s="65">
        <v>10</v>
      </c>
      <c r="AD74" s="65">
        <v>6</v>
      </c>
      <c r="AE74" s="65">
        <v>7</v>
      </c>
      <c r="AF74" s="129">
        <f t="shared" si="13"/>
        <v>383.33333333333337</v>
      </c>
      <c r="AG74" s="129"/>
      <c r="AH74" s="129"/>
      <c r="AI74" s="115"/>
    </row>
    <row r="75" spans="1:35" ht="12.75" hidden="1" x14ac:dyDescent="0.25">
      <c r="A75" s="60" t="s">
        <v>48</v>
      </c>
      <c r="B75" s="118" t="str">
        <f>LOOKUP(Table2[[#This Row],[CODIGO]],SITIOS!A$2:A$24,SITIOS!B$2:B$24)</f>
        <v>Maíz Agua Bendita 1</v>
      </c>
      <c r="C75" s="61">
        <v>43337</v>
      </c>
      <c r="D75" s="121" t="str">
        <f t="shared" si="7"/>
        <v>ago-18</v>
      </c>
      <c r="E75" s="246" t="str">
        <f t="shared" si="8"/>
        <v>2018</v>
      </c>
      <c r="F75" s="62">
        <v>0.45277777777777778</v>
      </c>
      <c r="G75" s="63">
        <v>12.5</v>
      </c>
      <c r="H75" s="63">
        <v>10.5</v>
      </c>
      <c r="I75" s="63">
        <v>7.5</v>
      </c>
      <c r="J75" s="63">
        <v>6.8</v>
      </c>
      <c r="K75" s="63">
        <v>6.8</v>
      </c>
      <c r="L75" s="63">
        <f t="shared" si="9"/>
        <v>6.8</v>
      </c>
      <c r="M75" s="124">
        <f t="shared" si="10"/>
        <v>60.176991150442468</v>
      </c>
      <c r="N75" s="64">
        <v>1</v>
      </c>
      <c r="O75" s="64"/>
      <c r="P75" s="263">
        <f t="shared" si="11"/>
        <v>5</v>
      </c>
      <c r="Q75" s="66">
        <v>50</v>
      </c>
      <c r="R75" s="66">
        <v>30</v>
      </c>
      <c r="S75" s="270"/>
      <c r="T75" s="270"/>
      <c r="U75" s="62"/>
      <c r="V75" s="65"/>
      <c r="W75" s="65"/>
      <c r="X75" s="65"/>
      <c r="Y75" s="65"/>
      <c r="Z75" s="65"/>
      <c r="AA75" s="65"/>
      <c r="AB75" s="127" t="str">
        <f t="shared" si="12"/>
        <v/>
      </c>
      <c r="AC75" s="65"/>
      <c r="AD75" s="65"/>
      <c r="AE75" s="65"/>
      <c r="AF75" s="129" t="str">
        <f t="shared" si="13"/>
        <v/>
      </c>
      <c r="AG75" s="129"/>
      <c r="AH75" s="129"/>
      <c r="AI75" s="115"/>
    </row>
    <row r="76" spans="1:35" ht="12.75" hidden="1" x14ac:dyDescent="0.25">
      <c r="A76" s="60" t="s">
        <v>51</v>
      </c>
      <c r="B76" s="118" t="str">
        <f>LOOKUP(Table2[[#This Row],[CODIGO]],SITIOS!A$2:A$24,SITIOS!B$2:B$24)</f>
        <v>Maíz Agua Bendita 2</v>
      </c>
      <c r="C76" s="61">
        <v>43337</v>
      </c>
      <c r="D76" s="121" t="str">
        <f t="shared" si="7"/>
        <v>ago-18</v>
      </c>
      <c r="E76" s="246" t="str">
        <f t="shared" si="8"/>
        <v>2018</v>
      </c>
      <c r="F76" s="62">
        <v>0.4861111111111111</v>
      </c>
      <c r="G76" s="63">
        <v>18</v>
      </c>
      <c r="H76" s="63">
        <v>14</v>
      </c>
      <c r="I76" s="63">
        <v>7</v>
      </c>
      <c r="J76" s="63">
        <v>6.6</v>
      </c>
      <c r="K76" s="63">
        <v>6.6</v>
      </c>
      <c r="L76" s="63">
        <f t="shared" si="9"/>
        <v>6.6</v>
      </c>
      <c r="M76" s="124">
        <f t="shared" si="10"/>
        <v>63.46153846153846</v>
      </c>
      <c r="N76" s="64">
        <v>3</v>
      </c>
      <c r="O76" s="64"/>
      <c r="P76" s="263">
        <f t="shared" si="11"/>
        <v>15</v>
      </c>
      <c r="Q76" s="66">
        <v>65</v>
      </c>
      <c r="R76" s="66">
        <v>30</v>
      </c>
      <c r="S76" s="270"/>
      <c r="T76" s="270"/>
      <c r="U76" s="62">
        <v>0.5180555555555556</v>
      </c>
      <c r="V76" s="65">
        <v>3</v>
      </c>
      <c r="W76" s="65">
        <v>35</v>
      </c>
      <c r="X76" s="65">
        <v>46</v>
      </c>
      <c r="Y76" s="65">
        <v>7</v>
      </c>
      <c r="Z76" s="65">
        <v>8</v>
      </c>
      <c r="AA76" s="65">
        <v>9</v>
      </c>
      <c r="AB76" s="127">
        <f t="shared" si="12"/>
        <v>266.66666666666669</v>
      </c>
      <c r="AC76" s="65">
        <v>44</v>
      </c>
      <c r="AD76" s="65">
        <v>60</v>
      </c>
      <c r="AE76" s="65">
        <v>41</v>
      </c>
      <c r="AF76" s="129">
        <f t="shared" si="13"/>
        <v>1611.1111111111113</v>
      </c>
      <c r="AG76" s="129"/>
      <c r="AH76" s="129"/>
      <c r="AI76" s="115"/>
    </row>
    <row r="77" spans="1:35" ht="12.75" hidden="1" x14ac:dyDescent="0.25">
      <c r="A77" s="60" t="s">
        <v>57</v>
      </c>
      <c r="B77" s="118" t="str">
        <f>LOOKUP(Table2[[#This Row],[CODIGO]],SITIOS!A$2:A$24,SITIOS!B$2:B$24)</f>
        <v>Maíz El Capulín 1</v>
      </c>
      <c r="C77" s="61">
        <v>43337</v>
      </c>
      <c r="D77" s="121" t="str">
        <f t="shared" si="7"/>
        <v>ago-18</v>
      </c>
      <c r="E77" s="246" t="str">
        <f t="shared" si="8"/>
        <v>2018</v>
      </c>
      <c r="F77" s="62">
        <v>0.47916666666666669</v>
      </c>
      <c r="G77" s="63">
        <v>17</v>
      </c>
      <c r="H77" s="63">
        <v>13</v>
      </c>
      <c r="I77" s="63">
        <v>7</v>
      </c>
      <c r="J77" s="63">
        <v>5.4</v>
      </c>
      <c r="K77" s="63">
        <v>5.4</v>
      </c>
      <c r="L77" s="63">
        <f t="shared" si="9"/>
        <v>5.4</v>
      </c>
      <c r="M77" s="124">
        <f t="shared" si="10"/>
        <v>50.943396226415096</v>
      </c>
      <c r="N77" s="64">
        <v>2</v>
      </c>
      <c r="O77" s="64"/>
      <c r="P77" s="263">
        <f t="shared" si="11"/>
        <v>10</v>
      </c>
      <c r="Q77" s="66">
        <v>50</v>
      </c>
      <c r="R77" s="66">
        <v>30</v>
      </c>
      <c r="S77" s="270"/>
      <c r="T77" s="270"/>
      <c r="U77" s="62"/>
      <c r="V77" s="65"/>
      <c r="W77" s="65"/>
      <c r="X77" s="65"/>
      <c r="Y77" s="65"/>
      <c r="Z77" s="65"/>
      <c r="AA77" s="65"/>
      <c r="AB77" s="127" t="str">
        <f t="shared" si="12"/>
        <v/>
      </c>
      <c r="AC77" s="65"/>
      <c r="AD77" s="65"/>
      <c r="AE77" s="65"/>
      <c r="AF77" s="129" t="str">
        <f t="shared" si="13"/>
        <v/>
      </c>
      <c r="AG77" s="129"/>
      <c r="AH77" s="129"/>
      <c r="AI77" s="115"/>
    </row>
    <row r="78" spans="1:35" ht="12.75" hidden="1" x14ac:dyDescent="0.25">
      <c r="A78" s="60" t="s">
        <v>58</v>
      </c>
      <c r="B78" s="118" t="str">
        <f>LOOKUP(Table2[[#This Row],[CODIGO]],SITIOS!A$2:A$24,SITIOS!B$2:B$24)</f>
        <v>Maíz  El Capulín 2</v>
      </c>
      <c r="C78" s="61">
        <v>43337</v>
      </c>
      <c r="D78" s="121" t="str">
        <f t="shared" si="7"/>
        <v>ago-18</v>
      </c>
      <c r="E78" s="246" t="str">
        <f t="shared" si="8"/>
        <v>2018</v>
      </c>
      <c r="F78" s="62">
        <v>0.52430555555555558</v>
      </c>
      <c r="G78" s="63">
        <v>18</v>
      </c>
      <c r="H78" s="63">
        <v>14</v>
      </c>
      <c r="I78" s="63">
        <v>8</v>
      </c>
      <c r="J78" s="63">
        <v>6</v>
      </c>
      <c r="K78" s="63">
        <v>6.4</v>
      </c>
      <c r="L78" s="63">
        <f t="shared" si="9"/>
        <v>6.2</v>
      </c>
      <c r="M78" s="124">
        <f t="shared" si="10"/>
        <v>59.615384615384613</v>
      </c>
      <c r="N78" s="64">
        <v>2</v>
      </c>
      <c r="O78" s="64"/>
      <c r="P78" s="263">
        <f t="shared" si="11"/>
        <v>10</v>
      </c>
      <c r="Q78" s="66">
        <v>45</v>
      </c>
      <c r="R78" s="66">
        <v>30</v>
      </c>
      <c r="S78" s="270"/>
      <c r="T78" s="270"/>
      <c r="U78" s="62">
        <v>0.57291666666666663</v>
      </c>
      <c r="V78" s="65">
        <v>1</v>
      </c>
      <c r="W78" s="65">
        <v>35</v>
      </c>
      <c r="X78" s="65">
        <v>46</v>
      </c>
      <c r="Y78" s="65">
        <v>1</v>
      </c>
      <c r="Z78" s="65">
        <v>1</v>
      </c>
      <c r="AA78" s="65">
        <v>1</v>
      </c>
      <c r="AB78" s="127">
        <f t="shared" si="12"/>
        <v>100</v>
      </c>
      <c r="AC78" s="65">
        <v>1</v>
      </c>
      <c r="AD78" s="65">
        <v>0</v>
      </c>
      <c r="AE78" s="65">
        <v>0</v>
      </c>
      <c r="AF78" s="129">
        <f t="shared" si="13"/>
        <v>33.333333333333329</v>
      </c>
      <c r="AG78" s="129"/>
      <c r="AH78" s="129"/>
      <c r="AI78" s="115"/>
    </row>
    <row r="79" spans="1:35" ht="12.75" hidden="1" x14ac:dyDescent="0.25">
      <c r="A79" s="60" t="s">
        <v>100</v>
      </c>
      <c r="B79" s="118" t="str">
        <f>LOOKUP(Table2[[#This Row],[CODIGO]],SITIOS!A$2:A$24,SITIOS!B$2:B$24)</f>
        <v>Manantial Kinder</v>
      </c>
      <c r="C79" s="61">
        <v>43337</v>
      </c>
      <c r="D79" s="121" t="str">
        <f t="shared" si="7"/>
        <v>ago-18</v>
      </c>
      <c r="E79" s="246" t="str">
        <f t="shared" si="8"/>
        <v>2018</v>
      </c>
      <c r="F79" s="62">
        <v>0.57916666666666672</v>
      </c>
      <c r="G79" s="63">
        <v>17</v>
      </c>
      <c r="H79" s="63">
        <v>15</v>
      </c>
      <c r="I79" s="63">
        <v>6.5</v>
      </c>
      <c r="J79" s="63">
        <v>6.2</v>
      </c>
      <c r="K79" s="63">
        <v>5.8</v>
      </c>
      <c r="L79" s="63">
        <f t="shared" si="9"/>
        <v>6</v>
      </c>
      <c r="M79" s="124">
        <f t="shared" si="10"/>
        <v>58.82352941176471</v>
      </c>
      <c r="N79" s="64">
        <v>0</v>
      </c>
      <c r="O79" s="64"/>
      <c r="P79" s="263">
        <f t="shared" si="11"/>
        <v>2</v>
      </c>
      <c r="Q79" s="66">
        <v>40</v>
      </c>
      <c r="R79" s="66">
        <v>50</v>
      </c>
      <c r="S79" s="270">
        <v>0.44</v>
      </c>
      <c r="T79" s="270">
        <v>0.88</v>
      </c>
      <c r="U79" s="62">
        <v>0.59861111111111109</v>
      </c>
      <c r="V79" s="65">
        <v>3</v>
      </c>
      <c r="W79" s="65">
        <v>35</v>
      </c>
      <c r="X79" s="65">
        <v>46</v>
      </c>
      <c r="Y79" s="65">
        <v>0</v>
      </c>
      <c r="Z79" s="65">
        <v>0</v>
      </c>
      <c r="AA79" s="65">
        <v>0</v>
      </c>
      <c r="AB79" s="127">
        <f t="shared" si="12"/>
        <v>0</v>
      </c>
      <c r="AC79" s="65">
        <v>2</v>
      </c>
      <c r="AD79" s="65">
        <v>34</v>
      </c>
      <c r="AE79" s="65">
        <v>23</v>
      </c>
      <c r="AF79" s="129">
        <f t="shared" si="13"/>
        <v>655.55555555555554</v>
      </c>
      <c r="AG79" s="129"/>
      <c r="AH79" s="129"/>
      <c r="AI79" s="115"/>
    </row>
    <row r="80" spans="1:35" ht="12.75" hidden="1" x14ac:dyDescent="0.25">
      <c r="A80" s="60" t="s">
        <v>52</v>
      </c>
      <c r="B80" s="118" t="str">
        <f>LOOKUP(Table2[[#This Row],[CODIGO]],SITIOS!A$2:A$24,SITIOS!B$2:B$24)</f>
        <v>Papa El Potrero 1</v>
      </c>
      <c r="C80" s="61">
        <v>43337</v>
      </c>
      <c r="D80" s="121" t="str">
        <f t="shared" si="7"/>
        <v>ago-18</v>
      </c>
      <c r="E80" s="246" t="str">
        <f t="shared" si="8"/>
        <v>2018</v>
      </c>
      <c r="F80" s="62">
        <v>0.46875</v>
      </c>
      <c r="G80" s="63">
        <v>16</v>
      </c>
      <c r="H80" s="63">
        <v>15</v>
      </c>
      <c r="I80" s="63">
        <v>7</v>
      </c>
      <c r="J80" s="63">
        <v>6</v>
      </c>
      <c r="K80" s="63">
        <v>6.2</v>
      </c>
      <c r="L80" s="63">
        <f t="shared" si="9"/>
        <v>6.1</v>
      </c>
      <c r="M80" s="124">
        <f t="shared" si="10"/>
        <v>59.803921568627452</v>
      </c>
      <c r="N80" s="64" t="s">
        <v>97</v>
      </c>
      <c r="O80" s="64"/>
      <c r="P80" s="263" t="str">
        <f t="shared" si="11"/>
        <v>MUY TURBIA</v>
      </c>
      <c r="Q80" s="66">
        <v>70</v>
      </c>
      <c r="R80" s="66">
        <v>40</v>
      </c>
      <c r="S80" s="270"/>
      <c r="T80" s="270"/>
      <c r="U80" s="62"/>
      <c r="V80" s="65"/>
      <c r="W80" s="65"/>
      <c r="X80" s="65"/>
      <c r="Y80" s="65"/>
      <c r="Z80" s="65"/>
      <c r="AA80" s="65"/>
      <c r="AB80" s="127" t="str">
        <f t="shared" si="12"/>
        <v/>
      </c>
      <c r="AC80" s="65"/>
      <c r="AD80" s="65"/>
      <c r="AE80" s="65"/>
      <c r="AF80" s="129" t="str">
        <f t="shared" si="13"/>
        <v/>
      </c>
      <c r="AG80" s="129"/>
      <c r="AH80" s="129"/>
      <c r="AI80" s="115"/>
    </row>
    <row r="81" spans="1:35" ht="12.75" hidden="1" x14ac:dyDescent="0.25">
      <c r="A81" s="60" t="s">
        <v>53</v>
      </c>
      <c r="B81" s="118" t="str">
        <f>LOOKUP(Table2[[#This Row],[CODIGO]],SITIOS!A$2:A$24,SITIOS!B$2:B$24)</f>
        <v>Papa El Potrero 2</v>
      </c>
      <c r="C81" s="61">
        <v>43337</v>
      </c>
      <c r="D81" s="121" t="str">
        <f t="shared" si="7"/>
        <v>ago-18</v>
      </c>
      <c r="E81" s="246" t="str">
        <f t="shared" si="8"/>
        <v>2018</v>
      </c>
      <c r="F81" s="62">
        <v>0.53819444444444442</v>
      </c>
      <c r="G81" s="63">
        <v>16.5</v>
      </c>
      <c r="H81" s="63">
        <v>15</v>
      </c>
      <c r="I81" s="63">
        <v>7.5</v>
      </c>
      <c r="J81" s="63">
        <v>6.2</v>
      </c>
      <c r="K81" s="63">
        <v>6.2</v>
      </c>
      <c r="L81" s="63">
        <f t="shared" si="9"/>
        <v>6.2</v>
      </c>
      <c r="M81" s="124">
        <f t="shared" si="10"/>
        <v>60.7843137254902</v>
      </c>
      <c r="N81" s="64" t="s">
        <v>97</v>
      </c>
      <c r="O81" s="64"/>
      <c r="P81" s="263" t="str">
        <f t="shared" si="11"/>
        <v>MUY TURBIA</v>
      </c>
      <c r="Q81" s="66">
        <v>70</v>
      </c>
      <c r="R81" s="66">
        <v>40</v>
      </c>
      <c r="S81" s="270"/>
      <c r="T81" s="270"/>
      <c r="U81" s="62">
        <v>0.55555555555555558</v>
      </c>
      <c r="V81" s="65">
        <v>1</v>
      </c>
      <c r="W81" s="65">
        <v>35</v>
      </c>
      <c r="X81" s="65">
        <v>46</v>
      </c>
      <c r="Y81" s="65">
        <v>44</v>
      </c>
      <c r="Z81" s="65">
        <v>35</v>
      </c>
      <c r="AA81" s="65">
        <v>33</v>
      </c>
      <c r="AB81" s="127">
        <f t="shared" si="12"/>
        <v>3733.3333333333335</v>
      </c>
      <c r="AC81" s="65">
        <v>18</v>
      </c>
      <c r="AD81" s="65">
        <v>129</v>
      </c>
      <c r="AE81" s="65">
        <v>60</v>
      </c>
      <c r="AF81" s="129">
        <f t="shared" si="13"/>
        <v>6900</v>
      </c>
      <c r="AG81" s="129"/>
      <c r="AH81" s="129"/>
      <c r="AI81" s="115"/>
    </row>
    <row r="82" spans="1:35" ht="12.75" hidden="1" x14ac:dyDescent="0.25">
      <c r="A82" s="60" t="s">
        <v>54</v>
      </c>
      <c r="B82" s="118" t="str">
        <f>LOOKUP(Table2[[#This Row],[CODIGO]],SITIOS!A$2:A$24,SITIOS!B$2:B$24)</f>
        <v>Papa la Providencia 1</v>
      </c>
      <c r="C82" s="61">
        <v>43337</v>
      </c>
      <c r="D82" s="121" t="str">
        <f t="shared" si="7"/>
        <v>ago-18</v>
      </c>
      <c r="E82" s="246" t="str">
        <f t="shared" si="8"/>
        <v>2018</v>
      </c>
      <c r="F82" s="62">
        <v>0.46875</v>
      </c>
      <c r="G82" s="63">
        <v>17</v>
      </c>
      <c r="H82" s="63">
        <v>13</v>
      </c>
      <c r="I82" s="63">
        <v>7</v>
      </c>
      <c r="J82" s="63">
        <v>6.4</v>
      </c>
      <c r="K82" s="63">
        <v>6.6</v>
      </c>
      <c r="L82" s="63">
        <f t="shared" si="9"/>
        <v>6.5</v>
      </c>
      <c r="M82" s="124">
        <f t="shared" si="10"/>
        <v>61.320754716981128</v>
      </c>
      <c r="N82" s="64"/>
      <c r="O82" s="64">
        <v>1</v>
      </c>
      <c r="P82" s="263">
        <f t="shared" si="11"/>
        <v>10</v>
      </c>
      <c r="Q82" s="66">
        <v>25</v>
      </c>
      <c r="R82" s="66">
        <v>10</v>
      </c>
      <c r="S82" s="270"/>
      <c r="T82" s="270"/>
      <c r="U82" s="62"/>
      <c r="V82" s="65"/>
      <c r="W82" s="65"/>
      <c r="X82" s="65"/>
      <c r="Y82" s="65"/>
      <c r="Z82" s="65"/>
      <c r="AA82" s="65"/>
      <c r="AB82" s="127" t="str">
        <f t="shared" si="12"/>
        <v/>
      </c>
      <c r="AC82" s="65"/>
      <c r="AD82" s="65"/>
      <c r="AE82" s="65"/>
      <c r="AF82" s="129" t="str">
        <f t="shared" si="13"/>
        <v/>
      </c>
      <c r="AG82" s="129"/>
      <c r="AH82" s="129"/>
      <c r="AI82" s="115"/>
    </row>
    <row r="83" spans="1:35" ht="12.75" hidden="1" x14ac:dyDescent="0.25">
      <c r="A83" s="60" t="s">
        <v>59</v>
      </c>
      <c r="B83" s="118" t="str">
        <f>LOOKUP(Table2[[#This Row],[CODIGO]],SITIOS!A$2:A$24,SITIOS!B$2:B$24)</f>
        <v>Papa la Providencia 2</v>
      </c>
      <c r="C83" s="61">
        <v>43337</v>
      </c>
      <c r="D83" s="121" t="str">
        <f t="shared" si="7"/>
        <v>ago-18</v>
      </c>
      <c r="E83" s="246" t="str">
        <f t="shared" si="8"/>
        <v>2018</v>
      </c>
      <c r="F83" s="62">
        <v>0.52430555555555558</v>
      </c>
      <c r="G83" s="63">
        <v>16</v>
      </c>
      <c r="H83" s="63">
        <v>15</v>
      </c>
      <c r="I83" s="63">
        <v>6</v>
      </c>
      <c r="J83" s="63">
        <v>5.8</v>
      </c>
      <c r="K83" s="63">
        <v>5.6</v>
      </c>
      <c r="L83" s="63">
        <f t="shared" si="9"/>
        <v>5.6999999999999993</v>
      </c>
      <c r="M83" s="124">
        <f t="shared" si="10"/>
        <v>55.882352941176471</v>
      </c>
      <c r="N83" s="64"/>
      <c r="O83" s="64">
        <v>2</v>
      </c>
      <c r="P83" s="263">
        <f t="shared" si="11"/>
        <v>20</v>
      </c>
      <c r="Q83" s="66">
        <v>35</v>
      </c>
      <c r="R83" s="66">
        <v>20</v>
      </c>
      <c r="S83" s="270"/>
      <c r="T83" s="270"/>
      <c r="U83" s="62">
        <v>0.54305555555555551</v>
      </c>
      <c r="V83" s="65">
        <v>1</v>
      </c>
      <c r="W83" s="65">
        <v>35</v>
      </c>
      <c r="X83" s="65">
        <v>46</v>
      </c>
      <c r="Y83" s="65">
        <v>9</v>
      </c>
      <c r="Z83" s="65">
        <v>5</v>
      </c>
      <c r="AA83" s="65">
        <v>14</v>
      </c>
      <c r="AB83" s="127">
        <f t="shared" si="12"/>
        <v>933.33333333333337</v>
      </c>
      <c r="AC83" s="65">
        <v>16</v>
      </c>
      <c r="AD83" s="65">
        <v>12</v>
      </c>
      <c r="AE83" s="65">
        <v>21</v>
      </c>
      <c r="AF83" s="129">
        <f t="shared" si="13"/>
        <v>1633.3333333333333</v>
      </c>
      <c r="AG83" s="129"/>
      <c r="AH83" s="129"/>
      <c r="AI83" s="115"/>
    </row>
    <row r="84" spans="1:35" ht="12.75" hidden="1" x14ac:dyDescent="0.25">
      <c r="A84" s="60" t="s">
        <v>42</v>
      </c>
      <c r="B84" s="118" t="str">
        <f>LOOKUP(Table2[[#This Row],[CODIGO]],SITIOS!A$2:A$24,SITIOS!B$2:B$24)</f>
        <v>Planta de tratamiento (Antes)</v>
      </c>
      <c r="C84" s="61">
        <v>43337</v>
      </c>
      <c r="D84" s="121" t="str">
        <f t="shared" si="7"/>
        <v>ago-18</v>
      </c>
      <c r="E84" s="246" t="str">
        <f t="shared" si="8"/>
        <v>2018</v>
      </c>
      <c r="F84" s="62">
        <v>0.4375</v>
      </c>
      <c r="G84" s="63">
        <v>17</v>
      </c>
      <c r="H84" s="63">
        <v>15</v>
      </c>
      <c r="I84" s="63">
        <v>7</v>
      </c>
      <c r="J84" s="63">
        <v>6</v>
      </c>
      <c r="K84" s="63">
        <v>6</v>
      </c>
      <c r="L84" s="63">
        <f t="shared" si="9"/>
        <v>6</v>
      </c>
      <c r="M84" s="124">
        <f t="shared" si="10"/>
        <v>58.82352941176471</v>
      </c>
      <c r="N84" s="64"/>
      <c r="O84" s="64">
        <v>4</v>
      </c>
      <c r="P84" s="263">
        <f t="shared" si="11"/>
        <v>40</v>
      </c>
      <c r="Q84" s="66">
        <v>65</v>
      </c>
      <c r="R84" s="66">
        <v>40</v>
      </c>
      <c r="S84" s="270">
        <v>1.95</v>
      </c>
      <c r="T84" s="270">
        <v>0.5</v>
      </c>
      <c r="U84" s="62">
        <v>0.49305555555555558</v>
      </c>
      <c r="V84" s="65">
        <v>1</v>
      </c>
      <c r="W84" s="65">
        <v>35</v>
      </c>
      <c r="X84" s="65">
        <v>46</v>
      </c>
      <c r="Y84" s="65">
        <v>96</v>
      </c>
      <c r="Z84" s="65">
        <v>100</v>
      </c>
      <c r="AA84" s="65">
        <v>83</v>
      </c>
      <c r="AB84" s="127">
        <f t="shared" si="12"/>
        <v>9300</v>
      </c>
      <c r="AC84" s="65">
        <v>40</v>
      </c>
      <c r="AD84" s="65">
        <v>44</v>
      </c>
      <c r="AE84" s="65">
        <v>42</v>
      </c>
      <c r="AF84" s="129">
        <f t="shared" si="13"/>
        <v>4200</v>
      </c>
      <c r="AG84" s="129"/>
      <c r="AH84" s="129"/>
      <c r="AI84" s="115"/>
    </row>
    <row r="85" spans="1:35" ht="12.75" hidden="1" x14ac:dyDescent="0.25">
      <c r="A85" s="60" t="s">
        <v>43</v>
      </c>
      <c r="B85" s="118" t="str">
        <f>LOOKUP(Table2[[#This Row],[CODIGO]],SITIOS!A$2:A$24,SITIOS!B$2:B$24)</f>
        <v>Planta de tratamiento (Después)</v>
      </c>
      <c r="C85" s="61">
        <v>43337</v>
      </c>
      <c r="D85" s="121" t="str">
        <f t="shared" si="7"/>
        <v>ago-18</v>
      </c>
      <c r="E85" s="246" t="str">
        <f t="shared" si="8"/>
        <v>2018</v>
      </c>
      <c r="F85" s="62">
        <v>0.5</v>
      </c>
      <c r="G85" s="63">
        <v>20</v>
      </c>
      <c r="H85" s="63">
        <v>15</v>
      </c>
      <c r="I85" s="63">
        <v>7</v>
      </c>
      <c r="J85" s="63">
        <v>6</v>
      </c>
      <c r="K85" s="63">
        <v>6</v>
      </c>
      <c r="L85" s="63">
        <f t="shared" si="9"/>
        <v>6</v>
      </c>
      <c r="M85" s="124">
        <f t="shared" si="10"/>
        <v>58.82352941176471</v>
      </c>
      <c r="N85" s="64"/>
      <c r="O85" s="64">
        <v>4</v>
      </c>
      <c r="P85" s="263">
        <f t="shared" si="11"/>
        <v>40</v>
      </c>
      <c r="Q85" s="66">
        <v>80</v>
      </c>
      <c r="R85" s="66">
        <v>50</v>
      </c>
      <c r="S85" s="270">
        <v>0.5</v>
      </c>
      <c r="T85" s="270">
        <v>0.5</v>
      </c>
      <c r="U85" s="62">
        <v>0.52430555555555558</v>
      </c>
      <c r="V85" s="65">
        <v>1</v>
      </c>
      <c r="W85" s="65">
        <v>35</v>
      </c>
      <c r="X85" s="65">
        <v>46</v>
      </c>
      <c r="Y85" s="65">
        <v>119</v>
      </c>
      <c r="Z85" s="65">
        <v>110</v>
      </c>
      <c r="AA85" s="65">
        <v>100</v>
      </c>
      <c r="AB85" s="127">
        <f t="shared" si="12"/>
        <v>10966.666666666668</v>
      </c>
      <c r="AC85" s="65">
        <v>97</v>
      </c>
      <c r="AD85" s="65">
        <v>94</v>
      </c>
      <c r="AE85" s="65">
        <v>102</v>
      </c>
      <c r="AF85" s="129">
        <f t="shared" si="13"/>
        <v>9766.6666666666679</v>
      </c>
      <c r="AG85" s="129"/>
      <c r="AH85" s="129"/>
      <c r="AI85" s="115"/>
    </row>
    <row r="86" spans="1:35" ht="12.75" hidden="1" x14ac:dyDescent="0.25">
      <c r="A86" s="60" t="s">
        <v>56</v>
      </c>
      <c r="B86" s="118" t="str">
        <f>LOOKUP(Table2[[#This Row],[CODIGO]],SITIOS!A$2:A$24,SITIOS!B$2:B$24)</f>
        <v>El Recodo (Después del Hospital)</v>
      </c>
      <c r="C86" s="61">
        <v>43337</v>
      </c>
      <c r="D86" s="121" t="str">
        <f t="shared" si="7"/>
        <v>ago-18</v>
      </c>
      <c r="E86" s="246" t="str">
        <f t="shared" si="8"/>
        <v>2018</v>
      </c>
      <c r="F86" s="62">
        <v>0.44236111111111115</v>
      </c>
      <c r="G86" s="63">
        <v>14</v>
      </c>
      <c r="H86" s="63">
        <v>13</v>
      </c>
      <c r="I86" s="63">
        <v>7</v>
      </c>
      <c r="J86" s="63">
        <v>6.2</v>
      </c>
      <c r="K86" s="63">
        <v>6.2</v>
      </c>
      <c r="L86" s="63">
        <f t="shared" si="9"/>
        <v>6.2</v>
      </c>
      <c r="M86" s="124">
        <f t="shared" si="10"/>
        <v>58.490566037735846</v>
      </c>
      <c r="N86" s="64"/>
      <c r="O86" s="64">
        <v>3</v>
      </c>
      <c r="P86" s="263">
        <f t="shared" si="11"/>
        <v>30</v>
      </c>
      <c r="Q86" s="66">
        <v>55</v>
      </c>
      <c r="R86" s="66">
        <v>30</v>
      </c>
      <c r="S86" s="270">
        <v>1.76</v>
      </c>
      <c r="T86" s="270">
        <v>2.64</v>
      </c>
      <c r="U86" s="62">
        <v>0.47986111111111113</v>
      </c>
      <c r="V86" s="65">
        <v>1</v>
      </c>
      <c r="W86" s="65">
        <v>35</v>
      </c>
      <c r="X86" s="65">
        <v>46</v>
      </c>
      <c r="Y86" s="65">
        <v>18</v>
      </c>
      <c r="Z86" s="65">
        <v>28</v>
      </c>
      <c r="AA86" s="65">
        <v>44</v>
      </c>
      <c r="AB86" s="127">
        <f t="shared" si="12"/>
        <v>3000</v>
      </c>
      <c r="AC86" s="65">
        <v>15</v>
      </c>
      <c r="AD86" s="65">
        <v>24</v>
      </c>
      <c r="AE86" s="65">
        <v>21</v>
      </c>
      <c r="AF86" s="129">
        <f t="shared" si="13"/>
        <v>2000</v>
      </c>
      <c r="AG86" s="129"/>
      <c r="AH86" s="129"/>
      <c r="AI86" s="115"/>
    </row>
    <row r="87" spans="1:35" ht="12.75" hidden="1" x14ac:dyDescent="0.25">
      <c r="A87" s="60" t="s">
        <v>55</v>
      </c>
      <c r="B87" s="118" t="str">
        <f>LOOKUP(Table2[[#This Row],[CODIGO]],SITIOS!A$2:A$24,SITIOS!B$2:B$24)</f>
        <v>El Salto</v>
      </c>
      <c r="C87" s="61">
        <v>43337</v>
      </c>
      <c r="D87" s="121" t="str">
        <f t="shared" si="7"/>
        <v>ago-18</v>
      </c>
      <c r="E87" s="246" t="str">
        <f t="shared" si="8"/>
        <v>2018</v>
      </c>
      <c r="F87" s="62">
        <v>0.53263888888888888</v>
      </c>
      <c r="G87" s="63">
        <v>17</v>
      </c>
      <c r="H87" s="63">
        <v>15</v>
      </c>
      <c r="I87" s="63">
        <v>7</v>
      </c>
      <c r="J87" s="63">
        <v>6.2</v>
      </c>
      <c r="K87" s="63">
        <v>6.4</v>
      </c>
      <c r="L87" s="63">
        <f t="shared" si="9"/>
        <v>6.3000000000000007</v>
      </c>
      <c r="M87" s="124">
        <f t="shared" si="10"/>
        <v>61.764705882352956</v>
      </c>
      <c r="N87" s="64"/>
      <c r="O87" s="64">
        <v>5</v>
      </c>
      <c r="P87" s="263">
        <f t="shared" si="11"/>
        <v>50</v>
      </c>
      <c r="Q87" s="66">
        <v>80</v>
      </c>
      <c r="R87" s="66">
        <v>40</v>
      </c>
      <c r="S87" s="270">
        <v>1.76</v>
      </c>
      <c r="T87" s="270">
        <v>1.76</v>
      </c>
      <c r="U87" s="62">
        <v>0.55555555555555558</v>
      </c>
      <c r="V87" s="65">
        <v>1</v>
      </c>
      <c r="W87" s="65">
        <v>35</v>
      </c>
      <c r="X87" s="65">
        <v>46</v>
      </c>
      <c r="Y87" s="65">
        <v>26</v>
      </c>
      <c r="Z87" s="65">
        <v>32</v>
      </c>
      <c r="AA87" s="65">
        <v>27</v>
      </c>
      <c r="AB87" s="127">
        <f t="shared" si="12"/>
        <v>2833.333333333333</v>
      </c>
      <c r="AC87" s="65">
        <v>70</v>
      </c>
      <c r="AD87" s="65">
        <v>45</v>
      </c>
      <c r="AE87" s="65">
        <v>76</v>
      </c>
      <c r="AF87" s="129">
        <f t="shared" si="13"/>
        <v>6366.6666666666661</v>
      </c>
      <c r="AG87" s="129"/>
      <c r="AH87" s="129"/>
      <c r="AI87" s="115"/>
    </row>
    <row r="88" spans="1:35" ht="12.75" hidden="1" x14ac:dyDescent="0.25">
      <c r="A88" s="60" t="s">
        <v>46</v>
      </c>
      <c r="B88" s="118" t="str">
        <f>LOOKUP(Table2[[#This Row],[CODIGO]],SITIOS!A$2:A$24,SITIOS!B$2:B$24)</f>
        <v>Haba Rincón de Guadalupe 1</v>
      </c>
      <c r="C88" s="61">
        <v>43364</v>
      </c>
      <c r="D88" s="121" t="str">
        <f t="shared" si="7"/>
        <v>sep-18</v>
      </c>
      <c r="E88" s="246" t="str">
        <f t="shared" si="8"/>
        <v>2018</v>
      </c>
      <c r="F88" s="62">
        <v>0.5625</v>
      </c>
      <c r="G88" s="63">
        <v>18</v>
      </c>
      <c r="H88" s="63">
        <v>12</v>
      </c>
      <c r="I88" s="63">
        <v>8</v>
      </c>
      <c r="J88" s="63">
        <v>6.8</v>
      </c>
      <c r="K88" s="63">
        <v>6.8</v>
      </c>
      <c r="L88" s="63">
        <f t="shared" si="9"/>
        <v>6.8</v>
      </c>
      <c r="M88" s="124">
        <f t="shared" si="10"/>
        <v>62.385321100917423</v>
      </c>
      <c r="N88" s="64">
        <v>4</v>
      </c>
      <c r="O88" s="64"/>
      <c r="P88" s="263">
        <f t="shared" si="11"/>
        <v>20</v>
      </c>
      <c r="Q88" s="66">
        <v>35</v>
      </c>
      <c r="R88" s="66">
        <v>20</v>
      </c>
      <c r="S88" s="270"/>
      <c r="T88" s="270"/>
      <c r="U88" s="62"/>
      <c r="V88" s="65"/>
      <c r="W88" s="65"/>
      <c r="X88" s="65"/>
      <c r="Y88" s="65"/>
      <c r="Z88" s="65"/>
      <c r="AA88" s="65"/>
      <c r="AB88" s="127" t="str">
        <f t="shared" si="12"/>
        <v/>
      </c>
      <c r="AC88" s="65"/>
      <c r="AD88" s="65"/>
      <c r="AE88" s="65"/>
      <c r="AF88" s="129" t="str">
        <f t="shared" si="13"/>
        <v/>
      </c>
      <c r="AG88" s="129"/>
      <c r="AH88" s="129"/>
      <c r="AI88" s="115"/>
    </row>
    <row r="89" spans="1:35" ht="12.75" hidden="1" x14ac:dyDescent="0.25">
      <c r="A89" s="60" t="s">
        <v>47</v>
      </c>
      <c r="B89" s="118" t="str">
        <f>LOOKUP(Table2[[#This Row],[CODIGO]],SITIOS!A$2:A$24,SITIOS!B$2:B$24)</f>
        <v>Haba Rincón de Guadalupe 2</v>
      </c>
      <c r="C89" s="61">
        <v>43364</v>
      </c>
      <c r="D89" s="121" t="str">
        <f t="shared" si="7"/>
        <v>sep-18</v>
      </c>
      <c r="E89" s="246" t="str">
        <f t="shared" si="8"/>
        <v>2018</v>
      </c>
      <c r="F89" s="62">
        <v>0.55555555555555558</v>
      </c>
      <c r="G89" s="63">
        <v>26</v>
      </c>
      <c r="H89" s="63">
        <v>17</v>
      </c>
      <c r="I89" s="63">
        <v>7.5</v>
      </c>
      <c r="J89" s="63">
        <v>6.6</v>
      </c>
      <c r="K89" s="63">
        <v>6.6</v>
      </c>
      <c r="L89" s="63">
        <f t="shared" si="9"/>
        <v>6.6</v>
      </c>
      <c r="M89" s="124">
        <f t="shared" si="10"/>
        <v>67.346938775510196</v>
      </c>
      <c r="N89" s="64"/>
      <c r="O89" s="64">
        <v>4</v>
      </c>
      <c r="P89" s="263">
        <f t="shared" si="11"/>
        <v>40</v>
      </c>
      <c r="Q89" s="66">
        <v>35</v>
      </c>
      <c r="R89" s="66">
        <v>30</v>
      </c>
      <c r="S89" s="270"/>
      <c r="T89" s="270"/>
      <c r="U89" s="62">
        <v>0.63055555555555554</v>
      </c>
      <c r="V89" s="65">
        <v>2</v>
      </c>
      <c r="W89" s="65">
        <v>33</v>
      </c>
      <c r="X89" s="65">
        <v>36</v>
      </c>
      <c r="Y89" s="65">
        <v>5</v>
      </c>
      <c r="Z89" s="65">
        <v>2</v>
      </c>
      <c r="AA89" s="65">
        <v>4</v>
      </c>
      <c r="AB89" s="127">
        <f t="shared" si="12"/>
        <v>183.33333333333331</v>
      </c>
      <c r="AC89" s="65">
        <v>4</v>
      </c>
      <c r="AD89" s="65">
        <v>9</v>
      </c>
      <c r="AE89" s="65">
        <v>8</v>
      </c>
      <c r="AF89" s="129">
        <f t="shared" si="13"/>
        <v>350</v>
      </c>
      <c r="AG89" s="129"/>
      <c r="AH89" s="129"/>
      <c r="AI89" s="115"/>
    </row>
    <row r="90" spans="1:35" ht="12.75" hidden="1" x14ac:dyDescent="0.25">
      <c r="A90" s="60" t="s">
        <v>44</v>
      </c>
      <c r="B90" s="118" t="str">
        <f>LOOKUP(Table2[[#This Row],[CODIGO]],SITIOS!A$2:A$24,SITIOS!B$2:B$24)</f>
        <v>Haba San Lucas 1</v>
      </c>
      <c r="C90" s="61">
        <v>43364</v>
      </c>
      <c r="D90" s="121" t="str">
        <f t="shared" si="7"/>
        <v>sep-18</v>
      </c>
      <c r="E90" s="246" t="str">
        <f t="shared" si="8"/>
        <v>2018</v>
      </c>
      <c r="F90" s="62">
        <v>0.55902777777777779</v>
      </c>
      <c r="G90" s="63">
        <v>22</v>
      </c>
      <c r="H90" s="63">
        <v>14.5</v>
      </c>
      <c r="I90" s="63">
        <v>7</v>
      </c>
      <c r="J90" s="63">
        <v>7</v>
      </c>
      <c r="K90" s="63">
        <v>7</v>
      </c>
      <c r="L90" s="63">
        <f t="shared" si="9"/>
        <v>7</v>
      </c>
      <c r="M90" s="124">
        <f t="shared" si="10"/>
        <v>67.307692307692307</v>
      </c>
      <c r="N90" s="64">
        <v>0</v>
      </c>
      <c r="O90" s="64"/>
      <c r="P90" s="263">
        <f t="shared" si="11"/>
        <v>2</v>
      </c>
      <c r="Q90" s="66">
        <v>55</v>
      </c>
      <c r="R90" s="66">
        <v>40</v>
      </c>
      <c r="S90" s="270"/>
      <c r="T90" s="270"/>
      <c r="U90" s="62"/>
      <c r="V90" s="65"/>
      <c r="W90" s="65"/>
      <c r="X90" s="65"/>
      <c r="Y90" s="65"/>
      <c r="Z90" s="65"/>
      <c r="AA90" s="65"/>
      <c r="AB90" s="127" t="str">
        <f t="shared" si="12"/>
        <v/>
      </c>
      <c r="AC90" s="65"/>
      <c r="AD90" s="65"/>
      <c r="AE90" s="65"/>
      <c r="AF90" s="129" t="str">
        <f t="shared" si="13"/>
        <v/>
      </c>
      <c r="AG90" s="129"/>
      <c r="AH90" s="129"/>
      <c r="AI90" s="115"/>
    </row>
    <row r="91" spans="1:35" ht="12.75" hidden="1" x14ac:dyDescent="0.25">
      <c r="A91" s="60" t="s">
        <v>45</v>
      </c>
      <c r="B91" s="118" t="str">
        <f>LOOKUP(Table2[[#This Row],[CODIGO]],SITIOS!A$2:A$24,SITIOS!B$2:B$24)</f>
        <v>Haba San Lucas 2</v>
      </c>
      <c r="C91" s="61">
        <v>43364</v>
      </c>
      <c r="D91" s="121" t="str">
        <f t="shared" si="7"/>
        <v>sep-18</v>
      </c>
      <c r="E91" s="246" t="str">
        <f t="shared" si="8"/>
        <v>2018</v>
      </c>
      <c r="F91" s="62">
        <v>0.56944444444444442</v>
      </c>
      <c r="G91" s="63">
        <v>17.5</v>
      </c>
      <c r="H91" s="63">
        <v>15</v>
      </c>
      <c r="I91" s="63">
        <v>8</v>
      </c>
      <c r="J91" s="63">
        <v>6.8</v>
      </c>
      <c r="K91" s="63">
        <v>6.8</v>
      </c>
      <c r="L91" s="63">
        <f t="shared" si="9"/>
        <v>6.8</v>
      </c>
      <c r="M91" s="124">
        <f t="shared" si="10"/>
        <v>66.666666666666671</v>
      </c>
      <c r="N91" s="64">
        <v>3</v>
      </c>
      <c r="O91" s="64"/>
      <c r="P91" s="263">
        <f t="shared" si="11"/>
        <v>15</v>
      </c>
      <c r="Q91" s="66">
        <v>70</v>
      </c>
      <c r="R91" s="66">
        <v>40</v>
      </c>
      <c r="S91" s="270"/>
      <c r="T91" s="270"/>
      <c r="U91" s="62">
        <v>0.61805555555555558</v>
      </c>
      <c r="V91" s="65">
        <v>2</v>
      </c>
      <c r="W91" s="65">
        <v>33</v>
      </c>
      <c r="X91" s="65">
        <v>36</v>
      </c>
      <c r="Y91" s="65">
        <v>0</v>
      </c>
      <c r="Z91" s="65">
        <v>0</v>
      </c>
      <c r="AA91" s="65">
        <v>1</v>
      </c>
      <c r="AB91" s="127">
        <f t="shared" si="12"/>
        <v>16.666666666666664</v>
      </c>
      <c r="AC91" s="65">
        <v>61</v>
      </c>
      <c r="AD91" s="65">
        <v>47</v>
      </c>
      <c r="AE91" s="65">
        <v>72</v>
      </c>
      <c r="AF91" s="129">
        <f t="shared" si="13"/>
        <v>3000</v>
      </c>
      <c r="AG91" s="129"/>
      <c r="AH91" s="129"/>
      <c r="AI91" s="115"/>
    </row>
    <row r="92" spans="1:35" ht="12.75" hidden="1" x14ac:dyDescent="0.25">
      <c r="A92" s="60" t="s">
        <v>42</v>
      </c>
      <c r="B92" s="118" t="str">
        <f>LOOKUP(Table2[[#This Row],[CODIGO]],SITIOS!A$2:A$24,SITIOS!B$2:B$24)</f>
        <v>Planta de tratamiento (Antes)</v>
      </c>
      <c r="C92" s="61">
        <v>43364</v>
      </c>
      <c r="D92" s="121" t="str">
        <f t="shared" si="7"/>
        <v>sep-18</v>
      </c>
      <c r="E92" s="246" t="str">
        <f t="shared" si="8"/>
        <v>2018</v>
      </c>
      <c r="F92" s="62">
        <v>0.64236111111111105</v>
      </c>
      <c r="G92" s="63">
        <v>25</v>
      </c>
      <c r="H92" s="63">
        <v>16</v>
      </c>
      <c r="I92" s="63">
        <v>6.5</v>
      </c>
      <c r="J92" s="63">
        <v>5.8</v>
      </c>
      <c r="K92" s="63">
        <v>5.8</v>
      </c>
      <c r="L92" s="63">
        <f t="shared" si="9"/>
        <v>5.8</v>
      </c>
      <c r="M92" s="124">
        <f t="shared" si="10"/>
        <v>57.999999999999993</v>
      </c>
      <c r="N92" s="64">
        <v>4</v>
      </c>
      <c r="O92" s="64"/>
      <c r="P92" s="263">
        <f t="shared" si="11"/>
        <v>20</v>
      </c>
      <c r="Q92" s="66">
        <v>50</v>
      </c>
      <c r="R92" s="66">
        <v>30</v>
      </c>
      <c r="S92" s="270"/>
      <c r="T92" s="270"/>
      <c r="U92" s="62">
        <v>0.65625</v>
      </c>
      <c r="V92" s="65">
        <v>1</v>
      </c>
      <c r="W92" s="65">
        <v>33</v>
      </c>
      <c r="X92" s="65">
        <v>36</v>
      </c>
      <c r="Y92" s="65">
        <v>52</v>
      </c>
      <c r="Z92" s="65">
        <v>48</v>
      </c>
      <c r="AA92" s="65">
        <v>56</v>
      </c>
      <c r="AB92" s="127">
        <f t="shared" si="12"/>
        <v>5200</v>
      </c>
      <c r="AC92" s="65">
        <v>41</v>
      </c>
      <c r="AD92" s="65">
        <v>31</v>
      </c>
      <c r="AE92" s="65">
        <v>46</v>
      </c>
      <c r="AF92" s="129">
        <f t="shared" si="13"/>
        <v>3933.3333333333335</v>
      </c>
      <c r="AG92" s="129"/>
      <c r="AH92" s="129"/>
      <c r="AI92" s="115"/>
    </row>
    <row r="93" spans="1:35" ht="12.75" hidden="1" x14ac:dyDescent="0.25">
      <c r="A93" s="60" t="s">
        <v>43</v>
      </c>
      <c r="B93" s="118" t="str">
        <f>LOOKUP(Table2[[#This Row],[CODIGO]],SITIOS!A$2:A$24,SITIOS!B$2:B$24)</f>
        <v>Planta de tratamiento (Después)</v>
      </c>
      <c r="C93" s="61">
        <v>43364</v>
      </c>
      <c r="D93" s="121" t="str">
        <f t="shared" si="7"/>
        <v>sep-18</v>
      </c>
      <c r="E93" s="246" t="str">
        <f t="shared" si="8"/>
        <v>2018</v>
      </c>
      <c r="F93" s="62">
        <v>0.55555555555555558</v>
      </c>
      <c r="G93" s="63">
        <v>21</v>
      </c>
      <c r="H93" s="63">
        <v>16</v>
      </c>
      <c r="I93" s="63">
        <v>6.5</v>
      </c>
      <c r="J93" s="63">
        <v>5.6</v>
      </c>
      <c r="K93" s="63">
        <v>5.6</v>
      </c>
      <c r="L93" s="63">
        <f t="shared" si="9"/>
        <v>5.6</v>
      </c>
      <c r="M93" s="124">
        <f t="shared" si="10"/>
        <v>55.999999999999993</v>
      </c>
      <c r="N93" s="64">
        <v>3</v>
      </c>
      <c r="O93" s="64"/>
      <c r="P93" s="263">
        <f t="shared" si="11"/>
        <v>15</v>
      </c>
      <c r="Q93" s="66">
        <v>65</v>
      </c>
      <c r="R93" s="66">
        <v>30</v>
      </c>
      <c r="S93" s="270"/>
      <c r="T93" s="270"/>
      <c r="U93" s="62">
        <v>0.59444444444444444</v>
      </c>
      <c r="V93" s="65">
        <v>1</v>
      </c>
      <c r="W93" s="65">
        <v>33</v>
      </c>
      <c r="X93" s="65">
        <v>36</v>
      </c>
      <c r="Y93" s="65">
        <v>187</v>
      </c>
      <c r="Z93" s="65">
        <v>208</v>
      </c>
      <c r="AA93" s="65">
        <v>176</v>
      </c>
      <c r="AB93" s="127">
        <f t="shared" si="12"/>
        <v>19033.333333333336</v>
      </c>
      <c r="AC93" s="65">
        <v>49</v>
      </c>
      <c r="AD93" s="65">
        <v>77</v>
      </c>
      <c r="AE93" s="65">
        <v>76</v>
      </c>
      <c r="AF93" s="129">
        <f t="shared" si="13"/>
        <v>6733.333333333333</v>
      </c>
      <c r="AG93" s="129"/>
      <c r="AH93" s="129"/>
      <c r="AI93" s="115"/>
    </row>
    <row r="94" spans="1:35" ht="12.75" hidden="1" x14ac:dyDescent="0.25">
      <c r="A94" s="60" t="s">
        <v>101</v>
      </c>
      <c r="B94" s="118" t="str">
        <f>LOOKUP(Table2[[#This Row],[CODIGO]],SITIOS!A$2:A$24,SITIOS!B$2:B$24)</f>
        <v>El Convento</v>
      </c>
      <c r="C94" s="61">
        <v>43365</v>
      </c>
      <c r="D94" s="121" t="str">
        <f t="shared" si="7"/>
        <v>sep-18</v>
      </c>
      <c r="E94" s="246" t="str">
        <f t="shared" si="8"/>
        <v>2018</v>
      </c>
      <c r="F94" s="62">
        <v>0.55208333333333337</v>
      </c>
      <c r="G94" s="63">
        <v>21</v>
      </c>
      <c r="H94" s="63">
        <v>18</v>
      </c>
      <c r="I94" s="63">
        <v>8</v>
      </c>
      <c r="J94" s="63">
        <v>6.6</v>
      </c>
      <c r="K94" s="63">
        <v>6.8</v>
      </c>
      <c r="L94" s="63">
        <f t="shared" si="9"/>
        <v>6.6999999999999993</v>
      </c>
      <c r="M94" s="124">
        <f t="shared" si="10"/>
        <v>69.791666666666657</v>
      </c>
      <c r="N94" s="64">
        <v>1</v>
      </c>
      <c r="O94" s="64"/>
      <c r="P94" s="263">
        <f t="shared" si="11"/>
        <v>5</v>
      </c>
      <c r="Q94" s="66">
        <v>60</v>
      </c>
      <c r="R94" s="66">
        <v>40</v>
      </c>
      <c r="S94" s="270"/>
      <c r="T94" s="270"/>
      <c r="U94" s="62">
        <v>0.56944444444444442</v>
      </c>
      <c r="V94" s="65">
        <v>2</v>
      </c>
      <c r="W94" s="65">
        <v>33</v>
      </c>
      <c r="X94" s="65">
        <v>40</v>
      </c>
      <c r="Y94" s="65">
        <v>1</v>
      </c>
      <c r="Z94" s="65">
        <v>1</v>
      </c>
      <c r="AA94" s="65">
        <v>1</v>
      </c>
      <c r="AB94" s="127">
        <f t="shared" si="12"/>
        <v>50</v>
      </c>
      <c r="AC94" s="65">
        <v>53</v>
      </c>
      <c r="AD94" s="65">
        <v>28</v>
      </c>
      <c r="AE94" s="65">
        <v>18</v>
      </c>
      <c r="AF94" s="129">
        <f t="shared" si="13"/>
        <v>1650</v>
      </c>
      <c r="AG94" s="129"/>
      <c r="AH94" s="129"/>
      <c r="AI94" s="115"/>
    </row>
    <row r="95" spans="1:35" ht="12.75" hidden="1" x14ac:dyDescent="0.25">
      <c r="A95" s="60" t="s">
        <v>48</v>
      </c>
      <c r="B95" s="118" t="str">
        <f>LOOKUP(Table2[[#This Row],[CODIGO]],SITIOS!A$2:A$24,SITIOS!B$2:B$24)</f>
        <v>Maíz Agua Bendita 1</v>
      </c>
      <c r="C95" s="61">
        <v>43365</v>
      </c>
      <c r="D95" s="121" t="str">
        <f t="shared" si="7"/>
        <v>sep-18</v>
      </c>
      <c r="E95" s="246" t="str">
        <f t="shared" si="8"/>
        <v>2018</v>
      </c>
      <c r="F95" s="62">
        <v>0.44791666666666669</v>
      </c>
      <c r="G95" s="63">
        <v>13</v>
      </c>
      <c r="H95" s="63">
        <v>10.5</v>
      </c>
      <c r="I95" s="63">
        <v>7</v>
      </c>
      <c r="J95" s="63">
        <v>7.8</v>
      </c>
      <c r="K95" s="63">
        <v>7.8</v>
      </c>
      <c r="L95" s="63">
        <f t="shared" si="9"/>
        <v>7.8</v>
      </c>
      <c r="M95" s="124">
        <f t="shared" si="10"/>
        <v>69.026548672566364</v>
      </c>
      <c r="N95" s="64">
        <v>0</v>
      </c>
      <c r="O95" s="64"/>
      <c r="P95" s="263">
        <f t="shared" si="11"/>
        <v>2</v>
      </c>
      <c r="Q95" s="66">
        <v>40</v>
      </c>
      <c r="R95" s="66">
        <v>50</v>
      </c>
      <c r="S95" s="270"/>
      <c r="T95" s="270"/>
      <c r="U95" s="62"/>
      <c r="V95" s="65"/>
      <c r="W95" s="65"/>
      <c r="X95" s="65"/>
      <c r="Y95" s="65"/>
      <c r="Z95" s="65"/>
      <c r="AA95" s="65"/>
      <c r="AB95" s="127" t="str">
        <f t="shared" si="12"/>
        <v/>
      </c>
      <c r="AC95" s="65"/>
      <c r="AD95" s="65"/>
      <c r="AE95" s="65"/>
      <c r="AF95" s="129" t="str">
        <f t="shared" si="13"/>
        <v/>
      </c>
      <c r="AG95" s="129"/>
      <c r="AH95" s="129"/>
      <c r="AI95" s="115"/>
    </row>
    <row r="96" spans="1:35" ht="12.75" hidden="1" x14ac:dyDescent="0.25">
      <c r="A96" s="60" t="s">
        <v>51</v>
      </c>
      <c r="B96" s="118" t="str">
        <f>LOOKUP(Table2[[#This Row],[CODIGO]],SITIOS!A$2:A$24,SITIOS!B$2:B$24)</f>
        <v>Maíz Agua Bendita 2</v>
      </c>
      <c r="C96" s="61">
        <v>43365</v>
      </c>
      <c r="D96" s="121" t="str">
        <f t="shared" si="7"/>
        <v>sep-18</v>
      </c>
      <c r="E96" s="246" t="str">
        <f t="shared" si="8"/>
        <v>2018</v>
      </c>
      <c r="F96" s="62">
        <v>0.50694444444444442</v>
      </c>
      <c r="G96" s="63">
        <v>16</v>
      </c>
      <c r="H96" s="63">
        <v>11</v>
      </c>
      <c r="I96" s="63">
        <v>7.5</v>
      </c>
      <c r="J96" s="63">
        <v>7.4</v>
      </c>
      <c r="K96" s="63">
        <v>7.2</v>
      </c>
      <c r="L96" s="63">
        <f t="shared" si="9"/>
        <v>7.3000000000000007</v>
      </c>
      <c r="M96" s="124">
        <f t="shared" si="10"/>
        <v>65.765765765765778</v>
      </c>
      <c r="N96" s="64">
        <v>2</v>
      </c>
      <c r="O96" s="64"/>
      <c r="P96" s="263">
        <f t="shared" si="11"/>
        <v>10</v>
      </c>
      <c r="Q96" s="66">
        <v>40</v>
      </c>
      <c r="R96" s="66">
        <v>60</v>
      </c>
      <c r="S96" s="270"/>
      <c r="T96" s="270"/>
      <c r="U96" s="62">
        <v>0.53472222222222221</v>
      </c>
      <c r="V96" s="65">
        <v>3</v>
      </c>
      <c r="W96" s="65">
        <v>33</v>
      </c>
      <c r="X96" s="65">
        <v>40</v>
      </c>
      <c r="Y96" s="65">
        <v>58</v>
      </c>
      <c r="Z96" s="65">
        <v>75</v>
      </c>
      <c r="AA96" s="65">
        <v>54</v>
      </c>
      <c r="AB96" s="127">
        <f t="shared" si="12"/>
        <v>2077.7777777777778</v>
      </c>
      <c r="AC96" s="65">
        <v>15</v>
      </c>
      <c r="AD96" s="65">
        <v>21</v>
      </c>
      <c r="AE96" s="65">
        <v>17</v>
      </c>
      <c r="AF96" s="129">
        <f t="shared" si="13"/>
        <v>588.88888888888891</v>
      </c>
      <c r="AG96" s="129"/>
      <c r="AH96" s="129"/>
      <c r="AI96" s="115"/>
    </row>
    <row r="97" spans="1:35" ht="12.75" hidden="1" x14ac:dyDescent="0.25">
      <c r="A97" s="60" t="s">
        <v>57</v>
      </c>
      <c r="B97" s="118" t="str">
        <f>LOOKUP(Table2[[#This Row],[CODIGO]],SITIOS!A$2:A$24,SITIOS!B$2:B$24)</f>
        <v>Maíz El Capulín 1</v>
      </c>
      <c r="C97" s="61">
        <v>43365</v>
      </c>
      <c r="D97" s="121" t="str">
        <f t="shared" si="7"/>
        <v>sep-18</v>
      </c>
      <c r="E97" s="246" t="str">
        <f t="shared" si="8"/>
        <v>2018</v>
      </c>
      <c r="F97" s="62">
        <v>0.4513888888888889</v>
      </c>
      <c r="G97" s="63">
        <v>18</v>
      </c>
      <c r="H97" s="63">
        <v>14</v>
      </c>
      <c r="I97" s="63">
        <v>7</v>
      </c>
      <c r="J97" s="63">
        <v>5.6</v>
      </c>
      <c r="K97" s="63">
        <v>5.6</v>
      </c>
      <c r="L97" s="63">
        <f t="shared" si="9"/>
        <v>5.6</v>
      </c>
      <c r="M97" s="124">
        <f t="shared" si="10"/>
        <v>53.846153846153847</v>
      </c>
      <c r="N97" s="64">
        <v>2</v>
      </c>
      <c r="O97" s="64"/>
      <c r="P97" s="263">
        <f t="shared" si="11"/>
        <v>10</v>
      </c>
      <c r="Q97" s="66">
        <v>40</v>
      </c>
      <c r="R97" s="66">
        <v>30</v>
      </c>
      <c r="S97" s="270"/>
      <c r="T97" s="270"/>
      <c r="U97" s="62"/>
      <c r="V97" s="65"/>
      <c r="W97" s="65"/>
      <c r="X97" s="65"/>
      <c r="Y97" s="65"/>
      <c r="Z97" s="65"/>
      <c r="AA97" s="65"/>
      <c r="AB97" s="127" t="str">
        <f t="shared" si="12"/>
        <v/>
      </c>
      <c r="AC97" s="65"/>
      <c r="AD97" s="65"/>
      <c r="AE97" s="65"/>
      <c r="AF97" s="129" t="str">
        <f t="shared" si="13"/>
        <v/>
      </c>
      <c r="AG97" s="129"/>
      <c r="AH97" s="129"/>
      <c r="AI97" s="115"/>
    </row>
    <row r="98" spans="1:35" ht="12.75" hidden="1" x14ac:dyDescent="0.25">
      <c r="A98" s="60" t="s">
        <v>58</v>
      </c>
      <c r="B98" s="118" t="str">
        <f>LOOKUP(Table2[[#This Row],[CODIGO]],SITIOS!A$2:A$24,SITIOS!B$2:B$24)</f>
        <v>Maíz  El Capulín 2</v>
      </c>
      <c r="C98" s="61">
        <v>43365</v>
      </c>
      <c r="D98" s="121" t="str">
        <f t="shared" si="7"/>
        <v>sep-18</v>
      </c>
      <c r="E98" s="246" t="str">
        <f t="shared" si="8"/>
        <v>2018</v>
      </c>
      <c r="F98" s="62">
        <v>0.53472222222222221</v>
      </c>
      <c r="G98" s="63">
        <v>17</v>
      </c>
      <c r="H98" s="63">
        <v>15</v>
      </c>
      <c r="I98" s="63">
        <v>8</v>
      </c>
      <c r="J98" s="63">
        <v>5.8</v>
      </c>
      <c r="K98" s="63">
        <v>6</v>
      </c>
      <c r="L98" s="63">
        <f t="shared" si="9"/>
        <v>5.9</v>
      </c>
      <c r="M98" s="124">
        <f t="shared" si="10"/>
        <v>57.843137254901968</v>
      </c>
      <c r="N98" s="64">
        <v>1</v>
      </c>
      <c r="O98" s="64"/>
      <c r="P98" s="263">
        <f t="shared" si="11"/>
        <v>5</v>
      </c>
      <c r="Q98" s="66">
        <v>45</v>
      </c>
      <c r="R98" s="66">
        <v>30</v>
      </c>
      <c r="S98" s="270"/>
      <c r="T98" s="270"/>
      <c r="U98" s="62">
        <v>0.59722222222222221</v>
      </c>
      <c r="V98" s="65">
        <v>1</v>
      </c>
      <c r="W98" s="65">
        <v>33</v>
      </c>
      <c r="X98" s="65">
        <v>40</v>
      </c>
      <c r="Y98" s="65">
        <v>1</v>
      </c>
      <c r="Z98" s="65">
        <v>0</v>
      </c>
      <c r="AA98" s="65">
        <v>2</v>
      </c>
      <c r="AB98" s="127">
        <f t="shared" si="12"/>
        <v>100</v>
      </c>
      <c r="AC98" s="65">
        <v>18</v>
      </c>
      <c r="AD98" s="65">
        <v>24</v>
      </c>
      <c r="AE98" s="65">
        <v>51</v>
      </c>
      <c r="AF98" s="129">
        <f t="shared" si="13"/>
        <v>3100</v>
      </c>
      <c r="AG98" s="129"/>
      <c r="AH98" s="129"/>
      <c r="AI98" s="115"/>
    </row>
    <row r="99" spans="1:35" ht="12.75" hidden="1" x14ac:dyDescent="0.25">
      <c r="A99" s="60" t="s">
        <v>100</v>
      </c>
      <c r="B99" s="118" t="str">
        <f>LOOKUP(Table2[[#This Row],[CODIGO]],SITIOS!A$2:A$24,SITIOS!B$2:B$24)</f>
        <v>Manantial Kinder</v>
      </c>
      <c r="C99" s="61">
        <v>43365</v>
      </c>
      <c r="D99" s="121" t="str">
        <f t="shared" si="7"/>
        <v>sep-18</v>
      </c>
      <c r="E99" s="246" t="str">
        <f t="shared" si="8"/>
        <v>2018</v>
      </c>
      <c r="F99" s="62">
        <v>0.54861111111111105</v>
      </c>
      <c r="G99" s="63">
        <v>19</v>
      </c>
      <c r="H99" s="63">
        <v>15</v>
      </c>
      <c r="I99" s="63">
        <v>7</v>
      </c>
      <c r="J99" s="63">
        <v>6.6</v>
      </c>
      <c r="K99" s="63">
        <v>6.4</v>
      </c>
      <c r="L99" s="63">
        <f t="shared" si="9"/>
        <v>6.5</v>
      </c>
      <c r="M99" s="124">
        <f t="shared" si="10"/>
        <v>63.725490196078439</v>
      </c>
      <c r="N99" s="64">
        <v>0</v>
      </c>
      <c r="O99" s="64"/>
      <c r="P99" s="263">
        <f t="shared" si="11"/>
        <v>2</v>
      </c>
      <c r="Q99" s="66">
        <v>45</v>
      </c>
      <c r="R99" s="66">
        <v>60</v>
      </c>
      <c r="S99" s="270"/>
      <c r="T99" s="270"/>
      <c r="U99" s="62">
        <v>0.57638888888888895</v>
      </c>
      <c r="V99" s="65">
        <v>1</v>
      </c>
      <c r="W99" s="65">
        <v>33</v>
      </c>
      <c r="X99" s="65">
        <v>40</v>
      </c>
      <c r="Y99" s="65">
        <v>0</v>
      </c>
      <c r="Z99" s="65">
        <v>0</v>
      </c>
      <c r="AA99" s="65">
        <v>0</v>
      </c>
      <c r="AB99" s="127">
        <f t="shared" si="12"/>
        <v>0</v>
      </c>
      <c r="AC99" s="65">
        <v>1</v>
      </c>
      <c r="AD99" s="65">
        <v>3</v>
      </c>
      <c r="AE99" s="65">
        <v>0</v>
      </c>
      <c r="AF99" s="129">
        <f t="shared" si="13"/>
        <v>133.33333333333331</v>
      </c>
      <c r="AG99" s="129"/>
      <c r="AH99" s="129"/>
      <c r="AI99" s="115"/>
    </row>
    <row r="100" spans="1:35" ht="12.75" hidden="1" x14ac:dyDescent="0.25">
      <c r="A100" s="60" t="s">
        <v>52</v>
      </c>
      <c r="B100" s="118" t="str">
        <f>LOOKUP(Table2[[#This Row],[CODIGO]],SITIOS!A$2:A$24,SITIOS!B$2:B$24)</f>
        <v>Papa El Potrero 1</v>
      </c>
      <c r="C100" s="61">
        <v>43365</v>
      </c>
      <c r="D100" s="121" t="str">
        <f t="shared" si="7"/>
        <v>sep-18</v>
      </c>
      <c r="E100" s="246" t="str">
        <f t="shared" si="8"/>
        <v>2018</v>
      </c>
      <c r="F100" s="62">
        <v>0.45833333333333331</v>
      </c>
      <c r="G100" s="63">
        <v>18</v>
      </c>
      <c r="H100" s="63">
        <v>15</v>
      </c>
      <c r="I100" s="63">
        <v>7</v>
      </c>
      <c r="J100" s="63">
        <v>6.6</v>
      </c>
      <c r="K100" s="63">
        <v>6.4</v>
      </c>
      <c r="L100" s="63">
        <f t="shared" si="9"/>
        <v>6.5</v>
      </c>
      <c r="M100" s="124">
        <f t="shared" si="10"/>
        <v>63.725490196078439</v>
      </c>
      <c r="N100" s="64">
        <v>1</v>
      </c>
      <c r="O100" s="64"/>
      <c r="P100" s="263">
        <f t="shared" si="11"/>
        <v>5</v>
      </c>
      <c r="Q100" s="66">
        <v>65</v>
      </c>
      <c r="R100" s="66">
        <v>50</v>
      </c>
      <c r="S100" s="270"/>
      <c r="T100" s="270"/>
      <c r="U100" s="62"/>
      <c r="V100" s="65"/>
      <c r="W100" s="65"/>
      <c r="X100" s="65"/>
      <c r="Y100" s="65"/>
      <c r="Z100" s="65"/>
      <c r="AA100" s="65"/>
      <c r="AB100" s="127" t="str">
        <f t="shared" si="12"/>
        <v/>
      </c>
      <c r="AC100" s="65"/>
      <c r="AD100" s="65"/>
      <c r="AE100" s="65"/>
      <c r="AF100" s="129" t="str">
        <f t="shared" si="13"/>
        <v/>
      </c>
      <c r="AG100" s="129"/>
      <c r="AH100" s="129"/>
      <c r="AI100" s="115"/>
    </row>
    <row r="101" spans="1:35" ht="12.75" hidden="1" x14ac:dyDescent="0.25">
      <c r="A101" s="60" t="s">
        <v>53</v>
      </c>
      <c r="B101" s="118" t="str">
        <f>LOOKUP(Table2[[#This Row],[CODIGO]],SITIOS!A$2:A$24,SITIOS!B$2:B$24)</f>
        <v>Papa El Potrero 2</v>
      </c>
      <c r="C101" s="61">
        <v>43365</v>
      </c>
      <c r="D101" s="121" t="str">
        <f t="shared" si="7"/>
        <v>sep-18</v>
      </c>
      <c r="E101" s="246" t="str">
        <f t="shared" si="8"/>
        <v>2018</v>
      </c>
      <c r="F101" s="62">
        <v>0.53125</v>
      </c>
      <c r="G101" s="63">
        <v>17.5</v>
      </c>
      <c r="H101" s="63">
        <v>16</v>
      </c>
      <c r="I101" s="63">
        <v>7</v>
      </c>
      <c r="J101" s="63">
        <v>6.2</v>
      </c>
      <c r="K101" s="63">
        <v>6</v>
      </c>
      <c r="L101" s="63">
        <f t="shared" si="9"/>
        <v>6.1</v>
      </c>
      <c r="M101" s="124">
        <f t="shared" si="10"/>
        <v>61</v>
      </c>
      <c r="N101" s="64">
        <v>0</v>
      </c>
      <c r="O101" s="64"/>
      <c r="P101" s="263">
        <f t="shared" si="11"/>
        <v>2</v>
      </c>
      <c r="Q101" s="66">
        <v>65</v>
      </c>
      <c r="R101" s="66">
        <v>40</v>
      </c>
      <c r="S101" s="270"/>
      <c r="T101" s="270"/>
      <c r="U101" s="62">
        <v>0.55208333333333337</v>
      </c>
      <c r="V101" s="65">
        <v>2</v>
      </c>
      <c r="W101" s="65">
        <v>33</v>
      </c>
      <c r="X101" s="65">
        <v>40</v>
      </c>
      <c r="Y101" s="65">
        <v>4</v>
      </c>
      <c r="Z101" s="65">
        <v>5</v>
      </c>
      <c r="AA101" s="65">
        <v>9</v>
      </c>
      <c r="AB101" s="127">
        <f t="shared" si="12"/>
        <v>300</v>
      </c>
      <c r="AC101" s="65">
        <v>125</v>
      </c>
      <c r="AD101" s="65">
        <v>132</v>
      </c>
      <c r="AE101" s="65">
        <v>121</v>
      </c>
      <c r="AF101" s="129">
        <f t="shared" si="13"/>
        <v>6300</v>
      </c>
      <c r="AG101" s="129"/>
      <c r="AH101" s="129"/>
      <c r="AI101" s="115"/>
    </row>
    <row r="102" spans="1:35" ht="12.75" hidden="1" x14ac:dyDescent="0.25">
      <c r="A102" s="60" t="s">
        <v>54</v>
      </c>
      <c r="B102" s="118" t="str">
        <f>LOOKUP(Table2[[#This Row],[CODIGO]],SITIOS!A$2:A$24,SITIOS!B$2:B$24)</f>
        <v>Papa la Providencia 1</v>
      </c>
      <c r="C102" s="61">
        <v>43365</v>
      </c>
      <c r="D102" s="121" t="str">
        <f t="shared" si="7"/>
        <v>sep-18</v>
      </c>
      <c r="E102" s="246" t="str">
        <f t="shared" si="8"/>
        <v>2018</v>
      </c>
      <c r="F102" s="62">
        <v>0.45833333333333331</v>
      </c>
      <c r="G102" s="63">
        <v>18</v>
      </c>
      <c r="H102" s="63">
        <v>14</v>
      </c>
      <c r="I102" s="63">
        <v>7</v>
      </c>
      <c r="J102" s="63">
        <v>7</v>
      </c>
      <c r="K102" s="63">
        <v>7</v>
      </c>
      <c r="L102" s="63">
        <f t="shared" si="9"/>
        <v>7</v>
      </c>
      <c r="M102" s="124">
        <f t="shared" si="10"/>
        <v>67.307692307692307</v>
      </c>
      <c r="N102" s="64">
        <v>2</v>
      </c>
      <c r="O102" s="64"/>
      <c r="P102" s="263">
        <f t="shared" si="11"/>
        <v>10</v>
      </c>
      <c r="Q102" s="66">
        <v>35</v>
      </c>
      <c r="R102" s="66">
        <v>20</v>
      </c>
      <c r="S102" s="270"/>
      <c r="T102" s="270"/>
      <c r="U102" s="62"/>
      <c r="V102" s="65"/>
      <c r="W102" s="65"/>
      <c r="X102" s="65"/>
      <c r="Y102" s="65"/>
      <c r="Z102" s="65"/>
      <c r="AA102" s="65"/>
      <c r="AB102" s="127" t="str">
        <f t="shared" si="12"/>
        <v/>
      </c>
      <c r="AC102" s="65"/>
      <c r="AD102" s="65"/>
      <c r="AE102" s="65"/>
      <c r="AF102" s="129" t="str">
        <f t="shared" si="13"/>
        <v/>
      </c>
      <c r="AG102" s="129"/>
      <c r="AH102" s="129"/>
      <c r="AI102" s="115"/>
    </row>
    <row r="103" spans="1:35" ht="12.75" hidden="1" x14ac:dyDescent="0.25">
      <c r="A103" s="60" t="s">
        <v>59</v>
      </c>
      <c r="B103" s="118" t="str">
        <f>LOOKUP(Table2[[#This Row],[CODIGO]],SITIOS!A$2:A$24,SITIOS!B$2:B$24)</f>
        <v>Papa la Providencia 2</v>
      </c>
      <c r="C103" s="61">
        <v>43365</v>
      </c>
      <c r="D103" s="121" t="str">
        <f t="shared" si="7"/>
        <v>sep-18</v>
      </c>
      <c r="E103" s="246" t="str">
        <f t="shared" si="8"/>
        <v>2018</v>
      </c>
      <c r="F103" s="62">
        <v>0.50347222222222221</v>
      </c>
      <c r="G103" s="63">
        <v>17</v>
      </c>
      <c r="H103" s="63">
        <v>16</v>
      </c>
      <c r="I103" s="63">
        <v>6.5</v>
      </c>
      <c r="J103" s="63">
        <v>6.2</v>
      </c>
      <c r="K103" s="63">
        <v>6.2</v>
      </c>
      <c r="L103" s="63">
        <f t="shared" si="9"/>
        <v>6.2</v>
      </c>
      <c r="M103" s="124">
        <f t="shared" si="10"/>
        <v>62</v>
      </c>
      <c r="N103" s="64">
        <v>2</v>
      </c>
      <c r="O103" s="64"/>
      <c r="P103" s="263">
        <f t="shared" si="11"/>
        <v>10</v>
      </c>
      <c r="Q103" s="66">
        <v>50</v>
      </c>
      <c r="R103" s="66">
        <v>20</v>
      </c>
      <c r="S103" s="270"/>
      <c r="T103" s="270"/>
      <c r="U103" s="62">
        <v>0.52777777777777779</v>
      </c>
      <c r="V103" s="65">
        <v>2</v>
      </c>
      <c r="W103" s="65">
        <v>33</v>
      </c>
      <c r="X103" s="65">
        <v>40</v>
      </c>
      <c r="Y103" s="65">
        <v>20</v>
      </c>
      <c r="Z103" s="65">
        <v>31</v>
      </c>
      <c r="AA103" s="65">
        <v>41</v>
      </c>
      <c r="AB103" s="127">
        <f t="shared" si="12"/>
        <v>1533.3333333333335</v>
      </c>
      <c r="AC103" s="65">
        <v>6</v>
      </c>
      <c r="AD103" s="65">
        <v>25</v>
      </c>
      <c r="AE103" s="65">
        <v>32</v>
      </c>
      <c r="AF103" s="129">
        <f t="shared" si="13"/>
        <v>1050</v>
      </c>
      <c r="AG103" s="129"/>
      <c r="AH103" s="129"/>
      <c r="AI103" s="115"/>
    </row>
    <row r="104" spans="1:35" ht="12.75" hidden="1" x14ac:dyDescent="0.25">
      <c r="A104" s="60" t="s">
        <v>42</v>
      </c>
      <c r="B104" s="118" t="str">
        <f>LOOKUP(Table2[[#This Row],[CODIGO]],SITIOS!A$2:A$24,SITIOS!B$2:B$24)</f>
        <v>Planta de tratamiento (Antes)</v>
      </c>
      <c r="C104" s="61">
        <v>43365</v>
      </c>
      <c r="D104" s="121" t="str">
        <f t="shared" si="7"/>
        <v>sep-18</v>
      </c>
      <c r="E104" s="246" t="str">
        <f t="shared" si="8"/>
        <v>2018</v>
      </c>
      <c r="F104" s="62">
        <v>0.43958333333333338</v>
      </c>
      <c r="G104" s="63">
        <v>22</v>
      </c>
      <c r="H104" s="63">
        <v>18</v>
      </c>
      <c r="I104" s="63">
        <v>7</v>
      </c>
      <c r="J104" s="63">
        <v>5.4</v>
      </c>
      <c r="K104" s="63">
        <v>5.2</v>
      </c>
      <c r="L104" s="63">
        <f t="shared" si="9"/>
        <v>5.3000000000000007</v>
      </c>
      <c r="M104" s="124">
        <f t="shared" si="10"/>
        <v>55.20833333333335</v>
      </c>
      <c r="N104" s="64"/>
      <c r="O104" s="64">
        <v>1</v>
      </c>
      <c r="P104" s="263">
        <f t="shared" si="11"/>
        <v>10</v>
      </c>
      <c r="Q104" s="66">
        <v>45</v>
      </c>
      <c r="R104" s="66">
        <v>40</v>
      </c>
      <c r="S104" s="270">
        <v>0.85</v>
      </c>
      <c r="T104" s="270">
        <v>0.5</v>
      </c>
      <c r="U104" s="62">
        <v>0.4916666666666667</v>
      </c>
      <c r="V104" s="65">
        <v>1</v>
      </c>
      <c r="W104" s="65">
        <v>33</v>
      </c>
      <c r="X104" s="65">
        <v>40</v>
      </c>
      <c r="Y104" s="65">
        <v>88</v>
      </c>
      <c r="Z104" s="65">
        <v>84</v>
      </c>
      <c r="AA104" s="65">
        <v>65</v>
      </c>
      <c r="AB104" s="127">
        <f t="shared" si="12"/>
        <v>7900</v>
      </c>
      <c r="AC104" s="65">
        <v>42</v>
      </c>
      <c r="AD104" s="65">
        <v>51</v>
      </c>
      <c r="AE104" s="65">
        <v>59</v>
      </c>
      <c r="AF104" s="129">
        <f t="shared" si="13"/>
        <v>5066.6666666666661</v>
      </c>
      <c r="AG104" s="129"/>
      <c r="AH104" s="129"/>
      <c r="AI104" s="115"/>
    </row>
    <row r="105" spans="1:35" ht="12.75" hidden="1" x14ac:dyDescent="0.25">
      <c r="A105" s="60" t="s">
        <v>43</v>
      </c>
      <c r="B105" s="118" t="str">
        <f>LOOKUP(Table2[[#This Row],[CODIGO]],SITIOS!A$2:A$24,SITIOS!B$2:B$24)</f>
        <v>Planta de tratamiento (Después)</v>
      </c>
      <c r="C105" s="61">
        <v>43365</v>
      </c>
      <c r="D105" s="121" t="str">
        <f t="shared" si="7"/>
        <v>sep-18</v>
      </c>
      <c r="E105" s="246" t="str">
        <f t="shared" si="8"/>
        <v>2018</v>
      </c>
      <c r="F105" s="62">
        <v>0.4993055555555555</v>
      </c>
      <c r="G105" s="63">
        <v>22</v>
      </c>
      <c r="H105" s="63">
        <v>18</v>
      </c>
      <c r="I105" s="63">
        <v>7</v>
      </c>
      <c r="J105" s="63">
        <v>5.4</v>
      </c>
      <c r="K105" s="63">
        <v>5.4</v>
      </c>
      <c r="L105" s="63">
        <f t="shared" si="9"/>
        <v>5.4</v>
      </c>
      <c r="M105" s="124">
        <f t="shared" si="10"/>
        <v>56.250000000000014</v>
      </c>
      <c r="N105" s="64"/>
      <c r="O105" s="64">
        <v>1</v>
      </c>
      <c r="P105" s="263">
        <f t="shared" si="11"/>
        <v>10</v>
      </c>
      <c r="Q105" s="66">
        <v>60</v>
      </c>
      <c r="R105" s="66">
        <v>40</v>
      </c>
      <c r="S105" s="270"/>
      <c r="T105" s="270"/>
      <c r="U105" s="62">
        <v>0.52083333333333337</v>
      </c>
      <c r="V105" s="65">
        <v>1</v>
      </c>
      <c r="W105" s="65">
        <v>33</v>
      </c>
      <c r="X105" s="65">
        <v>40</v>
      </c>
      <c r="Y105" s="65">
        <v>176</v>
      </c>
      <c r="Z105" s="65">
        <v>180</v>
      </c>
      <c r="AA105" s="65">
        <v>193</v>
      </c>
      <c r="AB105" s="127">
        <f t="shared" si="12"/>
        <v>18300</v>
      </c>
      <c r="AC105" s="65">
        <v>68</v>
      </c>
      <c r="AD105" s="65">
        <v>32</v>
      </c>
      <c r="AE105" s="65">
        <v>48</v>
      </c>
      <c r="AF105" s="129">
        <f t="shared" si="13"/>
        <v>4933.3333333333339</v>
      </c>
      <c r="AG105" s="129"/>
      <c r="AH105" s="129"/>
      <c r="AI105" s="115"/>
    </row>
    <row r="106" spans="1:35" ht="12.75" hidden="1" x14ac:dyDescent="0.25">
      <c r="A106" s="60" t="s">
        <v>56</v>
      </c>
      <c r="B106" s="118" t="str">
        <f>LOOKUP(Table2[[#This Row],[CODIGO]],SITIOS!A$2:A$24,SITIOS!B$2:B$24)</f>
        <v>El Recodo (Después del Hospital)</v>
      </c>
      <c r="C106" s="61">
        <v>43365</v>
      </c>
      <c r="D106" s="121" t="str">
        <f t="shared" si="7"/>
        <v>sep-18</v>
      </c>
      <c r="E106" s="246" t="str">
        <f t="shared" si="8"/>
        <v>2018</v>
      </c>
      <c r="F106" s="62">
        <v>0.4375</v>
      </c>
      <c r="G106" s="63">
        <v>16</v>
      </c>
      <c r="H106" s="63">
        <v>13</v>
      </c>
      <c r="I106" s="63">
        <v>7</v>
      </c>
      <c r="J106" s="63">
        <v>6.4</v>
      </c>
      <c r="K106" s="63">
        <v>6.8</v>
      </c>
      <c r="L106" s="63">
        <f t="shared" si="9"/>
        <v>6.6</v>
      </c>
      <c r="M106" s="124">
        <f t="shared" si="10"/>
        <v>62.264150943396224</v>
      </c>
      <c r="N106" s="64">
        <v>1</v>
      </c>
      <c r="O106" s="64"/>
      <c r="P106" s="263">
        <f t="shared" si="11"/>
        <v>5</v>
      </c>
      <c r="Q106" s="66">
        <v>40</v>
      </c>
      <c r="R106" s="66">
        <v>50</v>
      </c>
      <c r="S106" s="270"/>
      <c r="T106" s="270"/>
      <c r="U106" s="62">
        <v>0.46111111111111108</v>
      </c>
      <c r="V106" s="65">
        <v>1</v>
      </c>
      <c r="W106" s="65">
        <v>33</v>
      </c>
      <c r="X106" s="65">
        <v>40</v>
      </c>
      <c r="Y106" s="65">
        <v>16</v>
      </c>
      <c r="Z106" s="65">
        <v>15</v>
      </c>
      <c r="AA106" s="65">
        <v>14</v>
      </c>
      <c r="AB106" s="127">
        <f t="shared" si="12"/>
        <v>1500</v>
      </c>
      <c r="AC106" s="65">
        <v>8</v>
      </c>
      <c r="AD106" s="65">
        <v>11</v>
      </c>
      <c r="AE106" s="65">
        <v>12</v>
      </c>
      <c r="AF106" s="129">
        <f t="shared" si="13"/>
        <v>1033.3333333333335</v>
      </c>
      <c r="AG106" s="129"/>
      <c r="AH106" s="129"/>
      <c r="AI106" s="115"/>
    </row>
    <row r="107" spans="1:35" ht="12.75" hidden="1" x14ac:dyDescent="0.25">
      <c r="A107" s="60" t="s">
        <v>55</v>
      </c>
      <c r="B107" s="118" t="str">
        <f>LOOKUP(Table2[[#This Row],[CODIGO]],SITIOS!A$2:A$24,SITIOS!B$2:B$24)</f>
        <v>El Salto</v>
      </c>
      <c r="C107" s="61">
        <v>43365</v>
      </c>
      <c r="D107" s="121" t="str">
        <f t="shared" si="7"/>
        <v>sep-18</v>
      </c>
      <c r="E107" s="246" t="str">
        <f t="shared" si="8"/>
        <v>2018</v>
      </c>
      <c r="F107" s="62">
        <v>0.50208333333333333</v>
      </c>
      <c r="G107" s="63">
        <v>17</v>
      </c>
      <c r="H107" s="63">
        <v>15</v>
      </c>
      <c r="I107" s="63">
        <v>7.5</v>
      </c>
      <c r="J107" s="63">
        <v>6.4</v>
      </c>
      <c r="K107" s="63">
        <v>6.2</v>
      </c>
      <c r="L107" s="63">
        <f t="shared" si="9"/>
        <v>6.3000000000000007</v>
      </c>
      <c r="M107" s="124">
        <f t="shared" si="10"/>
        <v>61.764705882352956</v>
      </c>
      <c r="N107" s="64">
        <v>1</v>
      </c>
      <c r="O107" s="64"/>
      <c r="P107" s="263">
        <f t="shared" si="11"/>
        <v>5</v>
      </c>
      <c r="Q107" s="67" t="s">
        <v>105</v>
      </c>
      <c r="R107" s="66">
        <v>40</v>
      </c>
      <c r="S107" s="270"/>
      <c r="T107" s="270"/>
      <c r="U107" s="62">
        <v>0.50138888888888888</v>
      </c>
      <c r="V107" s="65">
        <v>1</v>
      </c>
      <c r="W107" s="65">
        <v>33</v>
      </c>
      <c r="X107" s="65">
        <v>40</v>
      </c>
      <c r="Y107" s="65">
        <v>25</v>
      </c>
      <c r="Z107" s="65">
        <v>23</v>
      </c>
      <c r="AA107" s="65">
        <v>36</v>
      </c>
      <c r="AB107" s="127">
        <f t="shared" si="12"/>
        <v>2800</v>
      </c>
      <c r="AC107" s="65">
        <v>44</v>
      </c>
      <c r="AD107" s="65">
        <v>39</v>
      </c>
      <c r="AE107" s="65">
        <v>48</v>
      </c>
      <c r="AF107" s="129">
        <f t="shared" si="13"/>
        <v>4366.6666666666661</v>
      </c>
      <c r="AG107" s="129"/>
      <c r="AH107" s="129"/>
      <c r="AI107" s="115"/>
    </row>
    <row r="108" spans="1:35" ht="12.75" hidden="1" x14ac:dyDescent="0.25">
      <c r="A108" s="60" t="s">
        <v>46</v>
      </c>
      <c r="B108" s="118" t="str">
        <f>LOOKUP(Table2[[#This Row],[CODIGO]],SITIOS!A$2:A$24,SITIOS!B$2:B$24)</f>
        <v>Haba Rincón de Guadalupe 1</v>
      </c>
      <c r="C108" s="61">
        <v>43392</v>
      </c>
      <c r="D108" s="121" t="str">
        <f t="shared" si="7"/>
        <v>oct-18</v>
      </c>
      <c r="E108" s="246" t="str">
        <f t="shared" si="8"/>
        <v>2018</v>
      </c>
      <c r="F108" s="62">
        <v>0.60416666666666663</v>
      </c>
      <c r="G108" s="63">
        <v>19</v>
      </c>
      <c r="H108" s="63">
        <v>14</v>
      </c>
      <c r="I108" s="63">
        <v>7.5</v>
      </c>
      <c r="J108" s="63">
        <v>7.2</v>
      </c>
      <c r="K108" s="63">
        <v>7.4</v>
      </c>
      <c r="L108" s="63">
        <f t="shared" si="9"/>
        <v>7.3000000000000007</v>
      </c>
      <c r="M108" s="124">
        <f t="shared" si="10"/>
        <v>70.192307692307693</v>
      </c>
      <c r="N108" s="64">
        <v>1</v>
      </c>
      <c r="O108" s="64"/>
      <c r="P108" s="263">
        <f t="shared" si="11"/>
        <v>5</v>
      </c>
      <c r="Q108" s="63">
        <v>35</v>
      </c>
      <c r="R108" s="63">
        <v>20</v>
      </c>
      <c r="S108" s="270"/>
      <c r="T108" s="270"/>
      <c r="U108" s="62"/>
      <c r="V108" s="65"/>
      <c r="W108" s="65"/>
      <c r="X108" s="65"/>
      <c r="Y108" s="65"/>
      <c r="Z108" s="65"/>
      <c r="AA108" s="65"/>
      <c r="AB108" s="127" t="str">
        <f t="shared" si="12"/>
        <v/>
      </c>
      <c r="AC108" s="65"/>
      <c r="AD108" s="65"/>
      <c r="AE108" s="65"/>
      <c r="AF108" s="129" t="str">
        <f t="shared" si="13"/>
        <v/>
      </c>
      <c r="AG108" s="129"/>
      <c r="AH108" s="129"/>
      <c r="AI108" s="115"/>
    </row>
    <row r="109" spans="1:35" ht="12.75" hidden="1" x14ac:dyDescent="0.25">
      <c r="A109" s="60" t="s">
        <v>47</v>
      </c>
      <c r="B109" s="118" t="str">
        <f>LOOKUP(Table2[[#This Row],[CODIGO]],SITIOS!A$2:A$24,SITIOS!B$2:B$24)</f>
        <v>Haba Rincón de Guadalupe 2</v>
      </c>
      <c r="C109" s="61">
        <v>43392</v>
      </c>
      <c r="D109" s="121" t="str">
        <f t="shared" si="7"/>
        <v>oct-18</v>
      </c>
      <c r="E109" s="246" t="str">
        <f t="shared" si="8"/>
        <v>2018</v>
      </c>
      <c r="F109" s="62">
        <v>0.54861111111111105</v>
      </c>
      <c r="G109" s="63">
        <v>20</v>
      </c>
      <c r="H109" s="63">
        <v>13</v>
      </c>
      <c r="I109" s="63">
        <v>7.5</v>
      </c>
      <c r="J109" s="63">
        <v>8.1999999999999993</v>
      </c>
      <c r="K109" s="63">
        <v>8</v>
      </c>
      <c r="L109" s="63">
        <f t="shared" si="9"/>
        <v>8.1</v>
      </c>
      <c r="M109" s="124">
        <f t="shared" si="10"/>
        <v>76.415094339622641</v>
      </c>
      <c r="N109" s="64">
        <v>1</v>
      </c>
      <c r="O109" s="64"/>
      <c r="P109" s="263">
        <f t="shared" si="11"/>
        <v>5</v>
      </c>
      <c r="Q109" s="63">
        <v>40</v>
      </c>
      <c r="R109" s="63">
        <v>20</v>
      </c>
      <c r="S109" s="270"/>
      <c r="T109" s="270"/>
      <c r="U109" s="62">
        <v>0.59027777777777779</v>
      </c>
      <c r="V109" s="65">
        <v>3</v>
      </c>
      <c r="W109" s="65">
        <v>33</v>
      </c>
      <c r="X109" s="65">
        <v>33</v>
      </c>
      <c r="Y109" s="65">
        <v>3</v>
      </c>
      <c r="Z109" s="65">
        <v>2</v>
      </c>
      <c r="AA109" s="65">
        <v>2</v>
      </c>
      <c r="AB109" s="127">
        <f t="shared" si="12"/>
        <v>77.777777777777786</v>
      </c>
      <c r="AC109" s="65">
        <v>22</v>
      </c>
      <c r="AD109" s="65">
        <v>8</v>
      </c>
      <c r="AE109" s="65">
        <v>16</v>
      </c>
      <c r="AF109" s="129">
        <f t="shared" si="13"/>
        <v>511.11111111111114</v>
      </c>
      <c r="AG109" s="129"/>
      <c r="AH109" s="129"/>
      <c r="AI109" s="115"/>
    </row>
    <row r="110" spans="1:35" ht="12.75" hidden="1" x14ac:dyDescent="0.25">
      <c r="A110" s="60" t="s">
        <v>44</v>
      </c>
      <c r="B110" s="118" t="str">
        <f>LOOKUP(Table2[[#This Row],[CODIGO]],SITIOS!A$2:A$24,SITIOS!B$2:B$24)</f>
        <v>Haba San Lucas 1</v>
      </c>
      <c r="C110" s="61">
        <v>43392</v>
      </c>
      <c r="D110" s="121" t="str">
        <f t="shared" si="7"/>
        <v>oct-18</v>
      </c>
      <c r="E110" s="246" t="str">
        <f t="shared" si="8"/>
        <v>2018</v>
      </c>
      <c r="F110" s="62">
        <v>0.56527777777777777</v>
      </c>
      <c r="G110" s="63">
        <v>19.5</v>
      </c>
      <c r="H110" s="63">
        <v>14</v>
      </c>
      <c r="I110" s="63">
        <v>7</v>
      </c>
      <c r="J110" s="63">
        <v>6.8</v>
      </c>
      <c r="K110" s="63">
        <v>6.6</v>
      </c>
      <c r="L110" s="63">
        <f t="shared" si="9"/>
        <v>6.6999999999999993</v>
      </c>
      <c r="M110" s="124">
        <f t="shared" si="10"/>
        <v>64.42307692307692</v>
      </c>
      <c r="N110" s="64">
        <v>1</v>
      </c>
      <c r="O110" s="64"/>
      <c r="P110" s="263">
        <f t="shared" si="11"/>
        <v>5</v>
      </c>
      <c r="Q110" s="63">
        <v>45</v>
      </c>
      <c r="R110" s="63">
        <v>30</v>
      </c>
      <c r="S110" s="270"/>
      <c r="T110" s="270"/>
      <c r="U110" s="62"/>
      <c r="V110" s="65"/>
      <c r="W110" s="65"/>
      <c r="X110" s="65"/>
      <c r="Y110" s="65"/>
      <c r="Z110" s="65"/>
      <c r="AA110" s="65"/>
      <c r="AB110" s="127" t="str">
        <f t="shared" si="12"/>
        <v/>
      </c>
      <c r="AC110" s="65"/>
      <c r="AD110" s="65"/>
      <c r="AE110" s="65"/>
      <c r="AF110" s="129" t="str">
        <f t="shared" si="13"/>
        <v/>
      </c>
      <c r="AG110" s="129"/>
      <c r="AH110" s="129"/>
      <c r="AI110" s="115"/>
    </row>
    <row r="111" spans="1:35" ht="12.75" hidden="1" x14ac:dyDescent="0.25">
      <c r="A111" s="60" t="s">
        <v>45</v>
      </c>
      <c r="B111" s="118" t="str">
        <f>LOOKUP(Table2[[#This Row],[CODIGO]],SITIOS!A$2:A$24,SITIOS!B$2:B$24)</f>
        <v>Haba San Lucas 2</v>
      </c>
      <c r="C111" s="61">
        <v>43392</v>
      </c>
      <c r="D111" s="121" t="str">
        <f t="shared" si="7"/>
        <v>oct-18</v>
      </c>
      <c r="E111" s="246" t="str">
        <f t="shared" si="8"/>
        <v>2018</v>
      </c>
      <c r="F111" s="62">
        <v>0.56944444444444442</v>
      </c>
      <c r="G111" s="63">
        <v>17.5</v>
      </c>
      <c r="H111" s="63">
        <v>14.5</v>
      </c>
      <c r="I111" s="63">
        <v>8</v>
      </c>
      <c r="J111" s="63">
        <v>6.2</v>
      </c>
      <c r="K111" s="63">
        <v>6.6</v>
      </c>
      <c r="L111" s="63">
        <f t="shared" si="9"/>
        <v>6.4</v>
      </c>
      <c r="M111" s="124">
        <f t="shared" si="10"/>
        <v>61.53846153846154</v>
      </c>
      <c r="N111" s="64">
        <v>1</v>
      </c>
      <c r="O111" s="64"/>
      <c r="P111" s="263">
        <f t="shared" si="11"/>
        <v>5</v>
      </c>
      <c r="Q111" s="63">
        <v>60</v>
      </c>
      <c r="R111" s="63">
        <v>40</v>
      </c>
      <c r="S111" s="270"/>
      <c r="T111" s="270"/>
      <c r="U111" s="62">
        <v>0.61111111111111105</v>
      </c>
      <c r="V111" s="65">
        <v>2</v>
      </c>
      <c r="W111" s="65">
        <v>33</v>
      </c>
      <c r="X111" s="65">
        <v>33</v>
      </c>
      <c r="Y111" s="65">
        <v>2</v>
      </c>
      <c r="Z111" s="65">
        <v>3</v>
      </c>
      <c r="AA111" s="65">
        <v>3</v>
      </c>
      <c r="AB111" s="127">
        <f t="shared" si="12"/>
        <v>133.33333333333331</v>
      </c>
      <c r="AC111" s="65">
        <v>39</v>
      </c>
      <c r="AD111" s="65">
        <v>13</v>
      </c>
      <c r="AE111" s="65">
        <v>15</v>
      </c>
      <c r="AF111" s="129">
        <f t="shared" si="13"/>
        <v>1116.6666666666665</v>
      </c>
      <c r="AG111" s="129"/>
      <c r="AH111" s="129"/>
      <c r="AI111" s="115"/>
    </row>
    <row r="112" spans="1:35" ht="12.75" hidden="1" x14ac:dyDescent="0.25">
      <c r="A112" s="60" t="s">
        <v>42</v>
      </c>
      <c r="B112" s="118" t="str">
        <f>LOOKUP(Table2[[#This Row],[CODIGO]],SITIOS!A$2:A$24,SITIOS!B$2:B$24)</f>
        <v>Planta de tratamiento (Antes)</v>
      </c>
      <c r="C112" s="61">
        <v>43392</v>
      </c>
      <c r="D112" s="121" t="str">
        <f t="shared" si="7"/>
        <v>oct-18</v>
      </c>
      <c r="E112" s="246" t="str">
        <f t="shared" si="8"/>
        <v>2018</v>
      </c>
      <c r="F112" s="62">
        <v>0.64513888888888882</v>
      </c>
      <c r="G112" s="63">
        <v>19</v>
      </c>
      <c r="H112" s="63">
        <v>15</v>
      </c>
      <c r="I112" s="63">
        <v>7</v>
      </c>
      <c r="J112" s="63">
        <v>5.6</v>
      </c>
      <c r="K112" s="63">
        <v>5.6</v>
      </c>
      <c r="L112" s="63">
        <f t="shared" si="9"/>
        <v>5.6</v>
      </c>
      <c r="M112" s="124">
        <f t="shared" si="10"/>
        <v>54.901960784313729</v>
      </c>
      <c r="N112" s="64">
        <v>4</v>
      </c>
      <c r="O112" s="64"/>
      <c r="P112" s="263">
        <f t="shared" si="11"/>
        <v>20</v>
      </c>
      <c r="Q112" s="63">
        <v>65</v>
      </c>
      <c r="R112" s="63">
        <v>40</v>
      </c>
      <c r="S112" s="270"/>
      <c r="T112" s="270"/>
      <c r="U112" s="62">
        <v>0.64513888888888882</v>
      </c>
      <c r="V112" s="65">
        <v>1</v>
      </c>
      <c r="W112" s="65">
        <v>33</v>
      </c>
      <c r="X112" s="65">
        <v>33</v>
      </c>
      <c r="Y112" s="65">
        <v>41</v>
      </c>
      <c r="Z112" s="65">
        <v>42</v>
      </c>
      <c r="AA112" s="65">
        <v>32</v>
      </c>
      <c r="AB112" s="127">
        <f t="shared" si="12"/>
        <v>3833.3333333333335</v>
      </c>
      <c r="AC112" s="65">
        <v>26</v>
      </c>
      <c r="AD112" s="65">
        <v>26</v>
      </c>
      <c r="AE112" s="65">
        <v>33</v>
      </c>
      <c r="AF112" s="129">
        <f t="shared" si="13"/>
        <v>2833.333333333333</v>
      </c>
      <c r="AG112" s="129"/>
      <c r="AH112" s="129"/>
      <c r="AI112" s="115"/>
    </row>
    <row r="113" spans="1:35" ht="12.75" hidden="1" x14ac:dyDescent="0.25">
      <c r="A113" s="60" t="s">
        <v>43</v>
      </c>
      <c r="B113" s="118" t="str">
        <f>LOOKUP(Table2[[#This Row],[CODIGO]],SITIOS!A$2:A$24,SITIOS!B$2:B$24)</f>
        <v>Planta de tratamiento (Después)</v>
      </c>
      <c r="C113" s="61">
        <v>43392</v>
      </c>
      <c r="D113" s="121" t="str">
        <f t="shared" si="7"/>
        <v>oct-18</v>
      </c>
      <c r="E113" s="246" t="str">
        <f t="shared" si="8"/>
        <v>2018</v>
      </c>
      <c r="F113" s="62">
        <v>0.5625</v>
      </c>
      <c r="G113" s="63">
        <v>23</v>
      </c>
      <c r="H113" s="63">
        <v>15</v>
      </c>
      <c r="I113" s="63">
        <v>7</v>
      </c>
      <c r="J113" s="63">
        <v>6.4</v>
      </c>
      <c r="K113" s="63">
        <v>6.2</v>
      </c>
      <c r="L113" s="63">
        <f t="shared" si="9"/>
        <v>6.3000000000000007</v>
      </c>
      <c r="M113" s="124">
        <f t="shared" si="10"/>
        <v>61.764705882352956</v>
      </c>
      <c r="N113" s="64">
        <v>4</v>
      </c>
      <c r="O113" s="64"/>
      <c r="P113" s="263">
        <f t="shared" si="11"/>
        <v>20</v>
      </c>
      <c r="Q113" s="63">
        <v>55</v>
      </c>
      <c r="R113" s="63">
        <v>30</v>
      </c>
      <c r="S113" s="270"/>
      <c r="T113" s="270"/>
      <c r="U113" s="62">
        <v>0.59097222222222223</v>
      </c>
      <c r="V113" s="65">
        <v>1</v>
      </c>
      <c r="W113" s="65">
        <v>33</v>
      </c>
      <c r="X113" s="65">
        <v>33</v>
      </c>
      <c r="Y113" s="65">
        <v>80</v>
      </c>
      <c r="Z113" s="65">
        <v>71</v>
      </c>
      <c r="AA113" s="65">
        <v>39</v>
      </c>
      <c r="AB113" s="127">
        <f t="shared" si="12"/>
        <v>6333.3333333333339</v>
      </c>
      <c r="AC113" s="65">
        <v>40</v>
      </c>
      <c r="AD113" s="65">
        <v>49</v>
      </c>
      <c r="AE113" s="65">
        <v>21</v>
      </c>
      <c r="AF113" s="129">
        <f t="shared" si="13"/>
        <v>3666.6666666666665</v>
      </c>
      <c r="AG113" s="129"/>
      <c r="AH113" s="129"/>
      <c r="AI113" s="115"/>
    </row>
    <row r="114" spans="1:35" ht="12.75" hidden="1" x14ac:dyDescent="0.25">
      <c r="A114" s="60" t="s">
        <v>48</v>
      </c>
      <c r="B114" s="118" t="str">
        <f>LOOKUP(Table2[[#This Row],[CODIGO]],SITIOS!A$2:A$24,SITIOS!B$2:B$24)</f>
        <v>Maíz Agua Bendita 1</v>
      </c>
      <c r="C114" s="61">
        <v>43393</v>
      </c>
      <c r="D114" s="121" t="str">
        <f t="shared" si="7"/>
        <v>oct-18</v>
      </c>
      <c r="E114" s="246" t="str">
        <f t="shared" si="8"/>
        <v>2018</v>
      </c>
      <c r="F114" s="62">
        <v>0.44166666666666665</v>
      </c>
      <c r="G114" s="63">
        <v>11</v>
      </c>
      <c r="H114" s="63">
        <v>11</v>
      </c>
      <c r="I114" s="63">
        <v>7</v>
      </c>
      <c r="J114" s="63">
        <v>7.2</v>
      </c>
      <c r="K114" s="63">
        <v>7</v>
      </c>
      <c r="L114" s="63">
        <f t="shared" si="9"/>
        <v>7.1</v>
      </c>
      <c r="M114" s="124">
        <f t="shared" si="10"/>
        <v>63.963963963963963</v>
      </c>
      <c r="N114" s="64">
        <v>1</v>
      </c>
      <c r="O114" s="64"/>
      <c r="P114" s="263">
        <f t="shared" si="11"/>
        <v>5</v>
      </c>
      <c r="Q114" s="63">
        <v>40</v>
      </c>
      <c r="R114" s="63">
        <v>40</v>
      </c>
      <c r="S114" s="270"/>
      <c r="T114" s="270"/>
      <c r="U114" s="62"/>
      <c r="V114" s="65"/>
      <c r="W114" s="65"/>
      <c r="X114" s="65"/>
      <c r="Y114" s="65"/>
      <c r="Z114" s="65"/>
      <c r="AA114" s="65"/>
      <c r="AB114" s="127" t="str">
        <f t="shared" si="12"/>
        <v/>
      </c>
      <c r="AC114" s="65"/>
      <c r="AD114" s="65"/>
      <c r="AE114" s="65"/>
      <c r="AF114" s="129" t="str">
        <f t="shared" si="13"/>
        <v/>
      </c>
      <c r="AG114" s="129"/>
      <c r="AH114" s="129"/>
      <c r="AI114" s="115"/>
    </row>
    <row r="115" spans="1:35" ht="12.75" hidden="1" x14ac:dyDescent="0.25">
      <c r="A115" s="60" t="s">
        <v>51</v>
      </c>
      <c r="B115" s="118" t="str">
        <f>LOOKUP(Table2[[#This Row],[CODIGO]],SITIOS!A$2:A$24,SITIOS!B$2:B$24)</f>
        <v>Maíz Agua Bendita 2</v>
      </c>
      <c r="C115" s="61">
        <v>43393</v>
      </c>
      <c r="D115" s="121" t="str">
        <f t="shared" si="7"/>
        <v>oct-18</v>
      </c>
      <c r="E115" s="246" t="str">
        <f t="shared" si="8"/>
        <v>2018</v>
      </c>
      <c r="F115" s="62">
        <v>0.49722222222222223</v>
      </c>
      <c r="G115" s="63">
        <v>14</v>
      </c>
      <c r="H115" s="63">
        <v>12</v>
      </c>
      <c r="I115" s="63">
        <v>7</v>
      </c>
      <c r="J115" s="63">
        <v>7.6</v>
      </c>
      <c r="K115" s="63">
        <v>7.6</v>
      </c>
      <c r="L115" s="63">
        <f t="shared" si="9"/>
        <v>7.6</v>
      </c>
      <c r="M115" s="124">
        <f t="shared" si="10"/>
        <v>69.724770642201833</v>
      </c>
      <c r="N115" s="64">
        <v>2</v>
      </c>
      <c r="O115" s="64"/>
      <c r="P115" s="263">
        <f t="shared" si="11"/>
        <v>10</v>
      </c>
      <c r="Q115" s="63">
        <v>40</v>
      </c>
      <c r="R115" s="63">
        <v>20</v>
      </c>
      <c r="S115" s="270"/>
      <c r="T115" s="270"/>
      <c r="U115" s="62">
        <v>0.55069444444444449</v>
      </c>
      <c r="V115" s="65">
        <v>3</v>
      </c>
      <c r="W115" s="65">
        <v>33</v>
      </c>
      <c r="X115" s="65">
        <v>40</v>
      </c>
      <c r="Y115" s="65">
        <v>19</v>
      </c>
      <c r="Z115" s="65">
        <v>16</v>
      </c>
      <c r="AA115" s="65">
        <v>13</v>
      </c>
      <c r="AB115" s="127">
        <f t="shared" si="12"/>
        <v>533.33333333333337</v>
      </c>
      <c r="AC115" s="65">
        <v>11</v>
      </c>
      <c r="AD115" s="65">
        <v>10</v>
      </c>
      <c r="AE115" s="65">
        <v>22</v>
      </c>
      <c r="AF115" s="129">
        <f t="shared" si="13"/>
        <v>477.77777777777783</v>
      </c>
      <c r="AG115" s="129"/>
      <c r="AH115" s="129"/>
      <c r="AI115" s="115"/>
    </row>
    <row r="116" spans="1:35" ht="12.75" hidden="1" x14ac:dyDescent="0.25">
      <c r="A116" s="60" t="s">
        <v>57</v>
      </c>
      <c r="B116" s="118" t="str">
        <f>LOOKUP(Table2[[#This Row],[CODIGO]],SITIOS!A$2:A$24,SITIOS!B$2:B$24)</f>
        <v>Maíz El Capulín 1</v>
      </c>
      <c r="C116" s="61">
        <v>43393</v>
      </c>
      <c r="D116" s="121" t="str">
        <f t="shared" si="7"/>
        <v>oct-18</v>
      </c>
      <c r="E116" s="246" t="str">
        <f t="shared" si="8"/>
        <v>2018</v>
      </c>
      <c r="F116" s="62">
        <v>0.44097222222222227</v>
      </c>
      <c r="G116" s="63">
        <v>18</v>
      </c>
      <c r="H116" s="63">
        <v>13</v>
      </c>
      <c r="I116" s="63">
        <v>7</v>
      </c>
      <c r="J116" s="63">
        <v>5.8</v>
      </c>
      <c r="K116" s="63">
        <v>6</v>
      </c>
      <c r="L116" s="63">
        <f t="shared" si="9"/>
        <v>5.9</v>
      </c>
      <c r="M116" s="124">
        <f t="shared" si="10"/>
        <v>55.660377358490578</v>
      </c>
      <c r="N116" s="64">
        <v>1</v>
      </c>
      <c r="O116" s="64"/>
      <c r="P116" s="263">
        <f t="shared" si="11"/>
        <v>5</v>
      </c>
      <c r="Q116" s="63">
        <v>45</v>
      </c>
      <c r="R116" s="63">
        <v>50</v>
      </c>
      <c r="S116" s="270"/>
      <c r="T116" s="270"/>
      <c r="U116" s="62"/>
      <c r="V116" s="65"/>
      <c r="W116" s="65"/>
      <c r="X116" s="65"/>
      <c r="Y116" s="65"/>
      <c r="Z116" s="65"/>
      <c r="AA116" s="65"/>
      <c r="AB116" s="127" t="str">
        <f t="shared" si="12"/>
        <v/>
      </c>
      <c r="AC116" s="65"/>
      <c r="AD116" s="65"/>
      <c r="AE116" s="65"/>
      <c r="AF116" s="129" t="str">
        <f t="shared" si="13"/>
        <v/>
      </c>
      <c r="AG116" s="129"/>
      <c r="AH116" s="129"/>
      <c r="AI116" s="115"/>
    </row>
    <row r="117" spans="1:35" ht="12.75" hidden="1" x14ac:dyDescent="0.25">
      <c r="A117" s="60" t="s">
        <v>58</v>
      </c>
      <c r="B117" s="118" t="str">
        <f>LOOKUP(Table2[[#This Row],[CODIGO]],SITIOS!A$2:A$24,SITIOS!B$2:B$24)</f>
        <v>Maíz  El Capulín 2</v>
      </c>
      <c r="C117" s="61">
        <v>43393</v>
      </c>
      <c r="D117" s="121" t="str">
        <f t="shared" si="7"/>
        <v>oct-18</v>
      </c>
      <c r="E117" s="246" t="str">
        <f t="shared" si="8"/>
        <v>2018</v>
      </c>
      <c r="F117" s="62">
        <v>0.50208333333333333</v>
      </c>
      <c r="G117" s="63">
        <v>17</v>
      </c>
      <c r="H117" s="63">
        <v>15</v>
      </c>
      <c r="I117" s="63">
        <v>7</v>
      </c>
      <c r="J117" s="63">
        <v>7.6</v>
      </c>
      <c r="K117" s="63">
        <v>7.4</v>
      </c>
      <c r="L117" s="63">
        <f t="shared" si="9"/>
        <v>7.5</v>
      </c>
      <c r="M117" s="124">
        <f t="shared" si="10"/>
        <v>73.529411764705884</v>
      </c>
      <c r="N117" s="64">
        <v>1</v>
      </c>
      <c r="O117" s="64"/>
      <c r="P117" s="263">
        <f t="shared" si="11"/>
        <v>5</v>
      </c>
      <c r="Q117" s="63">
        <v>50</v>
      </c>
      <c r="R117" s="63">
        <v>40</v>
      </c>
      <c r="S117" s="270"/>
      <c r="T117" s="270"/>
      <c r="U117" s="62">
        <v>0.54861111111111105</v>
      </c>
      <c r="V117" s="65">
        <v>2</v>
      </c>
      <c r="W117" s="65">
        <v>33</v>
      </c>
      <c r="X117" s="65">
        <v>40</v>
      </c>
      <c r="Y117" s="65">
        <v>1</v>
      </c>
      <c r="Z117" s="65">
        <v>1</v>
      </c>
      <c r="AA117" s="65">
        <v>0</v>
      </c>
      <c r="AB117" s="127">
        <f t="shared" si="12"/>
        <v>33.333333333333329</v>
      </c>
      <c r="AC117" s="65">
        <v>3</v>
      </c>
      <c r="AD117" s="65">
        <v>2</v>
      </c>
      <c r="AE117" s="65">
        <v>3</v>
      </c>
      <c r="AF117" s="129">
        <f t="shared" si="13"/>
        <v>133.33333333333331</v>
      </c>
      <c r="AG117" s="129"/>
      <c r="AH117" s="129"/>
      <c r="AI117" s="115"/>
    </row>
    <row r="118" spans="1:35" ht="12.75" hidden="1" x14ac:dyDescent="0.25">
      <c r="A118" s="60" t="s">
        <v>52</v>
      </c>
      <c r="B118" s="118" t="str">
        <f>LOOKUP(Table2[[#This Row],[CODIGO]],SITIOS!A$2:A$24,SITIOS!B$2:B$24)</f>
        <v>Papa El Potrero 1</v>
      </c>
      <c r="C118" s="61">
        <v>43393</v>
      </c>
      <c r="D118" s="121" t="str">
        <f t="shared" si="7"/>
        <v>oct-18</v>
      </c>
      <c r="E118" s="246" t="str">
        <f t="shared" si="8"/>
        <v>2018</v>
      </c>
      <c r="F118" s="62">
        <v>0.4513888888888889</v>
      </c>
      <c r="G118" s="63">
        <v>18</v>
      </c>
      <c r="H118" s="63">
        <v>14.5</v>
      </c>
      <c r="I118" s="63">
        <v>7</v>
      </c>
      <c r="J118" s="63">
        <v>6.4</v>
      </c>
      <c r="K118" s="63">
        <v>6</v>
      </c>
      <c r="L118" s="63">
        <f t="shared" si="9"/>
        <v>6.2</v>
      </c>
      <c r="M118" s="124">
        <f t="shared" si="10"/>
        <v>59.615384615384613</v>
      </c>
      <c r="N118" s="64">
        <v>1</v>
      </c>
      <c r="O118" s="64"/>
      <c r="P118" s="263">
        <f t="shared" si="11"/>
        <v>5</v>
      </c>
      <c r="Q118" s="63">
        <v>65</v>
      </c>
      <c r="R118" s="63">
        <v>40</v>
      </c>
      <c r="S118" s="270"/>
      <c r="T118" s="270"/>
      <c r="U118" s="62"/>
      <c r="V118" s="65"/>
      <c r="W118" s="65"/>
      <c r="X118" s="65"/>
      <c r="Y118" s="65"/>
      <c r="Z118" s="65"/>
      <c r="AA118" s="65"/>
      <c r="AB118" s="127" t="str">
        <f t="shared" si="12"/>
        <v/>
      </c>
      <c r="AC118" s="65"/>
      <c r="AD118" s="65"/>
      <c r="AE118" s="65"/>
      <c r="AF118" s="129" t="str">
        <f t="shared" si="13"/>
        <v/>
      </c>
      <c r="AG118" s="129"/>
      <c r="AH118" s="129"/>
      <c r="AI118" s="115"/>
    </row>
    <row r="119" spans="1:35" ht="12.75" hidden="1" x14ac:dyDescent="0.25">
      <c r="A119" s="60" t="s">
        <v>53</v>
      </c>
      <c r="B119" s="118" t="str">
        <f>LOOKUP(Table2[[#This Row],[CODIGO]],SITIOS!A$2:A$24,SITIOS!B$2:B$24)</f>
        <v>Papa El Potrero 2</v>
      </c>
      <c r="C119" s="61">
        <v>43393</v>
      </c>
      <c r="D119" s="121" t="str">
        <f t="shared" si="7"/>
        <v>oct-18</v>
      </c>
      <c r="E119" s="246" t="str">
        <f t="shared" si="8"/>
        <v>2018</v>
      </c>
      <c r="F119" s="62">
        <v>0.51041666666666663</v>
      </c>
      <c r="G119" s="63">
        <v>15</v>
      </c>
      <c r="H119" s="63">
        <v>15</v>
      </c>
      <c r="I119" s="63">
        <v>7.5</v>
      </c>
      <c r="J119" s="63">
        <v>6.6</v>
      </c>
      <c r="K119" s="63">
        <v>6.6</v>
      </c>
      <c r="L119" s="63">
        <f t="shared" si="9"/>
        <v>6.6</v>
      </c>
      <c r="M119" s="124">
        <f t="shared" si="10"/>
        <v>64.705882352941174</v>
      </c>
      <c r="N119" s="64">
        <v>1</v>
      </c>
      <c r="O119" s="64"/>
      <c r="P119" s="263">
        <f t="shared" si="11"/>
        <v>5</v>
      </c>
      <c r="Q119" s="63">
        <v>60</v>
      </c>
      <c r="R119" s="63">
        <v>50</v>
      </c>
      <c r="S119" s="270"/>
      <c r="T119" s="270"/>
      <c r="U119" s="62">
        <v>0.53472222222222221</v>
      </c>
      <c r="V119" s="65">
        <v>2</v>
      </c>
      <c r="W119" s="65">
        <v>33</v>
      </c>
      <c r="X119" s="65">
        <v>40</v>
      </c>
      <c r="Y119" s="65">
        <v>4</v>
      </c>
      <c r="Z119" s="65">
        <v>3</v>
      </c>
      <c r="AA119" s="65">
        <v>0</v>
      </c>
      <c r="AB119" s="127">
        <f t="shared" si="12"/>
        <v>116.66666666666667</v>
      </c>
      <c r="AC119" s="65">
        <v>39</v>
      </c>
      <c r="AD119" s="65">
        <v>41</v>
      </c>
      <c r="AE119" s="65">
        <v>43</v>
      </c>
      <c r="AF119" s="129">
        <f t="shared" si="13"/>
        <v>2050</v>
      </c>
      <c r="AG119" s="129"/>
      <c r="AH119" s="129"/>
      <c r="AI119" s="115"/>
    </row>
    <row r="120" spans="1:35" ht="12.75" hidden="1" x14ac:dyDescent="0.25">
      <c r="A120" s="60" t="s">
        <v>54</v>
      </c>
      <c r="B120" s="118" t="str">
        <f>LOOKUP(Table2[[#This Row],[CODIGO]],SITIOS!A$2:A$24,SITIOS!B$2:B$24)</f>
        <v>Papa la Providencia 1</v>
      </c>
      <c r="C120" s="61">
        <v>43393</v>
      </c>
      <c r="D120" s="121" t="str">
        <f t="shared" si="7"/>
        <v>oct-18</v>
      </c>
      <c r="E120" s="246" t="str">
        <f t="shared" si="8"/>
        <v>2018</v>
      </c>
      <c r="F120" s="62">
        <v>0.44861111111111113</v>
      </c>
      <c r="G120" s="63">
        <v>17</v>
      </c>
      <c r="H120" s="63">
        <v>14</v>
      </c>
      <c r="I120" s="63">
        <v>7</v>
      </c>
      <c r="J120" s="63">
        <v>7.2</v>
      </c>
      <c r="K120" s="63">
        <v>7.2</v>
      </c>
      <c r="L120" s="63">
        <f t="shared" si="9"/>
        <v>7.2</v>
      </c>
      <c r="M120" s="124">
        <f t="shared" si="10"/>
        <v>69.230769230769226</v>
      </c>
      <c r="N120" s="64">
        <v>3</v>
      </c>
      <c r="O120" s="64"/>
      <c r="P120" s="263">
        <f t="shared" si="11"/>
        <v>15</v>
      </c>
      <c r="Q120" s="63">
        <v>30</v>
      </c>
      <c r="R120" s="63">
        <v>20</v>
      </c>
      <c r="S120" s="270"/>
      <c r="T120" s="270"/>
      <c r="U120" s="62"/>
      <c r="V120" s="65"/>
      <c r="W120" s="65"/>
      <c r="X120" s="65"/>
      <c r="Y120" s="65"/>
      <c r="Z120" s="65"/>
      <c r="AA120" s="65"/>
      <c r="AB120" s="127" t="str">
        <f t="shared" si="12"/>
        <v/>
      </c>
      <c r="AC120" s="65"/>
      <c r="AD120" s="65"/>
      <c r="AE120" s="65"/>
      <c r="AF120" s="129" t="str">
        <f t="shared" si="13"/>
        <v/>
      </c>
      <c r="AG120" s="129"/>
      <c r="AH120" s="129"/>
      <c r="AI120" s="115"/>
    </row>
    <row r="121" spans="1:35" ht="12.75" hidden="1" x14ac:dyDescent="0.25">
      <c r="A121" s="60" t="s">
        <v>59</v>
      </c>
      <c r="B121" s="118" t="str">
        <f>LOOKUP(Table2[[#This Row],[CODIGO]],SITIOS!A$2:A$24,SITIOS!B$2:B$24)</f>
        <v>Papa la Providencia 2</v>
      </c>
      <c r="C121" s="61">
        <v>43393</v>
      </c>
      <c r="D121" s="121" t="str">
        <f t="shared" si="7"/>
        <v>oct-18</v>
      </c>
      <c r="E121" s="246" t="str">
        <f t="shared" si="8"/>
        <v>2018</v>
      </c>
      <c r="F121" s="62">
        <v>0.5083333333333333</v>
      </c>
      <c r="G121" s="63">
        <v>17</v>
      </c>
      <c r="H121" s="63">
        <v>15</v>
      </c>
      <c r="I121" s="63">
        <v>6.5</v>
      </c>
      <c r="J121" s="63">
        <v>6.6</v>
      </c>
      <c r="K121" s="63">
        <v>6.6</v>
      </c>
      <c r="L121" s="63">
        <f t="shared" si="9"/>
        <v>6.6</v>
      </c>
      <c r="M121" s="124">
        <f t="shared" si="10"/>
        <v>64.705882352941174</v>
      </c>
      <c r="N121" s="64">
        <v>2</v>
      </c>
      <c r="O121" s="64"/>
      <c r="P121" s="263">
        <f t="shared" si="11"/>
        <v>10</v>
      </c>
      <c r="Q121" s="63">
        <v>35</v>
      </c>
      <c r="R121" s="63">
        <v>30</v>
      </c>
      <c r="S121" s="270"/>
      <c r="T121" s="270"/>
      <c r="U121" s="62">
        <v>0.52152777777777781</v>
      </c>
      <c r="V121" s="65">
        <v>2</v>
      </c>
      <c r="W121" s="65">
        <v>33</v>
      </c>
      <c r="X121" s="65">
        <v>40</v>
      </c>
      <c r="Y121" s="65">
        <v>10</v>
      </c>
      <c r="Z121" s="65">
        <v>6</v>
      </c>
      <c r="AA121" s="65">
        <v>8</v>
      </c>
      <c r="AB121" s="127">
        <f t="shared" si="12"/>
        <v>400</v>
      </c>
      <c r="AC121" s="65">
        <v>8</v>
      </c>
      <c r="AD121" s="65">
        <v>13</v>
      </c>
      <c r="AE121" s="65">
        <v>17</v>
      </c>
      <c r="AF121" s="129">
        <f t="shared" si="13"/>
        <v>633.33333333333326</v>
      </c>
      <c r="AG121" s="129"/>
      <c r="AH121" s="129"/>
      <c r="AI121" s="115"/>
    </row>
    <row r="122" spans="1:35" ht="12.75" hidden="1" x14ac:dyDescent="0.25">
      <c r="A122" s="60" t="s">
        <v>42</v>
      </c>
      <c r="B122" s="118" t="str">
        <f>LOOKUP(Table2[[#This Row],[CODIGO]],SITIOS!A$2:A$24,SITIOS!B$2:B$24)</f>
        <v>Planta de tratamiento (Antes)</v>
      </c>
      <c r="C122" s="61">
        <v>43393</v>
      </c>
      <c r="D122" s="121" t="str">
        <f t="shared" si="7"/>
        <v>oct-18</v>
      </c>
      <c r="E122" s="246" t="str">
        <f t="shared" si="8"/>
        <v>2018</v>
      </c>
      <c r="F122" s="62">
        <v>0.4861111111111111</v>
      </c>
      <c r="G122" s="63">
        <v>21</v>
      </c>
      <c r="H122" s="63">
        <v>15</v>
      </c>
      <c r="I122" s="63">
        <v>7</v>
      </c>
      <c r="J122" s="63">
        <v>5.4</v>
      </c>
      <c r="K122" s="63">
        <v>5.4</v>
      </c>
      <c r="L122" s="63">
        <f t="shared" si="9"/>
        <v>5.4</v>
      </c>
      <c r="M122" s="124">
        <f t="shared" si="10"/>
        <v>52.941176470588246</v>
      </c>
      <c r="N122" s="64">
        <v>2</v>
      </c>
      <c r="O122" s="64"/>
      <c r="P122" s="263">
        <f t="shared" si="11"/>
        <v>10</v>
      </c>
      <c r="Q122" s="63">
        <v>60</v>
      </c>
      <c r="R122" s="63">
        <v>40</v>
      </c>
      <c r="S122" s="270">
        <v>4.4000000000000004</v>
      </c>
      <c r="T122" s="270">
        <v>0.5</v>
      </c>
      <c r="U122" s="62">
        <v>0.4826388888888889</v>
      </c>
      <c r="V122" s="65">
        <v>1</v>
      </c>
      <c r="W122" s="65">
        <v>33</v>
      </c>
      <c r="X122" s="65">
        <v>40</v>
      </c>
      <c r="Y122" s="65">
        <v>45</v>
      </c>
      <c r="Z122" s="65">
        <v>39</v>
      </c>
      <c r="AA122" s="65">
        <v>82</v>
      </c>
      <c r="AB122" s="127">
        <f t="shared" si="12"/>
        <v>5533.3333333333339</v>
      </c>
      <c r="AC122" s="65">
        <v>6</v>
      </c>
      <c r="AD122" s="65">
        <v>9</v>
      </c>
      <c r="AE122" s="65">
        <v>10</v>
      </c>
      <c r="AF122" s="129">
        <f t="shared" si="13"/>
        <v>833.33333333333337</v>
      </c>
      <c r="AG122" s="129"/>
      <c r="AH122" s="129"/>
      <c r="AI122" s="115"/>
    </row>
    <row r="123" spans="1:35" ht="12.75" hidden="1" x14ac:dyDescent="0.25">
      <c r="A123" s="60" t="s">
        <v>43</v>
      </c>
      <c r="B123" s="118" t="str">
        <f>LOOKUP(Table2[[#This Row],[CODIGO]],SITIOS!A$2:A$24,SITIOS!B$2:B$24)</f>
        <v>Planta de tratamiento (Después)</v>
      </c>
      <c r="C123" s="61">
        <v>43393</v>
      </c>
      <c r="D123" s="121" t="str">
        <f t="shared" si="7"/>
        <v>oct-18</v>
      </c>
      <c r="E123" s="246" t="str">
        <f t="shared" si="8"/>
        <v>2018</v>
      </c>
      <c r="F123" s="62">
        <v>0.43055555555555558</v>
      </c>
      <c r="G123" s="63">
        <v>18</v>
      </c>
      <c r="H123" s="63">
        <v>14.5</v>
      </c>
      <c r="I123" s="63">
        <v>7</v>
      </c>
      <c r="J123" s="63">
        <v>5.4</v>
      </c>
      <c r="K123" s="63">
        <v>5.2</v>
      </c>
      <c r="L123" s="63">
        <f t="shared" si="9"/>
        <v>5.3000000000000007</v>
      </c>
      <c r="M123" s="124">
        <f t="shared" si="10"/>
        <v>50.961538461538467</v>
      </c>
      <c r="N123" s="64">
        <v>3</v>
      </c>
      <c r="O123" s="64"/>
      <c r="P123" s="263">
        <f t="shared" si="11"/>
        <v>15</v>
      </c>
      <c r="Q123" s="63">
        <v>75</v>
      </c>
      <c r="R123" s="63">
        <v>50</v>
      </c>
      <c r="S123" s="270">
        <v>2.2000000000000002</v>
      </c>
      <c r="T123" s="270">
        <v>0.5</v>
      </c>
      <c r="U123" s="62">
        <v>0.47986111111111113</v>
      </c>
      <c r="V123" s="65">
        <v>1</v>
      </c>
      <c r="W123" s="65">
        <v>33</v>
      </c>
      <c r="X123" s="65">
        <v>40</v>
      </c>
      <c r="Y123" s="65">
        <v>117</v>
      </c>
      <c r="Z123" s="65">
        <v>78</v>
      </c>
      <c r="AA123" s="65">
        <v>37</v>
      </c>
      <c r="AB123" s="127">
        <f t="shared" si="12"/>
        <v>7733.333333333333</v>
      </c>
      <c r="AC123" s="65">
        <v>43</v>
      </c>
      <c r="AD123" s="65">
        <v>50</v>
      </c>
      <c r="AE123" s="65">
        <v>29</v>
      </c>
      <c r="AF123" s="129">
        <f t="shared" si="13"/>
        <v>4066.6666666666665</v>
      </c>
      <c r="AG123" s="129"/>
      <c r="AH123" s="129"/>
      <c r="AI123" s="115"/>
    </row>
    <row r="124" spans="1:35" ht="12.75" hidden="1" x14ac:dyDescent="0.25">
      <c r="A124" s="60" t="s">
        <v>56</v>
      </c>
      <c r="B124" s="118" t="str">
        <f>LOOKUP(Table2[[#This Row],[CODIGO]],SITIOS!A$2:A$24,SITIOS!B$2:B$24)</f>
        <v>El Recodo (Después del Hospital)</v>
      </c>
      <c r="C124" s="61">
        <v>43393</v>
      </c>
      <c r="D124" s="121" t="str">
        <f t="shared" si="7"/>
        <v>oct-18</v>
      </c>
      <c r="E124" s="246" t="str">
        <f t="shared" si="8"/>
        <v>2018</v>
      </c>
      <c r="F124" s="62">
        <v>0.52777777777777779</v>
      </c>
      <c r="G124" s="63">
        <v>17</v>
      </c>
      <c r="H124" s="63">
        <v>14</v>
      </c>
      <c r="I124" s="63">
        <v>7</v>
      </c>
      <c r="J124" s="63">
        <v>5.6</v>
      </c>
      <c r="K124" s="63">
        <v>5.8</v>
      </c>
      <c r="L124" s="63">
        <f t="shared" si="9"/>
        <v>5.6999999999999993</v>
      </c>
      <c r="M124" s="124">
        <f t="shared" si="10"/>
        <v>54.807692307692299</v>
      </c>
      <c r="N124" s="64">
        <v>2</v>
      </c>
      <c r="O124" s="64"/>
      <c r="P124" s="263">
        <f t="shared" si="11"/>
        <v>10</v>
      </c>
      <c r="Q124" s="63">
        <v>45</v>
      </c>
      <c r="R124" s="63">
        <v>40</v>
      </c>
      <c r="S124" s="270"/>
      <c r="T124" s="270"/>
      <c r="U124" s="62">
        <v>0.53680555555555554</v>
      </c>
      <c r="V124" s="65">
        <v>1</v>
      </c>
      <c r="W124" s="65">
        <v>33</v>
      </c>
      <c r="X124" s="65">
        <v>40</v>
      </c>
      <c r="Y124" s="65">
        <v>16</v>
      </c>
      <c r="Z124" s="65">
        <v>23</v>
      </c>
      <c r="AA124" s="65">
        <v>25</v>
      </c>
      <c r="AB124" s="127">
        <f t="shared" si="12"/>
        <v>2133.333333333333</v>
      </c>
      <c r="AC124" s="65">
        <v>3</v>
      </c>
      <c r="AD124" s="65">
        <v>6</v>
      </c>
      <c r="AE124" s="65">
        <v>19</v>
      </c>
      <c r="AF124" s="129">
        <f t="shared" si="13"/>
        <v>933.33333333333337</v>
      </c>
      <c r="AG124" s="129"/>
      <c r="AH124" s="129"/>
      <c r="AI124" s="115"/>
    </row>
    <row r="125" spans="1:35" ht="12.75" hidden="1" x14ac:dyDescent="0.25">
      <c r="A125" s="60" t="s">
        <v>55</v>
      </c>
      <c r="B125" s="118" t="str">
        <f>LOOKUP(Table2[[#This Row],[CODIGO]],SITIOS!A$2:A$24,SITIOS!B$2:B$24)</f>
        <v>El Salto</v>
      </c>
      <c r="C125" s="61">
        <v>43393</v>
      </c>
      <c r="D125" s="121" t="str">
        <f t="shared" si="7"/>
        <v>oct-18</v>
      </c>
      <c r="E125" s="246" t="str">
        <f t="shared" si="8"/>
        <v>2018</v>
      </c>
      <c r="F125" s="62">
        <v>0.54652777777777783</v>
      </c>
      <c r="G125" s="63">
        <v>18</v>
      </c>
      <c r="H125" s="63">
        <v>15</v>
      </c>
      <c r="I125" s="63">
        <v>7.5</v>
      </c>
      <c r="J125" s="63">
        <v>7</v>
      </c>
      <c r="K125" s="63">
        <v>7</v>
      </c>
      <c r="L125" s="63">
        <f t="shared" si="9"/>
        <v>7</v>
      </c>
      <c r="M125" s="124">
        <f t="shared" si="10"/>
        <v>68.627450980392155</v>
      </c>
      <c r="N125" s="64">
        <v>3</v>
      </c>
      <c r="O125" s="64"/>
      <c r="P125" s="263">
        <f t="shared" si="11"/>
        <v>15</v>
      </c>
      <c r="Q125" s="63">
        <v>50</v>
      </c>
      <c r="R125" s="63">
        <v>30</v>
      </c>
      <c r="S125" s="270"/>
      <c r="T125" s="270"/>
      <c r="U125" s="62">
        <v>0.56180555555555556</v>
      </c>
      <c r="V125" s="65">
        <v>1</v>
      </c>
      <c r="W125" s="65">
        <v>33</v>
      </c>
      <c r="X125" s="65">
        <v>40</v>
      </c>
      <c r="Y125" s="65">
        <v>41</v>
      </c>
      <c r="Z125" s="65">
        <v>23</v>
      </c>
      <c r="AA125" s="65">
        <v>24</v>
      </c>
      <c r="AB125" s="127">
        <f t="shared" si="12"/>
        <v>2933.333333333333</v>
      </c>
      <c r="AC125" s="65">
        <v>75</v>
      </c>
      <c r="AD125" s="65">
        <v>12</v>
      </c>
      <c r="AE125" s="65">
        <v>10</v>
      </c>
      <c r="AF125" s="129">
        <f t="shared" si="13"/>
        <v>3233.3333333333335</v>
      </c>
      <c r="AG125" s="129"/>
      <c r="AH125" s="129"/>
      <c r="AI125" s="115"/>
    </row>
    <row r="126" spans="1:35" ht="12.75" hidden="1" x14ac:dyDescent="0.25">
      <c r="A126" s="60" t="s">
        <v>44</v>
      </c>
      <c r="B126" s="118" t="str">
        <f>LOOKUP(Table2[[#This Row],[CODIGO]],SITIOS!A$2:A$24,SITIOS!B$2:B$24)</f>
        <v>Haba San Lucas 1</v>
      </c>
      <c r="C126" s="61">
        <v>43417</v>
      </c>
      <c r="D126" s="121" t="str">
        <f t="shared" si="7"/>
        <v>nov-18</v>
      </c>
      <c r="E126" s="246" t="str">
        <f t="shared" si="8"/>
        <v>2018</v>
      </c>
      <c r="F126" s="62">
        <v>0.4375</v>
      </c>
      <c r="G126" s="63">
        <v>16</v>
      </c>
      <c r="H126" s="63">
        <v>14</v>
      </c>
      <c r="I126" s="63">
        <v>7</v>
      </c>
      <c r="J126" s="63">
        <v>7.2</v>
      </c>
      <c r="K126" s="63">
        <v>7.2</v>
      </c>
      <c r="L126" s="63">
        <f t="shared" si="9"/>
        <v>7.2</v>
      </c>
      <c r="M126" s="124">
        <f t="shared" si="10"/>
        <v>69.230769230769226</v>
      </c>
      <c r="N126" s="64">
        <v>0</v>
      </c>
      <c r="O126" s="64"/>
      <c r="P126" s="263">
        <f t="shared" si="11"/>
        <v>2</v>
      </c>
      <c r="Q126" s="66">
        <v>55</v>
      </c>
      <c r="R126" s="66">
        <v>20</v>
      </c>
      <c r="S126" s="270">
        <v>4.4000000000000004</v>
      </c>
      <c r="T126" s="270">
        <v>0.4</v>
      </c>
      <c r="U126" s="62"/>
      <c r="V126" s="65"/>
      <c r="W126" s="65"/>
      <c r="X126" s="65"/>
      <c r="Y126" s="65"/>
      <c r="Z126" s="65"/>
      <c r="AA126" s="65"/>
      <c r="AB126" s="127" t="str">
        <f t="shared" si="12"/>
        <v/>
      </c>
      <c r="AC126" s="65"/>
      <c r="AD126" s="65"/>
      <c r="AE126" s="65"/>
      <c r="AF126" s="129" t="str">
        <f t="shared" si="13"/>
        <v/>
      </c>
      <c r="AG126" s="129"/>
      <c r="AH126" s="129"/>
      <c r="AI126" s="115"/>
    </row>
    <row r="127" spans="1:35" ht="12.75" hidden="1" x14ac:dyDescent="0.25">
      <c r="A127" s="60" t="s">
        <v>45</v>
      </c>
      <c r="B127" s="118" t="str">
        <f>LOOKUP(Table2[[#This Row],[CODIGO]],SITIOS!A$2:A$24,SITIOS!B$2:B$24)</f>
        <v>Haba San Lucas 2</v>
      </c>
      <c r="C127" s="61">
        <v>43417</v>
      </c>
      <c r="D127" s="121" t="str">
        <f t="shared" si="7"/>
        <v>nov-18</v>
      </c>
      <c r="E127" s="246" t="str">
        <f t="shared" si="8"/>
        <v>2018</v>
      </c>
      <c r="F127" s="62">
        <v>0.40277777777777773</v>
      </c>
      <c r="G127" s="63">
        <v>13</v>
      </c>
      <c r="H127" s="63">
        <v>13</v>
      </c>
      <c r="I127" s="63">
        <v>8</v>
      </c>
      <c r="J127" s="63">
        <v>7.2</v>
      </c>
      <c r="K127" s="63">
        <v>7.2</v>
      </c>
      <c r="L127" s="63">
        <f t="shared" si="9"/>
        <v>7.2</v>
      </c>
      <c r="M127" s="124">
        <f t="shared" si="10"/>
        <v>67.924528301886795</v>
      </c>
      <c r="N127" s="64">
        <v>2</v>
      </c>
      <c r="O127" s="64"/>
      <c r="P127" s="263">
        <f t="shared" si="11"/>
        <v>10</v>
      </c>
      <c r="Q127" s="66">
        <v>60</v>
      </c>
      <c r="R127" s="66">
        <v>30</v>
      </c>
      <c r="S127" s="270">
        <v>1.76</v>
      </c>
      <c r="T127" s="270">
        <v>0.6</v>
      </c>
      <c r="U127" s="62">
        <v>0.4236111111111111</v>
      </c>
      <c r="V127" s="65">
        <v>1</v>
      </c>
      <c r="W127" s="65">
        <v>37</v>
      </c>
      <c r="X127" s="65">
        <v>39</v>
      </c>
      <c r="Y127" s="65">
        <v>0</v>
      </c>
      <c r="Z127" s="65">
        <v>0</v>
      </c>
      <c r="AA127" s="65">
        <v>1</v>
      </c>
      <c r="AB127" s="127">
        <f t="shared" si="12"/>
        <v>33.333333333333329</v>
      </c>
      <c r="AC127" s="65">
        <v>0</v>
      </c>
      <c r="AD127" s="65">
        <v>0</v>
      </c>
      <c r="AE127" s="65">
        <v>0</v>
      </c>
      <c r="AF127" s="129">
        <f t="shared" si="13"/>
        <v>0</v>
      </c>
      <c r="AG127" s="129"/>
      <c r="AH127" s="129"/>
      <c r="AI127" s="115"/>
    </row>
    <row r="128" spans="1:35" ht="12.75" hidden="1" x14ac:dyDescent="0.25">
      <c r="A128" s="60" t="s">
        <v>42</v>
      </c>
      <c r="B128" s="118" t="str">
        <f>LOOKUP(Table2[[#This Row],[CODIGO]],SITIOS!A$2:A$24,SITIOS!B$2:B$24)</f>
        <v>Planta de tratamiento (Antes)</v>
      </c>
      <c r="C128" s="61">
        <v>43417</v>
      </c>
      <c r="D128" s="121" t="str">
        <f t="shared" si="7"/>
        <v>nov-18</v>
      </c>
      <c r="E128" s="246" t="str">
        <f t="shared" si="8"/>
        <v>2018</v>
      </c>
      <c r="F128" s="62">
        <v>0.62152777777777779</v>
      </c>
      <c r="G128" s="63">
        <v>20</v>
      </c>
      <c r="H128" s="63">
        <v>14</v>
      </c>
      <c r="I128" s="63">
        <v>7</v>
      </c>
      <c r="J128" s="63">
        <v>6.4</v>
      </c>
      <c r="K128" s="63">
        <v>6.8</v>
      </c>
      <c r="L128" s="63">
        <f t="shared" si="9"/>
        <v>6.6</v>
      </c>
      <c r="M128" s="124">
        <f t="shared" si="10"/>
        <v>63.46153846153846</v>
      </c>
      <c r="N128" s="64">
        <v>2</v>
      </c>
      <c r="O128" s="64"/>
      <c r="P128" s="263">
        <f t="shared" si="11"/>
        <v>10</v>
      </c>
      <c r="Q128" s="66">
        <v>55</v>
      </c>
      <c r="R128" s="66">
        <v>20</v>
      </c>
      <c r="S128" s="270">
        <v>1.02</v>
      </c>
      <c r="T128" s="270">
        <v>0.5</v>
      </c>
      <c r="U128" s="62">
        <v>0.63888888888888895</v>
      </c>
      <c r="V128" s="65">
        <v>1</v>
      </c>
      <c r="W128" s="65">
        <v>37</v>
      </c>
      <c r="X128" s="65">
        <v>39</v>
      </c>
      <c r="Y128" s="65">
        <v>43</v>
      </c>
      <c r="Z128" s="65">
        <v>14</v>
      </c>
      <c r="AA128" s="65">
        <v>19</v>
      </c>
      <c r="AB128" s="127">
        <f t="shared" si="12"/>
        <v>2533.333333333333</v>
      </c>
      <c r="AC128" s="65">
        <v>23</v>
      </c>
      <c r="AD128" s="65">
        <v>14</v>
      </c>
      <c r="AE128" s="65">
        <v>5</v>
      </c>
      <c r="AF128" s="129">
        <f t="shared" si="13"/>
        <v>1400</v>
      </c>
      <c r="AG128" s="129"/>
      <c r="AH128" s="129"/>
      <c r="AI128" s="115"/>
    </row>
    <row r="129" spans="1:35" ht="12.75" hidden="1" x14ac:dyDescent="0.25">
      <c r="A129" s="60" t="s">
        <v>43</v>
      </c>
      <c r="B129" s="118" t="str">
        <f>LOOKUP(Table2[[#This Row],[CODIGO]],SITIOS!A$2:A$24,SITIOS!B$2:B$24)</f>
        <v>Planta de tratamiento (Después)</v>
      </c>
      <c r="C129" s="61">
        <v>43417</v>
      </c>
      <c r="D129" s="121" t="str">
        <f t="shared" si="7"/>
        <v>nov-18</v>
      </c>
      <c r="E129" s="246" t="str">
        <f t="shared" si="8"/>
        <v>2018</v>
      </c>
      <c r="F129" s="62">
        <v>0.59027777777777779</v>
      </c>
      <c r="G129" s="63">
        <v>20</v>
      </c>
      <c r="H129" s="63">
        <v>15</v>
      </c>
      <c r="I129" s="63">
        <v>7</v>
      </c>
      <c r="J129" s="63">
        <v>6</v>
      </c>
      <c r="K129" s="63">
        <v>6</v>
      </c>
      <c r="L129" s="63">
        <f t="shared" si="9"/>
        <v>6</v>
      </c>
      <c r="M129" s="124">
        <f t="shared" si="10"/>
        <v>58.82352941176471</v>
      </c>
      <c r="N129" s="64">
        <v>2</v>
      </c>
      <c r="O129" s="64"/>
      <c r="P129" s="263">
        <f t="shared" si="11"/>
        <v>10</v>
      </c>
      <c r="Q129" s="66">
        <v>70</v>
      </c>
      <c r="R129" s="66">
        <v>40</v>
      </c>
      <c r="S129" s="270">
        <v>0.88</v>
      </c>
      <c r="T129" s="270">
        <v>0.5</v>
      </c>
      <c r="U129" s="62">
        <v>0.60416666666666663</v>
      </c>
      <c r="V129" s="65">
        <v>1</v>
      </c>
      <c r="W129" s="65">
        <v>37</v>
      </c>
      <c r="X129" s="65">
        <v>39</v>
      </c>
      <c r="Y129" s="65">
        <v>238</v>
      </c>
      <c r="Z129" s="65">
        <v>150</v>
      </c>
      <c r="AA129" s="65">
        <v>208</v>
      </c>
      <c r="AB129" s="127">
        <f t="shared" si="12"/>
        <v>19866.666666666664</v>
      </c>
      <c r="AC129" s="65">
        <v>88</v>
      </c>
      <c r="AD129" s="65">
        <v>54</v>
      </c>
      <c r="AE129" s="65">
        <v>90</v>
      </c>
      <c r="AF129" s="129">
        <f t="shared" si="13"/>
        <v>7733.333333333333</v>
      </c>
      <c r="AG129" s="129"/>
      <c r="AH129" s="129"/>
      <c r="AI129" s="115"/>
    </row>
    <row r="130" spans="1:35" ht="12.75" hidden="1" x14ac:dyDescent="0.25">
      <c r="A130" s="60" t="s">
        <v>56</v>
      </c>
      <c r="B130" s="118" t="str">
        <f>LOOKUP(Table2[[#This Row],[CODIGO]],SITIOS!A$2:A$24,SITIOS!B$2:B$24)</f>
        <v>El Recodo (Después del Hospital)</v>
      </c>
      <c r="C130" s="61">
        <v>43417</v>
      </c>
      <c r="D130" s="121" t="str">
        <f t="shared" ref="D130:D193" si="14">TEXT(C130,"mmm-aa")</f>
        <v>nov-18</v>
      </c>
      <c r="E130" s="246" t="str">
        <f t="shared" ref="E130:E193" si="15">TEXT(D130,"aaaa")</f>
        <v>2018</v>
      </c>
      <c r="F130" s="62">
        <v>0.4826388888888889</v>
      </c>
      <c r="G130" s="63">
        <v>16</v>
      </c>
      <c r="H130" s="63">
        <v>13</v>
      </c>
      <c r="I130" s="63">
        <v>7</v>
      </c>
      <c r="J130" s="63">
        <v>7.2</v>
      </c>
      <c r="K130" s="63">
        <v>7.2</v>
      </c>
      <c r="L130" s="63">
        <f t="shared" ref="L130:L193" si="16">IF(AND(J130="",K130=""),"N/A",AVERAGE(J130:K130))</f>
        <v>7.2</v>
      </c>
      <c r="M130" s="124">
        <f t="shared" ref="M130:M193" si="17">IF(L130="N/A","N/A",IF(AND(H130&gt;=5,H130&lt;6),(L130/12.8)*100,IF(AND(H130&gt;=6,H130&lt;7),(L130/12.5)*100,IF(AND(H130&gt;=7,H130&lt;8),(L130/12.2)*100,IF(AND(H130&gt;=8,H130&lt;9),(L130/11.9)*100,IF(AND(H130&gt;=9,H130&lt;10),(L130/11.6)*100,IF(AND(H130&gt;=10,H130&lt;11),(L130/11.3)*100,IF(AND(H130&gt;=11,H130&lt;12),(L130/11.1)*100,IF(AND(H130&gt;=12,H130&lt;13),(L130/10.9)*100,IF(AND(H130&gt;=13,H130&lt;14),(L130/10.6)*100,IF(AND(H130&gt;=14,H130&lt;15),(L130/10.4)*100,IF(AND(H130&gt;=15,H130&lt;16),(L130/10.2)*100,IF(AND(H130&gt;=16,H130&lt;17),(L130/10)*100,IF(AND(H130&gt;=17,H130&lt;18),(L130/9.8)*100,IF(AND(H130&gt;=18,H130&lt;19),(L130/9.6)*100,IF(AND(H130&gt;=19,H130&lt;20),(L130/9.4)*100,IF(AND(H130&gt;=20,H130&lt;21),(L130/9.2)*100,IF(AND(H130&gt;=21,H130&lt;22),(L130/9)*100,IF(AND(H130&gt;=22,H130&lt;23),(L130/8.9)*100,IF(AND(H130&gt;=23,H130&lt;24),(L130/8.7)*100,IF(AND(H130&gt;=24,H130&lt;25),(L130/8.6)*100,IF(AND(H130&gt;=25,H130&lt;26),(L130/8.4)*100,IF(AND(H130&gt;=26,H130&lt;27),(L130/8.2)*100,IF(AND(H130&gt;=27,H130&lt;28),(L130/8.1)*100,IF(AND(H130&gt;=28,H130&lt;29),(L130/7.9)*100,IF(AND(H130&gt;=29,H130&lt;30),(L130/7.8)*100,(L130/7.7)*100))))))))))))))))))))))))))</f>
        <v>67.924528301886795</v>
      </c>
      <c r="N130" s="64">
        <v>1</v>
      </c>
      <c r="O130" s="64"/>
      <c r="P130" s="263">
        <f t="shared" ref="P130:P193" si="18">IF(N130="MUY TURBIA","MUY TURBIA",IF(N130&gt;0,N130*5,IF(N130="",O130*10,2)))</f>
        <v>5</v>
      </c>
      <c r="Q130" s="66">
        <v>55</v>
      </c>
      <c r="R130" s="66">
        <v>30</v>
      </c>
      <c r="S130" s="270">
        <v>2.64</v>
      </c>
      <c r="T130" s="270">
        <v>0.2</v>
      </c>
      <c r="U130" s="62">
        <v>0.4861111111111111</v>
      </c>
      <c r="V130" s="65">
        <v>1</v>
      </c>
      <c r="W130" s="65">
        <v>37</v>
      </c>
      <c r="X130" s="65">
        <v>39</v>
      </c>
      <c r="Y130" s="65">
        <v>32</v>
      </c>
      <c r="Z130" s="65">
        <v>21</v>
      </c>
      <c r="AA130" s="65">
        <v>18</v>
      </c>
      <c r="AB130" s="127">
        <f t="shared" ref="AB130:AB193" si="19">IF($V130&lt;&gt;"",((Y130+Z130+AA130)/3)*100/$V130,"")</f>
        <v>2366.666666666667</v>
      </c>
      <c r="AC130" s="65">
        <v>44</v>
      </c>
      <c r="AD130" s="65">
        <v>34</v>
      </c>
      <c r="AE130" s="65">
        <v>15</v>
      </c>
      <c r="AF130" s="129">
        <f t="shared" ref="AF130:AF193" si="20">IF($V130&lt;&gt;"",((AC130+AD130+AE130)/3)*100/$V130,"")</f>
        <v>3100</v>
      </c>
      <c r="AG130" s="129"/>
      <c r="AH130" s="129"/>
      <c r="AI130" s="115"/>
    </row>
    <row r="131" spans="1:35" ht="12.75" hidden="1" x14ac:dyDescent="0.25">
      <c r="A131" s="60" t="s">
        <v>55</v>
      </c>
      <c r="B131" s="118" t="str">
        <f>LOOKUP(Table2[[#This Row],[CODIGO]],SITIOS!A$2:A$24,SITIOS!B$2:B$24)</f>
        <v>El Salto</v>
      </c>
      <c r="C131" s="61">
        <v>43417</v>
      </c>
      <c r="D131" s="121" t="str">
        <f t="shared" si="14"/>
        <v>nov-18</v>
      </c>
      <c r="E131" s="246" t="str">
        <f t="shared" si="15"/>
        <v>2018</v>
      </c>
      <c r="F131" s="62">
        <v>0.50347222222222221</v>
      </c>
      <c r="G131" s="63">
        <v>17</v>
      </c>
      <c r="H131" s="63">
        <v>14</v>
      </c>
      <c r="I131" s="63">
        <v>7.5</v>
      </c>
      <c r="J131" s="63">
        <v>7</v>
      </c>
      <c r="K131" s="63">
        <v>7.2</v>
      </c>
      <c r="L131" s="63">
        <f t="shared" si="16"/>
        <v>7.1</v>
      </c>
      <c r="M131" s="124">
        <f t="shared" si="17"/>
        <v>68.269230769230759</v>
      </c>
      <c r="N131" s="64">
        <v>2</v>
      </c>
      <c r="O131" s="64"/>
      <c r="P131" s="263">
        <f t="shared" si="18"/>
        <v>10</v>
      </c>
      <c r="Q131" s="66">
        <v>55</v>
      </c>
      <c r="R131" s="66">
        <v>40</v>
      </c>
      <c r="S131" s="270">
        <v>4.4000000000000004</v>
      </c>
      <c r="T131" s="270">
        <v>0.2</v>
      </c>
      <c r="U131" s="62">
        <v>0.51736111111111105</v>
      </c>
      <c r="V131" s="65">
        <v>1</v>
      </c>
      <c r="W131" s="65">
        <v>37</v>
      </c>
      <c r="X131" s="65">
        <v>39</v>
      </c>
      <c r="Y131" s="65">
        <v>14</v>
      </c>
      <c r="Z131" s="65">
        <v>17</v>
      </c>
      <c r="AA131" s="65">
        <v>11</v>
      </c>
      <c r="AB131" s="127">
        <f t="shared" si="19"/>
        <v>1400</v>
      </c>
      <c r="AC131" s="65">
        <v>10</v>
      </c>
      <c r="AD131" s="65">
        <v>16</v>
      </c>
      <c r="AE131" s="65">
        <v>8</v>
      </c>
      <c r="AF131" s="129">
        <f t="shared" si="20"/>
        <v>1133.3333333333335</v>
      </c>
      <c r="AG131" s="129"/>
      <c r="AH131" s="129"/>
      <c r="AI131" s="115"/>
    </row>
    <row r="132" spans="1:35" ht="12.75" hidden="1" x14ac:dyDescent="0.25">
      <c r="A132" s="60" t="s">
        <v>47</v>
      </c>
      <c r="B132" s="118" t="str">
        <f>LOOKUP(Table2[[#This Row],[CODIGO]],SITIOS!A$2:A$24,SITIOS!B$2:B$24)</f>
        <v>Haba Rincón de Guadalupe 2</v>
      </c>
      <c r="C132" s="61">
        <v>43418</v>
      </c>
      <c r="D132" s="121" t="str">
        <f t="shared" si="14"/>
        <v>nov-18</v>
      </c>
      <c r="E132" s="246" t="str">
        <f t="shared" si="15"/>
        <v>2018</v>
      </c>
      <c r="F132" s="62">
        <v>0.4236111111111111</v>
      </c>
      <c r="G132" s="63">
        <v>9.5</v>
      </c>
      <c r="H132" s="63">
        <v>10</v>
      </c>
      <c r="I132" s="63">
        <v>7</v>
      </c>
      <c r="J132" s="63">
        <v>7.6</v>
      </c>
      <c r="K132" s="63">
        <v>7.6</v>
      </c>
      <c r="L132" s="63">
        <f t="shared" si="16"/>
        <v>7.6</v>
      </c>
      <c r="M132" s="124">
        <f t="shared" si="17"/>
        <v>67.25663716814158</v>
      </c>
      <c r="N132" s="64">
        <v>3</v>
      </c>
      <c r="O132" s="64"/>
      <c r="P132" s="263">
        <f t="shared" si="18"/>
        <v>15</v>
      </c>
      <c r="Q132" s="66">
        <v>35</v>
      </c>
      <c r="R132" s="66">
        <v>30</v>
      </c>
      <c r="S132" s="270">
        <v>1.76</v>
      </c>
      <c r="T132" s="270">
        <v>0.4</v>
      </c>
      <c r="U132" s="62">
        <v>0.44791666666666669</v>
      </c>
      <c r="V132" s="65">
        <v>2</v>
      </c>
      <c r="W132" s="65">
        <v>33</v>
      </c>
      <c r="X132" s="65">
        <v>41</v>
      </c>
      <c r="Y132" s="65">
        <v>16</v>
      </c>
      <c r="Z132" s="65">
        <v>21</v>
      </c>
      <c r="AA132" s="65">
        <v>22</v>
      </c>
      <c r="AB132" s="127">
        <f t="shared" si="19"/>
        <v>983.33333333333337</v>
      </c>
      <c r="AC132" s="65">
        <v>11</v>
      </c>
      <c r="AD132" s="65">
        <v>10</v>
      </c>
      <c r="AE132" s="65">
        <v>7</v>
      </c>
      <c r="AF132" s="129">
        <f t="shared" si="20"/>
        <v>466.66666666666669</v>
      </c>
      <c r="AG132" s="129"/>
      <c r="AH132" s="129"/>
      <c r="AI132" s="115"/>
    </row>
    <row r="133" spans="1:35" ht="12.75" hidden="1" x14ac:dyDescent="0.25">
      <c r="A133" s="60" t="s">
        <v>51</v>
      </c>
      <c r="B133" s="118" t="str">
        <f>LOOKUP(Table2[[#This Row],[CODIGO]],SITIOS!A$2:A$24,SITIOS!B$2:B$24)</f>
        <v>Maíz Agua Bendita 2</v>
      </c>
      <c r="C133" s="61">
        <v>43418</v>
      </c>
      <c r="D133" s="121" t="str">
        <f t="shared" si="14"/>
        <v>nov-18</v>
      </c>
      <c r="E133" s="246" t="str">
        <f t="shared" si="15"/>
        <v>2018</v>
      </c>
      <c r="F133" s="62">
        <v>0.47916666666666669</v>
      </c>
      <c r="G133" s="63">
        <v>8</v>
      </c>
      <c r="H133" s="63">
        <v>9</v>
      </c>
      <c r="I133" s="63">
        <v>7</v>
      </c>
      <c r="J133" s="63">
        <v>7.4</v>
      </c>
      <c r="K133" s="63">
        <v>7.2</v>
      </c>
      <c r="L133" s="63">
        <f t="shared" si="16"/>
        <v>7.3000000000000007</v>
      </c>
      <c r="M133" s="124">
        <f t="shared" si="17"/>
        <v>62.931034482758633</v>
      </c>
      <c r="N133" s="64"/>
      <c r="O133" s="64">
        <v>6</v>
      </c>
      <c r="P133" s="263">
        <f t="shared" si="18"/>
        <v>60</v>
      </c>
      <c r="Q133" s="66">
        <v>30</v>
      </c>
      <c r="R133" s="66">
        <v>30</v>
      </c>
      <c r="S133" s="270">
        <v>1.76</v>
      </c>
      <c r="T133" s="270">
        <v>0.2</v>
      </c>
      <c r="U133" s="62">
        <v>0.49652777777777773</v>
      </c>
      <c r="V133" s="65">
        <v>1</v>
      </c>
      <c r="W133" s="65">
        <v>33</v>
      </c>
      <c r="X133" s="65">
        <v>41</v>
      </c>
      <c r="Y133" s="65">
        <v>55</v>
      </c>
      <c r="Z133" s="65">
        <v>44</v>
      </c>
      <c r="AA133" s="65">
        <v>52</v>
      </c>
      <c r="AB133" s="127">
        <f t="shared" si="19"/>
        <v>5033.3333333333339</v>
      </c>
      <c r="AC133" s="65">
        <v>48</v>
      </c>
      <c r="AD133" s="65">
        <v>32</v>
      </c>
      <c r="AE133" s="65">
        <v>58</v>
      </c>
      <c r="AF133" s="129">
        <f t="shared" si="20"/>
        <v>4600</v>
      </c>
      <c r="AG133" s="129"/>
      <c r="AH133" s="129"/>
      <c r="AI133" s="115"/>
    </row>
    <row r="134" spans="1:35" ht="12.75" hidden="1" x14ac:dyDescent="0.25">
      <c r="A134" s="60" t="s">
        <v>58</v>
      </c>
      <c r="B134" s="118" t="str">
        <f>LOOKUP(Table2[[#This Row],[CODIGO]],SITIOS!A$2:A$24,SITIOS!B$2:B$24)</f>
        <v>Maíz  El Capulín 2</v>
      </c>
      <c r="C134" s="61">
        <v>43418</v>
      </c>
      <c r="D134" s="121" t="str">
        <f t="shared" si="14"/>
        <v>nov-18</v>
      </c>
      <c r="E134" s="246" t="str">
        <f t="shared" si="15"/>
        <v>2018</v>
      </c>
      <c r="F134" s="62">
        <v>0.54166666666666663</v>
      </c>
      <c r="G134" s="63">
        <v>7</v>
      </c>
      <c r="H134" s="63">
        <v>10</v>
      </c>
      <c r="I134" s="63">
        <v>7</v>
      </c>
      <c r="J134" s="63">
        <v>7.6</v>
      </c>
      <c r="K134" s="63">
        <v>7.6</v>
      </c>
      <c r="L134" s="63">
        <f t="shared" si="16"/>
        <v>7.6</v>
      </c>
      <c r="M134" s="124">
        <f t="shared" si="17"/>
        <v>67.25663716814158</v>
      </c>
      <c r="N134" s="64">
        <v>3</v>
      </c>
      <c r="O134" s="64"/>
      <c r="P134" s="263">
        <f t="shared" si="18"/>
        <v>15</v>
      </c>
      <c r="Q134" s="66">
        <v>35</v>
      </c>
      <c r="R134" s="66">
        <v>50</v>
      </c>
      <c r="S134" s="270">
        <v>1.76</v>
      </c>
      <c r="T134" s="270">
        <v>0.2</v>
      </c>
      <c r="U134" s="62">
        <v>0.55902777777777779</v>
      </c>
      <c r="V134" s="65">
        <v>3</v>
      </c>
      <c r="W134" s="65">
        <v>33</v>
      </c>
      <c r="X134" s="65">
        <v>41</v>
      </c>
      <c r="Y134" s="65">
        <v>102</v>
      </c>
      <c r="Z134" s="65">
        <v>110</v>
      </c>
      <c r="AA134" s="65">
        <v>84</v>
      </c>
      <c r="AB134" s="127">
        <f t="shared" si="19"/>
        <v>3288.8888888888891</v>
      </c>
      <c r="AC134" s="65">
        <v>55</v>
      </c>
      <c r="AD134" s="65">
        <v>22</v>
      </c>
      <c r="AE134" s="65">
        <v>32</v>
      </c>
      <c r="AF134" s="129">
        <f t="shared" si="20"/>
        <v>1211.1111111111111</v>
      </c>
      <c r="AG134" s="129"/>
      <c r="AH134" s="129"/>
      <c r="AI134" s="115"/>
    </row>
    <row r="135" spans="1:35" ht="12.75" hidden="1" x14ac:dyDescent="0.25">
      <c r="A135" s="60" t="s">
        <v>53</v>
      </c>
      <c r="B135" s="118" t="str">
        <f>LOOKUP(Table2[[#This Row],[CODIGO]],SITIOS!A$2:A$24,SITIOS!B$2:B$24)</f>
        <v>Papa El Potrero 2</v>
      </c>
      <c r="C135" s="61">
        <v>43418</v>
      </c>
      <c r="D135" s="121" t="str">
        <f t="shared" si="14"/>
        <v>nov-18</v>
      </c>
      <c r="E135" s="246" t="str">
        <f t="shared" si="15"/>
        <v>2018</v>
      </c>
      <c r="F135" s="62">
        <v>0.59027777777777779</v>
      </c>
      <c r="G135" s="63">
        <v>9.5</v>
      </c>
      <c r="H135" s="63">
        <v>12</v>
      </c>
      <c r="I135" s="63">
        <v>7</v>
      </c>
      <c r="J135" s="63">
        <v>7.6</v>
      </c>
      <c r="K135" s="63">
        <v>7.8</v>
      </c>
      <c r="L135" s="63">
        <f t="shared" si="16"/>
        <v>7.6999999999999993</v>
      </c>
      <c r="M135" s="124">
        <f t="shared" si="17"/>
        <v>70.642201834862377</v>
      </c>
      <c r="N135" s="64">
        <v>5</v>
      </c>
      <c r="O135" s="64"/>
      <c r="P135" s="263">
        <f t="shared" si="18"/>
        <v>25</v>
      </c>
      <c r="Q135" s="66">
        <v>40</v>
      </c>
      <c r="R135" s="66">
        <v>70</v>
      </c>
      <c r="S135" s="270">
        <v>4.4000000000000004</v>
      </c>
      <c r="T135" s="270">
        <v>0.2</v>
      </c>
      <c r="U135" s="62">
        <v>0.60416666666666663</v>
      </c>
      <c r="V135" s="65">
        <v>2</v>
      </c>
      <c r="W135" s="65">
        <v>33</v>
      </c>
      <c r="X135" s="65">
        <v>41</v>
      </c>
      <c r="Y135" s="65">
        <v>156</v>
      </c>
      <c r="Z135" s="65">
        <v>133</v>
      </c>
      <c r="AA135" s="65">
        <v>125</v>
      </c>
      <c r="AB135" s="127">
        <f t="shared" si="19"/>
        <v>6900</v>
      </c>
      <c r="AC135" s="65">
        <v>72</v>
      </c>
      <c r="AD135" s="65">
        <v>68</v>
      </c>
      <c r="AE135" s="65">
        <v>98</v>
      </c>
      <c r="AF135" s="129">
        <f t="shared" si="20"/>
        <v>3966.6666666666665</v>
      </c>
      <c r="AG135" s="129"/>
      <c r="AH135" s="129"/>
      <c r="AI135" s="115"/>
    </row>
    <row r="136" spans="1:35" ht="12.75" hidden="1" x14ac:dyDescent="0.25">
      <c r="A136" s="60" t="s">
        <v>59</v>
      </c>
      <c r="B136" s="118" t="str">
        <f>LOOKUP(Table2[[#This Row],[CODIGO]],SITIOS!A$2:A$24,SITIOS!B$2:B$24)</f>
        <v>Papa la Providencia 2</v>
      </c>
      <c r="C136" s="61">
        <v>43418</v>
      </c>
      <c r="D136" s="121" t="str">
        <f t="shared" si="14"/>
        <v>nov-18</v>
      </c>
      <c r="E136" s="246" t="str">
        <f t="shared" si="15"/>
        <v>2018</v>
      </c>
      <c r="F136" s="62">
        <v>0.625</v>
      </c>
      <c r="G136" s="63">
        <v>13</v>
      </c>
      <c r="H136" s="63">
        <v>14</v>
      </c>
      <c r="I136" s="63">
        <v>6.5</v>
      </c>
      <c r="J136" s="63">
        <v>6.6</v>
      </c>
      <c r="K136" s="63">
        <v>6.8</v>
      </c>
      <c r="L136" s="63">
        <f t="shared" si="16"/>
        <v>6.6999999999999993</v>
      </c>
      <c r="M136" s="124">
        <f t="shared" si="17"/>
        <v>64.42307692307692</v>
      </c>
      <c r="N136" s="64">
        <v>3</v>
      </c>
      <c r="O136" s="64"/>
      <c r="P136" s="263">
        <f t="shared" si="18"/>
        <v>15</v>
      </c>
      <c r="Q136" s="66">
        <v>30</v>
      </c>
      <c r="R136" s="66">
        <v>60</v>
      </c>
      <c r="S136" s="270">
        <v>1.76</v>
      </c>
      <c r="T136" s="270">
        <v>0.2</v>
      </c>
      <c r="U136" s="62">
        <v>0.64236111111111105</v>
      </c>
      <c r="V136" s="65">
        <v>3</v>
      </c>
      <c r="W136" s="65">
        <v>33</v>
      </c>
      <c r="X136" s="65">
        <v>41</v>
      </c>
      <c r="Y136" s="65">
        <v>39</v>
      </c>
      <c r="Z136" s="65">
        <v>44</v>
      </c>
      <c r="AA136" s="65">
        <v>34</v>
      </c>
      <c r="AB136" s="127">
        <f t="shared" si="19"/>
        <v>1300</v>
      </c>
      <c r="AC136" s="65">
        <v>78</v>
      </c>
      <c r="AD136" s="65">
        <v>63</v>
      </c>
      <c r="AE136" s="65">
        <v>89</v>
      </c>
      <c r="AF136" s="129">
        <f t="shared" si="20"/>
        <v>2555.5555555555557</v>
      </c>
      <c r="AG136" s="129"/>
      <c r="AH136" s="129"/>
      <c r="AI136" s="115"/>
    </row>
    <row r="137" spans="1:35" ht="12.75" hidden="1" x14ac:dyDescent="0.25">
      <c r="A137" s="60" t="s">
        <v>45</v>
      </c>
      <c r="B137" s="118" t="str">
        <f>LOOKUP(Table2[[#This Row],[CODIGO]],SITIOS!A$2:A$24,SITIOS!B$2:B$24)</f>
        <v>Haba San Lucas 2</v>
      </c>
      <c r="C137" s="61">
        <v>43444</v>
      </c>
      <c r="D137" s="121" t="str">
        <f t="shared" si="14"/>
        <v>dic-18</v>
      </c>
      <c r="E137" s="246" t="str">
        <f t="shared" si="15"/>
        <v>2018</v>
      </c>
      <c r="F137" s="62">
        <v>0.40625</v>
      </c>
      <c r="G137" s="63">
        <v>13</v>
      </c>
      <c r="H137" s="63">
        <v>13</v>
      </c>
      <c r="I137" s="63">
        <v>7.5</v>
      </c>
      <c r="J137" s="63">
        <v>7.6</v>
      </c>
      <c r="K137" s="63">
        <v>7.6</v>
      </c>
      <c r="L137" s="63">
        <f t="shared" si="16"/>
        <v>7.6</v>
      </c>
      <c r="M137" s="124">
        <f t="shared" si="17"/>
        <v>71.698113207547166</v>
      </c>
      <c r="N137" s="64">
        <v>2</v>
      </c>
      <c r="O137" s="64"/>
      <c r="P137" s="263">
        <f t="shared" si="18"/>
        <v>10</v>
      </c>
      <c r="Q137" s="66">
        <v>50</v>
      </c>
      <c r="R137" s="66">
        <v>40</v>
      </c>
      <c r="S137" s="270"/>
      <c r="T137" s="270"/>
      <c r="U137" s="62">
        <v>0.41666666666666669</v>
      </c>
      <c r="V137" s="65">
        <v>2</v>
      </c>
      <c r="W137" s="65">
        <v>35</v>
      </c>
      <c r="X137" s="65">
        <v>39</v>
      </c>
      <c r="Y137" s="65">
        <v>1</v>
      </c>
      <c r="Z137" s="65">
        <v>0</v>
      </c>
      <c r="AA137" s="65">
        <v>1</v>
      </c>
      <c r="AB137" s="127">
        <f t="shared" si="19"/>
        <v>33.333333333333329</v>
      </c>
      <c r="AC137" s="65">
        <v>73</v>
      </c>
      <c r="AD137" s="65">
        <v>60</v>
      </c>
      <c r="AE137" s="65">
        <v>87</v>
      </c>
      <c r="AF137" s="129">
        <f t="shared" si="20"/>
        <v>3666.6666666666665</v>
      </c>
      <c r="AG137" s="129"/>
      <c r="AH137" s="129"/>
      <c r="AI137" s="115"/>
    </row>
    <row r="138" spans="1:35" ht="12.75" hidden="1" x14ac:dyDescent="0.25">
      <c r="A138" s="60" t="s">
        <v>42</v>
      </c>
      <c r="B138" s="118" t="str">
        <f>LOOKUP(Table2[[#This Row],[CODIGO]],SITIOS!A$2:A$24,SITIOS!B$2:B$24)</f>
        <v>Planta de tratamiento (Antes)</v>
      </c>
      <c r="C138" s="61">
        <v>43444</v>
      </c>
      <c r="D138" s="121" t="str">
        <f t="shared" si="14"/>
        <v>dic-18</v>
      </c>
      <c r="E138" s="246" t="str">
        <f t="shared" si="15"/>
        <v>2018</v>
      </c>
      <c r="F138" s="62">
        <v>0.60416666666666663</v>
      </c>
      <c r="G138" s="63">
        <v>19</v>
      </c>
      <c r="H138" s="63">
        <v>14</v>
      </c>
      <c r="I138" s="63">
        <v>7.5</v>
      </c>
      <c r="J138" s="63">
        <v>7</v>
      </c>
      <c r="K138" s="63">
        <v>6.8</v>
      </c>
      <c r="L138" s="63">
        <f t="shared" si="16"/>
        <v>6.9</v>
      </c>
      <c r="M138" s="124">
        <f t="shared" si="17"/>
        <v>66.34615384615384</v>
      </c>
      <c r="N138" s="64">
        <v>3</v>
      </c>
      <c r="O138" s="64"/>
      <c r="P138" s="263">
        <f t="shared" si="18"/>
        <v>15</v>
      </c>
      <c r="Q138" s="66">
        <v>45</v>
      </c>
      <c r="R138" s="66">
        <v>30</v>
      </c>
      <c r="S138" s="270"/>
      <c r="T138" s="270"/>
      <c r="U138" s="62">
        <v>0.60416666666666663</v>
      </c>
      <c r="V138" s="65">
        <v>1</v>
      </c>
      <c r="W138" s="65">
        <v>35</v>
      </c>
      <c r="X138" s="65">
        <v>39</v>
      </c>
      <c r="Y138" s="65">
        <v>55</v>
      </c>
      <c r="Z138" s="65">
        <v>62</v>
      </c>
      <c r="AA138" s="65">
        <v>49</v>
      </c>
      <c r="AB138" s="127">
        <f t="shared" si="19"/>
        <v>5533.3333333333339</v>
      </c>
      <c r="AC138" s="65">
        <v>61</v>
      </c>
      <c r="AD138" s="65">
        <v>61</v>
      </c>
      <c r="AE138" s="65">
        <v>53</v>
      </c>
      <c r="AF138" s="129">
        <f t="shared" si="20"/>
        <v>5833.3333333333339</v>
      </c>
      <c r="AG138" s="129"/>
      <c r="AH138" s="129"/>
      <c r="AI138" s="115"/>
    </row>
    <row r="139" spans="1:35" ht="12.75" hidden="1" x14ac:dyDescent="0.25">
      <c r="A139" s="60" t="s">
        <v>43</v>
      </c>
      <c r="B139" s="118" t="str">
        <f>LOOKUP(Table2[[#This Row],[CODIGO]],SITIOS!A$2:A$24,SITIOS!B$2:B$24)</f>
        <v>Planta de tratamiento (Después)</v>
      </c>
      <c r="C139" s="61">
        <v>43444</v>
      </c>
      <c r="D139" s="121" t="str">
        <f t="shared" si="14"/>
        <v>dic-18</v>
      </c>
      <c r="E139" s="246" t="str">
        <f t="shared" si="15"/>
        <v>2018</v>
      </c>
      <c r="F139" s="62">
        <v>0.5625</v>
      </c>
      <c r="G139" s="63">
        <v>18</v>
      </c>
      <c r="H139" s="63">
        <v>13</v>
      </c>
      <c r="I139" s="63">
        <v>7.5</v>
      </c>
      <c r="J139" s="63">
        <v>6.8</v>
      </c>
      <c r="K139" s="63">
        <v>7</v>
      </c>
      <c r="L139" s="63">
        <f t="shared" si="16"/>
        <v>6.9</v>
      </c>
      <c r="M139" s="124">
        <f t="shared" si="17"/>
        <v>65.094339622641513</v>
      </c>
      <c r="N139" s="64">
        <v>3</v>
      </c>
      <c r="O139" s="64"/>
      <c r="P139" s="263">
        <f t="shared" si="18"/>
        <v>15</v>
      </c>
      <c r="Q139" s="66">
        <v>45</v>
      </c>
      <c r="R139" s="66">
        <v>40</v>
      </c>
      <c r="S139" s="270"/>
      <c r="T139" s="270"/>
      <c r="U139" s="62">
        <v>0.57291666666666663</v>
      </c>
      <c r="V139" s="65">
        <v>1</v>
      </c>
      <c r="W139" s="65">
        <v>35</v>
      </c>
      <c r="X139" s="65">
        <v>39</v>
      </c>
      <c r="Y139" s="65">
        <v>31</v>
      </c>
      <c r="Z139" s="65">
        <v>8</v>
      </c>
      <c r="AA139" s="65">
        <v>43</v>
      </c>
      <c r="AB139" s="127">
        <f t="shared" si="19"/>
        <v>2733.333333333333</v>
      </c>
      <c r="AC139" s="65">
        <v>84</v>
      </c>
      <c r="AD139" s="65">
        <v>128</v>
      </c>
      <c r="AE139" s="65">
        <v>86</v>
      </c>
      <c r="AF139" s="129">
        <f t="shared" si="20"/>
        <v>9933.3333333333321</v>
      </c>
      <c r="AG139" s="129"/>
      <c r="AH139" s="129"/>
      <c r="AI139" s="115"/>
    </row>
    <row r="140" spans="1:35" ht="12.75" hidden="1" x14ac:dyDescent="0.25">
      <c r="A140" s="60" t="s">
        <v>56</v>
      </c>
      <c r="B140" s="118" t="str">
        <f>LOOKUP(Table2[[#This Row],[CODIGO]],SITIOS!A$2:A$24,SITIOS!B$2:B$24)</f>
        <v>El Recodo (Después del Hospital)</v>
      </c>
      <c r="C140" s="61">
        <v>43444</v>
      </c>
      <c r="D140" s="121" t="str">
        <f t="shared" si="14"/>
        <v>dic-18</v>
      </c>
      <c r="E140" s="246" t="str">
        <f t="shared" si="15"/>
        <v>2018</v>
      </c>
      <c r="F140" s="62">
        <v>0.4548611111111111</v>
      </c>
      <c r="G140" s="63">
        <v>17</v>
      </c>
      <c r="H140" s="63">
        <v>11</v>
      </c>
      <c r="I140" s="63">
        <v>7</v>
      </c>
      <c r="J140" s="63">
        <v>7.4</v>
      </c>
      <c r="K140" s="63">
        <v>7.4</v>
      </c>
      <c r="L140" s="63">
        <f t="shared" si="16"/>
        <v>7.4</v>
      </c>
      <c r="M140" s="124">
        <f t="shared" si="17"/>
        <v>66.666666666666671</v>
      </c>
      <c r="N140" s="64">
        <v>3</v>
      </c>
      <c r="O140" s="64"/>
      <c r="P140" s="263">
        <f t="shared" si="18"/>
        <v>15</v>
      </c>
      <c r="Q140" s="66">
        <v>40</v>
      </c>
      <c r="R140" s="66">
        <v>30</v>
      </c>
      <c r="S140" s="270"/>
      <c r="T140" s="270"/>
      <c r="U140" s="62">
        <v>0.46875</v>
      </c>
      <c r="V140" s="65">
        <v>1</v>
      </c>
      <c r="W140" s="65">
        <v>35</v>
      </c>
      <c r="X140" s="65">
        <v>39</v>
      </c>
      <c r="Y140" s="65">
        <v>10</v>
      </c>
      <c r="Z140" s="65">
        <v>63</v>
      </c>
      <c r="AA140" s="65">
        <v>7</v>
      </c>
      <c r="AB140" s="127">
        <f t="shared" si="19"/>
        <v>2666.666666666667</v>
      </c>
      <c r="AC140" s="65">
        <v>8</v>
      </c>
      <c r="AD140" s="65">
        <v>52</v>
      </c>
      <c r="AE140" s="65">
        <v>29</v>
      </c>
      <c r="AF140" s="129">
        <f t="shared" si="20"/>
        <v>2966.666666666667</v>
      </c>
      <c r="AG140" s="129"/>
      <c r="AH140" s="129"/>
      <c r="AI140" s="115"/>
    </row>
    <row r="141" spans="1:35" ht="12.75" hidden="1" x14ac:dyDescent="0.25">
      <c r="A141" s="60" t="s">
        <v>55</v>
      </c>
      <c r="B141" s="118" t="str">
        <f>LOOKUP(Table2[[#This Row],[CODIGO]],SITIOS!A$2:A$24,SITIOS!B$2:B$24)</f>
        <v>El Salto</v>
      </c>
      <c r="C141" s="61">
        <v>43444</v>
      </c>
      <c r="D141" s="121" t="str">
        <f t="shared" si="14"/>
        <v>dic-18</v>
      </c>
      <c r="E141" s="246" t="str">
        <f t="shared" si="15"/>
        <v>2018</v>
      </c>
      <c r="F141" s="62">
        <v>0.48958333333333331</v>
      </c>
      <c r="G141" s="63">
        <v>19</v>
      </c>
      <c r="H141" s="63">
        <v>13</v>
      </c>
      <c r="I141" s="63">
        <v>7.5</v>
      </c>
      <c r="J141" s="63">
        <v>7.4</v>
      </c>
      <c r="K141" s="63">
        <v>7.6</v>
      </c>
      <c r="L141" s="63">
        <f t="shared" si="16"/>
        <v>7.5</v>
      </c>
      <c r="M141" s="124">
        <f t="shared" si="17"/>
        <v>70.754716981132077</v>
      </c>
      <c r="N141" s="64">
        <v>3</v>
      </c>
      <c r="O141" s="64"/>
      <c r="P141" s="263">
        <f t="shared" si="18"/>
        <v>15</v>
      </c>
      <c r="Q141" s="66">
        <v>45</v>
      </c>
      <c r="R141" s="66">
        <v>40</v>
      </c>
      <c r="S141" s="270"/>
      <c r="T141" s="270"/>
      <c r="U141" s="62">
        <v>0.5</v>
      </c>
      <c r="V141" s="65">
        <v>1</v>
      </c>
      <c r="W141" s="65">
        <v>35</v>
      </c>
      <c r="X141" s="65">
        <v>39</v>
      </c>
      <c r="Y141" s="65">
        <v>62</v>
      </c>
      <c r="Z141" s="65">
        <v>56</v>
      </c>
      <c r="AA141" s="65">
        <v>56</v>
      </c>
      <c r="AB141" s="127">
        <f t="shared" si="19"/>
        <v>5800</v>
      </c>
      <c r="AC141" s="65">
        <v>95</v>
      </c>
      <c r="AD141" s="65">
        <v>94</v>
      </c>
      <c r="AE141" s="65">
        <v>70</v>
      </c>
      <c r="AF141" s="129">
        <f t="shared" si="20"/>
        <v>8633.3333333333321</v>
      </c>
      <c r="AG141" s="129"/>
      <c r="AH141" s="129"/>
      <c r="AI141" s="115"/>
    </row>
    <row r="142" spans="1:35" ht="12.75" hidden="1" x14ac:dyDescent="0.25">
      <c r="A142" s="60" t="s">
        <v>46</v>
      </c>
      <c r="B142" s="118" t="str">
        <f>LOOKUP(Table2[[#This Row],[CODIGO]],SITIOS!A$2:A$24,SITIOS!B$2:B$24)</f>
        <v>Haba Rincón de Guadalupe 1</v>
      </c>
      <c r="C142" s="61">
        <v>43445</v>
      </c>
      <c r="D142" s="121" t="str">
        <f t="shared" si="14"/>
        <v>dic-18</v>
      </c>
      <c r="E142" s="246" t="str">
        <f t="shared" si="15"/>
        <v>2018</v>
      </c>
      <c r="F142" s="62">
        <v>0.57986111111111105</v>
      </c>
      <c r="G142" s="63">
        <v>12</v>
      </c>
      <c r="H142" s="63">
        <v>11</v>
      </c>
      <c r="I142" s="63">
        <v>7.5</v>
      </c>
      <c r="J142" s="63">
        <v>7.6</v>
      </c>
      <c r="K142" s="63">
        <v>7.6</v>
      </c>
      <c r="L142" s="63">
        <f t="shared" si="16"/>
        <v>7.6</v>
      </c>
      <c r="M142" s="124">
        <f t="shared" si="17"/>
        <v>68.468468468468473</v>
      </c>
      <c r="N142" s="64">
        <v>2</v>
      </c>
      <c r="O142" s="64"/>
      <c r="P142" s="263">
        <f t="shared" si="18"/>
        <v>10</v>
      </c>
      <c r="Q142" s="66">
        <v>45</v>
      </c>
      <c r="R142" s="66">
        <v>50</v>
      </c>
      <c r="S142" s="270"/>
      <c r="T142" s="270"/>
      <c r="U142" s="62"/>
      <c r="V142" s="65"/>
      <c r="W142" s="65"/>
      <c r="X142" s="65"/>
      <c r="Y142" s="65"/>
      <c r="Z142" s="65"/>
      <c r="AA142" s="65"/>
      <c r="AB142" s="127" t="str">
        <f t="shared" si="19"/>
        <v/>
      </c>
      <c r="AC142" s="65"/>
      <c r="AD142" s="65"/>
      <c r="AE142" s="65"/>
      <c r="AF142" s="129" t="str">
        <f t="shared" si="20"/>
        <v/>
      </c>
      <c r="AG142" s="129"/>
      <c r="AH142" s="129"/>
      <c r="AI142" s="115"/>
    </row>
    <row r="143" spans="1:35" ht="12.75" hidden="1" x14ac:dyDescent="0.25">
      <c r="A143" s="60" t="s">
        <v>47</v>
      </c>
      <c r="B143" s="118" t="str">
        <f>LOOKUP(Table2[[#This Row],[CODIGO]],SITIOS!A$2:A$24,SITIOS!B$2:B$24)</f>
        <v>Haba Rincón de Guadalupe 2</v>
      </c>
      <c r="C143" s="61">
        <v>43445</v>
      </c>
      <c r="D143" s="121" t="str">
        <f t="shared" si="14"/>
        <v>dic-18</v>
      </c>
      <c r="E143" s="246" t="str">
        <f t="shared" si="15"/>
        <v>2018</v>
      </c>
      <c r="F143" s="62">
        <v>0.61111111111111105</v>
      </c>
      <c r="G143" s="63">
        <v>14</v>
      </c>
      <c r="H143" s="63">
        <v>12</v>
      </c>
      <c r="I143" s="63">
        <v>7</v>
      </c>
      <c r="J143" s="63">
        <v>7.2</v>
      </c>
      <c r="K143" s="63">
        <v>7.4</v>
      </c>
      <c r="L143" s="63">
        <f t="shared" si="16"/>
        <v>7.3000000000000007</v>
      </c>
      <c r="M143" s="124">
        <f t="shared" si="17"/>
        <v>66.972477064220186</v>
      </c>
      <c r="N143" s="64">
        <v>2</v>
      </c>
      <c r="O143" s="64"/>
      <c r="P143" s="263">
        <f t="shared" si="18"/>
        <v>10</v>
      </c>
      <c r="Q143" s="66">
        <v>50</v>
      </c>
      <c r="R143" s="66">
        <v>60</v>
      </c>
      <c r="S143" s="270"/>
      <c r="T143" s="270"/>
      <c r="U143" s="62">
        <v>0.625</v>
      </c>
      <c r="V143" s="65">
        <v>2</v>
      </c>
      <c r="W143" s="65">
        <v>35</v>
      </c>
      <c r="X143" s="65">
        <v>39</v>
      </c>
      <c r="Y143" s="65">
        <v>1</v>
      </c>
      <c r="Z143" s="65">
        <v>1</v>
      </c>
      <c r="AA143" s="65">
        <v>1</v>
      </c>
      <c r="AB143" s="127">
        <f t="shared" si="19"/>
        <v>50</v>
      </c>
      <c r="AC143" s="65">
        <v>50</v>
      </c>
      <c r="AD143" s="65">
        <v>44</v>
      </c>
      <c r="AE143" s="65">
        <v>41</v>
      </c>
      <c r="AF143" s="129">
        <f t="shared" si="20"/>
        <v>2250</v>
      </c>
      <c r="AG143" s="129"/>
      <c r="AH143" s="129"/>
      <c r="AI143" s="115"/>
    </row>
    <row r="144" spans="1:35" ht="12.75" hidden="1" x14ac:dyDescent="0.25">
      <c r="A144" s="60" t="s">
        <v>44</v>
      </c>
      <c r="B144" s="118" t="str">
        <f>LOOKUP(Table2[[#This Row],[CODIGO]],SITIOS!A$2:A$24,SITIOS!B$2:B$24)</f>
        <v>Haba San Lucas 1</v>
      </c>
      <c r="C144" s="61">
        <v>43445</v>
      </c>
      <c r="D144" s="121" t="str">
        <f t="shared" si="14"/>
        <v>dic-18</v>
      </c>
      <c r="E144" s="246" t="str">
        <f t="shared" si="15"/>
        <v>2018</v>
      </c>
      <c r="F144" s="62">
        <v>0.41666666666666669</v>
      </c>
      <c r="G144" s="63">
        <v>15</v>
      </c>
      <c r="H144" s="63">
        <v>14</v>
      </c>
      <c r="I144" s="63">
        <v>7</v>
      </c>
      <c r="J144" s="63">
        <v>6</v>
      </c>
      <c r="K144" s="63">
        <v>6</v>
      </c>
      <c r="L144" s="63">
        <f t="shared" si="16"/>
        <v>6</v>
      </c>
      <c r="M144" s="124">
        <f t="shared" si="17"/>
        <v>57.692307692307686</v>
      </c>
      <c r="N144" s="64">
        <v>3</v>
      </c>
      <c r="O144" s="64"/>
      <c r="P144" s="263">
        <f t="shared" si="18"/>
        <v>15</v>
      </c>
      <c r="Q144" s="66">
        <v>45</v>
      </c>
      <c r="R144" s="66">
        <v>30</v>
      </c>
      <c r="S144" s="270"/>
      <c r="T144" s="270"/>
      <c r="U144" s="62"/>
      <c r="V144" s="65"/>
      <c r="W144" s="65"/>
      <c r="X144" s="65"/>
      <c r="Y144" s="65"/>
      <c r="Z144" s="65"/>
      <c r="AA144" s="65"/>
      <c r="AB144" s="127" t="str">
        <f t="shared" si="19"/>
        <v/>
      </c>
      <c r="AC144" s="65"/>
      <c r="AD144" s="65"/>
      <c r="AE144" s="65"/>
      <c r="AF144" s="129" t="str">
        <f t="shared" si="20"/>
        <v/>
      </c>
      <c r="AG144" s="129"/>
      <c r="AH144" s="129"/>
      <c r="AI144" s="115"/>
    </row>
    <row r="145" spans="1:35" ht="12.75" hidden="1" x14ac:dyDescent="0.25">
      <c r="A145" s="60" t="s">
        <v>48</v>
      </c>
      <c r="B145" s="118" t="str">
        <f>LOOKUP(Table2[[#This Row],[CODIGO]],SITIOS!A$2:A$24,SITIOS!B$2:B$24)</f>
        <v>Maíz Agua Bendita 1</v>
      </c>
      <c r="C145" s="61">
        <v>43445</v>
      </c>
      <c r="D145" s="121" t="str">
        <f t="shared" si="14"/>
        <v>dic-18</v>
      </c>
      <c r="E145" s="246" t="str">
        <f t="shared" si="15"/>
        <v>2018</v>
      </c>
      <c r="F145" s="62">
        <v>0.50208333333333333</v>
      </c>
      <c r="G145" s="63">
        <v>14</v>
      </c>
      <c r="H145" s="63">
        <v>9</v>
      </c>
      <c r="I145" s="63">
        <v>7</v>
      </c>
      <c r="J145" s="63">
        <v>7.4</v>
      </c>
      <c r="K145" s="63">
        <v>7.6</v>
      </c>
      <c r="L145" s="63">
        <f t="shared" si="16"/>
        <v>7.5</v>
      </c>
      <c r="M145" s="124">
        <f t="shared" si="17"/>
        <v>64.65517241379311</v>
      </c>
      <c r="N145" s="64">
        <v>0</v>
      </c>
      <c r="O145" s="64"/>
      <c r="P145" s="263">
        <f t="shared" si="18"/>
        <v>2</v>
      </c>
      <c r="Q145" s="66">
        <v>40</v>
      </c>
      <c r="R145" s="66">
        <v>70</v>
      </c>
      <c r="S145" s="270"/>
      <c r="T145" s="270"/>
      <c r="U145" s="62"/>
      <c r="V145" s="65"/>
      <c r="W145" s="65"/>
      <c r="X145" s="65"/>
      <c r="Y145" s="65"/>
      <c r="Z145" s="65"/>
      <c r="AA145" s="65"/>
      <c r="AB145" s="127" t="str">
        <f t="shared" si="19"/>
        <v/>
      </c>
      <c r="AC145" s="65"/>
      <c r="AD145" s="65"/>
      <c r="AE145" s="65"/>
      <c r="AF145" s="129" t="str">
        <f t="shared" si="20"/>
        <v/>
      </c>
      <c r="AG145" s="129"/>
      <c r="AH145" s="129"/>
      <c r="AI145" s="115"/>
    </row>
    <row r="146" spans="1:35" ht="12.75" hidden="1" x14ac:dyDescent="0.25">
      <c r="A146" s="60" t="s">
        <v>51</v>
      </c>
      <c r="B146" s="118" t="str">
        <f>LOOKUP(Table2[[#This Row],[CODIGO]],SITIOS!A$2:A$24,SITIOS!B$2:B$24)</f>
        <v>Maíz Agua Bendita 2</v>
      </c>
      <c r="C146" s="61">
        <v>43445</v>
      </c>
      <c r="D146" s="121" t="str">
        <f t="shared" si="14"/>
        <v>dic-18</v>
      </c>
      <c r="E146" s="246" t="str">
        <f t="shared" si="15"/>
        <v>2018</v>
      </c>
      <c r="F146" s="62">
        <v>0.52152777777777781</v>
      </c>
      <c r="G146" s="63">
        <v>11</v>
      </c>
      <c r="H146" s="63">
        <v>9.5</v>
      </c>
      <c r="I146" s="63">
        <v>7</v>
      </c>
      <c r="J146" s="63">
        <v>7.2</v>
      </c>
      <c r="K146" s="63">
        <v>7.4</v>
      </c>
      <c r="L146" s="63">
        <f t="shared" si="16"/>
        <v>7.3000000000000007</v>
      </c>
      <c r="M146" s="124">
        <f t="shared" si="17"/>
        <v>62.931034482758633</v>
      </c>
      <c r="N146" s="64">
        <v>1</v>
      </c>
      <c r="O146" s="64"/>
      <c r="P146" s="263">
        <f t="shared" si="18"/>
        <v>5</v>
      </c>
      <c r="Q146" s="66">
        <v>45</v>
      </c>
      <c r="R146" s="66">
        <v>60</v>
      </c>
      <c r="S146" s="270"/>
      <c r="T146" s="270"/>
      <c r="U146" s="62">
        <v>0.52777777777777779</v>
      </c>
      <c r="V146" s="65">
        <v>3</v>
      </c>
      <c r="W146" s="65">
        <v>35</v>
      </c>
      <c r="X146" s="65">
        <v>39</v>
      </c>
      <c r="Y146" s="65">
        <v>0</v>
      </c>
      <c r="Z146" s="65">
        <v>0</v>
      </c>
      <c r="AA146" s="65">
        <v>1</v>
      </c>
      <c r="AB146" s="127">
        <f t="shared" si="19"/>
        <v>11.111111111111109</v>
      </c>
      <c r="AC146" s="65">
        <v>63</v>
      </c>
      <c r="AD146" s="65">
        <v>45</v>
      </c>
      <c r="AE146" s="65">
        <v>48</v>
      </c>
      <c r="AF146" s="129">
        <f t="shared" si="20"/>
        <v>1733.3333333333333</v>
      </c>
      <c r="AG146" s="129"/>
      <c r="AH146" s="129"/>
      <c r="AI146" s="115"/>
    </row>
    <row r="147" spans="1:35" ht="12.75" hidden="1" x14ac:dyDescent="0.25">
      <c r="A147" s="60" t="s">
        <v>57</v>
      </c>
      <c r="B147" s="118" t="str">
        <f>LOOKUP(Table2[[#This Row],[CODIGO]],SITIOS!A$2:A$24,SITIOS!B$2:B$24)</f>
        <v>Maíz El Capulín 1</v>
      </c>
      <c r="C147" s="61">
        <v>43445</v>
      </c>
      <c r="D147" s="121" t="str">
        <f t="shared" si="14"/>
        <v>dic-18</v>
      </c>
      <c r="E147" s="246" t="str">
        <f t="shared" si="15"/>
        <v>2018</v>
      </c>
      <c r="F147" s="62">
        <v>0.46875</v>
      </c>
      <c r="G147" s="63">
        <v>12.5</v>
      </c>
      <c r="H147" s="63">
        <v>10.5</v>
      </c>
      <c r="I147" s="63">
        <v>6.5</v>
      </c>
      <c r="J147" s="63">
        <v>7.4</v>
      </c>
      <c r="K147" s="63">
        <v>7.4</v>
      </c>
      <c r="L147" s="63">
        <f t="shared" si="16"/>
        <v>7.4</v>
      </c>
      <c r="M147" s="124">
        <f t="shared" si="17"/>
        <v>65.486725663716811</v>
      </c>
      <c r="N147" s="64">
        <v>0</v>
      </c>
      <c r="O147" s="64"/>
      <c r="P147" s="263">
        <f t="shared" si="18"/>
        <v>2</v>
      </c>
      <c r="Q147" s="66">
        <v>45</v>
      </c>
      <c r="R147" s="66">
        <v>50</v>
      </c>
      <c r="S147" s="270"/>
      <c r="T147" s="270"/>
      <c r="U147" s="62"/>
      <c r="V147" s="65"/>
      <c r="W147" s="65"/>
      <c r="X147" s="65"/>
      <c r="Y147" s="65"/>
      <c r="Z147" s="65"/>
      <c r="AA147" s="65"/>
      <c r="AB147" s="127" t="str">
        <f t="shared" si="19"/>
        <v/>
      </c>
      <c r="AC147" s="65"/>
      <c r="AD147" s="65"/>
      <c r="AE147" s="65"/>
      <c r="AF147" s="129" t="str">
        <f t="shared" si="20"/>
        <v/>
      </c>
      <c r="AG147" s="129"/>
      <c r="AH147" s="129"/>
      <c r="AI147" s="115"/>
    </row>
    <row r="148" spans="1:35" ht="12.75" hidden="1" x14ac:dyDescent="0.25">
      <c r="A148" s="60" t="s">
        <v>58</v>
      </c>
      <c r="B148" s="118" t="str">
        <f>LOOKUP(Table2[[#This Row],[CODIGO]],SITIOS!A$2:A$24,SITIOS!B$2:B$24)</f>
        <v>Maíz  El Capulín 2</v>
      </c>
      <c r="C148" s="61">
        <v>43445</v>
      </c>
      <c r="D148" s="121" t="str">
        <f t="shared" si="14"/>
        <v>dic-18</v>
      </c>
      <c r="E148" s="246" t="str">
        <f t="shared" si="15"/>
        <v>2018</v>
      </c>
      <c r="F148" s="62">
        <v>0.43402777777777773</v>
      </c>
      <c r="G148" s="63">
        <v>16</v>
      </c>
      <c r="H148" s="63">
        <v>10</v>
      </c>
      <c r="I148" s="63">
        <v>7.5</v>
      </c>
      <c r="J148" s="63">
        <v>7.4</v>
      </c>
      <c r="K148" s="63">
        <v>7.4</v>
      </c>
      <c r="L148" s="63">
        <f t="shared" si="16"/>
        <v>7.4</v>
      </c>
      <c r="M148" s="124">
        <f t="shared" si="17"/>
        <v>65.486725663716811</v>
      </c>
      <c r="N148" s="64">
        <v>3</v>
      </c>
      <c r="O148" s="64"/>
      <c r="P148" s="263">
        <f t="shared" si="18"/>
        <v>15</v>
      </c>
      <c r="Q148" s="66">
        <v>50</v>
      </c>
      <c r="R148" s="66">
        <v>30</v>
      </c>
      <c r="S148" s="270"/>
      <c r="T148" s="270"/>
      <c r="U148" s="62">
        <v>0.44097222222222227</v>
      </c>
      <c r="V148" s="65">
        <v>3</v>
      </c>
      <c r="W148" s="65">
        <v>35</v>
      </c>
      <c r="X148" s="65">
        <v>39</v>
      </c>
      <c r="Y148" s="65">
        <v>0</v>
      </c>
      <c r="Z148" s="65">
        <v>0</v>
      </c>
      <c r="AA148" s="65">
        <v>0</v>
      </c>
      <c r="AB148" s="127">
        <f t="shared" si="19"/>
        <v>0</v>
      </c>
      <c r="AC148" s="65">
        <v>3</v>
      </c>
      <c r="AD148" s="65">
        <v>9</v>
      </c>
      <c r="AE148" s="65">
        <v>22</v>
      </c>
      <c r="AF148" s="129">
        <f t="shared" si="20"/>
        <v>377.77777777777783</v>
      </c>
      <c r="AG148" s="129"/>
      <c r="AH148" s="129"/>
      <c r="AI148" s="115"/>
    </row>
    <row r="149" spans="1:35" ht="12.75" hidden="1" x14ac:dyDescent="0.25">
      <c r="A149" s="60" t="s">
        <v>52</v>
      </c>
      <c r="B149" s="118" t="str">
        <f>LOOKUP(Table2[[#This Row],[CODIGO]],SITIOS!A$2:A$24,SITIOS!B$2:B$24)</f>
        <v>Papa El Potrero 1</v>
      </c>
      <c r="C149" s="61">
        <v>43445</v>
      </c>
      <c r="D149" s="121" t="str">
        <f t="shared" si="14"/>
        <v>dic-18</v>
      </c>
      <c r="E149" s="246" t="str">
        <f t="shared" si="15"/>
        <v>2018</v>
      </c>
      <c r="F149" s="62">
        <v>0.47222222222222227</v>
      </c>
      <c r="G149" s="63">
        <v>18</v>
      </c>
      <c r="H149" s="63">
        <v>13</v>
      </c>
      <c r="I149" s="63">
        <v>7</v>
      </c>
      <c r="J149" s="63">
        <v>7.2</v>
      </c>
      <c r="K149" s="63">
        <v>7.2</v>
      </c>
      <c r="L149" s="63">
        <f t="shared" si="16"/>
        <v>7.2</v>
      </c>
      <c r="M149" s="124">
        <f t="shared" si="17"/>
        <v>67.924528301886795</v>
      </c>
      <c r="N149" s="64">
        <v>2</v>
      </c>
      <c r="O149" s="64"/>
      <c r="P149" s="263">
        <f t="shared" si="18"/>
        <v>10</v>
      </c>
      <c r="Q149" s="66">
        <v>45</v>
      </c>
      <c r="R149" s="66">
        <v>40</v>
      </c>
      <c r="S149" s="270"/>
      <c r="T149" s="270"/>
      <c r="U149" s="62"/>
      <c r="V149" s="65"/>
      <c r="W149" s="65"/>
      <c r="X149" s="65"/>
      <c r="Y149" s="65"/>
      <c r="Z149" s="65"/>
      <c r="AA149" s="65"/>
      <c r="AB149" s="127" t="str">
        <f t="shared" si="19"/>
        <v/>
      </c>
      <c r="AC149" s="65"/>
      <c r="AD149" s="65"/>
      <c r="AE149" s="65"/>
      <c r="AF149" s="129" t="str">
        <f t="shared" si="20"/>
        <v/>
      </c>
      <c r="AG149" s="129"/>
      <c r="AH149" s="129"/>
      <c r="AI149" s="115"/>
    </row>
    <row r="150" spans="1:35" ht="12.75" hidden="1" x14ac:dyDescent="0.25">
      <c r="A150" s="60" t="s">
        <v>53</v>
      </c>
      <c r="B150" s="118" t="str">
        <f>LOOKUP(Table2[[#This Row],[CODIGO]],SITIOS!A$2:A$24,SITIOS!B$2:B$24)</f>
        <v>Papa El Potrero 2</v>
      </c>
      <c r="C150" s="61">
        <v>43445</v>
      </c>
      <c r="D150" s="121" t="str">
        <f t="shared" si="14"/>
        <v>dic-18</v>
      </c>
      <c r="E150" s="246" t="str">
        <f t="shared" si="15"/>
        <v>2018</v>
      </c>
      <c r="F150" s="62">
        <v>0.51041666666666663</v>
      </c>
      <c r="G150" s="63">
        <v>14</v>
      </c>
      <c r="H150" s="63">
        <v>12</v>
      </c>
      <c r="I150" s="63">
        <v>7.5</v>
      </c>
      <c r="J150" s="63">
        <v>7.6</v>
      </c>
      <c r="K150" s="63">
        <v>7.6</v>
      </c>
      <c r="L150" s="63">
        <f t="shared" si="16"/>
        <v>7.6</v>
      </c>
      <c r="M150" s="124">
        <f t="shared" si="17"/>
        <v>69.724770642201833</v>
      </c>
      <c r="N150" s="64">
        <v>1</v>
      </c>
      <c r="O150" s="64"/>
      <c r="P150" s="263">
        <f t="shared" si="18"/>
        <v>5</v>
      </c>
      <c r="Q150" s="66">
        <v>50</v>
      </c>
      <c r="R150" s="66">
        <v>30</v>
      </c>
      <c r="S150" s="270"/>
      <c r="T150" s="270"/>
      <c r="U150" s="62">
        <v>0.51388888888888895</v>
      </c>
      <c r="V150" s="65">
        <v>2</v>
      </c>
      <c r="W150" s="65">
        <v>35</v>
      </c>
      <c r="X150" s="65">
        <v>41</v>
      </c>
      <c r="Y150" s="65">
        <v>3</v>
      </c>
      <c r="Z150" s="65">
        <v>3</v>
      </c>
      <c r="AA150" s="65">
        <v>2</v>
      </c>
      <c r="AB150" s="127">
        <f t="shared" si="19"/>
        <v>133.33333333333331</v>
      </c>
      <c r="AC150" s="65">
        <v>0</v>
      </c>
      <c r="AD150" s="65">
        <v>0</v>
      </c>
      <c r="AE150" s="65">
        <v>2</v>
      </c>
      <c r="AF150" s="129">
        <f t="shared" si="20"/>
        <v>33.333333333333329</v>
      </c>
      <c r="AG150" s="129"/>
      <c r="AH150" s="129"/>
      <c r="AI150" s="115"/>
    </row>
    <row r="151" spans="1:35" ht="12.75" hidden="1" x14ac:dyDescent="0.25">
      <c r="A151" s="60" t="s">
        <v>54</v>
      </c>
      <c r="B151" s="118" t="str">
        <f>LOOKUP(Table2[[#This Row],[CODIGO]],SITIOS!A$2:A$24,SITIOS!B$2:B$24)</f>
        <v>Papa la Providencia 1</v>
      </c>
      <c r="C151" s="61">
        <v>43445</v>
      </c>
      <c r="D151" s="121" t="str">
        <f t="shared" si="14"/>
        <v>dic-18</v>
      </c>
      <c r="E151" s="246" t="str">
        <f t="shared" si="15"/>
        <v>2018</v>
      </c>
      <c r="F151" s="62">
        <v>0.56944444444444442</v>
      </c>
      <c r="G151" s="63">
        <v>13</v>
      </c>
      <c r="H151" s="63">
        <v>11</v>
      </c>
      <c r="I151" s="63">
        <v>7.5</v>
      </c>
      <c r="J151" s="63">
        <v>7.8</v>
      </c>
      <c r="K151" s="63">
        <v>8</v>
      </c>
      <c r="L151" s="63">
        <f t="shared" si="16"/>
        <v>7.9</v>
      </c>
      <c r="M151" s="124">
        <f t="shared" si="17"/>
        <v>71.171171171171181</v>
      </c>
      <c r="N151" s="64">
        <v>0</v>
      </c>
      <c r="O151" s="64"/>
      <c r="P151" s="263">
        <f t="shared" si="18"/>
        <v>2</v>
      </c>
      <c r="Q151" s="66">
        <v>25</v>
      </c>
      <c r="R151" s="66">
        <v>30</v>
      </c>
      <c r="S151" s="270"/>
      <c r="T151" s="270"/>
      <c r="U151" s="62"/>
      <c r="V151" s="65"/>
      <c r="W151" s="65"/>
      <c r="X151" s="65"/>
      <c r="Y151" s="65"/>
      <c r="Z151" s="65"/>
      <c r="AA151" s="65"/>
      <c r="AB151" s="127" t="str">
        <f t="shared" si="19"/>
        <v/>
      </c>
      <c r="AC151" s="65"/>
      <c r="AD151" s="65"/>
      <c r="AE151" s="65"/>
      <c r="AF151" s="129" t="str">
        <f t="shared" si="20"/>
        <v/>
      </c>
      <c r="AG151" s="129"/>
      <c r="AH151" s="129"/>
      <c r="AI151" s="115"/>
    </row>
    <row r="152" spans="1:35" ht="12.75" hidden="1" x14ac:dyDescent="0.25">
      <c r="A152" s="60" t="s">
        <v>59</v>
      </c>
      <c r="B152" s="118" t="str">
        <f>LOOKUP(Table2[[#This Row],[CODIGO]],SITIOS!A$2:A$24,SITIOS!B$2:B$24)</f>
        <v>Papa la Providencia 2</v>
      </c>
      <c r="C152" s="61">
        <v>43445</v>
      </c>
      <c r="D152" s="121" t="str">
        <f t="shared" si="14"/>
        <v>dic-18</v>
      </c>
      <c r="E152" s="246" t="str">
        <f t="shared" si="15"/>
        <v>2018</v>
      </c>
      <c r="F152" s="62">
        <v>0.55208333333333337</v>
      </c>
      <c r="G152" s="63">
        <v>15</v>
      </c>
      <c r="H152" s="63">
        <v>12</v>
      </c>
      <c r="I152" s="63">
        <v>6.5</v>
      </c>
      <c r="J152" s="63">
        <v>6.6</v>
      </c>
      <c r="K152" s="63">
        <v>6.6</v>
      </c>
      <c r="L152" s="63">
        <f t="shared" si="16"/>
        <v>6.6</v>
      </c>
      <c r="M152" s="124">
        <f t="shared" si="17"/>
        <v>60.550458715596321</v>
      </c>
      <c r="N152" s="64">
        <v>0</v>
      </c>
      <c r="O152" s="64"/>
      <c r="P152" s="263">
        <f t="shared" si="18"/>
        <v>2</v>
      </c>
      <c r="Q152" s="66">
        <v>35</v>
      </c>
      <c r="R152" s="66">
        <v>30</v>
      </c>
      <c r="S152" s="270"/>
      <c r="T152" s="270"/>
      <c r="U152" s="62">
        <v>0.55208333333333337</v>
      </c>
      <c r="V152" s="65">
        <v>2</v>
      </c>
      <c r="W152" s="65">
        <v>35</v>
      </c>
      <c r="X152" s="65">
        <v>41</v>
      </c>
      <c r="Y152" s="65">
        <v>2</v>
      </c>
      <c r="Z152" s="65">
        <v>4</v>
      </c>
      <c r="AA152" s="65">
        <v>2</v>
      </c>
      <c r="AB152" s="127">
        <f t="shared" si="19"/>
        <v>133.33333333333331</v>
      </c>
      <c r="AC152" s="65">
        <v>0</v>
      </c>
      <c r="AD152" s="65">
        <v>0</v>
      </c>
      <c r="AE152" s="65">
        <v>2</v>
      </c>
      <c r="AF152" s="129">
        <f t="shared" si="20"/>
        <v>33.333333333333329</v>
      </c>
      <c r="AG152" s="129"/>
      <c r="AH152" s="129"/>
      <c r="AI152" s="115"/>
    </row>
    <row r="153" spans="1:35" ht="12.75" hidden="1" x14ac:dyDescent="0.25">
      <c r="A153" s="60" t="s">
        <v>46</v>
      </c>
      <c r="B153" s="118" t="str">
        <f>LOOKUP(Table2[[#This Row],[CODIGO]],SITIOS!A$2:A$24,SITIOS!B$2:B$24)</f>
        <v>Haba Rincón de Guadalupe 1</v>
      </c>
      <c r="C153" s="61">
        <v>43480</v>
      </c>
      <c r="D153" s="121" t="str">
        <f t="shared" si="14"/>
        <v>ene-19</v>
      </c>
      <c r="E153" s="246" t="str">
        <f t="shared" si="15"/>
        <v>2019</v>
      </c>
      <c r="F153" s="62">
        <v>0.4916666666666667</v>
      </c>
      <c r="G153" s="63">
        <v>10</v>
      </c>
      <c r="H153" s="63">
        <v>10</v>
      </c>
      <c r="I153" s="63">
        <v>7</v>
      </c>
      <c r="J153" s="63">
        <v>7.4</v>
      </c>
      <c r="K153" s="63">
        <v>7.6</v>
      </c>
      <c r="L153" s="63">
        <f t="shared" si="16"/>
        <v>7.5</v>
      </c>
      <c r="M153" s="124">
        <f t="shared" si="17"/>
        <v>66.371681415929203</v>
      </c>
      <c r="N153" s="64">
        <v>2</v>
      </c>
      <c r="O153" s="64"/>
      <c r="P153" s="263">
        <f t="shared" si="18"/>
        <v>10</v>
      </c>
      <c r="Q153" s="66">
        <v>35</v>
      </c>
      <c r="R153" s="66">
        <v>30</v>
      </c>
      <c r="S153" s="270"/>
      <c r="T153" s="270"/>
      <c r="U153" s="62"/>
      <c r="V153" s="65"/>
      <c r="W153" s="65"/>
      <c r="X153" s="65"/>
      <c r="Y153" s="65"/>
      <c r="Z153" s="65"/>
      <c r="AA153" s="65"/>
      <c r="AB153" s="127" t="str">
        <f t="shared" si="19"/>
        <v/>
      </c>
      <c r="AC153" s="65"/>
      <c r="AD153" s="65"/>
      <c r="AE153" s="65"/>
      <c r="AF153" s="129" t="str">
        <f t="shared" si="20"/>
        <v/>
      </c>
      <c r="AG153" s="129"/>
      <c r="AH153" s="129"/>
      <c r="AI153" s="115"/>
    </row>
    <row r="154" spans="1:35" ht="12.75" hidden="1" x14ac:dyDescent="0.25">
      <c r="A154" s="60" t="s">
        <v>47</v>
      </c>
      <c r="B154" s="118" t="str">
        <f>LOOKUP(Table2[[#This Row],[CODIGO]],SITIOS!A$2:A$24,SITIOS!B$2:B$24)</f>
        <v>Haba Rincón de Guadalupe 2</v>
      </c>
      <c r="C154" s="61">
        <v>43480</v>
      </c>
      <c r="D154" s="121" t="str">
        <f t="shared" si="14"/>
        <v>ene-19</v>
      </c>
      <c r="E154" s="246" t="str">
        <f t="shared" si="15"/>
        <v>2019</v>
      </c>
      <c r="F154" s="62">
        <v>0.46527777777777773</v>
      </c>
      <c r="G154" s="63">
        <v>17</v>
      </c>
      <c r="H154" s="63">
        <v>12</v>
      </c>
      <c r="I154" s="63">
        <v>7</v>
      </c>
      <c r="J154" s="63">
        <v>7.6</v>
      </c>
      <c r="K154" s="63">
        <v>7.6</v>
      </c>
      <c r="L154" s="63">
        <f t="shared" si="16"/>
        <v>7.6</v>
      </c>
      <c r="M154" s="124">
        <f t="shared" si="17"/>
        <v>69.724770642201833</v>
      </c>
      <c r="N154" s="64">
        <v>2</v>
      </c>
      <c r="O154" s="64"/>
      <c r="P154" s="263">
        <f t="shared" si="18"/>
        <v>10</v>
      </c>
      <c r="Q154" s="66">
        <v>45</v>
      </c>
      <c r="R154" s="66">
        <v>30</v>
      </c>
      <c r="S154" s="270"/>
      <c r="T154" s="270"/>
      <c r="U154" s="62">
        <v>0.4777777777777778</v>
      </c>
      <c r="V154" s="65">
        <v>2</v>
      </c>
      <c r="W154" s="65">
        <v>32</v>
      </c>
      <c r="X154" s="65">
        <v>40</v>
      </c>
      <c r="Y154" s="65">
        <v>2</v>
      </c>
      <c r="Z154" s="65">
        <v>3</v>
      </c>
      <c r="AA154" s="65">
        <v>5</v>
      </c>
      <c r="AB154" s="127">
        <f t="shared" si="19"/>
        <v>166.66666666666669</v>
      </c>
      <c r="AC154" s="65">
        <v>65</v>
      </c>
      <c r="AD154" s="65">
        <v>20</v>
      </c>
      <c r="AE154" s="65">
        <v>6</v>
      </c>
      <c r="AF154" s="129">
        <f t="shared" si="20"/>
        <v>1516.6666666666665</v>
      </c>
      <c r="AG154" s="129"/>
      <c r="AH154" s="129"/>
      <c r="AI154" s="115"/>
    </row>
    <row r="155" spans="1:35" ht="12.75" hidden="1" x14ac:dyDescent="0.25">
      <c r="A155" s="60" t="s">
        <v>44</v>
      </c>
      <c r="B155" s="118" t="str">
        <f>LOOKUP(Table2[[#This Row],[CODIGO]],SITIOS!A$2:A$24,SITIOS!B$2:B$24)</f>
        <v>Haba San Lucas 1</v>
      </c>
      <c r="C155" s="61">
        <v>43480</v>
      </c>
      <c r="D155" s="121" t="str">
        <f t="shared" si="14"/>
        <v>ene-19</v>
      </c>
      <c r="E155" s="246" t="str">
        <f t="shared" si="15"/>
        <v>2019</v>
      </c>
      <c r="F155" s="62">
        <v>0.4069444444444445</v>
      </c>
      <c r="G155" s="63">
        <v>16</v>
      </c>
      <c r="H155" s="63">
        <v>13</v>
      </c>
      <c r="I155" s="63">
        <v>7</v>
      </c>
      <c r="J155" s="63">
        <v>6.4</v>
      </c>
      <c r="K155" s="63">
        <v>6.4</v>
      </c>
      <c r="L155" s="63">
        <f t="shared" si="16"/>
        <v>6.4</v>
      </c>
      <c r="M155" s="124">
        <f t="shared" si="17"/>
        <v>60.377358490566046</v>
      </c>
      <c r="N155" s="64">
        <v>2</v>
      </c>
      <c r="O155" s="64"/>
      <c r="P155" s="263">
        <f t="shared" si="18"/>
        <v>10</v>
      </c>
      <c r="Q155" s="66">
        <v>45</v>
      </c>
      <c r="R155" s="66">
        <v>30</v>
      </c>
      <c r="S155" s="270"/>
      <c r="T155" s="270"/>
      <c r="U155" s="62"/>
      <c r="V155" s="65"/>
      <c r="W155" s="65"/>
      <c r="X155" s="65"/>
      <c r="Y155" s="65"/>
      <c r="Z155" s="65"/>
      <c r="AA155" s="65"/>
      <c r="AB155" s="127" t="str">
        <f t="shared" si="19"/>
        <v/>
      </c>
      <c r="AC155" s="65"/>
      <c r="AD155" s="65"/>
      <c r="AE155" s="65"/>
      <c r="AF155" s="129" t="str">
        <f t="shared" si="20"/>
        <v/>
      </c>
      <c r="AG155" s="129"/>
      <c r="AH155" s="129"/>
      <c r="AI155" s="115"/>
    </row>
    <row r="156" spans="1:35" ht="12.75" hidden="1" x14ac:dyDescent="0.25">
      <c r="A156" s="60" t="s">
        <v>45</v>
      </c>
      <c r="B156" s="118" t="str">
        <f>LOOKUP(Table2[[#This Row],[CODIGO]],SITIOS!A$2:A$24,SITIOS!B$2:B$24)</f>
        <v>Haba San Lucas 2</v>
      </c>
      <c r="C156" s="61">
        <v>43480</v>
      </c>
      <c r="D156" s="121" t="str">
        <f t="shared" si="14"/>
        <v>ene-19</v>
      </c>
      <c r="E156" s="246" t="str">
        <f t="shared" si="15"/>
        <v>2019</v>
      </c>
      <c r="F156" s="62">
        <v>0.43055555555555558</v>
      </c>
      <c r="G156" s="63">
        <v>13</v>
      </c>
      <c r="H156" s="63">
        <v>13</v>
      </c>
      <c r="I156" s="63">
        <v>7</v>
      </c>
      <c r="J156" s="63">
        <v>7.4</v>
      </c>
      <c r="K156" s="63">
        <v>7.4</v>
      </c>
      <c r="L156" s="63">
        <f t="shared" si="16"/>
        <v>7.4</v>
      </c>
      <c r="M156" s="124">
        <f t="shared" si="17"/>
        <v>69.811320754716988</v>
      </c>
      <c r="N156" s="64">
        <v>2</v>
      </c>
      <c r="O156" s="64"/>
      <c r="P156" s="263">
        <f t="shared" si="18"/>
        <v>10</v>
      </c>
      <c r="Q156" s="66">
        <v>45</v>
      </c>
      <c r="R156" s="66">
        <v>30</v>
      </c>
      <c r="S156" s="270"/>
      <c r="T156" s="270"/>
      <c r="U156" s="62">
        <v>0.44791666666666669</v>
      </c>
      <c r="V156" s="65">
        <v>2</v>
      </c>
      <c r="W156" s="65">
        <v>32</v>
      </c>
      <c r="X156" s="65">
        <v>40</v>
      </c>
      <c r="Y156" s="65">
        <v>22</v>
      </c>
      <c r="Z156" s="65">
        <v>30</v>
      </c>
      <c r="AA156" s="65">
        <v>26</v>
      </c>
      <c r="AB156" s="127">
        <f t="shared" si="19"/>
        <v>1300</v>
      </c>
      <c r="AC156" s="65">
        <v>134</v>
      </c>
      <c r="AD156" s="65">
        <v>136</v>
      </c>
      <c r="AE156" s="65">
        <v>74</v>
      </c>
      <c r="AF156" s="129">
        <f t="shared" si="20"/>
        <v>5733.3333333333339</v>
      </c>
      <c r="AG156" s="129"/>
      <c r="AH156" s="129"/>
      <c r="AI156" s="115"/>
    </row>
    <row r="157" spans="1:35" ht="12.75" hidden="1" x14ac:dyDescent="0.25">
      <c r="A157" s="60" t="s">
        <v>48</v>
      </c>
      <c r="B157" s="118" t="str">
        <f>LOOKUP(Table2[[#This Row],[CODIGO]],SITIOS!A$2:A$24,SITIOS!B$2:B$24)</f>
        <v>Maíz Agua Bendita 1</v>
      </c>
      <c r="C157" s="61">
        <v>43480</v>
      </c>
      <c r="D157" s="121" t="str">
        <f t="shared" si="14"/>
        <v>ene-19</v>
      </c>
      <c r="E157" s="246" t="str">
        <f t="shared" si="15"/>
        <v>2019</v>
      </c>
      <c r="F157" s="62">
        <v>0.53472222222222221</v>
      </c>
      <c r="G157" s="63">
        <v>9</v>
      </c>
      <c r="H157" s="63">
        <v>8</v>
      </c>
      <c r="I157" s="63">
        <v>7</v>
      </c>
      <c r="J157" s="63">
        <v>7.2</v>
      </c>
      <c r="K157" s="63">
        <v>7</v>
      </c>
      <c r="L157" s="63">
        <f t="shared" si="16"/>
        <v>7.1</v>
      </c>
      <c r="M157" s="124">
        <f t="shared" si="17"/>
        <v>59.663865546218489</v>
      </c>
      <c r="N157" s="64">
        <v>2</v>
      </c>
      <c r="O157" s="64"/>
      <c r="P157" s="263">
        <f t="shared" si="18"/>
        <v>10</v>
      </c>
      <c r="Q157" s="66">
        <v>35</v>
      </c>
      <c r="R157" s="66">
        <v>30</v>
      </c>
      <c r="S157" s="270"/>
      <c r="T157" s="270"/>
      <c r="U157" s="62"/>
      <c r="V157" s="65"/>
      <c r="W157" s="65"/>
      <c r="X157" s="65"/>
      <c r="Y157" s="65"/>
      <c r="Z157" s="65"/>
      <c r="AA157" s="65"/>
      <c r="AB157" s="127" t="str">
        <f t="shared" si="19"/>
        <v/>
      </c>
      <c r="AC157" s="65"/>
      <c r="AD157" s="65"/>
      <c r="AE157" s="65"/>
      <c r="AF157" s="129" t="str">
        <f t="shared" si="20"/>
        <v/>
      </c>
      <c r="AG157" s="129"/>
      <c r="AH157" s="129"/>
      <c r="AI157" s="115"/>
    </row>
    <row r="158" spans="1:35" ht="12.75" hidden="1" x14ac:dyDescent="0.25">
      <c r="A158" s="60" t="s">
        <v>51</v>
      </c>
      <c r="B158" s="118" t="str">
        <f>LOOKUP(Table2[[#This Row],[CODIGO]],SITIOS!A$2:A$24,SITIOS!B$2:B$24)</f>
        <v>Maíz Agua Bendita 2</v>
      </c>
      <c r="C158" s="61">
        <v>43480</v>
      </c>
      <c r="D158" s="121" t="str">
        <f t="shared" si="14"/>
        <v>ene-19</v>
      </c>
      <c r="E158" s="246" t="str">
        <f t="shared" si="15"/>
        <v>2019</v>
      </c>
      <c r="F158" s="62">
        <v>0.51388888888888895</v>
      </c>
      <c r="G158" s="63">
        <v>9</v>
      </c>
      <c r="H158" s="63">
        <v>10</v>
      </c>
      <c r="I158" s="63">
        <v>7</v>
      </c>
      <c r="J158" s="63">
        <v>7.4</v>
      </c>
      <c r="K158" s="63">
        <v>7.2</v>
      </c>
      <c r="L158" s="63">
        <f t="shared" si="16"/>
        <v>7.3000000000000007</v>
      </c>
      <c r="M158" s="124">
        <f t="shared" si="17"/>
        <v>64.601769911504419</v>
      </c>
      <c r="N158" s="64">
        <v>2</v>
      </c>
      <c r="O158" s="64"/>
      <c r="P158" s="263">
        <f t="shared" si="18"/>
        <v>10</v>
      </c>
      <c r="Q158" s="66">
        <v>45</v>
      </c>
      <c r="R158" s="66">
        <v>30</v>
      </c>
      <c r="S158" s="270"/>
      <c r="T158" s="270"/>
      <c r="U158" s="62">
        <v>0.52638888888888891</v>
      </c>
      <c r="V158" s="65">
        <v>2</v>
      </c>
      <c r="W158" s="65">
        <v>32</v>
      </c>
      <c r="X158" s="65">
        <v>40</v>
      </c>
      <c r="Y158" s="65">
        <v>0</v>
      </c>
      <c r="Z158" s="65">
        <v>1</v>
      </c>
      <c r="AA158" s="65">
        <v>0</v>
      </c>
      <c r="AB158" s="127">
        <f t="shared" si="19"/>
        <v>16.666666666666664</v>
      </c>
      <c r="AC158" s="65">
        <v>32</v>
      </c>
      <c r="AD158" s="65">
        <v>92</v>
      </c>
      <c r="AE158" s="65">
        <v>33</v>
      </c>
      <c r="AF158" s="129">
        <f t="shared" si="20"/>
        <v>2616.666666666667</v>
      </c>
      <c r="AG158" s="129"/>
      <c r="AH158" s="129"/>
      <c r="AI158" s="115"/>
    </row>
    <row r="159" spans="1:35" ht="12.75" hidden="1" x14ac:dyDescent="0.25">
      <c r="A159" s="60" t="s">
        <v>57</v>
      </c>
      <c r="B159" s="118" t="str">
        <f>LOOKUP(Table2[[#This Row],[CODIGO]],SITIOS!A$2:A$24,SITIOS!B$2:B$24)</f>
        <v>Maíz El Capulín 1</v>
      </c>
      <c r="C159" s="61">
        <v>43480</v>
      </c>
      <c r="D159" s="121" t="str">
        <f t="shared" si="14"/>
        <v>ene-19</v>
      </c>
      <c r="E159" s="246" t="str">
        <f t="shared" si="15"/>
        <v>2019</v>
      </c>
      <c r="F159" s="62">
        <v>0.55555555555555558</v>
      </c>
      <c r="G159" s="63">
        <v>12</v>
      </c>
      <c r="H159" s="63">
        <v>9</v>
      </c>
      <c r="I159" s="63">
        <v>6.5</v>
      </c>
      <c r="J159" s="63">
        <v>6.6</v>
      </c>
      <c r="K159" s="63">
        <v>6.8</v>
      </c>
      <c r="L159" s="63">
        <f t="shared" si="16"/>
        <v>6.6999999999999993</v>
      </c>
      <c r="M159" s="124">
        <f t="shared" si="17"/>
        <v>57.758620689655174</v>
      </c>
      <c r="N159" s="64">
        <v>3</v>
      </c>
      <c r="O159" s="64"/>
      <c r="P159" s="263">
        <f t="shared" si="18"/>
        <v>15</v>
      </c>
      <c r="Q159" s="66">
        <v>35</v>
      </c>
      <c r="R159" s="66">
        <v>30</v>
      </c>
      <c r="S159" s="270"/>
      <c r="T159" s="270"/>
      <c r="U159" s="62"/>
      <c r="V159" s="65"/>
      <c r="W159" s="65"/>
      <c r="X159" s="65"/>
      <c r="Y159" s="65"/>
      <c r="Z159" s="65"/>
      <c r="AA159" s="65"/>
      <c r="AB159" s="127" t="str">
        <f t="shared" si="19"/>
        <v/>
      </c>
      <c r="AC159" s="65"/>
      <c r="AD159" s="65"/>
      <c r="AE159" s="65"/>
      <c r="AF159" s="129" t="str">
        <f t="shared" si="20"/>
        <v/>
      </c>
      <c r="AG159" s="129"/>
      <c r="AH159" s="129"/>
      <c r="AI159" s="115"/>
    </row>
    <row r="160" spans="1:35" ht="12.75" hidden="1" x14ac:dyDescent="0.25">
      <c r="A160" s="60" t="s">
        <v>58</v>
      </c>
      <c r="B160" s="118" t="str">
        <f>LOOKUP(Table2[[#This Row],[CODIGO]],SITIOS!A$2:A$24,SITIOS!B$2:B$24)</f>
        <v>Maíz  El Capulín 2</v>
      </c>
      <c r="C160" s="61">
        <v>43480</v>
      </c>
      <c r="D160" s="121" t="str">
        <f t="shared" si="14"/>
        <v>ene-19</v>
      </c>
      <c r="E160" s="246" t="str">
        <f t="shared" si="15"/>
        <v>2019</v>
      </c>
      <c r="F160" s="62">
        <v>0.57638888888888895</v>
      </c>
      <c r="G160" s="63">
        <v>13</v>
      </c>
      <c r="H160" s="63">
        <v>10</v>
      </c>
      <c r="I160" s="63">
        <v>7</v>
      </c>
      <c r="J160" s="63">
        <v>7</v>
      </c>
      <c r="K160" s="63">
        <v>7</v>
      </c>
      <c r="L160" s="63">
        <f t="shared" si="16"/>
        <v>7</v>
      </c>
      <c r="M160" s="124">
        <f t="shared" si="17"/>
        <v>61.946902654867252</v>
      </c>
      <c r="N160" s="64">
        <v>3</v>
      </c>
      <c r="O160" s="64"/>
      <c r="P160" s="263">
        <f t="shared" si="18"/>
        <v>15</v>
      </c>
      <c r="Q160" s="66">
        <v>35</v>
      </c>
      <c r="R160" s="66">
        <v>30</v>
      </c>
      <c r="S160" s="270"/>
      <c r="T160" s="270"/>
      <c r="U160" s="62">
        <v>0.59722222222222221</v>
      </c>
      <c r="V160" s="65">
        <v>2</v>
      </c>
      <c r="W160" s="65">
        <v>32</v>
      </c>
      <c r="X160" s="65">
        <v>40</v>
      </c>
      <c r="Y160" s="65">
        <v>1</v>
      </c>
      <c r="Z160" s="65">
        <v>0</v>
      </c>
      <c r="AA160" s="65">
        <v>0</v>
      </c>
      <c r="AB160" s="127">
        <f t="shared" si="19"/>
        <v>16.666666666666664</v>
      </c>
      <c r="AC160" s="65">
        <v>18</v>
      </c>
      <c r="AD160" s="65">
        <v>20</v>
      </c>
      <c r="AE160" s="65">
        <v>12</v>
      </c>
      <c r="AF160" s="129">
        <f t="shared" si="20"/>
        <v>833.33333333333337</v>
      </c>
      <c r="AG160" s="129"/>
      <c r="AH160" s="129"/>
      <c r="AI160" s="115"/>
    </row>
    <row r="161" spans="1:35" ht="12.75" hidden="1" x14ac:dyDescent="0.25">
      <c r="A161" s="60" t="s">
        <v>52</v>
      </c>
      <c r="B161" s="118" t="str">
        <f>LOOKUP(Table2[[#This Row],[CODIGO]],SITIOS!A$2:A$24,SITIOS!B$2:B$24)</f>
        <v>Papa El Potrero 1</v>
      </c>
      <c r="C161" s="61">
        <v>43481</v>
      </c>
      <c r="D161" s="121" t="str">
        <f t="shared" si="14"/>
        <v>ene-19</v>
      </c>
      <c r="E161" s="246" t="str">
        <f t="shared" si="15"/>
        <v>2019</v>
      </c>
      <c r="F161" s="62">
        <v>0.53611111111111109</v>
      </c>
      <c r="G161" s="63">
        <v>20</v>
      </c>
      <c r="H161" s="63">
        <v>14</v>
      </c>
      <c r="I161" s="63">
        <v>7.5</v>
      </c>
      <c r="J161" s="63">
        <v>7</v>
      </c>
      <c r="K161" s="63">
        <v>7</v>
      </c>
      <c r="L161" s="63">
        <f t="shared" si="16"/>
        <v>7</v>
      </c>
      <c r="M161" s="124">
        <f t="shared" si="17"/>
        <v>67.307692307692307</v>
      </c>
      <c r="N161" s="64">
        <v>2</v>
      </c>
      <c r="O161" s="64"/>
      <c r="P161" s="263">
        <f t="shared" si="18"/>
        <v>10</v>
      </c>
      <c r="Q161" s="66">
        <v>45</v>
      </c>
      <c r="R161" s="66">
        <v>30</v>
      </c>
      <c r="S161" s="270"/>
      <c r="T161" s="270"/>
      <c r="U161" s="62"/>
      <c r="V161" s="65"/>
      <c r="W161" s="65"/>
      <c r="X161" s="65"/>
      <c r="Y161" s="65"/>
      <c r="Z161" s="65"/>
      <c r="AA161" s="65"/>
      <c r="AB161" s="127" t="str">
        <f t="shared" si="19"/>
        <v/>
      </c>
      <c r="AC161" s="65"/>
      <c r="AD161" s="65"/>
      <c r="AE161" s="65"/>
      <c r="AF161" s="129" t="str">
        <f t="shared" si="20"/>
        <v/>
      </c>
      <c r="AG161" s="129"/>
      <c r="AH161" s="129"/>
      <c r="AI161" s="115"/>
    </row>
    <row r="162" spans="1:35" ht="12.75" hidden="1" x14ac:dyDescent="0.25">
      <c r="A162" s="60" t="s">
        <v>53</v>
      </c>
      <c r="B162" s="118" t="str">
        <f>LOOKUP(Table2[[#This Row],[CODIGO]],SITIOS!A$2:A$24,SITIOS!B$2:B$24)</f>
        <v>Papa El Potrero 2</v>
      </c>
      <c r="C162" s="61">
        <v>43481</v>
      </c>
      <c r="D162" s="121" t="str">
        <f t="shared" si="14"/>
        <v>ene-19</v>
      </c>
      <c r="E162" s="246" t="str">
        <f t="shared" si="15"/>
        <v>2019</v>
      </c>
      <c r="F162" s="62">
        <v>0.56111111111111112</v>
      </c>
      <c r="G162" s="63">
        <v>15</v>
      </c>
      <c r="H162" s="63">
        <v>13</v>
      </c>
      <c r="I162" s="63">
        <v>7</v>
      </c>
      <c r="J162" s="63">
        <v>7.2</v>
      </c>
      <c r="K162" s="63">
        <v>7.2</v>
      </c>
      <c r="L162" s="63">
        <f t="shared" si="16"/>
        <v>7.2</v>
      </c>
      <c r="M162" s="124">
        <f t="shared" si="17"/>
        <v>67.924528301886795</v>
      </c>
      <c r="N162" s="64">
        <v>2</v>
      </c>
      <c r="O162" s="64"/>
      <c r="P162" s="263">
        <f t="shared" si="18"/>
        <v>10</v>
      </c>
      <c r="Q162" s="66">
        <v>40</v>
      </c>
      <c r="R162" s="66">
        <v>40</v>
      </c>
      <c r="S162" s="270"/>
      <c r="T162" s="270"/>
      <c r="U162" s="62">
        <v>0.57152777777777775</v>
      </c>
      <c r="V162" s="65">
        <v>2</v>
      </c>
      <c r="W162" s="65">
        <v>32</v>
      </c>
      <c r="X162" s="65">
        <v>40</v>
      </c>
      <c r="Y162" s="65">
        <v>10</v>
      </c>
      <c r="Z162" s="65">
        <v>3</v>
      </c>
      <c r="AA162" s="65">
        <v>13</v>
      </c>
      <c r="AB162" s="127">
        <f t="shared" si="19"/>
        <v>433.33333333333331</v>
      </c>
      <c r="AC162" s="65">
        <v>4</v>
      </c>
      <c r="AD162" s="65">
        <v>3</v>
      </c>
      <c r="AE162" s="65">
        <v>19</v>
      </c>
      <c r="AF162" s="129">
        <f t="shared" si="20"/>
        <v>433.33333333333331</v>
      </c>
      <c r="AG162" s="129"/>
      <c r="AH162" s="129"/>
      <c r="AI162" s="115"/>
    </row>
    <row r="163" spans="1:35" ht="12.75" hidden="1" x14ac:dyDescent="0.25">
      <c r="A163" s="60" t="s">
        <v>54</v>
      </c>
      <c r="B163" s="118" t="str">
        <f>LOOKUP(Table2[[#This Row],[CODIGO]],SITIOS!A$2:A$24,SITIOS!B$2:B$24)</f>
        <v>Papa la Providencia 1</v>
      </c>
      <c r="C163" s="61">
        <v>43481</v>
      </c>
      <c r="D163" s="121" t="str">
        <f t="shared" si="14"/>
        <v>ene-19</v>
      </c>
      <c r="E163" s="246" t="str">
        <f t="shared" si="15"/>
        <v>2019</v>
      </c>
      <c r="F163" s="62">
        <v>0.61041666666666672</v>
      </c>
      <c r="G163" s="63">
        <v>16</v>
      </c>
      <c r="H163" s="63">
        <v>12</v>
      </c>
      <c r="I163" s="63">
        <v>7</v>
      </c>
      <c r="J163" s="63">
        <v>7.2</v>
      </c>
      <c r="K163" s="63">
        <v>7.4</v>
      </c>
      <c r="L163" s="63">
        <f t="shared" si="16"/>
        <v>7.3000000000000007</v>
      </c>
      <c r="M163" s="124">
        <f t="shared" si="17"/>
        <v>66.972477064220186</v>
      </c>
      <c r="N163" s="64">
        <v>2</v>
      </c>
      <c r="O163" s="64"/>
      <c r="P163" s="263">
        <f t="shared" si="18"/>
        <v>10</v>
      </c>
      <c r="Q163" s="66">
        <v>30</v>
      </c>
      <c r="R163" s="66">
        <v>30</v>
      </c>
      <c r="S163" s="270"/>
      <c r="T163" s="270"/>
      <c r="U163" s="62"/>
      <c r="V163" s="65"/>
      <c r="W163" s="65"/>
      <c r="X163" s="65"/>
      <c r="Y163" s="65"/>
      <c r="Z163" s="65"/>
      <c r="AA163" s="65"/>
      <c r="AB163" s="127" t="str">
        <f t="shared" si="19"/>
        <v/>
      </c>
      <c r="AC163" s="65"/>
      <c r="AD163" s="65"/>
      <c r="AE163" s="65"/>
      <c r="AF163" s="129" t="str">
        <f t="shared" si="20"/>
        <v/>
      </c>
      <c r="AG163" s="129"/>
      <c r="AH163" s="129"/>
      <c r="AI163" s="115"/>
    </row>
    <row r="164" spans="1:35" ht="12.75" hidden="1" x14ac:dyDescent="0.25">
      <c r="A164" s="60" t="s">
        <v>59</v>
      </c>
      <c r="B164" s="118" t="str">
        <f>LOOKUP(Table2[[#This Row],[CODIGO]],SITIOS!A$2:A$24,SITIOS!B$2:B$24)</f>
        <v>Papa la Providencia 2</v>
      </c>
      <c r="C164" s="61">
        <v>43481</v>
      </c>
      <c r="D164" s="121" t="str">
        <f t="shared" si="14"/>
        <v>ene-19</v>
      </c>
      <c r="E164" s="246" t="str">
        <f t="shared" si="15"/>
        <v>2019</v>
      </c>
      <c r="F164" s="62">
        <v>0.58611111111111114</v>
      </c>
      <c r="G164" s="63">
        <v>16</v>
      </c>
      <c r="H164" s="63">
        <v>14</v>
      </c>
      <c r="I164" s="63">
        <v>6.5</v>
      </c>
      <c r="J164" s="63">
        <v>7</v>
      </c>
      <c r="K164" s="63">
        <v>7</v>
      </c>
      <c r="L164" s="63">
        <f t="shared" si="16"/>
        <v>7</v>
      </c>
      <c r="M164" s="124">
        <f t="shared" si="17"/>
        <v>67.307692307692307</v>
      </c>
      <c r="N164" s="64">
        <v>2</v>
      </c>
      <c r="O164" s="64"/>
      <c r="P164" s="263">
        <f t="shared" si="18"/>
        <v>10</v>
      </c>
      <c r="Q164" s="66">
        <v>30</v>
      </c>
      <c r="R164" s="66">
        <v>30</v>
      </c>
      <c r="S164" s="270"/>
      <c r="T164" s="270"/>
      <c r="U164" s="62">
        <v>0.59791666666666665</v>
      </c>
      <c r="V164" s="65">
        <v>2</v>
      </c>
      <c r="W164" s="65">
        <v>32</v>
      </c>
      <c r="X164" s="65">
        <v>40</v>
      </c>
      <c r="Y164" s="65">
        <v>1</v>
      </c>
      <c r="Z164" s="65">
        <v>1</v>
      </c>
      <c r="AA164" s="65">
        <v>3</v>
      </c>
      <c r="AB164" s="127">
        <f t="shared" si="19"/>
        <v>83.333333333333343</v>
      </c>
      <c r="AC164" s="65">
        <v>18</v>
      </c>
      <c r="AD164" s="65">
        <v>52</v>
      </c>
      <c r="AE164" s="65">
        <v>23</v>
      </c>
      <c r="AF164" s="129">
        <f t="shared" si="20"/>
        <v>1550</v>
      </c>
      <c r="AG164" s="129"/>
      <c r="AH164" s="129"/>
      <c r="AI164" s="115"/>
    </row>
    <row r="165" spans="1:35" ht="12.75" hidden="1" x14ac:dyDescent="0.25">
      <c r="A165" s="60" t="s">
        <v>42</v>
      </c>
      <c r="B165" s="118" t="str">
        <f>LOOKUP(Table2[[#This Row],[CODIGO]],SITIOS!A$2:A$24,SITIOS!B$2:B$24)</f>
        <v>Planta de tratamiento (Antes)</v>
      </c>
      <c r="C165" s="61">
        <v>43481</v>
      </c>
      <c r="D165" s="121" t="str">
        <f t="shared" si="14"/>
        <v>ene-19</v>
      </c>
      <c r="E165" s="246" t="str">
        <f t="shared" si="15"/>
        <v>2019</v>
      </c>
      <c r="F165" s="62">
        <v>0.4236111111111111</v>
      </c>
      <c r="G165" s="63">
        <v>14</v>
      </c>
      <c r="H165" s="63">
        <v>12</v>
      </c>
      <c r="I165" s="63">
        <v>7</v>
      </c>
      <c r="J165" s="63">
        <v>7.2</v>
      </c>
      <c r="K165" s="63">
        <v>7.2</v>
      </c>
      <c r="L165" s="63">
        <f t="shared" si="16"/>
        <v>7.2</v>
      </c>
      <c r="M165" s="124">
        <f t="shared" si="17"/>
        <v>66.055045871559642</v>
      </c>
      <c r="N165" s="64"/>
      <c r="O165" s="64">
        <v>2</v>
      </c>
      <c r="P165" s="263">
        <f t="shared" si="18"/>
        <v>20</v>
      </c>
      <c r="Q165" s="66">
        <v>50</v>
      </c>
      <c r="R165" s="66">
        <v>30</v>
      </c>
      <c r="S165" s="270"/>
      <c r="T165" s="270"/>
      <c r="U165" s="62">
        <v>0.43958333333333338</v>
      </c>
      <c r="V165" s="65">
        <v>1</v>
      </c>
      <c r="W165" s="65">
        <v>32</v>
      </c>
      <c r="X165" s="65">
        <v>40</v>
      </c>
      <c r="Y165" s="65">
        <v>84</v>
      </c>
      <c r="Z165" s="65">
        <v>112</v>
      </c>
      <c r="AA165" s="65">
        <v>86</v>
      </c>
      <c r="AB165" s="127">
        <f t="shared" si="19"/>
        <v>9400</v>
      </c>
      <c r="AC165" s="65">
        <v>25</v>
      </c>
      <c r="AD165" s="65">
        <v>33</v>
      </c>
      <c r="AE165" s="65">
        <v>44</v>
      </c>
      <c r="AF165" s="129">
        <f t="shared" si="20"/>
        <v>3400</v>
      </c>
      <c r="AG165" s="129"/>
      <c r="AH165" s="129"/>
      <c r="AI165" s="115"/>
    </row>
    <row r="166" spans="1:35" ht="12.75" hidden="1" x14ac:dyDescent="0.25">
      <c r="A166" s="60" t="s">
        <v>43</v>
      </c>
      <c r="B166" s="118" t="str">
        <f>LOOKUP(Table2[[#This Row],[CODIGO]],SITIOS!A$2:A$24,SITIOS!B$2:B$24)</f>
        <v>Planta de tratamiento (Después)</v>
      </c>
      <c r="C166" s="61">
        <v>43481</v>
      </c>
      <c r="D166" s="121" t="str">
        <f t="shared" si="14"/>
        <v>ene-19</v>
      </c>
      <c r="E166" s="246" t="str">
        <f t="shared" si="15"/>
        <v>2019</v>
      </c>
      <c r="F166" s="62">
        <v>0.40069444444444446</v>
      </c>
      <c r="G166" s="63">
        <v>14</v>
      </c>
      <c r="H166" s="63">
        <v>12</v>
      </c>
      <c r="I166" s="63">
        <v>7</v>
      </c>
      <c r="J166" s="63">
        <v>7</v>
      </c>
      <c r="K166" s="63">
        <v>6.8</v>
      </c>
      <c r="L166" s="63">
        <f t="shared" si="16"/>
        <v>6.9</v>
      </c>
      <c r="M166" s="124">
        <f t="shared" si="17"/>
        <v>63.302752293577981</v>
      </c>
      <c r="N166" s="64">
        <v>2</v>
      </c>
      <c r="O166" s="64"/>
      <c r="P166" s="263">
        <f t="shared" si="18"/>
        <v>10</v>
      </c>
      <c r="Q166" s="66">
        <v>50</v>
      </c>
      <c r="R166" s="66">
        <v>30</v>
      </c>
      <c r="S166" s="270"/>
      <c r="T166" s="270"/>
      <c r="U166" s="62">
        <v>0.41805555555555557</v>
      </c>
      <c r="V166" s="65">
        <v>1</v>
      </c>
      <c r="W166" s="65">
        <v>32</v>
      </c>
      <c r="X166" s="65">
        <v>40</v>
      </c>
      <c r="Y166" s="65">
        <v>153</v>
      </c>
      <c r="Z166" s="65">
        <v>115</v>
      </c>
      <c r="AA166" s="65">
        <v>99</v>
      </c>
      <c r="AB166" s="127">
        <f t="shared" si="19"/>
        <v>12233.333333333332</v>
      </c>
      <c r="AC166" s="65">
        <v>7</v>
      </c>
      <c r="AD166" s="65">
        <v>3</v>
      </c>
      <c r="AE166" s="65">
        <v>4</v>
      </c>
      <c r="AF166" s="129">
        <f t="shared" si="20"/>
        <v>466.66666666666669</v>
      </c>
      <c r="AG166" s="129"/>
      <c r="AH166" s="129"/>
      <c r="AI166" s="115"/>
    </row>
    <row r="167" spans="1:35" ht="12.75" hidden="1" x14ac:dyDescent="0.25">
      <c r="A167" s="60" t="s">
        <v>56</v>
      </c>
      <c r="B167" s="118" t="str">
        <f>LOOKUP(Table2[[#This Row],[CODIGO]],SITIOS!A$2:A$24,SITIOS!B$2:B$24)</f>
        <v>El Recodo (Después del Hospital)</v>
      </c>
      <c r="C167" s="61">
        <v>43481</v>
      </c>
      <c r="D167" s="121" t="str">
        <f t="shared" si="14"/>
        <v>ene-19</v>
      </c>
      <c r="E167" s="246" t="str">
        <f t="shared" si="15"/>
        <v>2019</v>
      </c>
      <c r="F167" s="62">
        <v>0.45555555555555555</v>
      </c>
      <c r="G167" s="63">
        <v>17</v>
      </c>
      <c r="H167" s="63">
        <v>12</v>
      </c>
      <c r="I167" s="63">
        <v>7</v>
      </c>
      <c r="J167" s="63">
        <v>7</v>
      </c>
      <c r="K167" s="63">
        <v>7</v>
      </c>
      <c r="L167" s="63">
        <f t="shared" si="16"/>
        <v>7</v>
      </c>
      <c r="M167" s="124">
        <f t="shared" si="17"/>
        <v>64.220183486238525</v>
      </c>
      <c r="N167" s="64">
        <v>2</v>
      </c>
      <c r="O167" s="64"/>
      <c r="P167" s="263">
        <f t="shared" si="18"/>
        <v>10</v>
      </c>
      <c r="Q167" s="66">
        <v>45</v>
      </c>
      <c r="R167" s="66">
        <v>30</v>
      </c>
      <c r="S167" s="270"/>
      <c r="T167" s="270"/>
      <c r="U167" s="62">
        <v>0.4694444444444445</v>
      </c>
      <c r="V167" s="65">
        <v>1</v>
      </c>
      <c r="W167" s="65">
        <v>32</v>
      </c>
      <c r="X167" s="65">
        <v>40</v>
      </c>
      <c r="Y167" s="65">
        <v>7</v>
      </c>
      <c r="Z167" s="65">
        <v>6</v>
      </c>
      <c r="AA167" s="65">
        <v>10</v>
      </c>
      <c r="AB167" s="127">
        <f t="shared" si="19"/>
        <v>766.66666666666674</v>
      </c>
      <c r="AC167" s="65">
        <v>127</v>
      </c>
      <c r="AD167" s="65">
        <v>99</v>
      </c>
      <c r="AE167" s="65">
        <v>119</v>
      </c>
      <c r="AF167" s="129">
        <f t="shared" si="20"/>
        <v>11500</v>
      </c>
      <c r="AG167" s="129"/>
      <c r="AH167" s="129"/>
      <c r="AI167" s="115"/>
    </row>
    <row r="168" spans="1:35" ht="12.75" hidden="1" x14ac:dyDescent="0.25">
      <c r="A168" s="60" t="s">
        <v>55</v>
      </c>
      <c r="B168" s="118" t="str">
        <f>LOOKUP(Table2[[#This Row],[CODIGO]],SITIOS!A$2:A$24,SITIOS!B$2:B$24)</f>
        <v>El Salto</v>
      </c>
      <c r="C168" s="61">
        <v>43481</v>
      </c>
      <c r="D168" s="121" t="str">
        <f t="shared" si="14"/>
        <v>ene-19</v>
      </c>
      <c r="E168" s="246" t="str">
        <f t="shared" si="15"/>
        <v>2019</v>
      </c>
      <c r="F168" s="62">
        <v>0.47986111111111113</v>
      </c>
      <c r="G168" s="63">
        <v>18</v>
      </c>
      <c r="H168" s="63">
        <v>17</v>
      </c>
      <c r="I168" s="63">
        <v>7.5</v>
      </c>
      <c r="J168" s="63">
        <v>7.8</v>
      </c>
      <c r="K168" s="63">
        <v>7.8</v>
      </c>
      <c r="L168" s="63">
        <f t="shared" si="16"/>
        <v>7.8</v>
      </c>
      <c r="M168" s="124">
        <f t="shared" si="17"/>
        <v>79.591836734693871</v>
      </c>
      <c r="N168" s="64">
        <v>3</v>
      </c>
      <c r="O168" s="64"/>
      <c r="P168" s="263">
        <f t="shared" si="18"/>
        <v>15</v>
      </c>
      <c r="Q168" s="66">
        <v>45</v>
      </c>
      <c r="R168" s="66">
        <v>30</v>
      </c>
      <c r="S168" s="270"/>
      <c r="T168" s="270"/>
      <c r="U168" s="62">
        <v>0.49583333333333335</v>
      </c>
      <c r="V168" s="65">
        <v>1</v>
      </c>
      <c r="W168" s="65">
        <v>32</v>
      </c>
      <c r="X168" s="65">
        <v>40</v>
      </c>
      <c r="Y168" s="65">
        <v>84</v>
      </c>
      <c r="Z168" s="65">
        <v>112</v>
      </c>
      <c r="AA168" s="65">
        <v>86</v>
      </c>
      <c r="AB168" s="127">
        <f t="shared" si="19"/>
        <v>9400</v>
      </c>
      <c r="AC168" s="65">
        <v>25</v>
      </c>
      <c r="AD168" s="65">
        <v>33</v>
      </c>
      <c r="AE168" s="65">
        <v>44</v>
      </c>
      <c r="AF168" s="129">
        <f t="shared" si="20"/>
        <v>3400</v>
      </c>
      <c r="AG168" s="129"/>
      <c r="AH168" s="129"/>
      <c r="AI168" s="115"/>
    </row>
    <row r="169" spans="1:35" ht="12.75" hidden="1" x14ac:dyDescent="0.25">
      <c r="A169" s="60" t="s">
        <v>140</v>
      </c>
      <c r="B169" s="118" t="str">
        <f>LOOKUP(Table2[[#This Row],[CODIGO]],SITIOS!A$2:A$24,SITIOS!B$2:B$24)</f>
        <v>Antes del Hospital Amanalco</v>
      </c>
      <c r="C169" s="61">
        <v>43488</v>
      </c>
      <c r="D169" s="121" t="str">
        <f t="shared" si="14"/>
        <v>ene-19</v>
      </c>
      <c r="E169" s="246" t="str">
        <f t="shared" si="15"/>
        <v>2019</v>
      </c>
      <c r="F169" s="62">
        <v>0.49861111111111112</v>
      </c>
      <c r="G169" s="63">
        <v>18</v>
      </c>
      <c r="H169" s="63">
        <v>10</v>
      </c>
      <c r="I169" s="63">
        <v>7</v>
      </c>
      <c r="J169" s="63">
        <v>4.8</v>
      </c>
      <c r="K169" s="63">
        <v>4.8</v>
      </c>
      <c r="L169" s="63">
        <f t="shared" si="16"/>
        <v>4.8</v>
      </c>
      <c r="M169" s="124">
        <f t="shared" si="17"/>
        <v>42.477876106194685</v>
      </c>
      <c r="N169" s="64">
        <v>2</v>
      </c>
      <c r="O169" s="64"/>
      <c r="P169" s="263">
        <f t="shared" si="18"/>
        <v>10</v>
      </c>
      <c r="Q169" s="66">
        <v>65</v>
      </c>
      <c r="R169" s="66">
        <v>40</v>
      </c>
      <c r="S169" s="270"/>
      <c r="T169" s="270"/>
      <c r="U169" s="62">
        <v>0.52777777777777779</v>
      </c>
      <c r="V169" s="65">
        <v>2</v>
      </c>
      <c r="W169" s="65">
        <v>32</v>
      </c>
      <c r="X169" s="65">
        <v>41</v>
      </c>
      <c r="Y169" s="65">
        <v>220</v>
      </c>
      <c r="Z169" s="65">
        <v>199</v>
      </c>
      <c r="AA169" s="65">
        <v>210</v>
      </c>
      <c r="AB169" s="127">
        <f t="shared" si="19"/>
        <v>10483.333333333332</v>
      </c>
      <c r="AC169" s="65">
        <v>7</v>
      </c>
      <c r="AD169" s="65">
        <v>15</v>
      </c>
      <c r="AE169" s="65">
        <v>10</v>
      </c>
      <c r="AF169" s="129">
        <f t="shared" si="20"/>
        <v>533.33333333333326</v>
      </c>
      <c r="AG169" s="129"/>
      <c r="AH169" s="129"/>
      <c r="AI169" s="115"/>
    </row>
    <row r="170" spans="1:35" ht="12.75" hidden="1" x14ac:dyDescent="0.25">
      <c r="A170" s="60" t="s">
        <v>56</v>
      </c>
      <c r="B170" s="118" t="str">
        <f>LOOKUP(Table2[[#This Row],[CODIGO]],SITIOS!A$2:A$24,SITIOS!B$2:B$24)</f>
        <v>El Recodo (Después del Hospital)</v>
      </c>
      <c r="C170" s="61">
        <v>43488</v>
      </c>
      <c r="D170" s="121" t="str">
        <f t="shared" si="14"/>
        <v>ene-19</v>
      </c>
      <c r="E170" s="246" t="str">
        <f t="shared" si="15"/>
        <v>2019</v>
      </c>
      <c r="F170" s="62">
        <v>0.45694444444444443</v>
      </c>
      <c r="G170" s="63">
        <v>15</v>
      </c>
      <c r="H170" s="63">
        <v>10</v>
      </c>
      <c r="I170" s="63">
        <v>6.5</v>
      </c>
      <c r="J170" s="63">
        <v>0</v>
      </c>
      <c r="K170" s="63">
        <v>0</v>
      </c>
      <c r="L170" s="63">
        <f t="shared" si="16"/>
        <v>0</v>
      </c>
      <c r="M170" s="124">
        <f t="shared" si="17"/>
        <v>0</v>
      </c>
      <c r="N170" s="64">
        <v>3</v>
      </c>
      <c r="O170" s="64"/>
      <c r="P170" s="263">
        <f t="shared" si="18"/>
        <v>15</v>
      </c>
      <c r="Q170" s="66">
        <v>150</v>
      </c>
      <c r="R170" s="66"/>
      <c r="S170" s="270"/>
      <c r="T170" s="270"/>
      <c r="U170" s="62">
        <v>0.49305555555555558</v>
      </c>
      <c r="V170" s="65">
        <v>1</v>
      </c>
      <c r="W170" s="65">
        <v>32</v>
      </c>
      <c r="X170" s="65">
        <v>41</v>
      </c>
      <c r="Y170" s="65">
        <v>0</v>
      </c>
      <c r="Z170" s="65">
        <v>0</v>
      </c>
      <c r="AA170" s="65">
        <v>0</v>
      </c>
      <c r="AB170" s="127">
        <f t="shared" si="19"/>
        <v>0</v>
      </c>
      <c r="AC170" s="65">
        <v>2</v>
      </c>
      <c r="AD170" s="65">
        <v>11</v>
      </c>
      <c r="AE170" s="65">
        <v>2</v>
      </c>
      <c r="AF170" s="129">
        <f t="shared" si="20"/>
        <v>500</v>
      </c>
      <c r="AG170" s="129"/>
      <c r="AH170" s="129"/>
      <c r="AI170" s="115"/>
    </row>
    <row r="171" spans="1:35" ht="12.75" hidden="1" x14ac:dyDescent="0.25">
      <c r="A171" s="60" t="s">
        <v>46</v>
      </c>
      <c r="B171" s="118" t="str">
        <f>LOOKUP(Table2[[#This Row],[CODIGO]],SITIOS!A$2:A$24,SITIOS!B$2:B$24)</f>
        <v>Haba Rincón de Guadalupe 1</v>
      </c>
      <c r="C171" s="61">
        <v>43521</v>
      </c>
      <c r="D171" s="121" t="str">
        <f t="shared" si="14"/>
        <v>feb-19</v>
      </c>
      <c r="E171" s="246" t="str">
        <f t="shared" si="15"/>
        <v>2019</v>
      </c>
      <c r="F171" s="62">
        <v>0.58958333333333335</v>
      </c>
      <c r="G171" s="63">
        <v>15</v>
      </c>
      <c r="H171" s="63">
        <v>13</v>
      </c>
      <c r="I171" s="63">
        <v>7.5</v>
      </c>
      <c r="J171" s="63">
        <v>6.6</v>
      </c>
      <c r="K171" s="63">
        <v>6.6</v>
      </c>
      <c r="L171" s="63">
        <f t="shared" si="16"/>
        <v>6.6</v>
      </c>
      <c r="M171" s="124">
        <f t="shared" si="17"/>
        <v>62.264150943396224</v>
      </c>
      <c r="N171" s="64">
        <v>0</v>
      </c>
      <c r="O171" s="64"/>
      <c r="P171" s="263">
        <f t="shared" si="18"/>
        <v>2</v>
      </c>
      <c r="Q171" s="66">
        <v>50</v>
      </c>
      <c r="R171" s="66">
        <v>30</v>
      </c>
      <c r="S171" s="270"/>
      <c r="T171" s="270"/>
      <c r="U171" s="62"/>
      <c r="V171" s="65"/>
      <c r="W171" s="65"/>
      <c r="X171" s="65"/>
      <c r="Y171" s="65"/>
      <c r="Z171" s="65"/>
      <c r="AA171" s="65"/>
      <c r="AB171" s="127" t="str">
        <f t="shared" si="19"/>
        <v/>
      </c>
      <c r="AC171" s="65"/>
      <c r="AD171" s="65"/>
      <c r="AE171" s="65"/>
      <c r="AF171" s="129" t="str">
        <f t="shared" si="20"/>
        <v/>
      </c>
      <c r="AG171" s="129"/>
      <c r="AH171" s="129"/>
      <c r="AI171" s="115"/>
    </row>
    <row r="172" spans="1:35" ht="12.75" hidden="1" x14ac:dyDescent="0.25">
      <c r="A172" s="60" t="s">
        <v>47</v>
      </c>
      <c r="B172" s="118" t="str">
        <f>LOOKUP(Table2[[#This Row],[CODIGO]],SITIOS!A$2:A$24,SITIOS!B$2:B$24)</f>
        <v>Haba Rincón de Guadalupe 2</v>
      </c>
      <c r="C172" s="61">
        <v>43521</v>
      </c>
      <c r="D172" s="121" t="str">
        <f t="shared" si="14"/>
        <v>feb-19</v>
      </c>
      <c r="E172" s="246" t="str">
        <f t="shared" si="15"/>
        <v>2019</v>
      </c>
      <c r="F172" s="62">
        <v>0.61805555555555558</v>
      </c>
      <c r="G172" s="63">
        <v>16</v>
      </c>
      <c r="H172" s="63">
        <v>13</v>
      </c>
      <c r="I172" s="63">
        <v>6.5</v>
      </c>
      <c r="J172" s="63">
        <v>6.4</v>
      </c>
      <c r="K172" s="63">
        <v>6.4</v>
      </c>
      <c r="L172" s="63">
        <f t="shared" si="16"/>
        <v>6.4</v>
      </c>
      <c r="M172" s="124">
        <f t="shared" si="17"/>
        <v>60.377358490566046</v>
      </c>
      <c r="N172" s="64">
        <v>0</v>
      </c>
      <c r="O172" s="64"/>
      <c r="P172" s="263">
        <f t="shared" si="18"/>
        <v>2</v>
      </c>
      <c r="Q172" s="66">
        <v>45</v>
      </c>
      <c r="R172" s="66">
        <v>30</v>
      </c>
      <c r="S172" s="270"/>
      <c r="T172" s="270"/>
      <c r="U172" s="62">
        <v>0.63194444444444442</v>
      </c>
      <c r="V172" s="65">
        <v>2</v>
      </c>
      <c r="W172" s="65">
        <v>30</v>
      </c>
      <c r="X172" s="65">
        <v>39</v>
      </c>
      <c r="Y172" s="65">
        <v>1</v>
      </c>
      <c r="Z172" s="65">
        <v>0</v>
      </c>
      <c r="AA172" s="65">
        <v>1</v>
      </c>
      <c r="AB172" s="127">
        <f t="shared" si="19"/>
        <v>33.333333333333329</v>
      </c>
      <c r="AC172" s="65">
        <v>112</v>
      </c>
      <c r="AD172" s="65">
        <v>90</v>
      </c>
      <c r="AE172" s="65">
        <v>126</v>
      </c>
      <c r="AF172" s="129">
        <f t="shared" si="20"/>
        <v>5466.6666666666661</v>
      </c>
      <c r="AG172" s="129"/>
      <c r="AH172" s="129"/>
      <c r="AI172" s="115"/>
    </row>
    <row r="173" spans="1:35" ht="12.75" hidden="1" x14ac:dyDescent="0.25">
      <c r="A173" s="60" t="s">
        <v>44</v>
      </c>
      <c r="B173" s="118" t="str">
        <f>LOOKUP(Table2[[#This Row],[CODIGO]],SITIOS!A$2:A$24,SITIOS!B$2:B$24)</f>
        <v>Haba San Lucas 1</v>
      </c>
      <c r="C173" s="61">
        <v>43521</v>
      </c>
      <c r="D173" s="121" t="str">
        <f t="shared" si="14"/>
        <v>feb-19</v>
      </c>
      <c r="E173" s="246" t="str">
        <f t="shared" si="15"/>
        <v>2019</v>
      </c>
      <c r="F173" s="62">
        <v>0.40347222222222223</v>
      </c>
      <c r="G173" s="63">
        <v>19.5</v>
      </c>
      <c r="H173" s="63">
        <v>14</v>
      </c>
      <c r="I173" s="63">
        <v>7</v>
      </c>
      <c r="J173" s="63">
        <v>5.6</v>
      </c>
      <c r="K173" s="63">
        <v>5.6</v>
      </c>
      <c r="L173" s="63">
        <f t="shared" si="16"/>
        <v>5.6</v>
      </c>
      <c r="M173" s="124">
        <f t="shared" si="17"/>
        <v>53.846153846153847</v>
      </c>
      <c r="N173" s="64">
        <v>0</v>
      </c>
      <c r="O173" s="64"/>
      <c r="P173" s="263">
        <f t="shared" si="18"/>
        <v>2</v>
      </c>
      <c r="Q173" s="66">
        <v>55</v>
      </c>
      <c r="R173" s="66">
        <v>30</v>
      </c>
      <c r="S173" s="270"/>
      <c r="T173" s="270"/>
      <c r="U173" s="62"/>
      <c r="V173" s="65"/>
      <c r="W173" s="65"/>
      <c r="X173" s="65"/>
      <c r="Y173" s="65"/>
      <c r="Z173" s="65"/>
      <c r="AA173" s="65"/>
      <c r="AB173" s="127" t="str">
        <f t="shared" si="19"/>
        <v/>
      </c>
      <c r="AC173" s="65"/>
      <c r="AD173" s="65"/>
      <c r="AE173" s="65"/>
      <c r="AF173" s="129" t="str">
        <f t="shared" si="20"/>
        <v/>
      </c>
      <c r="AG173" s="129"/>
      <c r="AH173" s="129"/>
      <c r="AI173" s="115"/>
    </row>
    <row r="174" spans="1:35" ht="12.75" hidden="1" x14ac:dyDescent="0.25">
      <c r="A174" s="60" t="s">
        <v>45</v>
      </c>
      <c r="B174" s="118" t="str">
        <f>LOOKUP(Table2[[#This Row],[CODIGO]],SITIOS!A$2:A$24,SITIOS!B$2:B$24)</f>
        <v>Haba San Lucas 2</v>
      </c>
      <c r="C174" s="61">
        <v>43521</v>
      </c>
      <c r="D174" s="121" t="str">
        <f t="shared" si="14"/>
        <v>feb-19</v>
      </c>
      <c r="E174" s="246" t="str">
        <f t="shared" si="15"/>
        <v>2019</v>
      </c>
      <c r="F174" s="62">
        <v>0.43472222222222223</v>
      </c>
      <c r="G174" s="63">
        <v>14</v>
      </c>
      <c r="H174" s="63">
        <v>13</v>
      </c>
      <c r="I174" s="63">
        <v>7.5</v>
      </c>
      <c r="J174" s="63">
        <v>6.6</v>
      </c>
      <c r="K174" s="63">
        <v>6.8</v>
      </c>
      <c r="L174" s="63">
        <f t="shared" si="16"/>
        <v>6.6999999999999993</v>
      </c>
      <c r="M174" s="124">
        <f t="shared" si="17"/>
        <v>63.20754716981132</v>
      </c>
      <c r="N174" s="64">
        <v>0</v>
      </c>
      <c r="O174" s="64"/>
      <c r="P174" s="263">
        <f t="shared" si="18"/>
        <v>2</v>
      </c>
      <c r="Q174" s="66">
        <v>55</v>
      </c>
      <c r="R174" s="66">
        <v>30</v>
      </c>
      <c r="S174" s="270"/>
      <c r="T174" s="270"/>
      <c r="U174" s="62">
        <v>0.44305555555555554</v>
      </c>
      <c r="V174" s="65">
        <v>2</v>
      </c>
      <c r="W174" s="65">
        <v>30</v>
      </c>
      <c r="X174" s="65">
        <v>39</v>
      </c>
      <c r="Y174" s="65">
        <v>0</v>
      </c>
      <c r="Z174" s="65">
        <v>7</v>
      </c>
      <c r="AA174" s="65">
        <v>0</v>
      </c>
      <c r="AB174" s="127">
        <f t="shared" si="19"/>
        <v>116.66666666666667</v>
      </c>
      <c r="AC174" s="65">
        <v>20</v>
      </c>
      <c r="AD174" s="65">
        <v>49</v>
      </c>
      <c r="AE174" s="65">
        <v>12</v>
      </c>
      <c r="AF174" s="129">
        <f t="shared" si="20"/>
        <v>1350</v>
      </c>
      <c r="AG174" s="129"/>
      <c r="AH174" s="129"/>
      <c r="AI174" s="115"/>
    </row>
    <row r="175" spans="1:35" ht="12.75" hidden="1" x14ac:dyDescent="0.25">
      <c r="A175" s="60" t="s">
        <v>140</v>
      </c>
      <c r="B175" s="118" t="str">
        <f>LOOKUP(Table2[[#This Row],[CODIGO]],SITIOS!A$2:A$24,SITIOS!B$2:B$24)</f>
        <v>Antes del Hospital Amanalco</v>
      </c>
      <c r="C175" s="61">
        <v>43521</v>
      </c>
      <c r="D175" s="121" t="str">
        <f t="shared" si="14"/>
        <v>feb-19</v>
      </c>
      <c r="E175" s="246" t="str">
        <f t="shared" si="15"/>
        <v>2019</v>
      </c>
      <c r="F175" s="62">
        <v>0.68402777777777779</v>
      </c>
      <c r="G175" s="63">
        <v>19</v>
      </c>
      <c r="H175" s="63">
        <v>15</v>
      </c>
      <c r="I175" s="63">
        <v>7.5</v>
      </c>
      <c r="J175" s="63">
        <v>6.6</v>
      </c>
      <c r="K175" s="63">
        <v>6.8</v>
      </c>
      <c r="L175" s="63">
        <f t="shared" si="16"/>
        <v>6.6999999999999993</v>
      </c>
      <c r="M175" s="124">
        <f t="shared" si="17"/>
        <v>65.686274509803923</v>
      </c>
      <c r="N175" s="64">
        <v>5</v>
      </c>
      <c r="O175" s="64"/>
      <c r="P175" s="263">
        <f t="shared" si="18"/>
        <v>25</v>
      </c>
      <c r="Q175" s="66">
        <v>60</v>
      </c>
      <c r="R175" s="66">
        <v>40</v>
      </c>
      <c r="S175" s="270"/>
      <c r="T175" s="270"/>
      <c r="U175" s="62">
        <v>0.70416666666666661</v>
      </c>
      <c r="V175" s="65">
        <v>2</v>
      </c>
      <c r="W175" s="65">
        <v>30</v>
      </c>
      <c r="X175" s="65">
        <v>39</v>
      </c>
      <c r="Y175" s="65">
        <v>1</v>
      </c>
      <c r="Z175" s="65">
        <v>3</v>
      </c>
      <c r="AA175" s="65">
        <v>1</v>
      </c>
      <c r="AB175" s="127">
        <f t="shared" si="19"/>
        <v>83.333333333333343</v>
      </c>
      <c r="AC175" s="65">
        <v>13</v>
      </c>
      <c r="AD175" s="65">
        <v>70</v>
      </c>
      <c r="AE175" s="65">
        <v>116</v>
      </c>
      <c r="AF175" s="129">
        <f t="shared" si="20"/>
        <v>3316.6666666666665</v>
      </c>
      <c r="AG175" s="129"/>
      <c r="AH175" s="129"/>
      <c r="AI175" s="115"/>
    </row>
    <row r="176" spans="1:35" ht="12.75" hidden="1" x14ac:dyDescent="0.25">
      <c r="A176" s="60" t="s">
        <v>48</v>
      </c>
      <c r="B176" s="118" t="str">
        <f>LOOKUP(Table2[[#This Row],[CODIGO]],SITIOS!A$2:A$24,SITIOS!B$2:B$24)</f>
        <v>Maíz Agua Bendita 1</v>
      </c>
      <c r="C176" s="61">
        <v>43521</v>
      </c>
      <c r="D176" s="121" t="str">
        <f t="shared" si="14"/>
        <v>feb-19</v>
      </c>
      <c r="E176" s="246" t="str">
        <f t="shared" si="15"/>
        <v>2019</v>
      </c>
      <c r="F176" s="62">
        <v>0.51111111111111118</v>
      </c>
      <c r="G176" s="63">
        <v>12</v>
      </c>
      <c r="H176" s="63">
        <v>10</v>
      </c>
      <c r="I176" s="63">
        <v>7</v>
      </c>
      <c r="J176" s="63">
        <v>7.6</v>
      </c>
      <c r="K176" s="63">
        <v>7.6</v>
      </c>
      <c r="L176" s="63">
        <f t="shared" si="16"/>
        <v>7.6</v>
      </c>
      <c r="M176" s="124">
        <f t="shared" si="17"/>
        <v>67.25663716814158</v>
      </c>
      <c r="N176" s="64">
        <v>0</v>
      </c>
      <c r="O176" s="64"/>
      <c r="P176" s="263">
        <f t="shared" si="18"/>
        <v>2</v>
      </c>
      <c r="Q176" s="66">
        <v>45</v>
      </c>
      <c r="R176" s="66">
        <v>30</v>
      </c>
      <c r="S176" s="270"/>
      <c r="T176" s="270"/>
      <c r="U176" s="62"/>
      <c r="V176" s="65"/>
      <c r="W176" s="65"/>
      <c r="X176" s="65"/>
      <c r="Y176" s="65"/>
      <c r="Z176" s="65"/>
      <c r="AA176" s="65"/>
      <c r="AB176" s="127" t="str">
        <f t="shared" si="19"/>
        <v/>
      </c>
      <c r="AC176" s="65"/>
      <c r="AD176" s="65"/>
      <c r="AE176" s="65"/>
      <c r="AF176" s="129" t="str">
        <f t="shared" si="20"/>
        <v/>
      </c>
      <c r="AG176" s="129"/>
      <c r="AH176" s="129"/>
      <c r="AI176" s="115"/>
    </row>
    <row r="177" spans="1:35" ht="12.75" hidden="1" x14ac:dyDescent="0.25">
      <c r="A177" s="60" t="s">
        <v>51</v>
      </c>
      <c r="B177" s="118" t="str">
        <f>LOOKUP(Table2[[#This Row],[CODIGO]],SITIOS!A$2:A$24,SITIOS!B$2:B$24)</f>
        <v>Maíz Agua Bendita 2</v>
      </c>
      <c r="C177" s="61">
        <v>43521</v>
      </c>
      <c r="D177" s="121" t="str">
        <f t="shared" si="14"/>
        <v>feb-19</v>
      </c>
      <c r="E177" s="246" t="str">
        <f t="shared" si="15"/>
        <v>2019</v>
      </c>
      <c r="F177" s="62">
        <v>0.48055555555555557</v>
      </c>
      <c r="G177" s="63">
        <v>15</v>
      </c>
      <c r="H177" s="63">
        <v>12</v>
      </c>
      <c r="I177" s="63">
        <v>7</v>
      </c>
      <c r="J177" s="63">
        <v>6.8</v>
      </c>
      <c r="K177" s="63">
        <v>7</v>
      </c>
      <c r="L177" s="63">
        <f t="shared" si="16"/>
        <v>6.9</v>
      </c>
      <c r="M177" s="124">
        <f t="shared" si="17"/>
        <v>63.302752293577981</v>
      </c>
      <c r="N177" s="64">
        <v>0</v>
      </c>
      <c r="O177" s="64"/>
      <c r="P177" s="263">
        <f t="shared" si="18"/>
        <v>2</v>
      </c>
      <c r="Q177" s="66">
        <v>55</v>
      </c>
      <c r="R177" s="66">
        <v>30</v>
      </c>
      <c r="S177" s="270"/>
      <c r="T177" s="270"/>
      <c r="U177" s="62">
        <v>0.49027777777777781</v>
      </c>
      <c r="V177" s="65">
        <v>2</v>
      </c>
      <c r="W177" s="65">
        <v>30</v>
      </c>
      <c r="X177" s="65">
        <v>39</v>
      </c>
      <c r="Y177" s="65">
        <v>0</v>
      </c>
      <c r="Z177" s="65">
        <v>11</v>
      </c>
      <c r="AA177" s="65">
        <v>11</v>
      </c>
      <c r="AB177" s="127">
        <f t="shared" si="19"/>
        <v>366.66666666666663</v>
      </c>
      <c r="AC177" s="65">
        <v>0</v>
      </c>
      <c r="AD177" s="65">
        <v>80</v>
      </c>
      <c r="AE177" s="65">
        <v>57</v>
      </c>
      <c r="AF177" s="129">
        <f t="shared" si="20"/>
        <v>2283.333333333333</v>
      </c>
      <c r="AG177" s="129"/>
      <c r="AH177" s="129"/>
      <c r="AI177" s="115"/>
    </row>
    <row r="178" spans="1:35" ht="12.75" hidden="1" x14ac:dyDescent="0.25">
      <c r="A178" s="60" t="s">
        <v>56</v>
      </c>
      <c r="B178" s="118" t="str">
        <f>LOOKUP(Table2[[#This Row],[CODIGO]],SITIOS!A$2:A$24,SITIOS!B$2:B$24)</f>
        <v>El Recodo (Después del Hospital)</v>
      </c>
      <c r="C178" s="61">
        <v>43521</v>
      </c>
      <c r="D178" s="121" t="str">
        <f t="shared" si="14"/>
        <v>feb-19</v>
      </c>
      <c r="E178" s="246" t="str">
        <f t="shared" si="15"/>
        <v>2019</v>
      </c>
      <c r="F178" s="62">
        <v>0.64930555555555558</v>
      </c>
      <c r="G178" s="63">
        <v>18</v>
      </c>
      <c r="H178" s="63">
        <v>15.5</v>
      </c>
      <c r="I178" s="63">
        <v>7.5</v>
      </c>
      <c r="J178" s="63">
        <v>6.6</v>
      </c>
      <c r="K178" s="63">
        <v>6.6</v>
      </c>
      <c r="L178" s="63">
        <f t="shared" si="16"/>
        <v>6.6</v>
      </c>
      <c r="M178" s="124">
        <f t="shared" si="17"/>
        <v>64.705882352941174</v>
      </c>
      <c r="N178" s="64">
        <v>3</v>
      </c>
      <c r="O178" s="64"/>
      <c r="P178" s="263">
        <f t="shared" si="18"/>
        <v>15</v>
      </c>
      <c r="Q178" s="66">
        <v>60</v>
      </c>
      <c r="R178" s="66">
        <v>30</v>
      </c>
      <c r="S178" s="270"/>
      <c r="T178" s="270"/>
      <c r="U178" s="62">
        <v>0.66805555555555562</v>
      </c>
      <c r="V178" s="65">
        <v>1</v>
      </c>
      <c r="W178" s="65">
        <v>30</v>
      </c>
      <c r="X178" s="65">
        <v>39</v>
      </c>
      <c r="Y178" s="65">
        <v>177</v>
      </c>
      <c r="Z178" s="65">
        <v>168</v>
      </c>
      <c r="AA178" s="65">
        <v>170</v>
      </c>
      <c r="AB178" s="127">
        <f t="shared" si="19"/>
        <v>17166.666666666664</v>
      </c>
      <c r="AC178" s="65">
        <v>106</v>
      </c>
      <c r="AD178" s="65">
        <v>112</v>
      </c>
      <c r="AE178" s="65">
        <v>97</v>
      </c>
      <c r="AF178" s="129">
        <f t="shared" si="20"/>
        <v>10500</v>
      </c>
      <c r="AG178" s="129"/>
      <c r="AH178" s="129"/>
      <c r="AI178" s="115"/>
    </row>
    <row r="179" spans="1:35" ht="12.75" hidden="1" x14ac:dyDescent="0.25">
      <c r="A179" s="60" t="s">
        <v>57</v>
      </c>
      <c r="B179" s="118" t="str">
        <f>LOOKUP(Table2[[#This Row],[CODIGO]],SITIOS!A$2:A$24,SITIOS!B$2:B$24)</f>
        <v>Maíz El Capulín 1</v>
      </c>
      <c r="C179" s="61">
        <v>43522</v>
      </c>
      <c r="D179" s="121" t="str">
        <f t="shared" si="14"/>
        <v>feb-19</v>
      </c>
      <c r="E179" s="246" t="str">
        <f t="shared" si="15"/>
        <v>2019</v>
      </c>
      <c r="F179" s="62">
        <v>0.38194444444444442</v>
      </c>
      <c r="G179" s="63">
        <v>9</v>
      </c>
      <c r="H179" s="63">
        <v>9</v>
      </c>
      <c r="I179" s="63">
        <v>6</v>
      </c>
      <c r="J179" s="63">
        <v>5.8</v>
      </c>
      <c r="K179" s="63">
        <v>5.8</v>
      </c>
      <c r="L179" s="63">
        <f t="shared" si="16"/>
        <v>5.8</v>
      </c>
      <c r="M179" s="124">
        <f t="shared" si="17"/>
        <v>50</v>
      </c>
      <c r="N179" s="64">
        <v>5</v>
      </c>
      <c r="O179" s="64"/>
      <c r="P179" s="263">
        <f t="shared" si="18"/>
        <v>25</v>
      </c>
      <c r="Q179" s="66">
        <v>50</v>
      </c>
      <c r="R179" s="66">
        <v>30</v>
      </c>
      <c r="S179" s="270"/>
      <c r="T179" s="270"/>
      <c r="U179" s="62"/>
      <c r="V179" s="65"/>
      <c r="W179" s="65"/>
      <c r="X179" s="65"/>
      <c r="Y179" s="65"/>
      <c r="Z179" s="65"/>
      <c r="AA179" s="65"/>
      <c r="AB179" s="127" t="str">
        <f t="shared" si="19"/>
        <v/>
      </c>
      <c r="AC179" s="65"/>
      <c r="AD179" s="65"/>
      <c r="AE179" s="65"/>
      <c r="AF179" s="129" t="str">
        <f t="shared" si="20"/>
        <v/>
      </c>
      <c r="AG179" s="129"/>
      <c r="AH179" s="129"/>
      <c r="AI179" s="115"/>
    </row>
    <row r="180" spans="1:35" ht="12.75" hidden="1" x14ac:dyDescent="0.25">
      <c r="A180" s="60" t="s">
        <v>58</v>
      </c>
      <c r="B180" s="118" t="str">
        <f>LOOKUP(Table2[[#This Row],[CODIGO]],SITIOS!A$2:A$24,SITIOS!B$2:B$24)</f>
        <v>Maíz  El Capulín 2</v>
      </c>
      <c r="C180" s="61">
        <v>43522</v>
      </c>
      <c r="D180" s="121" t="str">
        <f t="shared" si="14"/>
        <v>feb-19</v>
      </c>
      <c r="E180" s="246" t="str">
        <f t="shared" si="15"/>
        <v>2019</v>
      </c>
      <c r="F180" s="62">
        <v>0.40972222222222227</v>
      </c>
      <c r="G180" s="63">
        <v>13</v>
      </c>
      <c r="H180" s="63">
        <v>11</v>
      </c>
      <c r="I180" s="63">
        <v>7</v>
      </c>
      <c r="J180" s="63">
        <v>7</v>
      </c>
      <c r="K180" s="63">
        <v>7</v>
      </c>
      <c r="L180" s="63">
        <f t="shared" si="16"/>
        <v>7</v>
      </c>
      <c r="M180" s="124">
        <f t="shared" si="17"/>
        <v>63.063063063063062</v>
      </c>
      <c r="N180" s="64">
        <v>0</v>
      </c>
      <c r="O180" s="64"/>
      <c r="P180" s="263">
        <f t="shared" si="18"/>
        <v>2</v>
      </c>
      <c r="Q180" s="66">
        <v>55</v>
      </c>
      <c r="R180" s="66">
        <v>30</v>
      </c>
      <c r="S180" s="270"/>
      <c r="T180" s="270"/>
      <c r="U180" s="62">
        <v>0.4201388888888889</v>
      </c>
      <c r="V180" s="65">
        <v>2</v>
      </c>
      <c r="W180" s="65">
        <v>30</v>
      </c>
      <c r="X180" s="65">
        <v>40</v>
      </c>
      <c r="Y180" s="65">
        <v>0</v>
      </c>
      <c r="Z180" s="65">
        <v>1</v>
      </c>
      <c r="AA180" s="65">
        <v>0</v>
      </c>
      <c r="AB180" s="127">
        <f t="shared" si="19"/>
        <v>16.666666666666664</v>
      </c>
      <c r="AC180" s="65">
        <v>1</v>
      </c>
      <c r="AD180" s="65">
        <v>0</v>
      </c>
      <c r="AE180" s="65">
        <v>1</v>
      </c>
      <c r="AF180" s="129">
        <f t="shared" si="20"/>
        <v>33.333333333333329</v>
      </c>
      <c r="AG180" s="129"/>
      <c r="AH180" s="129"/>
      <c r="AI180" s="115"/>
    </row>
    <row r="181" spans="1:35" ht="12.75" hidden="1" x14ac:dyDescent="0.25">
      <c r="A181" s="60" t="s">
        <v>52</v>
      </c>
      <c r="B181" s="118" t="str">
        <f>LOOKUP(Table2[[#This Row],[CODIGO]],SITIOS!A$2:A$24,SITIOS!B$2:B$24)</f>
        <v>Papa El Potrero 1</v>
      </c>
      <c r="C181" s="61">
        <v>43522</v>
      </c>
      <c r="D181" s="121" t="str">
        <f t="shared" si="14"/>
        <v>feb-19</v>
      </c>
      <c r="E181" s="246" t="str">
        <f t="shared" si="15"/>
        <v>2019</v>
      </c>
      <c r="F181" s="62">
        <v>0.44791666666666669</v>
      </c>
      <c r="G181" s="63">
        <v>16</v>
      </c>
      <c r="H181" s="63">
        <v>13</v>
      </c>
      <c r="I181" s="63">
        <v>7</v>
      </c>
      <c r="J181" s="63">
        <v>7</v>
      </c>
      <c r="K181" s="63">
        <v>7</v>
      </c>
      <c r="L181" s="63">
        <f t="shared" si="16"/>
        <v>7</v>
      </c>
      <c r="M181" s="124">
        <f t="shared" si="17"/>
        <v>66.037735849056617</v>
      </c>
      <c r="N181" s="64">
        <v>0</v>
      </c>
      <c r="O181" s="64"/>
      <c r="P181" s="263">
        <f t="shared" si="18"/>
        <v>2</v>
      </c>
      <c r="Q181" s="66">
        <v>50</v>
      </c>
      <c r="R181" s="66">
        <v>30</v>
      </c>
      <c r="S181" s="270"/>
      <c r="T181" s="270"/>
      <c r="U181" s="62"/>
      <c r="V181" s="65"/>
      <c r="W181" s="65"/>
      <c r="X181" s="65"/>
      <c r="Y181" s="65"/>
      <c r="Z181" s="65"/>
      <c r="AA181" s="65"/>
      <c r="AB181" s="127" t="str">
        <f t="shared" si="19"/>
        <v/>
      </c>
      <c r="AC181" s="65"/>
      <c r="AD181" s="65"/>
      <c r="AE181" s="65"/>
      <c r="AF181" s="129" t="str">
        <f t="shared" si="20"/>
        <v/>
      </c>
      <c r="AG181" s="129"/>
      <c r="AH181" s="129"/>
      <c r="AI181" s="115"/>
    </row>
    <row r="182" spans="1:35" ht="12.75" hidden="1" x14ac:dyDescent="0.25">
      <c r="A182" s="60" t="s">
        <v>53</v>
      </c>
      <c r="B182" s="118" t="str">
        <f>LOOKUP(Table2[[#This Row],[CODIGO]],SITIOS!A$2:A$24,SITIOS!B$2:B$24)</f>
        <v>Papa El Potrero 2</v>
      </c>
      <c r="C182" s="61">
        <v>43522</v>
      </c>
      <c r="D182" s="121" t="str">
        <f t="shared" si="14"/>
        <v>feb-19</v>
      </c>
      <c r="E182" s="246" t="str">
        <f t="shared" si="15"/>
        <v>2019</v>
      </c>
      <c r="F182" s="62">
        <v>0.48125000000000001</v>
      </c>
      <c r="G182" s="63">
        <v>15</v>
      </c>
      <c r="H182" s="63">
        <v>13</v>
      </c>
      <c r="I182" s="63">
        <v>7</v>
      </c>
      <c r="J182" s="63">
        <v>7</v>
      </c>
      <c r="K182" s="63">
        <v>7</v>
      </c>
      <c r="L182" s="63">
        <f t="shared" si="16"/>
        <v>7</v>
      </c>
      <c r="M182" s="124">
        <f t="shared" si="17"/>
        <v>66.037735849056617</v>
      </c>
      <c r="N182" s="64">
        <v>0</v>
      </c>
      <c r="O182" s="64"/>
      <c r="P182" s="263">
        <f t="shared" si="18"/>
        <v>2</v>
      </c>
      <c r="Q182" s="66">
        <v>55</v>
      </c>
      <c r="R182" s="66">
        <v>40</v>
      </c>
      <c r="S182" s="270"/>
      <c r="T182" s="270"/>
      <c r="U182" s="62">
        <v>0.49027777777777781</v>
      </c>
      <c r="V182" s="65">
        <v>2</v>
      </c>
      <c r="W182" s="65">
        <v>30</v>
      </c>
      <c r="X182" s="65">
        <v>39</v>
      </c>
      <c r="Y182" s="65">
        <v>15</v>
      </c>
      <c r="Z182" s="65">
        <v>26</v>
      </c>
      <c r="AA182" s="65">
        <v>23</v>
      </c>
      <c r="AB182" s="127">
        <f t="shared" si="19"/>
        <v>1066.6666666666665</v>
      </c>
      <c r="AC182" s="65">
        <v>7</v>
      </c>
      <c r="AD182" s="65">
        <v>5</v>
      </c>
      <c r="AE182" s="65">
        <v>9</v>
      </c>
      <c r="AF182" s="129">
        <f t="shared" si="20"/>
        <v>350</v>
      </c>
      <c r="AG182" s="129"/>
      <c r="AH182" s="129"/>
      <c r="AI182" s="115"/>
    </row>
    <row r="183" spans="1:35" ht="12.75" hidden="1" x14ac:dyDescent="0.25">
      <c r="A183" s="60" t="s">
        <v>54</v>
      </c>
      <c r="B183" s="118" t="str">
        <f>LOOKUP(Table2[[#This Row],[CODIGO]],SITIOS!A$2:A$24,SITIOS!B$2:B$24)</f>
        <v>Papa la Providencia 1</v>
      </c>
      <c r="C183" s="61">
        <v>43522</v>
      </c>
      <c r="D183" s="121" t="str">
        <f t="shared" si="14"/>
        <v>feb-19</v>
      </c>
      <c r="E183" s="246" t="str">
        <f t="shared" si="15"/>
        <v>2019</v>
      </c>
      <c r="F183" s="62">
        <v>0.54513888888888895</v>
      </c>
      <c r="G183" s="63">
        <v>14.5</v>
      </c>
      <c r="H183" s="63">
        <v>11</v>
      </c>
      <c r="I183" s="63">
        <v>7.5</v>
      </c>
      <c r="J183" s="63">
        <v>7.2</v>
      </c>
      <c r="K183" s="63">
        <v>7.4</v>
      </c>
      <c r="L183" s="63">
        <f t="shared" si="16"/>
        <v>7.3000000000000007</v>
      </c>
      <c r="M183" s="124">
        <f t="shared" si="17"/>
        <v>65.765765765765778</v>
      </c>
      <c r="N183" s="64">
        <v>3</v>
      </c>
      <c r="O183" s="64"/>
      <c r="P183" s="263">
        <f t="shared" si="18"/>
        <v>15</v>
      </c>
      <c r="Q183" s="66">
        <v>35</v>
      </c>
      <c r="R183" s="66">
        <v>20</v>
      </c>
      <c r="S183" s="270"/>
      <c r="T183" s="270"/>
      <c r="U183" s="62"/>
      <c r="V183" s="65"/>
      <c r="W183" s="65"/>
      <c r="X183" s="65"/>
      <c r="Y183" s="65"/>
      <c r="Z183" s="65"/>
      <c r="AA183" s="65"/>
      <c r="AB183" s="127" t="str">
        <f t="shared" si="19"/>
        <v/>
      </c>
      <c r="AC183" s="65"/>
      <c r="AD183" s="65"/>
      <c r="AE183" s="65"/>
      <c r="AF183" s="129" t="str">
        <f t="shared" si="20"/>
        <v/>
      </c>
      <c r="AG183" s="129"/>
      <c r="AH183" s="129"/>
      <c r="AI183" s="115"/>
    </row>
    <row r="184" spans="1:35" ht="12.75" hidden="1" x14ac:dyDescent="0.25">
      <c r="A184" s="60" t="s">
        <v>59</v>
      </c>
      <c r="B184" s="118" t="str">
        <f>LOOKUP(Table2[[#This Row],[CODIGO]],SITIOS!A$2:A$24,SITIOS!B$2:B$24)</f>
        <v>Papa la Providencia 2</v>
      </c>
      <c r="C184" s="61">
        <v>43522</v>
      </c>
      <c r="D184" s="121" t="str">
        <f t="shared" si="14"/>
        <v>feb-19</v>
      </c>
      <c r="E184" s="246" t="str">
        <f t="shared" si="15"/>
        <v>2019</v>
      </c>
      <c r="F184" s="62">
        <v>0.51527777777777783</v>
      </c>
      <c r="G184" s="63">
        <v>14</v>
      </c>
      <c r="H184" s="63">
        <v>16</v>
      </c>
      <c r="I184" s="63">
        <v>7</v>
      </c>
      <c r="J184" s="63">
        <v>5.2</v>
      </c>
      <c r="K184" s="63">
        <v>5.2</v>
      </c>
      <c r="L184" s="63">
        <f t="shared" si="16"/>
        <v>5.2</v>
      </c>
      <c r="M184" s="124">
        <f t="shared" si="17"/>
        <v>52</v>
      </c>
      <c r="N184" s="64">
        <v>0</v>
      </c>
      <c r="O184" s="64"/>
      <c r="P184" s="263">
        <f t="shared" si="18"/>
        <v>2</v>
      </c>
      <c r="Q184" s="66">
        <v>50</v>
      </c>
      <c r="R184" s="66">
        <v>30</v>
      </c>
      <c r="S184" s="270"/>
      <c r="T184" s="270"/>
      <c r="U184" s="62">
        <v>0.52083333333333337</v>
      </c>
      <c r="V184" s="65">
        <v>2</v>
      </c>
      <c r="W184" s="65">
        <v>30</v>
      </c>
      <c r="X184" s="65">
        <v>40</v>
      </c>
      <c r="Y184" s="65">
        <v>18</v>
      </c>
      <c r="Z184" s="65">
        <v>7</v>
      </c>
      <c r="AA184" s="65">
        <v>13</v>
      </c>
      <c r="AB184" s="127">
        <f t="shared" si="19"/>
        <v>633.33333333333326</v>
      </c>
      <c r="AC184" s="65">
        <v>159</v>
      </c>
      <c r="AD184" s="65">
        <v>180</v>
      </c>
      <c r="AE184" s="65">
        <v>222</v>
      </c>
      <c r="AF184" s="129">
        <f t="shared" si="20"/>
        <v>9350</v>
      </c>
      <c r="AG184" s="129"/>
      <c r="AH184" s="129"/>
      <c r="AI184" s="115"/>
    </row>
    <row r="185" spans="1:35" ht="12.75" hidden="1" x14ac:dyDescent="0.25">
      <c r="A185" s="60" t="s">
        <v>42</v>
      </c>
      <c r="B185" s="118" t="str">
        <f>LOOKUP(Table2[[#This Row],[CODIGO]],SITIOS!A$2:A$24,SITIOS!B$2:B$24)</f>
        <v>Planta de tratamiento (Antes)</v>
      </c>
      <c r="C185" s="61">
        <v>43522</v>
      </c>
      <c r="D185" s="121" t="str">
        <f t="shared" si="14"/>
        <v>feb-19</v>
      </c>
      <c r="E185" s="246" t="str">
        <f t="shared" si="15"/>
        <v>2019</v>
      </c>
      <c r="F185" s="62"/>
      <c r="G185" s="63"/>
      <c r="H185" s="63"/>
      <c r="I185" s="63"/>
      <c r="J185" s="63"/>
      <c r="K185" s="63"/>
      <c r="L185" s="63" t="str">
        <f t="shared" si="16"/>
        <v>N/A</v>
      </c>
      <c r="M185" s="124" t="str">
        <f t="shared" si="17"/>
        <v>N/A</v>
      </c>
      <c r="N185" s="64"/>
      <c r="O185" s="64"/>
      <c r="P185" s="263">
        <f t="shared" si="18"/>
        <v>0</v>
      </c>
      <c r="Q185" s="66"/>
      <c r="R185" s="66"/>
      <c r="S185" s="270"/>
      <c r="T185" s="270"/>
      <c r="U185" s="62">
        <v>0.70833333333333337</v>
      </c>
      <c r="V185" s="65">
        <v>1</v>
      </c>
      <c r="W185" s="65">
        <v>30</v>
      </c>
      <c r="X185" s="65">
        <v>39</v>
      </c>
      <c r="Y185" s="65">
        <v>16</v>
      </c>
      <c r="Z185" s="65">
        <v>15</v>
      </c>
      <c r="AA185" s="65">
        <v>15</v>
      </c>
      <c r="AB185" s="127">
        <f t="shared" si="19"/>
        <v>1533.3333333333335</v>
      </c>
      <c r="AC185" s="65">
        <v>4</v>
      </c>
      <c r="AD185" s="65">
        <v>6</v>
      </c>
      <c r="AE185" s="65">
        <v>5</v>
      </c>
      <c r="AF185" s="129">
        <f t="shared" si="20"/>
        <v>500</v>
      </c>
      <c r="AG185" s="129"/>
      <c r="AH185" s="129"/>
      <c r="AI185" s="115" t="s">
        <v>156</v>
      </c>
    </row>
    <row r="186" spans="1:35" ht="12.75" hidden="1" x14ac:dyDescent="0.25">
      <c r="A186" s="60" t="s">
        <v>43</v>
      </c>
      <c r="B186" s="118" t="str">
        <f>LOOKUP(Table2[[#This Row],[CODIGO]],SITIOS!A$2:A$24,SITIOS!B$2:B$24)</f>
        <v>Planta de tratamiento (Después)</v>
      </c>
      <c r="C186" s="61">
        <v>43522</v>
      </c>
      <c r="D186" s="121" t="str">
        <f t="shared" si="14"/>
        <v>feb-19</v>
      </c>
      <c r="E186" s="246" t="str">
        <f t="shared" si="15"/>
        <v>2019</v>
      </c>
      <c r="F186" s="62">
        <v>0.64236111111111105</v>
      </c>
      <c r="G186" s="63">
        <v>22</v>
      </c>
      <c r="H186" s="63">
        <v>17</v>
      </c>
      <c r="I186" s="63">
        <v>7</v>
      </c>
      <c r="J186" s="63">
        <v>6.1</v>
      </c>
      <c r="K186" s="63">
        <v>6.2</v>
      </c>
      <c r="L186" s="63">
        <f t="shared" si="16"/>
        <v>6.15</v>
      </c>
      <c r="M186" s="124">
        <f t="shared" si="17"/>
        <v>62.755102040816325</v>
      </c>
      <c r="N186" s="64">
        <v>3</v>
      </c>
      <c r="O186" s="64"/>
      <c r="P186" s="263">
        <f t="shared" si="18"/>
        <v>15</v>
      </c>
      <c r="Q186" s="66">
        <v>50</v>
      </c>
      <c r="R186" s="66">
        <v>30</v>
      </c>
      <c r="S186" s="270"/>
      <c r="T186" s="270"/>
      <c r="U186" s="62">
        <v>0.67013888888888884</v>
      </c>
      <c r="V186" s="65">
        <v>1</v>
      </c>
      <c r="W186" s="65">
        <v>30</v>
      </c>
      <c r="X186" s="65">
        <v>40</v>
      </c>
      <c r="Y186" s="65">
        <v>8</v>
      </c>
      <c r="Z186" s="65">
        <v>1</v>
      </c>
      <c r="AA186" s="65">
        <v>0</v>
      </c>
      <c r="AB186" s="127">
        <f t="shared" si="19"/>
        <v>300</v>
      </c>
      <c r="AC186" s="65">
        <v>5</v>
      </c>
      <c r="AD186" s="65">
        <v>0</v>
      </c>
      <c r="AE186" s="65">
        <v>0</v>
      </c>
      <c r="AF186" s="129">
        <f t="shared" si="20"/>
        <v>166.66666666666669</v>
      </c>
      <c r="AG186" s="129"/>
      <c r="AH186" s="129"/>
      <c r="AI186" s="115"/>
    </row>
    <row r="187" spans="1:35" ht="12.75" hidden="1" x14ac:dyDescent="0.25">
      <c r="A187" s="60" t="s">
        <v>46</v>
      </c>
      <c r="B187" s="118" t="str">
        <f>LOOKUP(Table2[[#This Row],[CODIGO]],SITIOS!A$2:A$24,SITIOS!B$2:B$24)</f>
        <v>Haba Rincón de Guadalupe 1</v>
      </c>
      <c r="C187" s="61">
        <v>43543</v>
      </c>
      <c r="D187" s="121" t="str">
        <f t="shared" si="14"/>
        <v>mar-19</v>
      </c>
      <c r="E187" s="246" t="str">
        <f t="shared" si="15"/>
        <v>2019</v>
      </c>
      <c r="F187" s="62">
        <v>0.51111111111111118</v>
      </c>
      <c r="G187" s="63">
        <v>17</v>
      </c>
      <c r="H187" s="63">
        <v>12</v>
      </c>
      <c r="I187" s="63">
        <v>7</v>
      </c>
      <c r="J187" s="63">
        <v>7.2</v>
      </c>
      <c r="K187" s="63">
        <v>7.2</v>
      </c>
      <c r="L187" s="63">
        <f t="shared" si="16"/>
        <v>7.2</v>
      </c>
      <c r="M187" s="124">
        <f t="shared" si="17"/>
        <v>66.055045871559642</v>
      </c>
      <c r="N187" s="64">
        <v>0</v>
      </c>
      <c r="O187" s="64"/>
      <c r="P187" s="263">
        <f t="shared" si="18"/>
        <v>2</v>
      </c>
      <c r="Q187" s="66">
        <v>55</v>
      </c>
      <c r="R187" s="66">
        <v>20</v>
      </c>
      <c r="S187" s="270"/>
      <c r="T187" s="270"/>
      <c r="U187" s="62"/>
      <c r="V187" s="65"/>
      <c r="W187" s="65"/>
      <c r="X187" s="65"/>
      <c r="Y187" s="65"/>
      <c r="Z187" s="65"/>
      <c r="AA187" s="65"/>
      <c r="AB187" s="127" t="str">
        <f t="shared" si="19"/>
        <v/>
      </c>
      <c r="AC187" s="65"/>
      <c r="AD187" s="65"/>
      <c r="AE187" s="65"/>
      <c r="AF187" s="129" t="str">
        <f t="shared" si="20"/>
        <v/>
      </c>
      <c r="AG187" s="129"/>
      <c r="AH187" s="129"/>
      <c r="AI187" s="115"/>
    </row>
    <row r="188" spans="1:35" ht="12.75" hidden="1" x14ac:dyDescent="0.25">
      <c r="A188" s="60" t="s">
        <v>47</v>
      </c>
      <c r="B188" s="118" t="str">
        <f>LOOKUP(Table2[[#This Row],[CODIGO]],SITIOS!A$2:A$24,SITIOS!B$2:B$24)</f>
        <v>Haba Rincón de Guadalupe 2</v>
      </c>
      <c r="C188" s="61">
        <v>43543</v>
      </c>
      <c r="D188" s="121" t="str">
        <f t="shared" si="14"/>
        <v>mar-19</v>
      </c>
      <c r="E188" s="246" t="str">
        <f t="shared" si="15"/>
        <v>2019</v>
      </c>
      <c r="F188" s="62">
        <v>0.57986111111111105</v>
      </c>
      <c r="G188" s="63">
        <v>19.5</v>
      </c>
      <c r="H188" s="63">
        <v>14</v>
      </c>
      <c r="I188" s="63">
        <v>7</v>
      </c>
      <c r="J188" s="63">
        <v>6.2</v>
      </c>
      <c r="K188" s="63">
        <v>6.4</v>
      </c>
      <c r="L188" s="63">
        <f t="shared" si="16"/>
        <v>6.3000000000000007</v>
      </c>
      <c r="M188" s="124">
        <f t="shared" si="17"/>
        <v>60.57692307692308</v>
      </c>
      <c r="N188" s="64">
        <v>2</v>
      </c>
      <c r="O188" s="64"/>
      <c r="P188" s="263">
        <f t="shared" si="18"/>
        <v>10</v>
      </c>
      <c r="Q188" s="66">
        <v>50</v>
      </c>
      <c r="R188" s="66">
        <v>40</v>
      </c>
      <c r="S188" s="270"/>
      <c r="T188" s="270"/>
      <c r="U188" s="62">
        <v>0.59375</v>
      </c>
      <c r="V188" s="65">
        <v>2</v>
      </c>
      <c r="W188" s="65">
        <v>33</v>
      </c>
      <c r="X188" s="65">
        <v>39</v>
      </c>
      <c r="Y188" s="65">
        <v>23</v>
      </c>
      <c r="Z188" s="65">
        <v>20</v>
      </c>
      <c r="AA188" s="65">
        <v>17</v>
      </c>
      <c r="AB188" s="127">
        <f t="shared" si="19"/>
        <v>1000</v>
      </c>
      <c r="AC188" s="65">
        <v>250</v>
      </c>
      <c r="AD188" s="65">
        <v>250</v>
      </c>
      <c r="AE188" s="65">
        <v>250</v>
      </c>
      <c r="AF188" s="129">
        <f t="shared" si="20"/>
        <v>12500</v>
      </c>
      <c r="AG188" s="129"/>
      <c r="AH188" s="129"/>
      <c r="AI188" s="115"/>
    </row>
    <row r="189" spans="1:35" ht="12.75" hidden="1" x14ac:dyDescent="0.25">
      <c r="A189" s="60" t="s">
        <v>44</v>
      </c>
      <c r="B189" s="118" t="str">
        <f>LOOKUP(Table2[[#This Row],[CODIGO]],SITIOS!A$2:A$24,SITIOS!B$2:B$24)</f>
        <v>Haba San Lucas 1</v>
      </c>
      <c r="C189" s="61">
        <v>43543</v>
      </c>
      <c r="D189" s="121" t="str">
        <f t="shared" si="14"/>
        <v>mar-19</v>
      </c>
      <c r="E189" s="246" t="str">
        <f t="shared" si="15"/>
        <v>2019</v>
      </c>
      <c r="F189" s="62">
        <v>0.63194444444444442</v>
      </c>
      <c r="G189" s="63">
        <v>19.5</v>
      </c>
      <c r="H189" s="63">
        <v>14</v>
      </c>
      <c r="I189" s="63">
        <v>7</v>
      </c>
      <c r="J189" s="63">
        <v>6.2</v>
      </c>
      <c r="K189" s="63">
        <v>6.4</v>
      </c>
      <c r="L189" s="63">
        <f t="shared" si="16"/>
        <v>6.3000000000000007</v>
      </c>
      <c r="M189" s="124">
        <f t="shared" si="17"/>
        <v>60.57692307692308</v>
      </c>
      <c r="N189" s="64">
        <v>2</v>
      </c>
      <c r="O189" s="64"/>
      <c r="P189" s="263">
        <f t="shared" si="18"/>
        <v>10</v>
      </c>
      <c r="Q189" s="66">
        <v>70</v>
      </c>
      <c r="R189" s="66">
        <v>40</v>
      </c>
      <c r="S189" s="270"/>
      <c r="T189" s="270"/>
      <c r="U189" s="62"/>
      <c r="V189" s="65"/>
      <c r="W189" s="65"/>
      <c r="X189" s="65"/>
      <c r="Y189" s="65"/>
      <c r="Z189" s="65"/>
      <c r="AA189" s="65"/>
      <c r="AB189" s="127" t="str">
        <f t="shared" si="19"/>
        <v/>
      </c>
      <c r="AC189" s="65"/>
      <c r="AD189" s="65"/>
      <c r="AE189" s="65"/>
      <c r="AF189" s="129" t="str">
        <f t="shared" si="20"/>
        <v/>
      </c>
      <c r="AG189" s="129"/>
      <c r="AH189" s="129"/>
      <c r="AI189" s="115"/>
    </row>
    <row r="190" spans="1:35" ht="12.75" hidden="1" x14ac:dyDescent="0.25">
      <c r="A190" s="60" t="s">
        <v>45</v>
      </c>
      <c r="B190" s="118" t="str">
        <f>LOOKUP(Table2[[#This Row],[CODIGO]],SITIOS!A$2:A$24,SITIOS!B$2:B$24)</f>
        <v>Haba San Lucas 2</v>
      </c>
      <c r="C190" s="61">
        <v>43543</v>
      </c>
      <c r="D190" s="121" t="str">
        <f t="shared" si="14"/>
        <v>mar-19</v>
      </c>
      <c r="E190" s="246" t="str">
        <f t="shared" si="15"/>
        <v>2019</v>
      </c>
      <c r="F190" s="62">
        <v>0.66666666666666663</v>
      </c>
      <c r="G190" s="63">
        <v>17.5</v>
      </c>
      <c r="H190" s="63">
        <v>14</v>
      </c>
      <c r="I190" s="63">
        <v>7.5</v>
      </c>
      <c r="J190" s="63">
        <v>6.4</v>
      </c>
      <c r="K190" s="63">
        <v>6.4</v>
      </c>
      <c r="L190" s="63">
        <f t="shared" si="16"/>
        <v>6.4</v>
      </c>
      <c r="M190" s="124">
        <f t="shared" si="17"/>
        <v>61.53846153846154</v>
      </c>
      <c r="N190" s="64">
        <v>3</v>
      </c>
      <c r="O190" s="64"/>
      <c r="P190" s="263">
        <f t="shared" si="18"/>
        <v>15</v>
      </c>
      <c r="Q190" s="66">
        <v>55</v>
      </c>
      <c r="R190" s="66">
        <v>40</v>
      </c>
      <c r="S190" s="270"/>
      <c r="T190" s="270"/>
      <c r="U190" s="62">
        <v>0.68055555555555547</v>
      </c>
      <c r="V190" s="65">
        <v>2</v>
      </c>
      <c r="W190" s="65">
        <v>33</v>
      </c>
      <c r="X190" s="65">
        <v>39</v>
      </c>
      <c r="Y190" s="65">
        <v>1</v>
      </c>
      <c r="Z190" s="65">
        <v>3</v>
      </c>
      <c r="AA190" s="65">
        <v>1</v>
      </c>
      <c r="AB190" s="127">
        <f t="shared" si="19"/>
        <v>83.333333333333343</v>
      </c>
      <c r="AC190" s="65">
        <v>250</v>
      </c>
      <c r="AD190" s="65">
        <v>250</v>
      </c>
      <c r="AE190" s="65">
        <v>250</v>
      </c>
      <c r="AF190" s="129">
        <f t="shared" si="20"/>
        <v>12500</v>
      </c>
      <c r="AG190" s="129"/>
      <c r="AH190" s="129"/>
      <c r="AI190" s="115"/>
    </row>
    <row r="191" spans="1:35" ht="12.75" hidden="1" x14ac:dyDescent="0.25">
      <c r="A191" s="60" t="s">
        <v>48</v>
      </c>
      <c r="B191" s="118" t="str">
        <f>LOOKUP(Table2[[#This Row],[CODIGO]],SITIOS!A$2:A$24,SITIOS!B$2:B$24)</f>
        <v>Maíz Agua Bendita 1</v>
      </c>
      <c r="C191" s="61">
        <v>43543</v>
      </c>
      <c r="D191" s="121" t="str">
        <f t="shared" si="14"/>
        <v>mar-19</v>
      </c>
      <c r="E191" s="246" t="str">
        <f t="shared" si="15"/>
        <v>2019</v>
      </c>
      <c r="F191" s="62">
        <v>0.4236111111111111</v>
      </c>
      <c r="G191" s="63">
        <v>13</v>
      </c>
      <c r="H191" s="63">
        <v>9</v>
      </c>
      <c r="I191" s="63">
        <v>7</v>
      </c>
      <c r="J191" s="63">
        <v>7</v>
      </c>
      <c r="K191" s="63">
        <v>7</v>
      </c>
      <c r="L191" s="63">
        <f t="shared" si="16"/>
        <v>7</v>
      </c>
      <c r="M191" s="124">
        <f t="shared" si="17"/>
        <v>60.344827586206897</v>
      </c>
      <c r="N191" s="64">
        <v>0</v>
      </c>
      <c r="O191" s="64"/>
      <c r="P191" s="263">
        <f t="shared" si="18"/>
        <v>2</v>
      </c>
      <c r="Q191" s="66">
        <v>45</v>
      </c>
      <c r="R191" s="66">
        <v>50</v>
      </c>
      <c r="S191" s="270"/>
      <c r="T191" s="270"/>
      <c r="U191" s="62"/>
      <c r="V191" s="65"/>
      <c r="W191" s="65"/>
      <c r="X191" s="65"/>
      <c r="Y191" s="65"/>
      <c r="Z191" s="65"/>
      <c r="AA191" s="65"/>
      <c r="AB191" s="127" t="str">
        <f t="shared" si="19"/>
        <v/>
      </c>
      <c r="AC191" s="65"/>
      <c r="AD191" s="65"/>
      <c r="AE191" s="65"/>
      <c r="AF191" s="129" t="str">
        <f t="shared" si="20"/>
        <v/>
      </c>
      <c r="AG191" s="129"/>
      <c r="AH191" s="129"/>
      <c r="AI191" s="115"/>
    </row>
    <row r="192" spans="1:35" ht="12.75" hidden="1" x14ac:dyDescent="0.25">
      <c r="A192" s="60" t="s">
        <v>51</v>
      </c>
      <c r="B192" s="118" t="str">
        <f>LOOKUP(Table2[[#This Row],[CODIGO]],SITIOS!A$2:A$24,SITIOS!B$2:B$24)</f>
        <v>Maíz Agua Bendita 2</v>
      </c>
      <c r="C192" s="61">
        <v>43543</v>
      </c>
      <c r="D192" s="121" t="str">
        <f t="shared" si="14"/>
        <v>mar-19</v>
      </c>
      <c r="E192" s="246" t="str">
        <f t="shared" si="15"/>
        <v>2019</v>
      </c>
      <c r="F192" s="62">
        <v>0.45624999999999999</v>
      </c>
      <c r="G192" s="63">
        <v>14</v>
      </c>
      <c r="H192" s="63">
        <v>11</v>
      </c>
      <c r="I192" s="63">
        <v>7</v>
      </c>
      <c r="J192" s="63">
        <v>6.6</v>
      </c>
      <c r="K192" s="63">
        <v>6.8</v>
      </c>
      <c r="L192" s="63">
        <f t="shared" si="16"/>
        <v>6.6999999999999993</v>
      </c>
      <c r="M192" s="124">
        <f t="shared" si="17"/>
        <v>60.360360360360353</v>
      </c>
      <c r="N192" s="64">
        <v>2</v>
      </c>
      <c r="O192" s="64"/>
      <c r="P192" s="263">
        <f t="shared" si="18"/>
        <v>10</v>
      </c>
      <c r="Q192" s="66">
        <v>60</v>
      </c>
      <c r="R192" s="66">
        <v>50</v>
      </c>
      <c r="S192" s="270"/>
      <c r="T192" s="270"/>
      <c r="U192" s="62">
        <v>0.47569444444444442</v>
      </c>
      <c r="V192" s="65">
        <v>2</v>
      </c>
      <c r="W192" s="65">
        <v>33</v>
      </c>
      <c r="X192" s="65">
        <v>39</v>
      </c>
      <c r="Y192" s="65">
        <v>0</v>
      </c>
      <c r="Z192" s="65">
        <v>0</v>
      </c>
      <c r="AA192" s="65">
        <v>0</v>
      </c>
      <c r="AB192" s="127">
        <f t="shared" si="19"/>
        <v>0</v>
      </c>
      <c r="AC192" s="65">
        <v>30</v>
      </c>
      <c r="AD192" s="65">
        <v>15</v>
      </c>
      <c r="AE192" s="65">
        <v>17</v>
      </c>
      <c r="AF192" s="129">
        <f t="shared" si="20"/>
        <v>1033.3333333333335</v>
      </c>
      <c r="AG192" s="129"/>
      <c r="AH192" s="129"/>
      <c r="AI192" s="115"/>
    </row>
    <row r="193" spans="1:35" ht="12.75" hidden="1" x14ac:dyDescent="0.25">
      <c r="A193" s="60" t="s">
        <v>57</v>
      </c>
      <c r="B193" s="118" t="str">
        <f>LOOKUP(Table2[[#This Row],[CODIGO]],SITIOS!A$2:A$24,SITIOS!B$2:B$24)</f>
        <v>Maíz El Capulín 1</v>
      </c>
      <c r="C193" s="61">
        <v>43543</v>
      </c>
      <c r="D193" s="121" t="str">
        <f t="shared" si="14"/>
        <v>mar-19</v>
      </c>
      <c r="E193" s="246" t="str">
        <f t="shared" si="15"/>
        <v>2019</v>
      </c>
      <c r="F193" s="62">
        <v>0.40625</v>
      </c>
      <c r="G193" s="63">
        <v>11</v>
      </c>
      <c r="H193" s="63">
        <v>11</v>
      </c>
      <c r="I193" s="63">
        <v>7</v>
      </c>
      <c r="J193" s="63">
        <v>6.6</v>
      </c>
      <c r="K193" s="63">
        <v>6.8</v>
      </c>
      <c r="L193" s="63">
        <f t="shared" si="16"/>
        <v>6.6999999999999993</v>
      </c>
      <c r="M193" s="124">
        <f t="shared" si="17"/>
        <v>60.360360360360353</v>
      </c>
      <c r="N193" s="64">
        <v>1</v>
      </c>
      <c r="O193" s="64"/>
      <c r="P193" s="263">
        <f t="shared" si="18"/>
        <v>5</v>
      </c>
      <c r="Q193" s="66">
        <v>35</v>
      </c>
      <c r="R193" s="66">
        <v>30</v>
      </c>
      <c r="S193" s="270"/>
      <c r="T193" s="270"/>
      <c r="U193" s="62"/>
      <c r="V193" s="65"/>
      <c r="W193" s="65"/>
      <c r="X193" s="65"/>
      <c r="Y193" s="65"/>
      <c r="Z193" s="65"/>
      <c r="AA193" s="65"/>
      <c r="AB193" s="127" t="str">
        <f t="shared" si="19"/>
        <v/>
      </c>
      <c r="AC193" s="65"/>
      <c r="AD193" s="65"/>
      <c r="AE193" s="65"/>
      <c r="AF193" s="129" t="str">
        <f t="shared" si="20"/>
        <v/>
      </c>
      <c r="AG193" s="129"/>
      <c r="AH193" s="129"/>
      <c r="AI193" s="115"/>
    </row>
    <row r="194" spans="1:35" ht="12.75" hidden="1" x14ac:dyDescent="0.25">
      <c r="A194" s="60" t="s">
        <v>58</v>
      </c>
      <c r="B194" s="118" t="str">
        <f>LOOKUP(Table2[[#This Row],[CODIGO]],SITIOS!A$2:A$24,SITIOS!B$2:B$24)</f>
        <v>Maíz  El Capulín 2</v>
      </c>
      <c r="C194" s="61">
        <v>43543</v>
      </c>
      <c r="D194" s="121" t="str">
        <f t="shared" ref="D194:D257" si="21">TEXT(C194,"mmm-aa")</f>
        <v>mar-19</v>
      </c>
      <c r="E194" s="246" t="str">
        <f t="shared" ref="E194:E257" si="22">TEXT(D194,"aaaa")</f>
        <v>2019</v>
      </c>
      <c r="F194" s="62">
        <v>0.43055555555555558</v>
      </c>
      <c r="G194" s="63">
        <v>11</v>
      </c>
      <c r="H194" s="63">
        <v>11</v>
      </c>
      <c r="I194" s="63">
        <v>7</v>
      </c>
      <c r="J194" s="63">
        <v>6.8</v>
      </c>
      <c r="K194" s="63">
        <v>7</v>
      </c>
      <c r="L194" s="63">
        <f t="shared" ref="L194:L257" si="23">IF(AND(J194="",K194=""),"N/A",AVERAGE(J194:K194))</f>
        <v>6.9</v>
      </c>
      <c r="M194" s="124">
        <f t="shared" ref="M194:M257" si="24">IF(L194="N/A","N/A",IF(AND(H194&gt;=5,H194&lt;6),(L194/12.8)*100,IF(AND(H194&gt;=6,H194&lt;7),(L194/12.5)*100,IF(AND(H194&gt;=7,H194&lt;8),(L194/12.2)*100,IF(AND(H194&gt;=8,H194&lt;9),(L194/11.9)*100,IF(AND(H194&gt;=9,H194&lt;10),(L194/11.6)*100,IF(AND(H194&gt;=10,H194&lt;11),(L194/11.3)*100,IF(AND(H194&gt;=11,H194&lt;12),(L194/11.1)*100,IF(AND(H194&gt;=12,H194&lt;13),(L194/10.9)*100,IF(AND(H194&gt;=13,H194&lt;14),(L194/10.6)*100,IF(AND(H194&gt;=14,H194&lt;15),(L194/10.4)*100,IF(AND(H194&gt;=15,H194&lt;16),(L194/10.2)*100,IF(AND(H194&gt;=16,H194&lt;17),(L194/10)*100,IF(AND(H194&gt;=17,H194&lt;18),(L194/9.8)*100,IF(AND(H194&gt;=18,H194&lt;19),(L194/9.6)*100,IF(AND(H194&gt;=19,H194&lt;20),(L194/9.4)*100,IF(AND(H194&gt;=20,H194&lt;21),(L194/9.2)*100,IF(AND(H194&gt;=21,H194&lt;22),(L194/9)*100,IF(AND(H194&gt;=22,H194&lt;23),(L194/8.9)*100,IF(AND(H194&gt;=23,H194&lt;24),(L194/8.7)*100,IF(AND(H194&gt;=24,H194&lt;25),(L194/8.6)*100,IF(AND(H194&gt;=25,H194&lt;26),(L194/8.4)*100,IF(AND(H194&gt;=26,H194&lt;27),(L194/8.2)*100,IF(AND(H194&gt;=27,H194&lt;28),(L194/8.1)*100,IF(AND(H194&gt;=28,H194&lt;29),(L194/7.9)*100,IF(AND(H194&gt;=29,H194&lt;30),(L194/7.8)*100,(L194/7.7)*100))))))))))))))))))))))))))</f>
        <v>62.162162162162168</v>
      </c>
      <c r="N194" s="64">
        <v>1</v>
      </c>
      <c r="O194" s="64"/>
      <c r="P194" s="263">
        <f t="shared" ref="P194:P257" si="25">IF(N194="MUY TURBIA","MUY TURBIA",IF(N194&gt;0,N194*5,IF(N194="",O194*10,2)))</f>
        <v>5</v>
      </c>
      <c r="Q194" s="66">
        <v>40</v>
      </c>
      <c r="R194" s="66">
        <v>30</v>
      </c>
      <c r="S194" s="270"/>
      <c r="T194" s="270"/>
      <c r="U194" s="62">
        <v>0.44097222222222227</v>
      </c>
      <c r="V194" s="65">
        <v>2</v>
      </c>
      <c r="W194" s="65">
        <v>33</v>
      </c>
      <c r="X194" s="65">
        <v>41</v>
      </c>
      <c r="Y194" s="65">
        <v>1</v>
      </c>
      <c r="Z194" s="65">
        <v>0</v>
      </c>
      <c r="AA194" s="65">
        <v>0</v>
      </c>
      <c r="AB194" s="127">
        <f t="shared" ref="AB194:AB257" si="26">IF($V194&lt;&gt;"",((Y194+Z194+AA194)/3)*100/$V194,"")</f>
        <v>16.666666666666664</v>
      </c>
      <c r="AC194" s="65">
        <v>35</v>
      </c>
      <c r="AD194" s="65">
        <v>17</v>
      </c>
      <c r="AE194" s="65">
        <v>22</v>
      </c>
      <c r="AF194" s="129">
        <f t="shared" ref="AF194:AF257" si="27">IF($V194&lt;&gt;"",((AC194+AD194+AE194)/3)*100/$V194,"")</f>
        <v>1233.3333333333335</v>
      </c>
      <c r="AG194" s="129"/>
      <c r="AH194" s="129"/>
      <c r="AI194" s="115"/>
    </row>
    <row r="195" spans="1:35" ht="12.75" hidden="1" x14ac:dyDescent="0.25">
      <c r="A195" s="60" t="s">
        <v>52</v>
      </c>
      <c r="B195" s="118" t="str">
        <f>LOOKUP(Table2[[#This Row],[CODIGO]],SITIOS!A$2:A$24,SITIOS!B$2:B$24)</f>
        <v>Papa El Potrero 1</v>
      </c>
      <c r="C195" s="61">
        <v>43543</v>
      </c>
      <c r="D195" s="121" t="str">
        <f t="shared" si="21"/>
        <v>mar-19</v>
      </c>
      <c r="E195" s="246" t="str">
        <f t="shared" si="22"/>
        <v>2019</v>
      </c>
      <c r="F195" s="62">
        <v>0.46180555555555558</v>
      </c>
      <c r="G195" s="63">
        <v>11</v>
      </c>
      <c r="H195" s="63">
        <v>12</v>
      </c>
      <c r="I195" s="63">
        <v>7</v>
      </c>
      <c r="J195" s="63">
        <v>7.2</v>
      </c>
      <c r="K195" s="63">
        <v>7.2</v>
      </c>
      <c r="L195" s="63">
        <f t="shared" si="23"/>
        <v>7.2</v>
      </c>
      <c r="M195" s="124">
        <f t="shared" si="24"/>
        <v>66.055045871559642</v>
      </c>
      <c r="N195" s="64">
        <v>1</v>
      </c>
      <c r="O195" s="64"/>
      <c r="P195" s="263">
        <f t="shared" si="25"/>
        <v>5</v>
      </c>
      <c r="Q195" s="66">
        <v>40</v>
      </c>
      <c r="R195" s="66">
        <v>40</v>
      </c>
      <c r="S195" s="270"/>
      <c r="T195" s="270"/>
      <c r="U195" s="62"/>
      <c r="V195" s="65"/>
      <c r="W195" s="65"/>
      <c r="X195" s="65"/>
      <c r="Y195" s="65"/>
      <c r="Z195" s="65"/>
      <c r="AA195" s="65"/>
      <c r="AB195" s="127" t="str">
        <f t="shared" si="26"/>
        <v/>
      </c>
      <c r="AC195" s="65"/>
      <c r="AD195" s="65"/>
      <c r="AE195" s="65"/>
      <c r="AF195" s="129" t="str">
        <f t="shared" si="27"/>
        <v/>
      </c>
      <c r="AG195" s="129"/>
      <c r="AH195" s="129"/>
      <c r="AI195" s="115"/>
    </row>
    <row r="196" spans="1:35" ht="12.75" hidden="1" x14ac:dyDescent="0.25">
      <c r="A196" s="60" t="s">
        <v>53</v>
      </c>
      <c r="B196" s="118" t="str">
        <f>LOOKUP(Table2[[#This Row],[CODIGO]],SITIOS!A$2:A$24,SITIOS!B$2:B$24)</f>
        <v>Papa El Potrero 2</v>
      </c>
      <c r="C196" s="61">
        <v>43543</v>
      </c>
      <c r="D196" s="121" t="str">
        <f t="shared" si="21"/>
        <v>mar-19</v>
      </c>
      <c r="E196" s="246" t="str">
        <f t="shared" si="22"/>
        <v>2019</v>
      </c>
      <c r="F196" s="62">
        <v>0.49305555555555558</v>
      </c>
      <c r="G196" s="63">
        <v>14</v>
      </c>
      <c r="H196" s="63">
        <v>12</v>
      </c>
      <c r="I196" s="63">
        <v>7</v>
      </c>
      <c r="J196" s="63">
        <v>7.2</v>
      </c>
      <c r="K196" s="63">
        <v>7.4</v>
      </c>
      <c r="L196" s="63">
        <f t="shared" si="23"/>
        <v>7.3000000000000007</v>
      </c>
      <c r="M196" s="124">
        <f t="shared" si="24"/>
        <v>66.972477064220186</v>
      </c>
      <c r="N196" s="64">
        <v>3</v>
      </c>
      <c r="O196" s="64"/>
      <c r="P196" s="263">
        <f t="shared" si="25"/>
        <v>15</v>
      </c>
      <c r="Q196" s="66">
        <v>45</v>
      </c>
      <c r="R196" s="66">
        <v>30</v>
      </c>
      <c r="S196" s="270"/>
      <c r="T196" s="270"/>
      <c r="U196" s="62">
        <v>0.50694444444444442</v>
      </c>
      <c r="V196" s="65">
        <v>2</v>
      </c>
      <c r="W196" s="65">
        <v>33</v>
      </c>
      <c r="X196" s="65">
        <v>41</v>
      </c>
      <c r="Y196" s="65">
        <v>30</v>
      </c>
      <c r="Z196" s="65">
        <v>35</v>
      </c>
      <c r="AA196" s="65">
        <v>37</v>
      </c>
      <c r="AB196" s="127">
        <f t="shared" si="26"/>
        <v>1700</v>
      </c>
      <c r="AC196" s="65">
        <v>107</v>
      </c>
      <c r="AD196" s="65">
        <v>119</v>
      </c>
      <c r="AE196" s="65">
        <v>101</v>
      </c>
      <c r="AF196" s="129">
        <f t="shared" si="27"/>
        <v>5450</v>
      </c>
      <c r="AG196" s="129"/>
      <c r="AH196" s="129"/>
      <c r="AI196" s="115"/>
    </row>
    <row r="197" spans="1:35" ht="12.75" hidden="1" x14ac:dyDescent="0.25">
      <c r="A197" s="60" t="s">
        <v>54</v>
      </c>
      <c r="B197" s="118" t="str">
        <f>LOOKUP(Table2[[#This Row],[CODIGO]],SITIOS!A$2:A$24,SITIOS!B$2:B$24)</f>
        <v>Papa la Providencia 1</v>
      </c>
      <c r="C197" s="61">
        <v>43543</v>
      </c>
      <c r="D197" s="121" t="str">
        <f t="shared" si="21"/>
        <v>mar-19</v>
      </c>
      <c r="E197" s="246" t="str">
        <f t="shared" si="22"/>
        <v>2019</v>
      </c>
      <c r="F197" s="62">
        <v>0.54513888888888895</v>
      </c>
      <c r="G197" s="63">
        <v>16</v>
      </c>
      <c r="H197" s="63">
        <v>12</v>
      </c>
      <c r="I197" s="63">
        <v>7.5</v>
      </c>
      <c r="J197" s="63">
        <v>8.4</v>
      </c>
      <c r="K197" s="63">
        <v>8.4</v>
      </c>
      <c r="L197" s="63">
        <f t="shared" si="23"/>
        <v>8.4</v>
      </c>
      <c r="M197" s="124">
        <f t="shared" si="24"/>
        <v>77.064220183486242</v>
      </c>
      <c r="N197" s="64">
        <v>1</v>
      </c>
      <c r="O197" s="64"/>
      <c r="P197" s="263">
        <f t="shared" si="25"/>
        <v>5</v>
      </c>
      <c r="Q197" s="66">
        <v>30</v>
      </c>
      <c r="R197" s="66">
        <v>30</v>
      </c>
      <c r="S197" s="270"/>
      <c r="T197" s="270"/>
      <c r="U197" s="62"/>
      <c r="V197" s="65"/>
      <c r="W197" s="65"/>
      <c r="X197" s="65"/>
      <c r="Y197" s="65"/>
      <c r="Z197" s="65"/>
      <c r="AA197" s="65"/>
      <c r="AB197" s="127" t="str">
        <f t="shared" si="26"/>
        <v/>
      </c>
      <c r="AC197" s="65"/>
      <c r="AD197" s="65"/>
      <c r="AE197" s="65"/>
      <c r="AF197" s="129" t="str">
        <f t="shared" si="27"/>
        <v/>
      </c>
      <c r="AG197" s="129"/>
      <c r="AH197" s="129"/>
      <c r="AI197" s="115"/>
    </row>
    <row r="198" spans="1:35" ht="12.75" hidden="1" x14ac:dyDescent="0.25">
      <c r="A198" s="60" t="s">
        <v>59</v>
      </c>
      <c r="B198" s="118" t="str">
        <f>LOOKUP(Table2[[#This Row],[CODIGO]],SITIOS!A$2:A$24,SITIOS!B$2:B$24)</f>
        <v>Papa la Providencia 2</v>
      </c>
      <c r="C198" s="61">
        <v>43543</v>
      </c>
      <c r="D198" s="121" t="str">
        <f t="shared" si="21"/>
        <v>mar-19</v>
      </c>
      <c r="E198" s="246" t="str">
        <f t="shared" si="22"/>
        <v>2019</v>
      </c>
      <c r="F198" s="62">
        <v>0.52430555555555558</v>
      </c>
      <c r="G198" s="63">
        <v>13.5</v>
      </c>
      <c r="H198" s="63">
        <v>20</v>
      </c>
      <c r="I198" s="63">
        <v>6</v>
      </c>
      <c r="J198" s="63">
        <v>5.4</v>
      </c>
      <c r="K198" s="63">
        <v>5.4</v>
      </c>
      <c r="L198" s="63">
        <f t="shared" si="23"/>
        <v>5.4</v>
      </c>
      <c r="M198" s="124">
        <f t="shared" si="24"/>
        <v>58.695652173913047</v>
      </c>
      <c r="N198" s="64">
        <v>1</v>
      </c>
      <c r="O198" s="64"/>
      <c r="P198" s="263">
        <f t="shared" si="25"/>
        <v>5</v>
      </c>
      <c r="Q198" s="66">
        <v>40</v>
      </c>
      <c r="R198" s="66">
        <v>30</v>
      </c>
      <c r="S198" s="270"/>
      <c r="T198" s="270"/>
      <c r="U198" s="62">
        <v>0.52430555555555558</v>
      </c>
      <c r="V198" s="65">
        <v>2</v>
      </c>
      <c r="W198" s="65">
        <v>33</v>
      </c>
      <c r="X198" s="65">
        <v>41</v>
      </c>
      <c r="Y198" s="65">
        <v>3</v>
      </c>
      <c r="Z198" s="65">
        <v>2</v>
      </c>
      <c r="AA198" s="65">
        <v>3</v>
      </c>
      <c r="AB198" s="127">
        <f t="shared" si="26"/>
        <v>133.33333333333331</v>
      </c>
      <c r="AC198" s="65">
        <v>150</v>
      </c>
      <c r="AD198" s="65">
        <v>122</v>
      </c>
      <c r="AE198" s="65">
        <v>137</v>
      </c>
      <c r="AF198" s="129">
        <f t="shared" si="27"/>
        <v>6816.666666666667</v>
      </c>
      <c r="AG198" s="129"/>
      <c r="AH198" s="129"/>
      <c r="AI198" s="115"/>
    </row>
    <row r="199" spans="1:35" ht="12.75" hidden="1" x14ac:dyDescent="0.25">
      <c r="A199" s="60" t="s">
        <v>140</v>
      </c>
      <c r="B199" s="118" t="str">
        <f>LOOKUP(Table2[[#This Row],[CODIGO]],SITIOS!A$2:A$24,SITIOS!B$2:B$24)</f>
        <v>Antes del Hospital Amanalco</v>
      </c>
      <c r="C199" s="61">
        <v>43544</v>
      </c>
      <c r="D199" s="121" t="str">
        <f t="shared" si="21"/>
        <v>mar-19</v>
      </c>
      <c r="E199" s="246" t="str">
        <f t="shared" si="22"/>
        <v>2019</v>
      </c>
      <c r="F199" s="62">
        <v>0.41111111111111115</v>
      </c>
      <c r="G199" s="63">
        <v>13</v>
      </c>
      <c r="H199" s="63">
        <v>12</v>
      </c>
      <c r="I199" s="63">
        <v>7.5</v>
      </c>
      <c r="J199" s="63">
        <v>6.8</v>
      </c>
      <c r="K199" s="63">
        <v>7</v>
      </c>
      <c r="L199" s="63">
        <f t="shared" si="23"/>
        <v>6.9</v>
      </c>
      <c r="M199" s="124">
        <f t="shared" si="24"/>
        <v>63.302752293577981</v>
      </c>
      <c r="N199" s="64">
        <v>4</v>
      </c>
      <c r="O199" s="64"/>
      <c r="P199" s="263">
        <f t="shared" si="25"/>
        <v>20</v>
      </c>
      <c r="Q199" s="66">
        <v>50</v>
      </c>
      <c r="R199" s="66">
        <v>30</v>
      </c>
      <c r="S199" s="270"/>
      <c r="T199" s="270"/>
      <c r="U199" s="62">
        <v>0.42708333333333331</v>
      </c>
      <c r="V199" s="65">
        <v>2</v>
      </c>
      <c r="W199" s="65">
        <v>33</v>
      </c>
      <c r="X199" s="65">
        <v>41</v>
      </c>
      <c r="Y199" s="65">
        <v>5</v>
      </c>
      <c r="Z199" s="65">
        <v>1</v>
      </c>
      <c r="AA199" s="65">
        <v>1</v>
      </c>
      <c r="AB199" s="127">
        <f t="shared" si="26"/>
        <v>116.66666666666667</v>
      </c>
      <c r="AC199" s="65">
        <v>9</v>
      </c>
      <c r="AD199" s="65">
        <v>1</v>
      </c>
      <c r="AE199" s="65">
        <v>8</v>
      </c>
      <c r="AF199" s="129">
        <f t="shared" si="27"/>
        <v>300</v>
      </c>
      <c r="AG199" s="129"/>
      <c r="AH199" s="129"/>
      <c r="AI199" s="115"/>
    </row>
    <row r="200" spans="1:35" ht="12.75" hidden="1" x14ac:dyDescent="0.25">
      <c r="A200" s="60" t="s">
        <v>42</v>
      </c>
      <c r="B200" s="118" t="str">
        <f>LOOKUP(Table2[[#This Row],[CODIGO]],SITIOS!A$2:A$24,SITIOS!B$2:B$24)</f>
        <v>Planta de tratamiento (Antes)</v>
      </c>
      <c r="C200" s="61">
        <v>43544</v>
      </c>
      <c r="D200" s="121" t="str">
        <f t="shared" si="21"/>
        <v>mar-19</v>
      </c>
      <c r="E200" s="246" t="str">
        <f t="shared" si="22"/>
        <v>2019</v>
      </c>
      <c r="F200" s="62">
        <v>0.55694444444444446</v>
      </c>
      <c r="G200" s="63">
        <v>17.5</v>
      </c>
      <c r="H200" s="63">
        <v>16</v>
      </c>
      <c r="I200" s="63">
        <v>7</v>
      </c>
      <c r="J200" s="63">
        <v>7</v>
      </c>
      <c r="K200" s="63">
        <v>7</v>
      </c>
      <c r="L200" s="63">
        <f t="shared" si="23"/>
        <v>7</v>
      </c>
      <c r="M200" s="124">
        <f t="shared" si="24"/>
        <v>70</v>
      </c>
      <c r="N200" s="64">
        <v>3</v>
      </c>
      <c r="O200" s="64"/>
      <c r="P200" s="263">
        <f t="shared" si="25"/>
        <v>15</v>
      </c>
      <c r="Q200" s="66">
        <v>70</v>
      </c>
      <c r="R200" s="66">
        <v>30</v>
      </c>
      <c r="S200" s="270"/>
      <c r="T200" s="270"/>
      <c r="U200" s="62">
        <v>0.55902777777777779</v>
      </c>
      <c r="V200" s="65">
        <v>1</v>
      </c>
      <c r="W200" s="65">
        <v>33</v>
      </c>
      <c r="X200" s="65">
        <v>41</v>
      </c>
      <c r="Y200" s="65">
        <v>0</v>
      </c>
      <c r="Z200" s="65">
        <v>5</v>
      </c>
      <c r="AA200" s="65">
        <v>4</v>
      </c>
      <c r="AB200" s="127">
        <f t="shared" si="26"/>
        <v>300</v>
      </c>
      <c r="AC200" s="65">
        <v>4</v>
      </c>
      <c r="AD200" s="65">
        <v>4</v>
      </c>
      <c r="AE200" s="65">
        <v>6</v>
      </c>
      <c r="AF200" s="129">
        <f t="shared" si="27"/>
        <v>466.66666666666669</v>
      </c>
      <c r="AG200" s="129"/>
      <c r="AH200" s="129"/>
      <c r="AI200" s="115"/>
    </row>
    <row r="201" spans="1:35" ht="12.75" hidden="1" x14ac:dyDescent="0.25">
      <c r="A201" s="60" t="s">
        <v>43</v>
      </c>
      <c r="B201" s="118" t="str">
        <f>LOOKUP(Table2[[#This Row],[CODIGO]],SITIOS!A$2:A$24,SITIOS!B$2:B$24)</f>
        <v>Planta de tratamiento (Después)</v>
      </c>
      <c r="C201" s="61">
        <v>43544</v>
      </c>
      <c r="D201" s="121" t="str">
        <f t="shared" si="21"/>
        <v>mar-19</v>
      </c>
      <c r="E201" s="246" t="str">
        <f t="shared" si="22"/>
        <v>2019</v>
      </c>
      <c r="F201" s="62">
        <v>0.5</v>
      </c>
      <c r="G201" s="63">
        <v>17.5</v>
      </c>
      <c r="H201" s="63">
        <v>16</v>
      </c>
      <c r="I201" s="63">
        <v>7</v>
      </c>
      <c r="J201" s="63">
        <v>6.4</v>
      </c>
      <c r="K201" s="63">
        <v>6.4</v>
      </c>
      <c r="L201" s="63">
        <f t="shared" si="23"/>
        <v>6.4</v>
      </c>
      <c r="M201" s="124">
        <f t="shared" si="24"/>
        <v>64</v>
      </c>
      <c r="N201" s="64">
        <v>4</v>
      </c>
      <c r="O201" s="64"/>
      <c r="P201" s="263">
        <f t="shared" si="25"/>
        <v>20</v>
      </c>
      <c r="Q201" s="66">
        <v>60</v>
      </c>
      <c r="R201" s="66">
        <v>40</v>
      </c>
      <c r="S201" s="270"/>
      <c r="T201" s="270"/>
      <c r="U201" s="62">
        <v>0.51736111111111105</v>
      </c>
      <c r="V201" s="65">
        <v>1</v>
      </c>
      <c r="W201" s="65">
        <v>33</v>
      </c>
      <c r="X201" s="65">
        <v>41</v>
      </c>
      <c r="Y201" s="65">
        <v>163</v>
      </c>
      <c r="Z201" s="65">
        <v>387</v>
      </c>
      <c r="AA201" s="65">
        <v>155</v>
      </c>
      <c r="AB201" s="127">
        <f t="shared" si="26"/>
        <v>23500</v>
      </c>
      <c r="AC201" s="65">
        <v>45</v>
      </c>
      <c r="AD201" s="65">
        <v>37</v>
      </c>
      <c r="AE201" s="65">
        <v>28</v>
      </c>
      <c r="AF201" s="129">
        <f t="shared" si="27"/>
        <v>3666.6666666666665</v>
      </c>
      <c r="AG201" s="129"/>
      <c r="AH201" s="129"/>
      <c r="AI201" s="115"/>
    </row>
    <row r="202" spans="1:35" ht="12.75" hidden="1" x14ac:dyDescent="0.25">
      <c r="A202" s="60" t="s">
        <v>56</v>
      </c>
      <c r="B202" s="118" t="str">
        <f>LOOKUP(Table2[[#This Row],[CODIGO]],SITIOS!A$2:A$24,SITIOS!B$2:B$24)</f>
        <v>El Recodo (Después del Hospital)</v>
      </c>
      <c r="C202" s="61">
        <v>43544</v>
      </c>
      <c r="D202" s="121" t="str">
        <f t="shared" si="21"/>
        <v>mar-19</v>
      </c>
      <c r="E202" s="246" t="str">
        <f t="shared" si="22"/>
        <v>2019</v>
      </c>
      <c r="F202" s="62">
        <v>0.45902777777777781</v>
      </c>
      <c r="G202" s="63">
        <v>15.5</v>
      </c>
      <c r="H202" s="63">
        <v>13</v>
      </c>
      <c r="I202" s="63">
        <v>7</v>
      </c>
      <c r="J202" s="63">
        <v>6.8</v>
      </c>
      <c r="K202" s="63">
        <v>6.8</v>
      </c>
      <c r="L202" s="63">
        <f t="shared" si="23"/>
        <v>6.8</v>
      </c>
      <c r="M202" s="124">
        <f t="shared" si="24"/>
        <v>64.15094339622641</v>
      </c>
      <c r="N202" s="64">
        <v>4</v>
      </c>
      <c r="O202" s="64"/>
      <c r="P202" s="263">
        <f t="shared" si="25"/>
        <v>20</v>
      </c>
      <c r="Q202" s="66">
        <v>60</v>
      </c>
      <c r="R202" s="66">
        <v>40</v>
      </c>
      <c r="S202" s="270"/>
      <c r="T202" s="270"/>
      <c r="U202" s="62">
        <v>0.46111111111111108</v>
      </c>
      <c r="V202" s="65">
        <v>1</v>
      </c>
      <c r="W202" s="65">
        <v>33</v>
      </c>
      <c r="X202" s="65">
        <v>41</v>
      </c>
      <c r="Y202" s="65">
        <v>178</v>
      </c>
      <c r="Z202" s="65">
        <v>144</v>
      </c>
      <c r="AA202" s="65">
        <v>156</v>
      </c>
      <c r="AB202" s="127">
        <f t="shared" si="26"/>
        <v>15933.333333333334</v>
      </c>
      <c r="AC202" s="65">
        <v>15</v>
      </c>
      <c r="AD202" s="65">
        <v>26</v>
      </c>
      <c r="AE202" s="65">
        <v>22</v>
      </c>
      <c r="AF202" s="129">
        <f t="shared" si="27"/>
        <v>2100</v>
      </c>
      <c r="AG202" s="129"/>
      <c r="AH202" s="129"/>
      <c r="AI202" s="115"/>
    </row>
    <row r="203" spans="1:35" ht="12.75" hidden="1" x14ac:dyDescent="0.25">
      <c r="A203" s="60" t="s">
        <v>46</v>
      </c>
      <c r="B203" s="118" t="str">
        <f>LOOKUP(Table2[[#This Row],[CODIGO]],SITIOS!A$2:A$24,SITIOS!B$2:B$24)</f>
        <v>Haba Rincón de Guadalupe 1</v>
      </c>
      <c r="C203" s="61">
        <v>43559</v>
      </c>
      <c r="D203" s="121" t="str">
        <f t="shared" si="21"/>
        <v>abr-19</v>
      </c>
      <c r="E203" s="246" t="str">
        <f t="shared" si="22"/>
        <v>2019</v>
      </c>
      <c r="F203" s="62">
        <v>0.58333333333333337</v>
      </c>
      <c r="G203" s="63">
        <v>16</v>
      </c>
      <c r="H203" s="63">
        <v>12</v>
      </c>
      <c r="I203" s="63">
        <v>7.5</v>
      </c>
      <c r="J203" s="63">
        <v>6.8</v>
      </c>
      <c r="K203" s="63">
        <v>6.6</v>
      </c>
      <c r="L203" s="63">
        <f t="shared" si="23"/>
        <v>6.6999999999999993</v>
      </c>
      <c r="M203" s="124">
        <f t="shared" si="24"/>
        <v>61.467889908256865</v>
      </c>
      <c r="N203" s="64">
        <v>0</v>
      </c>
      <c r="O203" s="64"/>
      <c r="P203" s="263">
        <f t="shared" si="25"/>
        <v>2</v>
      </c>
      <c r="Q203" s="66">
        <v>50</v>
      </c>
      <c r="R203" s="66">
        <v>30</v>
      </c>
      <c r="S203" s="270"/>
      <c r="T203" s="270"/>
      <c r="U203" s="62"/>
      <c r="V203" s="65"/>
      <c r="W203" s="65"/>
      <c r="X203" s="65"/>
      <c r="Y203" s="65"/>
      <c r="Z203" s="65"/>
      <c r="AA203" s="65"/>
      <c r="AB203" s="127" t="str">
        <f t="shared" si="26"/>
        <v/>
      </c>
      <c r="AC203" s="65"/>
      <c r="AD203" s="65"/>
      <c r="AE203" s="65"/>
      <c r="AF203" s="129" t="str">
        <f t="shared" si="27"/>
        <v/>
      </c>
      <c r="AG203" s="129"/>
      <c r="AH203" s="129"/>
      <c r="AI203" s="115"/>
    </row>
    <row r="204" spans="1:35" ht="12.75" hidden="1" x14ac:dyDescent="0.25">
      <c r="A204" s="60" t="s">
        <v>47</v>
      </c>
      <c r="B204" s="118" t="str">
        <f>LOOKUP(Table2[[#This Row],[CODIGO]],SITIOS!A$2:A$24,SITIOS!B$2:B$24)</f>
        <v>Haba Rincón de Guadalupe 2</v>
      </c>
      <c r="C204" s="61">
        <v>43559</v>
      </c>
      <c r="D204" s="121" t="str">
        <f t="shared" si="21"/>
        <v>abr-19</v>
      </c>
      <c r="E204" s="246" t="str">
        <f t="shared" si="22"/>
        <v>2019</v>
      </c>
      <c r="F204" s="62">
        <v>0.56944444444444442</v>
      </c>
      <c r="G204" s="63">
        <v>21</v>
      </c>
      <c r="H204" s="63">
        <v>15</v>
      </c>
      <c r="I204" s="63">
        <v>7</v>
      </c>
      <c r="J204" s="63">
        <v>6.2</v>
      </c>
      <c r="K204" s="63">
        <v>6.4</v>
      </c>
      <c r="L204" s="63">
        <f t="shared" si="23"/>
        <v>6.3000000000000007</v>
      </c>
      <c r="M204" s="124">
        <f t="shared" si="24"/>
        <v>61.764705882352956</v>
      </c>
      <c r="N204" s="64">
        <v>6</v>
      </c>
      <c r="O204" s="64"/>
      <c r="P204" s="263">
        <f t="shared" si="25"/>
        <v>30</v>
      </c>
      <c r="Q204" s="66">
        <v>50</v>
      </c>
      <c r="R204" s="66">
        <v>30</v>
      </c>
      <c r="S204" s="270"/>
      <c r="T204" s="270"/>
      <c r="U204" s="62">
        <v>0.625</v>
      </c>
      <c r="V204" s="65">
        <v>2</v>
      </c>
      <c r="W204" s="65">
        <v>33</v>
      </c>
      <c r="X204" s="65">
        <v>39</v>
      </c>
      <c r="Y204" s="65">
        <v>1</v>
      </c>
      <c r="Z204" s="65">
        <v>2</v>
      </c>
      <c r="AA204" s="65">
        <v>0</v>
      </c>
      <c r="AB204" s="127">
        <f t="shared" si="26"/>
        <v>50</v>
      </c>
      <c r="AC204" s="65">
        <v>13</v>
      </c>
      <c r="AD204" s="65">
        <v>1</v>
      </c>
      <c r="AE204" s="65">
        <v>7</v>
      </c>
      <c r="AF204" s="129">
        <f t="shared" si="27"/>
        <v>350</v>
      </c>
      <c r="AG204" s="129"/>
      <c r="AH204" s="129"/>
      <c r="AI204" s="115"/>
    </row>
    <row r="205" spans="1:35" ht="12.75" hidden="1" x14ac:dyDescent="0.25">
      <c r="A205" s="60" t="s">
        <v>44</v>
      </c>
      <c r="B205" s="118" t="str">
        <f>LOOKUP(Table2[[#This Row],[CODIGO]],SITIOS!A$2:A$24,SITIOS!B$2:B$24)</f>
        <v>Haba San Lucas 1</v>
      </c>
      <c r="C205" s="61">
        <v>43559</v>
      </c>
      <c r="D205" s="121" t="str">
        <f t="shared" si="21"/>
        <v>abr-19</v>
      </c>
      <c r="E205" s="246" t="str">
        <f t="shared" si="22"/>
        <v>2019</v>
      </c>
      <c r="F205" s="62">
        <v>0.58333333333333337</v>
      </c>
      <c r="G205" s="63">
        <v>20.5</v>
      </c>
      <c r="H205" s="63">
        <v>14</v>
      </c>
      <c r="I205" s="63">
        <v>7</v>
      </c>
      <c r="J205" s="63">
        <v>6</v>
      </c>
      <c r="K205" s="63">
        <v>6.4</v>
      </c>
      <c r="L205" s="63">
        <f t="shared" si="23"/>
        <v>6.2</v>
      </c>
      <c r="M205" s="124">
        <f t="shared" si="24"/>
        <v>59.615384615384613</v>
      </c>
      <c r="N205" s="64">
        <v>1</v>
      </c>
      <c r="O205" s="64"/>
      <c r="P205" s="263">
        <f t="shared" si="25"/>
        <v>5</v>
      </c>
      <c r="Q205" s="66">
        <v>95</v>
      </c>
      <c r="R205" s="66">
        <v>50</v>
      </c>
      <c r="S205" s="270"/>
      <c r="T205" s="270"/>
      <c r="U205" s="62"/>
      <c r="V205" s="65"/>
      <c r="W205" s="65"/>
      <c r="X205" s="65"/>
      <c r="Y205" s="65"/>
      <c r="Z205" s="65"/>
      <c r="AA205" s="65"/>
      <c r="AB205" s="127" t="str">
        <f t="shared" si="26"/>
        <v/>
      </c>
      <c r="AC205" s="65"/>
      <c r="AD205" s="65"/>
      <c r="AE205" s="65"/>
      <c r="AF205" s="129" t="str">
        <f t="shared" si="27"/>
        <v/>
      </c>
      <c r="AG205" s="129"/>
      <c r="AH205" s="129"/>
      <c r="AI205" s="115"/>
    </row>
    <row r="206" spans="1:35" ht="12.75" hidden="1" x14ac:dyDescent="0.25">
      <c r="A206" s="60" t="s">
        <v>45</v>
      </c>
      <c r="B206" s="118" t="str">
        <f>LOOKUP(Table2[[#This Row],[CODIGO]],SITIOS!A$2:A$24,SITIOS!B$2:B$24)</f>
        <v>Haba San Lucas 2</v>
      </c>
      <c r="C206" s="61">
        <v>43559</v>
      </c>
      <c r="D206" s="121" t="str">
        <f t="shared" si="21"/>
        <v>abr-19</v>
      </c>
      <c r="E206" s="246" t="str">
        <f t="shared" si="22"/>
        <v>2019</v>
      </c>
      <c r="F206" s="62">
        <v>0.57986111111111105</v>
      </c>
      <c r="G206" s="63">
        <v>23</v>
      </c>
      <c r="H206" s="63">
        <v>14.5</v>
      </c>
      <c r="I206" s="63">
        <v>7.5</v>
      </c>
      <c r="J206" s="63">
        <v>6.4</v>
      </c>
      <c r="K206" s="63">
        <v>6.6</v>
      </c>
      <c r="L206" s="63">
        <f t="shared" si="23"/>
        <v>6.5</v>
      </c>
      <c r="M206" s="124">
        <f t="shared" si="24"/>
        <v>62.5</v>
      </c>
      <c r="N206" s="64">
        <v>0</v>
      </c>
      <c r="O206" s="64"/>
      <c r="P206" s="263">
        <f t="shared" si="25"/>
        <v>2</v>
      </c>
      <c r="Q206" s="66">
        <v>60</v>
      </c>
      <c r="R206" s="66">
        <v>30</v>
      </c>
      <c r="S206" s="270"/>
      <c r="T206" s="270"/>
      <c r="U206" s="62">
        <v>0.64583333333333337</v>
      </c>
      <c r="V206" s="65">
        <v>2</v>
      </c>
      <c r="W206" s="65">
        <v>33</v>
      </c>
      <c r="X206" s="65">
        <v>39</v>
      </c>
      <c r="Y206" s="65">
        <v>1</v>
      </c>
      <c r="Z206" s="65">
        <v>0</v>
      </c>
      <c r="AA206" s="65">
        <v>1</v>
      </c>
      <c r="AB206" s="127">
        <f t="shared" si="26"/>
        <v>33.333333333333329</v>
      </c>
      <c r="AC206" s="65">
        <v>112</v>
      </c>
      <c r="AD206" s="65">
        <v>124</v>
      </c>
      <c r="AE206" s="65">
        <v>156</v>
      </c>
      <c r="AF206" s="129">
        <f t="shared" si="27"/>
        <v>6533.333333333333</v>
      </c>
      <c r="AG206" s="129"/>
      <c r="AH206" s="129"/>
      <c r="AI206" s="115"/>
    </row>
    <row r="207" spans="1:35" ht="12.75" hidden="1" x14ac:dyDescent="0.25">
      <c r="A207" s="60" t="s">
        <v>42</v>
      </c>
      <c r="B207" s="118" t="str">
        <f>LOOKUP(Table2[[#This Row],[CODIGO]],SITIOS!A$2:A$24,SITIOS!B$2:B$24)</f>
        <v>Planta de tratamiento (Antes)</v>
      </c>
      <c r="C207" s="61">
        <v>43559</v>
      </c>
      <c r="D207" s="121" t="str">
        <f t="shared" si="21"/>
        <v>abr-19</v>
      </c>
      <c r="E207" s="246" t="str">
        <f t="shared" si="22"/>
        <v>2019</v>
      </c>
      <c r="F207" s="62">
        <v>0.56388888888888888</v>
      </c>
      <c r="G207" s="63">
        <v>24</v>
      </c>
      <c r="H207" s="63">
        <v>17</v>
      </c>
      <c r="I207" s="63">
        <v>7</v>
      </c>
      <c r="J207" s="63">
        <v>7.4</v>
      </c>
      <c r="K207" s="63">
        <v>7.2</v>
      </c>
      <c r="L207" s="63">
        <f t="shared" si="23"/>
        <v>7.3000000000000007</v>
      </c>
      <c r="M207" s="124">
        <f t="shared" si="24"/>
        <v>74.489795918367349</v>
      </c>
      <c r="N207" s="64">
        <v>2</v>
      </c>
      <c r="O207" s="64"/>
      <c r="P207" s="263">
        <f t="shared" si="25"/>
        <v>10</v>
      </c>
      <c r="Q207" s="66">
        <v>75</v>
      </c>
      <c r="R207" s="66">
        <v>40</v>
      </c>
      <c r="S207" s="270"/>
      <c r="T207" s="270"/>
      <c r="U207" s="62">
        <v>0.57430555555555551</v>
      </c>
      <c r="V207" s="65">
        <v>1</v>
      </c>
      <c r="W207" s="65">
        <v>33</v>
      </c>
      <c r="X207" s="65">
        <v>39</v>
      </c>
      <c r="Y207" s="65">
        <v>13</v>
      </c>
      <c r="Z207" s="65">
        <v>12</v>
      </c>
      <c r="AA207" s="65">
        <v>11</v>
      </c>
      <c r="AB207" s="127">
        <f t="shared" si="26"/>
        <v>1200</v>
      </c>
      <c r="AC207" s="65">
        <v>81</v>
      </c>
      <c r="AD207" s="65">
        <v>33</v>
      </c>
      <c r="AE207" s="65">
        <v>54</v>
      </c>
      <c r="AF207" s="129">
        <f t="shared" si="27"/>
        <v>5600</v>
      </c>
      <c r="AG207" s="129"/>
      <c r="AH207" s="129"/>
      <c r="AI207" s="115"/>
    </row>
    <row r="208" spans="1:35" ht="12.75" hidden="1" x14ac:dyDescent="0.25">
      <c r="A208" s="60" t="s">
        <v>43</v>
      </c>
      <c r="B208" s="118" t="str">
        <f>LOOKUP(Table2[[#This Row],[CODIGO]],SITIOS!A$2:A$24,SITIOS!B$2:B$24)</f>
        <v>Planta de tratamiento (Después)</v>
      </c>
      <c r="C208" s="61">
        <v>43559</v>
      </c>
      <c r="D208" s="121" t="str">
        <f t="shared" si="21"/>
        <v>abr-19</v>
      </c>
      <c r="E208" s="246" t="str">
        <f t="shared" si="22"/>
        <v>2019</v>
      </c>
      <c r="F208" s="62">
        <v>0.57222222222222219</v>
      </c>
      <c r="G208" s="63">
        <v>25</v>
      </c>
      <c r="H208" s="63">
        <v>18</v>
      </c>
      <c r="I208" s="63">
        <v>7</v>
      </c>
      <c r="J208" s="63">
        <v>6.4</v>
      </c>
      <c r="K208" s="63">
        <v>6.6</v>
      </c>
      <c r="L208" s="63">
        <f t="shared" si="23"/>
        <v>6.5</v>
      </c>
      <c r="M208" s="124">
        <f t="shared" si="24"/>
        <v>67.708333333333343</v>
      </c>
      <c r="N208" s="64">
        <v>3</v>
      </c>
      <c r="O208" s="64"/>
      <c r="P208" s="263">
        <f t="shared" si="25"/>
        <v>15</v>
      </c>
      <c r="Q208" s="66">
        <v>55</v>
      </c>
      <c r="R208" s="66">
        <v>40</v>
      </c>
      <c r="S208" s="270"/>
      <c r="T208" s="270"/>
      <c r="U208" s="62">
        <v>0.60763888888888895</v>
      </c>
      <c r="V208" s="65">
        <v>1</v>
      </c>
      <c r="W208" s="65">
        <v>33</v>
      </c>
      <c r="X208" s="65">
        <v>39</v>
      </c>
      <c r="Y208" s="65">
        <v>628</v>
      </c>
      <c r="Z208" s="65">
        <v>344</v>
      </c>
      <c r="AA208" s="65">
        <v>532</v>
      </c>
      <c r="AB208" s="127">
        <f t="shared" si="26"/>
        <v>50133.333333333328</v>
      </c>
      <c r="AC208" s="65">
        <v>250</v>
      </c>
      <c r="AD208" s="65">
        <v>250</v>
      </c>
      <c r="AE208" s="65">
        <v>250</v>
      </c>
      <c r="AF208" s="129">
        <f t="shared" si="27"/>
        <v>25000</v>
      </c>
      <c r="AG208" s="129"/>
      <c r="AH208" s="129"/>
      <c r="AI208" s="115"/>
    </row>
    <row r="209" spans="1:35" ht="12.75" hidden="1" x14ac:dyDescent="0.25">
      <c r="A209" s="60" t="s">
        <v>101</v>
      </c>
      <c r="B209" s="118" t="str">
        <f>LOOKUP(Table2[[#This Row],[CODIGO]],SITIOS!A$2:A$24,SITIOS!B$2:B$24)</f>
        <v>El Convento</v>
      </c>
      <c r="C209" s="61">
        <v>43560</v>
      </c>
      <c r="D209" s="121" t="str">
        <f t="shared" si="21"/>
        <v>abr-19</v>
      </c>
      <c r="E209" s="246" t="str">
        <f t="shared" si="22"/>
        <v>2019</v>
      </c>
      <c r="F209" s="62">
        <v>0.5</v>
      </c>
      <c r="G209" s="63">
        <v>19</v>
      </c>
      <c r="H209" s="63">
        <v>15</v>
      </c>
      <c r="I209" s="63">
        <v>8</v>
      </c>
      <c r="J209" s="63">
        <v>6.6</v>
      </c>
      <c r="K209" s="63">
        <v>6.6</v>
      </c>
      <c r="L209" s="63">
        <f t="shared" si="23"/>
        <v>6.6</v>
      </c>
      <c r="M209" s="124">
        <f t="shared" si="24"/>
        <v>64.705882352941174</v>
      </c>
      <c r="N209" s="64">
        <v>0</v>
      </c>
      <c r="O209" s="64"/>
      <c r="P209" s="263">
        <f t="shared" si="25"/>
        <v>2</v>
      </c>
      <c r="Q209" s="66">
        <v>75</v>
      </c>
      <c r="R209" s="66">
        <v>50</v>
      </c>
      <c r="S209" s="270"/>
      <c r="T209" s="270"/>
      <c r="U209" s="62">
        <v>0.51736111111111105</v>
      </c>
      <c r="V209" s="65">
        <v>2</v>
      </c>
      <c r="W209" s="65">
        <v>33</v>
      </c>
      <c r="X209" s="65">
        <v>41</v>
      </c>
      <c r="Y209" s="65">
        <v>0</v>
      </c>
      <c r="Z209" s="65">
        <v>0</v>
      </c>
      <c r="AA209" s="65">
        <v>1</v>
      </c>
      <c r="AB209" s="127">
        <f t="shared" si="26"/>
        <v>16.666666666666664</v>
      </c>
      <c r="AC209" s="65">
        <v>6</v>
      </c>
      <c r="AD209" s="65">
        <v>3</v>
      </c>
      <c r="AE209" s="65">
        <v>2</v>
      </c>
      <c r="AF209" s="129">
        <f t="shared" si="27"/>
        <v>183.33333333333331</v>
      </c>
      <c r="AG209" s="129"/>
      <c r="AH209" s="129"/>
      <c r="AI209" s="115"/>
    </row>
    <row r="210" spans="1:35" ht="12.75" hidden="1" x14ac:dyDescent="0.25">
      <c r="A210" s="60" t="s">
        <v>140</v>
      </c>
      <c r="B210" s="118" t="str">
        <f>LOOKUP(Table2[[#This Row],[CODIGO]],SITIOS!A$2:A$24,SITIOS!B$2:B$24)</f>
        <v>Antes del Hospital Amanalco</v>
      </c>
      <c r="C210" s="61">
        <v>43560</v>
      </c>
      <c r="D210" s="121" t="str">
        <f t="shared" si="21"/>
        <v>abr-19</v>
      </c>
      <c r="E210" s="246" t="str">
        <f t="shared" si="22"/>
        <v>2019</v>
      </c>
      <c r="F210" s="62">
        <v>0.3888888888888889</v>
      </c>
      <c r="G210" s="63">
        <v>22</v>
      </c>
      <c r="H210" s="63">
        <v>13</v>
      </c>
      <c r="I210" s="63">
        <v>7</v>
      </c>
      <c r="J210" s="63">
        <v>6.2</v>
      </c>
      <c r="K210" s="63">
        <v>6.2</v>
      </c>
      <c r="L210" s="63">
        <f t="shared" si="23"/>
        <v>6.2</v>
      </c>
      <c r="M210" s="124">
        <f t="shared" si="24"/>
        <v>58.490566037735846</v>
      </c>
      <c r="N210" s="64">
        <v>2</v>
      </c>
      <c r="O210" s="64"/>
      <c r="P210" s="263">
        <f t="shared" si="25"/>
        <v>10</v>
      </c>
      <c r="Q210" s="66">
        <v>120</v>
      </c>
      <c r="R210" s="66">
        <v>40</v>
      </c>
      <c r="S210" s="270"/>
      <c r="T210" s="270"/>
      <c r="U210" s="62">
        <v>0.40625</v>
      </c>
      <c r="V210" s="65">
        <v>1</v>
      </c>
      <c r="W210" s="65">
        <v>33</v>
      </c>
      <c r="X210" s="65">
        <v>41</v>
      </c>
      <c r="Y210" s="65">
        <v>33</v>
      </c>
      <c r="Z210" s="65">
        <v>28</v>
      </c>
      <c r="AA210" s="65">
        <v>23</v>
      </c>
      <c r="AB210" s="127">
        <f t="shared" si="26"/>
        <v>2800</v>
      </c>
      <c r="AC210" s="65">
        <v>25</v>
      </c>
      <c r="AD210" s="65">
        <v>33</v>
      </c>
      <c r="AE210" s="65">
        <v>24</v>
      </c>
      <c r="AF210" s="129">
        <f t="shared" si="27"/>
        <v>2733.333333333333</v>
      </c>
      <c r="AG210" s="129"/>
      <c r="AH210" s="129"/>
      <c r="AI210" s="115"/>
    </row>
    <row r="211" spans="1:35" ht="12.75" hidden="1" x14ac:dyDescent="0.25">
      <c r="A211" s="60" t="s">
        <v>48</v>
      </c>
      <c r="B211" s="118" t="str">
        <f>LOOKUP(Table2[[#This Row],[CODIGO]],SITIOS!A$2:A$24,SITIOS!B$2:B$24)</f>
        <v>Maíz Agua Bendita 1</v>
      </c>
      <c r="C211" s="61">
        <v>43560</v>
      </c>
      <c r="D211" s="121" t="str">
        <f t="shared" si="21"/>
        <v>abr-19</v>
      </c>
      <c r="E211" s="246" t="str">
        <f t="shared" si="22"/>
        <v>2019</v>
      </c>
      <c r="F211" s="62">
        <v>0.39583333333333331</v>
      </c>
      <c r="G211" s="63">
        <v>13</v>
      </c>
      <c r="H211" s="63">
        <v>9</v>
      </c>
      <c r="I211" s="63">
        <v>7</v>
      </c>
      <c r="J211" s="63">
        <v>7.4</v>
      </c>
      <c r="K211" s="63">
        <v>7.6</v>
      </c>
      <c r="L211" s="63">
        <f t="shared" si="23"/>
        <v>7.5</v>
      </c>
      <c r="M211" s="124">
        <f t="shared" si="24"/>
        <v>64.65517241379311</v>
      </c>
      <c r="N211" s="64">
        <v>0</v>
      </c>
      <c r="O211" s="64"/>
      <c r="P211" s="263">
        <f t="shared" si="25"/>
        <v>2</v>
      </c>
      <c r="Q211" s="66">
        <v>70</v>
      </c>
      <c r="R211" s="66">
        <v>30</v>
      </c>
      <c r="S211" s="270"/>
      <c r="T211" s="270"/>
      <c r="U211" s="62"/>
      <c r="V211" s="65"/>
      <c r="W211" s="65"/>
      <c r="X211" s="65"/>
      <c r="Y211" s="65"/>
      <c r="Z211" s="65"/>
      <c r="AA211" s="65"/>
      <c r="AB211" s="127" t="str">
        <f t="shared" si="26"/>
        <v/>
      </c>
      <c r="AC211" s="65"/>
      <c r="AD211" s="65"/>
      <c r="AE211" s="65"/>
      <c r="AF211" s="129" t="str">
        <f t="shared" si="27"/>
        <v/>
      </c>
      <c r="AG211" s="129"/>
      <c r="AH211" s="129"/>
      <c r="AI211" s="115"/>
    </row>
    <row r="212" spans="1:35" ht="12.75" hidden="1" x14ac:dyDescent="0.25">
      <c r="A212" s="60" t="s">
        <v>51</v>
      </c>
      <c r="B212" s="118" t="str">
        <f>LOOKUP(Table2[[#This Row],[CODIGO]],SITIOS!A$2:A$24,SITIOS!B$2:B$24)</f>
        <v>Maíz Agua Bendita 2</v>
      </c>
      <c r="C212" s="61">
        <v>43560</v>
      </c>
      <c r="D212" s="121" t="str">
        <f t="shared" si="21"/>
        <v>abr-19</v>
      </c>
      <c r="E212" s="246" t="str">
        <f t="shared" si="22"/>
        <v>2019</v>
      </c>
      <c r="F212" s="62">
        <v>0.45833333333333331</v>
      </c>
      <c r="G212" s="63">
        <v>14</v>
      </c>
      <c r="H212" s="63">
        <v>11.5</v>
      </c>
      <c r="I212" s="63">
        <v>7</v>
      </c>
      <c r="J212" s="63">
        <v>7.2</v>
      </c>
      <c r="K212" s="63">
        <v>7.2</v>
      </c>
      <c r="L212" s="63">
        <f t="shared" si="23"/>
        <v>7.2</v>
      </c>
      <c r="M212" s="124">
        <f t="shared" si="24"/>
        <v>64.86486486486487</v>
      </c>
      <c r="N212" s="64">
        <v>0</v>
      </c>
      <c r="O212" s="64"/>
      <c r="P212" s="263">
        <f t="shared" si="25"/>
        <v>2</v>
      </c>
      <c r="Q212" s="66">
        <v>60</v>
      </c>
      <c r="R212" s="66">
        <v>30</v>
      </c>
      <c r="S212" s="270"/>
      <c r="T212" s="270"/>
      <c r="U212" s="62">
        <v>0.4909722222222222</v>
      </c>
      <c r="V212" s="65">
        <v>2</v>
      </c>
      <c r="W212" s="65">
        <v>33</v>
      </c>
      <c r="X212" s="65">
        <v>39</v>
      </c>
      <c r="Y212" s="65">
        <v>3</v>
      </c>
      <c r="Z212" s="65">
        <v>2</v>
      </c>
      <c r="AA212" s="65">
        <v>0</v>
      </c>
      <c r="AB212" s="127">
        <f t="shared" si="26"/>
        <v>83.333333333333343</v>
      </c>
      <c r="AC212" s="65">
        <v>21</v>
      </c>
      <c r="AD212" s="65">
        <v>16</v>
      </c>
      <c r="AE212" s="65">
        <v>12</v>
      </c>
      <c r="AF212" s="129">
        <f t="shared" si="27"/>
        <v>816.66666666666663</v>
      </c>
      <c r="AG212" s="129"/>
      <c r="AH212" s="129"/>
      <c r="AI212" s="115"/>
    </row>
    <row r="213" spans="1:35" ht="12.75" hidden="1" x14ac:dyDescent="0.25">
      <c r="A213" s="60" t="s">
        <v>57</v>
      </c>
      <c r="B213" s="118" t="str">
        <f>LOOKUP(Table2[[#This Row],[CODIGO]],SITIOS!A$2:A$24,SITIOS!B$2:B$24)</f>
        <v>Maíz El Capulín 1</v>
      </c>
      <c r="C213" s="61">
        <v>43560</v>
      </c>
      <c r="D213" s="121" t="str">
        <f t="shared" si="21"/>
        <v>abr-19</v>
      </c>
      <c r="E213" s="246" t="str">
        <f t="shared" si="22"/>
        <v>2019</v>
      </c>
      <c r="F213" s="62">
        <v>0.39444444444444443</v>
      </c>
      <c r="G213" s="63">
        <v>27</v>
      </c>
      <c r="H213" s="63">
        <v>11</v>
      </c>
      <c r="I213" s="63">
        <v>7</v>
      </c>
      <c r="J213" s="63">
        <v>6.2</v>
      </c>
      <c r="K213" s="63">
        <v>6.4</v>
      </c>
      <c r="L213" s="63">
        <f t="shared" si="23"/>
        <v>6.3000000000000007</v>
      </c>
      <c r="M213" s="124">
        <f t="shared" si="24"/>
        <v>56.756756756756765</v>
      </c>
      <c r="N213" s="64">
        <v>1</v>
      </c>
      <c r="O213" s="64"/>
      <c r="P213" s="263">
        <f t="shared" si="25"/>
        <v>5</v>
      </c>
      <c r="Q213" s="66">
        <v>45</v>
      </c>
      <c r="R213" s="66">
        <v>30</v>
      </c>
      <c r="S213" s="270"/>
      <c r="T213" s="270"/>
      <c r="U213" s="62"/>
      <c r="V213" s="65"/>
      <c r="W213" s="65"/>
      <c r="X213" s="65"/>
      <c r="Y213" s="65"/>
      <c r="Z213" s="65"/>
      <c r="AA213" s="65"/>
      <c r="AB213" s="127" t="str">
        <f t="shared" si="26"/>
        <v/>
      </c>
      <c r="AC213" s="65"/>
      <c r="AD213" s="65"/>
      <c r="AE213" s="65"/>
      <c r="AF213" s="129" t="str">
        <f t="shared" si="27"/>
        <v/>
      </c>
      <c r="AG213" s="129"/>
      <c r="AH213" s="129"/>
      <c r="AI213" s="115"/>
    </row>
    <row r="214" spans="1:35" ht="12.75" hidden="1" x14ac:dyDescent="0.25">
      <c r="A214" s="60" t="s">
        <v>58</v>
      </c>
      <c r="B214" s="118" t="str">
        <f>LOOKUP(Table2[[#This Row],[CODIGO]],SITIOS!A$2:A$24,SITIOS!B$2:B$24)</f>
        <v>Maíz  El Capulín 2</v>
      </c>
      <c r="C214" s="61">
        <v>43560</v>
      </c>
      <c r="D214" s="121" t="str">
        <f t="shared" si="21"/>
        <v>abr-19</v>
      </c>
      <c r="E214" s="246" t="str">
        <f t="shared" si="22"/>
        <v>2019</v>
      </c>
      <c r="F214" s="62">
        <v>0.45902777777777781</v>
      </c>
      <c r="G214" s="63">
        <v>16</v>
      </c>
      <c r="H214" s="63">
        <v>13</v>
      </c>
      <c r="I214" s="63">
        <v>7.5</v>
      </c>
      <c r="J214" s="63">
        <v>7.6</v>
      </c>
      <c r="K214" s="63">
        <v>7.2</v>
      </c>
      <c r="L214" s="63">
        <f t="shared" si="23"/>
        <v>7.4</v>
      </c>
      <c r="M214" s="124">
        <f t="shared" si="24"/>
        <v>69.811320754716988</v>
      </c>
      <c r="N214" s="64">
        <v>1</v>
      </c>
      <c r="O214" s="64"/>
      <c r="P214" s="263">
        <f t="shared" si="25"/>
        <v>5</v>
      </c>
      <c r="Q214" s="66">
        <v>45</v>
      </c>
      <c r="R214" s="66">
        <v>30</v>
      </c>
      <c r="S214" s="270"/>
      <c r="T214" s="270"/>
      <c r="U214" s="62">
        <v>0.48472222222222222</v>
      </c>
      <c r="V214" s="65">
        <v>3</v>
      </c>
      <c r="W214" s="65">
        <v>33</v>
      </c>
      <c r="X214" s="65">
        <v>41</v>
      </c>
      <c r="Y214" s="65">
        <v>0</v>
      </c>
      <c r="Z214" s="65">
        <v>1</v>
      </c>
      <c r="AA214" s="65">
        <v>2</v>
      </c>
      <c r="AB214" s="127">
        <f t="shared" si="26"/>
        <v>33.333333333333336</v>
      </c>
      <c r="AC214" s="65">
        <v>20</v>
      </c>
      <c r="AD214" s="65">
        <v>28</v>
      </c>
      <c r="AE214" s="65">
        <v>25</v>
      </c>
      <c r="AF214" s="129">
        <f t="shared" si="27"/>
        <v>811.11111111111097</v>
      </c>
      <c r="AG214" s="129"/>
      <c r="AH214" s="129"/>
      <c r="AI214" s="115"/>
    </row>
    <row r="215" spans="1:35" ht="12.75" hidden="1" x14ac:dyDescent="0.25">
      <c r="A215" s="60" t="s">
        <v>52</v>
      </c>
      <c r="B215" s="118" t="str">
        <f>LOOKUP(Table2[[#This Row],[CODIGO]],SITIOS!A$2:A$24,SITIOS!B$2:B$24)</f>
        <v>Papa El Potrero 1</v>
      </c>
      <c r="C215" s="61">
        <v>43560</v>
      </c>
      <c r="D215" s="121" t="str">
        <f t="shared" si="21"/>
        <v>abr-19</v>
      </c>
      <c r="E215" s="246" t="str">
        <f t="shared" si="22"/>
        <v>2019</v>
      </c>
      <c r="F215" s="62">
        <v>0.4513888888888889</v>
      </c>
      <c r="G215" s="63">
        <v>18</v>
      </c>
      <c r="H215" s="63">
        <v>13</v>
      </c>
      <c r="I215" s="63">
        <v>8</v>
      </c>
      <c r="J215" s="63">
        <v>7.6</v>
      </c>
      <c r="K215" s="63">
        <v>8.1999999999999993</v>
      </c>
      <c r="L215" s="63">
        <f t="shared" si="23"/>
        <v>7.8999999999999995</v>
      </c>
      <c r="M215" s="124">
        <f t="shared" si="24"/>
        <v>74.528301886792448</v>
      </c>
      <c r="N215" s="64">
        <v>2</v>
      </c>
      <c r="O215" s="64"/>
      <c r="P215" s="263">
        <f t="shared" si="25"/>
        <v>10</v>
      </c>
      <c r="Q215" s="66">
        <v>60</v>
      </c>
      <c r="R215" s="66">
        <v>40</v>
      </c>
      <c r="S215" s="270"/>
      <c r="T215" s="270"/>
      <c r="U215" s="62"/>
      <c r="V215" s="65"/>
      <c r="W215" s="65"/>
      <c r="X215" s="65"/>
      <c r="Y215" s="65"/>
      <c r="Z215" s="65"/>
      <c r="AA215" s="65"/>
      <c r="AB215" s="127" t="str">
        <f t="shared" si="26"/>
        <v/>
      </c>
      <c r="AC215" s="65"/>
      <c r="AD215" s="65"/>
      <c r="AE215" s="65"/>
      <c r="AF215" s="129" t="str">
        <f t="shared" si="27"/>
        <v/>
      </c>
      <c r="AG215" s="129"/>
      <c r="AH215" s="129"/>
      <c r="AI215" s="115"/>
    </row>
    <row r="216" spans="1:35" ht="12.75" hidden="1" x14ac:dyDescent="0.25">
      <c r="A216" s="60" t="s">
        <v>53</v>
      </c>
      <c r="B216" s="118" t="str">
        <f>LOOKUP(Table2[[#This Row],[CODIGO]],SITIOS!A$2:A$24,SITIOS!B$2:B$24)</f>
        <v>Papa El Potrero 2</v>
      </c>
      <c r="C216" s="61">
        <v>43560</v>
      </c>
      <c r="D216" s="121" t="str">
        <f t="shared" si="21"/>
        <v>abr-19</v>
      </c>
      <c r="E216" s="246" t="str">
        <f t="shared" si="22"/>
        <v>2019</v>
      </c>
      <c r="F216" s="62">
        <v>0.47569444444444442</v>
      </c>
      <c r="G216" s="63">
        <v>16</v>
      </c>
      <c r="H216" s="63">
        <v>13</v>
      </c>
      <c r="I216" s="63">
        <v>7</v>
      </c>
      <c r="J216" s="63">
        <v>6.6</v>
      </c>
      <c r="K216" s="63">
        <v>6.6</v>
      </c>
      <c r="L216" s="63">
        <f t="shared" si="23"/>
        <v>6.6</v>
      </c>
      <c r="M216" s="124">
        <f t="shared" si="24"/>
        <v>62.264150943396224</v>
      </c>
      <c r="N216" s="64">
        <v>2</v>
      </c>
      <c r="O216" s="64"/>
      <c r="P216" s="263">
        <f t="shared" si="25"/>
        <v>10</v>
      </c>
      <c r="Q216" s="66">
        <v>50</v>
      </c>
      <c r="R216" s="66">
        <v>50</v>
      </c>
      <c r="S216" s="270"/>
      <c r="T216" s="270"/>
      <c r="U216" s="62">
        <v>0.47569444444444442</v>
      </c>
      <c r="V216" s="65">
        <v>2</v>
      </c>
      <c r="W216" s="65">
        <v>33</v>
      </c>
      <c r="X216" s="65">
        <v>41</v>
      </c>
      <c r="Y216" s="65">
        <v>0</v>
      </c>
      <c r="Z216" s="65">
        <v>1</v>
      </c>
      <c r="AA216" s="65">
        <v>3</v>
      </c>
      <c r="AB216" s="127">
        <f t="shared" si="26"/>
        <v>66.666666666666657</v>
      </c>
      <c r="AC216" s="65">
        <v>18</v>
      </c>
      <c r="AD216" s="65">
        <v>25</v>
      </c>
      <c r="AE216" s="65">
        <v>32</v>
      </c>
      <c r="AF216" s="129">
        <f t="shared" si="27"/>
        <v>1250</v>
      </c>
      <c r="AG216" s="129"/>
      <c r="AH216" s="129"/>
      <c r="AI216" s="115"/>
    </row>
    <row r="217" spans="1:35" ht="12.75" hidden="1" x14ac:dyDescent="0.25">
      <c r="A217" s="60" t="s">
        <v>54</v>
      </c>
      <c r="B217" s="118" t="str">
        <f>LOOKUP(Table2[[#This Row],[CODIGO]],SITIOS!A$2:A$24,SITIOS!B$2:B$24)</f>
        <v>Papa la Providencia 1</v>
      </c>
      <c r="C217" s="61">
        <v>43560</v>
      </c>
      <c r="D217" s="121" t="str">
        <f t="shared" si="21"/>
        <v>abr-19</v>
      </c>
      <c r="E217" s="246" t="str">
        <f t="shared" si="22"/>
        <v>2019</v>
      </c>
      <c r="F217" s="62">
        <v>0.40277777777777773</v>
      </c>
      <c r="G217" s="63">
        <v>17</v>
      </c>
      <c r="H217" s="63">
        <v>11</v>
      </c>
      <c r="I217" s="63">
        <v>7</v>
      </c>
      <c r="J217" s="63">
        <v>7</v>
      </c>
      <c r="K217" s="63">
        <v>7</v>
      </c>
      <c r="L217" s="63">
        <f t="shared" si="23"/>
        <v>7</v>
      </c>
      <c r="M217" s="124">
        <f t="shared" si="24"/>
        <v>63.063063063063062</v>
      </c>
      <c r="N217" s="64">
        <v>0</v>
      </c>
      <c r="O217" s="64"/>
      <c r="P217" s="263">
        <f t="shared" si="25"/>
        <v>2</v>
      </c>
      <c r="Q217" s="66">
        <v>30</v>
      </c>
      <c r="R217" s="66">
        <v>30</v>
      </c>
      <c r="S217" s="270"/>
      <c r="T217" s="270"/>
      <c r="U217" s="62"/>
      <c r="V217" s="65"/>
      <c r="W217" s="65"/>
      <c r="X217" s="65"/>
      <c r="Y217" s="65"/>
      <c r="Z217" s="65"/>
      <c r="AA217" s="65"/>
      <c r="AB217" s="127" t="str">
        <f t="shared" si="26"/>
        <v/>
      </c>
      <c r="AC217" s="65"/>
      <c r="AD217" s="65"/>
      <c r="AE217" s="65"/>
      <c r="AF217" s="129" t="str">
        <f t="shared" si="27"/>
        <v/>
      </c>
      <c r="AG217" s="129"/>
      <c r="AH217" s="129"/>
      <c r="AI217" s="115"/>
    </row>
    <row r="218" spans="1:35" ht="12.75" hidden="1" x14ac:dyDescent="0.25">
      <c r="A218" s="60" t="s">
        <v>59</v>
      </c>
      <c r="B218" s="118" t="str">
        <f>LOOKUP(Table2[[#This Row],[CODIGO]],SITIOS!A$2:A$24,SITIOS!B$2:B$24)</f>
        <v>Papa la Providencia 2</v>
      </c>
      <c r="C218" s="61">
        <v>43560</v>
      </c>
      <c r="D218" s="121" t="str">
        <f t="shared" si="21"/>
        <v>abr-19</v>
      </c>
      <c r="E218" s="246" t="str">
        <f t="shared" si="22"/>
        <v>2019</v>
      </c>
      <c r="F218" s="62">
        <v>0.48194444444444445</v>
      </c>
      <c r="G218" s="63">
        <v>20</v>
      </c>
      <c r="H218" s="63">
        <v>21</v>
      </c>
      <c r="I218" s="63">
        <v>6.5</v>
      </c>
      <c r="J218" s="63">
        <v>6</v>
      </c>
      <c r="K218" s="63">
        <v>6</v>
      </c>
      <c r="L218" s="63">
        <f t="shared" si="23"/>
        <v>6</v>
      </c>
      <c r="M218" s="124">
        <f t="shared" si="24"/>
        <v>66.666666666666657</v>
      </c>
      <c r="N218" s="64">
        <v>0</v>
      </c>
      <c r="O218" s="64"/>
      <c r="P218" s="263">
        <f t="shared" si="25"/>
        <v>2</v>
      </c>
      <c r="Q218" s="66">
        <v>40</v>
      </c>
      <c r="R218" s="66">
        <v>40</v>
      </c>
      <c r="S218" s="270"/>
      <c r="T218" s="270"/>
      <c r="U218" s="62">
        <v>0.5</v>
      </c>
      <c r="V218" s="65">
        <v>2</v>
      </c>
      <c r="W218" s="65">
        <v>33</v>
      </c>
      <c r="X218" s="65">
        <v>41</v>
      </c>
      <c r="Y218" s="65">
        <v>0</v>
      </c>
      <c r="Z218" s="65">
        <v>3</v>
      </c>
      <c r="AA218" s="65">
        <v>1</v>
      </c>
      <c r="AB218" s="127">
        <f t="shared" si="26"/>
        <v>66.666666666666657</v>
      </c>
      <c r="AC218" s="65">
        <v>12</v>
      </c>
      <c r="AD218" s="65">
        <v>15</v>
      </c>
      <c r="AE218" s="65">
        <v>10</v>
      </c>
      <c r="AF218" s="129">
        <f t="shared" si="27"/>
        <v>616.66666666666674</v>
      </c>
      <c r="AG218" s="129"/>
      <c r="AH218" s="129"/>
      <c r="AI218" s="115"/>
    </row>
    <row r="219" spans="1:35" ht="12.75" hidden="1" x14ac:dyDescent="0.25">
      <c r="A219" s="60" t="s">
        <v>42</v>
      </c>
      <c r="B219" s="118" t="str">
        <f>LOOKUP(Table2[[#This Row],[CODIGO]],SITIOS!A$2:A$24,SITIOS!B$2:B$24)</f>
        <v>Planta de tratamiento (Antes)</v>
      </c>
      <c r="C219" s="61">
        <v>43560</v>
      </c>
      <c r="D219" s="121" t="str">
        <f t="shared" si="21"/>
        <v>abr-19</v>
      </c>
      <c r="E219" s="246" t="str">
        <f t="shared" si="22"/>
        <v>2019</v>
      </c>
      <c r="F219" s="62">
        <v>0.38541666666666669</v>
      </c>
      <c r="G219" s="63">
        <v>20</v>
      </c>
      <c r="H219" s="63">
        <v>14</v>
      </c>
      <c r="I219" s="63">
        <v>7</v>
      </c>
      <c r="J219" s="63">
        <v>6.4</v>
      </c>
      <c r="K219" s="63">
        <v>6.6</v>
      </c>
      <c r="L219" s="63">
        <f t="shared" si="23"/>
        <v>6.5</v>
      </c>
      <c r="M219" s="124">
        <f t="shared" si="24"/>
        <v>62.5</v>
      </c>
      <c r="N219" s="64">
        <v>2</v>
      </c>
      <c r="O219" s="64"/>
      <c r="P219" s="263">
        <f t="shared" si="25"/>
        <v>10</v>
      </c>
      <c r="Q219" s="66">
        <v>80</v>
      </c>
      <c r="R219" s="66">
        <v>50</v>
      </c>
      <c r="S219" s="270"/>
      <c r="T219" s="270"/>
      <c r="U219" s="62">
        <v>0.43055555555555558</v>
      </c>
      <c r="V219" s="65">
        <v>1</v>
      </c>
      <c r="W219" s="65">
        <v>33</v>
      </c>
      <c r="X219" s="65">
        <v>41</v>
      </c>
      <c r="Y219" s="65">
        <v>66</v>
      </c>
      <c r="Z219" s="65">
        <v>58</v>
      </c>
      <c r="AA219" s="65">
        <v>61</v>
      </c>
      <c r="AB219" s="127">
        <f t="shared" si="26"/>
        <v>6166.6666666666661</v>
      </c>
      <c r="AC219" s="65">
        <v>20</v>
      </c>
      <c r="AD219" s="65">
        <v>35</v>
      </c>
      <c r="AE219" s="65">
        <v>26</v>
      </c>
      <c r="AF219" s="129">
        <f t="shared" si="27"/>
        <v>2700</v>
      </c>
      <c r="AG219" s="129"/>
      <c r="AH219" s="129"/>
      <c r="AI219" s="115"/>
    </row>
    <row r="220" spans="1:35" ht="12.75" hidden="1" x14ac:dyDescent="0.25">
      <c r="A220" s="60" t="s">
        <v>43</v>
      </c>
      <c r="B220" s="118" t="str">
        <f>LOOKUP(Table2[[#This Row],[CODIGO]],SITIOS!A$2:A$24,SITIOS!B$2:B$24)</f>
        <v>Planta de tratamiento (Después)</v>
      </c>
      <c r="C220" s="61">
        <v>43560</v>
      </c>
      <c r="D220" s="121" t="str">
        <f t="shared" si="21"/>
        <v>abr-19</v>
      </c>
      <c r="E220" s="246" t="str">
        <f t="shared" si="22"/>
        <v>2019</v>
      </c>
      <c r="F220" s="62">
        <v>0.43958333333333338</v>
      </c>
      <c r="G220" s="63">
        <v>28</v>
      </c>
      <c r="H220" s="63">
        <v>15</v>
      </c>
      <c r="I220" s="63">
        <v>7.5</v>
      </c>
      <c r="J220" s="63">
        <v>7</v>
      </c>
      <c r="K220" s="63">
        <v>6.8</v>
      </c>
      <c r="L220" s="63">
        <f t="shared" si="23"/>
        <v>6.9</v>
      </c>
      <c r="M220" s="124">
        <f t="shared" si="24"/>
        <v>67.64705882352942</v>
      </c>
      <c r="N220" s="64">
        <v>1</v>
      </c>
      <c r="O220" s="64"/>
      <c r="P220" s="263">
        <f t="shared" si="25"/>
        <v>5</v>
      </c>
      <c r="Q220" s="66">
        <v>70</v>
      </c>
      <c r="R220" s="66">
        <v>50</v>
      </c>
      <c r="S220" s="270"/>
      <c r="T220" s="270"/>
      <c r="U220" s="62">
        <v>0.46458333333333335</v>
      </c>
      <c r="V220" s="65">
        <v>1</v>
      </c>
      <c r="W220" s="65">
        <v>33</v>
      </c>
      <c r="X220" s="65">
        <v>41</v>
      </c>
      <c r="Y220" s="65">
        <v>208</v>
      </c>
      <c r="Z220" s="65">
        <v>216</v>
      </c>
      <c r="AA220" s="65">
        <v>200</v>
      </c>
      <c r="AB220" s="127">
        <f t="shared" si="26"/>
        <v>20800</v>
      </c>
      <c r="AC220" s="65">
        <v>10</v>
      </c>
      <c r="AD220" s="65">
        <v>18</v>
      </c>
      <c r="AE220" s="65">
        <v>22</v>
      </c>
      <c r="AF220" s="129">
        <f t="shared" si="27"/>
        <v>1666.6666666666667</v>
      </c>
      <c r="AG220" s="129"/>
      <c r="AH220" s="129"/>
      <c r="AI220" s="115" t="s">
        <v>164</v>
      </c>
    </row>
    <row r="221" spans="1:35" ht="12.75" hidden="1" x14ac:dyDescent="0.25">
      <c r="A221" s="60" t="s">
        <v>56</v>
      </c>
      <c r="B221" s="118" t="str">
        <f>LOOKUP(Table2[[#This Row],[CODIGO]],SITIOS!A$2:A$24,SITIOS!B$2:B$24)</f>
        <v>El Recodo (Después del Hospital)</v>
      </c>
      <c r="C221" s="61">
        <v>43560</v>
      </c>
      <c r="D221" s="121" t="str">
        <f t="shared" si="21"/>
        <v>abr-19</v>
      </c>
      <c r="E221" s="246" t="str">
        <f t="shared" si="22"/>
        <v>2019</v>
      </c>
      <c r="F221" s="62">
        <v>0.44791666666666669</v>
      </c>
      <c r="G221" s="63">
        <v>16.5</v>
      </c>
      <c r="H221" s="63">
        <v>15</v>
      </c>
      <c r="I221" s="63">
        <v>7</v>
      </c>
      <c r="J221" s="63">
        <v>6.6</v>
      </c>
      <c r="K221" s="63">
        <v>6</v>
      </c>
      <c r="L221" s="63">
        <f t="shared" si="23"/>
        <v>6.3</v>
      </c>
      <c r="M221" s="124">
        <f t="shared" si="24"/>
        <v>61.764705882352942</v>
      </c>
      <c r="N221" s="64">
        <v>1</v>
      </c>
      <c r="O221" s="64"/>
      <c r="P221" s="263">
        <f t="shared" si="25"/>
        <v>5</v>
      </c>
      <c r="Q221" s="66">
        <v>75</v>
      </c>
      <c r="R221" s="66">
        <v>40</v>
      </c>
      <c r="S221" s="270"/>
      <c r="T221" s="270"/>
      <c r="U221" s="62">
        <v>0.46180555555555558</v>
      </c>
      <c r="V221" s="65">
        <v>1</v>
      </c>
      <c r="W221" s="65">
        <v>33</v>
      </c>
      <c r="X221" s="65">
        <v>41</v>
      </c>
      <c r="Y221" s="65">
        <v>42</v>
      </c>
      <c r="Z221" s="65">
        <v>38</v>
      </c>
      <c r="AA221" s="65">
        <v>47</v>
      </c>
      <c r="AB221" s="127">
        <f t="shared" si="26"/>
        <v>4233.3333333333339</v>
      </c>
      <c r="AC221" s="65">
        <v>60</v>
      </c>
      <c r="AD221" s="65">
        <v>56</v>
      </c>
      <c r="AE221" s="65">
        <v>63</v>
      </c>
      <c r="AF221" s="129">
        <f t="shared" si="27"/>
        <v>5966.6666666666661</v>
      </c>
      <c r="AG221" s="129"/>
      <c r="AH221" s="129"/>
      <c r="AI221" s="115"/>
    </row>
    <row r="222" spans="1:35" ht="12.75" hidden="1" x14ac:dyDescent="0.25">
      <c r="A222" s="60" t="s">
        <v>55</v>
      </c>
      <c r="B222" s="118" t="str">
        <f>LOOKUP(Table2[[#This Row],[CODIGO]],SITIOS!A$2:A$24,SITIOS!B$2:B$24)</f>
        <v>El Salto</v>
      </c>
      <c r="C222" s="61">
        <v>43560</v>
      </c>
      <c r="D222" s="121" t="str">
        <f t="shared" si="21"/>
        <v>abr-19</v>
      </c>
      <c r="E222" s="246" t="str">
        <f t="shared" si="22"/>
        <v>2019</v>
      </c>
      <c r="F222" s="62">
        <v>0.49305555555555558</v>
      </c>
      <c r="G222" s="63">
        <v>18</v>
      </c>
      <c r="H222" s="63">
        <v>14</v>
      </c>
      <c r="I222" s="63">
        <v>7.5</v>
      </c>
      <c r="J222" s="63">
        <v>6.4</v>
      </c>
      <c r="K222" s="63">
        <v>6.6</v>
      </c>
      <c r="L222" s="63">
        <f t="shared" si="23"/>
        <v>6.5</v>
      </c>
      <c r="M222" s="124">
        <f t="shared" si="24"/>
        <v>62.5</v>
      </c>
      <c r="N222" s="64">
        <v>1</v>
      </c>
      <c r="O222" s="64"/>
      <c r="P222" s="263">
        <f t="shared" si="25"/>
        <v>5</v>
      </c>
      <c r="Q222" s="66">
        <v>90</v>
      </c>
      <c r="R222" s="66">
        <v>40</v>
      </c>
      <c r="S222" s="270"/>
      <c r="T222" s="270"/>
      <c r="U222" s="62">
        <v>0.50694444444444442</v>
      </c>
      <c r="V222" s="65">
        <v>1</v>
      </c>
      <c r="W222" s="65">
        <v>33</v>
      </c>
      <c r="X222" s="65">
        <v>41</v>
      </c>
      <c r="Y222" s="65">
        <v>28</v>
      </c>
      <c r="Z222" s="65">
        <v>19</v>
      </c>
      <c r="AA222" s="65">
        <v>25</v>
      </c>
      <c r="AB222" s="127">
        <f t="shared" si="26"/>
        <v>2400</v>
      </c>
      <c r="AC222" s="65">
        <v>21</v>
      </c>
      <c r="AD222" s="65">
        <v>28</v>
      </c>
      <c r="AE222" s="65">
        <v>36</v>
      </c>
      <c r="AF222" s="129">
        <f t="shared" si="27"/>
        <v>2833.333333333333</v>
      </c>
      <c r="AG222" s="129"/>
      <c r="AH222" s="129"/>
      <c r="AI222" s="115"/>
    </row>
    <row r="223" spans="1:35" ht="12.75" hidden="1" x14ac:dyDescent="0.25">
      <c r="A223" s="60" t="s">
        <v>52</v>
      </c>
      <c r="B223" s="118" t="str">
        <f>LOOKUP(Table2[[#This Row],[CODIGO]],SITIOS!A$2:A$24,SITIOS!B$2:B$24)</f>
        <v>Papa El Potrero 1</v>
      </c>
      <c r="C223" s="61">
        <v>43591</v>
      </c>
      <c r="D223" s="121" t="str">
        <f t="shared" si="21"/>
        <v>may-19</v>
      </c>
      <c r="E223" s="246" t="str">
        <f t="shared" si="22"/>
        <v>2019</v>
      </c>
      <c r="F223" s="62">
        <v>0.43055555555555558</v>
      </c>
      <c r="G223" s="63">
        <v>17</v>
      </c>
      <c r="H223" s="63">
        <v>12</v>
      </c>
      <c r="I223" s="63">
        <v>7</v>
      </c>
      <c r="J223" s="63">
        <v>7.4</v>
      </c>
      <c r="K223" s="63">
        <v>7.2</v>
      </c>
      <c r="L223" s="63">
        <f t="shared" si="23"/>
        <v>7.3000000000000007</v>
      </c>
      <c r="M223" s="124">
        <f t="shared" si="24"/>
        <v>66.972477064220186</v>
      </c>
      <c r="N223" s="64">
        <v>2</v>
      </c>
      <c r="O223" s="64"/>
      <c r="P223" s="263">
        <f t="shared" si="25"/>
        <v>10</v>
      </c>
      <c r="Q223" s="66">
        <v>65</v>
      </c>
      <c r="R223" s="66">
        <v>30</v>
      </c>
      <c r="S223" s="270"/>
      <c r="T223" s="270"/>
      <c r="U223" s="62"/>
      <c r="V223" s="65"/>
      <c r="W223" s="65"/>
      <c r="X223" s="65"/>
      <c r="Y223" s="65"/>
      <c r="Z223" s="65"/>
      <c r="AA223" s="65"/>
      <c r="AB223" s="127" t="str">
        <f t="shared" si="26"/>
        <v/>
      </c>
      <c r="AC223" s="65"/>
      <c r="AD223" s="65"/>
      <c r="AE223" s="65"/>
      <c r="AF223" s="129" t="str">
        <f t="shared" si="27"/>
        <v/>
      </c>
      <c r="AG223" s="129"/>
      <c r="AH223" s="129"/>
      <c r="AI223" s="115"/>
    </row>
    <row r="224" spans="1:35" ht="12.75" hidden="1" x14ac:dyDescent="0.25">
      <c r="A224" s="60" t="s">
        <v>53</v>
      </c>
      <c r="B224" s="118" t="str">
        <f>LOOKUP(Table2[[#This Row],[CODIGO]],SITIOS!A$2:A$24,SITIOS!B$2:B$24)</f>
        <v>Papa El Potrero 2</v>
      </c>
      <c r="C224" s="61">
        <v>43591</v>
      </c>
      <c r="D224" s="121" t="str">
        <f t="shared" si="21"/>
        <v>may-19</v>
      </c>
      <c r="E224" s="246" t="str">
        <f t="shared" si="22"/>
        <v>2019</v>
      </c>
      <c r="F224" s="62">
        <v>0.46875</v>
      </c>
      <c r="G224" s="63">
        <v>15</v>
      </c>
      <c r="H224" s="63">
        <v>12</v>
      </c>
      <c r="I224" s="63">
        <v>7</v>
      </c>
      <c r="J224" s="63">
        <v>7</v>
      </c>
      <c r="K224" s="63">
        <v>7.2</v>
      </c>
      <c r="L224" s="63">
        <f t="shared" si="23"/>
        <v>7.1</v>
      </c>
      <c r="M224" s="124">
        <f t="shared" si="24"/>
        <v>65.137614678899084</v>
      </c>
      <c r="N224" s="64">
        <v>2</v>
      </c>
      <c r="O224" s="64"/>
      <c r="P224" s="263">
        <f t="shared" si="25"/>
        <v>10</v>
      </c>
      <c r="Q224" s="66">
        <v>60</v>
      </c>
      <c r="R224" s="66">
        <v>30</v>
      </c>
      <c r="S224" s="270"/>
      <c r="T224" s="270"/>
      <c r="U224" s="62">
        <v>0.4861111111111111</v>
      </c>
      <c r="V224" s="65">
        <v>2</v>
      </c>
      <c r="W224" s="65">
        <v>33</v>
      </c>
      <c r="X224" s="65">
        <v>40</v>
      </c>
      <c r="Y224" s="65">
        <v>7</v>
      </c>
      <c r="Z224" s="65">
        <v>15</v>
      </c>
      <c r="AA224" s="65">
        <v>16</v>
      </c>
      <c r="AB224" s="127">
        <f t="shared" si="26"/>
        <v>633.33333333333326</v>
      </c>
      <c r="AC224" s="65">
        <v>19</v>
      </c>
      <c r="AD224" s="65">
        <v>10</v>
      </c>
      <c r="AE224" s="65">
        <v>20</v>
      </c>
      <c r="AF224" s="129">
        <f t="shared" si="27"/>
        <v>816.66666666666663</v>
      </c>
      <c r="AG224" s="129"/>
      <c r="AH224" s="129"/>
      <c r="AI224" s="115"/>
    </row>
    <row r="225" spans="1:35" ht="12.75" hidden="1" x14ac:dyDescent="0.25">
      <c r="A225" s="60" t="s">
        <v>54</v>
      </c>
      <c r="B225" s="118" t="str">
        <f>LOOKUP(Table2[[#This Row],[CODIGO]],SITIOS!A$2:A$24,SITIOS!B$2:B$24)</f>
        <v>Papa la Providencia 1</v>
      </c>
      <c r="C225" s="61">
        <v>43591</v>
      </c>
      <c r="D225" s="121" t="str">
        <f t="shared" si="21"/>
        <v>may-19</v>
      </c>
      <c r="E225" s="246" t="str">
        <f t="shared" si="22"/>
        <v>2019</v>
      </c>
      <c r="F225" s="62">
        <v>0.55555555555555558</v>
      </c>
      <c r="G225" s="63">
        <v>18</v>
      </c>
      <c r="H225" s="63">
        <v>13</v>
      </c>
      <c r="I225" s="63">
        <v>7</v>
      </c>
      <c r="J225" s="63">
        <v>7.4</v>
      </c>
      <c r="K225" s="63">
        <v>7.2</v>
      </c>
      <c r="L225" s="63">
        <f t="shared" si="23"/>
        <v>7.3000000000000007</v>
      </c>
      <c r="M225" s="124">
        <f t="shared" si="24"/>
        <v>68.867924528301899</v>
      </c>
      <c r="N225" s="64">
        <v>2</v>
      </c>
      <c r="O225" s="64"/>
      <c r="P225" s="263">
        <f t="shared" si="25"/>
        <v>10</v>
      </c>
      <c r="Q225" s="66">
        <v>40</v>
      </c>
      <c r="R225" s="66">
        <v>30</v>
      </c>
      <c r="S225" s="270"/>
      <c r="T225" s="270"/>
      <c r="U225" s="62"/>
      <c r="V225" s="65"/>
      <c r="W225" s="65"/>
      <c r="X225" s="65"/>
      <c r="Y225" s="65"/>
      <c r="Z225" s="65"/>
      <c r="AA225" s="65"/>
      <c r="AB225" s="127" t="str">
        <f t="shared" si="26"/>
        <v/>
      </c>
      <c r="AC225" s="65"/>
      <c r="AD225" s="65"/>
      <c r="AE225" s="65"/>
      <c r="AF225" s="129" t="str">
        <f t="shared" si="27"/>
        <v/>
      </c>
      <c r="AG225" s="129"/>
      <c r="AH225" s="129"/>
      <c r="AI225" s="115"/>
    </row>
    <row r="226" spans="1:35" ht="12.75" hidden="1" x14ac:dyDescent="0.25">
      <c r="A226" s="60" t="s">
        <v>59</v>
      </c>
      <c r="B226" s="118" t="str">
        <f>LOOKUP(Table2[[#This Row],[CODIGO]],SITIOS!A$2:A$24,SITIOS!B$2:B$24)</f>
        <v>Papa la Providencia 2</v>
      </c>
      <c r="C226" s="61">
        <v>43591</v>
      </c>
      <c r="D226" s="121" t="str">
        <f t="shared" si="21"/>
        <v>may-19</v>
      </c>
      <c r="E226" s="246" t="str">
        <f t="shared" si="22"/>
        <v>2019</v>
      </c>
      <c r="F226" s="62">
        <v>0.53125</v>
      </c>
      <c r="G226" s="63">
        <v>16.5</v>
      </c>
      <c r="H226" s="63">
        <v>23</v>
      </c>
      <c r="I226" s="63">
        <v>7</v>
      </c>
      <c r="J226" s="63">
        <v>6.6</v>
      </c>
      <c r="K226" s="63">
        <v>6.6</v>
      </c>
      <c r="L226" s="63">
        <f t="shared" si="23"/>
        <v>6.6</v>
      </c>
      <c r="M226" s="124">
        <f t="shared" si="24"/>
        <v>75.862068965517253</v>
      </c>
      <c r="N226" s="64">
        <v>2</v>
      </c>
      <c r="O226" s="64"/>
      <c r="P226" s="263">
        <f t="shared" si="25"/>
        <v>10</v>
      </c>
      <c r="Q226" s="66">
        <v>65</v>
      </c>
      <c r="R226" s="66">
        <v>30</v>
      </c>
      <c r="S226" s="270"/>
      <c r="T226" s="270"/>
      <c r="U226" s="62">
        <v>0.53819444444444442</v>
      </c>
      <c r="V226" s="65">
        <v>2</v>
      </c>
      <c r="W226" s="65">
        <v>32</v>
      </c>
      <c r="X226" s="65">
        <v>40</v>
      </c>
      <c r="Y226" s="65">
        <v>4</v>
      </c>
      <c r="Z226" s="65">
        <v>3</v>
      </c>
      <c r="AA226" s="65">
        <v>2</v>
      </c>
      <c r="AB226" s="127">
        <f t="shared" si="26"/>
        <v>150</v>
      </c>
      <c r="AC226" s="65">
        <v>4</v>
      </c>
      <c r="AD226" s="65">
        <v>5</v>
      </c>
      <c r="AE226" s="65">
        <v>11</v>
      </c>
      <c r="AF226" s="129">
        <f t="shared" si="27"/>
        <v>333.33333333333337</v>
      </c>
      <c r="AG226" s="129"/>
      <c r="AH226" s="129"/>
      <c r="AI226" s="115" t="s">
        <v>167</v>
      </c>
    </row>
    <row r="227" spans="1:35" ht="12.75" hidden="1" x14ac:dyDescent="0.25">
      <c r="A227" s="60" t="s">
        <v>170</v>
      </c>
      <c r="B227" s="118" t="str">
        <f>LOOKUP(Table2[[#This Row],[CODIGO]],SITIOS!A$2:A$24,SITIOS!B$2:B$24)</f>
        <v>Papa la Providencia 3</v>
      </c>
      <c r="C227" s="61">
        <v>43591</v>
      </c>
      <c r="D227" s="121" t="str">
        <f t="shared" si="21"/>
        <v>may-19</v>
      </c>
      <c r="E227" s="246" t="str">
        <f t="shared" si="22"/>
        <v>2019</v>
      </c>
      <c r="F227" s="62"/>
      <c r="G227" s="63"/>
      <c r="H227" s="63"/>
      <c r="I227" s="63"/>
      <c r="J227" s="63"/>
      <c r="K227" s="63"/>
      <c r="L227" s="63" t="str">
        <f t="shared" si="23"/>
        <v>N/A</v>
      </c>
      <c r="M227" s="124" t="str">
        <f t="shared" si="24"/>
        <v>N/A</v>
      </c>
      <c r="N227" s="64"/>
      <c r="O227" s="64"/>
      <c r="P227" s="263">
        <f t="shared" si="25"/>
        <v>0</v>
      </c>
      <c r="Q227" s="66"/>
      <c r="R227" s="66"/>
      <c r="S227" s="270"/>
      <c r="T227" s="270"/>
      <c r="U227" s="62"/>
      <c r="V227" s="65"/>
      <c r="W227" s="65"/>
      <c r="X227" s="65"/>
      <c r="Y227" s="65"/>
      <c r="Z227" s="65"/>
      <c r="AA227" s="65"/>
      <c r="AB227" s="127" t="str">
        <f t="shared" si="26"/>
        <v/>
      </c>
      <c r="AC227" s="65"/>
      <c r="AD227" s="65"/>
      <c r="AE227" s="65"/>
      <c r="AF227" s="129" t="str">
        <f t="shared" si="27"/>
        <v/>
      </c>
      <c r="AG227" s="129"/>
      <c r="AH227" s="129"/>
      <c r="AI227" s="115"/>
    </row>
    <row r="228" spans="1:35" ht="12.75" hidden="1" x14ac:dyDescent="0.25">
      <c r="A228" s="60" t="s">
        <v>46</v>
      </c>
      <c r="B228" s="118" t="str">
        <f>LOOKUP(Table2[[#This Row],[CODIGO]],SITIOS!A$2:A$24,SITIOS!B$2:B$24)</f>
        <v>Haba Rincón de Guadalupe 1</v>
      </c>
      <c r="C228" s="61">
        <v>43593</v>
      </c>
      <c r="D228" s="121" t="str">
        <f t="shared" si="21"/>
        <v>may-19</v>
      </c>
      <c r="E228" s="246" t="str">
        <f t="shared" si="22"/>
        <v>2019</v>
      </c>
      <c r="F228" s="62">
        <v>0.64583333333333337</v>
      </c>
      <c r="G228" s="63">
        <v>18.5</v>
      </c>
      <c r="H228" s="63">
        <v>15.5</v>
      </c>
      <c r="I228" s="63">
        <v>7</v>
      </c>
      <c r="J228" s="63">
        <v>6.6</v>
      </c>
      <c r="K228" s="63">
        <v>6.4</v>
      </c>
      <c r="L228" s="63">
        <f t="shared" si="23"/>
        <v>6.5</v>
      </c>
      <c r="M228" s="124">
        <f t="shared" si="24"/>
        <v>63.725490196078439</v>
      </c>
      <c r="N228" s="64">
        <v>1</v>
      </c>
      <c r="O228" s="64"/>
      <c r="P228" s="263">
        <f t="shared" si="25"/>
        <v>5</v>
      </c>
      <c r="Q228" s="66">
        <v>40</v>
      </c>
      <c r="R228" s="66">
        <v>40</v>
      </c>
      <c r="S228" s="270"/>
      <c r="T228" s="270"/>
      <c r="U228" s="62"/>
      <c r="V228" s="65"/>
      <c r="W228" s="65"/>
      <c r="X228" s="65"/>
      <c r="Y228" s="65"/>
      <c r="Z228" s="65"/>
      <c r="AA228" s="65"/>
      <c r="AB228" s="127" t="str">
        <f t="shared" si="26"/>
        <v/>
      </c>
      <c r="AC228" s="65"/>
      <c r="AD228" s="65"/>
      <c r="AE228" s="65"/>
      <c r="AF228" s="129" t="str">
        <f t="shared" si="27"/>
        <v/>
      </c>
      <c r="AG228" s="129"/>
      <c r="AH228" s="129"/>
      <c r="AI228" s="115"/>
    </row>
    <row r="229" spans="1:35" ht="12.75" hidden="1" x14ac:dyDescent="0.25">
      <c r="A229" s="60" t="s">
        <v>47</v>
      </c>
      <c r="B229" s="118" t="str">
        <f>LOOKUP(Table2[[#This Row],[CODIGO]],SITIOS!A$2:A$24,SITIOS!B$2:B$24)</f>
        <v>Haba Rincón de Guadalupe 2</v>
      </c>
      <c r="C229" s="61">
        <v>43593</v>
      </c>
      <c r="D229" s="121" t="str">
        <f t="shared" si="21"/>
        <v>may-19</v>
      </c>
      <c r="E229" s="246" t="str">
        <f t="shared" si="22"/>
        <v>2019</v>
      </c>
      <c r="F229" s="62">
        <v>0.6875</v>
      </c>
      <c r="G229" s="63">
        <v>17</v>
      </c>
      <c r="H229" s="63">
        <v>16.5</v>
      </c>
      <c r="I229" s="63">
        <v>7</v>
      </c>
      <c r="J229" s="63">
        <v>6.2</v>
      </c>
      <c r="K229" s="63">
        <v>6.2</v>
      </c>
      <c r="L229" s="63">
        <f t="shared" si="23"/>
        <v>6.2</v>
      </c>
      <c r="M229" s="124">
        <f t="shared" si="24"/>
        <v>62</v>
      </c>
      <c r="N229" s="64">
        <v>1</v>
      </c>
      <c r="O229" s="64"/>
      <c r="P229" s="263">
        <f t="shared" si="25"/>
        <v>5</v>
      </c>
      <c r="Q229" s="66">
        <v>50</v>
      </c>
      <c r="R229" s="66">
        <v>30</v>
      </c>
      <c r="S229" s="270"/>
      <c r="T229" s="270"/>
      <c r="U229" s="62">
        <v>0.6875</v>
      </c>
      <c r="V229" s="65">
        <v>2</v>
      </c>
      <c r="W229" s="65">
        <v>38</v>
      </c>
      <c r="X229" s="65">
        <v>39</v>
      </c>
      <c r="Y229" s="65">
        <v>3</v>
      </c>
      <c r="Z229" s="65">
        <v>2</v>
      </c>
      <c r="AA229" s="65">
        <v>1</v>
      </c>
      <c r="AB229" s="127">
        <f t="shared" si="26"/>
        <v>100</v>
      </c>
      <c r="AC229" s="65">
        <v>5</v>
      </c>
      <c r="AD229" s="65">
        <v>9</v>
      </c>
      <c r="AE229" s="65">
        <v>6</v>
      </c>
      <c r="AF229" s="129">
        <f t="shared" si="27"/>
        <v>333.33333333333337</v>
      </c>
      <c r="AG229" s="129"/>
      <c r="AH229" s="129"/>
      <c r="AI229" s="115"/>
    </row>
    <row r="230" spans="1:35" ht="12.75" hidden="1" x14ac:dyDescent="0.25">
      <c r="A230" s="60" t="s">
        <v>44</v>
      </c>
      <c r="B230" s="118" t="str">
        <f>LOOKUP(Table2[[#This Row],[CODIGO]],SITIOS!A$2:A$24,SITIOS!B$2:B$24)</f>
        <v>Haba San Lucas 1</v>
      </c>
      <c r="C230" s="61">
        <v>43593</v>
      </c>
      <c r="D230" s="121" t="str">
        <f t="shared" si="21"/>
        <v>may-19</v>
      </c>
      <c r="E230" s="246" t="str">
        <f t="shared" si="22"/>
        <v>2019</v>
      </c>
      <c r="F230" s="62">
        <v>0.625</v>
      </c>
      <c r="G230" s="63">
        <v>19</v>
      </c>
      <c r="H230" s="63">
        <v>15</v>
      </c>
      <c r="I230" s="63">
        <v>7</v>
      </c>
      <c r="J230" s="63">
        <v>6</v>
      </c>
      <c r="K230" s="63">
        <v>6</v>
      </c>
      <c r="L230" s="63">
        <f t="shared" si="23"/>
        <v>6</v>
      </c>
      <c r="M230" s="124">
        <f t="shared" si="24"/>
        <v>58.82352941176471</v>
      </c>
      <c r="N230" s="64">
        <v>2</v>
      </c>
      <c r="O230" s="64"/>
      <c r="P230" s="263">
        <f t="shared" si="25"/>
        <v>10</v>
      </c>
      <c r="Q230" s="66">
        <v>65</v>
      </c>
      <c r="R230" s="66">
        <v>30</v>
      </c>
      <c r="S230" s="270"/>
      <c r="T230" s="270"/>
      <c r="U230" s="62"/>
      <c r="V230" s="65"/>
      <c r="W230" s="65"/>
      <c r="X230" s="65"/>
      <c r="Y230" s="65"/>
      <c r="Z230" s="65"/>
      <c r="AA230" s="65"/>
      <c r="AB230" s="127" t="str">
        <f t="shared" si="26"/>
        <v/>
      </c>
      <c r="AC230" s="65"/>
      <c r="AD230" s="65"/>
      <c r="AE230" s="65"/>
      <c r="AF230" s="129" t="str">
        <f t="shared" si="27"/>
        <v/>
      </c>
      <c r="AG230" s="129"/>
      <c r="AH230" s="129"/>
      <c r="AI230" s="115"/>
    </row>
    <row r="231" spans="1:35" ht="12.75" hidden="1" x14ac:dyDescent="0.25">
      <c r="A231" s="60" t="s">
        <v>45</v>
      </c>
      <c r="B231" s="118" t="str">
        <f>LOOKUP(Table2[[#This Row],[CODIGO]],SITIOS!A$2:A$24,SITIOS!B$2:B$24)</f>
        <v>Haba San Lucas 2</v>
      </c>
      <c r="C231" s="61">
        <v>43593</v>
      </c>
      <c r="D231" s="121" t="str">
        <f t="shared" si="21"/>
        <v>may-19</v>
      </c>
      <c r="E231" s="246" t="str">
        <f t="shared" si="22"/>
        <v>2019</v>
      </c>
      <c r="F231" s="62">
        <v>0.65625</v>
      </c>
      <c r="G231" s="63">
        <v>17</v>
      </c>
      <c r="H231" s="63">
        <v>14</v>
      </c>
      <c r="I231" s="63">
        <v>7</v>
      </c>
      <c r="J231" s="63">
        <v>6.2</v>
      </c>
      <c r="K231" s="63">
        <v>6.2</v>
      </c>
      <c r="L231" s="63">
        <f t="shared" si="23"/>
        <v>6.2</v>
      </c>
      <c r="M231" s="124">
        <f t="shared" si="24"/>
        <v>59.615384615384613</v>
      </c>
      <c r="N231" s="64">
        <v>2</v>
      </c>
      <c r="O231" s="64"/>
      <c r="P231" s="263">
        <f t="shared" si="25"/>
        <v>10</v>
      </c>
      <c r="Q231" s="66">
        <v>65</v>
      </c>
      <c r="R231" s="66">
        <v>30</v>
      </c>
      <c r="S231" s="270"/>
      <c r="T231" s="270"/>
      <c r="U231" s="62">
        <v>0.65625</v>
      </c>
      <c r="V231" s="65">
        <v>1</v>
      </c>
      <c r="W231" s="65">
        <v>32</v>
      </c>
      <c r="X231" s="65">
        <v>40</v>
      </c>
      <c r="Y231" s="65">
        <v>1</v>
      </c>
      <c r="Z231" s="65">
        <v>4</v>
      </c>
      <c r="AA231" s="65">
        <v>2</v>
      </c>
      <c r="AB231" s="127">
        <f t="shared" si="26"/>
        <v>233.33333333333334</v>
      </c>
      <c r="AC231" s="65">
        <v>37</v>
      </c>
      <c r="AD231" s="65">
        <v>16</v>
      </c>
      <c r="AE231" s="65">
        <v>39</v>
      </c>
      <c r="AF231" s="129">
        <f t="shared" si="27"/>
        <v>3066.666666666667</v>
      </c>
      <c r="AG231" s="129"/>
      <c r="AH231" s="129"/>
      <c r="AI231" s="115"/>
    </row>
    <row r="232" spans="1:35" ht="12.75" hidden="1" x14ac:dyDescent="0.25">
      <c r="A232" s="60" t="s">
        <v>140</v>
      </c>
      <c r="B232" s="118" t="str">
        <f>LOOKUP(Table2[[#This Row],[CODIGO]],SITIOS!A$2:A$24,SITIOS!B$2:B$24)</f>
        <v>Antes del Hospital Amanalco</v>
      </c>
      <c r="C232" s="61">
        <v>43593</v>
      </c>
      <c r="D232" s="121" t="str">
        <f t="shared" si="21"/>
        <v>may-19</v>
      </c>
      <c r="E232" s="246" t="str">
        <f t="shared" si="22"/>
        <v>2019</v>
      </c>
      <c r="F232" s="62">
        <v>0.4375</v>
      </c>
      <c r="G232" s="63">
        <v>15</v>
      </c>
      <c r="H232" s="63">
        <v>13</v>
      </c>
      <c r="I232" s="63">
        <v>7</v>
      </c>
      <c r="J232" s="63">
        <v>7.4</v>
      </c>
      <c r="K232" s="63">
        <v>7.6</v>
      </c>
      <c r="L232" s="63">
        <f t="shared" si="23"/>
        <v>7.5</v>
      </c>
      <c r="M232" s="124">
        <f t="shared" si="24"/>
        <v>70.754716981132077</v>
      </c>
      <c r="N232" s="64">
        <v>1</v>
      </c>
      <c r="O232" s="64"/>
      <c r="P232" s="263">
        <f t="shared" si="25"/>
        <v>5</v>
      </c>
      <c r="Q232" s="66">
        <v>65</v>
      </c>
      <c r="R232" s="66">
        <v>30</v>
      </c>
      <c r="S232" s="270"/>
      <c r="T232" s="270"/>
      <c r="U232" s="62">
        <v>0.4513888888888889</v>
      </c>
      <c r="V232" s="65">
        <v>2</v>
      </c>
      <c r="W232" s="65">
        <v>32</v>
      </c>
      <c r="X232" s="65">
        <v>40</v>
      </c>
      <c r="Y232" s="65">
        <v>1</v>
      </c>
      <c r="Z232" s="65">
        <v>3</v>
      </c>
      <c r="AA232" s="65">
        <v>4</v>
      </c>
      <c r="AB232" s="127">
        <f t="shared" si="26"/>
        <v>133.33333333333331</v>
      </c>
      <c r="AC232" s="65">
        <v>23</v>
      </c>
      <c r="AD232" s="65">
        <v>38</v>
      </c>
      <c r="AE232" s="65">
        <v>38</v>
      </c>
      <c r="AF232" s="129">
        <f t="shared" si="27"/>
        <v>1650</v>
      </c>
      <c r="AG232" s="129"/>
      <c r="AH232" s="129"/>
      <c r="AI232" s="115"/>
    </row>
    <row r="233" spans="1:35" ht="12.75" hidden="1" x14ac:dyDescent="0.25">
      <c r="A233" s="60" t="s">
        <v>48</v>
      </c>
      <c r="B233" s="118" t="str">
        <f>LOOKUP(Table2[[#This Row],[CODIGO]],SITIOS!A$2:A$24,SITIOS!B$2:B$24)</f>
        <v>Maíz Agua Bendita 1</v>
      </c>
      <c r="C233" s="61">
        <v>43593</v>
      </c>
      <c r="D233" s="121" t="str">
        <f t="shared" si="21"/>
        <v>may-19</v>
      </c>
      <c r="E233" s="246" t="str">
        <f t="shared" si="22"/>
        <v>2019</v>
      </c>
      <c r="F233" s="62">
        <v>0.4861111111111111</v>
      </c>
      <c r="G233" s="63">
        <v>16.5</v>
      </c>
      <c r="H233" s="63">
        <v>9</v>
      </c>
      <c r="I233" s="63">
        <v>7</v>
      </c>
      <c r="J233" s="63">
        <v>7.2</v>
      </c>
      <c r="K233" s="63">
        <v>7.2</v>
      </c>
      <c r="L233" s="63">
        <f t="shared" si="23"/>
        <v>7.2</v>
      </c>
      <c r="M233" s="124">
        <f t="shared" si="24"/>
        <v>62.068965517241381</v>
      </c>
      <c r="N233" s="64">
        <v>0</v>
      </c>
      <c r="O233" s="64"/>
      <c r="P233" s="263">
        <f t="shared" si="25"/>
        <v>2</v>
      </c>
      <c r="Q233" s="66">
        <v>30</v>
      </c>
      <c r="R233" s="66">
        <v>30</v>
      </c>
      <c r="S233" s="270"/>
      <c r="T233" s="270"/>
      <c r="U233" s="62"/>
      <c r="V233" s="65"/>
      <c r="W233" s="65"/>
      <c r="X233" s="65"/>
      <c r="Y233" s="65"/>
      <c r="Z233" s="65"/>
      <c r="AA233" s="65"/>
      <c r="AB233" s="127" t="str">
        <f t="shared" si="26"/>
        <v/>
      </c>
      <c r="AC233" s="65"/>
      <c r="AD233" s="65"/>
      <c r="AE233" s="65"/>
      <c r="AF233" s="129" t="str">
        <f t="shared" si="27"/>
        <v/>
      </c>
      <c r="AG233" s="129"/>
      <c r="AH233" s="129"/>
      <c r="AI233" s="115"/>
    </row>
    <row r="234" spans="1:35" ht="12.75" hidden="1" x14ac:dyDescent="0.25">
      <c r="A234" s="60" t="s">
        <v>51</v>
      </c>
      <c r="B234" s="118" t="str">
        <f>LOOKUP(Table2[[#This Row],[CODIGO]],SITIOS!A$2:A$24,SITIOS!B$2:B$24)</f>
        <v>Maíz Agua Bendita 2</v>
      </c>
      <c r="C234" s="61">
        <v>43593</v>
      </c>
      <c r="D234" s="121" t="str">
        <f t="shared" si="21"/>
        <v>may-19</v>
      </c>
      <c r="E234" s="246" t="str">
        <f t="shared" si="22"/>
        <v>2019</v>
      </c>
      <c r="F234" s="62">
        <v>0.59375</v>
      </c>
      <c r="G234" s="63">
        <v>17.5</v>
      </c>
      <c r="H234" s="63">
        <v>1.5</v>
      </c>
      <c r="I234" s="63">
        <v>7.5</v>
      </c>
      <c r="J234" s="63">
        <v>7.2</v>
      </c>
      <c r="K234" s="63">
        <v>7.2</v>
      </c>
      <c r="L234" s="63">
        <f t="shared" si="23"/>
        <v>7.2</v>
      </c>
      <c r="M234" s="124">
        <f t="shared" si="24"/>
        <v>93.506493506493499</v>
      </c>
      <c r="N234" s="64">
        <v>1</v>
      </c>
      <c r="O234" s="64"/>
      <c r="P234" s="263">
        <f t="shared" si="25"/>
        <v>5</v>
      </c>
      <c r="Q234" s="66">
        <v>45</v>
      </c>
      <c r="R234" s="66">
        <v>40</v>
      </c>
      <c r="S234" s="270"/>
      <c r="T234" s="270"/>
      <c r="U234" s="62">
        <v>0.60416666666666663</v>
      </c>
      <c r="V234" s="65">
        <v>2</v>
      </c>
      <c r="W234" s="65">
        <v>38</v>
      </c>
      <c r="X234" s="65">
        <v>39</v>
      </c>
      <c r="Y234" s="65">
        <v>1</v>
      </c>
      <c r="Z234" s="65">
        <v>0</v>
      </c>
      <c r="AA234" s="65">
        <v>0</v>
      </c>
      <c r="AB234" s="127">
        <f t="shared" si="26"/>
        <v>16.666666666666664</v>
      </c>
      <c r="AC234" s="65">
        <v>1</v>
      </c>
      <c r="AD234" s="65">
        <v>0</v>
      </c>
      <c r="AE234" s="65">
        <v>13</v>
      </c>
      <c r="AF234" s="129">
        <f t="shared" si="27"/>
        <v>233.33333333333334</v>
      </c>
      <c r="AG234" s="129"/>
      <c r="AH234" s="129"/>
      <c r="AI234" s="115"/>
    </row>
    <row r="235" spans="1:35" ht="12.75" hidden="1" x14ac:dyDescent="0.25">
      <c r="A235" s="60" t="s">
        <v>57</v>
      </c>
      <c r="B235" s="118" t="str">
        <f>LOOKUP(Table2[[#This Row],[CODIGO]],SITIOS!A$2:A$24,SITIOS!B$2:B$24)</f>
        <v>Maíz El Capulín 1</v>
      </c>
      <c r="C235" s="61">
        <v>43593</v>
      </c>
      <c r="D235" s="121" t="str">
        <f t="shared" si="21"/>
        <v>may-19</v>
      </c>
      <c r="E235" s="246" t="str">
        <f t="shared" si="22"/>
        <v>2019</v>
      </c>
      <c r="F235" s="62">
        <v>0.4548611111111111</v>
      </c>
      <c r="G235" s="63">
        <v>19</v>
      </c>
      <c r="H235" s="63">
        <v>13</v>
      </c>
      <c r="I235" s="63">
        <v>7</v>
      </c>
      <c r="J235" s="63">
        <v>6.4</v>
      </c>
      <c r="K235" s="63">
        <v>6.2</v>
      </c>
      <c r="L235" s="63">
        <f t="shared" si="23"/>
        <v>6.3000000000000007</v>
      </c>
      <c r="M235" s="124">
        <f t="shared" si="24"/>
        <v>59.433962264150949</v>
      </c>
      <c r="N235" s="64">
        <v>1</v>
      </c>
      <c r="O235" s="64"/>
      <c r="P235" s="263">
        <f t="shared" si="25"/>
        <v>5</v>
      </c>
      <c r="Q235" s="66">
        <v>45</v>
      </c>
      <c r="R235" s="66">
        <v>40</v>
      </c>
      <c r="S235" s="270"/>
      <c r="T235" s="270"/>
      <c r="U235" s="62"/>
      <c r="V235" s="65"/>
      <c r="W235" s="65"/>
      <c r="X235" s="65"/>
      <c r="Y235" s="65"/>
      <c r="Z235" s="65"/>
      <c r="AA235" s="65"/>
      <c r="AB235" s="127" t="str">
        <f t="shared" si="26"/>
        <v/>
      </c>
      <c r="AC235" s="65"/>
      <c r="AD235" s="65"/>
      <c r="AE235" s="65"/>
      <c r="AF235" s="129" t="str">
        <f t="shared" si="27"/>
        <v/>
      </c>
      <c r="AG235" s="129"/>
      <c r="AH235" s="129"/>
      <c r="AI235" s="115"/>
    </row>
    <row r="236" spans="1:35" ht="12.75" hidden="1" x14ac:dyDescent="0.25">
      <c r="A236" s="60" t="s">
        <v>58</v>
      </c>
      <c r="B236" s="118" t="str">
        <f>LOOKUP(Table2[[#This Row],[CODIGO]],SITIOS!A$2:A$24,SITIOS!B$2:B$24)</f>
        <v>Maíz  El Capulín 2</v>
      </c>
      <c r="C236" s="61">
        <v>43593</v>
      </c>
      <c r="D236" s="121" t="str">
        <f t="shared" si="21"/>
        <v>may-19</v>
      </c>
      <c r="E236" s="246" t="str">
        <f t="shared" si="22"/>
        <v>2019</v>
      </c>
      <c r="F236" s="62">
        <v>0.41666666666666669</v>
      </c>
      <c r="G236" s="63">
        <v>17</v>
      </c>
      <c r="H236" s="63">
        <v>11.5</v>
      </c>
      <c r="I236" s="63">
        <v>7</v>
      </c>
      <c r="J236" s="63">
        <v>7.4</v>
      </c>
      <c r="K236" s="63">
        <v>7.2</v>
      </c>
      <c r="L236" s="63">
        <f t="shared" si="23"/>
        <v>7.3000000000000007</v>
      </c>
      <c r="M236" s="124">
        <f t="shared" si="24"/>
        <v>65.765765765765778</v>
      </c>
      <c r="N236" s="64">
        <v>2</v>
      </c>
      <c r="O236" s="64"/>
      <c r="P236" s="263">
        <f t="shared" si="25"/>
        <v>10</v>
      </c>
      <c r="Q236" s="66">
        <v>40</v>
      </c>
      <c r="R236" s="66">
        <v>50</v>
      </c>
      <c r="S236" s="270"/>
      <c r="T236" s="270"/>
      <c r="U236" s="62">
        <v>0.44097222222222227</v>
      </c>
      <c r="V236" s="65">
        <v>3</v>
      </c>
      <c r="W236" s="65">
        <v>38</v>
      </c>
      <c r="X236" s="65">
        <v>39</v>
      </c>
      <c r="Y236" s="65">
        <v>3</v>
      </c>
      <c r="Z236" s="65">
        <v>7</v>
      </c>
      <c r="AA236" s="65">
        <v>5</v>
      </c>
      <c r="AB236" s="127">
        <f t="shared" si="26"/>
        <v>166.66666666666666</v>
      </c>
      <c r="AC236" s="65">
        <v>0</v>
      </c>
      <c r="AD236" s="65">
        <v>2</v>
      </c>
      <c r="AE236" s="65">
        <v>3</v>
      </c>
      <c r="AF236" s="129">
        <f t="shared" si="27"/>
        <v>55.555555555555564</v>
      </c>
      <c r="AG236" s="129"/>
      <c r="AH236" s="129"/>
      <c r="AI236" s="115"/>
    </row>
    <row r="237" spans="1:35" ht="12.75" hidden="1" x14ac:dyDescent="0.25">
      <c r="A237" s="60" t="s">
        <v>42</v>
      </c>
      <c r="B237" s="118" t="str">
        <f>LOOKUP(Table2[[#This Row],[CODIGO]],SITIOS!A$2:A$24,SITIOS!B$2:B$24)</f>
        <v>Planta de tratamiento (Antes)</v>
      </c>
      <c r="C237" s="61">
        <v>43593</v>
      </c>
      <c r="D237" s="121" t="str">
        <f t="shared" si="21"/>
        <v>may-19</v>
      </c>
      <c r="E237" s="246" t="str">
        <f t="shared" si="22"/>
        <v>2019</v>
      </c>
      <c r="F237" s="62">
        <v>0.47569444444444442</v>
      </c>
      <c r="G237" s="63">
        <v>27</v>
      </c>
      <c r="H237" s="63">
        <v>14</v>
      </c>
      <c r="I237" s="63">
        <v>7</v>
      </c>
      <c r="J237" s="63">
        <v>7</v>
      </c>
      <c r="K237" s="63">
        <v>7</v>
      </c>
      <c r="L237" s="63">
        <f t="shared" si="23"/>
        <v>7</v>
      </c>
      <c r="M237" s="124">
        <f t="shared" si="24"/>
        <v>67.307692307692307</v>
      </c>
      <c r="N237" s="64">
        <v>2</v>
      </c>
      <c r="O237" s="64"/>
      <c r="P237" s="263">
        <f t="shared" si="25"/>
        <v>10</v>
      </c>
      <c r="Q237" s="66">
        <v>70</v>
      </c>
      <c r="R237" s="66">
        <v>30</v>
      </c>
      <c r="S237" s="270"/>
      <c r="T237" s="270"/>
      <c r="U237" s="62">
        <v>0.4861111111111111</v>
      </c>
      <c r="V237" s="65">
        <v>1</v>
      </c>
      <c r="W237" s="65">
        <v>32</v>
      </c>
      <c r="X237" s="65">
        <v>40</v>
      </c>
      <c r="Y237" s="65">
        <v>86</v>
      </c>
      <c r="Z237" s="65">
        <v>95</v>
      </c>
      <c r="AA237" s="65">
        <v>109</v>
      </c>
      <c r="AB237" s="127">
        <f t="shared" si="26"/>
        <v>9666.6666666666679</v>
      </c>
      <c r="AC237" s="65">
        <v>15</v>
      </c>
      <c r="AD237" s="65">
        <v>21</v>
      </c>
      <c r="AE237" s="65">
        <v>25</v>
      </c>
      <c r="AF237" s="129">
        <f t="shared" si="27"/>
        <v>2033.3333333333333</v>
      </c>
      <c r="AG237" s="129"/>
      <c r="AH237" s="129"/>
      <c r="AI237" s="115"/>
    </row>
    <row r="238" spans="1:35" ht="12.75" hidden="1" x14ac:dyDescent="0.25">
      <c r="A238" s="60" t="s">
        <v>43</v>
      </c>
      <c r="B238" s="118" t="str">
        <f>LOOKUP(Table2[[#This Row],[CODIGO]],SITIOS!A$2:A$24,SITIOS!B$2:B$24)</f>
        <v>Planta de tratamiento (Después)</v>
      </c>
      <c r="C238" s="61">
        <v>43593</v>
      </c>
      <c r="D238" s="121" t="str">
        <f t="shared" si="21"/>
        <v>may-19</v>
      </c>
      <c r="E238" s="246" t="str">
        <f t="shared" si="22"/>
        <v>2019</v>
      </c>
      <c r="F238" s="62">
        <v>0.51388888888888895</v>
      </c>
      <c r="G238" s="63">
        <v>27</v>
      </c>
      <c r="H238" s="63">
        <v>15</v>
      </c>
      <c r="I238" s="63">
        <v>7</v>
      </c>
      <c r="J238" s="63">
        <v>6.2</v>
      </c>
      <c r="K238" s="63">
        <v>6.2</v>
      </c>
      <c r="L238" s="63">
        <f t="shared" si="23"/>
        <v>6.2</v>
      </c>
      <c r="M238" s="124">
        <f t="shared" si="24"/>
        <v>60.7843137254902</v>
      </c>
      <c r="N238" s="64">
        <v>3</v>
      </c>
      <c r="O238" s="64"/>
      <c r="P238" s="263">
        <f t="shared" si="25"/>
        <v>15</v>
      </c>
      <c r="Q238" s="66">
        <v>70</v>
      </c>
      <c r="R238" s="66">
        <v>30</v>
      </c>
      <c r="S238" s="270"/>
      <c r="T238" s="270"/>
      <c r="U238" s="62">
        <v>0.52777777777777779</v>
      </c>
      <c r="V238" s="65">
        <v>1</v>
      </c>
      <c r="W238" s="65">
        <v>32</v>
      </c>
      <c r="X238" s="65">
        <v>40</v>
      </c>
      <c r="Y238" s="65">
        <v>250</v>
      </c>
      <c r="Z238" s="65">
        <v>250</v>
      </c>
      <c r="AA238" s="65">
        <v>250</v>
      </c>
      <c r="AB238" s="127">
        <f t="shared" si="26"/>
        <v>25000</v>
      </c>
      <c r="AC238" s="65">
        <v>250</v>
      </c>
      <c r="AD238" s="65">
        <v>250</v>
      </c>
      <c r="AE238" s="65">
        <v>250</v>
      </c>
      <c r="AF238" s="129">
        <f t="shared" si="27"/>
        <v>25000</v>
      </c>
      <c r="AG238" s="129"/>
      <c r="AH238" s="129"/>
      <c r="AI238" s="115" t="s">
        <v>164</v>
      </c>
    </row>
    <row r="239" spans="1:35" ht="12.75" hidden="1" x14ac:dyDescent="0.25">
      <c r="A239" s="60" t="s">
        <v>56</v>
      </c>
      <c r="B239" s="118" t="str">
        <f>LOOKUP(Table2[[#This Row],[CODIGO]],SITIOS!A$2:A$24,SITIOS!B$2:B$24)</f>
        <v>El Recodo (Después del Hospital)</v>
      </c>
      <c r="C239" s="61">
        <v>43593</v>
      </c>
      <c r="D239" s="121" t="str">
        <f t="shared" si="21"/>
        <v>may-19</v>
      </c>
      <c r="E239" s="246" t="str">
        <f t="shared" si="22"/>
        <v>2019</v>
      </c>
      <c r="F239" s="62">
        <v>0.40277777777777773</v>
      </c>
      <c r="G239" s="63">
        <v>15</v>
      </c>
      <c r="H239" s="63">
        <v>12</v>
      </c>
      <c r="I239" s="63">
        <v>7</v>
      </c>
      <c r="J239" s="63">
        <v>7.6</v>
      </c>
      <c r="K239" s="63">
        <v>7.4</v>
      </c>
      <c r="L239" s="63">
        <f t="shared" si="23"/>
        <v>7.5</v>
      </c>
      <c r="M239" s="124">
        <f t="shared" si="24"/>
        <v>68.807339449541288</v>
      </c>
      <c r="N239" s="64">
        <v>1</v>
      </c>
      <c r="O239" s="64"/>
      <c r="P239" s="263">
        <f t="shared" si="25"/>
        <v>5</v>
      </c>
      <c r="Q239" s="66">
        <v>65</v>
      </c>
      <c r="R239" s="66">
        <v>30</v>
      </c>
      <c r="S239" s="270"/>
      <c r="T239" s="270"/>
      <c r="U239" s="62">
        <v>0.41319444444444442</v>
      </c>
      <c r="V239" s="65">
        <v>1</v>
      </c>
      <c r="W239" s="65">
        <v>32</v>
      </c>
      <c r="X239" s="65">
        <v>40</v>
      </c>
      <c r="Y239" s="65">
        <v>3</v>
      </c>
      <c r="Z239" s="65">
        <v>9</v>
      </c>
      <c r="AA239" s="65">
        <v>7</v>
      </c>
      <c r="AB239" s="127">
        <f t="shared" si="26"/>
        <v>633.33333333333326</v>
      </c>
      <c r="AC239" s="65">
        <v>15</v>
      </c>
      <c r="AD239" s="65">
        <v>52</v>
      </c>
      <c r="AE239" s="65">
        <v>44</v>
      </c>
      <c r="AF239" s="129">
        <f t="shared" si="27"/>
        <v>3700</v>
      </c>
      <c r="AG239" s="129"/>
      <c r="AH239" s="129"/>
      <c r="AI239" s="115"/>
    </row>
    <row r="240" spans="1:35" ht="12.75" hidden="1" x14ac:dyDescent="0.25">
      <c r="A240" s="60" t="s">
        <v>168</v>
      </c>
      <c r="B240" s="118" t="str">
        <f>LOOKUP(Table2[[#This Row],[CODIGO]],SITIOS!A$2:A$24,SITIOS!B$2:B$24)</f>
        <v>Haba San Lucas 3</v>
      </c>
      <c r="C240" s="61">
        <v>43598</v>
      </c>
      <c r="D240" s="121" t="str">
        <f t="shared" si="21"/>
        <v>may-19</v>
      </c>
      <c r="E240" s="246" t="str">
        <f t="shared" si="22"/>
        <v>2019</v>
      </c>
      <c r="F240" s="62">
        <v>0.45833333333333331</v>
      </c>
      <c r="G240" s="63">
        <v>23.5</v>
      </c>
      <c r="H240" s="63">
        <v>13</v>
      </c>
      <c r="I240" s="63">
        <v>6</v>
      </c>
      <c r="J240" s="63">
        <v>6.6</v>
      </c>
      <c r="K240" s="63">
        <v>6.6</v>
      </c>
      <c r="L240" s="63">
        <f t="shared" si="23"/>
        <v>6.6</v>
      </c>
      <c r="M240" s="124">
        <f t="shared" si="24"/>
        <v>62.264150943396224</v>
      </c>
      <c r="N240" s="64">
        <v>0</v>
      </c>
      <c r="O240" s="64"/>
      <c r="P240" s="263">
        <f t="shared" si="25"/>
        <v>2</v>
      </c>
      <c r="Q240" s="66">
        <v>60</v>
      </c>
      <c r="R240" s="66">
        <v>20</v>
      </c>
      <c r="S240" s="270"/>
      <c r="T240" s="270"/>
      <c r="U240" s="62">
        <v>0.46875</v>
      </c>
      <c r="V240" s="65">
        <v>2</v>
      </c>
      <c r="W240" s="65">
        <v>32</v>
      </c>
      <c r="X240" s="65">
        <v>42</v>
      </c>
      <c r="Y240" s="65">
        <v>1</v>
      </c>
      <c r="Z240" s="65">
        <v>11</v>
      </c>
      <c r="AA240" s="65">
        <v>8</v>
      </c>
      <c r="AB240" s="127">
        <f t="shared" si="26"/>
        <v>333.33333333333337</v>
      </c>
      <c r="AC240" s="65">
        <v>118</v>
      </c>
      <c r="AD240" s="65">
        <v>29</v>
      </c>
      <c r="AE240" s="65">
        <v>84</v>
      </c>
      <c r="AF240" s="129">
        <f t="shared" si="27"/>
        <v>3850</v>
      </c>
      <c r="AG240" s="129"/>
      <c r="AH240" s="129"/>
      <c r="AI240" s="115" t="s">
        <v>169</v>
      </c>
    </row>
    <row r="241" spans="1:35" ht="12.75" hidden="1" x14ac:dyDescent="0.25">
      <c r="A241" s="60" t="s">
        <v>46</v>
      </c>
      <c r="B241" s="118" t="str">
        <f>LOOKUP(Table2[[#This Row],[CODIGO]],SITIOS!A$2:A$24,SITIOS!B$2:B$24)</f>
        <v>Haba Rincón de Guadalupe 1</v>
      </c>
      <c r="C241" s="61">
        <v>43622</v>
      </c>
      <c r="D241" s="121" t="str">
        <f t="shared" si="21"/>
        <v>jun-19</v>
      </c>
      <c r="E241" s="246" t="str">
        <f t="shared" si="22"/>
        <v>2019</v>
      </c>
      <c r="F241" s="62">
        <v>0.57638888888888895</v>
      </c>
      <c r="G241" s="63">
        <v>20</v>
      </c>
      <c r="H241" s="63">
        <v>14</v>
      </c>
      <c r="I241" s="63">
        <v>8</v>
      </c>
      <c r="J241" s="63">
        <v>6</v>
      </c>
      <c r="K241" s="63">
        <v>6.2</v>
      </c>
      <c r="L241" s="63">
        <f t="shared" si="23"/>
        <v>6.1</v>
      </c>
      <c r="M241" s="124">
        <f t="shared" si="24"/>
        <v>58.653846153846146</v>
      </c>
      <c r="N241" s="64">
        <v>2</v>
      </c>
      <c r="O241" s="64"/>
      <c r="P241" s="263">
        <f t="shared" si="25"/>
        <v>10</v>
      </c>
      <c r="Q241" s="66">
        <v>40</v>
      </c>
      <c r="R241" s="66">
        <v>50</v>
      </c>
      <c r="S241" s="270"/>
      <c r="T241" s="270"/>
      <c r="U241" s="62"/>
      <c r="V241" s="65"/>
      <c r="W241" s="65"/>
      <c r="X241" s="65"/>
      <c r="Y241" s="65"/>
      <c r="Z241" s="65"/>
      <c r="AA241" s="65"/>
      <c r="AB241" s="127" t="str">
        <f t="shared" si="26"/>
        <v/>
      </c>
      <c r="AC241" s="65"/>
      <c r="AD241" s="65"/>
      <c r="AE241" s="65"/>
      <c r="AF241" s="129" t="str">
        <f t="shared" si="27"/>
        <v/>
      </c>
      <c r="AG241" s="129"/>
      <c r="AH241" s="129"/>
      <c r="AI241" s="115"/>
    </row>
    <row r="242" spans="1:35" ht="12.75" hidden="1" x14ac:dyDescent="0.25">
      <c r="A242" s="60" t="s">
        <v>47</v>
      </c>
      <c r="B242" s="118" t="str">
        <f>LOOKUP(Table2[[#This Row],[CODIGO]],SITIOS!A$2:A$24,SITIOS!B$2:B$24)</f>
        <v>Haba Rincón de Guadalupe 2</v>
      </c>
      <c r="C242" s="61">
        <v>43622</v>
      </c>
      <c r="D242" s="121" t="str">
        <f t="shared" si="21"/>
        <v>jun-19</v>
      </c>
      <c r="E242" s="246" t="str">
        <f t="shared" si="22"/>
        <v>2019</v>
      </c>
      <c r="F242" s="62">
        <v>0.57638888888888895</v>
      </c>
      <c r="G242" s="63">
        <v>23</v>
      </c>
      <c r="H242" s="63">
        <v>16</v>
      </c>
      <c r="I242" s="63">
        <v>7.5</v>
      </c>
      <c r="J242" s="63">
        <v>7</v>
      </c>
      <c r="K242" s="63">
        <v>7</v>
      </c>
      <c r="L242" s="63">
        <f t="shared" si="23"/>
        <v>7</v>
      </c>
      <c r="M242" s="124">
        <f t="shared" si="24"/>
        <v>70</v>
      </c>
      <c r="N242" s="64">
        <v>0</v>
      </c>
      <c r="O242" s="64"/>
      <c r="P242" s="263">
        <f t="shared" si="25"/>
        <v>2</v>
      </c>
      <c r="Q242" s="66">
        <v>55</v>
      </c>
      <c r="R242" s="66">
        <v>30</v>
      </c>
      <c r="S242" s="270"/>
      <c r="T242" s="270"/>
      <c r="U242" s="62">
        <v>0.68055555555555547</v>
      </c>
      <c r="V242" s="65">
        <v>2</v>
      </c>
      <c r="W242" s="65">
        <v>35</v>
      </c>
      <c r="X242" s="65">
        <v>36</v>
      </c>
      <c r="Y242" s="65">
        <v>332</v>
      </c>
      <c r="Z242" s="65">
        <v>280</v>
      </c>
      <c r="AA242" s="65">
        <v>250</v>
      </c>
      <c r="AB242" s="127">
        <f t="shared" si="26"/>
        <v>14366.666666666666</v>
      </c>
      <c r="AC242" s="65">
        <v>428</v>
      </c>
      <c r="AD242" s="65">
        <v>220</v>
      </c>
      <c r="AE242" s="65">
        <v>340</v>
      </c>
      <c r="AF242" s="129">
        <f t="shared" si="27"/>
        <v>16466.666666666664</v>
      </c>
      <c r="AG242" s="129"/>
      <c r="AH242" s="129"/>
      <c r="AI242" s="115"/>
    </row>
    <row r="243" spans="1:35" ht="12.75" hidden="1" x14ac:dyDescent="0.25">
      <c r="A243" s="60" t="s">
        <v>45</v>
      </c>
      <c r="B243" s="118" t="str">
        <f>LOOKUP(Table2[[#This Row],[CODIGO]],SITIOS!A$2:A$24,SITIOS!B$2:B$24)</f>
        <v>Haba San Lucas 2</v>
      </c>
      <c r="C243" s="61">
        <v>43622</v>
      </c>
      <c r="D243" s="121" t="str">
        <f t="shared" si="21"/>
        <v>jun-19</v>
      </c>
      <c r="E243" s="246" t="str">
        <f t="shared" si="22"/>
        <v>2019</v>
      </c>
      <c r="F243" s="62">
        <v>0.60069444444444442</v>
      </c>
      <c r="G243" s="63">
        <v>17</v>
      </c>
      <c r="H243" s="63">
        <v>15</v>
      </c>
      <c r="I243" s="63">
        <v>7.5</v>
      </c>
      <c r="J243" s="63">
        <v>6.4</v>
      </c>
      <c r="K243" s="63">
        <v>6.4</v>
      </c>
      <c r="L243" s="63">
        <f t="shared" si="23"/>
        <v>6.4</v>
      </c>
      <c r="M243" s="124">
        <f t="shared" si="24"/>
        <v>62.745098039215698</v>
      </c>
      <c r="N243" s="64">
        <v>3</v>
      </c>
      <c r="O243" s="64"/>
      <c r="P243" s="263">
        <f t="shared" si="25"/>
        <v>15</v>
      </c>
      <c r="Q243" s="66">
        <v>55</v>
      </c>
      <c r="R243" s="66">
        <v>30</v>
      </c>
      <c r="S243" s="270"/>
      <c r="T243" s="270"/>
      <c r="U243" s="62">
        <v>0.60416666666666663</v>
      </c>
      <c r="V243" s="65">
        <v>2</v>
      </c>
      <c r="W243" s="65">
        <v>32</v>
      </c>
      <c r="X243" s="65">
        <v>41</v>
      </c>
      <c r="Y243" s="65">
        <v>23</v>
      </c>
      <c r="Z243" s="65">
        <v>17</v>
      </c>
      <c r="AA243" s="65">
        <v>33</v>
      </c>
      <c r="AB243" s="127">
        <f t="shared" si="26"/>
        <v>1216.6666666666665</v>
      </c>
      <c r="AC243" s="65">
        <v>356</v>
      </c>
      <c r="AD243" s="65">
        <v>214</v>
      </c>
      <c r="AE243" s="65">
        <v>312</v>
      </c>
      <c r="AF243" s="129">
        <f t="shared" si="27"/>
        <v>14700</v>
      </c>
      <c r="AG243" s="129"/>
      <c r="AH243" s="129"/>
      <c r="AI243" s="115"/>
    </row>
    <row r="244" spans="1:35" ht="12.75" hidden="1" x14ac:dyDescent="0.25">
      <c r="A244" s="60" t="s">
        <v>168</v>
      </c>
      <c r="B244" s="118" t="str">
        <f>LOOKUP(Table2[[#This Row],[CODIGO]],SITIOS!A$2:A$24,SITIOS!B$2:B$24)</f>
        <v>Haba San Lucas 3</v>
      </c>
      <c r="C244" s="61">
        <v>43622</v>
      </c>
      <c r="D244" s="121" t="str">
        <f t="shared" si="21"/>
        <v>jun-19</v>
      </c>
      <c r="E244" s="246" t="str">
        <f t="shared" si="22"/>
        <v>2019</v>
      </c>
      <c r="F244" s="62">
        <v>0.57291666666666663</v>
      </c>
      <c r="G244" s="63">
        <v>18.5</v>
      </c>
      <c r="H244" s="63">
        <v>15</v>
      </c>
      <c r="I244" s="63">
        <v>8</v>
      </c>
      <c r="J244" s="63">
        <v>6.8</v>
      </c>
      <c r="K244" s="63">
        <v>6.6</v>
      </c>
      <c r="L244" s="63">
        <f t="shared" si="23"/>
        <v>6.6999999999999993</v>
      </c>
      <c r="M244" s="124">
        <f t="shared" si="24"/>
        <v>65.686274509803923</v>
      </c>
      <c r="N244" s="64"/>
      <c r="O244" s="64">
        <v>4</v>
      </c>
      <c r="P244" s="263">
        <f t="shared" si="25"/>
        <v>40</v>
      </c>
      <c r="Q244" s="66">
        <v>515</v>
      </c>
      <c r="R244" s="66">
        <v>30</v>
      </c>
      <c r="S244" s="270"/>
      <c r="T244" s="270"/>
      <c r="U244" s="62"/>
      <c r="V244" s="65"/>
      <c r="W244" s="65"/>
      <c r="X244" s="65"/>
      <c r="Y244" s="65"/>
      <c r="Z244" s="65"/>
      <c r="AA244" s="65"/>
      <c r="AB244" s="127" t="str">
        <f t="shared" si="26"/>
        <v/>
      </c>
      <c r="AC244" s="65"/>
      <c r="AD244" s="65"/>
      <c r="AE244" s="65"/>
      <c r="AF244" s="129" t="str">
        <f t="shared" si="27"/>
        <v/>
      </c>
      <c r="AG244" s="129"/>
      <c r="AH244" s="129"/>
      <c r="AI244" s="115"/>
    </row>
    <row r="245" spans="1:35" ht="12.75" hidden="1" x14ac:dyDescent="0.25">
      <c r="A245" s="60" t="s">
        <v>42</v>
      </c>
      <c r="B245" s="118" t="str">
        <f>LOOKUP(Table2[[#This Row],[CODIGO]],SITIOS!A$2:A$24,SITIOS!B$2:B$24)</f>
        <v>Planta de tratamiento (Antes)</v>
      </c>
      <c r="C245" s="61">
        <v>43622</v>
      </c>
      <c r="D245" s="121" t="str">
        <f t="shared" si="21"/>
        <v>jun-19</v>
      </c>
      <c r="E245" s="246" t="str">
        <f t="shared" si="22"/>
        <v>2019</v>
      </c>
      <c r="F245" s="62">
        <v>0.58194444444444449</v>
      </c>
      <c r="G245" s="63">
        <v>18.5</v>
      </c>
      <c r="H245" s="63">
        <v>16.5</v>
      </c>
      <c r="I245" s="63">
        <v>7</v>
      </c>
      <c r="J245" s="63">
        <v>6.6</v>
      </c>
      <c r="K245" s="63">
        <v>6.4</v>
      </c>
      <c r="L245" s="63">
        <f t="shared" si="23"/>
        <v>6.5</v>
      </c>
      <c r="M245" s="124">
        <f t="shared" si="24"/>
        <v>65</v>
      </c>
      <c r="N245" s="64">
        <v>4</v>
      </c>
      <c r="O245" s="64"/>
      <c r="P245" s="263">
        <f t="shared" si="25"/>
        <v>20</v>
      </c>
      <c r="Q245" s="66">
        <v>55</v>
      </c>
      <c r="R245" s="66">
        <v>40</v>
      </c>
      <c r="S245" s="270"/>
      <c r="T245" s="270"/>
      <c r="U245" s="62">
        <v>0.60416666666666663</v>
      </c>
      <c r="V245" s="65">
        <v>1</v>
      </c>
      <c r="W245" s="65">
        <v>35</v>
      </c>
      <c r="X245" s="65">
        <v>36</v>
      </c>
      <c r="Y245" s="65">
        <v>220</v>
      </c>
      <c r="Z245" s="65">
        <v>246</v>
      </c>
      <c r="AA245" s="65">
        <v>244</v>
      </c>
      <c r="AB245" s="127">
        <f t="shared" si="26"/>
        <v>23666.666666666664</v>
      </c>
      <c r="AC245" s="65">
        <v>73</v>
      </c>
      <c r="AD245" s="65">
        <v>160</v>
      </c>
      <c r="AE245" s="65">
        <v>140</v>
      </c>
      <c r="AF245" s="129">
        <f t="shared" si="27"/>
        <v>12433.333333333332</v>
      </c>
      <c r="AG245" s="129"/>
      <c r="AH245" s="129"/>
      <c r="AI245" s="115"/>
    </row>
    <row r="246" spans="1:35" ht="12.75" hidden="1" x14ac:dyDescent="0.25">
      <c r="A246" s="60" t="s">
        <v>43</v>
      </c>
      <c r="B246" s="118" t="str">
        <f>LOOKUP(Table2[[#This Row],[CODIGO]],SITIOS!A$2:A$24,SITIOS!B$2:B$24)</f>
        <v>Planta de tratamiento (Después)</v>
      </c>
      <c r="C246" s="61">
        <v>43622</v>
      </c>
      <c r="D246" s="121" t="str">
        <f t="shared" si="21"/>
        <v>jun-19</v>
      </c>
      <c r="E246" s="246" t="str">
        <f t="shared" si="22"/>
        <v>2019</v>
      </c>
      <c r="F246" s="62">
        <v>0.64583333333333337</v>
      </c>
      <c r="G246" s="63">
        <v>16</v>
      </c>
      <c r="H246" s="63">
        <v>17</v>
      </c>
      <c r="I246" s="63">
        <v>7</v>
      </c>
      <c r="J246" s="63">
        <v>5</v>
      </c>
      <c r="K246" s="63">
        <v>5</v>
      </c>
      <c r="L246" s="63">
        <f t="shared" si="23"/>
        <v>5</v>
      </c>
      <c r="M246" s="124">
        <f t="shared" si="24"/>
        <v>51.020408163265309</v>
      </c>
      <c r="N246" s="64">
        <v>4</v>
      </c>
      <c r="O246" s="64"/>
      <c r="P246" s="263">
        <f t="shared" si="25"/>
        <v>20</v>
      </c>
      <c r="Q246" s="66">
        <v>50</v>
      </c>
      <c r="R246" s="66">
        <v>70</v>
      </c>
      <c r="S246" s="270"/>
      <c r="T246" s="270"/>
      <c r="U246" s="62">
        <v>0.65277777777777779</v>
      </c>
      <c r="V246" s="65">
        <v>1</v>
      </c>
      <c r="W246" s="65">
        <v>35</v>
      </c>
      <c r="X246" s="65">
        <v>36</v>
      </c>
      <c r="Y246" s="65">
        <v>576</v>
      </c>
      <c r="Z246" s="65">
        <v>500</v>
      </c>
      <c r="AA246" s="65">
        <v>442</v>
      </c>
      <c r="AB246" s="127">
        <f t="shared" si="26"/>
        <v>50600</v>
      </c>
      <c r="AC246" s="65">
        <v>306</v>
      </c>
      <c r="AD246" s="65">
        <v>294</v>
      </c>
      <c r="AE246" s="65">
        <v>214</v>
      </c>
      <c r="AF246" s="129">
        <f t="shared" si="27"/>
        <v>27133.333333333332</v>
      </c>
      <c r="AG246" s="129"/>
      <c r="AH246" s="129"/>
      <c r="AI246" s="115"/>
    </row>
    <row r="247" spans="1:35" ht="12.75" hidden="1" x14ac:dyDescent="0.25">
      <c r="A247" s="60" t="s">
        <v>101</v>
      </c>
      <c r="B247" s="118" t="str">
        <f>LOOKUP(Table2[[#This Row],[CODIGO]],SITIOS!A$2:A$24,SITIOS!B$2:B$24)</f>
        <v>El Convento</v>
      </c>
      <c r="C247" s="61">
        <v>43623</v>
      </c>
      <c r="D247" s="121" t="str">
        <f t="shared" si="21"/>
        <v>jun-19</v>
      </c>
      <c r="E247" s="246" t="str">
        <f t="shared" si="22"/>
        <v>2019</v>
      </c>
      <c r="F247" s="62">
        <v>0.48888888888888887</v>
      </c>
      <c r="G247" s="63">
        <v>21</v>
      </c>
      <c r="H247" s="63">
        <v>15</v>
      </c>
      <c r="I247" s="63">
        <v>7.5</v>
      </c>
      <c r="J247" s="63">
        <v>7.2</v>
      </c>
      <c r="K247" s="63">
        <v>7.4</v>
      </c>
      <c r="L247" s="63">
        <f t="shared" si="23"/>
        <v>7.3000000000000007</v>
      </c>
      <c r="M247" s="124">
        <f t="shared" si="24"/>
        <v>71.568627450980401</v>
      </c>
      <c r="N247" s="64">
        <v>0</v>
      </c>
      <c r="O247" s="64"/>
      <c r="P247" s="263">
        <f t="shared" si="25"/>
        <v>2</v>
      </c>
      <c r="Q247" s="66">
        <v>70</v>
      </c>
      <c r="R247" s="66">
        <v>40</v>
      </c>
      <c r="S247" s="270"/>
      <c r="T247" s="270"/>
      <c r="U247" s="62">
        <v>0.50347222222222221</v>
      </c>
      <c r="V247" s="65">
        <v>3</v>
      </c>
      <c r="W247" s="65">
        <v>34</v>
      </c>
      <c r="X247" s="65">
        <v>41</v>
      </c>
      <c r="Y247" s="65">
        <v>0</v>
      </c>
      <c r="Z247" s="65">
        <v>1</v>
      </c>
      <c r="AA247" s="65">
        <v>1</v>
      </c>
      <c r="AB247" s="127">
        <f t="shared" si="26"/>
        <v>22.222222222222218</v>
      </c>
      <c r="AC247" s="65">
        <v>5</v>
      </c>
      <c r="AD247" s="65">
        <v>15</v>
      </c>
      <c r="AE247" s="65">
        <v>6</v>
      </c>
      <c r="AF247" s="129">
        <f t="shared" si="27"/>
        <v>288.88888888888886</v>
      </c>
      <c r="AG247" s="129"/>
      <c r="AH247" s="129"/>
      <c r="AI247" s="115"/>
    </row>
    <row r="248" spans="1:35" ht="12.75" hidden="1" x14ac:dyDescent="0.25">
      <c r="A248" s="60" t="s">
        <v>140</v>
      </c>
      <c r="B248" s="118" t="str">
        <f>LOOKUP(Table2[[#This Row],[CODIGO]],SITIOS!A$2:A$24,SITIOS!B$2:B$24)</f>
        <v>Antes del Hospital Amanalco</v>
      </c>
      <c r="C248" s="61">
        <v>43623</v>
      </c>
      <c r="D248" s="121" t="str">
        <f t="shared" si="21"/>
        <v>jun-19</v>
      </c>
      <c r="E248" s="246" t="str">
        <f t="shared" si="22"/>
        <v>2019</v>
      </c>
      <c r="F248" s="62">
        <v>0.4381944444444445</v>
      </c>
      <c r="G248" s="63">
        <v>17</v>
      </c>
      <c r="H248" s="63">
        <v>15</v>
      </c>
      <c r="I248" s="63">
        <v>7.5</v>
      </c>
      <c r="J248" s="63">
        <v>6</v>
      </c>
      <c r="K248" s="63">
        <v>6</v>
      </c>
      <c r="L248" s="63">
        <f t="shared" si="23"/>
        <v>6</v>
      </c>
      <c r="M248" s="124">
        <f t="shared" si="24"/>
        <v>58.82352941176471</v>
      </c>
      <c r="N248" s="64">
        <v>1</v>
      </c>
      <c r="O248" s="64"/>
      <c r="P248" s="263">
        <f t="shared" si="25"/>
        <v>5</v>
      </c>
      <c r="Q248" s="66">
        <v>55</v>
      </c>
      <c r="R248" s="66">
        <v>50</v>
      </c>
      <c r="S248" s="270"/>
      <c r="T248" s="270"/>
      <c r="U248" s="62">
        <v>0.45833333333333331</v>
      </c>
      <c r="V248" s="65">
        <v>2</v>
      </c>
      <c r="W248" s="65">
        <v>34</v>
      </c>
      <c r="X248" s="65">
        <v>41</v>
      </c>
      <c r="Y248" s="65">
        <v>3</v>
      </c>
      <c r="Z248" s="65">
        <v>5</v>
      </c>
      <c r="AA248" s="65">
        <v>20</v>
      </c>
      <c r="AB248" s="127">
        <f t="shared" si="26"/>
        <v>466.66666666666669</v>
      </c>
      <c r="AC248" s="65">
        <v>28</v>
      </c>
      <c r="AD248" s="65">
        <v>25</v>
      </c>
      <c r="AE248" s="65">
        <v>50</v>
      </c>
      <c r="AF248" s="129">
        <f t="shared" si="27"/>
        <v>1716.6666666666667</v>
      </c>
      <c r="AG248" s="129"/>
      <c r="AH248" s="129"/>
      <c r="AI248" s="115"/>
    </row>
    <row r="249" spans="1:35" ht="12.75" hidden="1" x14ac:dyDescent="0.25">
      <c r="A249" s="60" t="s">
        <v>48</v>
      </c>
      <c r="B249" s="118" t="str">
        <f>LOOKUP(Table2[[#This Row],[CODIGO]],SITIOS!A$2:A$24,SITIOS!B$2:B$24)</f>
        <v>Maíz Agua Bendita 1</v>
      </c>
      <c r="C249" s="61">
        <v>43623</v>
      </c>
      <c r="D249" s="121" t="str">
        <f t="shared" si="21"/>
        <v>jun-19</v>
      </c>
      <c r="E249" s="246" t="str">
        <f t="shared" si="22"/>
        <v>2019</v>
      </c>
      <c r="F249" s="62">
        <v>0.40277777777777773</v>
      </c>
      <c r="G249" s="63">
        <v>11</v>
      </c>
      <c r="H249" s="63">
        <v>11</v>
      </c>
      <c r="I249" s="63">
        <v>7.5</v>
      </c>
      <c r="J249" s="63">
        <v>6.8</v>
      </c>
      <c r="K249" s="63">
        <v>6.2</v>
      </c>
      <c r="L249" s="63">
        <f t="shared" si="23"/>
        <v>6.5</v>
      </c>
      <c r="M249" s="124">
        <f t="shared" si="24"/>
        <v>58.558558558558559</v>
      </c>
      <c r="N249" s="64">
        <v>0</v>
      </c>
      <c r="O249" s="64"/>
      <c r="P249" s="263">
        <f t="shared" si="25"/>
        <v>2</v>
      </c>
      <c r="Q249" s="66">
        <v>85</v>
      </c>
      <c r="R249" s="66">
        <v>40</v>
      </c>
      <c r="S249" s="270"/>
      <c r="T249" s="270"/>
      <c r="U249" s="62"/>
      <c r="V249" s="65"/>
      <c r="W249" s="65"/>
      <c r="X249" s="65"/>
      <c r="Y249" s="65"/>
      <c r="Z249" s="65"/>
      <c r="AA249" s="65"/>
      <c r="AB249" s="127" t="str">
        <f t="shared" si="26"/>
        <v/>
      </c>
      <c r="AC249" s="65"/>
      <c r="AD249" s="65"/>
      <c r="AE249" s="65"/>
      <c r="AF249" s="129" t="str">
        <f t="shared" si="27"/>
        <v/>
      </c>
      <c r="AG249" s="129"/>
      <c r="AH249" s="129"/>
      <c r="AI249" s="115"/>
    </row>
    <row r="250" spans="1:35" ht="12.75" hidden="1" x14ac:dyDescent="0.25">
      <c r="A250" s="60" t="s">
        <v>51</v>
      </c>
      <c r="B250" s="118" t="str">
        <f>LOOKUP(Table2[[#This Row],[CODIGO]],SITIOS!A$2:A$24,SITIOS!B$2:B$24)</f>
        <v>Maíz Agua Bendita 2</v>
      </c>
      <c r="C250" s="61">
        <v>43623</v>
      </c>
      <c r="D250" s="121" t="str">
        <f t="shared" si="21"/>
        <v>jun-19</v>
      </c>
      <c r="E250" s="246" t="str">
        <f t="shared" si="22"/>
        <v>2019</v>
      </c>
      <c r="F250" s="62">
        <v>0.4548611111111111</v>
      </c>
      <c r="G250" s="63">
        <v>14</v>
      </c>
      <c r="H250" s="63">
        <v>14.5</v>
      </c>
      <c r="I250" s="63">
        <v>7</v>
      </c>
      <c r="J250" s="63">
        <v>6.6</v>
      </c>
      <c r="K250" s="63">
        <v>6.6</v>
      </c>
      <c r="L250" s="63">
        <f t="shared" si="23"/>
        <v>6.6</v>
      </c>
      <c r="M250" s="124">
        <f t="shared" si="24"/>
        <v>63.46153846153846</v>
      </c>
      <c r="N250" s="64">
        <v>0</v>
      </c>
      <c r="O250" s="64"/>
      <c r="P250" s="263">
        <f t="shared" si="25"/>
        <v>2</v>
      </c>
      <c r="Q250" s="66">
        <v>110</v>
      </c>
      <c r="R250" s="66">
        <v>60</v>
      </c>
      <c r="S250" s="270"/>
      <c r="T250" s="270"/>
      <c r="U250" s="62">
        <v>0.48749999999999999</v>
      </c>
      <c r="V250" s="65">
        <v>3</v>
      </c>
      <c r="W250" s="65">
        <v>34</v>
      </c>
      <c r="X250" s="65">
        <v>41</v>
      </c>
      <c r="Y250" s="65">
        <v>0</v>
      </c>
      <c r="Z250" s="65">
        <v>0</v>
      </c>
      <c r="AA250" s="65">
        <v>1</v>
      </c>
      <c r="AB250" s="127">
        <f t="shared" si="26"/>
        <v>11.111111111111109</v>
      </c>
      <c r="AC250" s="65">
        <v>0</v>
      </c>
      <c r="AD250" s="65">
        <v>0</v>
      </c>
      <c r="AE250" s="65">
        <v>0</v>
      </c>
      <c r="AF250" s="129">
        <f t="shared" si="27"/>
        <v>0</v>
      </c>
      <c r="AG250" s="129"/>
      <c r="AH250" s="129"/>
      <c r="AI250" s="115"/>
    </row>
    <row r="251" spans="1:35" ht="12.75" hidden="1" x14ac:dyDescent="0.25">
      <c r="A251" s="60" t="s">
        <v>57</v>
      </c>
      <c r="B251" s="118" t="str">
        <f>LOOKUP(Table2[[#This Row],[CODIGO]],SITIOS!A$2:A$24,SITIOS!B$2:B$24)</f>
        <v>Maíz El Capulín 1</v>
      </c>
      <c r="C251" s="61">
        <v>43623</v>
      </c>
      <c r="D251" s="121" t="str">
        <f t="shared" si="21"/>
        <v>jun-19</v>
      </c>
      <c r="E251" s="246" t="str">
        <f t="shared" si="22"/>
        <v>2019</v>
      </c>
      <c r="F251" s="62">
        <v>0.39583333333333331</v>
      </c>
      <c r="G251" s="63">
        <v>18</v>
      </c>
      <c r="H251" s="63">
        <v>13</v>
      </c>
      <c r="I251" s="63"/>
      <c r="J251" s="63">
        <v>5.2</v>
      </c>
      <c r="K251" s="63">
        <v>5.4</v>
      </c>
      <c r="L251" s="63">
        <f t="shared" si="23"/>
        <v>5.3000000000000007</v>
      </c>
      <c r="M251" s="124">
        <f t="shared" si="24"/>
        <v>50.000000000000014</v>
      </c>
      <c r="N251" s="64">
        <v>0</v>
      </c>
      <c r="O251" s="64"/>
      <c r="P251" s="263">
        <f t="shared" si="25"/>
        <v>2</v>
      </c>
      <c r="Q251" s="66">
        <v>40</v>
      </c>
      <c r="R251" s="66">
        <v>30</v>
      </c>
      <c r="S251" s="270"/>
      <c r="T251" s="270"/>
      <c r="U251" s="62"/>
      <c r="V251" s="65"/>
      <c r="W251" s="65"/>
      <c r="X251" s="65"/>
      <c r="Y251" s="65"/>
      <c r="Z251" s="65"/>
      <c r="AA251" s="65"/>
      <c r="AB251" s="127" t="str">
        <f t="shared" si="26"/>
        <v/>
      </c>
      <c r="AC251" s="65"/>
      <c r="AD251" s="65"/>
      <c r="AE251" s="65"/>
      <c r="AF251" s="129" t="str">
        <f t="shared" si="27"/>
        <v/>
      </c>
      <c r="AG251" s="129"/>
      <c r="AH251" s="129"/>
      <c r="AI251" s="115"/>
    </row>
    <row r="252" spans="1:35" ht="12.75" hidden="1" x14ac:dyDescent="0.25">
      <c r="A252" s="60" t="s">
        <v>58</v>
      </c>
      <c r="B252" s="118" t="str">
        <f>LOOKUP(Table2[[#This Row],[CODIGO]],SITIOS!A$2:A$24,SITIOS!B$2:B$24)</f>
        <v>Maíz  El Capulín 2</v>
      </c>
      <c r="C252" s="61">
        <v>43623</v>
      </c>
      <c r="D252" s="121" t="str">
        <f t="shared" si="21"/>
        <v>jun-19</v>
      </c>
      <c r="E252" s="246" t="str">
        <f t="shared" si="22"/>
        <v>2019</v>
      </c>
      <c r="F252" s="62">
        <v>0.45833333333333331</v>
      </c>
      <c r="G252" s="63">
        <v>16</v>
      </c>
      <c r="H252" s="63">
        <v>14</v>
      </c>
      <c r="I252" s="63">
        <v>7.5</v>
      </c>
      <c r="J252" s="63">
        <v>6.8</v>
      </c>
      <c r="K252" s="63">
        <v>7</v>
      </c>
      <c r="L252" s="63">
        <f t="shared" si="23"/>
        <v>6.9</v>
      </c>
      <c r="M252" s="124">
        <f t="shared" si="24"/>
        <v>66.34615384615384</v>
      </c>
      <c r="N252" s="64">
        <v>0</v>
      </c>
      <c r="O252" s="64"/>
      <c r="P252" s="263">
        <f t="shared" si="25"/>
        <v>2</v>
      </c>
      <c r="Q252" s="66">
        <v>55</v>
      </c>
      <c r="R252" s="66">
        <v>40</v>
      </c>
      <c r="S252" s="270"/>
      <c r="T252" s="270"/>
      <c r="U252" s="62">
        <v>0.5180555555555556</v>
      </c>
      <c r="V252" s="65">
        <v>2</v>
      </c>
      <c r="W252" s="65">
        <v>34</v>
      </c>
      <c r="X252" s="65">
        <v>41</v>
      </c>
      <c r="Y252" s="65">
        <v>1</v>
      </c>
      <c r="Z252" s="65">
        <v>6</v>
      </c>
      <c r="AA252" s="65">
        <v>7</v>
      </c>
      <c r="AB252" s="127">
        <f t="shared" si="26"/>
        <v>233.33333333333334</v>
      </c>
      <c r="AC252" s="65">
        <v>3</v>
      </c>
      <c r="AD252" s="65">
        <v>0</v>
      </c>
      <c r="AE252" s="65">
        <v>1</v>
      </c>
      <c r="AF252" s="129">
        <f t="shared" si="27"/>
        <v>66.666666666666657</v>
      </c>
      <c r="AG252" s="129"/>
      <c r="AH252" s="129"/>
      <c r="AI252" s="115"/>
    </row>
    <row r="253" spans="1:35" ht="12.75" hidden="1" x14ac:dyDescent="0.25">
      <c r="A253" s="60" t="s">
        <v>52</v>
      </c>
      <c r="B253" s="118" t="str">
        <f>LOOKUP(Table2[[#This Row],[CODIGO]],SITIOS!A$2:A$24,SITIOS!B$2:B$24)</f>
        <v>Papa El Potrero 1</v>
      </c>
      <c r="C253" s="61">
        <v>43623</v>
      </c>
      <c r="D253" s="121" t="str">
        <f t="shared" si="21"/>
        <v>jun-19</v>
      </c>
      <c r="E253" s="246" t="str">
        <f t="shared" si="22"/>
        <v>2019</v>
      </c>
      <c r="F253" s="62">
        <v>0.40972222222222227</v>
      </c>
      <c r="G253" s="63">
        <v>16</v>
      </c>
      <c r="H253" s="63">
        <v>14.5</v>
      </c>
      <c r="I253" s="63">
        <v>7</v>
      </c>
      <c r="J253" s="63">
        <v>6.4</v>
      </c>
      <c r="K253" s="63">
        <v>6</v>
      </c>
      <c r="L253" s="63">
        <f t="shared" si="23"/>
        <v>6.2</v>
      </c>
      <c r="M253" s="124">
        <f t="shared" si="24"/>
        <v>59.615384615384613</v>
      </c>
      <c r="N253" s="64"/>
      <c r="O253" s="64">
        <v>3</v>
      </c>
      <c r="P253" s="263">
        <f t="shared" si="25"/>
        <v>30</v>
      </c>
      <c r="Q253" s="66">
        <v>50</v>
      </c>
      <c r="R253" s="66">
        <v>60</v>
      </c>
      <c r="S253" s="270"/>
      <c r="T253" s="270"/>
      <c r="U253" s="62"/>
      <c r="V253" s="65"/>
      <c r="W253" s="65"/>
      <c r="X253" s="65"/>
      <c r="Y253" s="65"/>
      <c r="Z253" s="65"/>
      <c r="AA253" s="65"/>
      <c r="AB253" s="127" t="str">
        <f t="shared" si="26"/>
        <v/>
      </c>
      <c r="AC253" s="65"/>
      <c r="AD253" s="65"/>
      <c r="AE253" s="65"/>
      <c r="AF253" s="129" t="str">
        <f t="shared" si="27"/>
        <v/>
      </c>
      <c r="AG253" s="129"/>
      <c r="AH253" s="129"/>
      <c r="AI253" s="115"/>
    </row>
    <row r="254" spans="1:35" ht="12.75" hidden="1" x14ac:dyDescent="0.25">
      <c r="A254" s="60" t="s">
        <v>53</v>
      </c>
      <c r="B254" s="118" t="str">
        <f>LOOKUP(Table2[[#This Row],[CODIGO]],SITIOS!A$2:A$24,SITIOS!B$2:B$24)</f>
        <v>Papa El Potrero 2</v>
      </c>
      <c r="C254" s="61">
        <v>43623</v>
      </c>
      <c r="D254" s="121" t="str">
        <f t="shared" si="21"/>
        <v>jun-19</v>
      </c>
      <c r="E254" s="246" t="str">
        <f t="shared" si="22"/>
        <v>2019</v>
      </c>
      <c r="F254" s="62">
        <v>0.47222222222222227</v>
      </c>
      <c r="G254" s="63">
        <v>18</v>
      </c>
      <c r="H254" s="63">
        <v>15</v>
      </c>
      <c r="I254" s="63">
        <v>7</v>
      </c>
      <c r="J254" s="63">
        <v>6.6</v>
      </c>
      <c r="K254" s="63">
        <v>6.2</v>
      </c>
      <c r="L254" s="63">
        <f t="shared" si="23"/>
        <v>6.4</v>
      </c>
      <c r="M254" s="124">
        <f t="shared" si="24"/>
        <v>62.745098039215698</v>
      </c>
      <c r="N254" s="64"/>
      <c r="O254" s="64">
        <v>7</v>
      </c>
      <c r="P254" s="263">
        <f t="shared" si="25"/>
        <v>70</v>
      </c>
      <c r="Q254" s="66">
        <v>55</v>
      </c>
      <c r="R254" s="66">
        <v>50</v>
      </c>
      <c r="S254" s="270"/>
      <c r="T254" s="270"/>
      <c r="U254" s="62">
        <v>0.47222222222222227</v>
      </c>
      <c r="V254" s="65">
        <v>1</v>
      </c>
      <c r="W254" s="65">
        <v>34</v>
      </c>
      <c r="X254" s="65">
        <v>41</v>
      </c>
      <c r="Y254" s="65">
        <v>82</v>
      </c>
      <c r="Z254" s="65">
        <v>83</v>
      </c>
      <c r="AA254" s="65">
        <v>77</v>
      </c>
      <c r="AB254" s="127">
        <f t="shared" si="26"/>
        <v>8066.666666666667</v>
      </c>
      <c r="AC254" s="65">
        <v>89</v>
      </c>
      <c r="AD254" s="65">
        <v>92</v>
      </c>
      <c r="AE254" s="65">
        <v>102</v>
      </c>
      <c r="AF254" s="129">
        <f t="shared" si="27"/>
        <v>9433.3333333333321</v>
      </c>
      <c r="AG254" s="129"/>
      <c r="AH254" s="129"/>
      <c r="AI254" s="115"/>
    </row>
    <row r="255" spans="1:35" ht="12.75" hidden="1" x14ac:dyDescent="0.25">
      <c r="A255" s="60" t="s">
        <v>54</v>
      </c>
      <c r="B255" s="118" t="str">
        <f>LOOKUP(Table2[[#This Row],[CODIGO]],SITIOS!A$2:A$24,SITIOS!B$2:B$24)</f>
        <v>Papa la Providencia 1</v>
      </c>
      <c r="C255" s="61">
        <v>43623</v>
      </c>
      <c r="D255" s="121" t="str">
        <f t="shared" si="21"/>
        <v>jun-19</v>
      </c>
      <c r="E255" s="246" t="str">
        <f t="shared" si="22"/>
        <v>2019</v>
      </c>
      <c r="F255" s="62">
        <v>0.49583333333333335</v>
      </c>
      <c r="G255" s="63">
        <v>21</v>
      </c>
      <c r="H255" s="63">
        <v>15</v>
      </c>
      <c r="I255" s="63">
        <v>7</v>
      </c>
      <c r="J255" s="63">
        <v>6.2</v>
      </c>
      <c r="K255" s="63">
        <v>6.2</v>
      </c>
      <c r="L255" s="63">
        <f t="shared" si="23"/>
        <v>6.2</v>
      </c>
      <c r="M255" s="124">
        <f t="shared" si="24"/>
        <v>60.7843137254902</v>
      </c>
      <c r="N255" s="64">
        <v>0</v>
      </c>
      <c r="O255" s="64"/>
      <c r="P255" s="263">
        <f t="shared" si="25"/>
        <v>2</v>
      </c>
      <c r="Q255" s="66">
        <v>25</v>
      </c>
      <c r="R255" s="66">
        <v>30</v>
      </c>
      <c r="S255" s="270"/>
      <c r="T255" s="270"/>
      <c r="U255" s="62"/>
      <c r="V255" s="65"/>
      <c r="W255" s="65"/>
      <c r="X255" s="65"/>
      <c r="Y255" s="65"/>
      <c r="Z255" s="65"/>
      <c r="AA255" s="65"/>
      <c r="AB255" s="127" t="str">
        <f t="shared" si="26"/>
        <v/>
      </c>
      <c r="AC255" s="65"/>
      <c r="AD255" s="65"/>
      <c r="AE255" s="65"/>
      <c r="AF255" s="129" t="str">
        <f t="shared" si="27"/>
        <v/>
      </c>
      <c r="AG255" s="129"/>
      <c r="AH255" s="129"/>
      <c r="AI255" s="115"/>
    </row>
    <row r="256" spans="1:35" ht="12.75" hidden="1" x14ac:dyDescent="0.25">
      <c r="A256" s="60" t="s">
        <v>59</v>
      </c>
      <c r="B256" s="118" t="str">
        <f>LOOKUP(Table2[[#This Row],[CODIGO]],SITIOS!A$2:A$24,SITIOS!B$2:B$24)</f>
        <v>Papa la Providencia 2</v>
      </c>
      <c r="C256" s="61">
        <v>43623</v>
      </c>
      <c r="D256" s="121" t="str">
        <f t="shared" si="21"/>
        <v>jun-19</v>
      </c>
      <c r="E256" s="246" t="str">
        <f t="shared" si="22"/>
        <v>2019</v>
      </c>
      <c r="F256" s="62">
        <v>0.40277777777777773</v>
      </c>
      <c r="G256" s="63">
        <v>18.5</v>
      </c>
      <c r="H256" s="63">
        <v>19</v>
      </c>
      <c r="I256" s="63">
        <v>6.5</v>
      </c>
      <c r="J256" s="63">
        <v>4.8</v>
      </c>
      <c r="K256" s="63">
        <v>4.8</v>
      </c>
      <c r="L256" s="63">
        <f t="shared" si="23"/>
        <v>4.8</v>
      </c>
      <c r="M256" s="124">
        <f t="shared" si="24"/>
        <v>51.063829787234042</v>
      </c>
      <c r="N256" s="64">
        <v>2</v>
      </c>
      <c r="O256" s="64"/>
      <c r="P256" s="263">
        <f t="shared" si="25"/>
        <v>10</v>
      </c>
      <c r="Q256" s="66">
        <v>50</v>
      </c>
      <c r="R256" s="66">
        <v>30</v>
      </c>
      <c r="S256" s="270"/>
      <c r="T256" s="270"/>
      <c r="U256" s="62">
        <v>0.42222222222222222</v>
      </c>
      <c r="V256" s="65">
        <v>2</v>
      </c>
      <c r="W256" s="65">
        <v>34</v>
      </c>
      <c r="X256" s="65">
        <v>41</v>
      </c>
      <c r="Y256" s="65">
        <v>27</v>
      </c>
      <c r="Z256" s="65">
        <v>31</v>
      </c>
      <c r="AA256" s="65">
        <v>19</v>
      </c>
      <c r="AB256" s="127">
        <f t="shared" si="26"/>
        <v>1283.3333333333335</v>
      </c>
      <c r="AC256" s="65">
        <v>104</v>
      </c>
      <c r="AD256" s="65">
        <v>82</v>
      </c>
      <c r="AE256" s="65">
        <v>63</v>
      </c>
      <c r="AF256" s="129">
        <f t="shared" si="27"/>
        <v>4150</v>
      </c>
      <c r="AG256" s="129"/>
      <c r="AH256" s="129"/>
      <c r="AI256" s="115"/>
    </row>
    <row r="257" spans="1:35" ht="12.75" hidden="1" x14ac:dyDescent="0.25">
      <c r="A257" s="60" t="s">
        <v>170</v>
      </c>
      <c r="B257" s="118" t="str">
        <f>LOOKUP(Table2[[#This Row],[CODIGO]],SITIOS!A$2:A$24,SITIOS!B$2:B$24)</f>
        <v>Papa la Providencia 3</v>
      </c>
      <c r="C257" s="61">
        <v>43623</v>
      </c>
      <c r="D257" s="121" t="str">
        <f t="shared" si="21"/>
        <v>jun-19</v>
      </c>
      <c r="E257" s="246" t="str">
        <f t="shared" si="22"/>
        <v>2019</v>
      </c>
      <c r="F257" s="62">
        <v>0.43472222222222223</v>
      </c>
      <c r="G257" s="63">
        <v>17.5</v>
      </c>
      <c r="H257" s="63">
        <v>19</v>
      </c>
      <c r="I257" s="63">
        <v>6.5</v>
      </c>
      <c r="J257" s="63">
        <v>3.4</v>
      </c>
      <c r="K257" s="63">
        <v>3.6</v>
      </c>
      <c r="L257" s="63">
        <f t="shared" si="23"/>
        <v>3.5</v>
      </c>
      <c r="M257" s="124">
        <f t="shared" si="24"/>
        <v>37.234042553191486</v>
      </c>
      <c r="N257" s="64">
        <v>4</v>
      </c>
      <c r="O257" s="64"/>
      <c r="P257" s="263">
        <f t="shared" si="25"/>
        <v>20</v>
      </c>
      <c r="Q257" s="66">
        <v>40</v>
      </c>
      <c r="R257" s="66">
        <v>30</v>
      </c>
      <c r="S257" s="270"/>
      <c r="T257" s="270"/>
      <c r="U257" s="62">
        <v>0.45694444444444443</v>
      </c>
      <c r="V257" s="65">
        <v>2</v>
      </c>
      <c r="W257" s="65">
        <v>34</v>
      </c>
      <c r="X257" s="65">
        <v>41</v>
      </c>
      <c r="Y257" s="65">
        <v>68</v>
      </c>
      <c r="Z257" s="65">
        <v>65</v>
      </c>
      <c r="AA257" s="65">
        <v>95</v>
      </c>
      <c r="AB257" s="127">
        <f t="shared" si="26"/>
        <v>3800</v>
      </c>
      <c r="AC257" s="65">
        <v>109</v>
      </c>
      <c r="AD257" s="65">
        <v>131</v>
      </c>
      <c r="AE257" s="65">
        <v>162</v>
      </c>
      <c r="AF257" s="129">
        <f t="shared" si="27"/>
        <v>6700</v>
      </c>
      <c r="AG257" s="129"/>
      <c r="AH257" s="129"/>
      <c r="AI257" s="115"/>
    </row>
    <row r="258" spans="1:35" ht="12.75" hidden="1" x14ac:dyDescent="0.25">
      <c r="A258" s="60" t="s">
        <v>42</v>
      </c>
      <c r="B258" s="118" t="str">
        <f>LOOKUP(Table2[[#This Row],[CODIGO]],SITIOS!A$2:A$24,SITIOS!B$2:B$24)</f>
        <v>Planta de tratamiento (Antes)</v>
      </c>
      <c r="C258" s="61">
        <v>43623</v>
      </c>
      <c r="D258" s="121" t="str">
        <f t="shared" ref="D258:D321" si="28">TEXT(C258,"mmm-aa")</f>
        <v>jun-19</v>
      </c>
      <c r="E258" s="246" t="str">
        <f t="shared" ref="E258:E321" si="29">TEXT(D258,"aaaa")</f>
        <v>2019</v>
      </c>
      <c r="F258" s="62">
        <v>0.38541666666666669</v>
      </c>
      <c r="G258" s="63">
        <v>18</v>
      </c>
      <c r="H258" s="63">
        <v>15</v>
      </c>
      <c r="I258" s="63">
        <v>7</v>
      </c>
      <c r="J258" s="63">
        <v>6</v>
      </c>
      <c r="K258" s="63">
        <v>5.8</v>
      </c>
      <c r="L258" s="63">
        <f t="shared" ref="L258:L321" si="30">IF(AND(J258="",K258=""),"N/A",AVERAGE(J258:K258))</f>
        <v>5.9</v>
      </c>
      <c r="M258" s="124">
        <f t="shared" ref="M258:M321" si="31">IF(L258="N/A","N/A",IF(AND(H258&gt;=5,H258&lt;6),(L258/12.8)*100,IF(AND(H258&gt;=6,H258&lt;7),(L258/12.5)*100,IF(AND(H258&gt;=7,H258&lt;8),(L258/12.2)*100,IF(AND(H258&gt;=8,H258&lt;9),(L258/11.9)*100,IF(AND(H258&gt;=9,H258&lt;10),(L258/11.6)*100,IF(AND(H258&gt;=10,H258&lt;11),(L258/11.3)*100,IF(AND(H258&gt;=11,H258&lt;12),(L258/11.1)*100,IF(AND(H258&gt;=12,H258&lt;13),(L258/10.9)*100,IF(AND(H258&gt;=13,H258&lt;14),(L258/10.6)*100,IF(AND(H258&gt;=14,H258&lt;15),(L258/10.4)*100,IF(AND(H258&gt;=15,H258&lt;16),(L258/10.2)*100,IF(AND(H258&gt;=16,H258&lt;17),(L258/10)*100,IF(AND(H258&gt;=17,H258&lt;18),(L258/9.8)*100,IF(AND(H258&gt;=18,H258&lt;19),(L258/9.6)*100,IF(AND(H258&gt;=19,H258&lt;20),(L258/9.4)*100,IF(AND(H258&gt;=20,H258&lt;21),(L258/9.2)*100,IF(AND(H258&gt;=21,H258&lt;22),(L258/9)*100,IF(AND(H258&gt;=22,H258&lt;23),(L258/8.9)*100,IF(AND(H258&gt;=23,H258&lt;24),(L258/8.7)*100,IF(AND(H258&gt;=24,H258&lt;25),(L258/8.6)*100,IF(AND(H258&gt;=25,H258&lt;26),(L258/8.4)*100,IF(AND(H258&gt;=26,H258&lt;27),(L258/8.2)*100,IF(AND(H258&gt;=27,H258&lt;28),(L258/8.1)*100,IF(AND(H258&gt;=28,H258&lt;29),(L258/7.9)*100,IF(AND(H258&gt;=29,H258&lt;30),(L258/7.8)*100,(L258/7.7)*100))))))))))))))))))))))))))</f>
        <v>57.843137254901968</v>
      </c>
      <c r="N258" s="64"/>
      <c r="O258" s="64">
        <v>13</v>
      </c>
      <c r="P258" s="263">
        <f t="shared" ref="P258:P321" si="32">IF(N258="MUY TURBIA","MUY TURBIA",IF(N258&gt;0,N258*5,IF(N258="",O258*10,2)))</f>
        <v>130</v>
      </c>
      <c r="Q258" s="66">
        <v>75</v>
      </c>
      <c r="R258" s="66">
        <v>40</v>
      </c>
      <c r="S258" s="270"/>
      <c r="T258" s="270"/>
      <c r="U258" s="62">
        <v>0.4291666666666667</v>
      </c>
      <c r="V258" s="65">
        <v>1</v>
      </c>
      <c r="W258" s="65">
        <v>34</v>
      </c>
      <c r="X258" s="65">
        <v>41</v>
      </c>
      <c r="Y258" s="65">
        <v>367</v>
      </c>
      <c r="Z258" s="65">
        <v>382</v>
      </c>
      <c r="AA258" s="65">
        <v>415</v>
      </c>
      <c r="AB258" s="127">
        <f t="shared" ref="AB258:AB321" si="33">IF($V258&lt;&gt;"",((Y258+Z258+AA258)/3)*100/$V258,"")</f>
        <v>38800</v>
      </c>
      <c r="AC258" s="65">
        <v>250</v>
      </c>
      <c r="AD258" s="65">
        <v>250</v>
      </c>
      <c r="AE258" s="65">
        <v>250</v>
      </c>
      <c r="AF258" s="129">
        <f t="shared" ref="AF258:AF321" si="34">IF($V258&lt;&gt;"",((AC258+AD258+AE258)/3)*100/$V258,"")</f>
        <v>25000</v>
      </c>
      <c r="AG258" s="129"/>
      <c r="AH258" s="129"/>
      <c r="AI258" s="115"/>
    </row>
    <row r="259" spans="1:35" ht="12.75" hidden="1" x14ac:dyDescent="0.25">
      <c r="A259" s="60" t="s">
        <v>43</v>
      </c>
      <c r="B259" s="118" t="str">
        <f>LOOKUP(Table2[[#This Row],[CODIGO]],SITIOS!A$2:A$24,SITIOS!B$2:B$24)</f>
        <v>Planta de tratamiento (Después)</v>
      </c>
      <c r="C259" s="61">
        <v>43623</v>
      </c>
      <c r="D259" s="121" t="str">
        <f t="shared" si="28"/>
        <v>jun-19</v>
      </c>
      <c r="E259" s="246" t="str">
        <f t="shared" si="29"/>
        <v>2019</v>
      </c>
      <c r="F259" s="62">
        <v>0.4375</v>
      </c>
      <c r="G259" s="63">
        <v>20</v>
      </c>
      <c r="H259" s="63">
        <v>16</v>
      </c>
      <c r="I259" s="63">
        <v>7</v>
      </c>
      <c r="J259" s="63">
        <v>5.6</v>
      </c>
      <c r="K259" s="63">
        <v>5.4</v>
      </c>
      <c r="L259" s="63">
        <f t="shared" si="30"/>
        <v>5.5</v>
      </c>
      <c r="M259" s="124">
        <f t="shared" si="31"/>
        <v>55.000000000000007</v>
      </c>
      <c r="N259" s="64"/>
      <c r="O259" s="64"/>
      <c r="P259" s="263">
        <f t="shared" si="32"/>
        <v>0</v>
      </c>
      <c r="Q259" s="66">
        <v>60</v>
      </c>
      <c r="R259" s="66">
        <v>30</v>
      </c>
      <c r="S259" s="270"/>
      <c r="T259" s="270"/>
      <c r="U259" s="62">
        <v>0.46736111111111112</v>
      </c>
      <c r="V259" s="65">
        <v>1</v>
      </c>
      <c r="W259" s="65">
        <v>34</v>
      </c>
      <c r="X259" s="65">
        <v>41</v>
      </c>
      <c r="Y259" s="65">
        <v>287</v>
      </c>
      <c r="Z259" s="65">
        <v>325</v>
      </c>
      <c r="AA259" s="65">
        <v>297</v>
      </c>
      <c r="AB259" s="127">
        <f t="shared" si="33"/>
        <v>30300</v>
      </c>
      <c r="AC259" s="65">
        <v>250</v>
      </c>
      <c r="AD259" s="65">
        <v>250</v>
      </c>
      <c r="AE259" s="65">
        <v>250</v>
      </c>
      <c r="AF259" s="129">
        <f t="shared" si="34"/>
        <v>25000</v>
      </c>
      <c r="AG259" s="129"/>
      <c r="AH259" s="129"/>
      <c r="AI259" s="115"/>
    </row>
    <row r="260" spans="1:35" ht="12.75" hidden="1" x14ac:dyDescent="0.25">
      <c r="A260" s="60" t="s">
        <v>56</v>
      </c>
      <c r="B260" s="118" t="str">
        <f>LOOKUP(Table2[[#This Row],[CODIGO]],SITIOS!A$2:A$24,SITIOS!B$2:B$24)</f>
        <v>El Recodo (Después del Hospital)</v>
      </c>
      <c r="C260" s="61">
        <v>43623</v>
      </c>
      <c r="D260" s="121" t="str">
        <f t="shared" si="28"/>
        <v>jun-19</v>
      </c>
      <c r="E260" s="246" t="str">
        <f t="shared" si="29"/>
        <v>2019</v>
      </c>
      <c r="F260" s="62">
        <v>0.38680555555555557</v>
      </c>
      <c r="G260" s="63">
        <v>15</v>
      </c>
      <c r="H260" s="63">
        <v>15</v>
      </c>
      <c r="I260" s="63">
        <v>7</v>
      </c>
      <c r="J260" s="63">
        <v>6.2</v>
      </c>
      <c r="K260" s="63">
        <v>6.2</v>
      </c>
      <c r="L260" s="63">
        <f t="shared" si="30"/>
        <v>6.2</v>
      </c>
      <c r="M260" s="124">
        <f t="shared" si="31"/>
        <v>60.7843137254902</v>
      </c>
      <c r="N260" s="64">
        <v>1</v>
      </c>
      <c r="O260" s="64"/>
      <c r="P260" s="263">
        <f t="shared" si="32"/>
        <v>5</v>
      </c>
      <c r="Q260" s="66">
        <v>60</v>
      </c>
      <c r="R260" s="66">
        <v>50</v>
      </c>
      <c r="S260" s="270"/>
      <c r="T260" s="270"/>
      <c r="U260" s="62">
        <v>0.41666666666666669</v>
      </c>
      <c r="V260" s="65">
        <v>2</v>
      </c>
      <c r="W260" s="65">
        <v>34</v>
      </c>
      <c r="X260" s="65">
        <v>41</v>
      </c>
      <c r="Y260" s="65">
        <v>26</v>
      </c>
      <c r="Z260" s="65">
        <v>31</v>
      </c>
      <c r="AA260" s="65">
        <v>25</v>
      </c>
      <c r="AB260" s="127">
        <f t="shared" si="33"/>
        <v>1366.6666666666665</v>
      </c>
      <c r="AC260" s="65">
        <v>85</v>
      </c>
      <c r="AD260" s="65">
        <v>90</v>
      </c>
      <c r="AE260" s="65">
        <v>82</v>
      </c>
      <c r="AF260" s="129">
        <f t="shared" si="34"/>
        <v>4283.3333333333339</v>
      </c>
      <c r="AG260" s="129"/>
      <c r="AH260" s="129"/>
      <c r="AI260" s="115"/>
    </row>
    <row r="261" spans="1:35" ht="12.75" hidden="1" x14ac:dyDescent="0.25">
      <c r="A261" s="60" t="s">
        <v>55</v>
      </c>
      <c r="B261" s="118" t="str">
        <f>LOOKUP(Table2[[#This Row],[CODIGO]],SITIOS!A$2:A$24,SITIOS!B$2:B$24)</f>
        <v>El Salto</v>
      </c>
      <c r="C261" s="61">
        <v>43623</v>
      </c>
      <c r="D261" s="121" t="str">
        <f t="shared" si="28"/>
        <v>jun-19</v>
      </c>
      <c r="E261" s="246" t="str">
        <f t="shared" si="29"/>
        <v>2019</v>
      </c>
      <c r="F261" s="62">
        <v>0.48958333333333331</v>
      </c>
      <c r="G261" s="63">
        <v>19</v>
      </c>
      <c r="H261" s="63">
        <v>16</v>
      </c>
      <c r="I261" s="63">
        <v>7</v>
      </c>
      <c r="J261" s="63">
        <v>6</v>
      </c>
      <c r="K261" s="63">
        <v>6</v>
      </c>
      <c r="L261" s="63">
        <f t="shared" si="30"/>
        <v>6</v>
      </c>
      <c r="M261" s="124">
        <f t="shared" si="31"/>
        <v>60</v>
      </c>
      <c r="N261" s="64"/>
      <c r="O261" s="64">
        <v>10</v>
      </c>
      <c r="P261" s="263">
        <f t="shared" si="32"/>
        <v>100</v>
      </c>
      <c r="Q261" s="66">
        <v>60</v>
      </c>
      <c r="R261" s="66">
        <v>40</v>
      </c>
      <c r="S261" s="270"/>
      <c r="T261" s="270"/>
      <c r="U261" s="62">
        <v>0.50694444444444442</v>
      </c>
      <c r="V261" s="65">
        <v>2</v>
      </c>
      <c r="W261" s="65">
        <v>34</v>
      </c>
      <c r="X261" s="65">
        <v>41</v>
      </c>
      <c r="Y261" s="65">
        <v>537</v>
      </c>
      <c r="Z261" s="65">
        <v>489</v>
      </c>
      <c r="AA261" s="65">
        <v>512</v>
      </c>
      <c r="AB261" s="127">
        <f t="shared" si="33"/>
        <v>25633.333333333332</v>
      </c>
      <c r="AC261" s="65">
        <v>250</v>
      </c>
      <c r="AD261" s="65">
        <v>250</v>
      </c>
      <c r="AE261" s="65">
        <v>250</v>
      </c>
      <c r="AF261" s="129">
        <f t="shared" si="34"/>
        <v>12500</v>
      </c>
      <c r="AG261" s="129"/>
      <c r="AH261" s="129"/>
      <c r="AI261" s="115" t="s">
        <v>171</v>
      </c>
    </row>
    <row r="262" spans="1:35" ht="12.75" hidden="1" x14ac:dyDescent="0.25">
      <c r="A262" s="60" t="s">
        <v>44</v>
      </c>
      <c r="B262" s="118" t="str">
        <f>LOOKUP(Table2[[#This Row],[CODIGO]],SITIOS!A$2:A$24,SITIOS!B$2:B$24)</f>
        <v>Haba San Lucas 1</v>
      </c>
      <c r="C262" s="61">
        <v>43626</v>
      </c>
      <c r="D262" s="121" t="str">
        <f t="shared" si="28"/>
        <v>jun-19</v>
      </c>
      <c r="E262" s="246" t="str">
        <f t="shared" si="29"/>
        <v>2019</v>
      </c>
      <c r="F262" s="62">
        <v>0.41666666666666669</v>
      </c>
      <c r="G262" s="63">
        <v>19.5</v>
      </c>
      <c r="H262" s="63">
        <v>14</v>
      </c>
      <c r="I262" s="63">
        <v>7</v>
      </c>
      <c r="J262" s="63">
        <v>6</v>
      </c>
      <c r="K262" s="63">
        <v>6</v>
      </c>
      <c r="L262" s="63">
        <f t="shared" si="30"/>
        <v>6</v>
      </c>
      <c r="M262" s="124">
        <f t="shared" si="31"/>
        <v>57.692307692307686</v>
      </c>
      <c r="N262" s="64">
        <v>0</v>
      </c>
      <c r="O262" s="64"/>
      <c r="P262" s="263">
        <f t="shared" si="32"/>
        <v>2</v>
      </c>
      <c r="Q262" s="66">
        <v>60</v>
      </c>
      <c r="R262" s="66">
        <v>30</v>
      </c>
      <c r="S262" s="270"/>
      <c r="T262" s="270"/>
      <c r="U262" s="62"/>
      <c r="V262" s="65"/>
      <c r="W262" s="65"/>
      <c r="X262" s="65"/>
      <c r="Y262" s="65"/>
      <c r="Z262" s="65"/>
      <c r="AA262" s="65"/>
      <c r="AB262" s="127" t="str">
        <f t="shared" si="33"/>
        <v/>
      </c>
      <c r="AC262" s="65"/>
      <c r="AD262" s="65"/>
      <c r="AE262" s="65"/>
      <c r="AF262" s="129" t="str">
        <f t="shared" si="34"/>
        <v/>
      </c>
      <c r="AG262" s="129"/>
      <c r="AH262" s="129"/>
      <c r="AI262" s="115"/>
    </row>
    <row r="263" spans="1:35" ht="12.75" hidden="1" x14ac:dyDescent="0.25">
      <c r="A263" s="60" t="s">
        <v>46</v>
      </c>
      <c r="B263" s="118" t="str">
        <f>LOOKUP(Table2[[#This Row],[CODIGO]],SITIOS!A$2:A$24,SITIOS!B$2:B$24)</f>
        <v>Haba Rincón de Guadalupe 1</v>
      </c>
      <c r="C263" s="61">
        <v>43657</v>
      </c>
      <c r="D263" s="121" t="str">
        <f t="shared" si="28"/>
        <v>jul-19</v>
      </c>
      <c r="E263" s="246" t="str">
        <f t="shared" si="29"/>
        <v>2019</v>
      </c>
      <c r="F263" s="62">
        <v>0.56319444444444444</v>
      </c>
      <c r="G263" s="63">
        <v>13</v>
      </c>
      <c r="H263" s="63">
        <v>12</v>
      </c>
      <c r="I263" s="63">
        <v>8</v>
      </c>
      <c r="J263" s="63">
        <v>7.2</v>
      </c>
      <c r="K263" s="63">
        <v>7.2</v>
      </c>
      <c r="L263" s="63">
        <f t="shared" si="30"/>
        <v>7.2</v>
      </c>
      <c r="M263" s="124">
        <f t="shared" si="31"/>
        <v>66.055045871559642</v>
      </c>
      <c r="N263" s="64">
        <v>3</v>
      </c>
      <c r="O263" s="64"/>
      <c r="P263" s="263">
        <f t="shared" si="32"/>
        <v>15</v>
      </c>
      <c r="Q263" s="66">
        <v>40</v>
      </c>
      <c r="R263" s="66">
        <v>40</v>
      </c>
      <c r="S263" s="270"/>
      <c r="T263" s="270"/>
      <c r="U263" s="62"/>
      <c r="V263" s="65"/>
      <c r="W263" s="65"/>
      <c r="X263" s="65"/>
      <c r="Y263" s="65"/>
      <c r="Z263" s="65"/>
      <c r="AA263" s="65"/>
      <c r="AB263" s="127" t="str">
        <f t="shared" si="33"/>
        <v/>
      </c>
      <c r="AC263" s="65"/>
      <c r="AD263" s="65"/>
      <c r="AE263" s="65"/>
      <c r="AF263" s="129" t="str">
        <f t="shared" si="34"/>
        <v/>
      </c>
      <c r="AG263" s="129"/>
      <c r="AH263" s="129"/>
      <c r="AI263" s="115"/>
    </row>
    <row r="264" spans="1:35" ht="12.75" hidden="1" x14ac:dyDescent="0.25">
      <c r="A264" s="60" t="s">
        <v>47</v>
      </c>
      <c r="B264" s="118" t="str">
        <f>LOOKUP(Table2[[#This Row],[CODIGO]],SITIOS!A$2:A$24,SITIOS!B$2:B$24)</f>
        <v>Haba Rincón de Guadalupe 2</v>
      </c>
      <c r="C264" s="61">
        <v>43657</v>
      </c>
      <c r="D264" s="121" t="str">
        <f t="shared" si="28"/>
        <v>jul-19</v>
      </c>
      <c r="E264" s="246" t="str">
        <f t="shared" si="29"/>
        <v>2019</v>
      </c>
      <c r="F264" s="62">
        <v>0.5625</v>
      </c>
      <c r="G264" s="63">
        <v>16</v>
      </c>
      <c r="H264" s="63">
        <v>14</v>
      </c>
      <c r="I264" s="63">
        <v>7.5</v>
      </c>
      <c r="J264" s="63">
        <v>6.8</v>
      </c>
      <c r="K264" s="63">
        <v>6.8</v>
      </c>
      <c r="L264" s="63">
        <f t="shared" si="30"/>
        <v>6.8</v>
      </c>
      <c r="M264" s="124">
        <f t="shared" si="31"/>
        <v>65.384615384615387</v>
      </c>
      <c r="N264" s="64">
        <v>5</v>
      </c>
      <c r="O264" s="64"/>
      <c r="P264" s="263">
        <f t="shared" si="32"/>
        <v>25</v>
      </c>
      <c r="Q264" s="66">
        <v>55</v>
      </c>
      <c r="R264" s="66">
        <v>30</v>
      </c>
      <c r="S264" s="270"/>
      <c r="T264" s="270"/>
      <c r="U264" s="62">
        <v>0.63541666666666663</v>
      </c>
      <c r="V264" s="65">
        <v>2</v>
      </c>
      <c r="W264" s="65">
        <v>33</v>
      </c>
      <c r="X264" s="65">
        <v>37</v>
      </c>
      <c r="Y264" s="65">
        <v>5</v>
      </c>
      <c r="Z264" s="65">
        <v>7</v>
      </c>
      <c r="AA264" s="65">
        <v>6</v>
      </c>
      <c r="AB264" s="127">
        <f t="shared" si="33"/>
        <v>300</v>
      </c>
      <c r="AC264" s="65">
        <v>212</v>
      </c>
      <c r="AD264" s="65">
        <v>152</v>
      </c>
      <c r="AE264" s="65">
        <v>53</v>
      </c>
      <c r="AF264" s="129">
        <f t="shared" si="34"/>
        <v>6950</v>
      </c>
      <c r="AG264" s="129"/>
      <c r="AH264" s="129"/>
      <c r="AI264" s="115"/>
    </row>
    <row r="265" spans="1:35" ht="12.75" hidden="1" x14ac:dyDescent="0.25">
      <c r="A265" s="60" t="s">
        <v>45</v>
      </c>
      <c r="B265" s="118" t="str">
        <f>LOOKUP(Table2[[#This Row],[CODIGO]],SITIOS!A$2:A$24,SITIOS!B$2:B$24)</f>
        <v>Haba San Lucas 2</v>
      </c>
      <c r="C265" s="61">
        <v>43657</v>
      </c>
      <c r="D265" s="121" t="str">
        <f t="shared" si="28"/>
        <v>jul-19</v>
      </c>
      <c r="E265" s="246" t="str">
        <f t="shared" si="29"/>
        <v>2019</v>
      </c>
      <c r="F265" s="62">
        <v>0.58333333333333337</v>
      </c>
      <c r="G265" s="63">
        <v>15</v>
      </c>
      <c r="H265" s="63">
        <v>15</v>
      </c>
      <c r="I265" s="63">
        <v>7.5</v>
      </c>
      <c r="J265" s="63">
        <v>6.4</v>
      </c>
      <c r="K265" s="63">
        <v>6.8</v>
      </c>
      <c r="L265" s="63">
        <f t="shared" si="30"/>
        <v>6.6</v>
      </c>
      <c r="M265" s="124">
        <f t="shared" si="31"/>
        <v>64.705882352941174</v>
      </c>
      <c r="N265" s="64">
        <v>2</v>
      </c>
      <c r="O265" s="64"/>
      <c r="P265" s="263">
        <f t="shared" si="32"/>
        <v>10</v>
      </c>
      <c r="Q265" s="66">
        <v>55</v>
      </c>
      <c r="R265" s="66">
        <v>50</v>
      </c>
      <c r="S265" s="270"/>
      <c r="T265" s="270"/>
      <c r="U265" s="62"/>
      <c r="V265" s="65"/>
      <c r="W265" s="65"/>
      <c r="X265" s="65"/>
      <c r="Y265" s="65"/>
      <c r="Z265" s="65"/>
      <c r="AA265" s="65"/>
      <c r="AB265" s="127" t="str">
        <f t="shared" si="33"/>
        <v/>
      </c>
      <c r="AC265" s="65"/>
      <c r="AD265" s="65"/>
      <c r="AE265" s="65"/>
      <c r="AF265" s="129" t="str">
        <f t="shared" si="34"/>
        <v/>
      </c>
      <c r="AG265" s="129"/>
      <c r="AH265" s="129"/>
      <c r="AI265" s="115"/>
    </row>
    <row r="266" spans="1:35" ht="12.75" hidden="1" x14ac:dyDescent="0.25">
      <c r="A266" s="60" t="s">
        <v>168</v>
      </c>
      <c r="B266" s="118" t="str">
        <f>LOOKUP(Table2[[#This Row],[CODIGO]],SITIOS!A$2:A$24,SITIOS!B$2:B$24)</f>
        <v>Haba San Lucas 3</v>
      </c>
      <c r="C266" s="61">
        <v>43657</v>
      </c>
      <c r="D266" s="121" t="str">
        <f t="shared" si="28"/>
        <v>jul-19</v>
      </c>
      <c r="E266" s="246" t="str">
        <f t="shared" si="29"/>
        <v>2019</v>
      </c>
      <c r="F266" s="62">
        <v>0.5625</v>
      </c>
      <c r="G266" s="63">
        <v>14.5</v>
      </c>
      <c r="H266" s="63">
        <v>14</v>
      </c>
      <c r="I266" s="63">
        <v>7.5</v>
      </c>
      <c r="J266" s="63">
        <v>7</v>
      </c>
      <c r="K266" s="63">
        <v>7</v>
      </c>
      <c r="L266" s="63">
        <f t="shared" si="30"/>
        <v>7</v>
      </c>
      <c r="M266" s="124">
        <f t="shared" si="31"/>
        <v>67.307692307692307</v>
      </c>
      <c r="N266" s="64">
        <v>1</v>
      </c>
      <c r="O266" s="64"/>
      <c r="P266" s="263">
        <f t="shared" si="32"/>
        <v>5</v>
      </c>
      <c r="Q266" s="66">
        <v>90</v>
      </c>
      <c r="R266" s="66">
        <v>40</v>
      </c>
      <c r="S266" s="270"/>
      <c r="T266" s="270"/>
      <c r="U266" s="62">
        <v>0.63888888888888895</v>
      </c>
      <c r="V266" s="65">
        <v>3</v>
      </c>
      <c r="W266" s="65">
        <v>33</v>
      </c>
      <c r="X266" s="65">
        <v>37</v>
      </c>
      <c r="Y266" s="65">
        <v>9</v>
      </c>
      <c r="Z266" s="65">
        <v>9</v>
      </c>
      <c r="AA266" s="65">
        <v>9</v>
      </c>
      <c r="AB266" s="127">
        <f t="shared" si="33"/>
        <v>300</v>
      </c>
      <c r="AC266" s="65">
        <v>250</v>
      </c>
      <c r="AD266" s="65">
        <v>56</v>
      </c>
      <c r="AE266" s="65">
        <v>250</v>
      </c>
      <c r="AF266" s="129">
        <f t="shared" si="34"/>
        <v>6177.7777777777783</v>
      </c>
      <c r="AG266" s="129"/>
      <c r="AH266" s="129"/>
      <c r="AI266" s="115"/>
    </row>
    <row r="267" spans="1:35" ht="12.75" hidden="1" x14ac:dyDescent="0.25">
      <c r="A267" s="60" t="s">
        <v>42</v>
      </c>
      <c r="B267" s="118" t="str">
        <f>LOOKUP(Table2[[#This Row],[CODIGO]],SITIOS!A$2:A$24,SITIOS!B$2:B$24)</f>
        <v>Planta de tratamiento (Antes)</v>
      </c>
      <c r="C267" s="61">
        <v>43657</v>
      </c>
      <c r="D267" s="121" t="str">
        <f t="shared" si="28"/>
        <v>jul-19</v>
      </c>
      <c r="E267" s="246" t="str">
        <f t="shared" si="29"/>
        <v>2019</v>
      </c>
      <c r="F267" s="62">
        <v>0.63263888888888886</v>
      </c>
      <c r="G267" s="63">
        <v>18</v>
      </c>
      <c r="H267" s="63">
        <v>15</v>
      </c>
      <c r="I267" s="63">
        <v>7</v>
      </c>
      <c r="J267" s="63">
        <v>6</v>
      </c>
      <c r="K267" s="63">
        <v>6</v>
      </c>
      <c r="L267" s="63">
        <f t="shared" si="30"/>
        <v>6</v>
      </c>
      <c r="M267" s="124">
        <f t="shared" si="31"/>
        <v>58.82352941176471</v>
      </c>
      <c r="N267" s="64"/>
      <c r="O267" s="64">
        <v>4</v>
      </c>
      <c r="P267" s="263">
        <f t="shared" si="32"/>
        <v>40</v>
      </c>
      <c r="Q267" s="66">
        <v>60</v>
      </c>
      <c r="R267" s="66">
        <v>40</v>
      </c>
      <c r="S267" s="270"/>
      <c r="T267" s="270"/>
      <c r="U267" s="62">
        <v>0.6479166666666667</v>
      </c>
      <c r="V267" s="65">
        <v>1</v>
      </c>
      <c r="W267" s="65">
        <v>33</v>
      </c>
      <c r="X267" s="65">
        <v>37</v>
      </c>
      <c r="Y267" s="65">
        <v>162</v>
      </c>
      <c r="Z267" s="65">
        <v>156</v>
      </c>
      <c r="AA267" s="65">
        <v>174</v>
      </c>
      <c r="AB267" s="127">
        <f t="shared" si="33"/>
        <v>16400</v>
      </c>
      <c r="AC267" s="65">
        <v>130</v>
      </c>
      <c r="AD267" s="65">
        <v>114</v>
      </c>
      <c r="AE267" s="65">
        <v>250</v>
      </c>
      <c r="AF267" s="129">
        <f t="shared" si="34"/>
        <v>16466.666666666664</v>
      </c>
      <c r="AG267" s="129"/>
      <c r="AH267" s="129"/>
      <c r="AI267" s="115"/>
    </row>
    <row r="268" spans="1:35" ht="12.75" hidden="1" x14ac:dyDescent="0.25">
      <c r="A268" s="60" t="s">
        <v>43</v>
      </c>
      <c r="B268" s="118" t="str">
        <f>LOOKUP(Table2[[#This Row],[CODIGO]],SITIOS!A$2:A$24,SITIOS!B$2:B$24)</f>
        <v>Planta de tratamiento (Después)</v>
      </c>
      <c r="C268" s="61">
        <v>43657</v>
      </c>
      <c r="D268" s="121" t="str">
        <f t="shared" si="28"/>
        <v>jul-19</v>
      </c>
      <c r="E268" s="246" t="str">
        <f t="shared" si="29"/>
        <v>2019</v>
      </c>
      <c r="F268" s="62">
        <v>0.55625000000000002</v>
      </c>
      <c r="G268" s="63">
        <v>22</v>
      </c>
      <c r="H268" s="63">
        <v>16</v>
      </c>
      <c r="I268" s="63">
        <v>7</v>
      </c>
      <c r="J268" s="63">
        <v>6.4</v>
      </c>
      <c r="K268" s="63">
        <v>6.2</v>
      </c>
      <c r="L268" s="63">
        <f t="shared" si="30"/>
        <v>6.3000000000000007</v>
      </c>
      <c r="M268" s="124">
        <f t="shared" si="31"/>
        <v>63.000000000000014</v>
      </c>
      <c r="N268" s="64"/>
      <c r="O268" s="64">
        <v>3</v>
      </c>
      <c r="P268" s="263">
        <f t="shared" si="32"/>
        <v>30</v>
      </c>
      <c r="Q268" s="66">
        <v>55</v>
      </c>
      <c r="R268" s="66">
        <v>30</v>
      </c>
      <c r="S268" s="270"/>
      <c r="T268" s="270"/>
      <c r="U268" s="62">
        <v>0.58958333333333335</v>
      </c>
      <c r="V268" s="65">
        <v>1</v>
      </c>
      <c r="W268" s="65">
        <v>33</v>
      </c>
      <c r="X268" s="65">
        <v>37</v>
      </c>
      <c r="Y268" s="65">
        <v>250</v>
      </c>
      <c r="Z268" s="65">
        <v>250</v>
      </c>
      <c r="AA268" s="65">
        <v>250</v>
      </c>
      <c r="AB268" s="127">
        <f t="shared" si="33"/>
        <v>25000</v>
      </c>
      <c r="AC268" s="65">
        <v>250</v>
      </c>
      <c r="AD268" s="65">
        <v>250</v>
      </c>
      <c r="AE268" s="65">
        <v>250</v>
      </c>
      <c r="AF268" s="129">
        <f t="shared" si="34"/>
        <v>25000</v>
      </c>
      <c r="AG268" s="129"/>
      <c r="AH268" s="129"/>
      <c r="AI268" s="115"/>
    </row>
    <row r="269" spans="1:35" ht="12.75" hidden="1" x14ac:dyDescent="0.25">
      <c r="A269" s="60" t="s">
        <v>101</v>
      </c>
      <c r="B269" s="118" t="str">
        <f>LOOKUP(Table2[[#This Row],[CODIGO]],SITIOS!A$2:A$24,SITIOS!B$2:B$24)</f>
        <v>El Convento</v>
      </c>
      <c r="C269" s="61">
        <v>43658</v>
      </c>
      <c r="D269" s="121" t="str">
        <f t="shared" si="28"/>
        <v>jul-19</v>
      </c>
      <c r="E269" s="246" t="str">
        <f t="shared" si="29"/>
        <v>2019</v>
      </c>
      <c r="F269" s="62">
        <v>0.47222222222222227</v>
      </c>
      <c r="G269" s="63">
        <v>19</v>
      </c>
      <c r="H269" s="63">
        <v>14</v>
      </c>
      <c r="I269" s="63">
        <v>7.5</v>
      </c>
      <c r="J269" s="63">
        <v>6.8</v>
      </c>
      <c r="K269" s="63">
        <v>7</v>
      </c>
      <c r="L269" s="63">
        <f t="shared" si="30"/>
        <v>6.9</v>
      </c>
      <c r="M269" s="124">
        <f t="shared" si="31"/>
        <v>66.34615384615384</v>
      </c>
      <c r="N269" s="64">
        <v>1</v>
      </c>
      <c r="O269" s="64"/>
      <c r="P269" s="263">
        <f t="shared" si="32"/>
        <v>5</v>
      </c>
      <c r="Q269" s="66">
        <v>80</v>
      </c>
      <c r="R269" s="66">
        <v>40</v>
      </c>
      <c r="S269" s="270"/>
      <c r="T269" s="270"/>
      <c r="U269" s="62">
        <v>0.49305555555555558</v>
      </c>
      <c r="V269" s="65">
        <v>2</v>
      </c>
      <c r="W269" s="65">
        <v>32</v>
      </c>
      <c r="X269" s="65">
        <v>41</v>
      </c>
      <c r="Y269" s="65">
        <v>0</v>
      </c>
      <c r="Z269" s="65">
        <v>0</v>
      </c>
      <c r="AA269" s="65">
        <v>0</v>
      </c>
      <c r="AB269" s="127">
        <f t="shared" si="33"/>
        <v>0</v>
      </c>
      <c r="AC269" s="65">
        <v>14</v>
      </c>
      <c r="AD269" s="65">
        <v>9</v>
      </c>
      <c r="AE269" s="65">
        <v>15</v>
      </c>
      <c r="AF269" s="129">
        <f t="shared" si="34"/>
        <v>633.33333333333326</v>
      </c>
      <c r="AG269" s="129"/>
      <c r="AH269" s="129"/>
      <c r="AI269" s="115"/>
    </row>
    <row r="270" spans="1:35" ht="12.75" hidden="1" x14ac:dyDescent="0.25">
      <c r="A270" s="60" t="s">
        <v>140</v>
      </c>
      <c r="B270" s="118" t="str">
        <f>LOOKUP(Table2[[#This Row],[CODIGO]],SITIOS!A$2:A$24,SITIOS!B$2:B$24)</f>
        <v>Antes del Hospital Amanalco</v>
      </c>
      <c r="C270" s="61">
        <v>43658</v>
      </c>
      <c r="D270" s="121" t="str">
        <f t="shared" si="28"/>
        <v>jul-19</v>
      </c>
      <c r="E270" s="246" t="str">
        <f t="shared" si="29"/>
        <v>2019</v>
      </c>
      <c r="F270" s="62">
        <v>0.42777777777777781</v>
      </c>
      <c r="G270" s="63">
        <v>14.5</v>
      </c>
      <c r="H270" s="63">
        <v>14</v>
      </c>
      <c r="I270" s="63">
        <v>7</v>
      </c>
      <c r="J270" s="63">
        <v>6.4</v>
      </c>
      <c r="K270" s="63">
        <v>6.4</v>
      </c>
      <c r="L270" s="63">
        <f t="shared" si="30"/>
        <v>6.4</v>
      </c>
      <c r="M270" s="124">
        <f t="shared" si="31"/>
        <v>61.53846153846154</v>
      </c>
      <c r="N270" s="64">
        <v>20</v>
      </c>
      <c r="O270" s="64"/>
      <c r="P270" s="263">
        <f t="shared" si="32"/>
        <v>100</v>
      </c>
      <c r="Q270" s="66"/>
      <c r="R270" s="66">
        <v>40</v>
      </c>
      <c r="S270" s="270"/>
      <c r="T270" s="270"/>
      <c r="U270" s="62">
        <v>0.43541666666666662</v>
      </c>
      <c r="V270" s="65">
        <v>1</v>
      </c>
      <c r="W270" s="65">
        <v>32</v>
      </c>
      <c r="X270" s="65">
        <v>41</v>
      </c>
      <c r="Y270" s="65">
        <v>24</v>
      </c>
      <c r="Z270" s="65">
        <v>22</v>
      </c>
      <c r="AA270" s="65">
        <v>103</v>
      </c>
      <c r="AB270" s="127">
        <f t="shared" si="33"/>
        <v>4966.6666666666661</v>
      </c>
      <c r="AC270" s="65">
        <v>44</v>
      </c>
      <c r="AD270" s="65">
        <v>27</v>
      </c>
      <c r="AE270" s="65">
        <v>29</v>
      </c>
      <c r="AF270" s="129">
        <f t="shared" si="34"/>
        <v>3333.3333333333335</v>
      </c>
      <c r="AG270" s="129"/>
      <c r="AH270" s="129"/>
      <c r="AI270" s="115"/>
    </row>
    <row r="271" spans="1:35" ht="12.75" hidden="1" x14ac:dyDescent="0.25">
      <c r="A271" s="60" t="s">
        <v>48</v>
      </c>
      <c r="B271" s="118" t="str">
        <f>LOOKUP(Table2[[#This Row],[CODIGO]],SITIOS!A$2:A$24,SITIOS!B$2:B$24)</f>
        <v>Maíz Agua Bendita 1</v>
      </c>
      <c r="C271" s="61">
        <v>43658</v>
      </c>
      <c r="D271" s="121" t="str">
        <f t="shared" si="28"/>
        <v>jul-19</v>
      </c>
      <c r="E271" s="246" t="str">
        <f t="shared" si="29"/>
        <v>2019</v>
      </c>
      <c r="F271" s="62">
        <v>0.3888888888888889</v>
      </c>
      <c r="G271" s="63">
        <v>10</v>
      </c>
      <c r="H271" s="63">
        <v>10</v>
      </c>
      <c r="I271" s="63">
        <v>7</v>
      </c>
      <c r="J271" s="63">
        <v>7</v>
      </c>
      <c r="K271" s="63">
        <v>6.6</v>
      </c>
      <c r="L271" s="63">
        <f t="shared" si="30"/>
        <v>6.8</v>
      </c>
      <c r="M271" s="124">
        <f t="shared" si="31"/>
        <v>60.176991150442468</v>
      </c>
      <c r="N271" s="64">
        <v>20</v>
      </c>
      <c r="O271" s="64"/>
      <c r="P271" s="263">
        <f t="shared" si="32"/>
        <v>100</v>
      </c>
      <c r="Q271" s="66">
        <v>90</v>
      </c>
      <c r="R271" s="66">
        <v>30</v>
      </c>
      <c r="S271" s="270"/>
      <c r="T271" s="270"/>
      <c r="U271" s="62"/>
      <c r="V271" s="65"/>
      <c r="W271" s="65"/>
      <c r="X271" s="65"/>
      <c r="Y271" s="65"/>
      <c r="Z271" s="65"/>
      <c r="AA271" s="65"/>
      <c r="AB271" s="127" t="str">
        <f t="shared" si="33"/>
        <v/>
      </c>
      <c r="AC271" s="65"/>
      <c r="AD271" s="65"/>
      <c r="AE271" s="65"/>
      <c r="AF271" s="129" t="str">
        <f t="shared" si="34"/>
        <v/>
      </c>
      <c r="AG271" s="129"/>
      <c r="AH271" s="129"/>
      <c r="AI271" s="115"/>
    </row>
    <row r="272" spans="1:35" ht="12.75" hidden="1" x14ac:dyDescent="0.25">
      <c r="A272" s="60" t="s">
        <v>51</v>
      </c>
      <c r="B272" s="118" t="str">
        <f>LOOKUP(Table2[[#This Row],[CODIGO]],SITIOS!A$2:A$24,SITIOS!B$2:B$24)</f>
        <v>Maíz Agua Bendita 2</v>
      </c>
      <c r="C272" s="61">
        <v>43658</v>
      </c>
      <c r="D272" s="121" t="str">
        <f t="shared" si="28"/>
        <v>jul-19</v>
      </c>
      <c r="E272" s="246" t="str">
        <f t="shared" si="29"/>
        <v>2019</v>
      </c>
      <c r="F272" s="62">
        <v>0.44097222222222227</v>
      </c>
      <c r="G272" s="63">
        <v>11</v>
      </c>
      <c r="H272" s="63">
        <v>10</v>
      </c>
      <c r="I272" s="63">
        <v>6.5</v>
      </c>
      <c r="J272" s="63">
        <v>6</v>
      </c>
      <c r="K272" s="63">
        <v>6</v>
      </c>
      <c r="L272" s="63">
        <f t="shared" si="30"/>
        <v>6</v>
      </c>
      <c r="M272" s="124">
        <f t="shared" si="31"/>
        <v>53.097345132743357</v>
      </c>
      <c r="N272" s="64">
        <v>20</v>
      </c>
      <c r="O272" s="64"/>
      <c r="P272" s="263">
        <f t="shared" si="32"/>
        <v>100</v>
      </c>
      <c r="Q272" s="66">
        <v>50</v>
      </c>
      <c r="R272" s="66">
        <v>30</v>
      </c>
      <c r="S272" s="270"/>
      <c r="T272" s="270"/>
      <c r="U272" s="62">
        <v>0.46458333333333335</v>
      </c>
      <c r="V272" s="65">
        <v>2</v>
      </c>
      <c r="W272" s="65">
        <v>32</v>
      </c>
      <c r="X272" s="65">
        <v>41</v>
      </c>
      <c r="Y272" s="65">
        <v>207</v>
      </c>
      <c r="Z272" s="65">
        <v>212</v>
      </c>
      <c r="AA272" s="65">
        <v>227</v>
      </c>
      <c r="AB272" s="127">
        <f t="shared" si="33"/>
        <v>10766.666666666668</v>
      </c>
      <c r="AC272" s="65">
        <v>31</v>
      </c>
      <c r="AD272" s="65">
        <v>38</v>
      </c>
      <c r="AE272" s="65">
        <v>42</v>
      </c>
      <c r="AF272" s="129">
        <f t="shared" si="34"/>
        <v>1850</v>
      </c>
      <c r="AG272" s="129"/>
      <c r="AH272" s="129"/>
      <c r="AI272" s="115"/>
    </row>
    <row r="273" spans="1:35" ht="12.75" hidden="1" x14ac:dyDescent="0.25">
      <c r="A273" s="60" t="s">
        <v>57</v>
      </c>
      <c r="B273" s="118" t="str">
        <f>LOOKUP(Table2[[#This Row],[CODIGO]],SITIOS!A$2:A$24,SITIOS!B$2:B$24)</f>
        <v>Maíz El Capulín 1</v>
      </c>
      <c r="C273" s="61">
        <v>43658</v>
      </c>
      <c r="D273" s="121" t="str">
        <f t="shared" si="28"/>
        <v>jul-19</v>
      </c>
      <c r="E273" s="246" t="str">
        <f t="shared" si="29"/>
        <v>2019</v>
      </c>
      <c r="F273" s="62">
        <v>0.39166666666666666</v>
      </c>
      <c r="G273" s="63">
        <v>14</v>
      </c>
      <c r="H273" s="63">
        <v>11</v>
      </c>
      <c r="I273" s="63">
        <v>5.5</v>
      </c>
      <c r="J273" s="63">
        <v>6</v>
      </c>
      <c r="K273" s="63">
        <v>6</v>
      </c>
      <c r="L273" s="63">
        <f t="shared" si="30"/>
        <v>6</v>
      </c>
      <c r="M273" s="124">
        <f t="shared" si="31"/>
        <v>54.054054054054056</v>
      </c>
      <c r="N273" s="64">
        <v>20</v>
      </c>
      <c r="O273" s="64"/>
      <c r="P273" s="263">
        <f t="shared" si="32"/>
        <v>100</v>
      </c>
      <c r="Q273" s="66">
        <v>35</v>
      </c>
      <c r="R273" s="66">
        <v>50</v>
      </c>
      <c r="S273" s="270"/>
      <c r="T273" s="270"/>
      <c r="U273" s="62"/>
      <c r="V273" s="65"/>
      <c r="W273" s="65"/>
      <c r="X273" s="65"/>
      <c r="Y273" s="65"/>
      <c r="Z273" s="65"/>
      <c r="AA273" s="65"/>
      <c r="AB273" s="127" t="str">
        <f t="shared" si="33"/>
        <v/>
      </c>
      <c r="AC273" s="65"/>
      <c r="AD273" s="65"/>
      <c r="AE273" s="65"/>
      <c r="AF273" s="129" t="str">
        <f t="shared" si="34"/>
        <v/>
      </c>
      <c r="AG273" s="129"/>
      <c r="AH273" s="129"/>
      <c r="AI273" s="115"/>
    </row>
    <row r="274" spans="1:35" ht="12.75" hidden="1" x14ac:dyDescent="0.25">
      <c r="A274" s="60" t="s">
        <v>58</v>
      </c>
      <c r="B274" s="118" t="str">
        <f>LOOKUP(Table2[[#This Row],[CODIGO]],SITIOS!A$2:A$24,SITIOS!B$2:B$24)</f>
        <v>Maíz  El Capulín 2</v>
      </c>
      <c r="C274" s="61">
        <v>43658</v>
      </c>
      <c r="D274" s="121" t="str">
        <f t="shared" si="28"/>
        <v>jul-19</v>
      </c>
      <c r="E274" s="246" t="str">
        <f t="shared" si="29"/>
        <v>2019</v>
      </c>
      <c r="F274" s="62">
        <v>0.44930555555555557</v>
      </c>
      <c r="G274" s="63">
        <v>15</v>
      </c>
      <c r="H274" s="63">
        <v>10</v>
      </c>
      <c r="I274" s="63">
        <v>6</v>
      </c>
      <c r="J274" s="63">
        <v>6.4</v>
      </c>
      <c r="K274" s="63">
        <v>6.6</v>
      </c>
      <c r="L274" s="63">
        <f t="shared" si="30"/>
        <v>6.5</v>
      </c>
      <c r="M274" s="124">
        <f t="shared" si="31"/>
        <v>57.522123893805308</v>
      </c>
      <c r="N274" s="64">
        <v>20</v>
      </c>
      <c r="O274" s="64"/>
      <c r="P274" s="263">
        <f t="shared" si="32"/>
        <v>100</v>
      </c>
      <c r="Q274" s="66">
        <v>25</v>
      </c>
      <c r="R274" s="66">
        <v>40</v>
      </c>
      <c r="S274" s="270"/>
      <c r="T274" s="270"/>
      <c r="U274" s="62">
        <v>0.5</v>
      </c>
      <c r="V274" s="65">
        <v>2</v>
      </c>
      <c r="W274" s="65">
        <v>32</v>
      </c>
      <c r="X274" s="65">
        <v>41</v>
      </c>
      <c r="Y274" s="65">
        <v>372</v>
      </c>
      <c r="Z274" s="65">
        <v>383</v>
      </c>
      <c r="AA274" s="65">
        <v>348</v>
      </c>
      <c r="AB274" s="127">
        <f t="shared" si="33"/>
        <v>18383.333333333336</v>
      </c>
      <c r="AC274" s="65">
        <v>55</v>
      </c>
      <c r="AD274" s="65">
        <v>48</v>
      </c>
      <c r="AE274" s="65">
        <v>22</v>
      </c>
      <c r="AF274" s="129">
        <f t="shared" si="34"/>
        <v>2083.333333333333</v>
      </c>
      <c r="AG274" s="129"/>
      <c r="AH274" s="129"/>
      <c r="AI274" s="115"/>
    </row>
    <row r="275" spans="1:35" ht="12.75" hidden="1" x14ac:dyDescent="0.25">
      <c r="A275" s="60" t="s">
        <v>52</v>
      </c>
      <c r="B275" s="118" t="str">
        <f>LOOKUP(Table2[[#This Row],[CODIGO]],SITIOS!A$2:A$24,SITIOS!B$2:B$24)</f>
        <v>Papa El Potrero 1</v>
      </c>
      <c r="C275" s="61">
        <v>43658</v>
      </c>
      <c r="D275" s="121" t="str">
        <f t="shared" si="28"/>
        <v>jul-19</v>
      </c>
      <c r="E275" s="246" t="str">
        <f t="shared" si="29"/>
        <v>2019</v>
      </c>
      <c r="F275" s="62">
        <v>0.40625</v>
      </c>
      <c r="G275" s="63">
        <v>15</v>
      </c>
      <c r="H275" s="63">
        <v>15</v>
      </c>
      <c r="I275" s="63">
        <v>7.5</v>
      </c>
      <c r="J275" s="63">
        <v>6</v>
      </c>
      <c r="K275" s="63">
        <v>6.6</v>
      </c>
      <c r="L275" s="63">
        <f t="shared" si="30"/>
        <v>6.3</v>
      </c>
      <c r="M275" s="124">
        <f t="shared" si="31"/>
        <v>61.764705882352942</v>
      </c>
      <c r="N275" s="64">
        <v>1</v>
      </c>
      <c r="O275" s="64"/>
      <c r="P275" s="263">
        <f t="shared" si="32"/>
        <v>5</v>
      </c>
      <c r="Q275" s="66">
        <v>60</v>
      </c>
      <c r="R275" s="66">
        <v>40</v>
      </c>
      <c r="S275" s="270"/>
      <c r="T275" s="270"/>
      <c r="U275" s="62"/>
      <c r="V275" s="65"/>
      <c r="W275" s="65"/>
      <c r="X275" s="65"/>
      <c r="Y275" s="65"/>
      <c r="Z275" s="65"/>
      <c r="AA275" s="65"/>
      <c r="AB275" s="127" t="str">
        <f t="shared" si="33"/>
        <v/>
      </c>
      <c r="AC275" s="65"/>
      <c r="AD275" s="65"/>
      <c r="AE275" s="65"/>
      <c r="AF275" s="129" t="str">
        <f t="shared" si="34"/>
        <v/>
      </c>
      <c r="AG275" s="129"/>
      <c r="AH275" s="129"/>
      <c r="AI275" s="115"/>
    </row>
    <row r="276" spans="1:35" ht="12.75" hidden="1" x14ac:dyDescent="0.25">
      <c r="A276" s="60" t="s">
        <v>53</v>
      </c>
      <c r="B276" s="118" t="str">
        <f>LOOKUP(Table2[[#This Row],[CODIGO]],SITIOS!A$2:A$24,SITIOS!B$2:B$24)</f>
        <v>Papa El Potrero 2</v>
      </c>
      <c r="C276" s="61">
        <v>43658</v>
      </c>
      <c r="D276" s="121" t="str">
        <f t="shared" si="28"/>
        <v>jul-19</v>
      </c>
      <c r="E276" s="246" t="str">
        <f t="shared" si="29"/>
        <v>2019</v>
      </c>
      <c r="F276" s="62">
        <v>0.46875</v>
      </c>
      <c r="G276" s="63">
        <v>18</v>
      </c>
      <c r="H276" s="63">
        <v>15</v>
      </c>
      <c r="I276" s="63">
        <v>7.5</v>
      </c>
      <c r="J276" s="63">
        <v>6.6</v>
      </c>
      <c r="K276" s="63">
        <v>6.2</v>
      </c>
      <c r="L276" s="63">
        <f t="shared" si="30"/>
        <v>6.4</v>
      </c>
      <c r="M276" s="124">
        <f t="shared" si="31"/>
        <v>62.745098039215698</v>
      </c>
      <c r="N276" s="64">
        <v>1</v>
      </c>
      <c r="O276" s="64"/>
      <c r="P276" s="263">
        <f t="shared" si="32"/>
        <v>5</v>
      </c>
      <c r="Q276" s="66">
        <v>55</v>
      </c>
      <c r="R276" s="66">
        <v>40</v>
      </c>
      <c r="S276" s="270"/>
      <c r="T276" s="270"/>
      <c r="U276" s="62">
        <v>0.49305555555555558</v>
      </c>
      <c r="V276" s="65">
        <v>2</v>
      </c>
      <c r="W276" s="65">
        <v>32</v>
      </c>
      <c r="X276" s="65">
        <v>41</v>
      </c>
      <c r="Y276" s="65">
        <v>9</v>
      </c>
      <c r="Z276" s="65">
        <v>6</v>
      </c>
      <c r="AA276" s="65">
        <v>5</v>
      </c>
      <c r="AB276" s="127">
        <f t="shared" si="33"/>
        <v>333.33333333333337</v>
      </c>
      <c r="AC276" s="65">
        <v>42</v>
      </c>
      <c r="AD276" s="65">
        <v>16</v>
      </c>
      <c r="AE276" s="65">
        <v>21</v>
      </c>
      <c r="AF276" s="129">
        <f t="shared" si="34"/>
        <v>1316.6666666666665</v>
      </c>
      <c r="AG276" s="129"/>
      <c r="AH276" s="129"/>
      <c r="AI276" s="115"/>
    </row>
    <row r="277" spans="1:35" ht="12.75" hidden="1" x14ac:dyDescent="0.25">
      <c r="A277" s="60" t="s">
        <v>54</v>
      </c>
      <c r="B277" s="118" t="str">
        <f>LOOKUP(Table2[[#This Row],[CODIGO]],SITIOS!A$2:A$24,SITIOS!B$2:B$24)</f>
        <v>Papa la Providencia 1</v>
      </c>
      <c r="C277" s="61">
        <v>43658</v>
      </c>
      <c r="D277" s="121" t="str">
        <f t="shared" si="28"/>
        <v>jul-19</v>
      </c>
      <c r="E277" s="246" t="str">
        <f t="shared" si="29"/>
        <v>2019</v>
      </c>
      <c r="F277" s="62">
        <v>0.44930555555555557</v>
      </c>
      <c r="G277" s="63">
        <v>14</v>
      </c>
      <c r="H277" s="63">
        <v>14</v>
      </c>
      <c r="I277" s="63">
        <v>7</v>
      </c>
      <c r="J277" s="63">
        <v>7</v>
      </c>
      <c r="K277" s="63">
        <v>7</v>
      </c>
      <c r="L277" s="63">
        <f t="shared" si="30"/>
        <v>7</v>
      </c>
      <c r="M277" s="124">
        <f t="shared" si="31"/>
        <v>67.307692307692307</v>
      </c>
      <c r="N277" s="64">
        <v>0</v>
      </c>
      <c r="O277" s="64"/>
      <c r="P277" s="263">
        <f t="shared" si="32"/>
        <v>2</v>
      </c>
      <c r="Q277" s="66">
        <v>30</v>
      </c>
      <c r="R277" s="66">
        <v>20</v>
      </c>
      <c r="S277" s="270"/>
      <c r="T277" s="270"/>
      <c r="U277" s="62">
        <v>0.46319444444444446</v>
      </c>
      <c r="V277" s="65">
        <v>3</v>
      </c>
      <c r="W277" s="65">
        <v>32</v>
      </c>
      <c r="X277" s="65">
        <v>41</v>
      </c>
      <c r="Y277" s="65">
        <v>7</v>
      </c>
      <c r="Z277" s="65">
        <v>13</v>
      </c>
      <c r="AA277" s="65">
        <v>11</v>
      </c>
      <c r="AB277" s="127">
        <f t="shared" si="33"/>
        <v>344.44444444444451</v>
      </c>
      <c r="AC277" s="65">
        <v>34</v>
      </c>
      <c r="AD277" s="65">
        <v>38</v>
      </c>
      <c r="AE277" s="65">
        <v>25</v>
      </c>
      <c r="AF277" s="129">
        <f t="shared" si="34"/>
        <v>1077.7777777777778</v>
      </c>
      <c r="AG277" s="129"/>
      <c r="AH277" s="129"/>
      <c r="AI277" s="115"/>
    </row>
    <row r="278" spans="1:35" ht="12.75" hidden="1" x14ac:dyDescent="0.25">
      <c r="A278" s="60" t="s">
        <v>59</v>
      </c>
      <c r="B278" s="118" t="str">
        <f>LOOKUP(Table2[[#This Row],[CODIGO]],SITIOS!A$2:A$24,SITIOS!B$2:B$24)</f>
        <v>Papa la Providencia 2</v>
      </c>
      <c r="C278" s="61">
        <v>43658</v>
      </c>
      <c r="D278" s="121" t="str">
        <f t="shared" si="28"/>
        <v>jul-19</v>
      </c>
      <c r="E278" s="246" t="str">
        <f t="shared" si="29"/>
        <v>2019</v>
      </c>
      <c r="F278" s="62">
        <v>0.40833333333333338</v>
      </c>
      <c r="G278" s="63">
        <v>21</v>
      </c>
      <c r="H278" s="63">
        <v>16.5</v>
      </c>
      <c r="I278" s="63">
        <v>6</v>
      </c>
      <c r="J278" s="63">
        <v>3.5</v>
      </c>
      <c r="K278" s="63">
        <v>3.6</v>
      </c>
      <c r="L278" s="63">
        <f t="shared" si="30"/>
        <v>3.55</v>
      </c>
      <c r="M278" s="124">
        <f t="shared" si="31"/>
        <v>35.5</v>
      </c>
      <c r="N278" s="64">
        <v>1</v>
      </c>
      <c r="O278" s="64"/>
      <c r="P278" s="263">
        <f t="shared" si="32"/>
        <v>5</v>
      </c>
      <c r="Q278" s="66">
        <v>65</v>
      </c>
      <c r="R278" s="66">
        <v>50</v>
      </c>
      <c r="S278" s="270"/>
      <c r="T278" s="270"/>
      <c r="U278" s="62">
        <v>0.4284722222222222</v>
      </c>
      <c r="V278" s="65">
        <v>2</v>
      </c>
      <c r="W278" s="65">
        <v>32</v>
      </c>
      <c r="X278" s="65">
        <v>41</v>
      </c>
      <c r="Y278" s="65">
        <v>0</v>
      </c>
      <c r="Z278" s="65">
        <v>1</v>
      </c>
      <c r="AA278" s="65">
        <v>1</v>
      </c>
      <c r="AB278" s="127">
        <f t="shared" si="33"/>
        <v>33.333333333333329</v>
      </c>
      <c r="AC278" s="65">
        <v>8</v>
      </c>
      <c r="AD278" s="65">
        <v>16</v>
      </c>
      <c r="AE278" s="65">
        <v>25</v>
      </c>
      <c r="AF278" s="129">
        <f t="shared" si="34"/>
        <v>816.66666666666663</v>
      </c>
      <c r="AG278" s="129"/>
      <c r="AH278" s="129"/>
      <c r="AI278" s="115"/>
    </row>
    <row r="279" spans="1:35" ht="12.75" hidden="1" x14ac:dyDescent="0.25">
      <c r="A279" s="60" t="s">
        <v>42</v>
      </c>
      <c r="B279" s="118" t="str">
        <f>LOOKUP(Table2[[#This Row],[CODIGO]],SITIOS!A$2:A$24,SITIOS!B$2:B$24)</f>
        <v>Planta de tratamiento (Antes)</v>
      </c>
      <c r="C279" s="61">
        <v>43658</v>
      </c>
      <c r="D279" s="121" t="str">
        <f t="shared" si="28"/>
        <v>jul-19</v>
      </c>
      <c r="E279" s="246" t="str">
        <f t="shared" si="29"/>
        <v>2019</v>
      </c>
      <c r="F279" s="62">
        <v>0.37847222222222227</v>
      </c>
      <c r="G279" s="63">
        <v>15</v>
      </c>
      <c r="H279" s="63">
        <v>14</v>
      </c>
      <c r="I279" s="63">
        <v>7</v>
      </c>
      <c r="J279" s="63">
        <v>6</v>
      </c>
      <c r="K279" s="63">
        <v>5.8</v>
      </c>
      <c r="L279" s="63">
        <f t="shared" si="30"/>
        <v>5.9</v>
      </c>
      <c r="M279" s="124">
        <f t="shared" si="31"/>
        <v>56.730769230769226</v>
      </c>
      <c r="N279" s="64">
        <v>20</v>
      </c>
      <c r="O279" s="64"/>
      <c r="P279" s="263">
        <f t="shared" si="32"/>
        <v>100</v>
      </c>
      <c r="Q279" s="66">
        <v>55</v>
      </c>
      <c r="R279" s="66">
        <v>30</v>
      </c>
      <c r="S279" s="270"/>
      <c r="T279" s="270"/>
      <c r="U279" s="62">
        <v>0.4236111111111111</v>
      </c>
      <c r="V279" s="65">
        <v>1</v>
      </c>
      <c r="W279" s="65">
        <v>32</v>
      </c>
      <c r="X279" s="65">
        <v>41</v>
      </c>
      <c r="Y279" s="65">
        <v>113</v>
      </c>
      <c r="Z279" s="65">
        <v>120</v>
      </c>
      <c r="AA279" s="65">
        <v>110</v>
      </c>
      <c r="AB279" s="127">
        <f t="shared" si="33"/>
        <v>11433.333333333332</v>
      </c>
      <c r="AC279" s="65">
        <v>9</v>
      </c>
      <c r="AD279" s="65">
        <v>12</v>
      </c>
      <c r="AE279" s="65">
        <v>17</v>
      </c>
      <c r="AF279" s="129">
        <f t="shared" si="34"/>
        <v>1266.6666666666665</v>
      </c>
      <c r="AG279" s="129"/>
      <c r="AH279" s="129"/>
      <c r="AI279" s="115"/>
    </row>
    <row r="280" spans="1:35" ht="12.75" hidden="1" x14ac:dyDescent="0.25">
      <c r="A280" s="60" t="s">
        <v>43</v>
      </c>
      <c r="B280" s="118" t="str">
        <f>LOOKUP(Table2[[#This Row],[CODIGO]],SITIOS!A$2:A$24,SITIOS!B$2:B$24)</f>
        <v>Planta de tratamiento (Después)</v>
      </c>
      <c r="C280" s="61">
        <v>43658</v>
      </c>
      <c r="D280" s="121" t="str">
        <f t="shared" si="28"/>
        <v>jul-19</v>
      </c>
      <c r="E280" s="246" t="str">
        <f t="shared" si="29"/>
        <v>2019</v>
      </c>
      <c r="F280" s="62">
        <v>0.43055555555555558</v>
      </c>
      <c r="G280" s="63">
        <v>18</v>
      </c>
      <c r="H280" s="63">
        <v>15</v>
      </c>
      <c r="I280" s="63">
        <v>7</v>
      </c>
      <c r="J280" s="63">
        <v>5.6</v>
      </c>
      <c r="K280" s="63">
        <v>5.6</v>
      </c>
      <c r="L280" s="63">
        <f t="shared" si="30"/>
        <v>5.6</v>
      </c>
      <c r="M280" s="124">
        <f t="shared" si="31"/>
        <v>54.901960784313729</v>
      </c>
      <c r="N280" s="64">
        <v>20</v>
      </c>
      <c r="O280" s="64"/>
      <c r="P280" s="263">
        <f t="shared" si="32"/>
        <v>100</v>
      </c>
      <c r="Q280" s="66">
        <v>65</v>
      </c>
      <c r="R280" s="66">
        <v>30</v>
      </c>
      <c r="S280" s="270"/>
      <c r="T280" s="270"/>
      <c r="U280" s="62">
        <v>0.4548611111111111</v>
      </c>
      <c r="V280" s="65">
        <v>1</v>
      </c>
      <c r="W280" s="65">
        <v>32</v>
      </c>
      <c r="X280" s="65">
        <v>41</v>
      </c>
      <c r="Y280" s="65">
        <v>328</v>
      </c>
      <c r="Z280" s="65">
        <v>319</v>
      </c>
      <c r="AA280" s="65">
        <v>307</v>
      </c>
      <c r="AB280" s="127">
        <f t="shared" si="33"/>
        <v>31800</v>
      </c>
      <c r="AC280" s="65">
        <v>15</v>
      </c>
      <c r="AD280" s="65">
        <v>12</v>
      </c>
      <c r="AE280" s="65">
        <v>18</v>
      </c>
      <c r="AF280" s="129">
        <f t="shared" si="34"/>
        <v>1500</v>
      </c>
      <c r="AG280" s="129"/>
      <c r="AH280" s="129"/>
      <c r="AI280" s="115"/>
    </row>
    <row r="281" spans="1:35" ht="12.75" hidden="1" x14ac:dyDescent="0.25">
      <c r="A281" s="60" t="s">
        <v>56</v>
      </c>
      <c r="B281" s="118" t="str">
        <f>LOOKUP(Table2[[#This Row],[CODIGO]],SITIOS!A$2:A$24,SITIOS!B$2:B$24)</f>
        <v>El Recodo (Después del Hospital)</v>
      </c>
      <c r="C281" s="61">
        <v>43658</v>
      </c>
      <c r="D281" s="121" t="str">
        <f t="shared" si="28"/>
        <v>jul-19</v>
      </c>
      <c r="E281" s="246" t="str">
        <f t="shared" si="29"/>
        <v>2019</v>
      </c>
      <c r="F281" s="62">
        <v>0.37638888888888888</v>
      </c>
      <c r="G281" s="63">
        <v>14</v>
      </c>
      <c r="H281" s="63">
        <v>13</v>
      </c>
      <c r="I281" s="63">
        <v>6.7</v>
      </c>
      <c r="J281" s="63">
        <v>6.6</v>
      </c>
      <c r="K281" s="63">
        <v>6.6</v>
      </c>
      <c r="L281" s="63">
        <f t="shared" si="30"/>
        <v>6.6</v>
      </c>
      <c r="M281" s="124">
        <f t="shared" si="31"/>
        <v>62.264150943396224</v>
      </c>
      <c r="N281" s="64">
        <v>20</v>
      </c>
      <c r="O281" s="64"/>
      <c r="P281" s="263">
        <f t="shared" si="32"/>
        <v>100</v>
      </c>
      <c r="Q281" s="66">
        <v>65</v>
      </c>
      <c r="R281" s="66">
        <v>30</v>
      </c>
      <c r="S281" s="270"/>
      <c r="T281" s="270"/>
      <c r="U281" s="62">
        <v>0.39583333333333331</v>
      </c>
      <c r="V281" s="65">
        <v>1</v>
      </c>
      <c r="W281" s="65">
        <v>32</v>
      </c>
      <c r="X281" s="65">
        <v>41</v>
      </c>
      <c r="Y281" s="65">
        <v>101</v>
      </c>
      <c r="Z281" s="65">
        <v>107</v>
      </c>
      <c r="AA281" s="65">
        <v>110</v>
      </c>
      <c r="AB281" s="127">
        <f t="shared" si="33"/>
        <v>10600</v>
      </c>
      <c r="AC281" s="65">
        <v>11</v>
      </c>
      <c r="AD281" s="65">
        <v>21</v>
      </c>
      <c r="AE281" s="65">
        <v>21</v>
      </c>
      <c r="AF281" s="129">
        <f t="shared" si="34"/>
        <v>1766.6666666666667</v>
      </c>
      <c r="AG281" s="129"/>
      <c r="AH281" s="129"/>
      <c r="AI281" s="115"/>
    </row>
    <row r="282" spans="1:35" ht="12.75" hidden="1" x14ac:dyDescent="0.25">
      <c r="A282" s="60" t="s">
        <v>55</v>
      </c>
      <c r="B282" s="118" t="str">
        <f>LOOKUP(Table2[[#This Row],[CODIGO]],SITIOS!A$2:A$24,SITIOS!B$2:B$24)</f>
        <v>El Salto</v>
      </c>
      <c r="C282" s="61">
        <v>43658</v>
      </c>
      <c r="D282" s="121" t="str">
        <f t="shared" si="28"/>
        <v>jul-19</v>
      </c>
      <c r="E282" s="246" t="str">
        <f t="shared" si="29"/>
        <v>2019</v>
      </c>
      <c r="F282" s="62">
        <v>0.46875</v>
      </c>
      <c r="G282" s="63">
        <v>15</v>
      </c>
      <c r="H282" s="63">
        <v>14</v>
      </c>
      <c r="I282" s="63">
        <v>7</v>
      </c>
      <c r="J282" s="63">
        <v>6.6</v>
      </c>
      <c r="K282" s="63">
        <v>6.6</v>
      </c>
      <c r="L282" s="63">
        <f t="shared" si="30"/>
        <v>6.6</v>
      </c>
      <c r="M282" s="124">
        <f t="shared" si="31"/>
        <v>63.46153846153846</v>
      </c>
      <c r="N282" s="64">
        <v>20</v>
      </c>
      <c r="O282" s="64"/>
      <c r="P282" s="263">
        <f t="shared" si="32"/>
        <v>100</v>
      </c>
      <c r="Q282" s="66">
        <v>40</v>
      </c>
      <c r="R282" s="66">
        <v>50</v>
      </c>
      <c r="S282" s="270"/>
      <c r="T282" s="270"/>
      <c r="U282" s="62">
        <v>0.48055555555555557</v>
      </c>
      <c r="V282" s="65">
        <v>1</v>
      </c>
      <c r="W282" s="65">
        <v>32</v>
      </c>
      <c r="X282" s="65">
        <v>41</v>
      </c>
      <c r="Y282" s="65">
        <v>311</v>
      </c>
      <c r="Z282" s="65">
        <v>321</v>
      </c>
      <c r="AA282" s="65">
        <v>298</v>
      </c>
      <c r="AB282" s="127">
        <f t="shared" si="33"/>
        <v>31000</v>
      </c>
      <c r="AC282" s="65">
        <v>12</v>
      </c>
      <c r="AD282" s="65">
        <v>16</v>
      </c>
      <c r="AE282" s="65">
        <v>19</v>
      </c>
      <c r="AF282" s="129">
        <f t="shared" si="34"/>
        <v>1566.6666666666665</v>
      </c>
      <c r="AG282" s="129"/>
      <c r="AH282" s="129"/>
      <c r="AI282" s="115"/>
    </row>
    <row r="283" spans="1:35" ht="12.75" hidden="1" x14ac:dyDescent="0.25">
      <c r="A283" s="60" t="s">
        <v>44</v>
      </c>
      <c r="B283" s="118" t="str">
        <f>LOOKUP(Table2[[#This Row],[CODIGO]],SITIOS!A$2:A$24,SITIOS!B$2:B$24)</f>
        <v>Haba San Lucas 1</v>
      </c>
      <c r="C283" s="61">
        <v>43661</v>
      </c>
      <c r="D283" s="121" t="str">
        <f t="shared" si="28"/>
        <v>jul-19</v>
      </c>
      <c r="E283" s="246" t="str">
        <f t="shared" si="29"/>
        <v>2019</v>
      </c>
      <c r="F283" s="62">
        <v>0.5</v>
      </c>
      <c r="G283" s="63">
        <v>20</v>
      </c>
      <c r="H283" s="63">
        <v>14.5</v>
      </c>
      <c r="I283" s="63">
        <v>7</v>
      </c>
      <c r="J283" s="63">
        <v>6</v>
      </c>
      <c r="K283" s="63">
        <v>6.2</v>
      </c>
      <c r="L283" s="63">
        <f t="shared" si="30"/>
        <v>6.1</v>
      </c>
      <c r="M283" s="124">
        <f t="shared" si="31"/>
        <v>58.653846153846146</v>
      </c>
      <c r="N283" s="64">
        <v>1</v>
      </c>
      <c r="O283" s="64"/>
      <c r="P283" s="263">
        <f t="shared" si="32"/>
        <v>5</v>
      </c>
      <c r="Q283" s="66">
        <v>50</v>
      </c>
      <c r="R283" s="66">
        <v>40</v>
      </c>
      <c r="S283" s="270"/>
      <c r="T283" s="270"/>
      <c r="U283" s="62"/>
      <c r="V283" s="65"/>
      <c r="W283" s="65"/>
      <c r="X283" s="65"/>
      <c r="Y283" s="65"/>
      <c r="Z283" s="65"/>
      <c r="AA283" s="65"/>
      <c r="AB283" s="127" t="str">
        <f t="shared" si="33"/>
        <v/>
      </c>
      <c r="AC283" s="65"/>
      <c r="AD283" s="65"/>
      <c r="AE283" s="65"/>
      <c r="AF283" s="129" t="str">
        <f t="shared" si="34"/>
        <v/>
      </c>
      <c r="AG283" s="129"/>
      <c r="AH283" s="129"/>
      <c r="AI283" s="115"/>
    </row>
    <row r="284" spans="1:35" ht="12.75" hidden="1" x14ac:dyDescent="0.25">
      <c r="A284" s="60" t="s">
        <v>46</v>
      </c>
      <c r="B284" s="118" t="str">
        <f>LOOKUP(Table2[[#This Row],[CODIGO]],SITIOS!A$2:A$24,SITIOS!B$2:B$24)</f>
        <v>Haba Rincón de Guadalupe 1</v>
      </c>
      <c r="C284" s="61">
        <v>43699</v>
      </c>
      <c r="D284" s="121" t="str">
        <f t="shared" si="28"/>
        <v>ago-19</v>
      </c>
      <c r="E284" s="246" t="str">
        <f t="shared" si="29"/>
        <v>2019</v>
      </c>
      <c r="F284" s="62">
        <v>0.57638888888888895</v>
      </c>
      <c r="G284" s="63">
        <v>20</v>
      </c>
      <c r="H284" s="63">
        <v>14</v>
      </c>
      <c r="I284" s="63">
        <v>8</v>
      </c>
      <c r="J284" s="63">
        <v>7</v>
      </c>
      <c r="K284" s="63">
        <v>7</v>
      </c>
      <c r="L284" s="63">
        <f t="shared" si="30"/>
        <v>7</v>
      </c>
      <c r="M284" s="124">
        <f t="shared" si="31"/>
        <v>67.307692307692307</v>
      </c>
      <c r="N284" s="64">
        <v>3</v>
      </c>
      <c r="O284" s="64"/>
      <c r="P284" s="263">
        <f t="shared" si="32"/>
        <v>15</v>
      </c>
      <c r="Q284" s="66">
        <v>35</v>
      </c>
      <c r="R284" s="66">
        <v>50</v>
      </c>
      <c r="S284" s="270"/>
      <c r="T284" s="270"/>
      <c r="U284" s="62"/>
      <c r="V284" s="65"/>
      <c r="W284" s="65"/>
      <c r="X284" s="65"/>
      <c r="Y284" s="65"/>
      <c r="Z284" s="65"/>
      <c r="AA284" s="65"/>
      <c r="AB284" s="127" t="str">
        <f t="shared" si="33"/>
        <v/>
      </c>
      <c r="AC284" s="65"/>
      <c r="AD284" s="65"/>
      <c r="AE284" s="65"/>
      <c r="AF284" s="129" t="str">
        <f t="shared" si="34"/>
        <v/>
      </c>
      <c r="AG284" s="129"/>
      <c r="AH284" s="129"/>
      <c r="AI284" s="115"/>
    </row>
    <row r="285" spans="1:35" ht="12.75" hidden="1" x14ac:dyDescent="0.25">
      <c r="A285" s="60" t="s">
        <v>47</v>
      </c>
      <c r="B285" s="118" t="str">
        <f>LOOKUP(Table2[[#This Row],[CODIGO]],SITIOS!A$2:A$24,SITIOS!B$2:B$24)</f>
        <v>Haba Rincón de Guadalupe 2</v>
      </c>
      <c r="C285" s="61">
        <v>43699</v>
      </c>
      <c r="D285" s="121" t="str">
        <f t="shared" si="28"/>
        <v>ago-19</v>
      </c>
      <c r="E285" s="246" t="str">
        <f t="shared" si="29"/>
        <v>2019</v>
      </c>
      <c r="F285" s="62">
        <v>0.57777777777777783</v>
      </c>
      <c r="G285" s="63">
        <v>21</v>
      </c>
      <c r="H285" s="63">
        <v>14</v>
      </c>
      <c r="I285" s="63">
        <v>8</v>
      </c>
      <c r="J285" s="63">
        <v>6.8</v>
      </c>
      <c r="K285" s="63">
        <v>7</v>
      </c>
      <c r="L285" s="63">
        <f t="shared" si="30"/>
        <v>6.9</v>
      </c>
      <c r="M285" s="124">
        <f t="shared" si="31"/>
        <v>66.34615384615384</v>
      </c>
      <c r="N285" s="64">
        <v>3</v>
      </c>
      <c r="O285" s="64"/>
      <c r="P285" s="263">
        <f t="shared" si="32"/>
        <v>15</v>
      </c>
      <c r="Q285" s="66">
        <v>45</v>
      </c>
      <c r="R285" s="66">
        <v>30</v>
      </c>
      <c r="S285" s="270"/>
      <c r="T285" s="270"/>
      <c r="U285" s="62">
        <v>0.62916666666666665</v>
      </c>
      <c r="V285" s="65">
        <v>2</v>
      </c>
      <c r="W285" s="65">
        <v>30</v>
      </c>
      <c r="X285" s="65">
        <v>39</v>
      </c>
      <c r="Y285" s="65">
        <v>2</v>
      </c>
      <c r="Z285" s="65">
        <v>1</v>
      </c>
      <c r="AA285" s="65">
        <v>0</v>
      </c>
      <c r="AB285" s="127">
        <f t="shared" si="33"/>
        <v>50</v>
      </c>
      <c r="AC285" s="65">
        <v>74</v>
      </c>
      <c r="AD285" s="65">
        <v>106</v>
      </c>
      <c r="AE285" s="65">
        <v>38</v>
      </c>
      <c r="AF285" s="129">
        <f t="shared" si="34"/>
        <v>3633.3333333333335</v>
      </c>
      <c r="AG285" s="129"/>
      <c r="AH285" s="129"/>
      <c r="AI285" s="115"/>
    </row>
    <row r="286" spans="1:35" ht="12.75" hidden="1" x14ac:dyDescent="0.25">
      <c r="A286" s="60" t="s">
        <v>45</v>
      </c>
      <c r="B286" s="118" t="str">
        <f>LOOKUP(Table2[[#This Row],[CODIGO]],SITIOS!A$2:A$24,SITIOS!B$2:B$24)</f>
        <v>Haba San Lucas 2</v>
      </c>
      <c r="C286" s="61">
        <v>43699</v>
      </c>
      <c r="D286" s="121" t="str">
        <f t="shared" si="28"/>
        <v>ago-19</v>
      </c>
      <c r="E286" s="246" t="str">
        <f t="shared" si="29"/>
        <v>2019</v>
      </c>
      <c r="F286" s="62">
        <v>0.625</v>
      </c>
      <c r="G286" s="63">
        <v>20</v>
      </c>
      <c r="H286" s="63">
        <v>15</v>
      </c>
      <c r="I286" s="63">
        <v>8</v>
      </c>
      <c r="J286" s="63">
        <v>7</v>
      </c>
      <c r="K286" s="63">
        <v>7</v>
      </c>
      <c r="L286" s="63">
        <f t="shared" si="30"/>
        <v>7</v>
      </c>
      <c r="M286" s="124">
        <f t="shared" si="31"/>
        <v>68.627450980392155</v>
      </c>
      <c r="N286" s="64">
        <v>1</v>
      </c>
      <c r="O286" s="64"/>
      <c r="P286" s="263">
        <f t="shared" si="32"/>
        <v>5</v>
      </c>
      <c r="Q286" s="66">
        <v>60</v>
      </c>
      <c r="R286" s="66">
        <v>30</v>
      </c>
      <c r="S286" s="270"/>
      <c r="T286" s="270"/>
      <c r="U286" s="62"/>
      <c r="V286" s="65"/>
      <c r="W286" s="65"/>
      <c r="X286" s="65"/>
      <c r="Y286" s="65"/>
      <c r="Z286" s="65"/>
      <c r="AA286" s="65"/>
      <c r="AB286" s="127" t="str">
        <f t="shared" si="33"/>
        <v/>
      </c>
      <c r="AC286" s="65"/>
      <c r="AD286" s="65"/>
      <c r="AE286" s="65"/>
      <c r="AF286" s="129" t="str">
        <f t="shared" si="34"/>
        <v/>
      </c>
      <c r="AG286" s="129"/>
      <c r="AH286" s="129"/>
      <c r="AI286" s="115"/>
    </row>
    <row r="287" spans="1:35" ht="12.75" hidden="1" x14ac:dyDescent="0.25">
      <c r="A287" s="60" t="s">
        <v>168</v>
      </c>
      <c r="B287" s="118" t="str">
        <f>LOOKUP(Table2[[#This Row],[CODIGO]],SITIOS!A$2:A$24,SITIOS!B$2:B$24)</f>
        <v>Haba San Lucas 3</v>
      </c>
      <c r="C287" s="61">
        <v>43699</v>
      </c>
      <c r="D287" s="121" t="str">
        <f t="shared" si="28"/>
        <v>ago-19</v>
      </c>
      <c r="E287" s="246" t="str">
        <f t="shared" si="29"/>
        <v>2019</v>
      </c>
      <c r="F287" s="62">
        <v>0.57638888888888895</v>
      </c>
      <c r="G287" s="63">
        <v>18</v>
      </c>
      <c r="H287" s="63">
        <v>14</v>
      </c>
      <c r="I287" s="63">
        <v>7</v>
      </c>
      <c r="J287" s="63">
        <v>6.4</v>
      </c>
      <c r="K287" s="63">
        <v>6.4</v>
      </c>
      <c r="L287" s="63">
        <f t="shared" si="30"/>
        <v>6.4</v>
      </c>
      <c r="M287" s="124">
        <f t="shared" si="31"/>
        <v>61.53846153846154</v>
      </c>
      <c r="N287" s="64">
        <v>2</v>
      </c>
      <c r="O287" s="64"/>
      <c r="P287" s="263">
        <f t="shared" si="32"/>
        <v>10</v>
      </c>
      <c r="Q287" s="66">
        <v>85</v>
      </c>
      <c r="R287" s="66">
        <v>40</v>
      </c>
      <c r="S287" s="270"/>
      <c r="T287" s="270"/>
      <c r="U287" s="62">
        <v>0.63611111111111118</v>
      </c>
      <c r="V287" s="65">
        <v>3</v>
      </c>
      <c r="W287" s="65">
        <v>30</v>
      </c>
      <c r="X287" s="65">
        <v>39</v>
      </c>
      <c r="Y287" s="65">
        <v>1</v>
      </c>
      <c r="Z287" s="65">
        <v>3</v>
      </c>
      <c r="AA287" s="65">
        <v>1</v>
      </c>
      <c r="AB287" s="127">
        <f t="shared" si="33"/>
        <v>55.555555555555564</v>
      </c>
      <c r="AC287" s="65">
        <v>250</v>
      </c>
      <c r="AD287" s="65">
        <v>228</v>
      </c>
      <c r="AE287" s="65">
        <v>250</v>
      </c>
      <c r="AF287" s="129">
        <f t="shared" si="34"/>
        <v>8088.8888888888878</v>
      </c>
      <c r="AG287" s="129"/>
      <c r="AH287" s="129"/>
      <c r="AI287" s="115"/>
    </row>
    <row r="288" spans="1:35" ht="12.75" hidden="1" x14ac:dyDescent="0.25">
      <c r="A288" s="60" t="s">
        <v>42</v>
      </c>
      <c r="B288" s="118" t="str">
        <f>LOOKUP(Table2[[#This Row],[CODIGO]],SITIOS!A$2:A$24,SITIOS!B$2:B$24)</f>
        <v>Planta de tratamiento (Antes)</v>
      </c>
      <c r="C288" s="61">
        <v>43699</v>
      </c>
      <c r="D288" s="121" t="str">
        <f t="shared" si="28"/>
        <v>ago-19</v>
      </c>
      <c r="E288" s="246" t="str">
        <f t="shared" si="29"/>
        <v>2019</v>
      </c>
      <c r="F288" s="62">
        <v>0.64236111111111105</v>
      </c>
      <c r="G288" s="63">
        <v>20</v>
      </c>
      <c r="H288" s="63">
        <v>16</v>
      </c>
      <c r="I288" s="63">
        <v>7</v>
      </c>
      <c r="J288" s="63">
        <v>6</v>
      </c>
      <c r="K288" s="63">
        <v>6</v>
      </c>
      <c r="L288" s="63">
        <f t="shared" si="30"/>
        <v>6</v>
      </c>
      <c r="M288" s="124">
        <f t="shared" si="31"/>
        <v>60</v>
      </c>
      <c r="N288" s="64"/>
      <c r="O288" s="64">
        <v>1</v>
      </c>
      <c r="P288" s="263">
        <f t="shared" si="32"/>
        <v>10</v>
      </c>
      <c r="Q288" s="66">
        <v>60</v>
      </c>
      <c r="R288" s="66">
        <v>30</v>
      </c>
      <c r="S288" s="270"/>
      <c r="T288" s="270"/>
      <c r="U288" s="62">
        <v>0.65625</v>
      </c>
      <c r="V288" s="65">
        <v>1</v>
      </c>
      <c r="W288" s="65">
        <v>30</v>
      </c>
      <c r="X288" s="65">
        <v>39</v>
      </c>
      <c r="Y288" s="65">
        <v>65</v>
      </c>
      <c r="Z288" s="65">
        <v>83</v>
      </c>
      <c r="AA288" s="65">
        <v>64</v>
      </c>
      <c r="AB288" s="127">
        <f t="shared" si="33"/>
        <v>7066.666666666667</v>
      </c>
      <c r="AC288" s="65">
        <v>112</v>
      </c>
      <c r="AD288" s="65">
        <v>93</v>
      </c>
      <c r="AE288" s="65">
        <v>62</v>
      </c>
      <c r="AF288" s="129">
        <f t="shared" si="34"/>
        <v>8900</v>
      </c>
      <c r="AG288" s="129"/>
      <c r="AH288" s="129"/>
      <c r="AI288" s="115"/>
    </row>
    <row r="289" spans="1:35" ht="12.75" hidden="1" x14ac:dyDescent="0.25">
      <c r="A289" s="60" t="s">
        <v>43</v>
      </c>
      <c r="B289" s="118" t="str">
        <f>LOOKUP(Table2[[#This Row],[CODIGO]],SITIOS!A$2:A$24,SITIOS!B$2:B$24)</f>
        <v>Planta de tratamiento (Después)</v>
      </c>
      <c r="C289" s="61">
        <v>43699</v>
      </c>
      <c r="D289" s="121" t="str">
        <f t="shared" si="28"/>
        <v>ago-19</v>
      </c>
      <c r="E289" s="246" t="str">
        <f t="shared" si="29"/>
        <v>2019</v>
      </c>
      <c r="F289" s="62">
        <v>0.57500000000000007</v>
      </c>
      <c r="G289" s="63">
        <v>23</v>
      </c>
      <c r="H289" s="63">
        <v>17</v>
      </c>
      <c r="I289" s="63">
        <v>7</v>
      </c>
      <c r="J289" s="63">
        <v>7</v>
      </c>
      <c r="K289" s="63">
        <v>7.4</v>
      </c>
      <c r="L289" s="63">
        <f t="shared" si="30"/>
        <v>7.2</v>
      </c>
      <c r="M289" s="124">
        <f t="shared" si="31"/>
        <v>73.469387755102034</v>
      </c>
      <c r="N289" s="64">
        <v>3</v>
      </c>
      <c r="O289" s="64"/>
      <c r="P289" s="263">
        <f t="shared" si="32"/>
        <v>15</v>
      </c>
      <c r="Q289" s="66">
        <v>60</v>
      </c>
      <c r="R289" s="66">
        <v>40</v>
      </c>
      <c r="S289" s="270"/>
      <c r="T289" s="270"/>
      <c r="U289" s="62">
        <v>0.60555555555555551</v>
      </c>
      <c r="V289" s="65">
        <v>1</v>
      </c>
      <c r="W289" s="65">
        <v>30</v>
      </c>
      <c r="X289" s="65">
        <v>39</v>
      </c>
      <c r="Y289" s="65">
        <v>147</v>
      </c>
      <c r="Z289" s="65">
        <v>153</v>
      </c>
      <c r="AA289" s="65">
        <v>170</v>
      </c>
      <c r="AB289" s="127">
        <f t="shared" si="33"/>
        <v>15666.666666666666</v>
      </c>
      <c r="AC289" s="65">
        <v>164</v>
      </c>
      <c r="AD289" s="65">
        <v>70</v>
      </c>
      <c r="AE289" s="65">
        <v>154</v>
      </c>
      <c r="AF289" s="129">
        <f t="shared" si="34"/>
        <v>12933.333333333334</v>
      </c>
      <c r="AG289" s="129"/>
      <c r="AH289" s="129"/>
      <c r="AI289" s="115"/>
    </row>
    <row r="290" spans="1:35" ht="12.75" hidden="1" x14ac:dyDescent="0.25">
      <c r="A290" s="60" t="s">
        <v>101</v>
      </c>
      <c r="B290" s="118" t="str">
        <f>LOOKUP(Table2[[#This Row],[CODIGO]],SITIOS!A$2:A$24,SITIOS!B$2:B$24)</f>
        <v>El Convento</v>
      </c>
      <c r="C290" s="61">
        <v>43700</v>
      </c>
      <c r="D290" s="121" t="str">
        <f t="shared" si="28"/>
        <v>ago-19</v>
      </c>
      <c r="E290" s="246" t="str">
        <f t="shared" si="29"/>
        <v>2019</v>
      </c>
      <c r="F290" s="62">
        <v>0.50347222222222221</v>
      </c>
      <c r="G290" s="63">
        <v>19</v>
      </c>
      <c r="H290" s="63">
        <v>14</v>
      </c>
      <c r="I290" s="63">
        <v>7.5</v>
      </c>
      <c r="J290" s="63">
        <v>6.8</v>
      </c>
      <c r="K290" s="63">
        <v>6.8</v>
      </c>
      <c r="L290" s="63">
        <f t="shared" si="30"/>
        <v>6.8</v>
      </c>
      <c r="M290" s="124">
        <f t="shared" si="31"/>
        <v>65.384615384615387</v>
      </c>
      <c r="N290" s="64">
        <v>0</v>
      </c>
      <c r="O290" s="64"/>
      <c r="P290" s="263">
        <f t="shared" si="32"/>
        <v>2</v>
      </c>
      <c r="Q290" s="66">
        <v>65</v>
      </c>
      <c r="R290" s="66">
        <v>50</v>
      </c>
      <c r="S290" s="270"/>
      <c r="T290" s="270"/>
      <c r="U290" s="62">
        <v>0.52708333333333335</v>
      </c>
      <c r="V290" s="65">
        <v>2</v>
      </c>
      <c r="W290" s="65">
        <v>35</v>
      </c>
      <c r="X290" s="65">
        <v>41</v>
      </c>
      <c r="Y290" s="65">
        <v>0</v>
      </c>
      <c r="Z290" s="65">
        <v>0</v>
      </c>
      <c r="AA290" s="65">
        <v>1</v>
      </c>
      <c r="AB290" s="127">
        <f t="shared" si="33"/>
        <v>16.666666666666664</v>
      </c>
      <c r="AC290" s="65">
        <v>7</v>
      </c>
      <c r="AD290" s="65">
        <v>12</v>
      </c>
      <c r="AE290" s="65">
        <v>15</v>
      </c>
      <c r="AF290" s="129">
        <f t="shared" si="34"/>
        <v>566.66666666666674</v>
      </c>
      <c r="AG290" s="129"/>
      <c r="AH290" s="129"/>
      <c r="AI290" s="115"/>
    </row>
    <row r="291" spans="1:35" ht="12.75" hidden="1" x14ac:dyDescent="0.25">
      <c r="A291" s="60" t="s">
        <v>140</v>
      </c>
      <c r="B291" s="118" t="str">
        <f>LOOKUP(Table2[[#This Row],[CODIGO]],SITIOS!A$2:A$24,SITIOS!B$2:B$24)</f>
        <v>Antes del Hospital Amanalco</v>
      </c>
      <c r="C291" s="61">
        <v>43700</v>
      </c>
      <c r="D291" s="121" t="str">
        <f t="shared" si="28"/>
        <v>ago-19</v>
      </c>
      <c r="E291" s="246" t="str">
        <f t="shared" si="29"/>
        <v>2019</v>
      </c>
      <c r="F291" s="62">
        <v>0.46875</v>
      </c>
      <c r="G291" s="63">
        <v>18</v>
      </c>
      <c r="H291" s="63">
        <v>15</v>
      </c>
      <c r="I291" s="63">
        <v>7</v>
      </c>
      <c r="J291" s="63">
        <v>6</v>
      </c>
      <c r="K291" s="63">
        <v>6</v>
      </c>
      <c r="L291" s="63">
        <f t="shared" si="30"/>
        <v>6</v>
      </c>
      <c r="M291" s="124">
        <f t="shared" si="31"/>
        <v>58.82352941176471</v>
      </c>
      <c r="N291" s="64">
        <v>3</v>
      </c>
      <c r="O291" s="64"/>
      <c r="P291" s="263">
        <f t="shared" si="32"/>
        <v>15</v>
      </c>
      <c r="Q291" s="66">
        <v>50</v>
      </c>
      <c r="R291" s="66">
        <v>30</v>
      </c>
      <c r="S291" s="270"/>
      <c r="T291" s="270"/>
      <c r="U291" s="62">
        <v>0.47916666666666669</v>
      </c>
      <c r="V291" s="65">
        <v>1</v>
      </c>
      <c r="W291" s="65">
        <v>35</v>
      </c>
      <c r="X291" s="65">
        <v>41</v>
      </c>
      <c r="Y291" s="65">
        <v>3</v>
      </c>
      <c r="Z291" s="65">
        <v>6</v>
      </c>
      <c r="AA291" s="65">
        <v>6</v>
      </c>
      <c r="AB291" s="127">
        <f t="shared" si="33"/>
        <v>500</v>
      </c>
      <c r="AC291" s="65">
        <v>4</v>
      </c>
      <c r="AD291" s="65">
        <v>3</v>
      </c>
      <c r="AE291" s="65">
        <v>1</v>
      </c>
      <c r="AF291" s="129">
        <f t="shared" si="34"/>
        <v>266.66666666666663</v>
      </c>
      <c r="AG291" s="129"/>
      <c r="AH291" s="129"/>
      <c r="AI291" s="115"/>
    </row>
    <row r="292" spans="1:35" ht="12.75" hidden="1" x14ac:dyDescent="0.25">
      <c r="A292" s="60" t="s">
        <v>51</v>
      </c>
      <c r="B292" s="118" t="str">
        <f>LOOKUP(Table2[[#This Row],[CODIGO]],SITIOS!A$2:A$24,SITIOS!B$2:B$24)</f>
        <v>Maíz Agua Bendita 2</v>
      </c>
      <c r="C292" s="61">
        <v>43700</v>
      </c>
      <c r="D292" s="121" t="str">
        <f t="shared" si="28"/>
        <v>ago-19</v>
      </c>
      <c r="E292" s="246" t="str">
        <f t="shared" si="29"/>
        <v>2019</v>
      </c>
      <c r="F292" s="62">
        <v>0.4597222222222222</v>
      </c>
      <c r="G292" s="63">
        <v>13</v>
      </c>
      <c r="H292" s="63">
        <v>12</v>
      </c>
      <c r="I292" s="63">
        <v>7</v>
      </c>
      <c r="J292" s="63">
        <v>6</v>
      </c>
      <c r="K292" s="63">
        <v>6</v>
      </c>
      <c r="L292" s="63">
        <f t="shared" si="30"/>
        <v>6</v>
      </c>
      <c r="M292" s="124">
        <f t="shared" si="31"/>
        <v>55.045871559633028</v>
      </c>
      <c r="N292" s="64">
        <v>2</v>
      </c>
      <c r="O292" s="64"/>
      <c r="P292" s="263">
        <f t="shared" si="32"/>
        <v>10</v>
      </c>
      <c r="Q292" s="66">
        <v>115</v>
      </c>
      <c r="R292" s="66">
        <v>40</v>
      </c>
      <c r="S292" s="270"/>
      <c r="T292" s="270"/>
      <c r="U292" s="62">
        <v>0.4777777777777778</v>
      </c>
      <c r="V292" s="65">
        <v>3</v>
      </c>
      <c r="W292" s="65">
        <v>35</v>
      </c>
      <c r="X292" s="65">
        <v>41</v>
      </c>
      <c r="Y292" s="65">
        <v>34</v>
      </c>
      <c r="Z292" s="65">
        <v>35</v>
      </c>
      <c r="AA292" s="65">
        <v>27</v>
      </c>
      <c r="AB292" s="127">
        <f t="shared" si="33"/>
        <v>1066.6666666666667</v>
      </c>
      <c r="AC292" s="65">
        <v>18</v>
      </c>
      <c r="AD292" s="65">
        <v>21</v>
      </c>
      <c r="AE292" s="65">
        <v>26</v>
      </c>
      <c r="AF292" s="129">
        <f t="shared" si="34"/>
        <v>722.22222222222229</v>
      </c>
      <c r="AG292" s="129"/>
      <c r="AH292" s="129"/>
      <c r="AI292" s="115"/>
    </row>
    <row r="293" spans="1:35" ht="12.75" hidden="1" x14ac:dyDescent="0.25">
      <c r="A293" s="60" t="s">
        <v>57</v>
      </c>
      <c r="B293" s="118" t="str">
        <f>LOOKUP(Table2[[#This Row],[CODIGO]],SITIOS!A$2:A$24,SITIOS!B$2:B$24)</f>
        <v>Maíz El Capulín 1</v>
      </c>
      <c r="C293" s="61">
        <v>43700</v>
      </c>
      <c r="D293" s="121" t="str">
        <f t="shared" si="28"/>
        <v>ago-19</v>
      </c>
      <c r="E293" s="246" t="str">
        <f t="shared" si="29"/>
        <v>2019</v>
      </c>
      <c r="F293" s="62">
        <v>0.3972222222222222</v>
      </c>
      <c r="G293" s="63">
        <v>20</v>
      </c>
      <c r="H293" s="63">
        <v>14</v>
      </c>
      <c r="I293" s="63">
        <v>7</v>
      </c>
      <c r="J293" s="63">
        <v>6.2</v>
      </c>
      <c r="K293" s="63">
        <v>6.2</v>
      </c>
      <c r="L293" s="63">
        <f t="shared" si="30"/>
        <v>6.2</v>
      </c>
      <c r="M293" s="124">
        <f t="shared" si="31"/>
        <v>59.615384615384613</v>
      </c>
      <c r="N293" s="64">
        <v>5</v>
      </c>
      <c r="O293" s="64"/>
      <c r="P293" s="263">
        <f t="shared" si="32"/>
        <v>25</v>
      </c>
      <c r="Q293" s="66">
        <v>40</v>
      </c>
      <c r="R293" s="66">
        <v>40</v>
      </c>
      <c r="S293" s="270"/>
      <c r="T293" s="270"/>
      <c r="U293" s="62"/>
      <c r="V293" s="65"/>
      <c r="W293" s="65"/>
      <c r="X293" s="65"/>
      <c r="Y293" s="65"/>
      <c r="Z293" s="65"/>
      <c r="AA293" s="65"/>
      <c r="AB293" s="127" t="str">
        <f t="shared" si="33"/>
        <v/>
      </c>
      <c r="AC293" s="65"/>
      <c r="AD293" s="65"/>
      <c r="AE293" s="65"/>
      <c r="AF293" s="129" t="str">
        <f t="shared" si="34"/>
        <v/>
      </c>
      <c r="AG293" s="129"/>
      <c r="AH293" s="129"/>
      <c r="AI293" s="115"/>
    </row>
    <row r="294" spans="1:35" ht="12.75" hidden="1" x14ac:dyDescent="0.25">
      <c r="A294" s="60" t="s">
        <v>58</v>
      </c>
      <c r="B294" s="118" t="str">
        <f>LOOKUP(Table2[[#This Row],[CODIGO]],SITIOS!A$2:A$24,SITIOS!B$2:B$24)</f>
        <v>Maíz  El Capulín 2</v>
      </c>
      <c r="C294" s="61">
        <v>43700</v>
      </c>
      <c r="D294" s="121" t="str">
        <f t="shared" si="28"/>
        <v>ago-19</v>
      </c>
      <c r="E294" s="246" t="str">
        <f t="shared" si="29"/>
        <v>2019</v>
      </c>
      <c r="F294" s="62">
        <v>0.45347222222222222</v>
      </c>
      <c r="G294" s="63">
        <v>15</v>
      </c>
      <c r="H294" s="63">
        <v>14</v>
      </c>
      <c r="I294" s="63">
        <v>7.5</v>
      </c>
      <c r="J294" s="63">
        <v>7</v>
      </c>
      <c r="K294" s="63">
        <v>7.2</v>
      </c>
      <c r="L294" s="63">
        <f t="shared" si="30"/>
        <v>7.1</v>
      </c>
      <c r="M294" s="124">
        <f t="shared" si="31"/>
        <v>68.269230769230759</v>
      </c>
      <c r="N294" s="64">
        <v>5</v>
      </c>
      <c r="O294" s="64"/>
      <c r="P294" s="263">
        <f t="shared" si="32"/>
        <v>25</v>
      </c>
      <c r="Q294" s="66">
        <v>45</v>
      </c>
      <c r="R294" s="66">
        <v>40</v>
      </c>
      <c r="S294" s="270"/>
      <c r="T294" s="270"/>
      <c r="U294" s="62"/>
      <c r="V294" s="65">
        <v>3</v>
      </c>
      <c r="W294" s="65">
        <v>35</v>
      </c>
      <c r="X294" s="65">
        <v>41</v>
      </c>
      <c r="Y294" s="65">
        <v>17</v>
      </c>
      <c r="Z294" s="65">
        <v>32</v>
      </c>
      <c r="AA294" s="65">
        <v>24</v>
      </c>
      <c r="AB294" s="127">
        <f t="shared" si="33"/>
        <v>811.11111111111097</v>
      </c>
      <c r="AC294" s="65">
        <v>4</v>
      </c>
      <c r="AD294" s="65">
        <v>6</v>
      </c>
      <c r="AE294" s="65">
        <v>4</v>
      </c>
      <c r="AF294" s="129">
        <f t="shared" si="34"/>
        <v>155.55555555555557</v>
      </c>
      <c r="AG294" s="129"/>
      <c r="AH294" s="129"/>
      <c r="AI294" s="115"/>
    </row>
    <row r="295" spans="1:35" ht="12.75" hidden="1" x14ac:dyDescent="0.25">
      <c r="A295" s="60" t="s">
        <v>52</v>
      </c>
      <c r="B295" s="118" t="str">
        <f>LOOKUP(Table2[[#This Row],[CODIGO]],SITIOS!A$2:A$24,SITIOS!B$2:B$24)</f>
        <v>Papa El Potrero 1</v>
      </c>
      <c r="C295" s="61">
        <v>43700</v>
      </c>
      <c r="D295" s="121" t="str">
        <f t="shared" si="28"/>
        <v>ago-19</v>
      </c>
      <c r="E295" s="246" t="str">
        <f t="shared" si="29"/>
        <v>2019</v>
      </c>
      <c r="F295" s="62">
        <v>0.4201388888888889</v>
      </c>
      <c r="G295" s="63">
        <v>15</v>
      </c>
      <c r="H295" s="63">
        <v>15</v>
      </c>
      <c r="I295" s="63">
        <v>7.5</v>
      </c>
      <c r="J295" s="63">
        <v>7</v>
      </c>
      <c r="K295" s="63">
        <v>7</v>
      </c>
      <c r="L295" s="63">
        <f t="shared" si="30"/>
        <v>7</v>
      </c>
      <c r="M295" s="124">
        <f t="shared" si="31"/>
        <v>68.627450980392155</v>
      </c>
      <c r="N295" s="64"/>
      <c r="O295" s="64">
        <v>5</v>
      </c>
      <c r="P295" s="263">
        <f t="shared" si="32"/>
        <v>50</v>
      </c>
      <c r="Q295" s="66">
        <v>65</v>
      </c>
      <c r="R295" s="66">
        <v>40</v>
      </c>
      <c r="S295" s="270"/>
      <c r="T295" s="270"/>
      <c r="U295" s="62"/>
      <c r="V295" s="65"/>
      <c r="W295" s="65"/>
      <c r="X295" s="65"/>
      <c r="Y295" s="65"/>
      <c r="Z295" s="65"/>
      <c r="AA295" s="65"/>
      <c r="AB295" s="127" t="str">
        <f t="shared" si="33"/>
        <v/>
      </c>
      <c r="AC295" s="65"/>
      <c r="AD295" s="65"/>
      <c r="AE295" s="65"/>
      <c r="AF295" s="129" t="str">
        <f t="shared" si="34"/>
        <v/>
      </c>
      <c r="AG295" s="129"/>
      <c r="AH295" s="129"/>
      <c r="AI295" s="115"/>
    </row>
    <row r="296" spans="1:35" ht="12.75" hidden="1" x14ac:dyDescent="0.25">
      <c r="A296" s="60" t="s">
        <v>53</v>
      </c>
      <c r="B296" s="118" t="str">
        <f>LOOKUP(Table2[[#This Row],[CODIGO]],SITIOS!A$2:A$24,SITIOS!B$2:B$24)</f>
        <v>Papa El Potrero 2</v>
      </c>
      <c r="C296" s="61">
        <v>43700</v>
      </c>
      <c r="D296" s="121" t="str">
        <f t="shared" si="28"/>
        <v>ago-19</v>
      </c>
      <c r="E296" s="246" t="str">
        <f t="shared" si="29"/>
        <v>2019</v>
      </c>
      <c r="F296" s="62">
        <v>0.4826388888888889</v>
      </c>
      <c r="G296" s="63">
        <v>15</v>
      </c>
      <c r="H296" s="63">
        <v>16</v>
      </c>
      <c r="I296" s="63">
        <v>7.5</v>
      </c>
      <c r="J296" s="63">
        <v>7.2</v>
      </c>
      <c r="K296" s="63">
        <v>6.8</v>
      </c>
      <c r="L296" s="63">
        <f t="shared" si="30"/>
        <v>7</v>
      </c>
      <c r="M296" s="124">
        <f t="shared" si="31"/>
        <v>70</v>
      </c>
      <c r="N296" s="64"/>
      <c r="O296" s="64">
        <v>5</v>
      </c>
      <c r="P296" s="263">
        <f t="shared" si="32"/>
        <v>50</v>
      </c>
      <c r="Q296" s="66">
        <v>60</v>
      </c>
      <c r="R296" s="66">
        <v>50</v>
      </c>
      <c r="S296" s="270"/>
      <c r="T296" s="270"/>
      <c r="U296" s="62">
        <v>0.52430555555555558</v>
      </c>
      <c r="V296" s="65">
        <v>2</v>
      </c>
      <c r="W296" s="65">
        <v>35</v>
      </c>
      <c r="X296" s="65">
        <v>41</v>
      </c>
      <c r="Y296" s="65">
        <v>91</v>
      </c>
      <c r="Z296" s="65">
        <v>85</v>
      </c>
      <c r="AA296" s="65">
        <v>92</v>
      </c>
      <c r="AB296" s="127">
        <f t="shared" si="33"/>
        <v>4466.6666666666661</v>
      </c>
      <c r="AC296" s="65">
        <v>25</v>
      </c>
      <c r="AD296" s="65">
        <v>13</v>
      </c>
      <c r="AE296" s="65">
        <v>15</v>
      </c>
      <c r="AF296" s="129">
        <f t="shared" si="34"/>
        <v>883.33333333333337</v>
      </c>
      <c r="AG296" s="129"/>
      <c r="AH296" s="129"/>
      <c r="AI296" s="115"/>
    </row>
    <row r="297" spans="1:35" ht="12.75" hidden="1" x14ac:dyDescent="0.25">
      <c r="A297" s="60" t="s">
        <v>54</v>
      </c>
      <c r="B297" s="118" t="str">
        <f>LOOKUP(Table2[[#This Row],[CODIGO]],SITIOS!A$2:A$24,SITIOS!B$2:B$24)</f>
        <v>Papa la Providencia 1</v>
      </c>
      <c r="C297" s="61">
        <v>43700</v>
      </c>
      <c r="D297" s="121" t="str">
        <f t="shared" si="28"/>
        <v>ago-19</v>
      </c>
      <c r="E297" s="246" t="str">
        <f t="shared" si="29"/>
        <v>2019</v>
      </c>
      <c r="F297" s="62">
        <v>0.46111111111111108</v>
      </c>
      <c r="G297" s="63">
        <v>17.5</v>
      </c>
      <c r="H297" s="63">
        <v>15</v>
      </c>
      <c r="I297" s="63">
        <v>7</v>
      </c>
      <c r="J297" s="63">
        <v>6</v>
      </c>
      <c r="K297" s="63">
        <v>6</v>
      </c>
      <c r="L297" s="63">
        <f t="shared" si="30"/>
        <v>6</v>
      </c>
      <c r="M297" s="124">
        <f t="shared" si="31"/>
        <v>58.82352941176471</v>
      </c>
      <c r="N297" s="64">
        <v>3</v>
      </c>
      <c r="O297" s="64"/>
      <c r="P297" s="263">
        <f t="shared" si="32"/>
        <v>15</v>
      </c>
      <c r="Q297" s="66">
        <v>30</v>
      </c>
      <c r="R297" s="66">
        <v>50</v>
      </c>
      <c r="S297" s="270"/>
      <c r="T297" s="270"/>
      <c r="U297" s="62"/>
      <c r="V297" s="65"/>
      <c r="W297" s="65"/>
      <c r="X297" s="65"/>
      <c r="Y297" s="65"/>
      <c r="Z297" s="65"/>
      <c r="AA297" s="65"/>
      <c r="AB297" s="127" t="str">
        <f t="shared" si="33"/>
        <v/>
      </c>
      <c r="AC297" s="65"/>
      <c r="AD297" s="65"/>
      <c r="AE297" s="65"/>
      <c r="AF297" s="129" t="str">
        <f t="shared" si="34"/>
        <v/>
      </c>
      <c r="AG297" s="129"/>
      <c r="AH297" s="129"/>
      <c r="AI297" s="115"/>
    </row>
    <row r="298" spans="1:35" ht="12.75" hidden="1" x14ac:dyDescent="0.25">
      <c r="A298" s="60" t="s">
        <v>59</v>
      </c>
      <c r="B298" s="118" t="str">
        <f>LOOKUP(Table2[[#This Row],[CODIGO]],SITIOS!A$2:A$24,SITIOS!B$2:B$24)</f>
        <v>Papa la Providencia 2</v>
      </c>
      <c r="C298" s="61">
        <v>43700</v>
      </c>
      <c r="D298" s="121" t="str">
        <f t="shared" si="28"/>
        <v>ago-19</v>
      </c>
      <c r="E298" s="246" t="str">
        <f t="shared" si="29"/>
        <v>2019</v>
      </c>
      <c r="F298" s="62">
        <v>0.41388888888888892</v>
      </c>
      <c r="G298" s="63">
        <v>17</v>
      </c>
      <c r="H298" s="63">
        <v>16</v>
      </c>
      <c r="I298" s="63">
        <v>6.5</v>
      </c>
      <c r="J298" s="63">
        <v>4.8</v>
      </c>
      <c r="K298" s="63">
        <v>4.5999999999999996</v>
      </c>
      <c r="L298" s="63">
        <f t="shared" si="30"/>
        <v>4.6999999999999993</v>
      </c>
      <c r="M298" s="124">
        <f t="shared" si="31"/>
        <v>46.999999999999993</v>
      </c>
      <c r="N298" s="64">
        <v>20</v>
      </c>
      <c r="O298" s="64"/>
      <c r="P298" s="263">
        <f t="shared" si="32"/>
        <v>100</v>
      </c>
      <c r="Q298" s="66">
        <v>55</v>
      </c>
      <c r="R298" s="66">
        <v>40</v>
      </c>
      <c r="S298" s="270"/>
      <c r="T298" s="270"/>
      <c r="U298" s="62">
        <v>0.44097222222222227</v>
      </c>
      <c r="V298" s="65">
        <v>2</v>
      </c>
      <c r="W298" s="65">
        <v>35</v>
      </c>
      <c r="X298" s="65">
        <v>41</v>
      </c>
      <c r="Y298" s="65">
        <v>21</v>
      </c>
      <c r="Z298" s="65">
        <v>14</v>
      </c>
      <c r="AA298" s="65">
        <v>13</v>
      </c>
      <c r="AB298" s="127">
        <f t="shared" si="33"/>
        <v>800</v>
      </c>
      <c r="AC298" s="65">
        <v>99</v>
      </c>
      <c r="AD298" s="65">
        <v>93</v>
      </c>
      <c r="AE298" s="65">
        <v>81</v>
      </c>
      <c r="AF298" s="129">
        <f t="shared" si="34"/>
        <v>4550</v>
      </c>
      <c r="AG298" s="129"/>
      <c r="AH298" s="129"/>
      <c r="AI298" s="115"/>
    </row>
    <row r="299" spans="1:35" ht="12.75" hidden="1" x14ac:dyDescent="0.25">
      <c r="A299" s="60" t="s">
        <v>42</v>
      </c>
      <c r="B299" s="118" t="str">
        <f>LOOKUP(Table2[[#This Row],[CODIGO]],SITIOS!A$2:A$24,SITIOS!B$2:B$24)</f>
        <v>Planta de tratamiento (Antes)</v>
      </c>
      <c r="C299" s="61">
        <v>43700</v>
      </c>
      <c r="D299" s="121" t="str">
        <f t="shared" si="28"/>
        <v>ago-19</v>
      </c>
      <c r="E299" s="246" t="str">
        <f t="shared" si="29"/>
        <v>2019</v>
      </c>
      <c r="F299" s="62">
        <v>0.38750000000000001</v>
      </c>
      <c r="G299" s="63">
        <v>16</v>
      </c>
      <c r="H299" s="63">
        <v>14</v>
      </c>
      <c r="I299" s="63">
        <v>7</v>
      </c>
      <c r="J299" s="63">
        <v>6</v>
      </c>
      <c r="K299" s="63">
        <v>6.2</v>
      </c>
      <c r="L299" s="63">
        <f t="shared" si="30"/>
        <v>6.1</v>
      </c>
      <c r="M299" s="124">
        <f t="shared" si="31"/>
        <v>58.653846153846146</v>
      </c>
      <c r="N299" s="64"/>
      <c r="O299" s="64">
        <v>3</v>
      </c>
      <c r="P299" s="263">
        <f t="shared" si="32"/>
        <v>30</v>
      </c>
      <c r="Q299" s="66">
        <v>55</v>
      </c>
      <c r="R299" s="66">
        <v>40</v>
      </c>
      <c r="S299" s="270"/>
      <c r="T299" s="270"/>
      <c r="U299" s="62">
        <v>0.42708333333333331</v>
      </c>
      <c r="V299" s="65">
        <v>1</v>
      </c>
      <c r="W299" s="65">
        <v>35</v>
      </c>
      <c r="X299" s="65">
        <v>41</v>
      </c>
      <c r="Y299" s="65">
        <v>238</v>
      </c>
      <c r="Z299" s="65">
        <v>241</v>
      </c>
      <c r="AA299" s="65">
        <v>263</v>
      </c>
      <c r="AB299" s="127">
        <f t="shared" si="33"/>
        <v>24733.333333333336</v>
      </c>
      <c r="AC299" s="65">
        <v>12</v>
      </c>
      <c r="AD299" s="65">
        <v>22</v>
      </c>
      <c r="AE299" s="65">
        <v>18</v>
      </c>
      <c r="AF299" s="129">
        <f t="shared" si="34"/>
        <v>1733.3333333333333</v>
      </c>
      <c r="AG299" s="129"/>
      <c r="AH299" s="129"/>
      <c r="AI299" s="115"/>
    </row>
    <row r="300" spans="1:35" ht="12.75" hidden="1" x14ac:dyDescent="0.25">
      <c r="A300" s="60" t="s">
        <v>43</v>
      </c>
      <c r="B300" s="118" t="str">
        <f>LOOKUP(Table2[[#This Row],[CODIGO]],SITIOS!A$2:A$24,SITIOS!B$2:B$24)</f>
        <v>Planta de tratamiento (Después)</v>
      </c>
      <c r="C300" s="61">
        <v>43700</v>
      </c>
      <c r="D300" s="121" t="str">
        <f t="shared" si="28"/>
        <v>ago-19</v>
      </c>
      <c r="E300" s="246" t="str">
        <f t="shared" si="29"/>
        <v>2019</v>
      </c>
      <c r="F300" s="62">
        <v>0.43958333333333338</v>
      </c>
      <c r="G300" s="63">
        <v>16</v>
      </c>
      <c r="H300" s="63">
        <v>15</v>
      </c>
      <c r="I300" s="63">
        <v>7</v>
      </c>
      <c r="J300" s="63">
        <v>5.6</v>
      </c>
      <c r="K300" s="63">
        <v>5.6</v>
      </c>
      <c r="L300" s="63">
        <f t="shared" si="30"/>
        <v>5.6</v>
      </c>
      <c r="M300" s="124">
        <f t="shared" si="31"/>
        <v>54.901960784313729</v>
      </c>
      <c r="N300" s="64"/>
      <c r="O300" s="64">
        <v>3</v>
      </c>
      <c r="P300" s="263">
        <f t="shared" si="32"/>
        <v>30</v>
      </c>
      <c r="Q300" s="66">
        <v>55</v>
      </c>
      <c r="R300" s="66">
        <v>30</v>
      </c>
      <c r="S300" s="270"/>
      <c r="T300" s="270"/>
      <c r="U300" s="62">
        <v>0.46249999999999997</v>
      </c>
      <c r="V300" s="65">
        <v>1</v>
      </c>
      <c r="W300" s="65">
        <v>35</v>
      </c>
      <c r="X300" s="65">
        <v>41</v>
      </c>
      <c r="Y300" s="65">
        <v>155</v>
      </c>
      <c r="Z300" s="65">
        <v>198</v>
      </c>
      <c r="AA300" s="65">
        <v>148</v>
      </c>
      <c r="AB300" s="127">
        <f t="shared" si="33"/>
        <v>16700</v>
      </c>
      <c r="AC300" s="65">
        <v>48</v>
      </c>
      <c r="AD300" s="65">
        <v>61</v>
      </c>
      <c r="AE300" s="65">
        <v>49</v>
      </c>
      <c r="AF300" s="129">
        <f t="shared" si="34"/>
        <v>5266.6666666666661</v>
      </c>
      <c r="AG300" s="129"/>
      <c r="AH300" s="129"/>
      <c r="AI300" s="115"/>
    </row>
    <row r="301" spans="1:35" ht="12.75" hidden="1" x14ac:dyDescent="0.25">
      <c r="A301" s="60" t="s">
        <v>56</v>
      </c>
      <c r="B301" s="118" t="str">
        <f>LOOKUP(Table2[[#This Row],[CODIGO]],SITIOS!A$2:A$24,SITIOS!B$2:B$24)</f>
        <v>El Recodo (Después del Hospital)</v>
      </c>
      <c r="C301" s="61">
        <v>43700</v>
      </c>
      <c r="D301" s="121" t="str">
        <f t="shared" si="28"/>
        <v>ago-19</v>
      </c>
      <c r="E301" s="246" t="str">
        <f t="shared" si="29"/>
        <v>2019</v>
      </c>
      <c r="F301" s="62">
        <v>0.3979166666666667</v>
      </c>
      <c r="G301" s="63">
        <v>17</v>
      </c>
      <c r="H301" s="63">
        <v>13.5</v>
      </c>
      <c r="I301" s="63">
        <v>6</v>
      </c>
      <c r="J301" s="63">
        <v>6</v>
      </c>
      <c r="K301" s="63">
        <v>6.2</v>
      </c>
      <c r="L301" s="63">
        <f t="shared" si="30"/>
        <v>6.1</v>
      </c>
      <c r="M301" s="124">
        <f t="shared" si="31"/>
        <v>57.547169811320757</v>
      </c>
      <c r="N301" s="64">
        <v>2</v>
      </c>
      <c r="O301" s="64"/>
      <c r="P301" s="263">
        <f t="shared" si="32"/>
        <v>10</v>
      </c>
      <c r="Q301" s="66">
        <v>60</v>
      </c>
      <c r="R301" s="66">
        <v>30</v>
      </c>
      <c r="S301" s="270"/>
      <c r="T301" s="270"/>
      <c r="U301" s="62">
        <v>0.4458333333333333</v>
      </c>
      <c r="V301" s="65">
        <v>1</v>
      </c>
      <c r="W301" s="65">
        <v>35</v>
      </c>
      <c r="X301" s="65">
        <v>41</v>
      </c>
      <c r="Y301" s="65">
        <v>226</v>
      </c>
      <c r="Z301" s="65">
        <v>288</v>
      </c>
      <c r="AA301" s="65">
        <v>261</v>
      </c>
      <c r="AB301" s="127">
        <f t="shared" si="33"/>
        <v>25833.333333333332</v>
      </c>
      <c r="AC301" s="65">
        <v>28</v>
      </c>
      <c r="AD301" s="65">
        <v>23</v>
      </c>
      <c r="AE301" s="65">
        <v>27</v>
      </c>
      <c r="AF301" s="129">
        <f t="shared" si="34"/>
        <v>2600</v>
      </c>
      <c r="AG301" s="129"/>
      <c r="AH301" s="129"/>
      <c r="AI301" s="115"/>
    </row>
    <row r="302" spans="1:35" ht="12.75" hidden="1" x14ac:dyDescent="0.25">
      <c r="A302" s="60" t="s">
        <v>44</v>
      </c>
      <c r="B302" s="118" t="str">
        <f>LOOKUP(Table2[[#This Row],[CODIGO]],SITIOS!A$2:A$24,SITIOS!B$2:B$24)</f>
        <v>Haba San Lucas 1</v>
      </c>
      <c r="C302" s="61">
        <v>43703</v>
      </c>
      <c r="D302" s="121" t="str">
        <f t="shared" si="28"/>
        <v>ago-19</v>
      </c>
      <c r="E302" s="246" t="str">
        <f t="shared" si="29"/>
        <v>2019</v>
      </c>
      <c r="F302" s="62">
        <v>0.42708333333333331</v>
      </c>
      <c r="G302" s="63">
        <v>19</v>
      </c>
      <c r="H302" s="63">
        <v>13</v>
      </c>
      <c r="I302" s="63">
        <v>7</v>
      </c>
      <c r="J302" s="63">
        <v>6.6</v>
      </c>
      <c r="K302" s="63">
        <v>6.2</v>
      </c>
      <c r="L302" s="63">
        <f t="shared" si="30"/>
        <v>6.4</v>
      </c>
      <c r="M302" s="124">
        <f t="shared" si="31"/>
        <v>60.377358490566046</v>
      </c>
      <c r="N302" s="64">
        <v>0</v>
      </c>
      <c r="O302" s="64"/>
      <c r="P302" s="263">
        <f t="shared" si="32"/>
        <v>2</v>
      </c>
      <c r="Q302" s="66">
        <v>90</v>
      </c>
      <c r="R302" s="66">
        <v>40</v>
      </c>
      <c r="S302" s="270"/>
      <c r="T302" s="270"/>
      <c r="U302" s="62"/>
      <c r="V302" s="65"/>
      <c r="W302" s="65"/>
      <c r="X302" s="65"/>
      <c r="Y302" s="65"/>
      <c r="Z302" s="65"/>
      <c r="AA302" s="65"/>
      <c r="AB302" s="127" t="str">
        <f t="shared" si="33"/>
        <v/>
      </c>
      <c r="AC302" s="65"/>
      <c r="AD302" s="65"/>
      <c r="AE302" s="65"/>
      <c r="AF302" s="129" t="str">
        <f t="shared" si="34"/>
        <v/>
      </c>
      <c r="AG302" s="129"/>
      <c r="AH302" s="129"/>
      <c r="AI302" s="115"/>
    </row>
    <row r="303" spans="1:35" ht="12.75" hidden="1" x14ac:dyDescent="0.25">
      <c r="A303" s="60" t="s">
        <v>48</v>
      </c>
      <c r="B303" s="118" t="str">
        <f>LOOKUP(Table2[[#This Row],[CODIGO]],SITIOS!A$2:A$24,SITIOS!B$2:B$24)</f>
        <v>Maíz Agua Bendita 1</v>
      </c>
      <c r="C303" s="61">
        <v>43731</v>
      </c>
      <c r="D303" s="121" t="str">
        <f t="shared" si="28"/>
        <v>sep-19</v>
      </c>
      <c r="E303" s="246" t="str">
        <f t="shared" si="29"/>
        <v>2019</v>
      </c>
      <c r="F303" s="62">
        <v>0.47222222222222227</v>
      </c>
      <c r="G303" s="63">
        <v>13</v>
      </c>
      <c r="H303" s="63">
        <v>11</v>
      </c>
      <c r="I303" s="63">
        <v>7</v>
      </c>
      <c r="J303" s="63">
        <v>7</v>
      </c>
      <c r="K303" s="63">
        <v>7</v>
      </c>
      <c r="L303" s="63">
        <f t="shared" si="30"/>
        <v>7</v>
      </c>
      <c r="M303" s="124">
        <f t="shared" si="31"/>
        <v>63.063063063063062</v>
      </c>
      <c r="N303" s="64">
        <v>0</v>
      </c>
      <c r="O303" s="64"/>
      <c r="P303" s="263">
        <f t="shared" si="32"/>
        <v>2</v>
      </c>
      <c r="Q303" s="66">
        <v>55</v>
      </c>
      <c r="R303" s="66">
        <v>30</v>
      </c>
      <c r="S303" s="270"/>
      <c r="T303" s="270"/>
      <c r="U303" s="62"/>
      <c r="V303" s="65"/>
      <c r="W303" s="65"/>
      <c r="X303" s="65"/>
      <c r="Y303" s="65"/>
      <c r="Z303" s="65"/>
      <c r="AA303" s="65"/>
      <c r="AB303" s="127" t="str">
        <f t="shared" si="33"/>
        <v/>
      </c>
      <c r="AC303" s="65"/>
      <c r="AD303" s="65"/>
      <c r="AE303" s="65"/>
      <c r="AF303" s="129" t="str">
        <f t="shared" si="34"/>
        <v/>
      </c>
      <c r="AG303" s="129"/>
      <c r="AH303" s="129"/>
      <c r="AI303" s="115"/>
    </row>
    <row r="304" spans="1:35" ht="12.75" hidden="1" x14ac:dyDescent="0.25">
      <c r="A304" s="60" t="s">
        <v>51</v>
      </c>
      <c r="B304" s="118" t="str">
        <f>LOOKUP(Table2[[#This Row],[CODIGO]],SITIOS!A$2:A$24,SITIOS!B$2:B$24)</f>
        <v>Maíz Agua Bendita 2</v>
      </c>
      <c r="C304" s="61">
        <v>43731</v>
      </c>
      <c r="D304" s="121" t="str">
        <f t="shared" si="28"/>
        <v>sep-19</v>
      </c>
      <c r="E304" s="246" t="str">
        <f t="shared" si="29"/>
        <v>2019</v>
      </c>
      <c r="F304" s="62">
        <v>0.4909722222222222</v>
      </c>
      <c r="G304" s="63">
        <v>15.5</v>
      </c>
      <c r="H304" s="63">
        <v>13</v>
      </c>
      <c r="I304" s="63">
        <v>7</v>
      </c>
      <c r="J304" s="63">
        <v>7</v>
      </c>
      <c r="K304" s="63">
        <v>7</v>
      </c>
      <c r="L304" s="63">
        <f t="shared" si="30"/>
        <v>7</v>
      </c>
      <c r="M304" s="124">
        <f t="shared" si="31"/>
        <v>66.037735849056617</v>
      </c>
      <c r="N304" s="64">
        <v>0</v>
      </c>
      <c r="O304" s="64"/>
      <c r="P304" s="263">
        <f t="shared" si="32"/>
        <v>2</v>
      </c>
      <c r="Q304" s="66">
        <v>55</v>
      </c>
      <c r="R304" s="66">
        <v>30</v>
      </c>
      <c r="S304" s="270"/>
      <c r="T304" s="270"/>
      <c r="U304" s="62">
        <v>0.50555555555555554</v>
      </c>
      <c r="V304" s="65">
        <v>2</v>
      </c>
      <c r="W304" s="65">
        <v>30</v>
      </c>
      <c r="X304" s="65">
        <v>42</v>
      </c>
      <c r="Y304" s="65">
        <v>2</v>
      </c>
      <c r="Z304" s="65">
        <v>2</v>
      </c>
      <c r="AA304" s="65">
        <v>0</v>
      </c>
      <c r="AB304" s="127">
        <f t="shared" si="33"/>
        <v>66.666666666666657</v>
      </c>
      <c r="AC304" s="65">
        <v>2</v>
      </c>
      <c r="AD304" s="65">
        <v>3</v>
      </c>
      <c r="AE304" s="65">
        <v>0</v>
      </c>
      <c r="AF304" s="129">
        <f t="shared" si="34"/>
        <v>83.333333333333343</v>
      </c>
      <c r="AG304" s="129"/>
      <c r="AH304" s="129"/>
      <c r="AI304" s="115"/>
    </row>
    <row r="305" spans="1:35" ht="12.75" hidden="1" x14ac:dyDescent="0.25">
      <c r="A305" s="60" t="s">
        <v>57</v>
      </c>
      <c r="B305" s="118" t="str">
        <f>LOOKUP(Table2[[#This Row],[CODIGO]],SITIOS!A$2:A$24,SITIOS!B$2:B$24)</f>
        <v>Maíz El Capulín 1</v>
      </c>
      <c r="C305" s="61">
        <v>43731</v>
      </c>
      <c r="D305" s="121" t="str">
        <f t="shared" si="28"/>
        <v>sep-19</v>
      </c>
      <c r="E305" s="246" t="str">
        <f t="shared" si="29"/>
        <v>2019</v>
      </c>
      <c r="F305" s="62">
        <v>0.44375000000000003</v>
      </c>
      <c r="G305" s="63">
        <v>16</v>
      </c>
      <c r="H305" s="63">
        <v>13</v>
      </c>
      <c r="I305" s="63">
        <v>7</v>
      </c>
      <c r="J305" s="63">
        <v>5.8</v>
      </c>
      <c r="K305" s="63">
        <v>5.8</v>
      </c>
      <c r="L305" s="63">
        <f t="shared" si="30"/>
        <v>5.8</v>
      </c>
      <c r="M305" s="124">
        <f t="shared" si="31"/>
        <v>54.716981132075468</v>
      </c>
      <c r="N305" s="64">
        <v>1</v>
      </c>
      <c r="O305" s="64"/>
      <c r="P305" s="263">
        <f t="shared" si="32"/>
        <v>5</v>
      </c>
      <c r="Q305" s="66">
        <v>55</v>
      </c>
      <c r="R305" s="66">
        <v>30</v>
      </c>
      <c r="S305" s="270"/>
      <c r="T305" s="270"/>
      <c r="U305" s="62"/>
      <c r="V305" s="65"/>
      <c r="W305" s="65"/>
      <c r="X305" s="65"/>
      <c r="Y305" s="65"/>
      <c r="Z305" s="65"/>
      <c r="AA305" s="65"/>
      <c r="AB305" s="127" t="str">
        <f t="shared" si="33"/>
        <v/>
      </c>
      <c r="AC305" s="65"/>
      <c r="AD305" s="65"/>
      <c r="AE305" s="65"/>
      <c r="AF305" s="129" t="str">
        <f t="shared" si="34"/>
        <v/>
      </c>
      <c r="AG305" s="129"/>
      <c r="AH305" s="129"/>
      <c r="AI305" s="115"/>
    </row>
    <row r="306" spans="1:35" ht="12.75" hidden="1" x14ac:dyDescent="0.25">
      <c r="A306" s="60" t="s">
        <v>58</v>
      </c>
      <c r="B306" s="118" t="str">
        <f>LOOKUP(Table2[[#This Row],[CODIGO]],SITIOS!A$2:A$24,SITIOS!B$2:B$24)</f>
        <v>Maíz  El Capulín 2</v>
      </c>
      <c r="C306" s="61">
        <v>43731</v>
      </c>
      <c r="D306" s="121" t="str">
        <f t="shared" si="28"/>
        <v>sep-19</v>
      </c>
      <c r="E306" s="246" t="str">
        <f t="shared" si="29"/>
        <v>2019</v>
      </c>
      <c r="F306" s="62">
        <v>0.41319444444444442</v>
      </c>
      <c r="G306" s="63">
        <v>15</v>
      </c>
      <c r="H306" s="63">
        <v>13</v>
      </c>
      <c r="I306" s="63">
        <v>7</v>
      </c>
      <c r="J306" s="63">
        <v>6.6</v>
      </c>
      <c r="K306" s="63">
        <v>6.6</v>
      </c>
      <c r="L306" s="63">
        <f t="shared" si="30"/>
        <v>6.6</v>
      </c>
      <c r="M306" s="124">
        <f t="shared" si="31"/>
        <v>62.264150943396224</v>
      </c>
      <c r="N306" s="64">
        <v>1</v>
      </c>
      <c r="O306" s="64"/>
      <c r="P306" s="263">
        <f t="shared" si="32"/>
        <v>5</v>
      </c>
      <c r="Q306" s="66">
        <v>50</v>
      </c>
      <c r="R306" s="66">
        <v>30</v>
      </c>
      <c r="S306" s="270"/>
      <c r="T306" s="270"/>
      <c r="U306" s="62">
        <v>0.43402777777777773</v>
      </c>
      <c r="V306" s="65">
        <v>3</v>
      </c>
      <c r="W306" s="65">
        <v>30</v>
      </c>
      <c r="X306" s="65">
        <v>42</v>
      </c>
      <c r="Y306" s="65">
        <v>0</v>
      </c>
      <c r="Z306" s="65">
        <v>0</v>
      </c>
      <c r="AA306" s="65">
        <v>0</v>
      </c>
      <c r="AB306" s="127">
        <f t="shared" si="33"/>
        <v>0</v>
      </c>
      <c r="AC306" s="65">
        <v>66</v>
      </c>
      <c r="AD306" s="65">
        <v>46</v>
      </c>
      <c r="AE306" s="65">
        <v>26</v>
      </c>
      <c r="AF306" s="129">
        <f t="shared" si="34"/>
        <v>1533.3333333333333</v>
      </c>
      <c r="AG306" s="129"/>
      <c r="AH306" s="129"/>
      <c r="AI306" s="115"/>
    </row>
    <row r="307" spans="1:35" ht="12.75" hidden="1" x14ac:dyDescent="0.25">
      <c r="A307" s="60" t="s">
        <v>52</v>
      </c>
      <c r="B307" s="118" t="str">
        <f>LOOKUP(Table2[[#This Row],[CODIGO]],SITIOS!A$2:A$24,SITIOS!B$2:B$24)</f>
        <v>Papa El Potrero 1</v>
      </c>
      <c r="C307" s="61">
        <v>43731</v>
      </c>
      <c r="D307" s="121" t="str">
        <f t="shared" si="28"/>
        <v>sep-19</v>
      </c>
      <c r="E307" s="246" t="str">
        <f t="shared" si="29"/>
        <v>2019</v>
      </c>
      <c r="F307" s="62">
        <v>0.43888888888888888</v>
      </c>
      <c r="G307" s="63">
        <v>16</v>
      </c>
      <c r="H307" s="63">
        <v>14.5</v>
      </c>
      <c r="I307" s="63">
        <v>7</v>
      </c>
      <c r="J307" s="63">
        <v>7</v>
      </c>
      <c r="K307" s="63">
        <v>7.2</v>
      </c>
      <c r="L307" s="63">
        <f t="shared" si="30"/>
        <v>7.1</v>
      </c>
      <c r="M307" s="124">
        <f t="shared" si="31"/>
        <v>68.269230769230759</v>
      </c>
      <c r="N307" s="64">
        <v>2</v>
      </c>
      <c r="O307" s="64"/>
      <c r="P307" s="263">
        <f t="shared" si="32"/>
        <v>10</v>
      </c>
      <c r="Q307" s="66">
        <v>30</v>
      </c>
      <c r="R307" s="66">
        <v>40</v>
      </c>
      <c r="S307" s="270"/>
      <c r="T307" s="270"/>
      <c r="U307" s="62"/>
      <c r="V307" s="65"/>
      <c r="W307" s="65"/>
      <c r="X307" s="65"/>
      <c r="Y307" s="65"/>
      <c r="Z307" s="65"/>
      <c r="AA307" s="65"/>
      <c r="AB307" s="127" t="str">
        <f t="shared" si="33"/>
        <v/>
      </c>
      <c r="AC307" s="65"/>
      <c r="AD307" s="65"/>
      <c r="AE307" s="65"/>
      <c r="AF307" s="129" t="str">
        <f t="shared" si="34"/>
        <v/>
      </c>
      <c r="AG307" s="129"/>
      <c r="AH307" s="129"/>
      <c r="AI307" s="115"/>
    </row>
    <row r="308" spans="1:35" ht="12.75" hidden="1" x14ac:dyDescent="0.25">
      <c r="A308" s="60" t="s">
        <v>53</v>
      </c>
      <c r="B308" s="118" t="str">
        <f>LOOKUP(Table2[[#This Row],[CODIGO]],SITIOS!A$2:A$24,SITIOS!B$2:B$24)</f>
        <v>Papa El Potrero 2</v>
      </c>
      <c r="C308" s="61">
        <v>43731</v>
      </c>
      <c r="D308" s="121" t="str">
        <f t="shared" si="28"/>
        <v>sep-19</v>
      </c>
      <c r="E308" s="246" t="str">
        <f t="shared" si="29"/>
        <v>2019</v>
      </c>
      <c r="F308" s="62">
        <v>0.4861111111111111</v>
      </c>
      <c r="G308" s="63">
        <v>17</v>
      </c>
      <c r="H308" s="63">
        <v>15.5</v>
      </c>
      <c r="I308" s="63">
        <v>7</v>
      </c>
      <c r="J308" s="63">
        <v>7</v>
      </c>
      <c r="K308" s="63">
        <v>7.4</v>
      </c>
      <c r="L308" s="63">
        <f t="shared" si="30"/>
        <v>7.2</v>
      </c>
      <c r="M308" s="124">
        <f t="shared" si="31"/>
        <v>70.588235294117652</v>
      </c>
      <c r="N308" s="64">
        <v>2</v>
      </c>
      <c r="O308" s="64"/>
      <c r="P308" s="263">
        <f t="shared" si="32"/>
        <v>10</v>
      </c>
      <c r="Q308" s="66">
        <v>55</v>
      </c>
      <c r="R308" s="66">
        <v>60</v>
      </c>
      <c r="S308" s="270"/>
      <c r="T308" s="270"/>
      <c r="U308" s="62">
        <v>0.50694444444444442</v>
      </c>
      <c r="V308" s="65">
        <v>2</v>
      </c>
      <c r="W308" s="65">
        <v>31</v>
      </c>
      <c r="X308" s="65">
        <v>41</v>
      </c>
      <c r="Y308" s="65">
        <v>9</v>
      </c>
      <c r="Z308" s="65">
        <v>9</v>
      </c>
      <c r="AA308" s="65">
        <v>7</v>
      </c>
      <c r="AB308" s="127">
        <f t="shared" si="33"/>
        <v>416.66666666666669</v>
      </c>
      <c r="AC308" s="65">
        <v>17</v>
      </c>
      <c r="AD308" s="65">
        <v>14</v>
      </c>
      <c r="AE308" s="65">
        <v>13</v>
      </c>
      <c r="AF308" s="129">
        <f t="shared" si="34"/>
        <v>733.33333333333326</v>
      </c>
      <c r="AG308" s="129"/>
      <c r="AH308" s="129"/>
      <c r="AI308" s="115"/>
    </row>
    <row r="309" spans="1:35" ht="12.75" hidden="1" x14ac:dyDescent="0.25">
      <c r="A309" s="60" t="s">
        <v>54</v>
      </c>
      <c r="B309" s="118" t="str">
        <f>LOOKUP(Table2[[#This Row],[CODIGO]],SITIOS!A$2:A$24,SITIOS!B$2:B$24)</f>
        <v>Papa la Providencia 1</v>
      </c>
      <c r="C309" s="61">
        <v>43731</v>
      </c>
      <c r="D309" s="121" t="str">
        <f t="shared" si="28"/>
        <v>sep-19</v>
      </c>
      <c r="E309" s="246" t="str">
        <f t="shared" si="29"/>
        <v>2019</v>
      </c>
      <c r="F309" s="62">
        <v>0.57986111111111105</v>
      </c>
      <c r="G309" s="63">
        <v>19</v>
      </c>
      <c r="H309" s="63">
        <v>15.5</v>
      </c>
      <c r="I309" s="63">
        <v>7</v>
      </c>
      <c r="J309" s="63">
        <v>6</v>
      </c>
      <c r="K309" s="63">
        <v>6.2</v>
      </c>
      <c r="L309" s="63">
        <f t="shared" si="30"/>
        <v>6.1</v>
      </c>
      <c r="M309" s="124">
        <f t="shared" si="31"/>
        <v>59.803921568627452</v>
      </c>
      <c r="N309" s="64">
        <v>0</v>
      </c>
      <c r="O309" s="64"/>
      <c r="P309" s="263">
        <f t="shared" si="32"/>
        <v>2</v>
      </c>
      <c r="Q309" s="66">
        <v>30</v>
      </c>
      <c r="R309" s="66">
        <v>20</v>
      </c>
      <c r="S309" s="270"/>
      <c r="T309" s="270"/>
      <c r="U309" s="62"/>
      <c r="V309" s="65"/>
      <c r="W309" s="65"/>
      <c r="X309" s="65"/>
      <c r="Y309" s="65"/>
      <c r="Z309" s="65"/>
      <c r="AA309" s="65"/>
      <c r="AB309" s="127" t="str">
        <f t="shared" si="33"/>
        <v/>
      </c>
      <c r="AC309" s="65"/>
      <c r="AD309" s="65"/>
      <c r="AE309" s="65"/>
      <c r="AF309" s="129" t="str">
        <f t="shared" si="34"/>
        <v/>
      </c>
      <c r="AG309" s="129"/>
      <c r="AH309" s="129"/>
      <c r="AI309" s="115"/>
    </row>
    <row r="310" spans="1:35" ht="12.75" hidden="1" x14ac:dyDescent="0.25">
      <c r="A310" s="60" t="s">
        <v>59</v>
      </c>
      <c r="B310" s="118" t="str">
        <f>LOOKUP(Table2[[#This Row],[CODIGO]],SITIOS!A$2:A$24,SITIOS!B$2:B$24)</f>
        <v>Papa la Providencia 2</v>
      </c>
      <c r="C310" s="61">
        <v>43731</v>
      </c>
      <c r="D310" s="121" t="str">
        <f t="shared" si="28"/>
        <v>sep-19</v>
      </c>
      <c r="E310" s="246" t="str">
        <f t="shared" si="29"/>
        <v>2019</v>
      </c>
      <c r="F310" s="62">
        <v>0.53472222222222221</v>
      </c>
      <c r="G310" s="63">
        <v>21</v>
      </c>
      <c r="H310" s="63">
        <v>18</v>
      </c>
      <c r="I310" s="63">
        <v>6.5</v>
      </c>
      <c r="J310" s="63">
        <v>5</v>
      </c>
      <c r="K310" s="63">
        <v>5</v>
      </c>
      <c r="L310" s="63">
        <f t="shared" si="30"/>
        <v>5</v>
      </c>
      <c r="M310" s="124">
        <f t="shared" si="31"/>
        <v>52.083333333333336</v>
      </c>
      <c r="N310" s="64">
        <v>1</v>
      </c>
      <c r="O310" s="64"/>
      <c r="P310" s="263">
        <f t="shared" si="32"/>
        <v>5</v>
      </c>
      <c r="Q310" s="66">
        <v>45</v>
      </c>
      <c r="R310" s="66">
        <v>30</v>
      </c>
      <c r="S310" s="270"/>
      <c r="T310" s="270"/>
      <c r="U310" s="62">
        <v>0.54652777777777783</v>
      </c>
      <c r="V310" s="65">
        <v>2</v>
      </c>
      <c r="W310" s="65">
        <v>31</v>
      </c>
      <c r="X310" s="65">
        <v>41</v>
      </c>
      <c r="Y310" s="65">
        <v>0</v>
      </c>
      <c r="Z310" s="65">
        <v>1</v>
      </c>
      <c r="AA310" s="65">
        <v>0</v>
      </c>
      <c r="AB310" s="127">
        <f t="shared" si="33"/>
        <v>16.666666666666664</v>
      </c>
      <c r="AC310" s="65">
        <v>54</v>
      </c>
      <c r="AD310" s="65">
        <v>36</v>
      </c>
      <c r="AE310" s="65">
        <v>31</v>
      </c>
      <c r="AF310" s="129">
        <f t="shared" si="34"/>
        <v>2016.6666666666667</v>
      </c>
      <c r="AG310" s="129"/>
      <c r="AH310" s="129"/>
      <c r="AI310" s="115"/>
    </row>
    <row r="311" spans="1:35" ht="12.75" hidden="1" x14ac:dyDescent="0.25">
      <c r="A311" s="60" t="s">
        <v>46</v>
      </c>
      <c r="B311" s="118" t="str">
        <f>LOOKUP(Table2[[#This Row],[CODIGO]],SITIOS!A$2:A$24,SITIOS!B$2:B$24)</f>
        <v>Haba Rincón de Guadalupe 1</v>
      </c>
      <c r="C311" s="61">
        <v>43732</v>
      </c>
      <c r="D311" s="121" t="str">
        <f t="shared" si="28"/>
        <v>sep-19</v>
      </c>
      <c r="E311" s="246" t="str">
        <f t="shared" si="29"/>
        <v>2019</v>
      </c>
      <c r="F311" s="62">
        <v>0.41944444444444445</v>
      </c>
      <c r="G311" s="63">
        <v>12.5</v>
      </c>
      <c r="H311" s="63">
        <v>11.5</v>
      </c>
      <c r="I311" s="63">
        <v>7</v>
      </c>
      <c r="J311" s="63">
        <v>7.2</v>
      </c>
      <c r="K311" s="63">
        <v>7.4</v>
      </c>
      <c r="L311" s="63">
        <f t="shared" si="30"/>
        <v>7.3000000000000007</v>
      </c>
      <c r="M311" s="124">
        <f t="shared" si="31"/>
        <v>65.765765765765778</v>
      </c>
      <c r="N311" s="64">
        <v>1</v>
      </c>
      <c r="O311" s="64"/>
      <c r="P311" s="263">
        <f t="shared" si="32"/>
        <v>5</v>
      </c>
      <c r="Q311" s="66">
        <v>45</v>
      </c>
      <c r="R311" s="66">
        <v>40</v>
      </c>
      <c r="S311" s="270"/>
      <c r="T311" s="270"/>
      <c r="U311" s="62"/>
      <c r="V311" s="65"/>
      <c r="W311" s="65"/>
      <c r="X311" s="65"/>
      <c r="Y311" s="65"/>
      <c r="Z311" s="65"/>
      <c r="AA311" s="65"/>
      <c r="AB311" s="127" t="str">
        <f t="shared" si="33"/>
        <v/>
      </c>
      <c r="AC311" s="65"/>
      <c r="AD311" s="65"/>
      <c r="AE311" s="65"/>
      <c r="AF311" s="129" t="str">
        <f t="shared" si="34"/>
        <v/>
      </c>
      <c r="AG311" s="129"/>
      <c r="AH311" s="129"/>
      <c r="AI311" s="115"/>
    </row>
    <row r="312" spans="1:35" ht="12.75" hidden="1" x14ac:dyDescent="0.25">
      <c r="A312" s="60" t="s">
        <v>47</v>
      </c>
      <c r="B312" s="118" t="str">
        <f>LOOKUP(Table2[[#This Row],[CODIGO]],SITIOS!A$2:A$24,SITIOS!B$2:B$24)</f>
        <v>Haba Rincón de Guadalupe 2</v>
      </c>
      <c r="C312" s="61">
        <v>43732</v>
      </c>
      <c r="D312" s="121" t="str">
        <f t="shared" si="28"/>
        <v>sep-19</v>
      </c>
      <c r="E312" s="246" t="str">
        <f t="shared" si="29"/>
        <v>2019</v>
      </c>
      <c r="F312" s="62">
        <v>0.46666666666666662</v>
      </c>
      <c r="G312" s="63">
        <v>15</v>
      </c>
      <c r="H312" s="63">
        <v>13</v>
      </c>
      <c r="I312" s="63">
        <v>7</v>
      </c>
      <c r="J312" s="63">
        <v>6.8</v>
      </c>
      <c r="K312" s="63">
        <v>6.8</v>
      </c>
      <c r="L312" s="63">
        <f t="shared" si="30"/>
        <v>6.8</v>
      </c>
      <c r="M312" s="124">
        <f t="shared" si="31"/>
        <v>64.15094339622641</v>
      </c>
      <c r="N312" s="64">
        <v>1</v>
      </c>
      <c r="O312" s="64"/>
      <c r="P312" s="263">
        <f t="shared" si="32"/>
        <v>5</v>
      </c>
      <c r="Q312" s="66">
        <v>50</v>
      </c>
      <c r="R312" s="66">
        <v>30</v>
      </c>
      <c r="S312" s="270"/>
      <c r="T312" s="270"/>
      <c r="U312" s="62">
        <v>0.4916666666666667</v>
      </c>
      <c r="V312" s="65">
        <v>2</v>
      </c>
      <c r="W312" s="65">
        <v>31</v>
      </c>
      <c r="X312" s="65">
        <v>43</v>
      </c>
      <c r="Y312" s="65">
        <v>0</v>
      </c>
      <c r="Z312" s="65">
        <v>1</v>
      </c>
      <c r="AA312" s="65">
        <v>0</v>
      </c>
      <c r="AB312" s="127">
        <f t="shared" si="33"/>
        <v>16.666666666666664</v>
      </c>
      <c r="AC312" s="65">
        <v>18</v>
      </c>
      <c r="AD312" s="65">
        <v>9</v>
      </c>
      <c r="AE312" s="65">
        <v>8</v>
      </c>
      <c r="AF312" s="129">
        <f t="shared" si="34"/>
        <v>583.33333333333326</v>
      </c>
      <c r="AG312" s="129"/>
      <c r="AH312" s="129"/>
      <c r="AI312" s="115"/>
    </row>
    <row r="313" spans="1:35" ht="12.75" hidden="1" x14ac:dyDescent="0.25">
      <c r="A313" s="60" t="s">
        <v>44</v>
      </c>
      <c r="B313" s="118" t="str">
        <f>LOOKUP(Table2[[#This Row],[CODIGO]],SITIOS!A$2:A$24,SITIOS!B$2:B$24)</f>
        <v>Haba San Lucas 1</v>
      </c>
      <c r="C313" s="61">
        <v>43732</v>
      </c>
      <c r="D313" s="121" t="str">
        <f t="shared" si="28"/>
        <v>sep-19</v>
      </c>
      <c r="E313" s="246" t="str">
        <f t="shared" si="29"/>
        <v>2019</v>
      </c>
      <c r="F313" s="62">
        <v>0.50694444444444442</v>
      </c>
      <c r="G313" s="63">
        <v>22</v>
      </c>
      <c r="H313" s="63">
        <v>14</v>
      </c>
      <c r="I313" s="63">
        <v>6.5</v>
      </c>
      <c r="J313" s="63">
        <v>5.2</v>
      </c>
      <c r="K313" s="63">
        <v>5.4</v>
      </c>
      <c r="L313" s="63">
        <f t="shared" si="30"/>
        <v>5.3000000000000007</v>
      </c>
      <c r="M313" s="124">
        <f t="shared" si="31"/>
        <v>50.961538461538467</v>
      </c>
      <c r="N313" s="64">
        <v>0</v>
      </c>
      <c r="O313" s="64"/>
      <c r="P313" s="263">
        <f t="shared" si="32"/>
        <v>2</v>
      </c>
      <c r="Q313" s="66">
        <v>65</v>
      </c>
      <c r="R313" s="66">
        <v>30</v>
      </c>
      <c r="S313" s="270"/>
      <c r="T313" s="270"/>
      <c r="U313" s="62"/>
      <c r="V313" s="65"/>
      <c r="W313" s="65"/>
      <c r="X313" s="65"/>
      <c r="Y313" s="65"/>
      <c r="Z313" s="65"/>
      <c r="AA313" s="65"/>
      <c r="AB313" s="127" t="str">
        <f t="shared" si="33"/>
        <v/>
      </c>
      <c r="AC313" s="65"/>
      <c r="AD313" s="65"/>
      <c r="AE313" s="65"/>
      <c r="AF313" s="129" t="str">
        <f t="shared" si="34"/>
        <v/>
      </c>
      <c r="AG313" s="129"/>
      <c r="AH313" s="129"/>
      <c r="AI313" s="115"/>
    </row>
    <row r="314" spans="1:35" ht="12.75" hidden="1" x14ac:dyDescent="0.25">
      <c r="A314" s="60" t="s">
        <v>45</v>
      </c>
      <c r="B314" s="118" t="str">
        <f>LOOKUP(Table2[[#This Row],[CODIGO]],SITIOS!A$2:A$24,SITIOS!B$2:B$24)</f>
        <v>Haba San Lucas 2</v>
      </c>
      <c r="C314" s="61">
        <v>43732</v>
      </c>
      <c r="D314" s="121" t="str">
        <f t="shared" si="28"/>
        <v>sep-19</v>
      </c>
      <c r="E314" s="246" t="str">
        <f t="shared" si="29"/>
        <v>2019</v>
      </c>
      <c r="F314" s="62">
        <v>0.53125</v>
      </c>
      <c r="G314" s="63">
        <v>19</v>
      </c>
      <c r="H314" s="63">
        <v>14</v>
      </c>
      <c r="I314" s="63">
        <v>7</v>
      </c>
      <c r="J314" s="63">
        <v>6.6</v>
      </c>
      <c r="K314" s="63">
        <v>6.6</v>
      </c>
      <c r="L314" s="63">
        <f t="shared" si="30"/>
        <v>6.6</v>
      </c>
      <c r="M314" s="124">
        <f t="shared" si="31"/>
        <v>63.46153846153846</v>
      </c>
      <c r="N314" s="64">
        <v>2</v>
      </c>
      <c r="O314" s="64"/>
      <c r="P314" s="263">
        <f t="shared" si="32"/>
        <v>10</v>
      </c>
      <c r="Q314" s="66">
        <v>55</v>
      </c>
      <c r="R314" s="66">
        <v>40</v>
      </c>
      <c r="S314" s="270"/>
      <c r="T314" s="270"/>
      <c r="U314" s="62"/>
      <c r="V314" s="65"/>
      <c r="W314" s="65"/>
      <c r="X314" s="65"/>
      <c r="Y314" s="65"/>
      <c r="Z314" s="65"/>
      <c r="AA314" s="65"/>
      <c r="AB314" s="127" t="str">
        <f t="shared" si="33"/>
        <v/>
      </c>
      <c r="AC314" s="65"/>
      <c r="AD314" s="65"/>
      <c r="AE314" s="65"/>
      <c r="AF314" s="129" t="str">
        <f t="shared" si="34"/>
        <v/>
      </c>
      <c r="AG314" s="129"/>
      <c r="AH314" s="129"/>
      <c r="AI314" s="115"/>
    </row>
    <row r="315" spans="1:35" ht="12.75" hidden="1" x14ac:dyDescent="0.25">
      <c r="A315" s="60" t="s">
        <v>168</v>
      </c>
      <c r="B315" s="118" t="str">
        <f>LOOKUP(Table2[[#This Row],[CODIGO]],SITIOS!A$2:A$24,SITIOS!B$2:B$24)</f>
        <v>Haba San Lucas 3</v>
      </c>
      <c r="C315" s="61">
        <v>43732</v>
      </c>
      <c r="D315" s="121" t="str">
        <f t="shared" si="28"/>
        <v>sep-19</v>
      </c>
      <c r="E315" s="246" t="str">
        <f t="shared" si="29"/>
        <v>2019</v>
      </c>
      <c r="F315" s="62">
        <v>0.40972222222222227</v>
      </c>
      <c r="G315" s="63">
        <v>13</v>
      </c>
      <c r="H315" s="63">
        <v>14</v>
      </c>
      <c r="I315" s="63">
        <v>7</v>
      </c>
      <c r="J315" s="63">
        <v>7</v>
      </c>
      <c r="K315" s="63">
        <v>7.2</v>
      </c>
      <c r="L315" s="63">
        <f t="shared" si="30"/>
        <v>7.1</v>
      </c>
      <c r="M315" s="124">
        <f t="shared" si="31"/>
        <v>68.269230769230759</v>
      </c>
      <c r="N315" s="64">
        <v>2</v>
      </c>
      <c r="O315" s="64"/>
      <c r="P315" s="263">
        <f t="shared" si="32"/>
        <v>10</v>
      </c>
      <c r="Q315" s="66">
        <v>50</v>
      </c>
      <c r="R315" s="66">
        <v>30</v>
      </c>
      <c r="S315" s="270"/>
      <c r="T315" s="270"/>
      <c r="U315" s="62">
        <v>0.42569444444444443</v>
      </c>
      <c r="V315" s="65">
        <v>2</v>
      </c>
      <c r="W315" s="65">
        <v>31</v>
      </c>
      <c r="X315" s="65">
        <v>43</v>
      </c>
      <c r="Y315" s="65">
        <v>1</v>
      </c>
      <c r="Z315" s="65">
        <v>0</v>
      </c>
      <c r="AA315" s="65">
        <v>0</v>
      </c>
      <c r="AB315" s="127">
        <f t="shared" si="33"/>
        <v>16.666666666666664</v>
      </c>
      <c r="AC315" s="65">
        <v>33</v>
      </c>
      <c r="AD315" s="65">
        <v>71</v>
      </c>
      <c r="AE315" s="65">
        <v>66</v>
      </c>
      <c r="AF315" s="129">
        <f t="shared" si="34"/>
        <v>2833.333333333333</v>
      </c>
      <c r="AG315" s="129"/>
      <c r="AH315" s="129"/>
      <c r="AI315" s="115" t="s">
        <v>180</v>
      </c>
    </row>
    <row r="316" spans="1:35" ht="12.75" hidden="1" x14ac:dyDescent="0.25">
      <c r="A316" s="60" t="s">
        <v>140</v>
      </c>
      <c r="B316" s="118" t="str">
        <f>LOOKUP(Table2[[#This Row],[CODIGO]],SITIOS!A$2:A$24,SITIOS!B$2:B$24)</f>
        <v>Antes del Hospital Amanalco</v>
      </c>
      <c r="C316" s="61">
        <v>43733</v>
      </c>
      <c r="D316" s="121" t="str">
        <f t="shared" si="28"/>
        <v>sep-19</v>
      </c>
      <c r="E316" s="246" t="str">
        <f t="shared" si="29"/>
        <v>2019</v>
      </c>
      <c r="F316" s="62">
        <v>0.50208333333333333</v>
      </c>
      <c r="G316" s="63">
        <v>20</v>
      </c>
      <c r="H316" s="63">
        <v>14</v>
      </c>
      <c r="I316" s="63">
        <v>7</v>
      </c>
      <c r="J316" s="63">
        <v>7.2</v>
      </c>
      <c r="K316" s="63">
        <v>7.2</v>
      </c>
      <c r="L316" s="63">
        <f t="shared" si="30"/>
        <v>7.2</v>
      </c>
      <c r="M316" s="124">
        <f t="shared" si="31"/>
        <v>69.230769230769226</v>
      </c>
      <c r="N316" s="64">
        <v>1</v>
      </c>
      <c r="O316" s="64"/>
      <c r="P316" s="263">
        <f t="shared" si="32"/>
        <v>5</v>
      </c>
      <c r="Q316" s="66">
        <v>45</v>
      </c>
      <c r="R316" s="66">
        <v>20</v>
      </c>
      <c r="S316" s="270"/>
      <c r="T316" s="270"/>
      <c r="U316" s="62">
        <v>0.53819444444444442</v>
      </c>
      <c r="V316" s="65">
        <v>1</v>
      </c>
      <c r="W316" s="65">
        <v>32</v>
      </c>
      <c r="X316" s="65">
        <v>43</v>
      </c>
      <c r="Y316" s="65">
        <v>1</v>
      </c>
      <c r="Z316" s="65">
        <v>0</v>
      </c>
      <c r="AA316" s="65">
        <v>2</v>
      </c>
      <c r="AB316" s="127">
        <f t="shared" si="33"/>
        <v>100</v>
      </c>
      <c r="AC316" s="65">
        <v>3</v>
      </c>
      <c r="AD316" s="65">
        <v>5</v>
      </c>
      <c r="AE316" s="65">
        <v>11</v>
      </c>
      <c r="AF316" s="129">
        <f t="shared" si="34"/>
        <v>633.33333333333326</v>
      </c>
      <c r="AG316" s="129"/>
      <c r="AH316" s="129"/>
      <c r="AI316" s="115" t="s">
        <v>181</v>
      </c>
    </row>
    <row r="317" spans="1:35" ht="12.75" hidden="1" x14ac:dyDescent="0.25">
      <c r="A317" s="60" t="s">
        <v>42</v>
      </c>
      <c r="B317" s="118" t="str">
        <f>LOOKUP(Table2[[#This Row],[CODIGO]],SITIOS!A$2:A$24,SITIOS!B$2:B$24)</f>
        <v>Planta de tratamiento (Antes)</v>
      </c>
      <c r="C317" s="61">
        <v>43733</v>
      </c>
      <c r="D317" s="121" t="str">
        <f t="shared" si="28"/>
        <v>sep-19</v>
      </c>
      <c r="E317" s="246" t="str">
        <f t="shared" si="29"/>
        <v>2019</v>
      </c>
      <c r="F317" s="62">
        <v>0.44236111111111115</v>
      </c>
      <c r="G317" s="63">
        <v>15</v>
      </c>
      <c r="H317" s="63">
        <v>15</v>
      </c>
      <c r="I317" s="63">
        <v>7</v>
      </c>
      <c r="J317" s="63">
        <v>6.6</v>
      </c>
      <c r="K317" s="63">
        <v>6.6</v>
      </c>
      <c r="L317" s="63">
        <f t="shared" si="30"/>
        <v>6.6</v>
      </c>
      <c r="M317" s="124">
        <f t="shared" si="31"/>
        <v>64.705882352941174</v>
      </c>
      <c r="N317" s="64">
        <v>2</v>
      </c>
      <c r="O317" s="64"/>
      <c r="P317" s="263">
        <f t="shared" si="32"/>
        <v>10</v>
      </c>
      <c r="Q317" s="66">
        <v>55</v>
      </c>
      <c r="R317" s="66">
        <v>30</v>
      </c>
      <c r="S317" s="270"/>
      <c r="T317" s="270"/>
      <c r="U317" s="62">
        <v>0.44097222222222227</v>
      </c>
      <c r="V317" s="65">
        <v>1</v>
      </c>
      <c r="W317" s="65">
        <v>32</v>
      </c>
      <c r="X317" s="65">
        <v>43</v>
      </c>
      <c r="Y317" s="65">
        <v>98</v>
      </c>
      <c r="Z317" s="65">
        <v>128</v>
      </c>
      <c r="AA317" s="65">
        <v>108</v>
      </c>
      <c r="AB317" s="127">
        <f t="shared" si="33"/>
        <v>11133.333333333332</v>
      </c>
      <c r="AC317" s="65">
        <v>22</v>
      </c>
      <c r="AD317" s="65">
        <v>31</v>
      </c>
      <c r="AE317" s="65">
        <v>49</v>
      </c>
      <c r="AF317" s="129">
        <f t="shared" si="34"/>
        <v>3400</v>
      </c>
      <c r="AG317" s="129"/>
      <c r="AH317" s="129"/>
      <c r="AI317" s="115" t="s">
        <v>181</v>
      </c>
    </row>
    <row r="318" spans="1:35" ht="12.75" hidden="1" x14ac:dyDescent="0.25">
      <c r="A318" s="60" t="s">
        <v>43</v>
      </c>
      <c r="B318" s="118" t="str">
        <f>LOOKUP(Table2[[#This Row],[CODIGO]],SITIOS!A$2:A$24,SITIOS!B$2:B$24)</f>
        <v>Planta de tratamiento (Después)</v>
      </c>
      <c r="C318" s="61">
        <v>43733</v>
      </c>
      <c r="D318" s="121" t="str">
        <f t="shared" si="28"/>
        <v>sep-19</v>
      </c>
      <c r="E318" s="246" t="str">
        <f t="shared" si="29"/>
        <v>2019</v>
      </c>
      <c r="F318" s="62">
        <v>0.39027777777777778</v>
      </c>
      <c r="G318" s="63">
        <v>14</v>
      </c>
      <c r="H318" s="63">
        <v>14</v>
      </c>
      <c r="I318" s="63">
        <v>7</v>
      </c>
      <c r="J318" s="63">
        <v>6.4</v>
      </c>
      <c r="K318" s="63">
        <v>6.4</v>
      </c>
      <c r="L318" s="63">
        <f t="shared" si="30"/>
        <v>6.4</v>
      </c>
      <c r="M318" s="124">
        <f t="shared" si="31"/>
        <v>61.53846153846154</v>
      </c>
      <c r="N318" s="64">
        <v>2</v>
      </c>
      <c r="O318" s="64"/>
      <c r="P318" s="263">
        <f t="shared" si="32"/>
        <v>10</v>
      </c>
      <c r="Q318" s="66">
        <v>60</v>
      </c>
      <c r="R318" s="66">
        <v>40</v>
      </c>
      <c r="S318" s="270"/>
      <c r="T318" s="270"/>
      <c r="U318" s="62">
        <v>0.41319444444444442</v>
      </c>
      <c r="V318" s="65">
        <v>1</v>
      </c>
      <c r="W318" s="65">
        <v>32</v>
      </c>
      <c r="X318" s="65">
        <v>45</v>
      </c>
      <c r="Y318" s="65">
        <v>210</v>
      </c>
      <c r="Z318" s="65">
        <v>242</v>
      </c>
      <c r="AA318" s="65">
        <v>232</v>
      </c>
      <c r="AB318" s="127">
        <f t="shared" si="33"/>
        <v>22800</v>
      </c>
      <c r="AC318" s="65">
        <v>28</v>
      </c>
      <c r="AD318" s="65">
        <v>32</v>
      </c>
      <c r="AE318" s="65">
        <v>17</v>
      </c>
      <c r="AF318" s="129">
        <f t="shared" si="34"/>
        <v>2566.666666666667</v>
      </c>
      <c r="AG318" s="129"/>
      <c r="AH318" s="129"/>
      <c r="AI318" s="115" t="s">
        <v>181</v>
      </c>
    </row>
    <row r="319" spans="1:35" ht="12.75" hidden="1" x14ac:dyDescent="0.25">
      <c r="A319" s="60" t="s">
        <v>56</v>
      </c>
      <c r="B319" s="118" t="str">
        <f>LOOKUP(Table2[[#This Row],[CODIGO]],SITIOS!A$2:A$24,SITIOS!B$2:B$24)</f>
        <v>El Recodo (Después del Hospital)</v>
      </c>
      <c r="C319" s="61">
        <v>43733</v>
      </c>
      <c r="D319" s="121" t="str">
        <f t="shared" si="28"/>
        <v>sep-19</v>
      </c>
      <c r="E319" s="246" t="str">
        <f t="shared" si="29"/>
        <v>2019</v>
      </c>
      <c r="F319" s="62">
        <v>0.53819444444444442</v>
      </c>
      <c r="G319" s="63">
        <v>17</v>
      </c>
      <c r="H319" s="63">
        <v>15</v>
      </c>
      <c r="I319" s="63">
        <v>7</v>
      </c>
      <c r="J319" s="63">
        <v>6.6</v>
      </c>
      <c r="K319" s="63">
        <v>6.6</v>
      </c>
      <c r="L319" s="63">
        <f t="shared" si="30"/>
        <v>6.6</v>
      </c>
      <c r="M319" s="124">
        <f t="shared" si="31"/>
        <v>64.705882352941174</v>
      </c>
      <c r="N319" s="64">
        <v>1</v>
      </c>
      <c r="O319" s="64"/>
      <c r="P319" s="263">
        <f t="shared" si="32"/>
        <v>5</v>
      </c>
      <c r="Q319" s="66">
        <v>50</v>
      </c>
      <c r="R319" s="66">
        <v>30</v>
      </c>
      <c r="S319" s="270"/>
      <c r="T319" s="270"/>
      <c r="U319" s="62">
        <v>0.53611111111111109</v>
      </c>
      <c r="V319" s="65">
        <v>1</v>
      </c>
      <c r="W319" s="65">
        <v>32</v>
      </c>
      <c r="X319" s="65">
        <v>43</v>
      </c>
      <c r="Y319" s="65">
        <v>2</v>
      </c>
      <c r="Z319" s="65">
        <v>1</v>
      </c>
      <c r="AA319" s="65">
        <v>10</v>
      </c>
      <c r="AB319" s="127">
        <f t="shared" si="33"/>
        <v>433.33333333333331</v>
      </c>
      <c r="AC319" s="65">
        <v>10</v>
      </c>
      <c r="AD319" s="65">
        <v>2</v>
      </c>
      <c r="AE319" s="65">
        <v>1</v>
      </c>
      <c r="AF319" s="129">
        <f t="shared" si="34"/>
        <v>433.33333333333331</v>
      </c>
      <c r="AG319" s="129"/>
      <c r="AH319" s="129"/>
      <c r="AI319" s="115" t="s">
        <v>181</v>
      </c>
    </row>
    <row r="320" spans="1:35" ht="12.75" hidden="1" x14ac:dyDescent="0.25">
      <c r="A320" s="60" t="s">
        <v>52</v>
      </c>
      <c r="B320" s="118" t="str">
        <f>LOOKUP(Table2[[#This Row],[CODIGO]],SITIOS!A$2:A$24,SITIOS!B$2:B$24)</f>
        <v>Papa El Potrero 1</v>
      </c>
      <c r="C320" s="61">
        <v>43752</v>
      </c>
      <c r="D320" s="121" t="str">
        <f t="shared" si="28"/>
        <v>oct-19</v>
      </c>
      <c r="E320" s="246" t="str">
        <f t="shared" si="29"/>
        <v>2019</v>
      </c>
      <c r="F320" s="62">
        <v>0.43402777777777773</v>
      </c>
      <c r="G320" s="63">
        <v>18</v>
      </c>
      <c r="H320" s="63">
        <v>14</v>
      </c>
      <c r="I320" s="63">
        <v>6.5</v>
      </c>
      <c r="J320" s="63">
        <v>6.4</v>
      </c>
      <c r="K320" s="63">
        <v>6.4</v>
      </c>
      <c r="L320" s="63">
        <f t="shared" si="30"/>
        <v>6.4</v>
      </c>
      <c r="M320" s="124">
        <f t="shared" si="31"/>
        <v>61.53846153846154</v>
      </c>
      <c r="N320" s="64">
        <v>4</v>
      </c>
      <c r="O320" s="64"/>
      <c r="P320" s="263">
        <f t="shared" si="32"/>
        <v>20</v>
      </c>
      <c r="Q320" s="66">
        <v>45</v>
      </c>
      <c r="R320" s="66">
        <v>50</v>
      </c>
      <c r="S320" s="270"/>
      <c r="T320" s="270"/>
      <c r="U320" s="62"/>
      <c r="V320" s="65"/>
      <c r="W320" s="65"/>
      <c r="X320" s="65"/>
      <c r="Y320" s="65"/>
      <c r="Z320" s="65"/>
      <c r="AA320" s="65"/>
      <c r="AB320" s="127" t="str">
        <f t="shared" si="33"/>
        <v/>
      </c>
      <c r="AC320" s="65"/>
      <c r="AD320" s="65"/>
      <c r="AE320" s="65"/>
      <c r="AF320" s="129" t="str">
        <f t="shared" si="34"/>
        <v/>
      </c>
      <c r="AG320" s="129"/>
      <c r="AH320" s="129"/>
      <c r="AI320" s="115" t="s">
        <v>181</v>
      </c>
    </row>
    <row r="321" spans="1:35" ht="12.75" hidden="1" x14ac:dyDescent="0.25">
      <c r="A321" s="60" t="s">
        <v>53</v>
      </c>
      <c r="B321" s="118" t="str">
        <f>LOOKUP(Table2[[#This Row],[CODIGO]],SITIOS!A$2:A$24,SITIOS!B$2:B$24)</f>
        <v>Papa El Potrero 2</v>
      </c>
      <c r="C321" s="61">
        <v>43752</v>
      </c>
      <c r="D321" s="121" t="str">
        <f t="shared" si="28"/>
        <v>oct-19</v>
      </c>
      <c r="E321" s="246" t="str">
        <f t="shared" si="29"/>
        <v>2019</v>
      </c>
      <c r="F321" s="62">
        <v>0.47916666666666669</v>
      </c>
      <c r="G321" s="63">
        <v>17</v>
      </c>
      <c r="H321" s="63">
        <v>14</v>
      </c>
      <c r="I321" s="63">
        <v>7</v>
      </c>
      <c r="J321" s="63">
        <v>6.2</v>
      </c>
      <c r="K321" s="63">
        <v>6.2</v>
      </c>
      <c r="L321" s="63">
        <f t="shared" si="30"/>
        <v>6.2</v>
      </c>
      <c r="M321" s="124">
        <f t="shared" si="31"/>
        <v>59.615384615384613</v>
      </c>
      <c r="N321" s="64">
        <v>4</v>
      </c>
      <c r="O321" s="64"/>
      <c r="P321" s="263">
        <f t="shared" si="32"/>
        <v>20</v>
      </c>
      <c r="Q321" s="66">
        <v>45</v>
      </c>
      <c r="R321" s="66">
        <v>30</v>
      </c>
      <c r="S321" s="270"/>
      <c r="T321" s="270"/>
      <c r="U321" s="62">
        <v>0.48958333333333331</v>
      </c>
      <c r="V321" s="65">
        <v>2</v>
      </c>
      <c r="W321" s="65">
        <v>32</v>
      </c>
      <c r="X321" s="65">
        <v>41</v>
      </c>
      <c r="Y321" s="65">
        <v>65</v>
      </c>
      <c r="Z321" s="65">
        <v>63</v>
      </c>
      <c r="AA321" s="65">
        <v>73</v>
      </c>
      <c r="AB321" s="127">
        <f t="shared" si="33"/>
        <v>3350</v>
      </c>
      <c r="AC321" s="65">
        <v>45</v>
      </c>
      <c r="AD321" s="65">
        <v>61</v>
      </c>
      <c r="AE321" s="65">
        <v>52</v>
      </c>
      <c r="AF321" s="129">
        <f t="shared" si="34"/>
        <v>2633.333333333333</v>
      </c>
      <c r="AG321" s="129"/>
      <c r="AH321" s="129"/>
      <c r="AI321" s="115"/>
    </row>
    <row r="322" spans="1:35" ht="12.75" hidden="1" x14ac:dyDescent="0.25">
      <c r="A322" s="60" t="s">
        <v>57</v>
      </c>
      <c r="B322" s="118" t="str">
        <f>LOOKUP(Table2[[#This Row],[CODIGO]],SITIOS!A$2:A$24,SITIOS!B$2:B$24)</f>
        <v>Maíz El Capulín 1</v>
      </c>
      <c r="C322" s="61">
        <v>43752</v>
      </c>
      <c r="D322" s="121" t="str">
        <f t="shared" ref="D322:D385" si="35">TEXT(C322,"mmm-aa")</f>
        <v>oct-19</v>
      </c>
      <c r="E322" s="246" t="str">
        <f t="shared" ref="E322:E385" si="36">TEXT(D322,"aaaa")</f>
        <v>2019</v>
      </c>
      <c r="F322" s="62">
        <v>0.44097222222222227</v>
      </c>
      <c r="G322" s="63">
        <v>15</v>
      </c>
      <c r="H322" s="63">
        <v>13</v>
      </c>
      <c r="I322" s="63">
        <v>7</v>
      </c>
      <c r="J322" s="63">
        <v>5.8</v>
      </c>
      <c r="K322" s="63">
        <v>6</v>
      </c>
      <c r="L322" s="63">
        <f t="shared" ref="L322:L385" si="37">IF(AND(J322="",K322=""),"N/A",AVERAGE(J322:K322))</f>
        <v>5.9</v>
      </c>
      <c r="M322" s="124">
        <f t="shared" ref="M322:M385" si="38">IF(L322="N/A","N/A",IF(AND(H322&gt;=5,H322&lt;6),(L322/12.8)*100,IF(AND(H322&gt;=6,H322&lt;7),(L322/12.5)*100,IF(AND(H322&gt;=7,H322&lt;8),(L322/12.2)*100,IF(AND(H322&gt;=8,H322&lt;9),(L322/11.9)*100,IF(AND(H322&gt;=9,H322&lt;10),(L322/11.6)*100,IF(AND(H322&gt;=10,H322&lt;11),(L322/11.3)*100,IF(AND(H322&gt;=11,H322&lt;12),(L322/11.1)*100,IF(AND(H322&gt;=12,H322&lt;13),(L322/10.9)*100,IF(AND(H322&gt;=13,H322&lt;14),(L322/10.6)*100,IF(AND(H322&gt;=14,H322&lt;15),(L322/10.4)*100,IF(AND(H322&gt;=15,H322&lt;16),(L322/10.2)*100,IF(AND(H322&gt;=16,H322&lt;17),(L322/10)*100,IF(AND(H322&gt;=17,H322&lt;18),(L322/9.8)*100,IF(AND(H322&gt;=18,H322&lt;19),(L322/9.6)*100,IF(AND(H322&gt;=19,H322&lt;20),(L322/9.4)*100,IF(AND(H322&gt;=20,H322&lt;21),(L322/9.2)*100,IF(AND(H322&gt;=21,H322&lt;22),(L322/9)*100,IF(AND(H322&gt;=22,H322&lt;23),(L322/8.9)*100,IF(AND(H322&gt;=23,H322&lt;24),(L322/8.7)*100,IF(AND(H322&gt;=24,H322&lt;25),(L322/8.6)*100,IF(AND(H322&gt;=25,H322&lt;26),(L322/8.4)*100,IF(AND(H322&gt;=26,H322&lt;27),(L322/8.2)*100,IF(AND(H322&gt;=27,H322&lt;28),(L322/8.1)*100,IF(AND(H322&gt;=28,H322&lt;29),(L322/7.9)*100,IF(AND(H322&gt;=29,H322&lt;30),(L322/7.8)*100,(L322/7.7)*100))))))))))))))))))))))))))</f>
        <v>55.660377358490578</v>
      </c>
      <c r="N322" s="64" t="s">
        <v>97</v>
      </c>
      <c r="O322" s="64"/>
      <c r="P322" s="263" t="str">
        <f t="shared" ref="P322:P385" si="39">IF(N322="MUY TURBIA","MUY TURBIA",IF(N322&gt;0,N322*5,IF(N322="",O322*10,2)))</f>
        <v>MUY TURBIA</v>
      </c>
      <c r="Q322" s="66">
        <v>40</v>
      </c>
      <c r="R322" s="66">
        <v>30</v>
      </c>
      <c r="S322" s="270"/>
      <c r="T322" s="270"/>
      <c r="U322" s="62"/>
      <c r="V322" s="65"/>
      <c r="W322" s="65"/>
      <c r="X322" s="65"/>
      <c r="Y322" s="65"/>
      <c r="Z322" s="65"/>
      <c r="AA322" s="65"/>
      <c r="AB322" s="127" t="str">
        <f t="shared" ref="AB322:AB385" si="40">IF($V322&lt;&gt;"",((Y322+Z322+AA322)/3)*100/$V322,"")</f>
        <v/>
      </c>
      <c r="AC322" s="65"/>
      <c r="AD322" s="65"/>
      <c r="AE322" s="65"/>
      <c r="AF322" s="129" t="str">
        <f t="shared" ref="AF322:AF385" si="41">IF($V322&lt;&gt;"",((AC322+AD322+AE322)/3)*100/$V322,"")</f>
        <v/>
      </c>
      <c r="AG322" s="129"/>
      <c r="AH322" s="129"/>
      <c r="AI322" s="115"/>
    </row>
    <row r="323" spans="1:35" ht="12.75" hidden="1" x14ac:dyDescent="0.25">
      <c r="A323" s="60" t="s">
        <v>58</v>
      </c>
      <c r="B323" s="118" t="str">
        <f>LOOKUP(Table2[[#This Row],[CODIGO]],SITIOS!A$2:A$24,SITIOS!B$2:B$24)</f>
        <v>Maíz  El Capulín 2</v>
      </c>
      <c r="C323" s="61">
        <v>43752</v>
      </c>
      <c r="D323" s="121" t="str">
        <f t="shared" si="35"/>
        <v>oct-19</v>
      </c>
      <c r="E323" s="246" t="str">
        <f t="shared" si="36"/>
        <v>2019</v>
      </c>
      <c r="F323" s="62">
        <v>0.40625</v>
      </c>
      <c r="G323" s="63">
        <v>14</v>
      </c>
      <c r="H323" s="63">
        <v>13</v>
      </c>
      <c r="I323" s="63">
        <v>7</v>
      </c>
      <c r="J323" s="63">
        <v>6.4</v>
      </c>
      <c r="K323" s="63">
        <v>6.4</v>
      </c>
      <c r="L323" s="63">
        <f t="shared" si="37"/>
        <v>6.4</v>
      </c>
      <c r="M323" s="124">
        <f t="shared" si="38"/>
        <v>60.377358490566046</v>
      </c>
      <c r="N323" s="64">
        <v>3</v>
      </c>
      <c r="O323" s="64"/>
      <c r="P323" s="263">
        <f t="shared" si="39"/>
        <v>15</v>
      </c>
      <c r="Q323" s="66">
        <v>45</v>
      </c>
      <c r="R323" s="66">
        <v>40</v>
      </c>
      <c r="S323" s="270"/>
      <c r="T323" s="270"/>
      <c r="U323" s="62">
        <v>0.4284722222222222</v>
      </c>
      <c r="V323" s="65">
        <v>3</v>
      </c>
      <c r="W323" s="65">
        <v>32</v>
      </c>
      <c r="X323" s="65">
        <v>40</v>
      </c>
      <c r="Y323" s="65">
        <v>44</v>
      </c>
      <c r="Z323" s="65">
        <v>31</v>
      </c>
      <c r="AA323" s="65">
        <v>26</v>
      </c>
      <c r="AB323" s="127">
        <f t="shared" si="40"/>
        <v>1122.2222222222222</v>
      </c>
      <c r="AC323" s="65">
        <v>8</v>
      </c>
      <c r="AD323" s="65">
        <v>11</v>
      </c>
      <c r="AE323" s="65">
        <v>12</v>
      </c>
      <c r="AF323" s="129">
        <f t="shared" si="41"/>
        <v>344.44444444444451</v>
      </c>
      <c r="AG323" s="129"/>
      <c r="AH323" s="129"/>
      <c r="AI323" s="115" t="s">
        <v>181</v>
      </c>
    </row>
    <row r="324" spans="1:35" ht="12.75" hidden="1" x14ac:dyDescent="0.25">
      <c r="A324" s="60" t="s">
        <v>54</v>
      </c>
      <c r="B324" s="118" t="str">
        <f>LOOKUP(Table2[[#This Row],[CODIGO]],SITIOS!A$2:A$24,SITIOS!B$2:B$24)</f>
        <v>Papa la Providencia 1</v>
      </c>
      <c r="C324" s="61">
        <v>43752</v>
      </c>
      <c r="D324" s="121" t="str">
        <f t="shared" si="35"/>
        <v>oct-19</v>
      </c>
      <c r="E324" s="246" t="str">
        <f t="shared" si="36"/>
        <v>2019</v>
      </c>
      <c r="F324" s="62">
        <v>0.5625</v>
      </c>
      <c r="G324" s="63">
        <v>20</v>
      </c>
      <c r="H324" s="63">
        <v>15</v>
      </c>
      <c r="I324" s="63">
        <v>7</v>
      </c>
      <c r="J324" s="63">
        <v>6.4</v>
      </c>
      <c r="K324" s="63">
        <v>6.4</v>
      </c>
      <c r="L324" s="63">
        <f t="shared" si="37"/>
        <v>6.4</v>
      </c>
      <c r="M324" s="124">
        <f t="shared" si="38"/>
        <v>62.745098039215698</v>
      </c>
      <c r="N324" s="64">
        <v>2</v>
      </c>
      <c r="O324" s="64"/>
      <c r="P324" s="263">
        <f t="shared" si="39"/>
        <v>10</v>
      </c>
      <c r="Q324" s="66">
        <v>30</v>
      </c>
      <c r="R324" s="66">
        <v>30</v>
      </c>
      <c r="S324" s="270"/>
      <c r="T324" s="270"/>
      <c r="U324" s="62"/>
      <c r="V324" s="65"/>
      <c r="W324" s="65"/>
      <c r="X324" s="65"/>
      <c r="Y324" s="65"/>
      <c r="Z324" s="65"/>
      <c r="AA324" s="65"/>
      <c r="AB324" s="127" t="str">
        <f t="shared" si="40"/>
        <v/>
      </c>
      <c r="AC324" s="65"/>
      <c r="AD324" s="65"/>
      <c r="AE324" s="65"/>
      <c r="AF324" s="129" t="str">
        <f t="shared" si="41"/>
        <v/>
      </c>
      <c r="AG324" s="129"/>
      <c r="AH324" s="129"/>
      <c r="AI324" s="115"/>
    </row>
    <row r="325" spans="1:35" ht="12.75" hidden="1" x14ac:dyDescent="0.25">
      <c r="A325" s="60" t="s">
        <v>51</v>
      </c>
      <c r="B325" s="118" t="str">
        <f>LOOKUP(Table2[[#This Row],[CODIGO]],SITIOS!A$2:A$24,SITIOS!B$2:B$24)</f>
        <v>Maíz Agua Bendita 2</v>
      </c>
      <c r="C325" s="61">
        <v>43752</v>
      </c>
      <c r="D325" s="121" t="str">
        <f t="shared" si="35"/>
        <v>oct-19</v>
      </c>
      <c r="E325" s="246" t="str">
        <f t="shared" si="36"/>
        <v>2019</v>
      </c>
      <c r="F325" s="62">
        <v>0.49027777777777781</v>
      </c>
      <c r="G325" s="63">
        <v>17</v>
      </c>
      <c r="H325" s="63">
        <v>13</v>
      </c>
      <c r="I325" s="63">
        <v>7</v>
      </c>
      <c r="J325" s="63">
        <v>6.4</v>
      </c>
      <c r="K325" s="63">
        <v>6.4</v>
      </c>
      <c r="L325" s="63">
        <f t="shared" si="37"/>
        <v>6.4</v>
      </c>
      <c r="M325" s="124">
        <f t="shared" si="38"/>
        <v>60.377358490566046</v>
      </c>
      <c r="N325" s="64"/>
      <c r="O325" s="64">
        <v>3</v>
      </c>
      <c r="P325" s="263">
        <f t="shared" si="39"/>
        <v>30</v>
      </c>
      <c r="Q325" s="66">
        <v>45</v>
      </c>
      <c r="R325" s="66">
        <v>20</v>
      </c>
      <c r="S325" s="270"/>
      <c r="T325" s="270"/>
      <c r="U325" s="62">
        <v>0.50902777777777775</v>
      </c>
      <c r="V325" s="65">
        <v>2</v>
      </c>
      <c r="W325" s="65">
        <v>32</v>
      </c>
      <c r="X325" s="65">
        <v>40</v>
      </c>
      <c r="Y325" s="65">
        <v>137</v>
      </c>
      <c r="Z325" s="65">
        <v>132</v>
      </c>
      <c r="AA325" s="65">
        <v>112</v>
      </c>
      <c r="AB325" s="127">
        <f t="shared" si="40"/>
        <v>6350</v>
      </c>
      <c r="AC325" s="65">
        <v>20</v>
      </c>
      <c r="AD325" s="65">
        <v>15</v>
      </c>
      <c r="AE325" s="65">
        <v>12</v>
      </c>
      <c r="AF325" s="129">
        <f t="shared" si="41"/>
        <v>783.33333333333326</v>
      </c>
      <c r="AG325" s="129"/>
      <c r="AH325" s="129"/>
      <c r="AI325" s="115"/>
    </row>
    <row r="326" spans="1:35" ht="12.75" hidden="1" x14ac:dyDescent="0.25">
      <c r="A326" s="60" t="s">
        <v>59</v>
      </c>
      <c r="B326" s="118" t="str">
        <f>LOOKUP(Table2[[#This Row],[CODIGO]],SITIOS!A$2:A$24,SITIOS!B$2:B$24)</f>
        <v>Papa la Providencia 2</v>
      </c>
      <c r="C326" s="61">
        <v>43752</v>
      </c>
      <c r="D326" s="121" t="str">
        <f t="shared" si="35"/>
        <v>oct-19</v>
      </c>
      <c r="E326" s="246" t="str">
        <f t="shared" si="36"/>
        <v>2019</v>
      </c>
      <c r="F326" s="62">
        <v>0.52777777777777779</v>
      </c>
      <c r="G326" s="63">
        <v>17</v>
      </c>
      <c r="H326" s="63">
        <v>15</v>
      </c>
      <c r="I326" s="63">
        <v>5.5</v>
      </c>
      <c r="J326" s="63">
        <v>4.4000000000000004</v>
      </c>
      <c r="K326" s="63">
        <v>4.4000000000000004</v>
      </c>
      <c r="L326" s="63">
        <f t="shared" si="37"/>
        <v>4.4000000000000004</v>
      </c>
      <c r="M326" s="124">
        <f t="shared" si="38"/>
        <v>43.137254901960794</v>
      </c>
      <c r="N326" s="64">
        <v>3</v>
      </c>
      <c r="O326" s="64"/>
      <c r="P326" s="263">
        <f t="shared" si="39"/>
        <v>15</v>
      </c>
      <c r="Q326" s="66">
        <v>45</v>
      </c>
      <c r="R326" s="66">
        <v>40</v>
      </c>
      <c r="S326" s="270"/>
      <c r="T326" s="270"/>
      <c r="U326" s="62">
        <v>0.54166666666666663</v>
      </c>
      <c r="V326" s="65">
        <v>2</v>
      </c>
      <c r="W326" s="65">
        <v>32</v>
      </c>
      <c r="X326" s="65">
        <v>41</v>
      </c>
      <c r="Y326" s="65">
        <v>4</v>
      </c>
      <c r="Z326" s="65">
        <v>14</v>
      </c>
      <c r="AA326" s="65">
        <v>11</v>
      </c>
      <c r="AB326" s="127">
        <f t="shared" si="40"/>
        <v>483.33333333333331</v>
      </c>
      <c r="AC326" s="65"/>
      <c r="AD326" s="65"/>
      <c r="AE326" s="65"/>
      <c r="AF326" s="129">
        <f t="shared" si="41"/>
        <v>0</v>
      </c>
      <c r="AG326" s="129"/>
      <c r="AH326" s="129"/>
      <c r="AI326" s="115"/>
    </row>
    <row r="327" spans="1:35" ht="12.75" hidden="1" x14ac:dyDescent="0.25">
      <c r="A327" s="60" t="s">
        <v>48</v>
      </c>
      <c r="B327" s="118" t="str">
        <f>LOOKUP(Table2[[#This Row],[CODIGO]],SITIOS!A$2:A$24,SITIOS!B$2:B$24)</f>
        <v>Maíz Agua Bendita 1</v>
      </c>
      <c r="C327" s="61">
        <v>43752</v>
      </c>
      <c r="D327" s="121" t="str">
        <f t="shared" si="35"/>
        <v>oct-19</v>
      </c>
      <c r="E327" s="246" t="str">
        <f t="shared" si="36"/>
        <v>2019</v>
      </c>
      <c r="F327" s="62">
        <v>0.46875</v>
      </c>
      <c r="G327" s="63">
        <v>15</v>
      </c>
      <c r="H327" s="63">
        <v>11</v>
      </c>
      <c r="I327" s="63">
        <v>7.5</v>
      </c>
      <c r="J327" s="63">
        <v>7</v>
      </c>
      <c r="K327" s="63">
        <v>7.2</v>
      </c>
      <c r="L327" s="63">
        <f t="shared" si="37"/>
        <v>7.1</v>
      </c>
      <c r="M327" s="124">
        <f t="shared" si="38"/>
        <v>63.963963963963963</v>
      </c>
      <c r="N327" s="64">
        <v>1</v>
      </c>
      <c r="O327" s="64"/>
      <c r="P327" s="263">
        <f t="shared" si="39"/>
        <v>5</v>
      </c>
      <c r="Q327" s="66">
        <v>10</v>
      </c>
      <c r="R327" s="66">
        <v>20</v>
      </c>
      <c r="S327" s="270"/>
      <c r="T327" s="270"/>
      <c r="U327" s="62"/>
      <c r="V327" s="65"/>
      <c r="W327" s="65"/>
      <c r="X327" s="65"/>
      <c r="Y327" s="65"/>
      <c r="Z327" s="65"/>
      <c r="AA327" s="65"/>
      <c r="AB327" s="127" t="str">
        <f t="shared" si="40"/>
        <v/>
      </c>
      <c r="AC327" s="65"/>
      <c r="AD327" s="65"/>
      <c r="AE327" s="65"/>
      <c r="AF327" s="129" t="str">
        <f t="shared" si="41"/>
        <v/>
      </c>
      <c r="AG327" s="129"/>
      <c r="AH327" s="129"/>
      <c r="AI327" s="115"/>
    </row>
    <row r="328" spans="1:35" ht="12.75" hidden="1" x14ac:dyDescent="0.25">
      <c r="A328" s="60" t="s">
        <v>42</v>
      </c>
      <c r="B328" s="118" t="str">
        <f>LOOKUP(Table2[[#This Row],[CODIGO]],SITIOS!A$2:A$24,SITIOS!B$2:B$24)</f>
        <v>Planta de tratamiento (Antes)</v>
      </c>
      <c r="C328" s="61">
        <v>43753</v>
      </c>
      <c r="D328" s="121" t="str">
        <f t="shared" si="35"/>
        <v>oct-19</v>
      </c>
      <c r="E328" s="246" t="str">
        <f t="shared" si="36"/>
        <v>2019</v>
      </c>
      <c r="F328" s="62">
        <v>0.40277777777777773</v>
      </c>
      <c r="G328" s="63">
        <v>17</v>
      </c>
      <c r="H328" s="63">
        <v>14.5</v>
      </c>
      <c r="I328" s="63">
        <v>7</v>
      </c>
      <c r="J328" s="63">
        <v>6</v>
      </c>
      <c r="K328" s="63">
        <v>6</v>
      </c>
      <c r="L328" s="63">
        <f t="shared" si="37"/>
        <v>6</v>
      </c>
      <c r="M328" s="124">
        <f t="shared" si="38"/>
        <v>57.692307692307686</v>
      </c>
      <c r="N328" s="64">
        <v>2</v>
      </c>
      <c r="O328" s="64"/>
      <c r="P328" s="263">
        <f t="shared" si="39"/>
        <v>10</v>
      </c>
      <c r="Q328" s="66">
        <v>55</v>
      </c>
      <c r="R328" s="66">
        <v>30</v>
      </c>
      <c r="S328" s="270"/>
      <c r="T328" s="270"/>
      <c r="U328" s="62">
        <v>0.4145833333333333</v>
      </c>
      <c r="V328" s="65">
        <v>1</v>
      </c>
      <c r="W328" s="65">
        <v>40</v>
      </c>
      <c r="X328" s="65">
        <v>42.5</v>
      </c>
      <c r="Y328" s="65">
        <v>82</v>
      </c>
      <c r="Z328" s="65">
        <v>82</v>
      </c>
      <c r="AA328" s="65">
        <v>75</v>
      </c>
      <c r="AB328" s="127">
        <f t="shared" si="40"/>
        <v>7966.666666666667</v>
      </c>
      <c r="AC328" s="65">
        <v>300</v>
      </c>
      <c r="AD328" s="65">
        <v>267</v>
      </c>
      <c r="AE328" s="65">
        <v>272</v>
      </c>
      <c r="AF328" s="129">
        <f t="shared" si="41"/>
        <v>27966.666666666668</v>
      </c>
      <c r="AG328" s="129"/>
      <c r="AH328" s="129"/>
      <c r="AI328" s="115"/>
    </row>
    <row r="329" spans="1:35" ht="12.75" hidden="1" x14ac:dyDescent="0.25">
      <c r="A329" s="60" t="s">
        <v>43</v>
      </c>
      <c r="B329" s="118" t="str">
        <f>LOOKUP(Table2[[#This Row],[CODIGO]],SITIOS!A$2:A$24,SITIOS!B$2:B$24)</f>
        <v>Planta de tratamiento (Después)</v>
      </c>
      <c r="C329" s="61">
        <v>43753</v>
      </c>
      <c r="D329" s="121" t="str">
        <f t="shared" si="35"/>
        <v>oct-19</v>
      </c>
      <c r="E329" s="246" t="str">
        <f t="shared" si="36"/>
        <v>2019</v>
      </c>
      <c r="F329" s="62">
        <v>0.3576388888888889</v>
      </c>
      <c r="G329" s="63">
        <v>14</v>
      </c>
      <c r="H329" s="63">
        <v>14</v>
      </c>
      <c r="I329" s="63">
        <v>7</v>
      </c>
      <c r="J329" s="63">
        <v>6.4</v>
      </c>
      <c r="K329" s="63">
        <v>6.4</v>
      </c>
      <c r="L329" s="63">
        <f t="shared" si="37"/>
        <v>6.4</v>
      </c>
      <c r="M329" s="124">
        <f t="shared" si="38"/>
        <v>61.53846153846154</v>
      </c>
      <c r="N329" s="64">
        <v>3</v>
      </c>
      <c r="O329" s="64"/>
      <c r="P329" s="263">
        <f t="shared" si="39"/>
        <v>15</v>
      </c>
      <c r="Q329" s="66">
        <v>60</v>
      </c>
      <c r="R329" s="66">
        <v>30</v>
      </c>
      <c r="S329" s="270"/>
      <c r="T329" s="270"/>
      <c r="U329" s="62">
        <v>0.3923611111111111</v>
      </c>
      <c r="V329" s="65">
        <v>1</v>
      </c>
      <c r="W329" s="65">
        <v>40</v>
      </c>
      <c r="X329" s="65">
        <v>40</v>
      </c>
      <c r="Y329" s="65">
        <v>161</v>
      </c>
      <c r="Z329" s="65">
        <v>133</v>
      </c>
      <c r="AA329" s="65">
        <v>117</v>
      </c>
      <c r="AB329" s="127">
        <f t="shared" si="40"/>
        <v>13700</v>
      </c>
      <c r="AC329" s="65">
        <v>188</v>
      </c>
      <c r="AD329" s="65">
        <v>189</v>
      </c>
      <c r="AE329" s="65">
        <v>212</v>
      </c>
      <c r="AF329" s="129">
        <f t="shared" si="41"/>
        <v>19633.333333333336</v>
      </c>
      <c r="AG329" s="129"/>
      <c r="AH329" s="129"/>
      <c r="AI329" s="115"/>
    </row>
    <row r="330" spans="1:35" ht="12.75" hidden="1" x14ac:dyDescent="0.25">
      <c r="A330" s="60" t="s">
        <v>140</v>
      </c>
      <c r="B330" s="118" t="str">
        <f>LOOKUP(Table2[[#This Row],[CODIGO]],SITIOS!A$2:A$24,SITIOS!B$2:B$24)</f>
        <v>Antes del Hospital Amanalco</v>
      </c>
      <c r="C330" s="61">
        <v>43753</v>
      </c>
      <c r="D330" s="121" t="str">
        <f t="shared" si="35"/>
        <v>oct-19</v>
      </c>
      <c r="E330" s="246" t="str">
        <f t="shared" si="36"/>
        <v>2019</v>
      </c>
      <c r="F330" s="62">
        <v>0.47222222222222227</v>
      </c>
      <c r="G330" s="63">
        <v>19</v>
      </c>
      <c r="H330" s="63">
        <v>14.54</v>
      </c>
      <c r="I330" s="63">
        <v>7.5</v>
      </c>
      <c r="J330" s="63">
        <v>6.8</v>
      </c>
      <c r="K330" s="63">
        <v>6.8</v>
      </c>
      <c r="L330" s="63">
        <f t="shared" si="37"/>
        <v>6.8</v>
      </c>
      <c r="M330" s="124">
        <f t="shared" si="38"/>
        <v>65.384615384615387</v>
      </c>
      <c r="N330" s="64">
        <v>1</v>
      </c>
      <c r="O330" s="64"/>
      <c r="P330" s="263">
        <f t="shared" si="39"/>
        <v>5</v>
      </c>
      <c r="Q330" s="66">
        <v>45</v>
      </c>
      <c r="R330" s="66">
        <v>30</v>
      </c>
      <c r="S330" s="270"/>
      <c r="T330" s="270"/>
      <c r="U330" s="62">
        <v>0.48958333333333331</v>
      </c>
      <c r="V330" s="65">
        <v>1</v>
      </c>
      <c r="W330" s="65">
        <v>30</v>
      </c>
      <c r="X330" s="65">
        <v>40</v>
      </c>
      <c r="Y330" s="65">
        <v>0</v>
      </c>
      <c r="Z330" s="65">
        <v>0</v>
      </c>
      <c r="AA330" s="65">
        <v>1</v>
      </c>
      <c r="AB330" s="127">
        <f t="shared" si="40"/>
        <v>33.333333333333329</v>
      </c>
      <c r="AC330" s="65">
        <v>42</v>
      </c>
      <c r="AD330" s="65">
        <v>53</v>
      </c>
      <c r="AE330" s="65">
        <v>56</v>
      </c>
      <c r="AF330" s="129">
        <f t="shared" si="41"/>
        <v>5033.3333333333339</v>
      </c>
      <c r="AG330" s="129"/>
      <c r="AH330" s="129"/>
      <c r="AI330" s="115"/>
    </row>
    <row r="331" spans="1:35" ht="12.75" hidden="1" x14ac:dyDescent="0.25">
      <c r="A331" s="60" t="s">
        <v>56</v>
      </c>
      <c r="B331" s="118" t="str">
        <f>LOOKUP(Table2[[#This Row],[CODIGO]],SITIOS!A$2:A$24,SITIOS!B$2:B$24)</f>
        <v>El Recodo (Después del Hospital)</v>
      </c>
      <c r="C331" s="61">
        <v>43753</v>
      </c>
      <c r="D331" s="121" t="str">
        <f t="shared" si="35"/>
        <v>oct-19</v>
      </c>
      <c r="E331" s="246" t="str">
        <f t="shared" si="36"/>
        <v>2019</v>
      </c>
      <c r="F331" s="62">
        <v>0.44097222222222227</v>
      </c>
      <c r="G331" s="63">
        <v>16</v>
      </c>
      <c r="H331" s="63">
        <v>14</v>
      </c>
      <c r="I331" s="63">
        <v>7</v>
      </c>
      <c r="J331" s="63">
        <v>6.8</v>
      </c>
      <c r="K331" s="63">
        <v>6.8</v>
      </c>
      <c r="L331" s="63">
        <f t="shared" si="37"/>
        <v>6.8</v>
      </c>
      <c r="M331" s="124">
        <f t="shared" si="38"/>
        <v>65.384615384615387</v>
      </c>
      <c r="N331" s="64">
        <v>1</v>
      </c>
      <c r="O331" s="64"/>
      <c r="P331" s="263">
        <f t="shared" si="39"/>
        <v>5</v>
      </c>
      <c r="Q331" s="66">
        <v>55</v>
      </c>
      <c r="R331" s="66">
        <v>30</v>
      </c>
      <c r="S331" s="270"/>
      <c r="T331" s="270"/>
      <c r="U331" s="62">
        <v>0.4548611111111111</v>
      </c>
      <c r="V331" s="65">
        <v>1</v>
      </c>
      <c r="W331" s="65">
        <v>30</v>
      </c>
      <c r="X331" s="65">
        <v>40</v>
      </c>
      <c r="Y331" s="65">
        <v>202</v>
      </c>
      <c r="Z331" s="65">
        <v>160</v>
      </c>
      <c r="AA331" s="65">
        <v>220</v>
      </c>
      <c r="AB331" s="127">
        <f t="shared" si="40"/>
        <v>19400</v>
      </c>
      <c r="AC331" s="65">
        <v>82</v>
      </c>
      <c r="AD331" s="65">
        <v>94</v>
      </c>
      <c r="AE331" s="65">
        <v>74</v>
      </c>
      <c r="AF331" s="129">
        <f t="shared" si="41"/>
        <v>8333.3333333333321</v>
      </c>
      <c r="AG331" s="129"/>
      <c r="AH331" s="129"/>
      <c r="AI331" s="115"/>
    </row>
    <row r="332" spans="1:35" ht="12.75" hidden="1" x14ac:dyDescent="0.25">
      <c r="A332" s="60" t="s">
        <v>45</v>
      </c>
      <c r="B332" s="118" t="str">
        <f>LOOKUP(Table2[[#This Row],[CODIGO]],SITIOS!A$2:A$24,SITIOS!B$2:B$24)</f>
        <v>Haba San Lucas 2</v>
      </c>
      <c r="C332" s="61">
        <v>43753</v>
      </c>
      <c r="D332" s="121" t="str">
        <f t="shared" si="35"/>
        <v>oct-19</v>
      </c>
      <c r="E332" s="246" t="str">
        <f t="shared" si="36"/>
        <v>2019</v>
      </c>
      <c r="F332" s="62">
        <v>0.5625</v>
      </c>
      <c r="G332" s="63">
        <v>19</v>
      </c>
      <c r="H332" s="63">
        <v>14</v>
      </c>
      <c r="I332" s="63">
        <v>7</v>
      </c>
      <c r="J332" s="63">
        <v>6.4</v>
      </c>
      <c r="K332" s="63">
        <v>6.6</v>
      </c>
      <c r="L332" s="63">
        <f t="shared" si="37"/>
        <v>6.5</v>
      </c>
      <c r="M332" s="124">
        <f t="shared" si="38"/>
        <v>62.5</v>
      </c>
      <c r="N332" s="64">
        <v>2</v>
      </c>
      <c r="O332" s="64"/>
      <c r="P332" s="263">
        <f t="shared" si="39"/>
        <v>10</v>
      </c>
      <c r="Q332" s="66">
        <v>55</v>
      </c>
      <c r="R332" s="66">
        <v>30</v>
      </c>
      <c r="S332" s="270"/>
      <c r="T332" s="270"/>
      <c r="U332" s="62"/>
      <c r="V332" s="65"/>
      <c r="W332" s="65"/>
      <c r="X332" s="65"/>
      <c r="Y332" s="65"/>
      <c r="Z332" s="65"/>
      <c r="AA332" s="65"/>
      <c r="AB332" s="127" t="str">
        <f t="shared" si="40"/>
        <v/>
      </c>
      <c r="AC332" s="65"/>
      <c r="AD332" s="65"/>
      <c r="AE332" s="65"/>
      <c r="AF332" s="129" t="str">
        <f t="shared" si="41"/>
        <v/>
      </c>
      <c r="AG332" s="129"/>
      <c r="AH332" s="129"/>
      <c r="AI332" s="115"/>
    </row>
    <row r="333" spans="1:35" ht="12.75" hidden="1" x14ac:dyDescent="0.25">
      <c r="A333" s="60" t="s">
        <v>168</v>
      </c>
      <c r="B333" s="118" t="str">
        <f>LOOKUP(Table2[[#This Row],[CODIGO]],SITIOS!A$2:A$24,SITIOS!B$2:B$24)</f>
        <v>Haba San Lucas 3</v>
      </c>
      <c r="C333" s="61">
        <v>43753</v>
      </c>
      <c r="D333" s="121" t="str">
        <f t="shared" si="35"/>
        <v>oct-19</v>
      </c>
      <c r="E333" s="246" t="str">
        <f t="shared" si="36"/>
        <v>2019</v>
      </c>
      <c r="F333" s="62">
        <v>0.61805555555555558</v>
      </c>
      <c r="G333" s="63">
        <v>17</v>
      </c>
      <c r="H333" s="63">
        <v>14</v>
      </c>
      <c r="I333" s="63">
        <v>7</v>
      </c>
      <c r="J333" s="63">
        <v>6.8</v>
      </c>
      <c r="K333" s="63">
        <v>6.6</v>
      </c>
      <c r="L333" s="63">
        <f t="shared" si="37"/>
        <v>6.6999999999999993</v>
      </c>
      <c r="M333" s="124">
        <f t="shared" si="38"/>
        <v>64.42307692307692</v>
      </c>
      <c r="N333" s="64">
        <v>4</v>
      </c>
      <c r="O333" s="64"/>
      <c r="P333" s="263">
        <f t="shared" si="39"/>
        <v>20</v>
      </c>
      <c r="Q333" s="66">
        <v>55</v>
      </c>
      <c r="R333" s="66">
        <v>30</v>
      </c>
      <c r="S333" s="270"/>
      <c r="T333" s="270"/>
      <c r="U333" s="62">
        <v>0.63194444444444442</v>
      </c>
      <c r="V333" s="65">
        <v>2</v>
      </c>
      <c r="W333" s="65">
        <v>30</v>
      </c>
      <c r="X333" s="65">
        <v>40</v>
      </c>
      <c r="Y333" s="65">
        <v>23</v>
      </c>
      <c r="Z333" s="65">
        <v>35</v>
      </c>
      <c r="AA333" s="65">
        <v>42</v>
      </c>
      <c r="AB333" s="127">
        <f t="shared" si="40"/>
        <v>1666.6666666666667</v>
      </c>
      <c r="AC333" s="65">
        <v>198</v>
      </c>
      <c r="AD333" s="65">
        <v>240</v>
      </c>
      <c r="AE333" s="65">
        <v>221</v>
      </c>
      <c r="AF333" s="129">
        <f t="shared" si="41"/>
        <v>10983.333333333332</v>
      </c>
      <c r="AG333" s="129"/>
      <c r="AH333" s="129"/>
      <c r="AI333" s="115"/>
    </row>
    <row r="334" spans="1:35" ht="12.75" hidden="1" x14ac:dyDescent="0.25">
      <c r="A334" s="60" t="s">
        <v>46</v>
      </c>
      <c r="B334" s="118" t="str">
        <f>LOOKUP(Table2[[#This Row],[CODIGO]],SITIOS!A$2:A$24,SITIOS!B$2:B$24)</f>
        <v>Haba Rincón de Guadalupe 1</v>
      </c>
      <c r="C334" s="61">
        <v>43753</v>
      </c>
      <c r="D334" s="121" t="str">
        <f t="shared" si="35"/>
        <v>oct-19</v>
      </c>
      <c r="E334" s="246" t="str">
        <f t="shared" si="36"/>
        <v>2019</v>
      </c>
      <c r="F334" s="62">
        <v>0.46180555555555558</v>
      </c>
      <c r="G334" s="63">
        <v>14</v>
      </c>
      <c r="H334" s="63">
        <v>12</v>
      </c>
      <c r="I334" s="63">
        <v>7</v>
      </c>
      <c r="J334" s="63">
        <v>7.4</v>
      </c>
      <c r="K334" s="63">
        <v>7.4</v>
      </c>
      <c r="L334" s="63">
        <f t="shared" si="37"/>
        <v>7.4</v>
      </c>
      <c r="M334" s="124">
        <f t="shared" si="38"/>
        <v>67.889908256880744</v>
      </c>
      <c r="N334" s="64">
        <v>1</v>
      </c>
      <c r="O334" s="64"/>
      <c r="P334" s="263">
        <f t="shared" si="39"/>
        <v>5</v>
      </c>
      <c r="Q334" s="66">
        <v>45</v>
      </c>
      <c r="R334" s="66">
        <v>30</v>
      </c>
      <c r="S334" s="270"/>
      <c r="T334" s="270"/>
      <c r="U334" s="62"/>
      <c r="V334" s="65"/>
      <c r="W334" s="65"/>
      <c r="X334" s="65"/>
      <c r="Y334" s="65"/>
      <c r="Z334" s="65"/>
      <c r="AA334" s="65"/>
      <c r="AB334" s="127" t="str">
        <f t="shared" si="40"/>
        <v/>
      </c>
      <c r="AC334" s="65"/>
      <c r="AD334" s="65"/>
      <c r="AE334" s="65"/>
      <c r="AF334" s="129" t="str">
        <f t="shared" si="41"/>
        <v/>
      </c>
      <c r="AG334" s="129"/>
      <c r="AH334" s="129"/>
      <c r="AI334" s="115"/>
    </row>
    <row r="335" spans="1:35" ht="12.75" hidden="1" x14ac:dyDescent="0.25">
      <c r="A335" s="60" t="s">
        <v>47</v>
      </c>
      <c r="B335" s="118" t="str">
        <f>LOOKUP(Table2[[#This Row],[CODIGO]],SITIOS!A$2:A$24,SITIOS!B$2:B$24)</f>
        <v>Haba Rincón de Guadalupe 2</v>
      </c>
      <c r="C335" s="61">
        <v>43753</v>
      </c>
      <c r="D335" s="121" t="str">
        <f t="shared" si="35"/>
        <v>oct-19</v>
      </c>
      <c r="E335" s="246" t="str">
        <f t="shared" si="36"/>
        <v>2019</v>
      </c>
      <c r="F335" s="62">
        <v>0.4145833333333333</v>
      </c>
      <c r="G335" s="63">
        <v>12</v>
      </c>
      <c r="H335" s="63">
        <v>12</v>
      </c>
      <c r="I335" s="63">
        <v>7</v>
      </c>
      <c r="J335" s="63">
        <v>7</v>
      </c>
      <c r="K335" s="63">
        <v>7</v>
      </c>
      <c r="L335" s="63">
        <f t="shared" si="37"/>
        <v>7</v>
      </c>
      <c r="M335" s="124">
        <f t="shared" si="38"/>
        <v>64.220183486238525</v>
      </c>
      <c r="N335" s="64">
        <v>1</v>
      </c>
      <c r="O335" s="64"/>
      <c r="P335" s="263">
        <f t="shared" si="39"/>
        <v>5</v>
      </c>
      <c r="Q335" s="66">
        <v>50</v>
      </c>
      <c r="R335" s="66">
        <v>40</v>
      </c>
      <c r="S335" s="270"/>
      <c r="T335" s="270"/>
      <c r="U335" s="62">
        <v>0.43055555555555558</v>
      </c>
      <c r="V335" s="65">
        <v>2</v>
      </c>
      <c r="W335" s="65">
        <v>30</v>
      </c>
      <c r="X335" s="65">
        <v>40</v>
      </c>
      <c r="Y335" s="65">
        <v>3</v>
      </c>
      <c r="Z335" s="65">
        <v>2</v>
      </c>
      <c r="AA335" s="65">
        <v>2</v>
      </c>
      <c r="AB335" s="127">
        <f t="shared" si="40"/>
        <v>116.66666666666667</v>
      </c>
      <c r="AC335" s="65">
        <v>67</v>
      </c>
      <c r="AD335" s="65">
        <v>74</v>
      </c>
      <c r="AE335" s="65">
        <v>53</v>
      </c>
      <c r="AF335" s="129">
        <f t="shared" si="41"/>
        <v>3233.3333333333335</v>
      </c>
      <c r="AG335" s="129"/>
      <c r="AH335" s="129"/>
      <c r="AI335" s="115"/>
    </row>
    <row r="336" spans="1:35" ht="12.75" hidden="1" x14ac:dyDescent="0.25">
      <c r="A336" s="60" t="s">
        <v>42</v>
      </c>
      <c r="B336" s="118" t="str">
        <f>LOOKUP(Table2[[#This Row],[CODIGO]],SITIOS!A$2:A$24,SITIOS!B$2:B$24)</f>
        <v>Planta de tratamiento (Antes)</v>
      </c>
      <c r="C336" s="61">
        <v>43776</v>
      </c>
      <c r="D336" s="121" t="str">
        <f t="shared" si="35"/>
        <v>nov-19</v>
      </c>
      <c r="E336" s="246" t="str">
        <f t="shared" si="36"/>
        <v>2019</v>
      </c>
      <c r="F336" s="62">
        <v>0.63888888888888895</v>
      </c>
      <c r="G336" s="63">
        <v>22</v>
      </c>
      <c r="H336" s="63">
        <v>15</v>
      </c>
      <c r="I336" s="63">
        <v>7</v>
      </c>
      <c r="J336" s="63">
        <v>5.8</v>
      </c>
      <c r="K336" s="63">
        <v>5.8</v>
      </c>
      <c r="L336" s="63">
        <f t="shared" si="37"/>
        <v>5.8</v>
      </c>
      <c r="M336" s="124">
        <f t="shared" si="38"/>
        <v>56.862745098039213</v>
      </c>
      <c r="N336" s="64">
        <v>4</v>
      </c>
      <c r="O336" s="64"/>
      <c r="P336" s="263">
        <f t="shared" si="39"/>
        <v>20</v>
      </c>
      <c r="Q336" s="66">
        <v>55</v>
      </c>
      <c r="R336" s="66">
        <v>40</v>
      </c>
      <c r="S336" s="270"/>
      <c r="T336" s="270"/>
      <c r="U336" s="62">
        <v>0.65277777777777779</v>
      </c>
      <c r="V336" s="65">
        <v>1</v>
      </c>
      <c r="W336" s="65">
        <v>33</v>
      </c>
      <c r="X336" s="65">
        <v>39</v>
      </c>
      <c r="Y336" s="65">
        <v>79</v>
      </c>
      <c r="Z336" s="65">
        <v>54</v>
      </c>
      <c r="AA336" s="65">
        <v>59</v>
      </c>
      <c r="AB336" s="127">
        <f t="shared" si="40"/>
        <v>6400</v>
      </c>
      <c r="AC336" s="65">
        <v>36</v>
      </c>
      <c r="AD336" s="65">
        <v>16</v>
      </c>
      <c r="AE336" s="65">
        <v>20</v>
      </c>
      <c r="AF336" s="129">
        <f t="shared" si="41"/>
        <v>2400</v>
      </c>
      <c r="AG336" s="129"/>
      <c r="AH336" s="129"/>
      <c r="AI336" s="115"/>
    </row>
    <row r="337" spans="1:35" ht="12.75" hidden="1" x14ac:dyDescent="0.25">
      <c r="A337" s="60" t="s">
        <v>43</v>
      </c>
      <c r="B337" s="118" t="str">
        <f>LOOKUP(Table2[[#This Row],[CODIGO]],SITIOS!A$2:A$24,SITIOS!B$2:B$24)</f>
        <v>Planta de tratamiento (Después)</v>
      </c>
      <c r="C337" s="61">
        <v>43776</v>
      </c>
      <c r="D337" s="121" t="str">
        <f t="shared" si="35"/>
        <v>nov-19</v>
      </c>
      <c r="E337" s="246" t="str">
        <f t="shared" si="36"/>
        <v>2019</v>
      </c>
      <c r="F337" s="62">
        <v>0.56180555555555556</v>
      </c>
      <c r="G337" s="63">
        <v>25</v>
      </c>
      <c r="H337" s="63">
        <v>16</v>
      </c>
      <c r="I337" s="63">
        <v>7</v>
      </c>
      <c r="J337" s="63">
        <v>5.6</v>
      </c>
      <c r="K337" s="63">
        <v>5.6</v>
      </c>
      <c r="L337" s="63">
        <f t="shared" si="37"/>
        <v>5.6</v>
      </c>
      <c r="M337" s="124">
        <f t="shared" si="38"/>
        <v>55.999999999999993</v>
      </c>
      <c r="N337" s="64">
        <v>6</v>
      </c>
      <c r="O337" s="64"/>
      <c r="P337" s="263">
        <f t="shared" si="39"/>
        <v>30</v>
      </c>
      <c r="Q337" s="66">
        <v>55</v>
      </c>
      <c r="R337" s="66">
        <v>40</v>
      </c>
      <c r="S337" s="270"/>
      <c r="T337" s="270"/>
      <c r="U337" s="62">
        <v>0.3034722222222222</v>
      </c>
      <c r="V337" s="65">
        <v>1</v>
      </c>
      <c r="W337" s="65">
        <v>33</v>
      </c>
      <c r="X337" s="65">
        <v>39</v>
      </c>
      <c r="Y337" s="65">
        <v>72</v>
      </c>
      <c r="Z337" s="65">
        <v>59</v>
      </c>
      <c r="AA337" s="65">
        <v>42</v>
      </c>
      <c r="AB337" s="127">
        <f t="shared" si="40"/>
        <v>5766.6666666666661</v>
      </c>
      <c r="AC337" s="65">
        <v>31</v>
      </c>
      <c r="AD337" s="65">
        <v>15</v>
      </c>
      <c r="AE337" s="65">
        <v>6</v>
      </c>
      <c r="AF337" s="129">
        <f t="shared" si="41"/>
        <v>1733.3333333333333</v>
      </c>
      <c r="AG337" s="129"/>
      <c r="AH337" s="129"/>
      <c r="AI337" s="115"/>
    </row>
    <row r="338" spans="1:35" ht="12.75" hidden="1" x14ac:dyDescent="0.25">
      <c r="A338" s="60" t="s">
        <v>46</v>
      </c>
      <c r="B338" s="118" t="str">
        <f>LOOKUP(Table2[[#This Row],[CODIGO]],SITIOS!A$2:A$24,SITIOS!B$2:B$24)</f>
        <v>Haba Rincón de Guadalupe 1</v>
      </c>
      <c r="C338" s="61">
        <v>43776</v>
      </c>
      <c r="D338" s="121" t="str">
        <f t="shared" si="35"/>
        <v>nov-19</v>
      </c>
      <c r="E338" s="246" t="str">
        <f t="shared" si="36"/>
        <v>2019</v>
      </c>
      <c r="F338" s="62">
        <v>0.56944444444444442</v>
      </c>
      <c r="G338" s="63">
        <v>18</v>
      </c>
      <c r="H338" s="63">
        <v>13</v>
      </c>
      <c r="I338" s="63">
        <v>8</v>
      </c>
      <c r="J338" s="63">
        <v>7.2</v>
      </c>
      <c r="K338" s="63">
        <v>7.2</v>
      </c>
      <c r="L338" s="63">
        <f t="shared" si="37"/>
        <v>7.2</v>
      </c>
      <c r="M338" s="124">
        <f t="shared" si="38"/>
        <v>67.924528301886795</v>
      </c>
      <c r="N338" s="64">
        <v>2</v>
      </c>
      <c r="O338" s="64"/>
      <c r="P338" s="263">
        <f t="shared" si="39"/>
        <v>10</v>
      </c>
      <c r="Q338" s="66">
        <v>35</v>
      </c>
      <c r="R338" s="66">
        <v>30</v>
      </c>
      <c r="S338" s="270"/>
      <c r="T338" s="270"/>
      <c r="U338" s="62"/>
      <c r="V338" s="65"/>
      <c r="W338" s="65"/>
      <c r="X338" s="65"/>
      <c r="Y338" s="65"/>
      <c r="Z338" s="65"/>
      <c r="AA338" s="65"/>
      <c r="AB338" s="127" t="str">
        <f t="shared" si="40"/>
        <v/>
      </c>
      <c r="AC338" s="65"/>
      <c r="AD338" s="65"/>
      <c r="AE338" s="65"/>
      <c r="AF338" s="129" t="str">
        <f t="shared" si="41"/>
        <v/>
      </c>
      <c r="AG338" s="129"/>
      <c r="AH338" s="129"/>
      <c r="AI338" s="115"/>
    </row>
    <row r="339" spans="1:35" ht="12.75" hidden="1" x14ac:dyDescent="0.25">
      <c r="A339" s="60" t="s">
        <v>47</v>
      </c>
      <c r="B339" s="118" t="str">
        <f>LOOKUP(Table2[[#This Row],[CODIGO]],SITIOS!A$2:A$24,SITIOS!B$2:B$24)</f>
        <v>Haba Rincón de Guadalupe 2</v>
      </c>
      <c r="C339" s="61">
        <v>43776</v>
      </c>
      <c r="D339" s="121" t="str">
        <f t="shared" si="35"/>
        <v>nov-19</v>
      </c>
      <c r="E339" s="246" t="str">
        <f t="shared" si="36"/>
        <v>2019</v>
      </c>
      <c r="F339" s="62">
        <v>0.55902777777777779</v>
      </c>
      <c r="G339" s="63">
        <v>22</v>
      </c>
      <c r="H339" s="63">
        <v>13</v>
      </c>
      <c r="I339" s="63">
        <v>7</v>
      </c>
      <c r="J339" s="63">
        <v>6.6</v>
      </c>
      <c r="K339" s="63">
        <v>6.96</v>
      </c>
      <c r="L339" s="63">
        <f t="shared" si="37"/>
        <v>6.7799999999999994</v>
      </c>
      <c r="M339" s="124">
        <f t="shared" si="38"/>
        <v>63.96226415094339</v>
      </c>
      <c r="N339" s="64">
        <v>3</v>
      </c>
      <c r="O339" s="64"/>
      <c r="P339" s="263">
        <f t="shared" si="39"/>
        <v>15</v>
      </c>
      <c r="Q339" s="66">
        <v>50</v>
      </c>
      <c r="R339" s="66">
        <v>30</v>
      </c>
      <c r="S339" s="270"/>
      <c r="T339" s="270"/>
      <c r="U339" s="62">
        <v>0.625</v>
      </c>
      <c r="V339" s="65">
        <v>2</v>
      </c>
      <c r="W339" s="65">
        <v>33</v>
      </c>
      <c r="X339" s="65">
        <v>39</v>
      </c>
      <c r="Y339" s="65">
        <v>3</v>
      </c>
      <c r="Z339" s="65">
        <v>1</v>
      </c>
      <c r="AA339" s="65">
        <v>2</v>
      </c>
      <c r="AB339" s="127">
        <f t="shared" si="40"/>
        <v>100</v>
      </c>
      <c r="AC339" s="65">
        <v>6</v>
      </c>
      <c r="AD339" s="65">
        <v>10</v>
      </c>
      <c r="AE339" s="65">
        <v>2</v>
      </c>
      <c r="AF339" s="129">
        <f t="shared" si="41"/>
        <v>300</v>
      </c>
      <c r="AG339" s="129"/>
      <c r="AH339" s="129"/>
      <c r="AI339" s="115"/>
    </row>
    <row r="340" spans="1:35" ht="12.75" hidden="1" x14ac:dyDescent="0.25">
      <c r="A340" s="60" t="s">
        <v>45</v>
      </c>
      <c r="B340" s="118" t="str">
        <f>LOOKUP(Table2[[#This Row],[CODIGO]],SITIOS!A$2:A$24,SITIOS!B$2:B$24)</f>
        <v>Haba San Lucas 2</v>
      </c>
      <c r="C340" s="61">
        <v>43776</v>
      </c>
      <c r="D340" s="121" t="str">
        <f t="shared" si="35"/>
        <v>nov-19</v>
      </c>
      <c r="E340" s="246" t="str">
        <f t="shared" si="36"/>
        <v>2019</v>
      </c>
      <c r="F340" s="62">
        <v>6.9444444444444434E-2</v>
      </c>
      <c r="G340" s="63">
        <v>18</v>
      </c>
      <c r="H340" s="63">
        <v>15</v>
      </c>
      <c r="I340" s="63">
        <v>7.5</v>
      </c>
      <c r="J340" s="63">
        <v>7.4</v>
      </c>
      <c r="K340" s="63">
        <v>7</v>
      </c>
      <c r="L340" s="63">
        <f t="shared" si="37"/>
        <v>7.2</v>
      </c>
      <c r="M340" s="124">
        <f t="shared" si="38"/>
        <v>70.588235294117652</v>
      </c>
      <c r="N340" s="64">
        <v>3</v>
      </c>
      <c r="O340" s="64"/>
      <c r="P340" s="263">
        <f t="shared" si="39"/>
        <v>15</v>
      </c>
      <c r="Q340" s="66">
        <v>65</v>
      </c>
      <c r="R340" s="66">
        <v>40</v>
      </c>
      <c r="S340" s="270"/>
      <c r="T340" s="270"/>
      <c r="U340" s="62"/>
      <c r="V340" s="65"/>
      <c r="W340" s="65"/>
      <c r="X340" s="65"/>
      <c r="Y340" s="65"/>
      <c r="Z340" s="65"/>
      <c r="AA340" s="65"/>
      <c r="AB340" s="127" t="str">
        <f t="shared" si="40"/>
        <v/>
      </c>
      <c r="AC340" s="65"/>
      <c r="AD340" s="65"/>
      <c r="AE340" s="65"/>
      <c r="AF340" s="129" t="str">
        <f t="shared" si="41"/>
        <v/>
      </c>
      <c r="AG340" s="129"/>
      <c r="AH340" s="129"/>
      <c r="AI340" s="115"/>
    </row>
    <row r="341" spans="1:35" ht="12.75" hidden="1" x14ac:dyDescent="0.25">
      <c r="A341" s="60" t="s">
        <v>42</v>
      </c>
      <c r="B341" s="118" t="str">
        <f>LOOKUP(Table2[[#This Row],[CODIGO]],SITIOS!A$2:A$24,SITIOS!B$2:B$24)</f>
        <v>Planta de tratamiento (Antes)</v>
      </c>
      <c r="C341" s="61">
        <v>43777</v>
      </c>
      <c r="D341" s="121" t="str">
        <f t="shared" si="35"/>
        <v>nov-19</v>
      </c>
      <c r="E341" s="246" t="str">
        <f t="shared" si="36"/>
        <v>2019</v>
      </c>
      <c r="F341" s="62">
        <v>0.38541666666666669</v>
      </c>
      <c r="G341" s="63">
        <v>17</v>
      </c>
      <c r="H341" s="63">
        <v>14</v>
      </c>
      <c r="I341" s="63">
        <v>7</v>
      </c>
      <c r="J341" s="63">
        <v>6.6</v>
      </c>
      <c r="K341" s="63">
        <v>6.4</v>
      </c>
      <c r="L341" s="63">
        <f t="shared" si="37"/>
        <v>6.5</v>
      </c>
      <c r="M341" s="124">
        <f t="shared" si="38"/>
        <v>62.5</v>
      </c>
      <c r="N341" s="64">
        <v>2</v>
      </c>
      <c r="O341" s="64"/>
      <c r="P341" s="263">
        <f t="shared" si="39"/>
        <v>10</v>
      </c>
      <c r="Q341" s="66">
        <v>75</v>
      </c>
      <c r="R341" s="66">
        <v>50</v>
      </c>
      <c r="S341" s="270">
        <v>1.1000000000000001</v>
      </c>
      <c r="T341" s="270">
        <v>0.5</v>
      </c>
      <c r="U341" s="62">
        <v>0.41319444444444442</v>
      </c>
      <c r="V341" s="65">
        <v>1</v>
      </c>
      <c r="W341" s="65">
        <v>34</v>
      </c>
      <c r="X341" s="65">
        <v>41</v>
      </c>
      <c r="Y341" s="65">
        <v>84</v>
      </c>
      <c r="Z341" s="65">
        <v>91</v>
      </c>
      <c r="AA341" s="65">
        <v>109</v>
      </c>
      <c r="AB341" s="127">
        <f t="shared" si="40"/>
        <v>9466.6666666666679</v>
      </c>
      <c r="AC341" s="65"/>
      <c r="AD341" s="65"/>
      <c r="AE341" s="65"/>
      <c r="AF341" s="129">
        <f t="shared" si="41"/>
        <v>0</v>
      </c>
      <c r="AG341" s="129"/>
      <c r="AH341" s="129"/>
      <c r="AI341" s="115"/>
    </row>
    <row r="342" spans="1:35" ht="12.75" hidden="1" x14ac:dyDescent="0.25">
      <c r="A342" s="60" t="s">
        <v>43</v>
      </c>
      <c r="B342" s="118" t="str">
        <f>LOOKUP(Table2[[#This Row],[CODIGO]],SITIOS!A$2:A$24,SITIOS!B$2:B$24)</f>
        <v>Planta de tratamiento (Después)</v>
      </c>
      <c r="C342" s="61">
        <v>43777</v>
      </c>
      <c r="D342" s="121" t="str">
        <f t="shared" si="35"/>
        <v>nov-19</v>
      </c>
      <c r="E342" s="246" t="str">
        <f t="shared" si="36"/>
        <v>2019</v>
      </c>
      <c r="F342" s="62">
        <v>0.4201388888888889</v>
      </c>
      <c r="G342" s="63">
        <v>16</v>
      </c>
      <c r="H342" s="63">
        <v>14</v>
      </c>
      <c r="I342" s="63">
        <v>7</v>
      </c>
      <c r="J342" s="63">
        <v>6</v>
      </c>
      <c r="K342" s="63">
        <v>6</v>
      </c>
      <c r="L342" s="63">
        <f t="shared" si="37"/>
        <v>6</v>
      </c>
      <c r="M342" s="124">
        <f t="shared" si="38"/>
        <v>57.692307692307686</v>
      </c>
      <c r="N342" s="64">
        <v>2</v>
      </c>
      <c r="O342" s="64"/>
      <c r="P342" s="263">
        <f t="shared" si="39"/>
        <v>10</v>
      </c>
      <c r="Q342" s="66">
        <v>90</v>
      </c>
      <c r="R342" s="66">
        <v>40</v>
      </c>
      <c r="S342" s="270">
        <v>1.1000000000000001</v>
      </c>
      <c r="T342" s="270">
        <v>0.5</v>
      </c>
      <c r="U342" s="62">
        <v>0.44097222222222227</v>
      </c>
      <c r="V342" s="65">
        <v>1</v>
      </c>
      <c r="W342" s="65">
        <v>34</v>
      </c>
      <c r="X342" s="65">
        <v>41</v>
      </c>
      <c r="Y342" s="65">
        <v>276</v>
      </c>
      <c r="Z342" s="65">
        <v>264</v>
      </c>
      <c r="AA342" s="65">
        <v>220</v>
      </c>
      <c r="AB342" s="127">
        <f t="shared" si="40"/>
        <v>25333.333333333336</v>
      </c>
      <c r="AC342" s="65">
        <v>23</v>
      </c>
      <c r="AD342" s="65">
        <v>28</v>
      </c>
      <c r="AE342" s="65">
        <v>26</v>
      </c>
      <c r="AF342" s="129">
        <f t="shared" si="41"/>
        <v>2566.666666666667</v>
      </c>
      <c r="AG342" s="129"/>
      <c r="AH342" s="129"/>
      <c r="AI342" s="115"/>
    </row>
    <row r="343" spans="1:35" ht="12.75" hidden="1" x14ac:dyDescent="0.25">
      <c r="A343" s="60" t="s">
        <v>168</v>
      </c>
      <c r="B343" s="118" t="str">
        <f>LOOKUP(Table2[[#This Row],[CODIGO]],SITIOS!A$2:A$24,SITIOS!B$2:B$24)</f>
        <v>Haba San Lucas 3</v>
      </c>
      <c r="C343" s="61">
        <v>43777</v>
      </c>
      <c r="D343" s="121" t="str">
        <f t="shared" si="35"/>
        <v>nov-19</v>
      </c>
      <c r="E343" s="246" t="str">
        <f t="shared" si="36"/>
        <v>2019</v>
      </c>
      <c r="F343" s="62">
        <v>7.7083333333333337E-2</v>
      </c>
      <c r="G343" s="63">
        <v>18.5</v>
      </c>
      <c r="H343" s="63">
        <v>14</v>
      </c>
      <c r="I343" s="63">
        <v>7</v>
      </c>
      <c r="J343" s="63">
        <v>6.2</v>
      </c>
      <c r="K343" s="63">
        <v>6.4</v>
      </c>
      <c r="L343" s="63">
        <f t="shared" si="37"/>
        <v>6.3000000000000007</v>
      </c>
      <c r="M343" s="124">
        <f t="shared" si="38"/>
        <v>60.57692307692308</v>
      </c>
      <c r="N343" s="64">
        <v>3</v>
      </c>
      <c r="O343" s="64"/>
      <c r="P343" s="263">
        <f t="shared" si="39"/>
        <v>15</v>
      </c>
      <c r="Q343" s="66">
        <v>35</v>
      </c>
      <c r="R343" s="66">
        <v>40</v>
      </c>
      <c r="S343" s="270"/>
      <c r="T343" s="270"/>
      <c r="U343" s="62">
        <v>0.1076388888888889</v>
      </c>
      <c r="V343" s="65">
        <v>2</v>
      </c>
      <c r="W343" s="65">
        <v>33</v>
      </c>
      <c r="X343" s="65">
        <v>39</v>
      </c>
      <c r="Y343" s="65">
        <v>15</v>
      </c>
      <c r="Z343" s="65">
        <v>16</v>
      </c>
      <c r="AA343" s="65">
        <v>0</v>
      </c>
      <c r="AB343" s="127">
        <f t="shared" si="40"/>
        <v>516.66666666666674</v>
      </c>
      <c r="AC343" s="65">
        <v>61</v>
      </c>
      <c r="AD343" s="65">
        <v>45</v>
      </c>
      <c r="AE343" s="65">
        <v>0</v>
      </c>
      <c r="AF343" s="129">
        <f t="shared" si="41"/>
        <v>1766.6666666666667</v>
      </c>
      <c r="AG343" s="129"/>
      <c r="AH343" s="129"/>
      <c r="AI343" s="115"/>
    </row>
    <row r="344" spans="1:35" ht="12.75" hidden="1" x14ac:dyDescent="0.25">
      <c r="A344" s="60" t="s">
        <v>56</v>
      </c>
      <c r="B344" s="118" t="str">
        <f>LOOKUP(Table2[[#This Row],[CODIGO]],SITIOS!A$2:A$24,SITIOS!B$2:B$24)</f>
        <v>El Recodo (Después del Hospital)</v>
      </c>
      <c r="C344" s="61">
        <v>43777</v>
      </c>
      <c r="D344" s="121" t="str">
        <f t="shared" si="35"/>
        <v>nov-19</v>
      </c>
      <c r="E344" s="246" t="str">
        <f t="shared" si="36"/>
        <v>2019</v>
      </c>
      <c r="F344" s="62">
        <v>0.38263888888888892</v>
      </c>
      <c r="G344" s="63">
        <v>15</v>
      </c>
      <c r="H344" s="63">
        <v>12</v>
      </c>
      <c r="I344" s="63">
        <v>7</v>
      </c>
      <c r="J344" s="63">
        <v>6.4</v>
      </c>
      <c r="K344" s="63">
        <v>6.6</v>
      </c>
      <c r="L344" s="63">
        <f t="shared" si="37"/>
        <v>6.5</v>
      </c>
      <c r="M344" s="124">
        <f t="shared" si="38"/>
        <v>59.633027522935777</v>
      </c>
      <c r="N344" s="64">
        <v>3</v>
      </c>
      <c r="O344" s="64"/>
      <c r="P344" s="263">
        <f t="shared" si="39"/>
        <v>15</v>
      </c>
      <c r="Q344" s="66">
        <v>45</v>
      </c>
      <c r="R344" s="66">
        <v>40</v>
      </c>
      <c r="S344" s="270"/>
      <c r="T344" s="270"/>
      <c r="U344" s="62">
        <v>0.40972222222222227</v>
      </c>
      <c r="V344" s="65">
        <v>1</v>
      </c>
      <c r="W344" s="65">
        <v>34</v>
      </c>
      <c r="X344" s="65">
        <v>41</v>
      </c>
      <c r="Y344" s="65">
        <v>78</v>
      </c>
      <c r="Z344" s="65">
        <v>33</v>
      </c>
      <c r="AA344" s="65">
        <v>56</v>
      </c>
      <c r="AB344" s="127">
        <f t="shared" si="40"/>
        <v>5566.6666666666661</v>
      </c>
      <c r="AC344" s="65">
        <v>3</v>
      </c>
      <c r="AD344" s="65">
        <v>2</v>
      </c>
      <c r="AE344" s="65">
        <v>5</v>
      </c>
      <c r="AF344" s="129">
        <f t="shared" si="41"/>
        <v>333.33333333333337</v>
      </c>
      <c r="AG344" s="129"/>
      <c r="AH344" s="129"/>
      <c r="AI344" s="115"/>
    </row>
    <row r="345" spans="1:35" ht="12.75" hidden="1" x14ac:dyDescent="0.25">
      <c r="A345" s="60" t="s">
        <v>140</v>
      </c>
      <c r="B345" s="118" t="str">
        <f>LOOKUP(Table2[[#This Row],[CODIGO]],SITIOS!A$2:A$24,SITIOS!B$2:B$24)</f>
        <v>Antes del Hospital Amanalco</v>
      </c>
      <c r="C345" s="61">
        <v>43777</v>
      </c>
      <c r="D345" s="121" t="str">
        <f t="shared" si="35"/>
        <v>nov-19</v>
      </c>
      <c r="E345" s="246" t="str">
        <f t="shared" si="36"/>
        <v>2019</v>
      </c>
      <c r="F345" s="62">
        <v>0.4236111111111111</v>
      </c>
      <c r="G345" s="63">
        <v>18</v>
      </c>
      <c r="H345" s="63">
        <v>13</v>
      </c>
      <c r="I345" s="63">
        <v>7</v>
      </c>
      <c r="J345" s="63">
        <v>6.6</v>
      </c>
      <c r="K345" s="63">
        <v>6.5</v>
      </c>
      <c r="L345" s="63">
        <f t="shared" si="37"/>
        <v>6.55</v>
      </c>
      <c r="M345" s="124">
        <f t="shared" si="38"/>
        <v>61.79245283018868</v>
      </c>
      <c r="N345" s="64"/>
      <c r="O345" s="64">
        <v>2</v>
      </c>
      <c r="P345" s="263">
        <f t="shared" si="39"/>
        <v>20</v>
      </c>
      <c r="Q345" s="66">
        <v>65</v>
      </c>
      <c r="R345" s="66">
        <v>60</v>
      </c>
      <c r="S345" s="270"/>
      <c r="T345" s="270"/>
      <c r="U345" s="62">
        <v>0.43402777777777773</v>
      </c>
      <c r="V345" s="65">
        <v>1</v>
      </c>
      <c r="W345" s="65">
        <v>34</v>
      </c>
      <c r="X345" s="65">
        <v>41</v>
      </c>
      <c r="Y345" s="65">
        <v>0</v>
      </c>
      <c r="Z345" s="65">
        <v>0</v>
      </c>
      <c r="AA345" s="65">
        <v>1</v>
      </c>
      <c r="AB345" s="127">
        <f t="shared" si="40"/>
        <v>33.333333333333329</v>
      </c>
      <c r="AC345" s="65">
        <v>1</v>
      </c>
      <c r="AD345" s="65">
        <v>2</v>
      </c>
      <c r="AE345" s="65">
        <v>7</v>
      </c>
      <c r="AF345" s="129">
        <f t="shared" si="41"/>
        <v>333.33333333333337</v>
      </c>
      <c r="AG345" s="129"/>
      <c r="AH345" s="129"/>
      <c r="AI345" s="115"/>
    </row>
    <row r="346" spans="1:35" ht="12.75" hidden="1" x14ac:dyDescent="0.25">
      <c r="A346" s="60" t="s">
        <v>48</v>
      </c>
      <c r="B346" s="118" t="str">
        <f>LOOKUP(Table2[[#This Row],[CODIGO]],SITIOS!A$2:A$24,SITIOS!B$2:B$24)</f>
        <v>Maíz Agua Bendita 1</v>
      </c>
      <c r="C346" s="61">
        <v>43777</v>
      </c>
      <c r="D346" s="121" t="str">
        <f t="shared" si="35"/>
        <v>nov-19</v>
      </c>
      <c r="E346" s="246" t="str">
        <f t="shared" si="36"/>
        <v>2019</v>
      </c>
      <c r="F346" s="62">
        <v>0.39097222222222222</v>
      </c>
      <c r="G346" s="63">
        <v>10</v>
      </c>
      <c r="H346" s="63">
        <v>9</v>
      </c>
      <c r="I346" s="63">
        <v>7</v>
      </c>
      <c r="J346" s="63">
        <v>7.4</v>
      </c>
      <c r="K346" s="63">
        <v>7.4</v>
      </c>
      <c r="L346" s="63">
        <f t="shared" si="37"/>
        <v>7.4</v>
      </c>
      <c r="M346" s="124">
        <f t="shared" si="38"/>
        <v>63.793103448275865</v>
      </c>
      <c r="N346" s="64">
        <v>0</v>
      </c>
      <c r="O346" s="64"/>
      <c r="P346" s="263">
        <f t="shared" si="39"/>
        <v>2</v>
      </c>
      <c r="Q346" s="66">
        <v>35</v>
      </c>
      <c r="R346" s="66">
        <v>30</v>
      </c>
      <c r="S346" s="270"/>
      <c r="T346" s="270"/>
      <c r="U346" s="62"/>
      <c r="V346" s="65"/>
      <c r="W346" s="65"/>
      <c r="X346" s="65"/>
      <c r="Y346" s="65"/>
      <c r="Z346" s="65"/>
      <c r="AA346" s="65"/>
      <c r="AB346" s="127" t="str">
        <f t="shared" si="40"/>
        <v/>
      </c>
      <c r="AC346" s="65"/>
      <c r="AD346" s="65"/>
      <c r="AE346" s="65"/>
      <c r="AF346" s="129" t="str">
        <f t="shared" si="41"/>
        <v/>
      </c>
      <c r="AG346" s="129"/>
      <c r="AH346" s="129"/>
      <c r="AI346" s="115"/>
    </row>
    <row r="347" spans="1:35" ht="12.75" hidden="1" x14ac:dyDescent="0.25">
      <c r="A347" s="60" t="s">
        <v>51</v>
      </c>
      <c r="B347" s="118" t="str">
        <f>LOOKUP(Table2[[#This Row],[CODIGO]],SITIOS!A$2:A$24,SITIOS!B$2:B$24)</f>
        <v>Maíz Agua Bendita 2</v>
      </c>
      <c r="C347" s="61">
        <v>43777</v>
      </c>
      <c r="D347" s="121" t="str">
        <f t="shared" si="35"/>
        <v>nov-19</v>
      </c>
      <c r="E347" s="246" t="str">
        <f t="shared" si="36"/>
        <v>2019</v>
      </c>
      <c r="F347" s="62">
        <v>0.45347222222222222</v>
      </c>
      <c r="G347" s="63">
        <v>14</v>
      </c>
      <c r="H347" s="63">
        <v>10</v>
      </c>
      <c r="I347" s="63">
        <v>7</v>
      </c>
      <c r="J347" s="63">
        <v>7</v>
      </c>
      <c r="K347" s="63">
        <v>7.4</v>
      </c>
      <c r="L347" s="63">
        <f t="shared" si="37"/>
        <v>7.2</v>
      </c>
      <c r="M347" s="124">
        <f t="shared" si="38"/>
        <v>63.716814159292035</v>
      </c>
      <c r="N347" s="64">
        <v>1</v>
      </c>
      <c r="O347" s="64"/>
      <c r="P347" s="263">
        <f t="shared" si="39"/>
        <v>5</v>
      </c>
      <c r="Q347" s="66">
        <v>45</v>
      </c>
      <c r="R347" s="66">
        <v>40</v>
      </c>
      <c r="S347" s="270"/>
      <c r="T347" s="270"/>
      <c r="U347" s="62">
        <v>0.47916666666666669</v>
      </c>
      <c r="V347" s="65">
        <v>2</v>
      </c>
      <c r="W347" s="65">
        <v>34</v>
      </c>
      <c r="X347" s="65">
        <v>41</v>
      </c>
      <c r="Y347" s="65">
        <v>6</v>
      </c>
      <c r="Z347" s="65">
        <v>2</v>
      </c>
      <c r="AA347" s="65">
        <v>1</v>
      </c>
      <c r="AB347" s="127">
        <f t="shared" si="40"/>
        <v>150</v>
      </c>
      <c r="AC347" s="65">
        <v>10</v>
      </c>
      <c r="AD347" s="65">
        <v>6</v>
      </c>
      <c r="AE347" s="65">
        <v>4</v>
      </c>
      <c r="AF347" s="129">
        <f t="shared" si="41"/>
        <v>333.33333333333337</v>
      </c>
      <c r="AG347" s="129"/>
      <c r="AH347" s="129"/>
      <c r="AI347" s="115"/>
    </row>
    <row r="348" spans="1:35" ht="12.75" hidden="1" x14ac:dyDescent="0.25">
      <c r="A348" s="60" t="s">
        <v>52</v>
      </c>
      <c r="B348" s="118" t="str">
        <f>LOOKUP(Table2[[#This Row],[CODIGO]],SITIOS!A$2:A$24,SITIOS!B$2:B$24)</f>
        <v>Papa El Potrero 1</v>
      </c>
      <c r="C348" s="61">
        <v>43777</v>
      </c>
      <c r="D348" s="121" t="str">
        <f t="shared" si="35"/>
        <v>nov-19</v>
      </c>
      <c r="E348" s="246" t="str">
        <f t="shared" si="36"/>
        <v>2019</v>
      </c>
      <c r="F348" s="62">
        <v>0.41875000000000001</v>
      </c>
      <c r="G348" s="63">
        <v>15</v>
      </c>
      <c r="H348" s="63">
        <v>13</v>
      </c>
      <c r="I348" s="63">
        <v>7.5</v>
      </c>
      <c r="J348" s="63">
        <v>6.8</v>
      </c>
      <c r="K348" s="63">
        <v>6.8</v>
      </c>
      <c r="L348" s="63">
        <f t="shared" si="37"/>
        <v>6.8</v>
      </c>
      <c r="M348" s="124">
        <f t="shared" si="38"/>
        <v>64.15094339622641</v>
      </c>
      <c r="N348" s="64">
        <v>2</v>
      </c>
      <c r="O348" s="64"/>
      <c r="P348" s="263">
        <f t="shared" si="39"/>
        <v>10</v>
      </c>
      <c r="Q348" s="66">
        <v>55</v>
      </c>
      <c r="R348" s="66">
        <v>40</v>
      </c>
      <c r="S348" s="270"/>
      <c r="T348" s="270"/>
      <c r="U348" s="62"/>
      <c r="V348" s="65"/>
      <c r="W348" s="65"/>
      <c r="X348" s="65"/>
      <c r="Y348" s="65"/>
      <c r="Z348" s="65"/>
      <c r="AA348" s="65"/>
      <c r="AB348" s="127" t="str">
        <f t="shared" si="40"/>
        <v/>
      </c>
      <c r="AC348" s="65"/>
      <c r="AD348" s="65"/>
      <c r="AE348" s="65"/>
      <c r="AF348" s="129" t="str">
        <f t="shared" si="41"/>
        <v/>
      </c>
      <c r="AG348" s="129"/>
      <c r="AH348" s="129"/>
      <c r="AI348" s="115"/>
    </row>
    <row r="349" spans="1:35" ht="12.75" hidden="1" x14ac:dyDescent="0.25">
      <c r="A349" s="60" t="s">
        <v>53</v>
      </c>
      <c r="B349" s="118" t="str">
        <f>LOOKUP(Table2[[#This Row],[CODIGO]],SITIOS!A$2:A$24,SITIOS!B$2:B$24)</f>
        <v>Papa El Potrero 2</v>
      </c>
      <c r="C349" s="61">
        <v>43777</v>
      </c>
      <c r="D349" s="121" t="str">
        <f t="shared" si="35"/>
        <v>nov-19</v>
      </c>
      <c r="E349" s="246" t="str">
        <f t="shared" si="36"/>
        <v>2019</v>
      </c>
      <c r="F349" s="62">
        <v>0.47916666666666669</v>
      </c>
      <c r="G349" s="63">
        <v>17</v>
      </c>
      <c r="H349" s="63">
        <v>13</v>
      </c>
      <c r="I349" s="63">
        <v>8</v>
      </c>
      <c r="J349" s="63">
        <v>7</v>
      </c>
      <c r="K349" s="63">
        <v>6.8</v>
      </c>
      <c r="L349" s="63">
        <f t="shared" si="37"/>
        <v>6.9</v>
      </c>
      <c r="M349" s="124">
        <f t="shared" si="38"/>
        <v>65.094339622641513</v>
      </c>
      <c r="N349" s="64">
        <v>1</v>
      </c>
      <c r="O349" s="64"/>
      <c r="P349" s="263">
        <f t="shared" si="39"/>
        <v>5</v>
      </c>
      <c r="Q349" s="66">
        <v>65</v>
      </c>
      <c r="R349" s="66">
        <v>50</v>
      </c>
      <c r="S349" s="270"/>
      <c r="T349" s="270"/>
      <c r="U349" s="62">
        <v>0.49652777777777773</v>
      </c>
      <c r="V349" s="65">
        <v>3</v>
      </c>
      <c r="W349" s="65">
        <v>34</v>
      </c>
      <c r="X349" s="65">
        <v>41</v>
      </c>
      <c r="Y349" s="65">
        <v>17</v>
      </c>
      <c r="Z349" s="65">
        <v>22</v>
      </c>
      <c r="AA349" s="65">
        <v>13</v>
      </c>
      <c r="AB349" s="127">
        <f t="shared" si="40"/>
        <v>577.77777777777771</v>
      </c>
      <c r="AC349" s="65">
        <v>1</v>
      </c>
      <c r="AD349" s="65">
        <v>15</v>
      </c>
      <c r="AE349" s="65">
        <v>7</v>
      </c>
      <c r="AF349" s="129">
        <f t="shared" si="41"/>
        <v>255.55555555555557</v>
      </c>
      <c r="AG349" s="129"/>
      <c r="AH349" s="129"/>
      <c r="AI349" s="115"/>
    </row>
    <row r="350" spans="1:35" ht="12.75" hidden="1" x14ac:dyDescent="0.25">
      <c r="A350" s="60" t="s">
        <v>57</v>
      </c>
      <c r="B350" s="118" t="str">
        <f>LOOKUP(Table2[[#This Row],[CODIGO]],SITIOS!A$2:A$24,SITIOS!B$2:B$24)</f>
        <v>Maíz El Capulín 1</v>
      </c>
      <c r="C350" s="61">
        <v>43777</v>
      </c>
      <c r="D350" s="121" t="str">
        <f t="shared" si="35"/>
        <v>nov-19</v>
      </c>
      <c r="E350" s="246" t="str">
        <f t="shared" si="36"/>
        <v>2019</v>
      </c>
      <c r="F350" s="62">
        <v>0.47152777777777777</v>
      </c>
      <c r="G350" s="63">
        <v>16</v>
      </c>
      <c r="H350" s="63">
        <v>13</v>
      </c>
      <c r="I350" s="63">
        <v>7</v>
      </c>
      <c r="J350" s="63">
        <v>6.5</v>
      </c>
      <c r="K350" s="63">
        <v>6</v>
      </c>
      <c r="L350" s="63">
        <f t="shared" si="37"/>
        <v>6.25</v>
      </c>
      <c r="M350" s="124">
        <f t="shared" si="38"/>
        <v>58.962264150943398</v>
      </c>
      <c r="N350" s="64">
        <v>1</v>
      </c>
      <c r="O350" s="64"/>
      <c r="P350" s="263">
        <f t="shared" si="39"/>
        <v>5</v>
      </c>
      <c r="Q350" s="66">
        <v>55</v>
      </c>
      <c r="R350" s="66">
        <v>30</v>
      </c>
      <c r="S350" s="270"/>
      <c r="T350" s="270"/>
      <c r="U350" s="62"/>
      <c r="V350" s="65"/>
      <c r="W350" s="65"/>
      <c r="X350" s="65"/>
      <c r="Y350" s="65"/>
      <c r="Z350" s="65"/>
      <c r="AA350" s="65"/>
      <c r="AB350" s="127" t="str">
        <f t="shared" si="40"/>
        <v/>
      </c>
      <c r="AC350" s="65"/>
      <c r="AD350" s="65"/>
      <c r="AE350" s="65"/>
      <c r="AF350" s="129" t="str">
        <f t="shared" si="41"/>
        <v/>
      </c>
      <c r="AG350" s="129"/>
      <c r="AH350" s="129"/>
      <c r="AI350" s="115"/>
    </row>
    <row r="351" spans="1:35" ht="12.75" hidden="1" x14ac:dyDescent="0.25">
      <c r="A351" s="60" t="s">
        <v>58</v>
      </c>
      <c r="B351" s="118" t="str">
        <f>LOOKUP(Table2[[#This Row],[CODIGO]],SITIOS!A$2:A$24,SITIOS!B$2:B$24)</f>
        <v>Maíz  El Capulín 2</v>
      </c>
      <c r="C351" s="61">
        <v>43777</v>
      </c>
      <c r="D351" s="121" t="str">
        <f t="shared" si="35"/>
        <v>nov-19</v>
      </c>
      <c r="E351" s="246" t="str">
        <f t="shared" si="36"/>
        <v>2019</v>
      </c>
      <c r="F351" s="62">
        <v>0.39583333333333331</v>
      </c>
      <c r="G351" s="63">
        <v>14</v>
      </c>
      <c r="H351" s="63">
        <v>12</v>
      </c>
      <c r="I351" s="63">
        <v>7</v>
      </c>
      <c r="J351" s="63">
        <v>6.9</v>
      </c>
      <c r="K351" s="63">
        <v>7</v>
      </c>
      <c r="L351" s="63">
        <f t="shared" si="37"/>
        <v>6.95</v>
      </c>
      <c r="M351" s="124">
        <f t="shared" si="38"/>
        <v>63.761467889908253</v>
      </c>
      <c r="N351" s="64">
        <v>1</v>
      </c>
      <c r="O351" s="64"/>
      <c r="P351" s="263">
        <f t="shared" si="39"/>
        <v>5</v>
      </c>
      <c r="Q351" s="66">
        <v>65</v>
      </c>
      <c r="R351" s="66">
        <v>50</v>
      </c>
      <c r="S351" s="270"/>
      <c r="T351" s="270"/>
      <c r="U351" s="62">
        <v>0.45833333333333331</v>
      </c>
      <c r="V351" s="65">
        <v>2</v>
      </c>
      <c r="W351" s="65">
        <v>34</v>
      </c>
      <c r="X351" s="65">
        <v>41</v>
      </c>
      <c r="Y351" s="65">
        <v>2</v>
      </c>
      <c r="Z351" s="65">
        <v>0</v>
      </c>
      <c r="AA351" s="65">
        <v>0</v>
      </c>
      <c r="AB351" s="127">
        <f t="shared" si="40"/>
        <v>33.333333333333329</v>
      </c>
      <c r="AC351" s="65">
        <v>0</v>
      </c>
      <c r="AD351" s="65">
        <v>0</v>
      </c>
      <c r="AE351" s="65">
        <v>0</v>
      </c>
      <c r="AF351" s="129">
        <f t="shared" si="41"/>
        <v>0</v>
      </c>
      <c r="AG351" s="129"/>
      <c r="AH351" s="129"/>
      <c r="AI351" s="115"/>
    </row>
    <row r="352" spans="1:35" ht="12.75" hidden="1" x14ac:dyDescent="0.25">
      <c r="A352" s="60" t="s">
        <v>54</v>
      </c>
      <c r="B352" s="118" t="str">
        <f>LOOKUP(Table2[[#This Row],[CODIGO]],SITIOS!A$2:A$24,SITIOS!B$2:B$24)</f>
        <v>Papa la Providencia 1</v>
      </c>
      <c r="C352" s="61">
        <v>43777</v>
      </c>
      <c r="D352" s="121" t="str">
        <f t="shared" si="35"/>
        <v>nov-19</v>
      </c>
      <c r="E352" s="246" t="str">
        <f t="shared" si="36"/>
        <v>2019</v>
      </c>
      <c r="F352" s="62">
        <v>0.42986111111111108</v>
      </c>
      <c r="G352" s="63">
        <v>17</v>
      </c>
      <c r="H352" s="63">
        <v>14</v>
      </c>
      <c r="I352" s="63">
        <v>7</v>
      </c>
      <c r="J352" s="63">
        <v>8</v>
      </c>
      <c r="K352" s="63">
        <v>8</v>
      </c>
      <c r="L352" s="63">
        <f t="shared" si="37"/>
        <v>8</v>
      </c>
      <c r="M352" s="124">
        <f t="shared" si="38"/>
        <v>76.92307692307692</v>
      </c>
      <c r="N352" s="64">
        <v>1</v>
      </c>
      <c r="O352" s="64"/>
      <c r="P352" s="263">
        <f t="shared" si="39"/>
        <v>5</v>
      </c>
      <c r="Q352" s="66">
        <v>40</v>
      </c>
      <c r="R352" s="66">
        <v>30</v>
      </c>
      <c r="S352" s="270"/>
      <c r="T352" s="270"/>
      <c r="U352" s="62"/>
      <c r="V352" s="65"/>
      <c r="W352" s="65"/>
      <c r="X352" s="65"/>
      <c r="Y352" s="65"/>
      <c r="Z352" s="65"/>
      <c r="AA352" s="65"/>
      <c r="AB352" s="127" t="str">
        <f t="shared" si="40"/>
        <v/>
      </c>
      <c r="AC352" s="65"/>
      <c r="AD352" s="65"/>
      <c r="AE352" s="65"/>
      <c r="AF352" s="129" t="str">
        <f t="shared" si="41"/>
        <v/>
      </c>
      <c r="AG352" s="129"/>
      <c r="AH352" s="129"/>
      <c r="AI352" s="115"/>
    </row>
    <row r="353" spans="1:35" ht="12.75" hidden="1" x14ac:dyDescent="0.25">
      <c r="A353" s="60" t="s">
        <v>59</v>
      </c>
      <c r="B353" s="118" t="str">
        <f>LOOKUP(Table2[[#This Row],[CODIGO]],SITIOS!A$2:A$24,SITIOS!B$2:B$24)</f>
        <v>Papa la Providencia 2</v>
      </c>
      <c r="C353" s="61">
        <v>43777</v>
      </c>
      <c r="D353" s="121" t="str">
        <f t="shared" si="35"/>
        <v>nov-19</v>
      </c>
      <c r="E353" s="246" t="str">
        <f t="shared" si="36"/>
        <v>2019</v>
      </c>
      <c r="F353" s="62">
        <v>0.40069444444444446</v>
      </c>
      <c r="G353" s="63">
        <v>15</v>
      </c>
      <c r="H353" s="63">
        <v>14</v>
      </c>
      <c r="I353" s="63">
        <v>6.5</v>
      </c>
      <c r="J353" s="63">
        <v>6.6</v>
      </c>
      <c r="K353" s="63">
        <v>6.6</v>
      </c>
      <c r="L353" s="63">
        <f t="shared" si="37"/>
        <v>6.6</v>
      </c>
      <c r="M353" s="124">
        <f t="shared" si="38"/>
        <v>63.46153846153846</v>
      </c>
      <c r="N353" s="64">
        <v>2</v>
      </c>
      <c r="O353" s="64"/>
      <c r="P353" s="263">
        <f t="shared" si="39"/>
        <v>10</v>
      </c>
      <c r="Q353" s="66">
        <v>35</v>
      </c>
      <c r="R353" s="66">
        <v>40</v>
      </c>
      <c r="S353" s="270"/>
      <c r="T353" s="270"/>
      <c r="U353" s="62">
        <v>0.4236111111111111</v>
      </c>
      <c r="V353" s="65">
        <v>2</v>
      </c>
      <c r="W353" s="65">
        <v>34</v>
      </c>
      <c r="X353" s="65">
        <v>41</v>
      </c>
      <c r="Y353" s="65">
        <v>2</v>
      </c>
      <c r="Z353" s="65">
        <v>1</v>
      </c>
      <c r="AA353" s="65">
        <v>1</v>
      </c>
      <c r="AB353" s="127">
        <f t="shared" si="40"/>
        <v>66.666666666666657</v>
      </c>
      <c r="AC353" s="65">
        <v>18</v>
      </c>
      <c r="AD353" s="65">
        <v>17</v>
      </c>
      <c r="AE353" s="65">
        <v>13</v>
      </c>
      <c r="AF353" s="129">
        <f t="shared" si="41"/>
        <v>800</v>
      </c>
      <c r="AG353" s="129"/>
      <c r="AH353" s="129"/>
      <c r="AI353" s="115"/>
    </row>
    <row r="354" spans="1:35" ht="12.75" hidden="1" x14ac:dyDescent="0.25">
      <c r="A354" s="60" t="s">
        <v>101</v>
      </c>
      <c r="B354" s="118" t="str">
        <f>LOOKUP(Table2[[#This Row],[CODIGO]],SITIOS!A$2:A$24,SITIOS!B$2:B$24)</f>
        <v>El Convento</v>
      </c>
      <c r="C354" s="61">
        <v>43777</v>
      </c>
      <c r="D354" s="121" t="str">
        <f t="shared" si="35"/>
        <v>nov-19</v>
      </c>
      <c r="E354" s="246" t="str">
        <f t="shared" si="36"/>
        <v>2019</v>
      </c>
      <c r="F354" s="62">
        <v>0.45833333333333331</v>
      </c>
      <c r="G354" s="63">
        <v>17</v>
      </c>
      <c r="H354" s="63">
        <v>14</v>
      </c>
      <c r="I354" s="63">
        <v>7</v>
      </c>
      <c r="J354" s="63">
        <v>7.4</v>
      </c>
      <c r="K354" s="63">
        <v>7.4</v>
      </c>
      <c r="L354" s="63">
        <f t="shared" si="37"/>
        <v>7.4</v>
      </c>
      <c r="M354" s="124">
        <f t="shared" si="38"/>
        <v>71.15384615384616</v>
      </c>
      <c r="N354" s="64">
        <v>0</v>
      </c>
      <c r="O354" s="64"/>
      <c r="P354" s="263">
        <f t="shared" si="39"/>
        <v>2</v>
      </c>
      <c r="Q354" s="66">
        <v>80</v>
      </c>
      <c r="R354" s="66">
        <v>40</v>
      </c>
      <c r="S354" s="270"/>
      <c r="T354" s="270"/>
      <c r="U354" s="62">
        <v>0.47222222222222227</v>
      </c>
      <c r="V354" s="65">
        <v>2</v>
      </c>
      <c r="W354" s="65">
        <v>34</v>
      </c>
      <c r="X354" s="65">
        <v>41</v>
      </c>
      <c r="Y354" s="65">
        <v>0</v>
      </c>
      <c r="Z354" s="65">
        <v>0</v>
      </c>
      <c r="AA354" s="65">
        <v>0</v>
      </c>
      <c r="AB354" s="127">
        <f t="shared" si="40"/>
        <v>0</v>
      </c>
      <c r="AC354" s="65">
        <v>8</v>
      </c>
      <c r="AD354" s="65">
        <v>20</v>
      </c>
      <c r="AE354" s="65">
        <v>20</v>
      </c>
      <c r="AF354" s="129">
        <f t="shared" si="41"/>
        <v>800</v>
      </c>
      <c r="AG354" s="129"/>
      <c r="AH354" s="129"/>
      <c r="AI354" s="115"/>
    </row>
    <row r="355" spans="1:35" ht="12.75" hidden="1" x14ac:dyDescent="0.25">
      <c r="A355" s="60" t="s">
        <v>55</v>
      </c>
      <c r="B355" s="118" t="str">
        <f>LOOKUP(Table2[[#This Row],[CODIGO]],SITIOS!A$2:A$24,SITIOS!B$2:B$24)</f>
        <v>El Salto</v>
      </c>
      <c r="C355" s="61">
        <v>43777</v>
      </c>
      <c r="D355" s="121" t="str">
        <f t="shared" si="35"/>
        <v>nov-19</v>
      </c>
      <c r="E355" s="246" t="str">
        <f t="shared" si="36"/>
        <v>2019</v>
      </c>
      <c r="F355" s="62">
        <v>0.46180555555555558</v>
      </c>
      <c r="G355" s="63">
        <v>19</v>
      </c>
      <c r="H355" s="63">
        <v>14</v>
      </c>
      <c r="I355" s="63">
        <v>7</v>
      </c>
      <c r="J355" s="63">
        <v>6.6</v>
      </c>
      <c r="K355" s="63">
        <v>6.8</v>
      </c>
      <c r="L355" s="63">
        <f t="shared" si="37"/>
        <v>6.6999999999999993</v>
      </c>
      <c r="M355" s="124">
        <f t="shared" si="38"/>
        <v>64.42307692307692</v>
      </c>
      <c r="N355" s="64">
        <v>1</v>
      </c>
      <c r="O355" s="64"/>
      <c r="P355" s="263">
        <f t="shared" si="39"/>
        <v>5</v>
      </c>
      <c r="Q355" s="66">
        <v>65</v>
      </c>
      <c r="R355" s="66">
        <v>40</v>
      </c>
      <c r="S355" s="270"/>
      <c r="T355" s="270"/>
      <c r="U355" s="62">
        <v>0.47916666666666669</v>
      </c>
      <c r="V355" s="65">
        <v>1</v>
      </c>
      <c r="W355" s="65">
        <v>34</v>
      </c>
      <c r="X355" s="65">
        <v>41</v>
      </c>
      <c r="Y355" s="65">
        <v>18</v>
      </c>
      <c r="Z355" s="65">
        <v>22</v>
      </c>
      <c r="AA355" s="65">
        <v>29</v>
      </c>
      <c r="AB355" s="127">
        <f t="shared" si="40"/>
        <v>2300</v>
      </c>
      <c r="AC355" s="65">
        <v>9</v>
      </c>
      <c r="AD355" s="65">
        <v>13</v>
      </c>
      <c r="AE355" s="65">
        <v>15</v>
      </c>
      <c r="AF355" s="129">
        <f t="shared" si="41"/>
        <v>1233.3333333333335</v>
      </c>
      <c r="AG355" s="129"/>
      <c r="AH355" s="129"/>
      <c r="AI355" s="115"/>
    </row>
    <row r="356" spans="1:35" ht="12.75" hidden="1" x14ac:dyDescent="0.25">
      <c r="A356" s="60" t="s">
        <v>44</v>
      </c>
      <c r="B356" s="118" t="str">
        <f>LOOKUP(Table2[[#This Row],[CODIGO]],SITIOS!A$2:A$24,SITIOS!B$2:B$24)</f>
        <v>Haba San Lucas 1</v>
      </c>
      <c r="C356" s="61">
        <v>43780</v>
      </c>
      <c r="D356" s="121" t="str">
        <f t="shared" si="35"/>
        <v>nov-19</v>
      </c>
      <c r="E356" s="246" t="str">
        <f t="shared" si="36"/>
        <v>2019</v>
      </c>
      <c r="F356" s="62">
        <v>0.41666666666666669</v>
      </c>
      <c r="G356" s="63">
        <v>18</v>
      </c>
      <c r="H356" s="63">
        <v>14</v>
      </c>
      <c r="I356" s="63">
        <v>7</v>
      </c>
      <c r="J356" s="63">
        <v>6</v>
      </c>
      <c r="K356" s="63">
        <v>6.2</v>
      </c>
      <c r="L356" s="63">
        <f t="shared" si="37"/>
        <v>6.1</v>
      </c>
      <c r="M356" s="124">
        <f t="shared" si="38"/>
        <v>58.653846153846146</v>
      </c>
      <c r="N356" s="64">
        <v>2</v>
      </c>
      <c r="O356" s="64"/>
      <c r="P356" s="263">
        <f t="shared" si="39"/>
        <v>10</v>
      </c>
      <c r="Q356" s="66">
        <v>50</v>
      </c>
      <c r="R356" s="66">
        <v>40</v>
      </c>
      <c r="S356" s="270"/>
      <c r="T356" s="270"/>
      <c r="U356" s="62"/>
      <c r="V356" s="65"/>
      <c r="W356" s="65"/>
      <c r="X356" s="65"/>
      <c r="Y356" s="65"/>
      <c r="Z356" s="65"/>
      <c r="AA356" s="65"/>
      <c r="AB356" s="127" t="str">
        <f t="shared" si="40"/>
        <v/>
      </c>
      <c r="AC356" s="65"/>
      <c r="AD356" s="65"/>
      <c r="AE356" s="65"/>
      <c r="AF356" s="129" t="str">
        <f t="shared" si="41"/>
        <v/>
      </c>
      <c r="AG356" s="129"/>
      <c r="AH356" s="129"/>
      <c r="AI356" s="115"/>
    </row>
    <row r="357" spans="1:35" ht="12.75" hidden="1" x14ac:dyDescent="0.25">
      <c r="A357" s="60" t="s">
        <v>54</v>
      </c>
      <c r="B357" s="118" t="str">
        <f>LOOKUP(Table2[[#This Row],[CODIGO]],SITIOS!A$2:A$24,SITIOS!B$2:B$24)</f>
        <v>Papa la Providencia 1</v>
      </c>
      <c r="C357" s="61">
        <v>43808</v>
      </c>
      <c r="D357" s="121" t="str">
        <f t="shared" si="35"/>
        <v>dic-19</v>
      </c>
      <c r="E357" s="246" t="str">
        <f t="shared" si="36"/>
        <v>2019</v>
      </c>
      <c r="F357" s="62">
        <v>0.4375</v>
      </c>
      <c r="G357" s="63">
        <v>18</v>
      </c>
      <c r="H357" s="63">
        <v>12</v>
      </c>
      <c r="I357" s="63">
        <v>7.5</v>
      </c>
      <c r="J357" s="63">
        <v>7.8</v>
      </c>
      <c r="K357" s="63">
        <v>7.8</v>
      </c>
      <c r="L357" s="63">
        <f t="shared" si="37"/>
        <v>7.8</v>
      </c>
      <c r="M357" s="124">
        <f t="shared" si="38"/>
        <v>71.559633027522935</v>
      </c>
      <c r="N357" s="64">
        <v>2</v>
      </c>
      <c r="O357" s="64"/>
      <c r="P357" s="263">
        <f t="shared" si="39"/>
        <v>10</v>
      </c>
      <c r="Q357" s="66">
        <v>45</v>
      </c>
      <c r="R357" s="66">
        <v>40</v>
      </c>
      <c r="S357" s="270"/>
      <c r="T357" s="270"/>
      <c r="U357" s="62"/>
      <c r="V357" s="65"/>
      <c r="W357" s="65"/>
      <c r="X357" s="65"/>
      <c r="Y357" s="65"/>
      <c r="Z357" s="65"/>
      <c r="AA357" s="65"/>
      <c r="AB357" s="127" t="str">
        <f t="shared" si="40"/>
        <v/>
      </c>
      <c r="AC357" s="65"/>
      <c r="AD357" s="65"/>
      <c r="AE357" s="65"/>
      <c r="AF357" s="129" t="str">
        <f t="shared" si="41"/>
        <v/>
      </c>
      <c r="AG357" s="129"/>
      <c r="AH357" s="129"/>
      <c r="AI357" s="115"/>
    </row>
    <row r="358" spans="1:35" ht="12.75" hidden="1" x14ac:dyDescent="0.25">
      <c r="A358" s="60" t="s">
        <v>52</v>
      </c>
      <c r="B358" s="118" t="str">
        <f>LOOKUP(Table2[[#This Row],[CODIGO]],SITIOS!A$2:A$24,SITIOS!B$2:B$24)</f>
        <v>Papa El Potrero 1</v>
      </c>
      <c r="C358" s="61">
        <v>43808</v>
      </c>
      <c r="D358" s="121" t="str">
        <f t="shared" si="35"/>
        <v>dic-19</v>
      </c>
      <c r="E358" s="246" t="str">
        <f t="shared" si="36"/>
        <v>2019</v>
      </c>
      <c r="F358" s="62">
        <v>0.57638888888888895</v>
      </c>
      <c r="G358" s="63">
        <v>17</v>
      </c>
      <c r="H358" s="63">
        <v>15</v>
      </c>
      <c r="I358" s="63">
        <v>7</v>
      </c>
      <c r="J358" s="63">
        <v>7.6</v>
      </c>
      <c r="K358" s="63">
        <v>7.6</v>
      </c>
      <c r="L358" s="63">
        <f t="shared" si="37"/>
        <v>7.6</v>
      </c>
      <c r="M358" s="124">
        <f t="shared" si="38"/>
        <v>74.509803921568633</v>
      </c>
      <c r="N358" s="64">
        <v>1</v>
      </c>
      <c r="O358" s="64"/>
      <c r="P358" s="263">
        <f t="shared" si="39"/>
        <v>5</v>
      </c>
      <c r="Q358" s="66">
        <v>45</v>
      </c>
      <c r="R358" s="66">
        <v>30</v>
      </c>
      <c r="S358" s="270"/>
      <c r="T358" s="270"/>
      <c r="U358" s="62"/>
      <c r="V358" s="65"/>
      <c r="W358" s="65"/>
      <c r="X358" s="65"/>
      <c r="Y358" s="65"/>
      <c r="Z358" s="65"/>
      <c r="AA358" s="65"/>
      <c r="AB358" s="127" t="str">
        <f t="shared" si="40"/>
        <v/>
      </c>
      <c r="AC358" s="65"/>
      <c r="AD358" s="65"/>
      <c r="AE358" s="65"/>
      <c r="AF358" s="129" t="str">
        <f t="shared" si="41"/>
        <v/>
      </c>
      <c r="AG358" s="129"/>
      <c r="AH358" s="129"/>
      <c r="AI358" s="115"/>
    </row>
    <row r="359" spans="1:35" ht="12.75" hidden="1" x14ac:dyDescent="0.25">
      <c r="A359" s="60" t="s">
        <v>57</v>
      </c>
      <c r="B359" s="118" t="str">
        <f>LOOKUP(Table2[[#This Row],[CODIGO]],SITIOS!A$2:A$24,SITIOS!B$2:B$24)</f>
        <v>Maíz El Capulín 1</v>
      </c>
      <c r="C359" s="61">
        <v>43808</v>
      </c>
      <c r="D359" s="121" t="str">
        <f t="shared" si="35"/>
        <v>dic-19</v>
      </c>
      <c r="E359" s="246" t="str">
        <f t="shared" si="36"/>
        <v>2019</v>
      </c>
      <c r="F359" s="62">
        <v>0.44722222222222219</v>
      </c>
      <c r="G359" s="63">
        <v>12</v>
      </c>
      <c r="H359" s="63">
        <v>9</v>
      </c>
      <c r="I359" s="63">
        <v>7</v>
      </c>
      <c r="J359" s="63">
        <v>7</v>
      </c>
      <c r="K359" s="63">
        <v>6.8</v>
      </c>
      <c r="L359" s="63">
        <f t="shared" si="37"/>
        <v>6.9</v>
      </c>
      <c r="M359" s="124">
        <f t="shared" si="38"/>
        <v>59.482758620689658</v>
      </c>
      <c r="N359" s="64">
        <v>1</v>
      </c>
      <c r="O359" s="64"/>
      <c r="P359" s="263">
        <f t="shared" si="39"/>
        <v>5</v>
      </c>
      <c r="Q359" s="66">
        <v>45</v>
      </c>
      <c r="R359" s="66">
        <v>30</v>
      </c>
      <c r="S359" s="270"/>
      <c r="T359" s="270"/>
      <c r="U359" s="62"/>
      <c r="V359" s="65"/>
      <c r="W359" s="65"/>
      <c r="X359" s="65"/>
      <c r="Y359" s="65"/>
      <c r="Z359" s="65"/>
      <c r="AA359" s="65"/>
      <c r="AB359" s="127" t="str">
        <f t="shared" si="40"/>
        <v/>
      </c>
      <c r="AC359" s="65"/>
      <c r="AD359" s="65"/>
      <c r="AE359" s="65"/>
      <c r="AF359" s="129" t="str">
        <f t="shared" si="41"/>
        <v/>
      </c>
      <c r="AG359" s="129"/>
      <c r="AH359" s="129"/>
      <c r="AI359" s="115"/>
    </row>
    <row r="360" spans="1:35" ht="12.75" hidden="1" x14ac:dyDescent="0.25">
      <c r="A360" s="60" t="s">
        <v>48</v>
      </c>
      <c r="B360" s="118" t="str">
        <f>LOOKUP(Table2[[#This Row],[CODIGO]],SITIOS!A$2:A$24,SITIOS!B$2:B$24)</f>
        <v>Maíz Agua Bendita 1</v>
      </c>
      <c r="C360" s="61">
        <v>43808</v>
      </c>
      <c r="D360" s="121" t="str">
        <f t="shared" si="35"/>
        <v>dic-19</v>
      </c>
      <c r="E360" s="246" t="str">
        <f t="shared" si="36"/>
        <v>2019</v>
      </c>
      <c r="F360" s="62">
        <v>0.47222222222222227</v>
      </c>
      <c r="G360" s="63">
        <v>12</v>
      </c>
      <c r="H360" s="63">
        <v>6</v>
      </c>
      <c r="I360" s="63">
        <v>7.5</v>
      </c>
      <c r="J360" s="63">
        <v>7.6</v>
      </c>
      <c r="K360" s="63">
        <v>7.8</v>
      </c>
      <c r="L360" s="63">
        <f t="shared" si="37"/>
        <v>7.6999999999999993</v>
      </c>
      <c r="M360" s="124">
        <f t="shared" si="38"/>
        <v>61.6</v>
      </c>
      <c r="N360" s="64">
        <v>0</v>
      </c>
      <c r="O360" s="64"/>
      <c r="P360" s="263">
        <f t="shared" si="39"/>
        <v>2</v>
      </c>
      <c r="Q360" s="66">
        <v>45</v>
      </c>
      <c r="R360" s="66">
        <v>30</v>
      </c>
      <c r="S360" s="270"/>
      <c r="T360" s="270"/>
      <c r="U360" s="62"/>
      <c r="V360" s="65"/>
      <c r="W360" s="65"/>
      <c r="X360" s="65"/>
      <c r="Y360" s="65"/>
      <c r="Z360" s="65"/>
      <c r="AA360" s="65"/>
      <c r="AB360" s="127" t="str">
        <f t="shared" si="40"/>
        <v/>
      </c>
      <c r="AC360" s="65"/>
      <c r="AD360" s="65"/>
      <c r="AE360" s="65"/>
      <c r="AF360" s="129" t="str">
        <f t="shared" si="41"/>
        <v/>
      </c>
      <c r="AG360" s="129"/>
      <c r="AH360" s="129"/>
      <c r="AI360" s="115"/>
    </row>
    <row r="361" spans="1:35" ht="12.75" hidden="1" x14ac:dyDescent="0.25">
      <c r="A361" s="60" t="s">
        <v>51</v>
      </c>
      <c r="B361" s="118" t="str">
        <f>LOOKUP(Table2[[#This Row],[CODIGO]],SITIOS!A$2:A$24,SITIOS!B$2:B$24)</f>
        <v>Maíz Agua Bendita 2</v>
      </c>
      <c r="C361" s="61">
        <v>43808</v>
      </c>
      <c r="D361" s="121" t="str">
        <f t="shared" si="35"/>
        <v>dic-19</v>
      </c>
      <c r="E361" s="246" t="str">
        <f t="shared" si="36"/>
        <v>2019</v>
      </c>
      <c r="F361" s="62">
        <v>0.49652777777777773</v>
      </c>
      <c r="G361" s="63">
        <v>15</v>
      </c>
      <c r="H361" s="63">
        <v>11</v>
      </c>
      <c r="I361" s="63">
        <v>7</v>
      </c>
      <c r="J361" s="63">
        <v>7.2</v>
      </c>
      <c r="K361" s="63">
        <v>7.2</v>
      </c>
      <c r="L361" s="63">
        <f t="shared" si="37"/>
        <v>7.2</v>
      </c>
      <c r="M361" s="124">
        <f t="shared" si="38"/>
        <v>64.86486486486487</v>
      </c>
      <c r="N361" s="64">
        <v>0</v>
      </c>
      <c r="O361" s="64"/>
      <c r="P361" s="263">
        <f t="shared" si="39"/>
        <v>2</v>
      </c>
      <c r="Q361" s="66">
        <v>60</v>
      </c>
      <c r="R361" s="66">
        <v>30</v>
      </c>
      <c r="S361" s="270"/>
      <c r="T361" s="270"/>
      <c r="U361" s="62">
        <v>0.51041666666666663</v>
      </c>
      <c r="V361" s="65">
        <v>2</v>
      </c>
      <c r="W361" s="65">
        <v>35</v>
      </c>
      <c r="X361" s="65">
        <v>42.1</v>
      </c>
      <c r="Y361" s="65">
        <v>3</v>
      </c>
      <c r="Z361" s="65">
        <v>0</v>
      </c>
      <c r="AA361" s="65">
        <v>1</v>
      </c>
      <c r="AB361" s="127">
        <f t="shared" si="40"/>
        <v>66.666666666666657</v>
      </c>
      <c r="AC361" s="65">
        <v>3</v>
      </c>
      <c r="AD361" s="65">
        <v>3</v>
      </c>
      <c r="AE361" s="65">
        <v>24</v>
      </c>
      <c r="AF361" s="129">
        <f t="shared" si="41"/>
        <v>500</v>
      </c>
      <c r="AG361" s="129"/>
      <c r="AH361" s="129"/>
      <c r="AI361" s="115"/>
    </row>
    <row r="362" spans="1:35" ht="12.75" hidden="1" x14ac:dyDescent="0.25">
      <c r="A362" s="60" t="s">
        <v>58</v>
      </c>
      <c r="B362" s="118" t="str">
        <f>LOOKUP(Table2[[#This Row],[CODIGO]],SITIOS!A$2:A$24,SITIOS!B$2:B$24)</f>
        <v>Maíz  El Capulín 2</v>
      </c>
      <c r="C362" s="61">
        <v>43808</v>
      </c>
      <c r="D362" s="121" t="str">
        <f t="shared" si="35"/>
        <v>dic-19</v>
      </c>
      <c r="E362" s="246" t="str">
        <f t="shared" si="36"/>
        <v>2019</v>
      </c>
      <c r="F362" s="62">
        <v>0.40972222222222227</v>
      </c>
      <c r="G362" s="63">
        <v>18</v>
      </c>
      <c r="H362" s="63">
        <v>9</v>
      </c>
      <c r="I362" s="63">
        <v>7</v>
      </c>
      <c r="J362" s="63">
        <v>7.8</v>
      </c>
      <c r="K362" s="63">
        <v>7.6</v>
      </c>
      <c r="L362" s="63">
        <f t="shared" si="37"/>
        <v>7.6999999999999993</v>
      </c>
      <c r="M362" s="124">
        <f t="shared" si="38"/>
        <v>66.379310344827587</v>
      </c>
      <c r="N362" s="64">
        <v>0</v>
      </c>
      <c r="O362" s="64"/>
      <c r="P362" s="263">
        <f t="shared" si="39"/>
        <v>2</v>
      </c>
      <c r="Q362" s="66">
        <v>55</v>
      </c>
      <c r="R362" s="66">
        <v>30</v>
      </c>
      <c r="S362" s="270"/>
      <c r="T362" s="270"/>
      <c r="U362" s="62">
        <v>0.42569444444444443</v>
      </c>
      <c r="V362" s="65">
        <v>3</v>
      </c>
      <c r="W362" s="65">
        <v>35</v>
      </c>
      <c r="X362" s="65">
        <v>42.1</v>
      </c>
      <c r="Y362" s="65">
        <v>0</v>
      </c>
      <c r="Z362" s="65">
        <v>1</v>
      </c>
      <c r="AA362" s="65">
        <v>0</v>
      </c>
      <c r="AB362" s="127">
        <f t="shared" si="40"/>
        <v>11.111111111111109</v>
      </c>
      <c r="AC362" s="65">
        <v>0</v>
      </c>
      <c r="AD362" s="65">
        <v>1</v>
      </c>
      <c r="AE362" s="65">
        <v>0</v>
      </c>
      <c r="AF362" s="129">
        <f t="shared" si="41"/>
        <v>11.111111111111109</v>
      </c>
      <c r="AG362" s="129"/>
      <c r="AH362" s="129"/>
      <c r="AI362" s="115"/>
    </row>
    <row r="363" spans="1:35" ht="12.75" hidden="1" x14ac:dyDescent="0.25">
      <c r="A363" s="60" t="s">
        <v>59</v>
      </c>
      <c r="B363" s="118" t="str">
        <f>LOOKUP(Table2[[#This Row],[CODIGO]],SITIOS!A$2:A$24,SITIOS!B$2:B$24)</f>
        <v>Papa la Providencia 2</v>
      </c>
      <c r="C363" s="61">
        <v>43808</v>
      </c>
      <c r="D363" s="121" t="str">
        <f t="shared" si="35"/>
        <v>dic-19</v>
      </c>
      <c r="E363" s="246" t="str">
        <f t="shared" si="36"/>
        <v>2019</v>
      </c>
      <c r="F363" s="62">
        <v>0.55555555555555558</v>
      </c>
      <c r="G363" s="63">
        <v>16</v>
      </c>
      <c r="H363" s="63">
        <v>11</v>
      </c>
      <c r="I363" s="63">
        <v>7</v>
      </c>
      <c r="J363" s="63">
        <v>6.6</v>
      </c>
      <c r="K363" s="63">
        <v>6.6</v>
      </c>
      <c r="L363" s="63">
        <f t="shared" si="37"/>
        <v>6.6</v>
      </c>
      <c r="M363" s="124">
        <f t="shared" si="38"/>
        <v>59.45945945945946</v>
      </c>
      <c r="N363" s="64">
        <v>2</v>
      </c>
      <c r="O363" s="64"/>
      <c r="P363" s="263">
        <f t="shared" si="39"/>
        <v>10</v>
      </c>
      <c r="Q363" s="66">
        <v>40</v>
      </c>
      <c r="R363" s="66">
        <v>30</v>
      </c>
      <c r="S363" s="270"/>
      <c r="T363" s="270"/>
      <c r="U363" s="62"/>
      <c r="V363" s="65">
        <v>2</v>
      </c>
      <c r="W363" s="65">
        <v>35</v>
      </c>
      <c r="X363" s="65">
        <v>40.5</v>
      </c>
      <c r="Y363" s="65">
        <v>0</v>
      </c>
      <c r="Z363" s="65">
        <v>1</v>
      </c>
      <c r="AA363" s="65">
        <v>0</v>
      </c>
      <c r="AB363" s="127">
        <f t="shared" si="40"/>
        <v>16.666666666666664</v>
      </c>
      <c r="AC363" s="65">
        <v>0</v>
      </c>
      <c r="AD363" s="65">
        <v>8</v>
      </c>
      <c r="AE363" s="65">
        <v>4</v>
      </c>
      <c r="AF363" s="129">
        <f t="shared" si="41"/>
        <v>200</v>
      </c>
      <c r="AG363" s="129"/>
      <c r="AH363" s="129"/>
      <c r="AI363" s="115"/>
    </row>
    <row r="364" spans="1:35" ht="12.75" hidden="1" x14ac:dyDescent="0.25">
      <c r="A364" s="60" t="s">
        <v>53</v>
      </c>
      <c r="B364" s="118" t="str">
        <f>LOOKUP(Table2[[#This Row],[CODIGO]],SITIOS!A$2:A$24,SITIOS!B$2:B$24)</f>
        <v>Papa El Potrero 2</v>
      </c>
      <c r="C364" s="61">
        <v>43808</v>
      </c>
      <c r="D364" s="121" t="str">
        <f t="shared" si="35"/>
        <v>dic-19</v>
      </c>
      <c r="E364" s="246" t="str">
        <f t="shared" si="36"/>
        <v>2019</v>
      </c>
      <c r="F364" s="62">
        <v>0.5</v>
      </c>
      <c r="G364" s="63">
        <v>15</v>
      </c>
      <c r="H364" s="63">
        <v>11</v>
      </c>
      <c r="I364" s="63">
        <v>7.5</v>
      </c>
      <c r="J364" s="63">
        <v>7.6</v>
      </c>
      <c r="K364" s="63">
        <v>7.6</v>
      </c>
      <c r="L364" s="63">
        <f t="shared" si="37"/>
        <v>7.6</v>
      </c>
      <c r="M364" s="124">
        <f t="shared" si="38"/>
        <v>68.468468468468473</v>
      </c>
      <c r="N364" s="64">
        <v>2</v>
      </c>
      <c r="O364" s="64"/>
      <c r="P364" s="263">
        <f t="shared" si="39"/>
        <v>10</v>
      </c>
      <c r="Q364" s="66">
        <v>50</v>
      </c>
      <c r="R364" s="66">
        <v>40</v>
      </c>
      <c r="S364" s="270"/>
      <c r="T364" s="270"/>
      <c r="U364" s="62">
        <v>0.53125</v>
      </c>
      <c r="V364" s="65">
        <v>2</v>
      </c>
      <c r="W364" s="65">
        <v>35</v>
      </c>
      <c r="X364" s="65">
        <v>40.5</v>
      </c>
      <c r="Y364" s="65">
        <v>1</v>
      </c>
      <c r="Z364" s="65">
        <v>2</v>
      </c>
      <c r="AA364" s="65">
        <v>1</v>
      </c>
      <c r="AB364" s="127">
        <f t="shared" si="40"/>
        <v>66.666666666666657</v>
      </c>
      <c r="AC364" s="65">
        <v>6</v>
      </c>
      <c r="AD364" s="65">
        <v>8</v>
      </c>
      <c r="AE364" s="65">
        <v>7</v>
      </c>
      <c r="AF364" s="129">
        <f t="shared" si="41"/>
        <v>350</v>
      </c>
      <c r="AG364" s="129"/>
      <c r="AH364" s="129"/>
      <c r="AI364" s="115"/>
    </row>
    <row r="365" spans="1:35" ht="12.75" hidden="1" x14ac:dyDescent="0.25">
      <c r="A365" s="60" t="s">
        <v>140</v>
      </c>
      <c r="B365" s="118" t="str">
        <f>LOOKUP(Table2[[#This Row],[CODIGO]],SITIOS!A$2:A$24,SITIOS!B$2:B$24)</f>
        <v>Antes del Hospital Amanalco</v>
      </c>
      <c r="C365" s="61">
        <v>43809</v>
      </c>
      <c r="D365" s="121" t="str">
        <f t="shared" si="35"/>
        <v>dic-19</v>
      </c>
      <c r="E365" s="246" t="str">
        <f t="shared" si="36"/>
        <v>2019</v>
      </c>
      <c r="F365" s="62">
        <v>0.44791666666666669</v>
      </c>
      <c r="G365" s="63">
        <v>16</v>
      </c>
      <c r="H365" s="63">
        <v>11</v>
      </c>
      <c r="I365" s="63">
        <v>7</v>
      </c>
      <c r="J365" s="63">
        <v>7.4</v>
      </c>
      <c r="K365" s="63">
        <v>7.4</v>
      </c>
      <c r="L365" s="63">
        <f t="shared" si="37"/>
        <v>7.4</v>
      </c>
      <c r="M365" s="124">
        <f t="shared" si="38"/>
        <v>66.666666666666671</v>
      </c>
      <c r="N365" s="64">
        <v>1</v>
      </c>
      <c r="O365" s="64"/>
      <c r="P365" s="263">
        <f t="shared" si="39"/>
        <v>5</v>
      </c>
      <c r="Q365" s="66">
        <v>60</v>
      </c>
      <c r="R365" s="66">
        <v>30</v>
      </c>
      <c r="S365" s="270"/>
      <c r="T365" s="270"/>
      <c r="U365" s="62">
        <v>0.46388888888888885</v>
      </c>
      <c r="V365" s="65">
        <v>1</v>
      </c>
      <c r="W365" s="65">
        <v>32</v>
      </c>
      <c r="X365" s="65">
        <v>42</v>
      </c>
      <c r="Y365" s="65">
        <v>0</v>
      </c>
      <c r="Z365" s="65">
        <v>1</v>
      </c>
      <c r="AA365" s="65">
        <v>0</v>
      </c>
      <c r="AB365" s="127">
        <f t="shared" si="40"/>
        <v>33.333333333333329</v>
      </c>
      <c r="AC365" s="65">
        <v>17</v>
      </c>
      <c r="AD365" s="65">
        <v>22</v>
      </c>
      <c r="AE365" s="65">
        <v>21</v>
      </c>
      <c r="AF365" s="129">
        <f t="shared" si="41"/>
        <v>2000</v>
      </c>
      <c r="AG365" s="129"/>
      <c r="AH365" s="129"/>
      <c r="AI365" s="115"/>
    </row>
    <row r="366" spans="1:35" ht="12.75" hidden="1" x14ac:dyDescent="0.25">
      <c r="A366" s="60" t="s">
        <v>42</v>
      </c>
      <c r="B366" s="118" t="str">
        <f>LOOKUP(Table2[[#This Row],[CODIGO]],SITIOS!A$2:A$24,SITIOS!B$2:B$24)</f>
        <v>Planta de tratamiento (Antes)</v>
      </c>
      <c r="C366" s="61">
        <v>43809</v>
      </c>
      <c r="D366" s="121" t="str">
        <f t="shared" si="35"/>
        <v>dic-19</v>
      </c>
      <c r="E366" s="246" t="str">
        <f t="shared" si="36"/>
        <v>2019</v>
      </c>
      <c r="F366" s="62">
        <v>0.3972222222222222</v>
      </c>
      <c r="G366" s="63">
        <v>13</v>
      </c>
      <c r="H366" s="63">
        <v>11</v>
      </c>
      <c r="I366" s="63">
        <v>7</v>
      </c>
      <c r="J366" s="63">
        <v>7.4</v>
      </c>
      <c r="K366" s="63">
        <v>7.2</v>
      </c>
      <c r="L366" s="63">
        <f t="shared" si="37"/>
        <v>7.3000000000000007</v>
      </c>
      <c r="M366" s="124">
        <f t="shared" si="38"/>
        <v>65.765765765765778</v>
      </c>
      <c r="N366" s="64">
        <v>1</v>
      </c>
      <c r="O366" s="64"/>
      <c r="P366" s="263">
        <f t="shared" si="39"/>
        <v>5</v>
      </c>
      <c r="Q366" s="66">
        <v>60</v>
      </c>
      <c r="R366" s="66">
        <v>30</v>
      </c>
      <c r="S366" s="270"/>
      <c r="T366" s="270"/>
      <c r="U366" s="62">
        <v>0.40972222222222227</v>
      </c>
      <c r="V366" s="65">
        <v>1</v>
      </c>
      <c r="W366" s="65">
        <v>32</v>
      </c>
      <c r="X366" s="65">
        <v>42</v>
      </c>
      <c r="Y366" s="65">
        <v>166</v>
      </c>
      <c r="Z366" s="65">
        <v>124</v>
      </c>
      <c r="AA366" s="65">
        <v>106</v>
      </c>
      <c r="AB366" s="127">
        <f t="shared" si="40"/>
        <v>13200</v>
      </c>
      <c r="AC366" s="65">
        <v>54</v>
      </c>
      <c r="AD366" s="65">
        <v>57</v>
      </c>
      <c r="AE366" s="65">
        <v>48</v>
      </c>
      <c r="AF366" s="129">
        <f t="shared" si="41"/>
        <v>5300</v>
      </c>
      <c r="AG366" s="129"/>
      <c r="AH366" s="129"/>
      <c r="AI366" s="115"/>
    </row>
    <row r="367" spans="1:35" ht="12.75" hidden="1" x14ac:dyDescent="0.25">
      <c r="A367" s="60" t="s">
        <v>56</v>
      </c>
      <c r="B367" s="118" t="str">
        <f>LOOKUP(Table2[[#This Row],[CODIGO]],SITIOS!A$2:A$24,SITIOS!B$2:B$24)</f>
        <v>El Recodo (Después del Hospital)</v>
      </c>
      <c r="C367" s="61">
        <v>43809</v>
      </c>
      <c r="D367" s="121" t="str">
        <f t="shared" si="35"/>
        <v>dic-19</v>
      </c>
      <c r="E367" s="246" t="str">
        <f t="shared" si="36"/>
        <v>2019</v>
      </c>
      <c r="F367" s="62">
        <v>0.47916666666666669</v>
      </c>
      <c r="G367" s="63">
        <v>14.5</v>
      </c>
      <c r="H367" s="63">
        <v>11</v>
      </c>
      <c r="I367" s="63">
        <v>7</v>
      </c>
      <c r="J367" s="63">
        <v>7.6</v>
      </c>
      <c r="K367" s="63">
        <v>7.6</v>
      </c>
      <c r="L367" s="63">
        <f t="shared" si="37"/>
        <v>7.6</v>
      </c>
      <c r="M367" s="124">
        <f t="shared" si="38"/>
        <v>68.468468468468473</v>
      </c>
      <c r="N367" s="64">
        <v>2</v>
      </c>
      <c r="O367" s="64"/>
      <c r="P367" s="263">
        <f t="shared" si="39"/>
        <v>10</v>
      </c>
      <c r="Q367" s="66">
        <v>55</v>
      </c>
      <c r="R367" s="66">
        <v>30</v>
      </c>
      <c r="S367" s="270"/>
      <c r="T367" s="270"/>
      <c r="U367" s="62">
        <v>0.49305555555555558</v>
      </c>
      <c r="V367" s="65">
        <v>1</v>
      </c>
      <c r="W367" s="65">
        <v>32</v>
      </c>
      <c r="X367" s="65">
        <v>42</v>
      </c>
      <c r="Y367" s="65">
        <v>59</v>
      </c>
      <c r="Z367" s="65">
        <v>70</v>
      </c>
      <c r="AA367" s="65">
        <v>69</v>
      </c>
      <c r="AB367" s="127">
        <f t="shared" si="40"/>
        <v>6600</v>
      </c>
      <c r="AC367" s="65">
        <v>8</v>
      </c>
      <c r="AD367" s="65">
        <v>6</v>
      </c>
      <c r="AE367" s="65">
        <v>5</v>
      </c>
      <c r="AF367" s="129">
        <f t="shared" si="41"/>
        <v>633.33333333333326</v>
      </c>
      <c r="AG367" s="129"/>
      <c r="AH367" s="129"/>
      <c r="AI367" s="115"/>
    </row>
    <row r="368" spans="1:35" ht="12.75" hidden="1" x14ac:dyDescent="0.25">
      <c r="A368" s="60" t="s">
        <v>43</v>
      </c>
      <c r="B368" s="118" t="str">
        <f>LOOKUP(Table2[[#This Row],[CODIGO]],SITIOS!A$2:A$24,SITIOS!B$2:B$24)</f>
        <v>Planta de tratamiento (Después)</v>
      </c>
      <c r="C368" s="61">
        <v>43809</v>
      </c>
      <c r="D368" s="121" t="str">
        <f t="shared" si="35"/>
        <v>dic-19</v>
      </c>
      <c r="E368" s="246" t="str">
        <f t="shared" si="36"/>
        <v>2019</v>
      </c>
      <c r="F368" s="62">
        <v>0.36458333333333331</v>
      </c>
      <c r="G368" s="63">
        <v>11</v>
      </c>
      <c r="H368" s="63">
        <v>11</v>
      </c>
      <c r="I368" s="63">
        <v>7</v>
      </c>
      <c r="J368" s="63">
        <v>7.2</v>
      </c>
      <c r="K368" s="63">
        <v>7.2</v>
      </c>
      <c r="L368" s="63">
        <f t="shared" si="37"/>
        <v>7.2</v>
      </c>
      <c r="M368" s="124">
        <f t="shared" si="38"/>
        <v>64.86486486486487</v>
      </c>
      <c r="N368" s="64">
        <v>1</v>
      </c>
      <c r="O368" s="64"/>
      <c r="P368" s="263">
        <f t="shared" si="39"/>
        <v>5</v>
      </c>
      <c r="Q368" s="66">
        <v>60</v>
      </c>
      <c r="R368" s="66">
        <v>30</v>
      </c>
      <c r="S368" s="270"/>
      <c r="T368" s="270"/>
      <c r="U368" s="62">
        <v>0.42708333333333331</v>
      </c>
      <c r="V368" s="65">
        <v>1</v>
      </c>
      <c r="W368" s="65">
        <v>32</v>
      </c>
      <c r="X368" s="65">
        <v>42</v>
      </c>
      <c r="Y368" s="65">
        <v>302</v>
      </c>
      <c r="Z368" s="65">
        <v>312</v>
      </c>
      <c r="AA368" s="65">
        <v>278</v>
      </c>
      <c r="AB368" s="127">
        <f t="shared" si="40"/>
        <v>29733.333333333332</v>
      </c>
      <c r="AC368" s="65">
        <v>114</v>
      </c>
      <c r="AD368" s="65">
        <v>137</v>
      </c>
      <c r="AE368" s="65">
        <v>97</v>
      </c>
      <c r="AF368" s="129">
        <f t="shared" si="41"/>
        <v>11600</v>
      </c>
      <c r="AG368" s="129"/>
      <c r="AH368" s="129"/>
      <c r="AI368" s="115"/>
    </row>
    <row r="369" spans="1:35" ht="12.75" hidden="1" x14ac:dyDescent="0.25">
      <c r="A369" s="60" t="s">
        <v>168</v>
      </c>
      <c r="B369" s="118" t="str">
        <f>LOOKUP(Table2[[#This Row],[CODIGO]],SITIOS!A$2:A$24,SITIOS!B$2:B$24)</f>
        <v>Haba San Lucas 3</v>
      </c>
      <c r="C369" s="61">
        <v>43810</v>
      </c>
      <c r="D369" s="121" t="str">
        <f t="shared" si="35"/>
        <v>dic-19</v>
      </c>
      <c r="E369" s="246" t="str">
        <f t="shared" si="36"/>
        <v>2019</v>
      </c>
      <c r="F369" s="62">
        <v>0.5625</v>
      </c>
      <c r="G369" s="63">
        <v>15</v>
      </c>
      <c r="H369" s="63">
        <v>13</v>
      </c>
      <c r="I369" s="63">
        <v>7</v>
      </c>
      <c r="J369" s="63">
        <v>7</v>
      </c>
      <c r="K369" s="63">
        <v>7.2</v>
      </c>
      <c r="L369" s="63">
        <f t="shared" si="37"/>
        <v>7.1</v>
      </c>
      <c r="M369" s="124">
        <f t="shared" si="38"/>
        <v>66.981132075471692</v>
      </c>
      <c r="N369" s="64">
        <v>2</v>
      </c>
      <c r="O369" s="64"/>
      <c r="P369" s="263">
        <f t="shared" si="39"/>
        <v>10</v>
      </c>
      <c r="Q369" s="66">
        <v>35</v>
      </c>
      <c r="R369" s="66">
        <v>40</v>
      </c>
      <c r="S369" s="270"/>
      <c r="T369" s="270"/>
      <c r="U369" s="62">
        <v>0.57638888888888895</v>
      </c>
      <c r="V369" s="65">
        <v>2</v>
      </c>
      <c r="W369" s="65">
        <v>35</v>
      </c>
      <c r="X369" s="65">
        <v>42</v>
      </c>
      <c r="Y369" s="65">
        <v>2</v>
      </c>
      <c r="Z369" s="65">
        <v>1</v>
      </c>
      <c r="AA369" s="65">
        <v>3</v>
      </c>
      <c r="AB369" s="127">
        <f t="shared" si="40"/>
        <v>100</v>
      </c>
      <c r="AC369" s="65">
        <v>4</v>
      </c>
      <c r="AD369" s="65">
        <v>2</v>
      </c>
      <c r="AE369" s="65">
        <v>0</v>
      </c>
      <c r="AF369" s="129">
        <f t="shared" si="41"/>
        <v>100</v>
      </c>
      <c r="AG369" s="129"/>
      <c r="AH369" s="129"/>
      <c r="AI369" s="115"/>
    </row>
    <row r="370" spans="1:35" ht="12.75" hidden="1" x14ac:dyDescent="0.25">
      <c r="A370" s="60" t="s">
        <v>47</v>
      </c>
      <c r="B370" s="118" t="str">
        <f>LOOKUP(Table2[[#This Row],[CODIGO]],SITIOS!A$2:A$24,SITIOS!B$2:B$24)</f>
        <v>Haba Rincón de Guadalupe 2</v>
      </c>
      <c r="C370" s="61">
        <v>43810</v>
      </c>
      <c r="D370" s="121" t="str">
        <f t="shared" si="35"/>
        <v>dic-19</v>
      </c>
      <c r="E370" s="246" t="str">
        <f t="shared" si="36"/>
        <v>2019</v>
      </c>
      <c r="F370" s="62">
        <v>0.4201388888888889</v>
      </c>
      <c r="G370" s="63">
        <v>10</v>
      </c>
      <c r="H370" s="63">
        <v>9</v>
      </c>
      <c r="I370" s="63">
        <v>7</v>
      </c>
      <c r="J370" s="63">
        <v>5.8</v>
      </c>
      <c r="K370" s="63">
        <v>5.8</v>
      </c>
      <c r="L370" s="63">
        <f t="shared" si="37"/>
        <v>5.8</v>
      </c>
      <c r="M370" s="124">
        <f t="shared" si="38"/>
        <v>50</v>
      </c>
      <c r="N370" s="64">
        <v>2</v>
      </c>
      <c r="O370" s="64"/>
      <c r="P370" s="263">
        <f t="shared" si="39"/>
        <v>10</v>
      </c>
      <c r="Q370" s="66">
        <v>45</v>
      </c>
      <c r="R370" s="66">
        <v>30</v>
      </c>
      <c r="S370" s="270"/>
      <c r="T370" s="270"/>
      <c r="U370" s="62">
        <v>0.4375</v>
      </c>
      <c r="V370" s="65">
        <v>2</v>
      </c>
      <c r="W370" s="65">
        <v>35</v>
      </c>
      <c r="X370" s="65">
        <v>42</v>
      </c>
      <c r="Y370" s="65">
        <v>4</v>
      </c>
      <c r="Z370" s="65">
        <v>2</v>
      </c>
      <c r="AA370" s="65">
        <v>7</v>
      </c>
      <c r="AB370" s="127">
        <f t="shared" si="40"/>
        <v>216.66666666666666</v>
      </c>
      <c r="AC370" s="65">
        <v>56</v>
      </c>
      <c r="AD370" s="65">
        <v>22</v>
      </c>
      <c r="AE370" s="65">
        <v>2</v>
      </c>
      <c r="AF370" s="129">
        <f t="shared" si="41"/>
        <v>1333.3333333333335</v>
      </c>
      <c r="AG370" s="129"/>
      <c r="AH370" s="129"/>
      <c r="AI370" s="115"/>
    </row>
    <row r="371" spans="1:35" ht="12.75" hidden="1" x14ac:dyDescent="0.25">
      <c r="A371" s="60" t="s">
        <v>44</v>
      </c>
      <c r="B371" s="118" t="str">
        <f>LOOKUP(Table2[[#This Row],[CODIGO]],SITIOS!A$2:A$24,SITIOS!B$2:B$24)</f>
        <v>Haba San Lucas 1</v>
      </c>
      <c r="C371" s="61">
        <v>43810</v>
      </c>
      <c r="D371" s="121" t="str">
        <f t="shared" si="35"/>
        <v>dic-19</v>
      </c>
      <c r="E371" s="246" t="str">
        <f t="shared" si="36"/>
        <v>2019</v>
      </c>
      <c r="F371" s="62">
        <v>0.47222222222222227</v>
      </c>
      <c r="G371" s="63">
        <v>16</v>
      </c>
      <c r="H371" s="63">
        <v>13</v>
      </c>
      <c r="I371" s="63">
        <v>7</v>
      </c>
      <c r="J371" s="63">
        <v>6.2</v>
      </c>
      <c r="K371" s="63">
        <v>6.2</v>
      </c>
      <c r="L371" s="63">
        <f t="shared" si="37"/>
        <v>6.2</v>
      </c>
      <c r="M371" s="124">
        <f t="shared" si="38"/>
        <v>58.490566037735846</v>
      </c>
      <c r="N371" s="64">
        <v>2</v>
      </c>
      <c r="O371" s="64"/>
      <c r="P371" s="263">
        <f t="shared" si="39"/>
        <v>10</v>
      </c>
      <c r="Q371" s="66">
        <v>50</v>
      </c>
      <c r="R371" s="66">
        <v>40</v>
      </c>
      <c r="S371" s="270"/>
      <c r="T371" s="270"/>
      <c r="U371" s="62"/>
      <c r="V371" s="65"/>
      <c r="W371" s="65"/>
      <c r="X371" s="65"/>
      <c r="Y371" s="65"/>
      <c r="Z371" s="65"/>
      <c r="AA371" s="65"/>
      <c r="AB371" s="127" t="str">
        <f t="shared" si="40"/>
        <v/>
      </c>
      <c r="AC371" s="65"/>
      <c r="AD371" s="65"/>
      <c r="AE371" s="65"/>
      <c r="AF371" s="129" t="str">
        <f t="shared" si="41"/>
        <v/>
      </c>
      <c r="AG371" s="129"/>
      <c r="AH371" s="129"/>
      <c r="AI371" s="115"/>
    </row>
    <row r="372" spans="1:35" ht="12.75" hidden="1" x14ac:dyDescent="0.25">
      <c r="A372" s="60" t="s">
        <v>46</v>
      </c>
      <c r="B372" s="118" t="str">
        <f>LOOKUP(Table2[[#This Row],[CODIGO]],SITIOS!A$2:A$24,SITIOS!B$2:B$24)</f>
        <v>Haba Rincón de Guadalupe 1</v>
      </c>
      <c r="C372" s="61">
        <v>43810</v>
      </c>
      <c r="D372" s="121" t="str">
        <f t="shared" si="35"/>
        <v>dic-19</v>
      </c>
      <c r="E372" s="246" t="str">
        <f t="shared" si="36"/>
        <v>2019</v>
      </c>
      <c r="F372" s="62">
        <v>0.375</v>
      </c>
      <c r="G372" s="63">
        <v>9</v>
      </c>
      <c r="H372" s="63">
        <v>8</v>
      </c>
      <c r="I372" s="63">
        <v>7</v>
      </c>
      <c r="J372" s="63">
        <v>7.8</v>
      </c>
      <c r="K372" s="63">
        <v>7.8</v>
      </c>
      <c r="L372" s="63">
        <f t="shared" si="37"/>
        <v>7.8</v>
      </c>
      <c r="M372" s="124">
        <f t="shared" si="38"/>
        <v>65.546218487394952</v>
      </c>
      <c r="N372" s="64">
        <v>2</v>
      </c>
      <c r="O372" s="64"/>
      <c r="P372" s="263">
        <f t="shared" si="39"/>
        <v>10</v>
      </c>
      <c r="Q372" s="66">
        <v>45</v>
      </c>
      <c r="R372" s="66">
        <v>30</v>
      </c>
      <c r="S372" s="270"/>
      <c r="T372" s="270"/>
      <c r="U372" s="62"/>
      <c r="V372" s="65"/>
      <c r="W372" s="65"/>
      <c r="X372" s="65"/>
      <c r="Y372" s="65"/>
      <c r="Z372" s="65"/>
      <c r="AA372" s="65"/>
      <c r="AB372" s="127" t="str">
        <f t="shared" si="40"/>
        <v/>
      </c>
      <c r="AC372" s="65"/>
      <c r="AD372" s="65"/>
      <c r="AE372" s="65"/>
      <c r="AF372" s="129" t="str">
        <f t="shared" si="41"/>
        <v/>
      </c>
      <c r="AG372" s="129"/>
      <c r="AH372" s="129"/>
      <c r="AI372" s="115"/>
    </row>
    <row r="373" spans="1:35" ht="12.75" hidden="1" x14ac:dyDescent="0.25">
      <c r="A373" s="60" t="s">
        <v>45</v>
      </c>
      <c r="B373" s="118" t="str">
        <f>LOOKUP(Table2[[#This Row],[CODIGO]],SITIOS!A$2:A$24,SITIOS!B$2:B$24)</f>
        <v>Haba San Lucas 2</v>
      </c>
      <c r="C373" s="61">
        <v>43810</v>
      </c>
      <c r="D373" s="121" t="str">
        <f t="shared" si="35"/>
        <v>dic-19</v>
      </c>
      <c r="E373" s="246" t="str">
        <f t="shared" si="36"/>
        <v>2019</v>
      </c>
      <c r="F373" s="62">
        <v>0.51041666666666663</v>
      </c>
      <c r="G373" s="63">
        <v>16</v>
      </c>
      <c r="H373" s="63">
        <v>14</v>
      </c>
      <c r="I373" s="63">
        <v>7</v>
      </c>
      <c r="J373" s="63">
        <v>7.2</v>
      </c>
      <c r="K373" s="63">
        <v>7.2</v>
      </c>
      <c r="L373" s="63">
        <f t="shared" si="37"/>
        <v>7.2</v>
      </c>
      <c r="M373" s="124">
        <f t="shared" si="38"/>
        <v>69.230769230769226</v>
      </c>
      <c r="N373" s="64">
        <v>2</v>
      </c>
      <c r="O373" s="64"/>
      <c r="P373" s="263">
        <f t="shared" si="39"/>
        <v>10</v>
      </c>
      <c r="Q373" s="66">
        <v>45</v>
      </c>
      <c r="R373" s="66">
        <v>40</v>
      </c>
      <c r="S373" s="270"/>
      <c r="T373" s="270"/>
      <c r="U373" s="62"/>
      <c r="V373" s="65"/>
      <c r="W373" s="65"/>
      <c r="X373" s="65"/>
      <c r="Y373" s="65"/>
      <c r="Z373" s="65"/>
      <c r="AA373" s="65"/>
      <c r="AB373" s="127" t="str">
        <f t="shared" si="40"/>
        <v/>
      </c>
      <c r="AC373" s="65"/>
      <c r="AD373" s="65"/>
      <c r="AE373" s="65"/>
      <c r="AF373" s="129" t="str">
        <f t="shared" si="41"/>
        <v/>
      </c>
      <c r="AG373" s="129"/>
      <c r="AH373" s="129"/>
      <c r="AI373" s="115"/>
    </row>
    <row r="374" spans="1:35" ht="12.75" hidden="1" x14ac:dyDescent="0.25">
      <c r="A374" s="60" t="s">
        <v>42</v>
      </c>
      <c r="B374" s="118" t="str">
        <f>LOOKUP(Table2[[#This Row],[CODIGO]],SITIOS!A$2:A$24,SITIOS!B$2:B$24)</f>
        <v>Planta de tratamiento (Antes)</v>
      </c>
      <c r="C374" s="61">
        <v>43844</v>
      </c>
      <c r="D374" s="121" t="str">
        <f t="shared" si="35"/>
        <v>ene-20</v>
      </c>
      <c r="E374" s="246" t="str">
        <f t="shared" si="36"/>
        <v>2020</v>
      </c>
      <c r="F374" s="62">
        <v>0.39583333333333331</v>
      </c>
      <c r="G374" s="63">
        <v>15</v>
      </c>
      <c r="H374" s="63">
        <v>11</v>
      </c>
      <c r="I374" s="63">
        <v>7.5</v>
      </c>
      <c r="J374" s="63">
        <v>6.8</v>
      </c>
      <c r="K374" s="63">
        <v>7</v>
      </c>
      <c r="L374" s="63">
        <f t="shared" si="37"/>
        <v>6.9</v>
      </c>
      <c r="M374" s="124">
        <f t="shared" si="38"/>
        <v>62.162162162162168</v>
      </c>
      <c r="N374" s="64">
        <v>0</v>
      </c>
      <c r="O374" s="64"/>
      <c r="P374" s="263">
        <f t="shared" si="39"/>
        <v>2</v>
      </c>
      <c r="Q374" s="66">
        <v>65</v>
      </c>
      <c r="R374" s="66">
        <v>30</v>
      </c>
      <c r="S374" s="270">
        <v>1.1000000000000001</v>
      </c>
      <c r="T374" s="270">
        <v>0.5</v>
      </c>
      <c r="U374" s="62">
        <v>0.41666666666666669</v>
      </c>
      <c r="V374" s="65">
        <v>1</v>
      </c>
      <c r="W374" s="65">
        <v>33</v>
      </c>
      <c r="X374" s="65">
        <v>41.5</v>
      </c>
      <c r="Y374" s="65">
        <v>31</v>
      </c>
      <c r="Z374" s="65">
        <v>19</v>
      </c>
      <c r="AA374" s="65">
        <v>28</v>
      </c>
      <c r="AB374" s="127">
        <f t="shared" si="40"/>
        <v>2600</v>
      </c>
      <c r="AC374" s="65">
        <v>0</v>
      </c>
      <c r="AD374" s="65">
        <v>0</v>
      </c>
      <c r="AE374" s="65">
        <v>0</v>
      </c>
      <c r="AF374" s="129">
        <f t="shared" si="41"/>
        <v>0</v>
      </c>
      <c r="AG374" s="129"/>
      <c r="AH374" s="129"/>
      <c r="AI374" s="115"/>
    </row>
    <row r="375" spans="1:35" ht="12.75" hidden="1" x14ac:dyDescent="0.25">
      <c r="A375" s="60" t="s">
        <v>43</v>
      </c>
      <c r="B375" s="118" t="str">
        <f>LOOKUP(Table2[[#This Row],[CODIGO]],SITIOS!A$2:A$24,SITIOS!B$2:B$24)</f>
        <v>Planta de tratamiento (Después)</v>
      </c>
      <c r="C375" s="61">
        <v>43844</v>
      </c>
      <c r="D375" s="121" t="str">
        <f t="shared" si="35"/>
        <v>ene-20</v>
      </c>
      <c r="E375" s="246" t="str">
        <f t="shared" si="36"/>
        <v>2020</v>
      </c>
      <c r="F375" s="62">
        <v>0.4236111111111111</v>
      </c>
      <c r="G375" s="63">
        <v>17</v>
      </c>
      <c r="H375" s="63">
        <v>11</v>
      </c>
      <c r="I375" s="63">
        <v>7</v>
      </c>
      <c r="J375" s="63">
        <v>7</v>
      </c>
      <c r="K375" s="63">
        <v>7</v>
      </c>
      <c r="L375" s="63">
        <f t="shared" si="37"/>
        <v>7</v>
      </c>
      <c r="M375" s="124">
        <f t="shared" si="38"/>
        <v>63.063063063063062</v>
      </c>
      <c r="N375" s="64">
        <v>1</v>
      </c>
      <c r="O375" s="64"/>
      <c r="P375" s="263">
        <f t="shared" si="39"/>
        <v>5</v>
      </c>
      <c r="Q375" s="66">
        <v>60</v>
      </c>
      <c r="R375" s="66">
        <v>30</v>
      </c>
      <c r="S375" s="270">
        <v>1.1000000000000001</v>
      </c>
      <c r="T375" s="270">
        <v>1</v>
      </c>
      <c r="U375" s="62">
        <v>0.44444444444444442</v>
      </c>
      <c r="V375" s="65">
        <v>1</v>
      </c>
      <c r="W375" s="65">
        <v>33</v>
      </c>
      <c r="X375" s="65">
        <v>41.5</v>
      </c>
      <c r="Y375" s="65">
        <v>145</v>
      </c>
      <c r="Z375" s="65">
        <v>26</v>
      </c>
      <c r="AA375" s="65">
        <v>9</v>
      </c>
      <c r="AB375" s="127">
        <f t="shared" si="40"/>
        <v>6000</v>
      </c>
      <c r="AC375" s="65">
        <v>64</v>
      </c>
      <c r="AD375" s="65">
        <v>12</v>
      </c>
      <c r="AE375" s="65">
        <v>0</v>
      </c>
      <c r="AF375" s="129">
        <f t="shared" si="41"/>
        <v>2533.333333333333</v>
      </c>
      <c r="AG375" s="129"/>
      <c r="AH375" s="129"/>
      <c r="AI375" s="115"/>
    </row>
    <row r="376" spans="1:35" ht="12.75" hidden="1" x14ac:dyDescent="0.25">
      <c r="A376" s="60" t="s">
        <v>56</v>
      </c>
      <c r="B376" s="118" t="str">
        <f>LOOKUP(Table2[[#This Row],[CODIGO]],SITIOS!A$2:A$24,SITIOS!B$2:B$24)</f>
        <v>El Recodo (Después del Hospital)</v>
      </c>
      <c r="C376" s="61">
        <v>43844</v>
      </c>
      <c r="D376" s="121" t="str">
        <f t="shared" si="35"/>
        <v>ene-20</v>
      </c>
      <c r="E376" s="246" t="str">
        <f t="shared" si="36"/>
        <v>2020</v>
      </c>
      <c r="F376" s="62">
        <v>0.45833333333333331</v>
      </c>
      <c r="G376" s="63">
        <v>12</v>
      </c>
      <c r="H376" s="63">
        <v>10</v>
      </c>
      <c r="I376" s="63">
        <v>7</v>
      </c>
      <c r="J376" s="63">
        <v>7.2</v>
      </c>
      <c r="K376" s="63">
        <v>7.2</v>
      </c>
      <c r="L376" s="63">
        <f t="shared" si="37"/>
        <v>7.2</v>
      </c>
      <c r="M376" s="124">
        <f t="shared" si="38"/>
        <v>63.716814159292035</v>
      </c>
      <c r="N376" s="64">
        <v>0</v>
      </c>
      <c r="O376" s="64"/>
      <c r="P376" s="263">
        <f t="shared" si="39"/>
        <v>2</v>
      </c>
      <c r="Q376" s="66">
        <v>65</v>
      </c>
      <c r="R376" s="66">
        <v>30</v>
      </c>
      <c r="S376" s="270"/>
      <c r="T376" s="270"/>
      <c r="U376" s="62">
        <v>0.47916666666666669</v>
      </c>
      <c r="V376" s="65">
        <v>1</v>
      </c>
      <c r="W376" s="65">
        <v>33</v>
      </c>
      <c r="X376" s="65">
        <v>41.5</v>
      </c>
      <c r="Y376" s="65">
        <v>4</v>
      </c>
      <c r="Z376" s="65">
        <v>1</v>
      </c>
      <c r="AA376" s="65">
        <v>1</v>
      </c>
      <c r="AB376" s="127">
        <f t="shared" si="40"/>
        <v>200</v>
      </c>
      <c r="AC376" s="65">
        <v>0</v>
      </c>
      <c r="AD376" s="65">
        <v>0</v>
      </c>
      <c r="AE376" s="65">
        <v>0</v>
      </c>
      <c r="AF376" s="129">
        <f t="shared" si="41"/>
        <v>0</v>
      </c>
      <c r="AG376" s="129"/>
      <c r="AH376" s="129"/>
      <c r="AI376" s="115"/>
    </row>
    <row r="377" spans="1:35" ht="12.75" hidden="1" x14ac:dyDescent="0.25">
      <c r="A377" s="60" t="s">
        <v>194</v>
      </c>
      <c r="B377" s="118" t="str">
        <f>LOOKUP(Table2[[#This Row],[CODIGO]],SITIOS!A$2:A$24,SITIOS!B$2:B$24)</f>
        <v>Humedal</v>
      </c>
      <c r="C377" s="61">
        <v>43844</v>
      </c>
      <c r="D377" s="121" t="str">
        <f t="shared" si="35"/>
        <v>ene-20</v>
      </c>
      <c r="E377" s="246" t="str">
        <f t="shared" si="36"/>
        <v>2020</v>
      </c>
      <c r="F377" s="62">
        <v>0.4861111111111111</v>
      </c>
      <c r="G377" s="63">
        <v>14</v>
      </c>
      <c r="H377" s="63">
        <v>10</v>
      </c>
      <c r="I377" s="63">
        <v>7</v>
      </c>
      <c r="J377" s="63">
        <v>1.2</v>
      </c>
      <c r="K377" s="63">
        <v>1.2</v>
      </c>
      <c r="L377" s="63">
        <f t="shared" si="37"/>
        <v>1.2</v>
      </c>
      <c r="M377" s="124">
        <f t="shared" si="38"/>
        <v>10.619469026548671</v>
      </c>
      <c r="N377" s="64">
        <v>0</v>
      </c>
      <c r="O377" s="64"/>
      <c r="P377" s="263">
        <f t="shared" si="39"/>
        <v>2</v>
      </c>
      <c r="Q377" s="66"/>
      <c r="R377" s="66">
        <v>60</v>
      </c>
      <c r="S377" s="270">
        <v>0.88</v>
      </c>
      <c r="T377" s="270">
        <v>1</v>
      </c>
      <c r="U377" s="62">
        <v>0.50694444444444442</v>
      </c>
      <c r="V377" s="65">
        <v>1</v>
      </c>
      <c r="W377" s="65">
        <v>33</v>
      </c>
      <c r="X377" s="65">
        <v>41.5</v>
      </c>
      <c r="Y377" s="65">
        <v>0</v>
      </c>
      <c r="Z377" s="65">
        <v>0</v>
      </c>
      <c r="AA377" s="65">
        <v>0</v>
      </c>
      <c r="AB377" s="127">
        <f t="shared" si="40"/>
        <v>0</v>
      </c>
      <c r="AC377" s="65">
        <v>0</v>
      </c>
      <c r="AD377" s="65">
        <v>0</v>
      </c>
      <c r="AE377" s="65">
        <v>0</v>
      </c>
      <c r="AF377" s="129">
        <f t="shared" si="41"/>
        <v>0</v>
      </c>
      <c r="AG377" s="129"/>
      <c r="AH377" s="129"/>
      <c r="AI377" s="115"/>
    </row>
    <row r="378" spans="1:35" ht="12.75" hidden="1" x14ac:dyDescent="0.25">
      <c r="A378" s="60" t="s">
        <v>45</v>
      </c>
      <c r="B378" s="118" t="str">
        <f>LOOKUP(Table2[[#This Row],[CODIGO]],SITIOS!A$2:A$24,SITIOS!B$2:B$24)</f>
        <v>Haba San Lucas 2</v>
      </c>
      <c r="C378" s="61">
        <v>43844</v>
      </c>
      <c r="D378" s="121" t="str">
        <f t="shared" si="35"/>
        <v>ene-20</v>
      </c>
      <c r="E378" s="246" t="str">
        <f t="shared" si="36"/>
        <v>2020</v>
      </c>
      <c r="F378" s="62">
        <v>0.54861111111111105</v>
      </c>
      <c r="G378" s="63">
        <v>22</v>
      </c>
      <c r="H378" s="63">
        <v>12</v>
      </c>
      <c r="I378" s="63">
        <v>7.5</v>
      </c>
      <c r="J378" s="63">
        <v>7.2</v>
      </c>
      <c r="K378" s="63">
        <v>7.2</v>
      </c>
      <c r="L378" s="63">
        <f t="shared" si="37"/>
        <v>7.2</v>
      </c>
      <c r="M378" s="124">
        <f t="shared" si="38"/>
        <v>66.055045871559642</v>
      </c>
      <c r="N378" s="64">
        <v>1</v>
      </c>
      <c r="O378" s="64"/>
      <c r="P378" s="263">
        <f t="shared" si="39"/>
        <v>5</v>
      </c>
      <c r="Q378" s="66">
        <v>60</v>
      </c>
      <c r="R378" s="66">
        <v>30</v>
      </c>
      <c r="S378" s="270"/>
      <c r="T378" s="270"/>
      <c r="U378" s="62">
        <v>0.5625</v>
      </c>
      <c r="V378" s="65">
        <v>2</v>
      </c>
      <c r="W378" s="65">
        <v>33</v>
      </c>
      <c r="X378" s="65">
        <v>41.5</v>
      </c>
      <c r="Y378" s="65">
        <v>16</v>
      </c>
      <c r="Z378" s="65">
        <v>12</v>
      </c>
      <c r="AA378" s="65">
        <v>16</v>
      </c>
      <c r="AB378" s="127">
        <f t="shared" si="40"/>
        <v>733.33333333333326</v>
      </c>
      <c r="AC378" s="65">
        <v>17</v>
      </c>
      <c r="AD378" s="65">
        <v>6</v>
      </c>
      <c r="AE378" s="65">
        <v>3</v>
      </c>
      <c r="AF378" s="129">
        <f t="shared" si="41"/>
        <v>433.33333333333331</v>
      </c>
      <c r="AG378" s="129"/>
      <c r="AH378" s="129"/>
      <c r="AI378" s="115"/>
    </row>
    <row r="379" spans="1:35" ht="12.75" hidden="1" x14ac:dyDescent="0.25">
      <c r="A379" s="60" t="s">
        <v>59</v>
      </c>
      <c r="B379" s="118" t="str">
        <f>LOOKUP(Table2[[#This Row],[CODIGO]],SITIOS!A$2:A$24,SITIOS!B$2:B$24)</f>
        <v>Papa la Providencia 2</v>
      </c>
      <c r="C379" s="61">
        <v>43844</v>
      </c>
      <c r="D379" s="121" t="str">
        <f t="shared" si="35"/>
        <v>ene-20</v>
      </c>
      <c r="E379" s="246" t="str">
        <f t="shared" si="36"/>
        <v>2020</v>
      </c>
      <c r="F379" s="62">
        <v>0.41666666666666669</v>
      </c>
      <c r="G379" s="63">
        <v>13.5</v>
      </c>
      <c r="H379" s="63">
        <v>11</v>
      </c>
      <c r="I379" s="63">
        <v>6</v>
      </c>
      <c r="J379" s="63">
        <v>4.2</v>
      </c>
      <c r="K379" s="63">
        <v>4.2</v>
      </c>
      <c r="L379" s="63">
        <f t="shared" si="37"/>
        <v>4.2</v>
      </c>
      <c r="M379" s="124">
        <f t="shared" si="38"/>
        <v>37.837837837837839</v>
      </c>
      <c r="N379" s="64">
        <v>0</v>
      </c>
      <c r="O379" s="64"/>
      <c r="P379" s="263">
        <f t="shared" si="39"/>
        <v>2</v>
      </c>
      <c r="Q379" s="66">
        <v>50</v>
      </c>
      <c r="R379" s="66">
        <v>100</v>
      </c>
      <c r="S379" s="270"/>
      <c r="T379" s="270"/>
      <c r="U379" s="62">
        <v>0.43402777777777773</v>
      </c>
      <c r="V379" s="65">
        <v>2</v>
      </c>
      <c r="W379" s="65">
        <v>33</v>
      </c>
      <c r="X379" s="65">
        <v>41.5</v>
      </c>
      <c r="Y379" s="65">
        <v>0</v>
      </c>
      <c r="Z379" s="65">
        <v>0</v>
      </c>
      <c r="AA379" s="65">
        <v>0</v>
      </c>
      <c r="AB379" s="127">
        <f t="shared" si="40"/>
        <v>0</v>
      </c>
      <c r="AC379" s="65">
        <v>3</v>
      </c>
      <c r="AD379" s="65">
        <v>3</v>
      </c>
      <c r="AE379" s="65">
        <v>13</v>
      </c>
      <c r="AF379" s="129">
        <f t="shared" si="41"/>
        <v>316.66666666666663</v>
      </c>
      <c r="AG379" s="129"/>
      <c r="AH379" s="129"/>
      <c r="AI379" s="115"/>
    </row>
    <row r="380" spans="1:35" ht="12.75" hidden="1" x14ac:dyDescent="0.25">
      <c r="A380" s="60" t="s">
        <v>53</v>
      </c>
      <c r="B380" s="118" t="str">
        <f>LOOKUP(Table2[[#This Row],[CODIGO]],SITIOS!A$2:A$24,SITIOS!B$2:B$24)</f>
        <v>Papa El Potrero 2</v>
      </c>
      <c r="C380" s="61">
        <v>43844</v>
      </c>
      <c r="D380" s="121" t="str">
        <f t="shared" si="35"/>
        <v>ene-20</v>
      </c>
      <c r="E380" s="246" t="str">
        <f t="shared" si="36"/>
        <v>2020</v>
      </c>
      <c r="F380" s="62">
        <v>0.4513888888888889</v>
      </c>
      <c r="G380" s="63">
        <v>22</v>
      </c>
      <c r="H380" s="63">
        <v>9</v>
      </c>
      <c r="I380" s="63">
        <v>7.5</v>
      </c>
      <c r="J380" s="63">
        <v>7.6</v>
      </c>
      <c r="K380" s="63">
        <v>7.6</v>
      </c>
      <c r="L380" s="63">
        <f t="shared" si="37"/>
        <v>7.6</v>
      </c>
      <c r="M380" s="124">
        <f t="shared" si="38"/>
        <v>65.517241379310349</v>
      </c>
      <c r="N380" s="64">
        <v>0</v>
      </c>
      <c r="O380" s="64"/>
      <c r="P380" s="263">
        <f t="shared" si="39"/>
        <v>2</v>
      </c>
      <c r="Q380" s="66">
        <v>45</v>
      </c>
      <c r="R380" s="66">
        <v>40</v>
      </c>
      <c r="S380" s="270"/>
      <c r="T380" s="270"/>
      <c r="U380" s="62">
        <v>0.47222222222222227</v>
      </c>
      <c r="V380" s="65">
        <v>3</v>
      </c>
      <c r="W380" s="65">
        <v>33</v>
      </c>
      <c r="X380" s="65">
        <v>41.5</v>
      </c>
      <c r="Y380" s="65">
        <v>6</v>
      </c>
      <c r="Z380" s="65">
        <v>8</v>
      </c>
      <c r="AA380" s="65">
        <v>10</v>
      </c>
      <c r="AB380" s="127">
        <f t="shared" si="40"/>
        <v>266.66666666666669</v>
      </c>
      <c r="AC380" s="65">
        <v>1</v>
      </c>
      <c r="AD380" s="65">
        <v>1</v>
      </c>
      <c r="AE380" s="65">
        <v>3</v>
      </c>
      <c r="AF380" s="129">
        <f t="shared" si="41"/>
        <v>55.555555555555564</v>
      </c>
      <c r="AG380" s="129"/>
      <c r="AH380" s="129"/>
      <c r="AI380" s="115"/>
    </row>
    <row r="381" spans="1:35" ht="12.75" hidden="1" x14ac:dyDescent="0.25">
      <c r="A381" s="60" t="s">
        <v>58</v>
      </c>
      <c r="B381" s="118" t="str">
        <f>LOOKUP(Table2[[#This Row],[CODIGO]],SITIOS!A$2:A$24,SITIOS!B$2:B$24)</f>
        <v>Maíz  El Capulín 2</v>
      </c>
      <c r="C381" s="61">
        <v>43844</v>
      </c>
      <c r="D381" s="121" t="str">
        <f t="shared" si="35"/>
        <v>ene-20</v>
      </c>
      <c r="E381" s="246" t="str">
        <f t="shared" si="36"/>
        <v>2020</v>
      </c>
      <c r="F381" s="62">
        <v>0.4861111111111111</v>
      </c>
      <c r="G381" s="63">
        <v>14</v>
      </c>
      <c r="H381" s="63">
        <v>10</v>
      </c>
      <c r="I381" s="63">
        <v>7.5</v>
      </c>
      <c r="J381" s="63">
        <v>7.8</v>
      </c>
      <c r="K381" s="63">
        <v>7.8</v>
      </c>
      <c r="L381" s="63">
        <f t="shared" si="37"/>
        <v>7.8</v>
      </c>
      <c r="M381" s="124">
        <f t="shared" si="38"/>
        <v>69.026548672566364</v>
      </c>
      <c r="N381" s="64">
        <v>0</v>
      </c>
      <c r="O381" s="64"/>
      <c r="P381" s="263">
        <f t="shared" si="39"/>
        <v>2</v>
      </c>
      <c r="Q381" s="66">
        <v>35</v>
      </c>
      <c r="R381" s="66">
        <v>40</v>
      </c>
      <c r="S381" s="270"/>
      <c r="T381" s="270"/>
      <c r="U381" s="62">
        <v>0.5</v>
      </c>
      <c r="V381" s="65">
        <v>3</v>
      </c>
      <c r="W381" s="65">
        <v>33</v>
      </c>
      <c r="X381" s="65">
        <v>41.5</v>
      </c>
      <c r="Y381" s="65">
        <v>0</v>
      </c>
      <c r="Z381" s="65">
        <v>0</v>
      </c>
      <c r="AA381" s="65">
        <v>1</v>
      </c>
      <c r="AB381" s="127">
        <f t="shared" si="40"/>
        <v>11.111111111111109</v>
      </c>
      <c r="AC381" s="65">
        <v>0</v>
      </c>
      <c r="AD381" s="65">
        <v>0</v>
      </c>
      <c r="AE381" s="65">
        <v>0</v>
      </c>
      <c r="AF381" s="129">
        <f t="shared" si="41"/>
        <v>0</v>
      </c>
      <c r="AG381" s="129"/>
      <c r="AH381" s="129"/>
      <c r="AI381" s="115"/>
    </row>
    <row r="382" spans="1:35" ht="12.75" hidden="1" x14ac:dyDescent="0.25">
      <c r="A382" s="60" t="s">
        <v>51</v>
      </c>
      <c r="B382" s="118" t="str">
        <f>LOOKUP(Table2[[#This Row],[CODIGO]],SITIOS!A$2:A$24,SITIOS!B$2:B$24)</f>
        <v>Maíz Agua Bendita 2</v>
      </c>
      <c r="C382" s="61">
        <v>43844</v>
      </c>
      <c r="D382" s="121" t="str">
        <f t="shared" si="35"/>
        <v>ene-20</v>
      </c>
      <c r="E382" s="246" t="str">
        <f t="shared" si="36"/>
        <v>2020</v>
      </c>
      <c r="F382" s="62">
        <v>0.51388888888888895</v>
      </c>
      <c r="G382" s="63">
        <v>16</v>
      </c>
      <c r="H382" s="63">
        <v>11</v>
      </c>
      <c r="I382" s="63">
        <v>7.5</v>
      </c>
      <c r="J382" s="63">
        <v>6.6</v>
      </c>
      <c r="K382" s="63">
        <v>6.6</v>
      </c>
      <c r="L382" s="63">
        <f t="shared" si="37"/>
        <v>6.6</v>
      </c>
      <c r="M382" s="124">
        <f t="shared" si="38"/>
        <v>59.45945945945946</v>
      </c>
      <c r="N382" s="64">
        <v>0</v>
      </c>
      <c r="O382" s="64"/>
      <c r="P382" s="263">
        <f t="shared" si="39"/>
        <v>2</v>
      </c>
      <c r="Q382" s="66">
        <v>55</v>
      </c>
      <c r="R382" s="66">
        <v>40</v>
      </c>
      <c r="S382" s="270"/>
      <c r="T382" s="270"/>
      <c r="U382" s="62">
        <v>0.53472222222222221</v>
      </c>
      <c r="V382" s="65">
        <v>2</v>
      </c>
      <c r="W382" s="65">
        <v>33</v>
      </c>
      <c r="X382" s="65">
        <v>41.5</v>
      </c>
      <c r="Y382" s="65">
        <v>0</v>
      </c>
      <c r="Z382" s="65">
        <v>0</v>
      </c>
      <c r="AA382" s="65">
        <v>0</v>
      </c>
      <c r="AB382" s="127">
        <f t="shared" si="40"/>
        <v>0</v>
      </c>
      <c r="AC382" s="65">
        <v>0</v>
      </c>
      <c r="AD382" s="65">
        <v>0</v>
      </c>
      <c r="AE382" s="65">
        <v>0</v>
      </c>
      <c r="AF382" s="129">
        <f t="shared" si="41"/>
        <v>0</v>
      </c>
      <c r="AG382" s="129"/>
      <c r="AH382" s="129"/>
      <c r="AI382" s="115"/>
    </row>
    <row r="383" spans="1:35" ht="12.75" hidden="1" x14ac:dyDescent="0.25">
      <c r="A383" s="60" t="s">
        <v>47</v>
      </c>
      <c r="B383" s="118" t="str">
        <f>LOOKUP(Table2[[#This Row],[CODIGO]],SITIOS!A$2:A$24,SITIOS!B$2:B$24)</f>
        <v>Haba Rincón de Guadalupe 2</v>
      </c>
      <c r="C383" s="61">
        <v>43844</v>
      </c>
      <c r="D383" s="121" t="str">
        <f t="shared" si="35"/>
        <v>ene-20</v>
      </c>
      <c r="E383" s="246" t="str">
        <f t="shared" si="36"/>
        <v>2020</v>
      </c>
      <c r="F383" s="62">
        <v>0.55208333333333337</v>
      </c>
      <c r="G383" s="63">
        <v>15</v>
      </c>
      <c r="H383" s="63">
        <v>11</v>
      </c>
      <c r="I383" s="63">
        <v>7</v>
      </c>
      <c r="J383" s="63">
        <v>6.6</v>
      </c>
      <c r="K383" s="63">
        <v>6.8</v>
      </c>
      <c r="L383" s="63">
        <f t="shared" si="37"/>
        <v>6.6999999999999993</v>
      </c>
      <c r="M383" s="124">
        <f t="shared" si="38"/>
        <v>60.360360360360353</v>
      </c>
      <c r="N383" s="64">
        <v>0</v>
      </c>
      <c r="O383" s="64"/>
      <c r="P383" s="263">
        <f t="shared" si="39"/>
        <v>2</v>
      </c>
      <c r="Q383" s="66">
        <v>50</v>
      </c>
      <c r="R383" s="66">
        <v>40</v>
      </c>
      <c r="S383" s="270"/>
      <c r="T383" s="270"/>
      <c r="U383" s="62">
        <v>0.57986111111111105</v>
      </c>
      <c r="V383" s="65">
        <v>3</v>
      </c>
      <c r="W383" s="65">
        <v>33</v>
      </c>
      <c r="X383" s="65">
        <v>41.5</v>
      </c>
      <c r="Y383" s="65">
        <v>2</v>
      </c>
      <c r="Z383" s="65">
        <v>0</v>
      </c>
      <c r="AA383" s="65">
        <v>0</v>
      </c>
      <c r="AB383" s="127">
        <f t="shared" si="40"/>
        <v>22.222222222222218</v>
      </c>
      <c r="AC383" s="65">
        <v>0</v>
      </c>
      <c r="AD383" s="65">
        <v>0</v>
      </c>
      <c r="AE383" s="65">
        <v>0</v>
      </c>
      <c r="AF383" s="129">
        <f t="shared" si="41"/>
        <v>0</v>
      </c>
      <c r="AG383" s="129"/>
      <c r="AH383" s="129"/>
      <c r="AI383" s="115"/>
    </row>
    <row r="384" spans="1:35" ht="12.75" hidden="1" x14ac:dyDescent="0.25">
      <c r="A384" s="60" t="s">
        <v>59</v>
      </c>
      <c r="B384" s="118" t="str">
        <f>LOOKUP(Table2[[#This Row],[CODIGO]],SITIOS!A$2:A$24,SITIOS!B$2:B$24)</f>
        <v>Papa la Providencia 2</v>
      </c>
      <c r="C384" s="61">
        <v>43872</v>
      </c>
      <c r="D384" s="121" t="str">
        <f t="shared" si="35"/>
        <v>feb-20</v>
      </c>
      <c r="E384" s="246" t="str">
        <f t="shared" si="36"/>
        <v>2020</v>
      </c>
      <c r="F384" s="62">
        <v>0.4236111111111111</v>
      </c>
      <c r="G384" s="63">
        <v>12</v>
      </c>
      <c r="H384" s="63">
        <v>12</v>
      </c>
      <c r="I384" s="63">
        <v>6.5</v>
      </c>
      <c r="J384" s="63">
        <v>5</v>
      </c>
      <c r="K384" s="63">
        <v>5</v>
      </c>
      <c r="L384" s="63">
        <f t="shared" si="37"/>
        <v>5</v>
      </c>
      <c r="M384" s="124">
        <f t="shared" si="38"/>
        <v>45.871559633027523</v>
      </c>
      <c r="N384" s="64">
        <v>1</v>
      </c>
      <c r="O384" s="64"/>
      <c r="P384" s="263">
        <f t="shared" si="39"/>
        <v>5</v>
      </c>
      <c r="Q384" s="66">
        <v>55</v>
      </c>
      <c r="R384" s="66">
        <v>120</v>
      </c>
      <c r="S384" s="270"/>
      <c r="T384" s="270"/>
      <c r="U384" s="62">
        <v>0.44097222222222227</v>
      </c>
      <c r="V384" s="65">
        <v>2</v>
      </c>
      <c r="W384" s="65">
        <v>30</v>
      </c>
      <c r="X384" s="65">
        <v>40.5</v>
      </c>
      <c r="Y384" s="65">
        <v>0</v>
      </c>
      <c r="Z384" s="65">
        <v>0</v>
      </c>
      <c r="AA384" s="65">
        <v>1</v>
      </c>
      <c r="AB384" s="127">
        <f t="shared" si="40"/>
        <v>16.666666666666664</v>
      </c>
      <c r="AC384" s="65">
        <v>4</v>
      </c>
      <c r="AD384" s="65">
        <v>6</v>
      </c>
      <c r="AE384" s="65">
        <v>20</v>
      </c>
      <c r="AF384" s="129">
        <f t="shared" si="41"/>
        <v>500</v>
      </c>
      <c r="AG384" s="129"/>
      <c r="AH384" s="129"/>
      <c r="AI384" s="115"/>
    </row>
    <row r="385" spans="1:35" ht="12.75" hidden="1" x14ac:dyDescent="0.25">
      <c r="A385" s="60" t="s">
        <v>42</v>
      </c>
      <c r="B385" s="118" t="str">
        <f>LOOKUP(Table2[[#This Row],[CODIGO]],SITIOS!A$2:A$24,SITIOS!B$2:B$24)</f>
        <v>Planta de tratamiento (Antes)</v>
      </c>
      <c r="C385" s="61">
        <v>43873</v>
      </c>
      <c r="D385" s="121" t="str">
        <f t="shared" si="35"/>
        <v>feb-20</v>
      </c>
      <c r="E385" s="246" t="str">
        <f t="shared" si="36"/>
        <v>2020</v>
      </c>
      <c r="F385" s="62">
        <v>0.40208333333333335</v>
      </c>
      <c r="G385" s="63">
        <v>13</v>
      </c>
      <c r="H385" s="63">
        <v>15</v>
      </c>
      <c r="I385" s="63">
        <v>7</v>
      </c>
      <c r="J385" s="63">
        <v>7</v>
      </c>
      <c r="K385" s="63">
        <v>7</v>
      </c>
      <c r="L385" s="63">
        <f t="shared" si="37"/>
        <v>7</v>
      </c>
      <c r="M385" s="124">
        <f t="shared" si="38"/>
        <v>68.627450980392155</v>
      </c>
      <c r="N385" s="64">
        <v>1</v>
      </c>
      <c r="O385" s="64"/>
      <c r="P385" s="263">
        <f t="shared" si="39"/>
        <v>5</v>
      </c>
      <c r="Q385" s="66">
        <v>55</v>
      </c>
      <c r="R385" s="66">
        <v>30</v>
      </c>
      <c r="S385" s="270">
        <v>1.1000000000000001</v>
      </c>
      <c r="T385" s="270">
        <v>0.5</v>
      </c>
      <c r="U385" s="62">
        <v>0.42638888888888887</v>
      </c>
      <c r="V385" s="65">
        <v>1</v>
      </c>
      <c r="W385" s="65">
        <v>30</v>
      </c>
      <c r="X385" s="65">
        <v>41.5</v>
      </c>
      <c r="Y385" s="65">
        <v>44</v>
      </c>
      <c r="Z385" s="65">
        <v>44</v>
      </c>
      <c r="AA385" s="65">
        <v>32</v>
      </c>
      <c r="AB385" s="127">
        <f t="shared" si="40"/>
        <v>4000</v>
      </c>
      <c r="AC385" s="65">
        <v>4</v>
      </c>
      <c r="AD385" s="65">
        <v>4</v>
      </c>
      <c r="AE385" s="65">
        <v>1</v>
      </c>
      <c r="AF385" s="129">
        <f t="shared" si="41"/>
        <v>300</v>
      </c>
      <c r="AG385" s="129"/>
      <c r="AH385" s="129"/>
      <c r="AI385" s="115" t="s">
        <v>193</v>
      </c>
    </row>
    <row r="386" spans="1:35" ht="12.75" hidden="1" x14ac:dyDescent="0.25">
      <c r="A386" s="60" t="s">
        <v>43</v>
      </c>
      <c r="B386" s="118" t="str">
        <f>LOOKUP(Table2[[#This Row],[CODIGO]],SITIOS!A$2:A$24,SITIOS!B$2:B$24)</f>
        <v>Planta de tratamiento (Después)</v>
      </c>
      <c r="C386" s="61">
        <v>43873</v>
      </c>
      <c r="D386" s="121" t="str">
        <f t="shared" ref="D386:D449" si="42">TEXT(C386,"mmm-aa")</f>
        <v>feb-20</v>
      </c>
      <c r="E386" s="246" t="str">
        <f t="shared" ref="E386:E449" si="43">TEXT(D386,"aaaa")</f>
        <v>2020</v>
      </c>
      <c r="F386" s="62">
        <v>0.4284722222222222</v>
      </c>
      <c r="G386" s="63">
        <v>17</v>
      </c>
      <c r="H386" s="63">
        <v>12</v>
      </c>
      <c r="I386" s="63">
        <v>7</v>
      </c>
      <c r="J386" s="63">
        <v>6.2</v>
      </c>
      <c r="K386" s="63">
        <v>6.4</v>
      </c>
      <c r="L386" s="63">
        <f t="shared" ref="L386:L449" si="44">IF(AND(J386="",K386=""),"N/A",AVERAGE(J386:K386))</f>
        <v>6.3000000000000007</v>
      </c>
      <c r="M386" s="124">
        <f t="shared" ref="M386:M449" si="45">IF(L386="N/A","N/A",IF(AND(H386&gt;=5,H386&lt;6),(L386/12.8)*100,IF(AND(H386&gt;=6,H386&lt;7),(L386/12.5)*100,IF(AND(H386&gt;=7,H386&lt;8),(L386/12.2)*100,IF(AND(H386&gt;=8,H386&lt;9),(L386/11.9)*100,IF(AND(H386&gt;=9,H386&lt;10),(L386/11.6)*100,IF(AND(H386&gt;=10,H386&lt;11),(L386/11.3)*100,IF(AND(H386&gt;=11,H386&lt;12),(L386/11.1)*100,IF(AND(H386&gt;=12,H386&lt;13),(L386/10.9)*100,IF(AND(H386&gt;=13,H386&lt;14),(L386/10.6)*100,IF(AND(H386&gt;=14,H386&lt;15),(L386/10.4)*100,IF(AND(H386&gt;=15,H386&lt;16),(L386/10.2)*100,IF(AND(H386&gt;=16,H386&lt;17),(L386/10)*100,IF(AND(H386&gt;=17,H386&lt;18),(L386/9.8)*100,IF(AND(H386&gt;=18,H386&lt;19),(L386/9.6)*100,IF(AND(H386&gt;=19,H386&lt;20),(L386/9.4)*100,IF(AND(H386&gt;=20,H386&lt;21),(L386/9.2)*100,IF(AND(H386&gt;=21,H386&lt;22),(L386/9)*100,IF(AND(H386&gt;=22,H386&lt;23),(L386/8.9)*100,IF(AND(H386&gt;=23,H386&lt;24),(L386/8.7)*100,IF(AND(H386&gt;=24,H386&lt;25),(L386/8.6)*100,IF(AND(H386&gt;=25,H386&lt;26),(L386/8.4)*100,IF(AND(H386&gt;=26,H386&lt;27),(L386/8.2)*100,IF(AND(H386&gt;=27,H386&lt;28),(L386/8.1)*100,IF(AND(H386&gt;=28,H386&lt;29),(L386/7.9)*100,IF(AND(H386&gt;=29,H386&lt;30),(L386/7.8)*100,(L386/7.7)*100))))))))))))))))))))))))))</f>
        <v>57.798165137614689</v>
      </c>
      <c r="N386" s="64">
        <v>1</v>
      </c>
      <c r="O386" s="64"/>
      <c r="P386" s="263">
        <f t="shared" ref="P386:P437" si="46">IF(N386="MUY TURBIA","MUY TURBIA",IF(N386&gt;0,N386*5,IF(N386="",O386*10,2)))</f>
        <v>5</v>
      </c>
      <c r="Q386" s="66">
        <v>65</v>
      </c>
      <c r="R386" s="66">
        <v>30</v>
      </c>
      <c r="S386" s="270">
        <v>1.1000000000000001</v>
      </c>
      <c r="T386" s="270">
        <v>1</v>
      </c>
      <c r="U386" s="62">
        <v>0.44305555555555554</v>
      </c>
      <c r="V386" s="65">
        <v>1</v>
      </c>
      <c r="W386" s="65">
        <v>30</v>
      </c>
      <c r="X386" s="65">
        <v>41.5</v>
      </c>
      <c r="Y386" s="65">
        <v>528</v>
      </c>
      <c r="Z386" s="65">
        <v>569</v>
      </c>
      <c r="AA386" s="65">
        <v>575</v>
      </c>
      <c r="AB386" s="127">
        <f t="shared" ref="AB386:AB449" si="47">IF($V386&lt;&gt;"",((Y386+Z386+AA386)/3)*100/$V386,"")</f>
        <v>55733.333333333336</v>
      </c>
      <c r="AC386" s="65">
        <v>11</v>
      </c>
      <c r="AD386" s="65">
        <v>6</v>
      </c>
      <c r="AE386" s="65">
        <v>2</v>
      </c>
      <c r="AF386" s="129">
        <f t="shared" ref="AF386:AF449" si="48">IF($V386&lt;&gt;"",((AC386+AD386+AE386)/3)*100/$V386,"")</f>
        <v>633.33333333333326</v>
      </c>
      <c r="AG386" s="129"/>
      <c r="AH386" s="129"/>
      <c r="AI386" s="115" t="s">
        <v>193</v>
      </c>
    </row>
    <row r="387" spans="1:35" ht="12.75" hidden="1" x14ac:dyDescent="0.25">
      <c r="A387" s="60" t="s">
        <v>141</v>
      </c>
      <c r="B387" s="118" t="str">
        <f>LOOKUP(Table2[[#This Row],[CODIGO]],SITIOS!A$2:A$24,SITIOS!B$2:B$24)</f>
        <v>Antes del Hospital Amanalco</v>
      </c>
      <c r="C387" s="61">
        <v>43873</v>
      </c>
      <c r="D387" s="121" t="str">
        <f t="shared" si="42"/>
        <v>feb-20</v>
      </c>
      <c r="E387" s="246" t="str">
        <f t="shared" si="43"/>
        <v>2020</v>
      </c>
      <c r="F387" s="62">
        <v>0.45416666666666666</v>
      </c>
      <c r="G387" s="63">
        <v>15</v>
      </c>
      <c r="H387" s="63">
        <v>11</v>
      </c>
      <c r="I387" s="63">
        <v>7</v>
      </c>
      <c r="J387" s="63">
        <v>7</v>
      </c>
      <c r="K387" s="63">
        <v>7</v>
      </c>
      <c r="L387" s="63">
        <f t="shared" si="44"/>
        <v>7</v>
      </c>
      <c r="M387" s="124">
        <f t="shared" si="45"/>
        <v>63.063063063063062</v>
      </c>
      <c r="N387" s="64">
        <v>1</v>
      </c>
      <c r="O387" s="64"/>
      <c r="P387" s="263">
        <f t="shared" si="46"/>
        <v>5</v>
      </c>
      <c r="Q387" s="66">
        <v>65</v>
      </c>
      <c r="R387" s="66">
        <v>30</v>
      </c>
      <c r="S387" s="270"/>
      <c r="T387" s="270"/>
      <c r="U387" s="62">
        <v>0.46527777777777773</v>
      </c>
      <c r="V387" s="65">
        <v>1</v>
      </c>
      <c r="W387" s="65">
        <v>30</v>
      </c>
      <c r="X387" s="65">
        <v>41.5</v>
      </c>
      <c r="Y387" s="65">
        <v>69</v>
      </c>
      <c r="Z387" s="65">
        <v>90</v>
      </c>
      <c r="AA387" s="65">
        <v>84</v>
      </c>
      <c r="AB387" s="127">
        <f t="shared" si="47"/>
        <v>8100</v>
      </c>
      <c r="AC387" s="65">
        <v>3</v>
      </c>
      <c r="AD387" s="65">
        <v>4</v>
      </c>
      <c r="AE387" s="65">
        <v>10</v>
      </c>
      <c r="AF387" s="129">
        <f t="shared" si="48"/>
        <v>566.66666666666674</v>
      </c>
      <c r="AG387" s="129"/>
      <c r="AH387" s="129"/>
      <c r="AI387" s="115"/>
    </row>
    <row r="388" spans="1:35" ht="12.75" hidden="1" x14ac:dyDescent="0.25">
      <c r="A388" s="60" t="s">
        <v>194</v>
      </c>
      <c r="B388" s="118" t="str">
        <f>LOOKUP(Table2[[#This Row],[CODIGO]],SITIOS!A$2:A$24,SITIOS!B$2:B$24)</f>
        <v>Humedal</v>
      </c>
      <c r="C388" s="61">
        <v>43873</v>
      </c>
      <c r="D388" s="121" t="str">
        <f t="shared" si="42"/>
        <v>feb-20</v>
      </c>
      <c r="E388" s="246" t="str">
        <f t="shared" si="43"/>
        <v>2020</v>
      </c>
      <c r="F388" s="62">
        <v>0.47222222222222227</v>
      </c>
      <c r="G388" s="63">
        <v>16</v>
      </c>
      <c r="H388" s="63">
        <v>10</v>
      </c>
      <c r="I388" s="63">
        <v>7</v>
      </c>
      <c r="J388" s="63">
        <v>0.8</v>
      </c>
      <c r="K388" s="63">
        <v>0.8</v>
      </c>
      <c r="L388" s="63">
        <f t="shared" si="44"/>
        <v>0.8</v>
      </c>
      <c r="M388" s="124">
        <f t="shared" si="45"/>
        <v>7.0796460176991154</v>
      </c>
      <c r="N388" s="64">
        <v>2</v>
      </c>
      <c r="O388" s="64"/>
      <c r="P388" s="263">
        <f t="shared" si="46"/>
        <v>10</v>
      </c>
      <c r="Q388" s="66"/>
      <c r="R388" s="66">
        <v>70</v>
      </c>
      <c r="S388" s="270">
        <v>0.2</v>
      </c>
      <c r="T388" s="270">
        <v>0.6</v>
      </c>
      <c r="U388" s="62">
        <v>0.49583333333333335</v>
      </c>
      <c r="V388" s="65">
        <v>3</v>
      </c>
      <c r="W388" s="65">
        <v>30</v>
      </c>
      <c r="X388" s="65">
        <v>41.5</v>
      </c>
      <c r="Y388" s="65">
        <v>458</v>
      </c>
      <c r="Z388" s="65">
        <v>436</v>
      </c>
      <c r="AA388" s="65">
        <v>429</v>
      </c>
      <c r="AB388" s="127">
        <f t="shared" si="47"/>
        <v>14700</v>
      </c>
      <c r="AC388" s="65">
        <v>5</v>
      </c>
      <c r="AD388" s="65">
        <v>7</v>
      </c>
      <c r="AE388" s="65">
        <v>12</v>
      </c>
      <c r="AF388" s="129">
        <f t="shared" si="48"/>
        <v>266.66666666666669</v>
      </c>
      <c r="AG388" s="129"/>
      <c r="AH388" s="129"/>
      <c r="AI388" s="115" t="s">
        <v>195</v>
      </c>
    </row>
    <row r="389" spans="1:35" ht="12.75" hidden="1" x14ac:dyDescent="0.25">
      <c r="A389" s="60" t="s">
        <v>45</v>
      </c>
      <c r="B389" s="118" t="str">
        <f>LOOKUP(Table2[[#This Row],[CODIGO]],SITIOS!A$2:A$24,SITIOS!B$2:B$24)</f>
        <v>Haba San Lucas 2</v>
      </c>
      <c r="C389" s="61">
        <v>43873</v>
      </c>
      <c r="D389" s="121" t="str">
        <f t="shared" si="42"/>
        <v>feb-20</v>
      </c>
      <c r="E389" s="246" t="str">
        <f t="shared" si="43"/>
        <v>2020</v>
      </c>
      <c r="F389" s="62">
        <v>0.52361111111111114</v>
      </c>
      <c r="G389" s="63">
        <v>15</v>
      </c>
      <c r="H389" s="63">
        <v>11</v>
      </c>
      <c r="I389" s="63">
        <v>7</v>
      </c>
      <c r="J389" s="63">
        <v>7.2</v>
      </c>
      <c r="K389" s="63">
        <v>7.2</v>
      </c>
      <c r="L389" s="63">
        <f t="shared" si="44"/>
        <v>7.2</v>
      </c>
      <c r="M389" s="124">
        <f t="shared" si="45"/>
        <v>64.86486486486487</v>
      </c>
      <c r="N389" s="64">
        <v>1</v>
      </c>
      <c r="O389" s="64"/>
      <c r="P389" s="263">
        <f t="shared" si="46"/>
        <v>5</v>
      </c>
      <c r="Q389" s="66">
        <v>60</v>
      </c>
      <c r="R389" s="66">
        <v>30</v>
      </c>
      <c r="S389" s="270"/>
      <c r="T389" s="270"/>
      <c r="U389" s="62">
        <v>0.52361111111111114</v>
      </c>
      <c r="V389" s="65">
        <v>2</v>
      </c>
      <c r="W389" s="65">
        <v>30</v>
      </c>
      <c r="X389" s="65">
        <v>41.5</v>
      </c>
      <c r="Y389" s="65">
        <v>4</v>
      </c>
      <c r="Z389" s="65">
        <v>0</v>
      </c>
      <c r="AA389" s="65">
        <v>1</v>
      </c>
      <c r="AB389" s="127">
        <f t="shared" si="47"/>
        <v>83.333333333333343</v>
      </c>
      <c r="AC389" s="65">
        <v>22</v>
      </c>
      <c r="AD389" s="65">
        <v>24</v>
      </c>
      <c r="AE389" s="65">
        <v>25</v>
      </c>
      <c r="AF389" s="129">
        <f t="shared" si="48"/>
        <v>1183.3333333333335</v>
      </c>
      <c r="AG389" s="129"/>
      <c r="AH389" s="129"/>
      <c r="AI389" s="115"/>
    </row>
    <row r="390" spans="1:35" ht="12.75" hidden="1" x14ac:dyDescent="0.25">
      <c r="A390" s="60" t="s">
        <v>53</v>
      </c>
      <c r="B390" s="118" t="str">
        <f>LOOKUP(Table2[[#This Row],[CODIGO]],SITIOS!A$2:A$24,SITIOS!B$2:B$24)</f>
        <v>Papa El Potrero 2</v>
      </c>
      <c r="C390" s="61">
        <v>43873</v>
      </c>
      <c r="D390" s="121" t="str">
        <f t="shared" si="42"/>
        <v>feb-20</v>
      </c>
      <c r="E390" s="246" t="str">
        <f t="shared" si="43"/>
        <v>2020</v>
      </c>
      <c r="F390" s="62">
        <v>0.47083333333333338</v>
      </c>
      <c r="G390" s="63">
        <v>14</v>
      </c>
      <c r="H390" s="63">
        <v>9</v>
      </c>
      <c r="I390" s="63">
        <v>7</v>
      </c>
      <c r="J390" s="63">
        <v>7.6</v>
      </c>
      <c r="K390" s="63">
        <v>7.6</v>
      </c>
      <c r="L390" s="63">
        <f t="shared" si="44"/>
        <v>7.6</v>
      </c>
      <c r="M390" s="124">
        <f t="shared" si="45"/>
        <v>65.517241379310349</v>
      </c>
      <c r="N390" s="64">
        <v>1</v>
      </c>
      <c r="O390" s="64"/>
      <c r="P390" s="263">
        <f t="shared" si="46"/>
        <v>5</v>
      </c>
      <c r="Q390" s="66">
        <v>50</v>
      </c>
      <c r="R390" s="66"/>
      <c r="S390" s="270"/>
      <c r="T390" s="270"/>
      <c r="U390" s="62">
        <v>0.4861111111111111</v>
      </c>
      <c r="V390" s="65">
        <v>2</v>
      </c>
      <c r="W390" s="65">
        <v>30</v>
      </c>
      <c r="X390" s="65">
        <v>40.5</v>
      </c>
      <c r="Y390" s="65">
        <v>8</v>
      </c>
      <c r="Z390" s="65">
        <v>9</v>
      </c>
      <c r="AA390" s="65">
        <v>7</v>
      </c>
      <c r="AB390" s="127">
        <f t="shared" si="47"/>
        <v>400</v>
      </c>
      <c r="AC390" s="65">
        <v>6</v>
      </c>
      <c r="AD390" s="65">
        <v>6</v>
      </c>
      <c r="AE390" s="65">
        <v>3</v>
      </c>
      <c r="AF390" s="129">
        <f t="shared" si="48"/>
        <v>250</v>
      </c>
      <c r="AG390" s="129"/>
      <c r="AH390" s="129"/>
      <c r="AI390" s="115"/>
    </row>
    <row r="391" spans="1:35" ht="12.75" hidden="1" x14ac:dyDescent="0.25">
      <c r="A391" s="60" t="s">
        <v>58</v>
      </c>
      <c r="B391" s="118" t="str">
        <f>LOOKUP(Table2[[#This Row],[CODIGO]],SITIOS!A$2:A$24,SITIOS!B$2:B$24)</f>
        <v>Maíz  El Capulín 2</v>
      </c>
      <c r="C391" s="61">
        <v>43873</v>
      </c>
      <c r="D391" s="121" t="str">
        <f t="shared" si="42"/>
        <v>feb-20</v>
      </c>
      <c r="E391" s="246" t="str">
        <f t="shared" si="43"/>
        <v>2020</v>
      </c>
      <c r="F391" s="62">
        <v>0.50694444444444442</v>
      </c>
      <c r="G391" s="63">
        <v>13</v>
      </c>
      <c r="H391" s="63">
        <v>12</v>
      </c>
      <c r="I391" s="63">
        <v>7</v>
      </c>
      <c r="J391" s="63">
        <v>7.6</v>
      </c>
      <c r="K391" s="63">
        <v>7.6</v>
      </c>
      <c r="L391" s="63">
        <f t="shared" si="44"/>
        <v>7.6</v>
      </c>
      <c r="M391" s="124">
        <f t="shared" si="45"/>
        <v>69.724770642201833</v>
      </c>
      <c r="N391" s="64">
        <v>1</v>
      </c>
      <c r="O391" s="64"/>
      <c r="P391" s="263">
        <f t="shared" si="46"/>
        <v>5</v>
      </c>
      <c r="Q391" s="66">
        <v>50</v>
      </c>
      <c r="R391" s="66">
        <v>40</v>
      </c>
      <c r="S391" s="270"/>
      <c r="T391" s="270"/>
      <c r="U391" s="62">
        <v>0.52430555555555558</v>
      </c>
      <c r="V391" s="65">
        <v>2</v>
      </c>
      <c r="W391" s="65">
        <v>30</v>
      </c>
      <c r="X391" s="65">
        <v>40.5</v>
      </c>
      <c r="Y391" s="65">
        <v>0</v>
      </c>
      <c r="Z391" s="65">
        <v>0</v>
      </c>
      <c r="AA391" s="65">
        <v>0</v>
      </c>
      <c r="AB391" s="127">
        <f t="shared" si="47"/>
        <v>0</v>
      </c>
      <c r="AC391" s="65">
        <v>1</v>
      </c>
      <c r="AD391" s="65">
        <v>0</v>
      </c>
      <c r="AE391" s="65">
        <v>0</v>
      </c>
      <c r="AF391" s="129">
        <f t="shared" si="48"/>
        <v>16.666666666666664</v>
      </c>
      <c r="AG391" s="129"/>
      <c r="AH391" s="129"/>
      <c r="AI391" s="115"/>
    </row>
    <row r="392" spans="1:35" ht="12.75" hidden="1" x14ac:dyDescent="0.25">
      <c r="A392" s="60" t="s">
        <v>51</v>
      </c>
      <c r="B392" s="118" t="str">
        <f>LOOKUP(Table2[[#This Row],[CODIGO]],SITIOS!A$2:A$24,SITIOS!B$2:B$24)</f>
        <v>Maíz Agua Bendita 2</v>
      </c>
      <c r="C392" s="61">
        <v>43873</v>
      </c>
      <c r="D392" s="121" t="str">
        <f t="shared" si="42"/>
        <v>feb-20</v>
      </c>
      <c r="E392" s="246" t="str">
        <f t="shared" si="43"/>
        <v>2020</v>
      </c>
      <c r="F392" s="62">
        <v>0.54166666666666663</v>
      </c>
      <c r="G392" s="63">
        <v>14</v>
      </c>
      <c r="H392" s="63">
        <v>12</v>
      </c>
      <c r="I392" s="63">
        <v>7</v>
      </c>
      <c r="J392" s="63">
        <v>7.6</v>
      </c>
      <c r="K392" s="63">
        <v>7.6</v>
      </c>
      <c r="L392" s="63">
        <f t="shared" si="44"/>
        <v>7.6</v>
      </c>
      <c r="M392" s="124">
        <f t="shared" si="45"/>
        <v>69.724770642201833</v>
      </c>
      <c r="N392" s="64">
        <v>0</v>
      </c>
      <c r="O392" s="64"/>
      <c r="P392" s="263">
        <f t="shared" si="46"/>
        <v>2</v>
      </c>
      <c r="Q392" s="66">
        <v>50</v>
      </c>
      <c r="R392" s="66">
        <v>40</v>
      </c>
      <c r="S392" s="270"/>
      <c r="T392" s="270"/>
      <c r="U392" s="62">
        <v>0.5625</v>
      </c>
      <c r="V392" s="65">
        <v>2</v>
      </c>
      <c r="W392" s="65">
        <v>30</v>
      </c>
      <c r="X392" s="65">
        <v>40.5</v>
      </c>
      <c r="Y392" s="65">
        <v>0</v>
      </c>
      <c r="Z392" s="65">
        <v>0</v>
      </c>
      <c r="AA392" s="65">
        <v>0</v>
      </c>
      <c r="AB392" s="127">
        <f t="shared" si="47"/>
        <v>0</v>
      </c>
      <c r="AC392" s="65">
        <v>1</v>
      </c>
      <c r="AD392" s="65">
        <v>0</v>
      </c>
      <c r="AE392" s="65">
        <v>2</v>
      </c>
      <c r="AF392" s="129">
        <f t="shared" si="48"/>
        <v>50</v>
      </c>
      <c r="AG392" s="129"/>
      <c r="AH392" s="129"/>
      <c r="AI392" s="115"/>
    </row>
    <row r="393" spans="1:35" ht="12.75" hidden="1" x14ac:dyDescent="0.25">
      <c r="A393" s="60" t="s">
        <v>47</v>
      </c>
      <c r="B393" s="118" t="str">
        <f>LOOKUP(Table2[[#This Row],[CODIGO]],SITIOS!A$2:A$24,SITIOS!B$2:B$24)</f>
        <v>Haba Rincón de Guadalupe 2</v>
      </c>
      <c r="C393" s="61">
        <v>43873</v>
      </c>
      <c r="D393" s="121" t="str">
        <f t="shared" si="42"/>
        <v>feb-20</v>
      </c>
      <c r="E393" s="246" t="str">
        <f t="shared" si="43"/>
        <v>2020</v>
      </c>
      <c r="F393" s="62">
        <v>0.57638888888888895</v>
      </c>
      <c r="G393" s="63">
        <v>14</v>
      </c>
      <c r="H393" s="63">
        <v>11</v>
      </c>
      <c r="I393" s="63">
        <v>7</v>
      </c>
      <c r="J393" s="63">
        <v>7.2</v>
      </c>
      <c r="K393" s="63">
        <v>7.2</v>
      </c>
      <c r="L393" s="63">
        <f t="shared" si="44"/>
        <v>7.2</v>
      </c>
      <c r="M393" s="124">
        <f t="shared" si="45"/>
        <v>64.86486486486487</v>
      </c>
      <c r="N393" s="64">
        <v>2</v>
      </c>
      <c r="O393" s="64"/>
      <c r="P393" s="263">
        <f t="shared" si="46"/>
        <v>10</v>
      </c>
      <c r="Q393" s="66">
        <v>50</v>
      </c>
      <c r="R393" s="66">
        <v>40</v>
      </c>
      <c r="S393" s="270"/>
      <c r="T393" s="270"/>
      <c r="U393" s="62">
        <v>0.59375</v>
      </c>
      <c r="V393" s="65">
        <v>2</v>
      </c>
      <c r="W393" s="65">
        <v>30</v>
      </c>
      <c r="X393" s="65">
        <v>40.5</v>
      </c>
      <c r="Y393" s="65">
        <v>1</v>
      </c>
      <c r="Z393" s="65">
        <v>0</v>
      </c>
      <c r="AA393" s="65">
        <v>2</v>
      </c>
      <c r="AB393" s="127">
        <f t="shared" si="47"/>
        <v>50</v>
      </c>
      <c r="AC393" s="65">
        <v>4</v>
      </c>
      <c r="AD393" s="65">
        <v>0</v>
      </c>
      <c r="AE393" s="65">
        <v>3</v>
      </c>
      <c r="AF393" s="129">
        <f t="shared" si="48"/>
        <v>116.66666666666667</v>
      </c>
      <c r="AG393" s="129"/>
      <c r="AH393" s="129"/>
      <c r="AI393" s="115"/>
    </row>
    <row r="394" spans="1:35" ht="12.75" hidden="1" x14ac:dyDescent="0.25">
      <c r="A394" s="60" t="s">
        <v>42</v>
      </c>
      <c r="B394" s="118" t="str">
        <f>LOOKUP(Table2[[#This Row],[CODIGO]],SITIOS!A$2:A$24,SITIOS!B$2:B$24)</f>
        <v>Planta de tratamiento (Antes)</v>
      </c>
      <c r="C394" s="61">
        <v>43892</v>
      </c>
      <c r="D394" s="121" t="str">
        <f t="shared" si="42"/>
        <v>mar-20</v>
      </c>
      <c r="E394" s="246" t="str">
        <f t="shared" si="43"/>
        <v>2020</v>
      </c>
      <c r="F394" s="62">
        <v>0.39583333333333331</v>
      </c>
      <c r="G394" s="63">
        <v>16</v>
      </c>
      <c r="H394" s="63">
        <v>14</v>
      </c>
      <c r="I394" s="63">
        <v>7</v>
      </c>
      <c r="J394" s="63">
        <v>6.2</v>
      </c>
      <c r="K394" s="63">
        <v>6</v>
      </c>
      <c r="L394" s="63">
        <f t="shared" si="44"/>
        <v>6.1</v>
      </c>
      <c r="M394" s="124">
        <f t="shared" si="45"/>
        <v>58.653846153846146</v>
      </c>
      <c r="N394" s="64">
        <v>1</v>
      </c>
      <c r="O394" s="64"/>
      <c r="P394" s="263">
        <f t="shared" si="46"/>
        <v>5</v>
      </c>
      <c r="Q394" s="66">
        <v>55</v>
      </c>
      <c r="R394" s="66">
        <v>30</v>
      </c>
      <c r="S394" s="270">
        <v>1.1000000000000001</v>
      </c>
      <c r="T394" s="270">
        <v>0.5</v>
      </c>
      <c r="U394" s="62">
        <v>0.41319444444444442</v>
      </c>
      <c r="V394" s="65">
        <v>1</v>
      </c>
      <c r="W394" s="65">
        <v>32</v>
      </c>
      <c r="X394" s="65">
        <v>40</v>
      </c>
      <c r="Y394" s="65">
        <v>18</v>
      </c>
      <c r="Z394" s="65">
        <v>25</v>
      </c>
      <c r="AA394" s="65">
        <v>28</v>
      </c>
      <c r="AB394" s="127">
        <f t="shared" si="47"/>
        <v>2366.666666666667</v>
      </c>
      <c r="AC394" s="65">
        <v>16</v>
      </c>
      <c r="AD394" s="65">
        <v>14</v>
      </c>
      <c r="AE394" s="65">
        <v>9</v>
      </c>
      <c r="AF394" s="129">
        <f t="shared" si="48"/>
        <v>1300</v>
      </c>
      <c r="AG394" s="129"/>
      <c r="AH394" s="129"/>
      <c r="AI394" s="115"/>
    </row>
    <row r="395" spans="1:35" ht="12.75" hidden="1" x14ac:dyDescent="0.25">
      <c r="A395" s="60" t="s">
        <v>43</v>
      </c>
      <c r="B395" s="118" t="str">
        <f>LOOKUP(Table2[[#This Row],[CODIGO]],SITIOS!A$2:A$24,SITIOS!B$2:B$24)</f>
        <v>Planta de tratamiento (Después)</v>
      </c>
      <c r="C395" s="61">
        <v>43892</v>
      </c>
      <c r="D395" s="121" t="str">
        <f t="shared" si="42"/>
        <v>mar-20</v>
      </c>
      <c r="E395" s="246" t="str">
        <f t="shared" si="43"/>
        <v>2020</v>
      </c>
      <c r="F395" s="62">
        <v>0.41875000000000001</v>
      </c>
      <c r="G395" s="63">
        <v>17</v>
      </c>
      <c r="H395" s="63">
        <v>13</v>
      </c>
      <c r="I395" s="63">
        <v>7</v>
      </c>
      <c r="J395" s="63">
        <v>5.8</v>
      </c>
      <c r="K395" s="63">
        <v>5.6</v>
      </c>
      <c r="L395" s="63">
        <f t="shared" si="44"/>
        <v>5.6999999999999993</v>
      </c>
      <c r="M395" s="124">
        <f t="shared" si="45"/>
        <v>53.773584905660378</v>
      </c>
      <c r="N395" s="64">
        <v>1</v>
      </c>
      <c r="O395" s="64"/>
      <c r="P395" s="263">
        <f t="shared" si="46"/>
        <v>5</v>
      </c>
      <c r="Q395" s="66">
        <v>70</v>
      </c>
      <c r="R395" s="66">
        <v>30</v>
      </c>
      <c r="S395" s="270">
        <v>1.1000000000000001</v>
      </c>
      <c r="T395" s="270">
        <v>1</v>
      </c>
      <c r="U395" s="62">
        <v>0.43472222222222223</v>
      </c>
      <c r="V395" s="65">
        <v>1</v>
      </c>
      <c r="W395" s="65">
        <v>32</v>
      </c>
      <c r="X395" s="65">
        <v>40</v>
      </c>
      <c r="Y395" s="65">
        <v>5</v>
      </c>
      <c r="Z395" s="65">
        <v>8</v>
      </c>
      <c r="AA395" s="65">
        <v>16</v>
      </c>
      <c r="AB395" s="127">
        <f t="shared" si="47"/>
        <v>966.66666666666663</v>
      </c>
      <c r="AC395" s="65">
        <v>37</v>
      </c>
      <c r="AD395" s="65">
        <v>30</v>
      </c>
      <c r="AE395" s="65">
        <v>11</v>
      </c>
      <c r="AF395" s="129">
        <f t="shared" si="48"/>
        <v>2600</v>
      </c>
      <c r="AG395" s="129"/>
      <c r="AH395" s="129"/>
      <c r="AI395" s="115"/>
    </row>
    <row r="396" spans="1:35" ht="12.75" hidden="1" x14ac:dyDescent="0.25">
      <c r="A396" s="60" t="s">
        <v>141</v>
      </c>
      <c r="B396" s="118" t="str">
        <f>LOOKUP(Table2[[#This Row],[CODIGO]],SITIOS!A$2:A$24,SITIOS!B$2:B$24)</f>
        <v>Antes del Hospital Amanalco</v>
      </c>
      <c r="C396" s="61">
        <v>43892</v>
      </c>
      <c r="D396" s="121" t="str">
        <f t="shared" si="42"/>
        <v>mar-20</v>
      </c>
      <c r="E396" s="246" t="str">
        <f t="shared" si="43"/>
        <v>2020</v>
      </c>
      <c r="F396" s="62">
        <v>0.45694444444444443</v>
      </c>
      <c r="G396" s="63">
        <v>16</v>
      </c>
      <c r="H396" s="63">
        <v>12</v>
      </c>
      <c r="I396" s="63">
        <v>7</v>
      </c>
      <c r="J396" s="63">
        <v>6</v>
      </c>
      <c r="K396" s="63">
        <v>6</v>
      </c>
      <c r="L396" s="63">
        <f t="shared" si="44"/>
        <v>6</v>
      </c>
      <c r="M396" s="124">
        <f t="shared" si="45"/>
        <v>55.045871559633028</v>
      </c>
      <c r="N396" s="64">
        <v>1</v>
      </c>
      <c r="O396" s="64"/>
      <c r="P396" s="263">
        <f t="shared" si="46"/>
        <v>5</v>
      </c>
      <c r="Q396" s="66">
        <v>70</v>
      </c>
      <c r="R396" s="66">
        <v>30</v>
      </c>
      <c r="S396" s="270"/>
      <c r="T396" s="270"/>
      <c r="U396" s="62">
        <v>0.47222222222222227</v>
      </c>
      <c r="V396" s="65">
        <v>1</v>
      </c>
      <c r="W396" s="65">
        <v>32</v>
      </c>
      <c r="X396" s="65">
        <v>40</v>
      </c>
      <c r="Y396" s="65">
        <v>390</v>
      </c>
      <c r="Z396" s="65">
        <v>388</v>
      </c>
      <c r="AA396" s="65">
        <v>400</v>
      </c>
      <c r="AB396" s="127">
        <f t="shared" si="47"/>
        <v>39266.666666666672</v>
      </c>
      <c r="AC396" s="65">
        <v>5</v>
      </c>
      <c r="AD396" s="65">
        <v>45</v>
      </c>
      <c r="AE396" s="65">
        <v>38</v>
      </c>
      <c r="AF396" s="129">
        <f t="shared" si="48"/>
        <v>2933.333333333333</v>
      </c>
      <c r="AG396" s="129"/>
      <c r="AH396" s="129"/>
      <c r="AI396" s="115"/>
    </row>
    <row r="397" spans="1:35" ht="12.75" hidden="1" x14ac:dyDescent="0.25">
      <c r="A397" s="60" t="s">
        <v>194</v>
      </c>
      <c r="B397" s="118" t="str">
        <f>LOOKUP(Table2[[#This Row],[CODIGO]],SITIOS!A$2:A$24,SITIOS!B$2:B$24)</f>
        <v>Humedal</v>
      </c>
      <c r="C397" s="61">
        <v>43892</v>
      </c>
      <c r="D397" s="121" t="str">
        <f t="shared" si="42"/>
        <v>mar-20</v>
      </c>
      <c r="E397" s="246" t="str">
        <f t="shared" si="43"/>
        <v>2020</v>
      </c>
      <c r="F397" s="62">
        <v>0.47916666666666669</v>
      </c>
      <c r="G397" s="63">
        <v>25</v>
      </c>
      <c r="H397" s="63">
        <v>13</v>
      </c>
      <c r="I397" s="63">
        <v>6</v>
      </c>
      <c r="J397" s="63">
        <v>1.4</v>
      </c>
      <c r="K397" s="63">
        <v>1.8</v>
      </c>
      <c r="L397" s="63">
        <f t="shared" si="44"/>
        <v>1.6</v>
      </c>
      <c r="M397" s="124">
        <f t="shared" si="45"/>
        <v>15.094339622641511</v>
      </c>
      <c r="N397" s="64">
        <v>1</v>
      </c>
      <c r="O397" s="64"/>
      <c r="P397" s="263">
        <f t="shared" si="46"/>
        <v>5</v>
      </c>
      <c r="Q397" s="66">
        <v>300</v>
      </c>
      <c r="R397" s="66">
        <v>50</v>
      </c>
      <c r="S397" s="270">
        <v>1.7</v>
      </c>
      <c r="T397" s="270">
        <v>0.6</v>
      </c>
      <c r="U397" s="62">
        <v>0.48958333333333331</v>
      </c>
      <c r="V397" s="65">
        <v>1</v>
      </c>
      <c r="W397" s="65">
        <v>32</v>
      </c>
      <c r="X397" s="65">
        <v>40</v>
      </c>
      <c r="Y397" s="65">
        <v>136</v>
      </c>
      <c r="Z397" s="65">
        <v>140</v>
      </c>
      <c r="AA397" s="65">
        <v>188</v>
      </c>
      <c r="AB397" s="127">
        <f t="shared" si="47"/>
        <v>15466.666666666666</v>
      </c>
      <c r="AC397" s="65">
        <v>50</v>
      </c>
      <c r="AD397" s="65">
        <v>13</v>
      </c>
      <c r="AE397" s="65">
        <v>14</v>
      </c>
      <c r="AF397" s="129">
        <f t="shared" si="48"/>
        <v>2566.666666666667</v>
      </c>
      <c r="AG397" s="129"/>
      <c r="AH397" s="129"/>
      <c r="AI397" s="115"/>
    </row>
    <row r="398" spans="1:35" ht="12.75" hidden="1" x14ac:dyDescent="0.25">
      <c r="A398" s="60" t="s">
        <v>45</v>
      </c>
      <c r="B398" s="118" t="str">
        <f>LOOKUP(Table2[[#This Row],[CODIGO]],SITIOS!A$2:A$24,SITIOS!B$2:B$24)</f>
        <v>Haba San Lucas 2</v>
      </c>
      <c r="C398" s="61">
        <v>43892</v>
      </c>
      <c r="D398" s="121" t="str">
        <f t="shared" si="42"/>
        <v>mar-20</v>
      </c>
      <c r="E398" s="246" t="str">
        <f t="shared" si="43"/>
        <v>2020</v>
      </c>
      <c r="F398" s="62">
        <v>0.54861111111111105</v>
      </c>
      <c r="G398" s="63">
        <v>20</v>
      </c>
      <c r="H398" s="63">
        <v>13</v>
      </c>
      <c r="I398" s="63">
        <v>7</v>
      </c>
      <c r="J398" s="63">
        <v>7.2</v>
      </c>
      <c r="K398" s="63">
        <v>7.2</v>
      </c>
      <c r="L398" s="63">
        <f t="shared" si="44"/>
        <v>7.2</v>
      </c>
      <c r="M398" s="124">
        <f t="shared" si="45"/>
        <v>67.924528301886795</v>
      </c>
      <c r="N398" s="64">
        <v>0</v>
      </c>
      <c r="O398" s="64"/>
      <c r="P398" s="263">
        <f t="shared" si="46"/>
        <v>2</v>
      </c>
      <c r="Q398" s="66">
        <v>55</v>
      </c>
      <c r="R398" s="66">
        <v>30</v>
      </c>
      <c r="S398" s="270"/>
      <c r="T398" s="270"/>
      <c r="U398" s="62">
        <v>0.5625</v>
      </c>
      <c r="V398" s="65">
        <v>2</v>
      </c>
      <c r="W398" s="65">
        <v>32</v>
      </c>
      <c r="X398" s="65">
        <v>40</v>
      </c>
      <c r="Y398" s="65">
        <v>0</v>
      </c>
      <c r="Z398" s="65">
        <v>1</v>
      </c>
      <c r="AA398" s="65">
        <v>2</v>
      </c>
      <c r="AB398" s="127">
        <f t="shared" si="47"/>
        <v>50</v>
      </c>
      <c r="AC398" s="65">
        <v>8</v>
      </c>
      <c r="AD398" s="65">
        <v>4</v>
      </c>
      <c r="AE398" s="65">
        <v>3</v>
      </c>
      <c r="AF398" s="129">
        <f t="shared" si="48"/>
        <v>250</v>
      </c>
      <c r="AG398" s="129"/>
      <c r="AH398" s="129"/>
      <c r="AI398" s="115"/>
    </row>
    <row r="399" spans="1:35" ht="12.75" hidden="1" x14ac:dyDescent="0.25">
      <c r="A399" s="60" t="s">
        <v>59</v>
      </c>
      <c r="B399" s="118" t="str">
        <f>LOOKUP(Table2[[#This Row],[CODIGO]],SITIOS!A$2:A$24,SITIOS!B$2:B$24)</f>
        <v>Papa la Providencia 2</v>
      </c>
      <c r="C399" s="61">
        <v>43892</v>
      </c>
      <c r="D399" s="121" t="str">
        <f t="shared" si="42"/>
        <v>mar-20</v>
      </c>
      <c r="E399" s="246" t="str">
        <f t="shared" si="43"/>
        <v>2020</v>
      </c>
      <c r="F399" s="62">
        <v>0.41666666666666669</v>
      </c>
      <c r="G399" s="63">
        <v>18</v>
      </c>
      <c r="H399" s="63">
        <v>15</v>
      </c>
      <c r="I399" s="63">
        <v>7</v>
      </c>
      <c r="J399" s="63">
        <v>5.6</v>
      </c>
      <c r="K399" s="63">
        <v>5.6</v>
      </c>
      <c r="L399" s="63">
        <f t="shared" si="44"/>
        <v>5.6</v>
      </c>
      <c r="M399" s="124">
        <f t="shared" si="45"/>
        <v>54.901960784313729</v>
      </c>
      <c r="N399" s="64">
        <v>1</v>
      </c>
      <c r="O399" s="64"/>
      <c r="P399" s="263">
        <f t="shared" si="46"/>
        <v>5</v>
      </c>
      <c r="Q399" s="66">
        <v>40</v>
      </c>
      <c r="R399" s="66">
        <v>40</v>
      </c>
      <c r="S399" s="270"/>
      <c r="T399" s="270"/>
      <c r="U399" s="62">
        <v>0.43402777777777773</v>
      </c>
      <c r="V399" s="65">
        <v>2</v>
      </c>
      <c r="W399" s="65">
        <v>32</v>
      </c>
      <c r="X399" s="65">
        <v>40</v>
      </c>
      <c r="Y399" s="65">
        <v>0</v>
      </c>
      <c r="Z399" s="65">
        <v>0</v>
      </c>
      <c r="AA399" s="65">
        <v>0</v>
      </c>
      <c r="AB399" s="127">
        <f t="shared" si="47"/>
        <v>0</v>
      </c>
      <c r="AC399" s="65">
        <v>235</v>
      </c>
      <c r="AD399" s="65">
        <v>128</v>
      </c>
      <c r="AE399" s="65">
        <v>228</v>
      </c>
      <c r="AF399" s="129">
        <f t="shared" si="48"/>
        <v>9850</v>
      </c>
      <c r="AG399" s="129"/>
      <c r="AH399" s="129"/>
      <c r="AI399" s="115"/>
    </row>
    <row r="400" spans="1:35" ht="12.75" hidden="1" x14ac:dyDescent="0.25">
      <c r="A400" s="60" t="s">
        <v>53</v>
      </c>
      <c r="B400" s="118" t="str">
        <f>LOOKUP(Table2[[#This Row],[CODIGO]],SITIOS!A$2:A$24,SITIOS!B$2:B$24)</f>
        <v>Papa El Potrero 2</v>
      </c>
      <c r="C400" s="61">
        <v>43892</v>
      </c>
      <c r="D400" s="121" t="str">
        <f t="shared" si="42"/>
        <v>mar-20</v>
      </c>
      <c r="E400" s="246" t="str">
        <f t="shared" si="43"/>
        <v>2020</v>
      </c>
      <c r="F400" s="62">
        <v>0.45694444444444443</v>
      </c>
      <c r="G400" s="63">
        <v>13</v>
      </c>
      <c r="H400" s="63">
        <v>11</v>
      </c>
      <c r="I400" s="63">
        <v>7</v>
      </c>
      <c r="J400" s="63">
        <v>7.2</v>
      </c>
      <c r="K400" s="63">
        <v>7.2</v>
      </c>
      <c r="L400" s="63">
        <f t="shared" si="44"/>
        <v>7.2</v>
      </c>
      <c r="M400" s="124">
        <f t="shared" si="45"/>
        <v>64.86486486486487</v>
      </c>
      <c r="N400" s="64">
        <v>0</v>
      </c>
      <c r="O400" s="64"/>
      <c r="P400" s="263">
        <f t="shared" si="46"/>
        <v>2</v>
      </c>
      <c r="Q400" s="66">
        <v>50</v>
      </c>
      <c r="R400" s="66">
        <v>40</v>
      </c>
      <c r="S400" s="270"/>
      <c r="T400" s="270"/>
      <c r="U400" s="62">
        <v>0.47569444444444442</v>
      </c>
      <c r="V400" s="65">
        <v>2</v>
      </c>
      <c r="W400" s="65">
        <v>32</v>
      </c>
      <c r="X400" s="65">
        <v>39</v>
      </c>
      <c r="Y400" s="65">
        <v>4</v>
      </c>
      <c r="Z400" s="65">
        <v>3</v>
      </c>
      <c r="AA400" s="65">
        <v>7</v>
      </c>
      <c r="AB400" s="127">
        <f t="shared" si="47"/>
        <v>233.33333333333334</v>
      </c>
      <c r="AC400" s="65">
        <v>10</v>
      </c>
      <c r="AD400" s="65">
        <v>9</v>
      </c>
      <c r="AE400" s="65">
        <v>6</v>
      </c>
      <c r="AF400" s="129">
        <f t="shared" si="48"/>
        <v>416.66666666666669</v>
      </c>
      <c r="AG400" s="129"/>
      <c r="AH400" s="129"/>
      <c r="AI400" s="115"/>
    </row>
    <row r="401" spans="1:35" ht="12.75" hidden="1" x14ac:dyDescent="0.25">
      <c r="A401" s="60" t="s">
        <v>58</v>
      </c>
      <c r="B401" s="118" t="str">
        <f>LOOKUP(Table2[[#This Row],[CODIGO]],SITIOS!A$2:A$24,SITIOS!B$2:B$24)</f>
        <v>Maíz  El Capulín 2</v>
      </c>
      <c r="C401" s="61">
        <v>43892</v>
      </c>
      <c r="D401" s="121" t="str">
        <f t="shared" si="42"/>
        <v>mar-20</v>
      </c>
      <c r="E401" s="246" t="str">
        <f t="shared" si="43"/>
        <v>2020</v>
      </c>
      <c r="F401" s="62">
        <v>0.4826388888888889</v>
      </c>
      <c r="G401" s="63">
        <v>16</v>
      </c>
      <c r="H401" s="63">
        <v>13</v>
      </c>
      <c r="I401" s="63">
        <v>7</v>
      </c>
      <c r="J401" s="63">
        <v>7</v>
      </c>
      <c r="K401" s="63">
        <v>7</v>
      </c>
      <c r="L401" s="63">
        <f t="shared" si="44"/>
        <v>7</v>
      </c>
      <c r="M401" s="124">
        <f t="shared" si="45"/>
        <v>66.037735849056617</v>
      </c>
      <c r="N401" s="64">
        <v>0</v>
      </c>
      <c r="O401" s="64"/>
      <c r="P401" s="263">
        <f t="shared" si="46"/>
        <v>2</v>
      </c>
      <c r="Q401" s="66">
        <v>45</v>
      </c>
      <c r="R401" s="66">
        <v>40</v>
      </c>
      <c r="S401" s="270"/>
      <c r="T401" s="270"/>
      <c r="U401" s="62">
        <v>0.49861111111111112</v>
      </c>
      <c r="V401" s="65">
        <v>2</v>
      </c>
      <c r="W401" s="65">
        <v>32</v>
      </c>
      <c r="X401" s="65">
        <v>39</v>
      </c>
      <c r="Y401" s="65">
        <v>5</v>
      </c>
      <c r="Z401" s="65">
        <v>1</v>
      </c>
      <c r="AA401" s="65">
        <v>1</v>
      </c>
      <c r="AB401" s="127">
        <f t="shared" si="47"/>
        <v>116.66666666666667</v>
      </c>
      <c r="AC401" s="65">
        <v>1</v>
      </c>
      <c r="AD401" s="65">
        <v>1</v>
      </c>
      <c r="AE401" s="65">
        <v>6</v>
      </c>
      <c r="AF401" s="129">
        <f t="shared" si="48"/>
        <v>133.33333333333331</v>
      </c>
      <c r="AG401" s="129"/>
      <c r="AH401" s="129"/>
      <c r="AI401" s="115" t="s">
        <v>196</v>
      </c>
    </row>
    <row r="402" spans="1:35" ht="12.75" hidden="1" x14ac:dyDescent="0.25">
      <c r="A402" s="60" t="s">
        <v>51</v>
      </c>
      <c r="B402" s="118" t="str">
        <f>LOOKUP(Table2[[#This Row],[CODIGO]],SITIOS!A$2:A$24,SITIOS!B$2:B$24)</f>
        <v>Maíz Agua Bendita 2</v>
      </c>
      <c r="C402" s="61">
        <v>43892</v>
      </c>
      <c r="D402" s="121" t="str">
        <f t="shared" si="42"/>
        <v>mar-20</v>
      </c>
      <c r="E402" s="246" t="str">
        <f t="shared" si="43"/>
        <v>2020</v>
      </c>
      <c r="F402" s="62">
        <v>0.51041666666666663</v>
      </c>
      <c r="G402" s="63">
        <v>19</v>
      </c>
      <c r="H402" s="63">
        <v>13</v>
      </c>
      <c r="I402" s="63">
        <v>7</v>
      </c>
      <c r="J402" s="63">
        <v>7</v>
      </c>
      <c r="K402" s="63">
        <v>7.2</v>
      </c>
      <c r="L402" s="63">
        <f t="shared" si="44"/>
        <v>7.1</v>
      </c>
      <c r="M402" s="124">
        <f t="shared" si="45"/>
        <v>66.981132075471692</v>
      </c>
      <c r="N402" s="64">
        <v>1</v>
      </c>
      <c r="O402" s="64"/>
      <c r="P402" s="263">
        <f t="shared" si="46"/>
        <v>5</v>
      </c>
      <c r="Q402" s="66">
        <v>50</v>
      </c>
      <c r="R402" s="66">
        <v>40</v>
      </c>
      <c r="S402" s="270"/>
      <c r="T402" s="270"/>
      <c r="U402" s="62">
        <v>0.52777777777777779</v>
      </c>
      <c r="V402" s="65">
        <v>2</v>
      </c>
      <c r="W402" s="65">
        <v>32</v>
      </c>
      <c r="X402" s="65">
        <v>40</v>
      </c>
      <c r="Y402" s="65">
        <v>0</v>
      </c>
      <c r="Z402" s="65">
        <v>0</v>
      </c>
      <c r="AA402" s="65">
        <v>0</v>
      </c>
      <c r="AB402" s="127">
        <f t="shared" si="47"/>
        <v>0</v>
      </c>
      <c r="AC402" s="65">
        <v>2</v>
      </c>
      <c r="AD402" s="65">
        <v>5</v>
      </c>
      <c r="AE402" s="65">
        <v>7</v>
      </c>
      <c r="AF402" s="129">
        <f t="shared" si="48"/>
        <v>233.33333333333334</v>
      </c>
      <c r="AG402" s="129"/>
      <c r="AH402" s="129"/>
      <c r="AI402" s="115"/>
    </row>
    <row r="403" spans="1:35" ht="12.75" hidden="1" x14ac:dyDescent="0.25">
      <c r="A403" s="60" t="s">
        <v>47</v>
      </c>
      <c r="B403" s="118" t="str">
        <f>LOOKUP(Table2[[#This Row],[CODIGO]],SITIOS!A$2:A$24,SITIOS!B$2:B$24)</f>
        <v>Haba Rincón de Guadalupe 2</v>
      </c>
      <c r="C403" s="61">
        <v>43892</v>
      </c>
      <c r="D403" s="121" t="str">
        <f t="shared" si="42"/>
        <v>mar-20</v>
      </c>
      <c r="E403" s="246" t="str">
        <f t="shared" si="43"/>
        <v>2020</v>
      </c>
      <c r="F403" s="61"/>
      <c r="G403" s="63">
        <v>20</v>
      </c>
      <c r="H403" s="63">
        <v>16</v>
      </c>
      <c r="I403" s="63">
        <v>7</v>
      </c>
      <c r="J403" s="63">
        <v>6.6</v>
      </c>
      <c r="K403" s="63">
        <v>6.6</v>
      </c>
      <c r="L403" s="63">
        <f t="shared" si="44"/>
        <v>6.6</v>
      </c>
      <c r="M403" s="124">
        <f t="shared" si="45"/>
        <v>65.999999999999986</v>
      </c>
      <c r="N403" s="64">
        <v>0</v>
      </c>
      <c r="O403" s="64"/>
      <c r="P403" s="263">
        <f t="shared" si="46"/>
        <v>2</v>
      </c>
      <c r="Q403" s="66">
        <v>45</v>
      </c>
      <c r="R403" s="66">
        <v>40</v>
      </c>
      <c r="S403" s="270"/>
      <c r="T403" s="270"/>
      <c r="U403" s="62">
        <v>0.59027777777777779</v>
      </c>
      <c r="V403" s="65">
        <v>2</v>
      </c>
      <c r="W403" s="65">
        <v>32</v>
      </c>
      <c r="X403" s="65">
        <v>40</v>
      </c>
      <c r="Y403" s="65">
        <v>2</v>
      </c>
      <c r="Z403" s="65">
        <v>1</v>
      </c>
      <c r="AA403" s="65">
        <v>1</v>
      </c>
      <c r="AB403" s="127">
        <f t="shared" si="47"/>
        <v>66.666666666666657</v>
      </c>
      <c r="AC403" s="65">
        <v>12</v>
      </c>
      <c r="AD403" s="65">
        <v>17</v>
      </c>
      <c r="AE403" s="65">
        <v>8</v>
      </c>
      <c r="AF403" s="129">
        <f t="shared" si="48"/>
        <v>616.66666666666674</v>
      </c>
      <c r="AG403" s="129"/>
      <c r="AH403" s="129"/>
      <c r="AI403" s="115"/>
    </row>
    <row r="404" spans="1:35" ht="12.75" hidden="1" x14ac:dyDescent="0.25">
      <c r="A404" s="60" t="s">
        <v>140</v>
      </c>
      <c r="B404" s="118" t="str">
        <f>LOOKUP(Table2[[#This Row],[CODIGO]],SITIOS!A$2:A$24,SITIOS!B$2:B$24)</f>
        <v>Antes del Hospital Amanalco</v>
      </c>
      <c r="C404" s="61">
        <v>43900</v>
      </c>
      <c r="D404" s="121" t="str">
        <f t="shared" si="42"/>
        <v>mar-20</v>
      </c>
      <c r="E404" s="246" t="str">
        <f t="shared" si="43"/>
        <v>2020</v>
      </c>
      <c r="F404" s="62">
        <v>0.54861111111111105</v>
      </c>
      <c r="G404" s="63">
        <v>19</v>
      </c>
      <c r="H404" s="63">
        <v>17</v>
      </c>
      <c r="I404" s="63">
        <v>7</v>
      </c>
      <c r="J404" s="63"/>
      <c r="K404" s="63"/>
      <c r="L404" s="63" t="str">
        <f t="shared" si="44"/>
        <v>N/A</v>
      </c>
      <c r="M404" s="124" t="str">
        <f t="shared" si="45"/>
        <v>N/A</v>
      </c>
      <c r="N404" s="64">
        <v>2</v>
      </c>
      <c r="O404" s="64"/>
      <c r="P404" s="263">
        <f t="shared" si="46"/>
        <v>10</v>
      </c>
      <c r="Q404" s="66">
        <v>175</v>
      </c>
      <c r="R404" s="66">
        <v>80</v>
      </c>
      <c r="S404" s="270">
        <v>1.66</v>
      </c>
      <c r="T404" s="270">
        <v>3</v>
      </c>
      <c r="U404" s="62">
        <v>0.57291666666666663</v>
      </c>
      <c r="V404" s="65">
        <v>1</v>
      </c>
      <c r="W404" s="65">
        <v>35</v>
      </c>
      <c r="X404" s="65">
        <v>43</v>
      </c>
      <c r="Y404" s="65">
        <v>250</v>
      </c>
      <c r="Z404" s="65">
        <v>250</v>
      </c>
      <c r="AA404" s="65">
        <v>250</v>
      </c>
      <c r="AB404" s="127">
        <f t="shared" si="47"/>
        <v>25000</v>
      </c>
      <c r="AC404" s="65">
        <v>48</v>
      </c>
      <c r="AD404" s="65">
        <v>66</v>
      </c>
      <c r="AE404" s="65">
        <v>79</v>
      </c>
      <c r="AF404" s="129">
        <f t="shared" si="48"/>
        <v>6433.333333333333</v>
      </c>
      <c r="AG404" s="129"/>
      <c r="AH404" s="129"/>
      <c r="AI404" s="115"/>
    </row>
    <row r="405" spans="1:35" ht="12.75" hidden="1" x14ac:dyDescent="0.25">
      <c r="A405" s="60" t="s">
        <v>58</v>
      </c>
      <c r="B405" s="118" t="str">
        <f>LOOKUP(Table2[[#This Row],[CODIGO]],SITIOS!A$2:A$24,SITIOS!B$2:B$24)</f>
        <v>Maíz  El Capulín 2</v>
      </c>
      <c r="C405" s="61">
        <v>43927</v>
      </c>
      <c r="D405" s="121" t="str">
        <f t="shared" si="42"/>
        <v>abr-20</v>
      </c>
      <c r="E405" s="246" t="str">
        <f t="shared" si="43"/>
        <v>2020</v>
      </c>
      <c r="F405" s="62">
        <v>0.51041666666666663</v>
      </c>
      <c r="G405" s="63">
        <v>14</v>
      </c>
      <c r="H405" s="63">
        <v>14</v>
      </c>
      <c r="I405" s="63">
        <v>7</v>
      </c>
      <c r="J405" s="63">
        <v>7.4</v>
      </c>
      <c r="K405" s="63">
        <v>7.6</v>
      </c>
      <c r="L405" s="63">
        <f t="shared" si="44"/>
        <v>7.5</v>
      </c>
      <c r="M405" s="124">
        <f t="shared" si="45"/>
        <v>72.115384615384613</v>
      </c>
      <c r="N405" s="64">
        <v>0</v>
      </c>
      <c r="O405" s="64"/>
      <c r="P405" s="263">
        <f t="shared" si="46"/>
        <v>2</v>
      </c>
      <c r="Q405" s="66">
        <v>50</v>
      </c>
      <c r="R405" s="66">
        <v>30</v>
      </c>
      <c r="S405" s="270"/>
      <c r="T405" s="270"/>
      <c r="U405" s="62">
        <v>0.52430555555555558</v>
      </c>
      <c r="V405" s="65">
        <v>3</v>
      </c>
      <c r="W405" s="65">
        <v>34</v>
      </c>
      <c r="X405" s="65">
        <v>40</v>
      </c>
      <c r="Y405" s="65">
        <v>0</v>
      </c>
      <c r="Z405" s="65">
        <v>0</v>
      </c>
      <c r="AA405" s="65">
        <v>0</v>
      </c>
      <c r="AB405" s="127">
        <f t="shared" si="47"/>
        <v>0</v>
      </c>
      <c r="AC405" s="65">
        <v>0</v>
      </c>
      <c r="AD405" s="65">
        <v>0</v>
      </c>
      <c r="AE405" s="65">
        <v>1</v>
      </c>
      <c r="AF405" s="129">
        <f t="shared" si="48"/>
        <v>11.111111111111109</v>
      </c>
      <c r="AG405" s="129"/>
      <c r="AH405" s="129"/>
      <c r="AI405" s="115"/>
    </row>
    <row r="406" spans="1:35" ht="12.75" hidden="1" x14ac:dyDescent="0.25">
      <c r="A406" s="60" t="s">
        <v>53</v>
      </c>
      <c r="B406" s="118" t="str">
        <f>LOOKUP(Table2[[#This Row],[CODIGO]],SITIOS!A$2:A$24,SITIOS!B$2:B$24)</f>
        <v>Papa El Potrero 2</v>
      </c>
      <c r="C406" s="61">
        <v>43927</v>
      </c>
      <c r="D406" s="121" t="str">
        <f t="shared" si="42"/>
        <v>abr-20</v>
      </c>
      <c r="E406" s="246" t="str">
        <f t="shared" si="43"/>
        <v>2020</v>
      </c>
      <c r="F406" s="62">
        <v>5.2083333333333336E-2</v>
      </c>
      <c r="G406" s="63">
        <v>16</v>
      </c>
      <c r="H406" s="63">
        <v>12</v>
      </c>
      <c r="I406" s="63">
        <v>7</v>
      </c>
      <c r="J406" s="63">
        <v>7.6</v>
      </c>
      <c r="K406" s="63">
        <v>7.6</v>
      </c>
      <c r="L406" s="63">
        <f t="shared" si="44"/>
        <v>7.6</v>
      </c>
      <c r="M406" s="124">
        <f t="shared" si="45"/>
        <v>69.724770642201833</v>
      </c>
      <c r="N406" s="64">
        <v>1</v>
      </c>
      <c r="O406" s="64"/>
      <c r="P406" s="263">
        <f t="shared" si="46"/>
        <v>5</v>
      </c>
      <c r="Q406" s="66">
        <v>60</v>
      </c>
      <c r="R406" s="66">
        <v>50</v>
      </c>
      <c r="S406" s="270"/>
      <c r="T406" s="270"/>
      <c r="U406" s="62">
        <v>6.9444444444444434E-2</v>
      </c>
      <c r="V406" s="65">
        <v>2</v>
      </c>
      <c r="W406" s="65">
        <v>34</v>
      </c>
      <c r="X406" s="65">
        <v>40</v>
      </c>
      <c r="Y406" s="65">
        <v>1</v>
      </c>
      <c r="Z406" s="65">
        <v>3</v>
      </c>
      <c r="AA406" s="65">
        <v>0</v>
      </c>
      <c r="AB406" s="127">
        <f t="shared" si="47"/>
        <v>66.666666666666657</v>
      </c>
      <c r="AC406" s="65">
        <v>0</v>
      </c>
      <c r="AD406" s="65">
        <v>0</v>
      </c>
      <c r="AE406" s="65">
        <v>0</v>
      </c>
      <c r="AF406" s="129">
        <f t="shared" si="48"/>
        <v>0</v>
      </c>
      <c r="AG406" s="129"/>
      <c r="AH406" s="129"/>
      <c r="AI406" s="115"/>
    </row>
    <row r="407" spans="1:35" ht="12.75" hidden="1" x14ac:dyDescent="0.25">
      <c r="A407" s="60" t="s">
        <v>141</v>
      </c>
      <c r="B407" s="118" t="str">
        <f>LOOKUP(Table2[[#This Row],[CODIGO]],SITIOS!A$2:A$24,SITIOS!B$2:B$24)</f>
        <v>Antes del Hospital Amanalco</v>
      </c>
      <c r="C407" s="61">
        <v>43927</v>
      </c>
      <c r="D407" s="121" t="str">
        <f t="shared" si="42"/>
        <v>abr-20</v>
      </c>
      <c r="E407" s="246" t="str">
        <f t="shared" si="43"/>
        <v>2020</v>
      </c>
      <c r="F407" s="62">
        <v>0.52083333333333337</v>
      </c>
      <c r="G407" s="63">
        <v>20</v>
      </c>
      <c r="H407" s="63">
        <v>14</v>
      </c>
      <c r="I407" s="63">
        <v>7</v>
      </c>
      <c r="J407" s="63">
        <v>6.4</v>
      </c>
      <c r="K407" s="63">
        <v>6.4</v>
      </c>
      <c r="L407" s="63">
        <f t="shared" si="44"/>
        <v>6.4</v>
      </c>
      <c r="M407" s="124">
        <f t="shared" si="45"/>
        <v>61.53846153846154</v>
      </c>
      <c r="N407" s="64">
        <v>1</v>
      </c>
      <c r="O407" s="64"/>
      <c r="P407" s="263">
        <f t="shared" si="46"/>
        <v>5</v>
      </c>
      <c r="Q407" s="66">
        <v>80</v>
      </c>
      <c r="R407" s="66">
        <v>40</v>
      </c>
      <c r="S407" s="270"/>
      <c r="T407" s="270"/>
      <c r="U407" s="62">
        <v>0.54166666666666663</v>
      </c>
      <c r="V407" s="65">
        <v>1</v>
      </c>
      <c r="W407" s="65">
        <v>34</v>
      </c>
      <c r="X407" s="65">
        <v>40</v>
      </c>
      <c r="Y407" s="65">
        <v>0</v>
      </c>
      <c r="Z407" s="65">
        <v>11</v>
      </c>
      <c r="AA407" s="65">
        <v>8</v>
      </c>
      <c r="AB407" s="127">
        <f t="shared" si="47"/>
        <v>633.33333333333326</v>
      </c>
      <c r="AC407" s="65">
        <v>1</v>
      </c>
      <c r="AD407" s="65">
        <v>1</v>
      </c>
      <c r="AE407" s="65">
        <v>0</v>
      </c>
      <c r="AF407" s="129">
        <f t="shared" si="48"/>
        <v>66.666666666666657</v>
      </c>
      <c r="AG407" s="129"/>
      <c r="AH407" s="129"/>
      <c r="AI407" s="115"/>
    </row>
    <row r="408" spans="1:35" ht="12.75" hidden="1" x14ac:dyDescent="0.25">
      <c r="A408" s="60" t="s">
        <v>47</v>
      </c>
      <c r="B408" s="118" t="str">
        <f>LOOKUP(Table2[[#This Row],[CODIGO]],SITIOS!A$2:A$24,SITIOS!B$2:B$24)</f>
        <v>Haba Rincón de Guadalupe 2</v>
      </c>
      <c r="C408" s="61">
        <v>43927</v>
      </c>
      <c r="D408" s="121" t="str">
        <f t="shared" si="42"/>
        <v>abr-20</v>
      </c>
      <c r="E408" s="246" t="str">
        <f t="shared" si="43"/>
        <v>2020</v>
      </c>
      <c r="F408" s="62">
        <v>0.44027777777777777</v>
      </c>
      <c r="G408" s="63">
        <v>17</v>
      </c>
      <c r="H408" s="63">
        <v>12</v>
      </c>
      <c r="I408" s="63">
        <v>7</v>
      </c>
      <c r="J408" s="63">
        <v>7.4</v>
      </c>
      <c r="K408" s="63">
        <v>7.4</v>
      </c>
      <c r="L408" s="63">
        <f t="shared" si="44"/>
        <v>7.4</v>
      </c>
      <c r="M408" s="124">
        <f t="shared" si="45"/>
        <v>67.889908256880744</v>
      </c>
      <c r="N408" s="64">
        <v>1</v>
      </c>
      <c r="O408" s="64"/>
      <c r="P408" s="263">
        <f t="shared" si="46"/>
        <v>5</v>
      </c>
      <c r="Q408" s="66">
        <v>65</v>
      </c>
      <c r="R408" s="66">
        <v>50</v>
      </c>
      <c r="S408" s="270"/>
      <c r="T408" s="270"/>
      <c r="U408" s="62">
        <v>0.46180555555555558</v>
      </c>
      <c r="V408" s="65">
        <v>3</v>
      </c>
      <c r="W408" s="65">
        <v>34</v>
      </c>
      <c r="X408" s="65">
        <v>40</v>
      </c>
      <c r="Y408" s="65">
        <v>0</v>
      </c>
      <c r="Z408" s="65">
        <v>14</v>
      </c>
      <c r="AA408" s="65">
        <v>1</v>
      </c>
      <c r="AB408" s="127">
        <f t="shared" si="47"/>
        <v>166.66666666666666</v>
      </c>
      <c r="AC408" s="65">
        <v>0</v>
      </c>
      <c r="AD408" s="65">
        <v>0</v>
      </c>
      <c r="AE408" s="65">
        <v>0</v>
      </c>
      <c r="AF408" s="129">
        <f t="shared" si="48"/>
        <v>0</v>
      </c>
      <c r="AG408" s="129"/>
      <c r="AH408" s="129"/>
      <c r="AI408" s="115"/>
    </row>
    <row r="409" spans="1:35" ht="12.75" hidden="1" x14ac:dyDescent="0.25">
      <c r="A409" s="60" t="s">
        <v>51</v>
      </c>
      <c r="B409" s="118" t="str">
        <f>LOOKUP(Table2[[#This Row],[CODIGO]],SITIOS!A$2:A$24,SITIOS!B$2:B$24)</f>
        <v>Maíz Agua Bendita 2</v>
      </c>
      <c r="C409" s="61">
        <v>43927</v>
      </c>
      <c r="D409" s="121" t="str">
        <f t="shared" si="42"/>
        <v>abr-20</v>
      </c>
      <c r="E409" s="246" t="str">
        <f t="shared" si="43"/>
        <v>2020</v>
      </c>
      <c r="F409" s="62">
        <v>0.46875</v>
      </c>
      <c r="G409" s="63">
        <v>12</v>
      </c>
      <c r="H409" s="63">
        <v>11</v>
      </c>
      <c r="I409" s="63">
        <v>7</v>
      </c>
      <c r="J409" s="63">
        <v>7.4</v>
      </c>
      <c r="K409" s="63">
        <v>7</v>
      </c>
      <c r="L409" s="63">
        <f t="shared" si="44"/>
        <v>7.2</v>
      </c>
      <c r="M409" s="124">
        <f t="shared" si="45"/>
        <v>64.86486486486487</v>
      </c>
      <c r="N409" s="64">
        <v>0</v>
      </c>
      <c r="O409" s="64"/>
      <c r="P409" s="263">
        <f t="shared" si="46"/>
        <v>2</v>
      </c>
      <c r="Q409" s="66">
        <v>60</v>
      </c>
      <c r="R409" s="66">
        <v>40</v>
      </c>
      <c r="S409" s="270"/>
      <c r="T409" s="270"/>
      <c r="U409" s="62">
        <v>0.4861111111111111</v>
      </c>
      <c r="V409" s="65">
        <v>2</v>
      </c>
      <c r="W409" s="65">
        <v>34</v>
      </c>
      <c r="X409" s="65">
        <v>40</v>
      </c>
      <c r="Y409" s="65">
        <v>0</v>
      </c>
      <c r="Z409" s="65">
        <v>0</v>
      </c>
      <c r="AA409" s="65">
        <v>0</v>
      </c>
      <c r="AB409" s="127">
        <f t="shared" si="47"/>
        <v>0</v>
      </c>
      <c r="AC409" s="65">
        <v>0</v>
      </c>
      <c r="AD409" s="65">
        <v>0</v>
      </c>
      <c r="AE409" s="65">
        <v>0</v>
      </c>
      <c r="AF409" s="129">
        <f t="shared" si="48"/>
        <v>0</v>
      </c>
      <c r="AG409" s="129"/>
      <c r="AH409" s="129"/>
      <c r="AI409" s="115"/>
    </row>
    <row r="410" spans="1:35" ht="12.75" hidden="1" x14ac:dyDescent="0.25">
      <c r="A410" s="60" t="s">
        <v>43</v>
      </c>
      <c r="B410" s="118" t="str">
        <f>LOOKUP(Table2[[#This Row],[CODIGO]],SITIOS!A$2:A$24,SITIOS!B$2:B$24)</f>
        <v>Planta de tratamiento (Después)</v>
      </c>
      <c r="C410" s="61">
        <v>43927</v>
      </c>
      <c r="D410" s="121" t="str">
        <f t="shared" si="42"/>
        <v>abr-20</v>
      </c>
      <c r="E410" s="246" t="str">
        <f t="shared" si="43"/>
        <v>2020</v>
      </c>
      <c r="F410" s="62">
        <v>0.45833333333333331</v>
      </c>
      <c r="G410" s="63">
        <v>20</v>
      </c>
      <c r="H410" s="63">
        <v>15</v>
      </c>
      <c r="I410" s="63">
        <v>7</v>
      </c>
      <c r="J410" s="63">
        <v>7</v>
      </c>
      <c r="K410" s="63">
        <v>7</v>
      </c>
      <c r="L410" s="63">
        <f t="shared" si="44"/>
        <v>7</v>
      </c>
      <c r="M410" s="124">
        <f t="shared" si="45"/>
        <v>68.627450980392155</v>
      </c>
      <c r="N410" s="64">
        <v>1</v>
      </c>
      <c r="O410" s="64"/>
      <c r="P410" s="263">
        <f t="shared" si="46"/>
        <v>5</v>
      </c>
      <c r="Q410" s="66">
        <v>90</v>
      </c>
      <c r="R410" s="66">
        <v>40</v>
      </c>
      <c r="S410" s="270"/>
      <c r="T410" s="270"/>
      <c r="U410" s="62">
        <v>0.48125000000000001</v>
      </c>
      <c r="V410" s="65">
        <v>1</v>
      </c>
      <c r="W410" s="65">
        <v>34</v>
      </c>
      <c r="X410" s="65">
        <v>40</v>
      </c>
      <c r="Y410" s="65">
        <v>16</v>
      </c>
      <c r="Z410" s="65">
        <v>15</v>
      </c>
      <c r="AA410" s="65">
        <v>27</v>
      </c>
      <c r="AB410" s="127">
        <f t="shared" si="47"/>
        <v>1933.3333333333333</v>
      </c>
      <c r="AC410" s="65">
        <v>2</v>
      </c>
      <c r="AD410" s="65">
        <v>3</v>
      </c>
      <c r="AE410" s="65">
        <v>2</v>
      </c>
      <c r="AF410" s="129">
        <f t="shared" si="48"/>
        <v>233.33333333333334</v>
      </c>
      <c r="AG410" s="129"/>
      <c r="AH410" s="129"/>
      <c r="AI410" s="115"/>
    </row>
    <row r="411" spans="1:35" ht="12.75" hidden="1" x14ac:dyDescent="0.25">
      <c r="A411" s="60" t="s">
        <v>194</v>
      </c>
      <c r="B411" s="118" t="str">
        <f>LOOKUP(Table2[[#This Row],[CODIGO]],SITIOS!A$2:A$24,SITIOS!B$2:B$24)</f>
        <v>Humedal</v>
      </c>
      <c r="C411" s="61">
        <v>43927</v>
      </c>
      <c r="D411" s="121" t="str">
        <f t="shared" si="42"/>
        <v>abr-20</v>
      </c>
      <c r="E411" s="246" t="str">
        <f t="shared" si="43"/>
        <v>2020</v>
      </c>
      <c r="F411" s="62">
        <v>0.54861111111111105</v>
      </c>
      <c r="G411" s="63">
        <v>20</v>
      </c>
      <c r="H411" s="63">
        <v>15</v>
      </c>
      <c r="I411" s="63">
        <v>7</v>
      </c>
      <c r="J411" s="63">
        <v>1</v>
      </c>
      <c r="K411" s="63">
        <v>1</v>
      </c>
      <c r="L411" s="63">
        <f t="shared" si="44"/>
        <v>1</v>
      </c>
      <c r="M411" s="124">
        <f t="shared" si="45"/>
        <v>9.8039215686274517</v>
      </c>
      <c r="N411" s="64">
        <v>2</v>
      </c>
      <c r="O411" s="64"/>
      <c r="P411" s="263">
        <f t="shared" si="46"/>
        <v>10</v>
      </c>
      <c r="Q411" s="66">
        <v>400</v>
      </c>
      <c r="R411" s="66">
        <v>80</v>
      </c>
      <c r="S411" s="270"/>
      <c r="T411" s="270"/>
      <c r="U411" s="62">
        <v>0.5625</v>
      </c>
      <c r="V411" s="65">
        <v>1</v>
      </c>
      <c r="W411" s="65">
        <v>34</v>
      </c>
      <c r="X411" s="65">
        <v>40</v>
      </c>
      <c r="Y411" s="65">
        <v>0</v>
      </c>
      <c r="Z411" s="65">
        <v>1</v>
      </c>
      <c r="AA411" s="65">
        <v>9</v>
      </c>
      <c r="AB411" s="127">
        <f t="shared" si="47"/>
        <v>333.33333333333337</v>
      </c>
      <c r="AC411" s="65">
        <v>1</v>
      </c>
      <c r="AD411" s="65">
        <v>0</v>
      </c>
      <c r="AE411" s="65">
        <v>1</v>
      </c>
      <c r="AF411" s="129">
        <f t="shared" si="48"/>
        <v>66.666666666666657</v>
      </c>
      <c r="AG411" s="129"/>
      <c r="AH411" s="129"/>
      <c r="AI411" s="115"/>
    </row>
    <row r="412" spans="1:35" ht="12.75" hidden="1" x14ac:dyDescent="0.25">
      <c r="A412" s="60" t="s">
        <v>59</v>
      </c>
      <c r="B412" s="118" t="str">
        <f>LOOKUP(Table2[[#This Row],[CODIGO]],SITIOS!A$2:A$24,SITIOS!B$2:B$24)</f>
        <v>Papa la Providencia 2</v>
      </c>
      <c r="C412" s="61">
        <v>43927</v>
      </c>
      <c r="D412" s="121" t="str">
        <f t="shared" si="42"/>
        <v>abr-20</v>
      </c>
      <c r="E412" s="246" t="str">
        <f t="shared" si="43"/>
        <v>2020</v>
      </c>
      <c r="F412" s="62">
        <v>0.59375</v>
      </c>
      <c r="G412" s="63">
        <v>19</v>
      </c>
      <c r="H412" s="63">
        <v>20</v>
      </c>
      <c r="I412" s="63">
        <v>6.5</v>
      </c>
      <c r="J412" s="63">
        <v>7</v>
      </c>
      <c r="K412" s="63">
        <v>7</v>
      </c>
      <c r="L412" s="63">
        <f t="shared" si="44"/>
        <v>7</v>
      </c>
      <c r="M412" s="124">
        <f t="shared" si="45"/>
        <v>76.08695652173914</v>
      </c>
      <c r="N412" s="64">
        <v>1</v>
      </c>
      <c r="O412" s="64"/>
      <c r="P412" s="263">
        <f t="shared" si="46"/>
        <v>5</v>
      </c>
      <c r="Q412" s="66">
        <v>70</v>
      </c>
      <c r="R412" s="66">
        <v>40</v>
      </c>
      <c r="S412" s="270"/>
      <c r="T412" s="270"/>
      <c r="U412" s="62">
        <v>0.61805555555555558</v>
      </c>
      <c r="V412" s="65">
        <v>2</v>
      </c>
      <c r="W412" s="65">
        <v>34</v>
      </c>
      <c r="X412" s="65">
        <v>40</v>
      </c>
      <c r="Y412" s="65">
        <v>0</v>
      </c>
      <c r="Z412" s="65">
        <v>0</v>
      </c>
      <c r="AA412" s="65">
        <v>0</v>
      </c>
      <c r="AB412" s="127">
        <f t="shared" si="47"/>
        <v>0</v>
      </c>
      <c r="AC412" s="65">
        <v>0</v>
      </c>
      <c r="AD412" s="65">
        <v>0</v>
      </c>
      <c r="AE412" s="65">
        <v>0</v>
      </c>
      <c r="AF412" s="129">
        <f t="shared" si="48"/>
        <v>0</v>
      </c>
      <c r="AG412" s="129"/>
      <c r="AH412" s="129"/>
      <c r="AI412" s="115"/>
    </row>
    <row r="413" spans="1:35" ht="12.75" hidden="1" x14ac:dyDescent="0.25">
      <c r="A413" s="60" t="s">
        <v>42</v>
      </c>
      <c r="B413" s="118" t="str">
        <f>LOOKUP(Table2[[#This Row],[CODIGO]],SITIOS!A$2:A$24,SITIOS!B$2:B$24)</f>
        <v>Planta de tratamiento (Antes)</v>
      </c>
      <c r="C413" s="61">
        <v>43927</v>
      </c>
      <c r="D413" s="121" t="str">
        <f t="shared" si="42"/>
        <v>abr-20</v>
      </c>
      <c r="E413" s="246" t="str">
        <f t="shared" si="43"/>
        <v>2020</v>
      </c>
      <c r="F413" s="62">
        <v>0.44444444444444442</v>
      </c>
      <c r="G413" s="63">
        <v>19</v>
      </c>
      <c r="H413" s="63">
        <v>13</v>
      </c>
      <c r="I413" s="63">
        <v>7</v>
      </c>
      <c r="J413" s="63">
        <v>7.2</v>
      </c>
      <c r="K413" s="63">
        <v>7.2</v>
      </c>
      <c r="L413" s="63">
        <f t="shared" si="44"/>
        <v>7.2</v>
      </c>
      <c r="M413" s="124">
        <f t="shared" si="45"/>
        <v>67.924528301886795</v>
      </c>
      <c r="N413" s="64">
        <v>1</v>
      </c>
      <c r="O413" s="64"/>
      <c r="P413" s="263">
        <f t="shared" si="46"/>
        <v>5</v>
      </c>
      <c r="Q413" s="66">
        <v>105</v>
      </c>
      <c r="R413" s="66">
        <v>30</v>
      </c>
      <c r="S413" s="270"/>
      <c r="T413" s="270"/>
      <c r="U413" s="62">
        <v>0.44791666666666669</v>
      </c>
      <c r="V413" s="65">
        <v>1</v>
      </c>
      <c r="W413" s="65">
        <v>34</v>
      </c>
      <c r="X413" s="65">
        <v>40</v>
      </c>
      <c r="Y413" s="65">
        <v>25</v>
      </c>
      <c r="Z413" s="65">
        <v>33</v>
      </c>
      <c r="AA413" s="65">
        <v>30</v>
      </c>
      <c r="AB413" s="127">
        <f t="shared" si="47"/>
        <v>2933.333333333333</v>
      </c>
      <c r="AC413" s="65">
        <v>1</v>
      </c>
      <c r="AD413" s="65">
        <v>19</v>
      </c>
      <c r="AE413" s="65">
        <v>29</v>
      </c>
      <c r="AF413" s="129">
        <f t="shared" si="48"/>
        <v>1633.3333333333333</v>
      </c>
      <c r="AG413" s="129"/>
      <c r="AH413" s="129"/>
      <c r="AI413" s="115"/>
    </row>
    <row r="414" spans="1:35" ht="12.75" hidden="1" x14ac:dyDescent="0.25">
      <c r="A414" s="60" t="s">
        <v>45</v>
      </c>
      <c r="B414" s="118" t="str">
        <f>LOOKUP(Table2[[#This Row],[CODIGO]],SITIOS!A$2:A$24,SITIOS!B$2:B$24)</f>
        <v>Haba San Lucas 2</v>
      </c>
      <c r="C414" s="61">
        <v>43927</v>
      </c>
      <c r="D414" s="121" t="str">
        <f t="shared" si="42"/>
        <v>abr-20</v>
      </c>
      <c r="E414" s="246" t="str">
        <f t="shared" si="43"/>
        <v>2020</v>
      </c>
      <c r="F414" s="62">
        <v>0.59375</v>
      </c>
      <c r="G414" s="63">
        <v>20.5</v>
      </c>
      <c r="H414" s="63">
        <v>13</v>
      </c>
      <c r="I414" s="63">
        <v>7.5</v>
      </c>
      <c r="J414" s="63">
        <v>7.4</v>
      </c>
      <c r="K414" s="63">
        <v>7.4</v>
      </c>
      <c r="L414" s="63">
        <f t="shared" si="44"/>
        <v>7.4</v>
      </c>
      <c r="M414" s="124">
        <f t="shared" si="45"/>
        <v>69.811320754716988</v>
      </c>
      <c r="N414" s="64">
        <v>2</v>
      </c>
      <c r="O414" s="64"/>
      <c r="P414" s="263">
        <f t="shared" si="46"/>
        <v>10</v>
      </c>
      <c r="Q414" s="66">
        <v>75</v>
      </c>
      <c r="R414" s="66">
        <v>30</v>
      </c>
      <c r="S414" s="270"/>
      <c r="T414" s="270"/>
      <c r="U414" s="62">
        <v>0.60763888888888895</v>
      </c>
      <c r="V414" s="65">
        <v>2</v>
      </c>
      <c r="W414" s="65">
        <v>34</v>
      </c>
      <c r="X414" s="65">
        <v>40</v>
      </c>
      <c r="Y414" s="65">
        <v>0</v>
      </c>
      <c r="Z414" s="65">
        <v>0</v>
      </c>
      <c r="AA414" s="65">
        <v>0</v>
      </c>
      <c r="AB414" s="127">
        <f t="shared" si="47"/>
        <v>0</v>
      </c>
      <c r="AC414" s="65">
        <v>0</v>
      </c>
      <c r="AD414" s="65">
        <v>0</v>
      </c>
      <c r="AE414" s="65">
        <v>5</v>
      </c>
      <c r="AF414" s="129">
        <f t="shared" si="48"/>
        <v>83.333333333333343</v>
      </c>
      <c r="AG414" s="129"/>
      <c r="AH414" s="129"/>
      <c r="AI414" s="115"/>
    </row>
    <row r="415" spans="1:35" ht="12.75" hidden="1" x14ac:dyDescent="0.25">
      <c r="A415" s="60" t="s">
        <v>194</v>
      </c>
      <c r="B415" s="118" t="str">
        <f>LOOKUP(Table2[[#This Row],[CODIGO]],SITIOS!A$2:A$24,SITIOS!B$2:B$24)</f>
        <v>Humedal</v>
      </c>
      <c r="C415" s="61">
        <v>43955</v>
      </c>
      <c r="D415" s="121" t="str">
        <f t="shared" si="42"/>
        <v>may-20</v>
      </c>
      <c r="E415" s="246" t="str">
        <f t="shared" si="43"/>
        <v>2020</v>
      </c>
      <c r="F415" s="62">
        <v>0.51736111111111105</v>
      </c>
      <c r="G415" s="63">
        <v>26</v>
      </c>
      <c r="H415" s="63">
        <v>18</v>
      </c>
      <c r="I415" s="63">
        <v>7</v>
      </c>
      <c r="J415" s="63"/>
      <c r="K415" s="63"/>
      <c r="L415" s="63" t="str">
        <f t="shared" si="44"/>
        <v>N/A</v>
      </c>
      <c r="M415" s="124" t="str">
        <f t="shared" si="45"/>
        <v>N/A</v>
      </c>
      <c r="N415" s="64">
        <v>4</v>
      </c>
      <c r="O415" s="64"/>
      <c r="P415" s="263">
        <f t="shared" si="46"/>
        <v>20</v>
      </c>
      <c r="Q415" s="66">
        <v>240</v>
      </c>
      <c r="R415" s="66">
        <v>50</v>
      </c>
      <c r="S415" s="270"/>
      <c r="T415" s="270">
        <v>0.6</v>
      </c>
      <c r="U415" s="62">
        <v>0.54166666666666663</v>
      </c>
      <c r="V415" s="65">
        <v>1</v>
      </c>
      <c r="W415" s="65">
        <v>35</v>
      </c>
      <c r="X415" s="65">
        <v>40</v>
      </c>
      <c r="Y415" s="65">
        <v>20</v>
      </c>
      <c r="Z415" s="65">
        <v>24</v>
      </c>
      <c r="AA415" s="65">
        <v>24</v>
      </c>
      <c r="AB415" s="127">
        <f t="shared" si="47"/>
        <v>2266.666666666667</v>
      </c>
      <c r="AC415" s="65">
        <v>20</v>
      </c>
      <c r="AD415" s="65">
        <v>15</v>
      </c>
      <c r="AE415" s="65">
        <v>13</v>
      </c>
      <c r="AF415" s="129">
        <f t="shared" si="48"/>
        <v>1600</v>
      </c>
      <c r="AG415" s="129"/>
      <c r="AH415" s="129"/>
      <c r="AI415" s="115"/>
    </row>
    <row r="416" spans="1:35" ht="12.75" hidden="1" x14ac:dyDescent="0.25">
      <c r="A416" s="60" t="s">
        <v>56</v>
      </c>
      <c r="B416" s="118" t="str">
        <f>LOOKUP(Table2[[#This Row],[CODIGO]],SITIOS!A$2:A$24,SITIOS!B$2:B$24)</f>
        <v>El Recodo (Después del Hospital)</v>
      </c>
      <c r="C416" s="61">
        <v>43955</v>
      </c>
      <c r="D416" s="121" t="str">
        <f t="shared" si="42"/>
        <v>may-20</v>
      </c>
      <c r="E416" s="246" t="str">
        <f t="shared" si="43"/>
        <v>2020</v>
      </c>
      <c r="F416" s="62">
        <v>0.49305555555555558</v>
      </c>
      <c r="G416" s="63">
        <v>20</v>
      </c>
      <c r="H416" s="63">
        <v>16</v>
      </c>
      <c r="I416" s="63">
        <v>7</v>
      </c>
      <c r="J416" s="63">
        <v>7</v>
      </c>
      <c r="K416" s="63">
        <v>7</v>
      </c>
      <c r="L416" s="63">
        <f t="shared" si="44"/>
        <v>7</v>
      </c>
      <c r="M416" s="124">
        <f t="shared" si="45"/>
        <v>70</v>
      </c>
      <c r="N416" s="64">
        <v>2</v>
      </c>
      <c r="O416" s="64"/>
      <c r="P416" s="263">
        <f t="shared" si="46"/>
        <v>10</v>
      </c>
      <c r="Q416" s="66">
        <v>60</v>
      </c>
      <c r="R416" s="66">
        <v>30</v>
      </c>
      <c r="S416" s="270"/>
      <c r="T416" s="270"/>
      <c r="U416" s="62">
        <v>0.50694444444444442</v>
      </c>
      <c r="V416" s="65">
        <v>1</v>
      </c>
      <c r="W416" s="65">
        <v>35</v>
      </c>
      <c r="X416" s="65">
        <v>40</v>
      </c>
      <c r="Y416" s="65">
        <v>4</v>
      </c>
      <c r="Z416" s="65">
        <v>3</v>
      </c>
      <c r="AA416" s="65">
        <v>2</v>
      </c>
      <c r="AB416" s="127">
        <f t="shared" si="47"/>
        <v>300</v>
      </c>
      <c r="AC416" s="65">
        <v>3</v>
      </c>
      <c r="AD416" s="65">
        <v>1</v>
      </c>
      <c r="AE416" s="65">
        <v>2</v>
      </c>
      <c r="AF416" s="129">
        <f t="shared" si="48"/>
        <v>200</v>
      </c>
      <c r="AG416" s="129"/>
      <c r="AH416" s="129"/>
      <c r="AI416" s="115"/>
    </row>
    <row r="417" spans="1:35" ht="12.75" hidden="1" x14ac:dyDescent="0.25">
      <c r="A417" s="60" t="s">
        <v>43</v>
      </c>
      <c r="B417" s="118" t="str">
        <f>LOOKUP(Table2[[#This Row],[CODIGO]],SITIOS!A$2:A$24,SITIOS!B$2:B$24)</f>
        <v>Planta de tratamiento (Después)</v>
      </c>
      <c r="C417" s="61">
        <v>43955</v>
      </c>
      <c r="D417" s="121" t="str">
        <f t="shared" si="42"/>
        <v>may-20</v>
      </c>
      <c r="E417" s="246" t="str">
        <f t="shared" si="43"/>
        <v>2020</v>
      </c>
      <c r="F417" s="62">
        <v>0.44791666666666669</v>
      </c>
      <c r="G417" s="63">
        <v>21</v>
      </c>
      <c r="H417" s="63">
        <v>16</v>
      </c>
      <c r="I417" s="63">
        <v>7</v>
      </c>
      <c r="J417" s="63">
        <v>7.2</v>
      </c>
      <c r="K417" s="63">
        <v>7.2</v>
      </c>
      <c r="L417" s="63">
        <f t="shared" si="44"/>
        <v>7.2</v>
      </c>
      <c r="M417" s="124">
        <f t="shared" si="45"/>
        <v>72</v>
      </c>
      <c r="N417" s="64">
        <v>2</v>
      </c>
      <c r="O417" s="64"/>
      <c r="P417" s="263">
        <f t="shared" si="46"/>
        <v>10</v>
      </c>
      <c r="Q417" s="66">
        <v>65</v>
      </c>
      <c r="R417" s="66">
        <v>30</v>
      </c>
      <c r="S417" s="270">
        <v>1.76</v>
      </c>
      <c r="T417" s="270">
        <v>0.6</v>
      </c>
      <c r="U417" s="62">
        <v>0.46875</v>
      </c>
      <c r="V417" s="65">
        <v>1</v>
      </c>
      <c r="W417" s="65">
        <v>35</v>
      </c>
      <c r="X417" s="65">
        <v>40</v>
      </c>
      <c r="Y417" s="65">
        <v>82</v>
      </c>
      <c r="Z417" s="65">
        <v>90</v>
      </c>
      <c r="AA417" s="65">
        <v>100</v>
      </c>
      <c r="AB417" s="127">
        <f t="shared" si="47"/>
        <v>9066.6666666666679</v>
      </c>
      <c r="AC417" s="65">
        <v>12</v>
      </c>
      <c r="AD417" s="65">
        <v>14</v>
      </c>
      <c r="AE417" s="65">
        <v>7</v>
      </c>
      <c r="AF417" s="129">
        <f t="shared" si="48"/>
        <v>1100</v>
      </c>
      <c r="AG417" s="129"/>
      <c r="AH417" s="129"/>
      <c r="AI417" s="115"/>
    </row>
    <row r="418" spans="1:35" ht="12.75" hidden="1" x14ac:dyDescent="0.25">
      <c r="A418" s="60" t="s">
        <v>42</v>
      </c>
      <c r="B418" s="118" t="str">
        <f>LOOKUP(Table2[[#This Row],[CODIGO]],SITIOS!A$2:A$24,SITIOS!B$2:B$24)</f>
        <v>Planta de tratamiento (Antes)</v>
      </c>
      <c r="C418" s="61">
        <v>43955</v>
      </c>
      <c r="D418" s="121" t="str">
        <f t="shared" si="42"/>
        <v>may-20</v>
      </c>
      <c r="E418" s="246" t="str">
        <f t="shared" si="43"/>
        <v>2020</v>
      </c>
      <c r="F418" s="62">
        <v>0.41666666666666669</v>
      </c>
      <c r="G418" s="63">
        <v>21</v>
      </c>
      <c r="H418" s="63">
        <v>15</v>
      </c>
      <c r="I418" s="63">
        <v>7</v>
      </c>
      <c r="J418" s="63">
        <v>7.4</v>
      </c>
      <c r="K418" s="63">
        <v>7.2</v>
      </c>
      <c r="L418" s="63">
        <f t="shared" si="44"/>
        <v>7.3000000000000007</v>
      </c>
      <c r="M418" s="124">
        <f t="shared" si="45"/>
        <v>71.568627450980401</v>
      </c>
      <c r="N418" s="64">
        <v>2</v>
      </c>
      <c r="O418" s="64"/>
      <c r="P418" s="263">
        <f t="shared" si="46"/>
        <v>10</v>
      </c>
      <c r="Q418" s="66">
        <v>65</v>
      </c>
      <c r="R418" s="66">
        <v>30</v>
      </c>
      <c r="S418" s="270">
        <v>1.76</v>
      </c>
      <c r="T418" s="270">
        <v>1</v>
      </c>
      <c r="U418" s="62">
        <v>0.44097222222222227</v>
      </c>
      <c r="V418" s="65">
        <v>1</v>
      </c>
      <c r="W418" s="65">
        <v>35</v>
      </c>
      <c r="X418" s="65">
        <v>40</v>
      </c>
      <c r="Y418" s="65">
        <v>34</v>
      </c>
      <c r="Z418" s="65">
        <v>32</v>
      </c>
      <c r="AA418" s="65">
        <v>20</v>
      </c>
      <c r="AB418" s="127">
        <f t="shared" si="47"/>
        <v>2866.666666666667</v>
      </c>
      <c r="AC418" s="65">
        <v>20</v>
      </c>
      <c r="AD418" s="65">
        <v>25</v>
      </c>
      <c r="AE418" s="65">
        <v>37</v>
      </c>
      <c r="AF418" s="129">
        <f t="shared" si="48"/>
        <v>2733.333333333333</v>
      </c>
      <c r="AG418" s="129"/>
      <c r="AH418" s="129"/>
      <c r="AI418" s="115"/>
    </row>
    <row r="419" spans="1:35" ht="12.75" hidden="1" x14ac:dyDescent="0.25">
      <c r="A419" s="60" t="s">
        <v>45</v>
      </c>
      <c r="B419" s="118" t="str">
        <f>LOOKUP(Table2[[#This Row],[CODIGO]],SITIOS!A$2:A$24,SITIOS!B$2:B$24)</f>
        <v>Haba San Lucas 2</v>
      </c>
      <c r="C419" s="61">
        <v>43955</v>
      </c>
      <c r="D419" s="121" t="str">
        <f t="shared" si="42"/>
        <v>may-20</v>
      </c>
      <c r="E419" s="246" t="str">
        <f t="shared" si="43"/>
        <v>2020</v>
      </c>
      <c r="F419" s="62">
        <v>0.55555555555555558</v>
      </c>
      <c r="G419" s="63">
        <v>26</v>
      </c>
      <c r="H419" s="63">
        <v>16</v>
      </c>
      <c r="I419" s="63">
        <v>7.5</v>
      </c>
      <c r="J419" s="63">
        <v>7</v>
      </c>
      <c r="K419" s="63">
        <v>7.2</v>
      </c>
      <c r="L419" s="63">
        <f t="shared" si="44"/>
        <v>7.1</v>
      </c>
      <c r="M419" s="124">
        <f t="shared" si="45"/>
        <v>71</v>
      </c>
      <c r="N419" s="64">
        <v>1</v>
      </c>
      <c r="O419" s="64"/>
      <c r="P419" s="263">
        <f t="shared" si="46"/>
        <v>5</v>
      </c>
      <c r="Q419" s="66">
        <v>50</v>
      </c>
      <c r="R419" s="66">
        <v>30</v>
      </c>
      <c r="S419" s="270"/>
      <c r="T419" s="270"/>
      <c r="U419" s="62">
        <v>0.57638888888888895</v>
      </c>
      <c r="V419" s="65">
        <v>2</v>
      </c>
      <c r="W419" s="65">
        <v>35</v>
      </c>
      <c r="X419" s="65">
        <v>40</v>
      </c>
      <c r="Y419" s="65">
        <v>6</v>
      </c>
      <c r="Z419" s="65">
        <v>3</v>
      </c>
      <c r="AA419" s="65">
        <v>3</v>
      </c>
      <c r="AB419" s="127">
        <f t="shared" si="47"/>
        <v>200</v>
      </c>
      <c r="AC419" s="65">
        <v>0</v>
      </c>
      <c r="AD419" s="65">
        <v>4</v>
      </c>
      <c r="AE419" s="65">
        <v>8</v>
      </c>
      <c r="AF419" s="129">
        <f t="shared" si="48"/>
        <v>200</v>
      </c>
      <c r="AG419" s="129"/>
      <c r="AH419" s="129"/>
      <c r="AI419" s="115"/>
    </row>
    <row r="420" spans="1:35" ht="12.75" hidden="1" x14ac:dyDescent="0.25">
      <c r="A420" s="60" t="s">
        <v>51</v>
      </c>
      <c r="B420" s="118" t="str">
        <f>LOOKUP(Table2[[#This Row],[CODIGO]],SITIOS!A$2:A$24,SITIOS!B$2:B$24)</f>
        <v>Maíz Agua Bendita 2</v>
      </c>
      <c r="C420" s="61">
        <v>43955</v>
      </c>
      <c r="D420" s="121" t="str">
        <f t="shared" si="42"/>
        <v>may-20</v>
      </c>
      <c r="E420" s="246" t="str">
        <f t="shared" si="43"/>
        <v>2020</v>
      </c>
      <c r="F420" s="62">
        <v>0.55902777777777779</v>
      </c>
      <c r="G420" s="63">
        <v>19</v>
      </c>
      <c r="H420" s="63">
        <v>16</v>
      </c>
      <c r="I420" s="63">
        <v>7.5</v>
      </c>
      <c r="J420" s="63">
        <v>7</v>
      </c>
      <c r="K420" s="63">
        <v>7</v>
      </c>
      <c r="L420" s="63">
        <f t="shared" si="44"/>
        <v>7</v>
      </c>
      <c r="M420" s="124">
        <f t="shared" si="45"/>
        <v>70</v>
      </c>
      <c r="N420" s="64">
        <v>1</v>
      </c>
      <c r="O420" s="64"/>
      <c r="P420" s="263">
        <f t="shared" si="46"/>
        <v>5</v>
      </c>
      <c r="Q420" s="66">
        <v>75</v>
      </c>
      <c r="R420" s="66">
        <v>30</v>
      </c>
      <c r="S420" s="270"/>
      <c r="T420" s="270"/>
      <c r="U420" s="62">
        <v>0.57986111111111105</v>
      </c>
      <c r="V420" s="65">
        <v>2</v>
      </c>
      <c r="W420" s="65">
        <v>35</v>
      </c>
      <c r="X420" s="65">
        <v>40</v>
      </c>
      <c r="Y420" s="65">
        <v>1</v>
      </c>
      <c r="Z420" s="65">
        <v>0</v>
      </c>
      <c r="AA420" s="65">
        <v>0</v>
      </c>
      <c r="AB420" s="127">
        <f t="shared" si="47"/>
        <v>16.666666666666664</v>
      </c>
      <c r="AC420" s="65">
        <v>0</v>
      </c>
      <c r="AD420" s="65">
        <v>2</v>
      </c>
      <c r="AE420" s="65">
        <v>1</v>
      </c>
      <c r="AF420" s="129">
        <f t="shared" si="48"/>
        <v>50</v>
      </c>
      <c r="AG420" s="129"/>
      <c r="AH420" s="129"/>
      <c r="AI420" s="115"/>
    </row>
    <row r="421" spans="1:35" ht="12.75" hidden="1" x14ac:dyDescent="0.25">
      <c r="A421" s="60" t="s">
        <v>58</v>
      </c>
      <c r="B421" s="118" t="str">
        <f>LOOKUP(Table2[[#This Row],[CODIGO]],SITIOS!A$2:A$24,SITIOS!B$2:B$24)</f>
        <v>Maíz  El Capulín 2</v>
      </c>
      <c r="C421" s="61">
        <v>43955</v>
      </c>
      <c r="D421" s="121" t="str">
        <f t="shared" si="42"/>
        <v>may-20</v>
      </c>
      <c r="E421" s="246" t="str">
        <f t="shared" si="43"/>
        <v>2020</v>
      </c>
      <c r="F421" s="62">
        <v>0.51388888888888895</v>
      </c>
      <c r="G421" s="63">
        <v>24</v>
      </c>
      <c r="H421" s="63">
        <v>15</v>
      </c>
      <c r="I421" s="63">
        <v>7</v>
      </c>
      <c r="J421" s="63">
        <v>6.6</v>
      </c>
      <c r="K421" s="63">
        <v>6.8</v>
      </c>
      <c r="L421" s="63">
        <f t="shared" si="44"/>
        <v>6.6999999999999993</v>
      </c>
      <c r="M421" s="124">
        <f t="shared" si="45"/>
        <v>65.686274509803923</v>
      </c>
      <c r="N421" s="64">
        <v>1</v>
      </c>
      <c r="O421" s="64"/>
      <c r="P421" s="263">
        <f t="shared" si="46"/>
        <v>5</v>
      </c>
      <c r="Q421" s="66">
        <v>65</v>
      </c>
      <c r="R421" s="66">
        <v>30</v>
      </c>
      <c r="S421" s="270"/>
      <c r="T421" s="270"/>
      <c r="U421" s="62">
        <v>0.53472222222222221</v>
      </c>
      <c r="V421" s="65">
        <v>3</v>
      </c>
      <c r="W421" s="65">
        <v>35</v>
      </c>
      <c r="X421" s="65">
        <v>40</v>
      </c>
      <c r="Y421" s="65">
        <v>0</v>
      </c>
      <c r="Z421" s="65">
        <v>0</v>
      </c>
      <c r="AA421" s="65">
        <v>1</v>
      </c>
      <c r="AB421" s="127">
        <f t="shared" si="47"/>
        <v>11.111111111111109</v>
      </c>
      <c r="AC421" s="65">
        <v>4</v>
      </c>
      <c r="AD421" s="65">
        <v>4</v>
      </c>
      <c r="AE421" s="65">
        <v>1</v>
      </c>
      <c r="AF421" s="129">
        <f t="shared" si="48"/>
        <v>100</v>
      </c>
      <c r="AG421" s="129"/>
      <c r="AH421" s="129"/>
      <c r="AI421" s="115"/>
    </row>
    <row r="422" spans="1:35" ht="12.75" hidden="1" x14ac:dyDescent="0.25">
      <c r="A422" s="60" t="s">
        <v>53</v>
      </c>
      <c r="B422" s="118" t="str">
        <f>LOOKUP(Table2[[#This Row],[CODIGO]],SITIOS!A$2:A$24,SITIOS!B$2:B$24)</f>
        <v>Papa El Potrero 2</v>
      </c>
      <c r="C422" s="61">
        <v>43955</v>
      </c>
      <c r="D422" s="121" t="str">
        <f t="shared" si="42"/>
        <v>may-20</v>
      </c>
      <c r="E422" s="246" t="str">
        <f t="shared" si="43"/>
        <v>2020</v>
      </c>
      <c r="F422" s="62">
        <v>0.47569444444444442</v>
      </c>
      <c r="G422" s="63">
        <v>19.5</v>
      </c>
      <c r="H422" s="63">
        <v>14</v>
      </c>
      <c r="I422" s="63">
        <v>7</v>
      </c>
      <c r="J422" s="63">
        <v>6.4</v>
      </c>
      <c r="K422" s="63">
        <v>6.6</v>
      </c>
      <c r="L422" s="63">
        <f t="shared" si="44"/>
        <v>6.5</v>
      </c>
      <c r="M422" s="124">
        <f t="shared" si="45"/>
        <v>62.5</v>
      </c>
      <c r="N422" s="64">
        <v>1</v>
      </c>
      <c r="O422" s="64"/>
      <c r="P422" s="263">
        <f t="shared" si="46"/>
        <v>5</v>
      </c>
      <c r="Q422" s="66">
        <v>70</v>
      </c>
      <c r="R422" s="66">
        <v>30</v>
      </c>
      <c r="S422" s="270" t="s">
        <v>180</v>
      </c>
      <c r="T422" s="270"/>
      <c r="U422" s="62">
        <v>0.48958333333333331</v>
      </c>
      <c r="V422" s="65">
        <v>2</v>
      </c>
      <c r="W422" s="65">
        <v>35</v>
      </c>
      <c r="X422" s="65">
        <v>40</v>
      </c>
      <c r="Y422" s="65">
        <v>4</v>
      </c>
      <c r="Z422" s="65">
        <v>7</v>
      </c>
      <c r="AA422" s="65">
        <v>7</v>
      </c>
      <c r="AB422" s="127">
        <f t="shared" si="47"/>
        <v>300</v>
      </c>
      <c r="AC422" s="65">
        <v>42</v>
      </c>
      <c r="AD422" s="65">
        <v>34</v>
      </c>
      <c r="AE422" s="65">
        <v>27</v>
      </c>
      <c r="AF422" s="129">
        <f t="shared" si="48"/>
        <v>1716.6666666666667</v>
      </c>
      <c r="AG422" s="129"/>
      <c r="AH422" s="129"/>
      <c r="AI422" s="115"/>
    </row>
    <row r="423" spans="1:35" ht="12.75" hidden="1" x14ac:dyDescent="0.25">
      <c r="A423" s="60" t="s">
        <v>59</v>
      </c>
      <c r="B423" s="118" t="str">
        <f>LOOKUP(Table2[[#This Row],[CODIGO]],SITIOS!A$2:A$24,SITIOS!B$2:B$24)</f>
        <v>Papa la Providencia 2</v>
      </c>
      <c r="C423" s="61">
        <v>43955</v>
      </c>
      <c r="D423" s="121" t="str">
        <f t="shared" si="42"/>
        <v>may-20</v>
      </c>
      <c r="E423" s="246" t="str">
        <f t="shared" si="43"/>
        <v>2020</v>
      </c>
      <c r="F423" s="62">
        <v>0.4375</v>
      </c>
      <c r="G423" s="63">
        <v>22</v>
      </c>
      <c r="H423" s="63">
        <v>19</v>
      </c>
      <c r="I423" s="63">
        <v>7</v>
      </c>
      <c r="J423" s="63">
        <v>6.6</v>
      </c>
      <c r="K423" s="63">
        <v>6.6</v>
      </c>
      <c r="L423" s="63">
        <f t="shared" si="44"/>
        <v>6.6</v>
      </c>
      <c r="M423" s="124">
        <f t="shared" si="45"/>
        <v>70.212765957446805</v>
      </c>
      <c r="N423" s="64">
        <v>1</v>
      </c>
      <c r="O423" s="64"/>
      <c r="P423" s="263">
        <f t="shared" si="46"/>
        <v>5</v>
      </c>
      <c r="Q423" s="66">
        <v>100</v>
      </c>
      <c r="R423" s="66">
        <v>50</v>
      </c>
      <c r="S423" s="270"/>
      <c r="T423" s="270"/>
      <c r="U423" s="62">
        <v>11</v>
      </c>
      <c r="V423" s="65">
        <v>2</v>
      </c>
      <c r="W423" s="65">
        <v>35</v>
      </c>
      <c r="X423" s="65">
        <v>40</v>
      </c>
      <c r="Y423" s="65">
        <v>0</v>
      </c>
      <c r="Z423" s="65">
        <v>0</v>
      </c>
      <c r="AA423" s="65">
        <v>0</v>
      </c>
      <c r="AB423" s="127">
        <f t="shared" si="47"/>
        <v>0</v>
      </c>
      <c r="AC423" s="65">
        <v>4</v>
      </c>
      <c r="AD423" s="65">
        <v>8</v>
      </c>
      <c r="AE423" s="65">
        <v>0</v>
      </c>
      <c r="AF423" s="129">
        <f t="shared" si="48"/>
        <v>200</v>
      </c>
      <c r="AG423" s="129"/>
      <c r="AH423" s="129"/>
      <c r="AI423" s="115"/>
    </row>
    <row r="424" spans="1:35" ht="12.75" hidden="1" x14ac:dyDescent="0.25">
      <c r="A424" s="60" t="s">
        <v>47</v>
      </c>
      <c r="B424" s="118" t="str">
        <f>LOOKUP(Table2[[#This Row],[CODIGO]],SITIOS!A$2:A$24,SITIOS!B$2:B$24)</f>
        <v>Haba Rincón de Guadalupe 2</v>
      </c>
      <c r="C424" s="61">
        <v>43955</v>
      </c>
      <c r="D424" s="121" t="str">
        <f t="shared" si="42"/>
        <v>may-20</v>
      </c>
      <c r="E424" s="246" t="str">
        <f t="shared" si="43"/>
        <v>2020</v>
      </c>
      <c r="F424" s="62">
        <v>0.59722222222222221</v>
      </c>
      <c r="G424" s="63">
        <v>19</v>
      </c>
      <c r="H424" s="63">
        <v>15</v>
      </c>
      <c r="I424" s="63">
        <v>7</v>
      </c>
      <c r="J424" s="63">
        <v>6.8</v>
      </c>
      <c r="K424" s="63">
        <v>6.8</v>
      </c>
      <c r="L424" s="63">
        <f t="shared" si="44"/>
        <v>6.8</v>
      </c>
      <c r="M424" s="124">
        <f t="shared" si="45"/>
        <v>66.666666666666671</v>
      </c>
      <c r="N424" s="64">
        <v>1</v>
      </c>
      <c r="O424" s="64"/>
      <c r="P424" s="263">
        <f t="shared" si="46"/>
        <v>5</v>
      </c>
      <c r="Q424" s="66">
        <v>75</v>
      </c>
      <c r="R424" s="66">
        <v>40</v>
      </c>
      <c r="S424" s="270"/>
      <c r="T424" s="270"/>
      <c r="U424" s="62">
        <v>0.62152777777777779</v>
      </c>
      <c r="V424" s="65">
        <v>2</v>
      </c>
      <c r="W424" s="65">
        <v>35</v>
      </c>
      <c r="X424" s="65">
        <v>40</v>
      </c>
      <c r="Y424" s="65">
        <v>10</v>
      </c>
      <c r="Z424" s="65">
        <v>1</v>
      </c>
      <c r="AA424" s="65">
        <v>10</v>
      </c>
      <c r="AB424" s="127">
        <f t="shared" si="47"/>
        <v>350</v>
      </c>
      <c r="AC424" s="65">
        <v>4</v>
      </c>
      <c r="AD424" s="65">
        <v>15</v>
      </c>
      <c r="AE424" s="65">
        <v>17</v>
      </c>
      <c r="AF424" s="129">
        <f t="shared" si="48"/>
        <v>600</v>
      </c>
      <c r="AG424" s="129"/>
      <c r="AH424" s="129"/>
      <c r="AI424" s="115"/>
    </row>
    <row r="425" spans="1:35" ht="12.75" hidden="1" x14ac:dyDescent="0.25">
      <c r="A425" s="60" t="s">
        <v>194</v>
      </c>
      <c r="B425" s="118" t="str">
        <f>LOOKUP(Table2[[#This Row],[CODIGO]],SITIOS!A$2:A$24,SITIOS!B$2:B$24)</f>
        <v>Humedal</v>
      </c>
      <c r="C425" s="61">
        <v>43990</v>
      </c>
      <c r="D425" s="121" t="str">
        <f t="shared" si="42"/>
        <v>jun-20</v>
      </c>
      <c r="E425" s="246" t="str">
        <f t="shared" si="43"/>
        <v>2020</v>
      </c>
      <c r="F425" s="62">
        <v>0.52430555555555558</v>
      </c>
      <c r="G425" s="63">
        <v>20</v>
      </c>
      <c r="H425" s="63">
        <v>17</v>
      </c>
      <c r="I425" s="63">
        <v>6.5</v>
      </c>
      <c r="J425" s="63">
        <v>0</v>
      </c>
      <c r="K425" s="63">
        <v>0</v>
      </c>
      <c r="L425" s="63">
        <f t="shared" si="44"/>
        <v>0</v>
      </c>
      <c r="M425" s="124">
        <f t="shared" si="45"/>
        <v>0</v>
      </c>
      <c r="N425" s="64"/>
      <c r="O425" s="64">
        <v>3</v>
      </c>
      <c r="P425" s="263">
        <f t="shared" si="46"/>
        <v>30</v>
      </c>
      <c r="Q425" s="66">
        <f>63*5</f>
        <v>315</v>
      </c>
      <c r="R425" s="66">
        <v>60</v>
      </c>
      <c r="S425" s="270">
        <v>0.88</v>
      </c>
      <c r="T425" s="270">
        <v>1</v>
      </c>
      <c r="U425" s="62">
        <v>0.53819444444444442</v>
      </c>
      <c r="V425" s="65">
        <v>1</v>
      </c>
      <c r="W425" s="65">
        <v>34</v>
      </c>
      <c r="X425" s="65">
        <v>42</v>
      </c>
      <c r="Y425" s="65">
        <v>48</v>
      </c>
      <c r="Z425" s="65">
        <v>54</v>
      </c>
      <c r="AA425" s="65">
        <v>1</v>
      </c>
      <c r="AB425" s="127">
        <f t="shared" si="47"/>
        <v>3433.3333333333335</v>
      </c>
      <c r="AC425" s="65">
        <v>90</v>
      </c>
      <c r="AD425" s="65">
        <v>135</v>
      </c>
      <c r="AE425" s="65">
        <v>24</v>
      </c>
      <c r="AF425" s="129">
        <f t="shared" si="48"/>
        <v>8300</v>
      </c>
      <c r="AG425" s="129"/>
      <c r="AH425" s="129"/>
      <c r="AI425" s="115"/>
    </row>
    <row r="426" spans="1:35" ht="12.75" hidden="1" x14ac:dyDescent="0.25">
      <c r="A426" s="60" t="s">
        <v>51</v>
      </c>
      <c r="B426" s="118" t="str">
        <f>LOOKUP(Table2[[#This Row],[CODIGO]],SITIOS!A$2:A$24,SITIOS!B$2:B$24)</f>
        <v>Maíz Agua Bendita 2</v>
      </c>
      <c r="C426" s="61">
        <v>43990</v>
      </c>
      <c r="D426" s="121" t="str">
        <f t="shared" si="42"/>
        <v>jun-20</v>
      </c>
      <c r="E426" s="246" t="str">
        <f t="shared" si="43"/>
        <v>2020</v>
      </c>
      <c r="F426" s="62">
        <v>0.5625</v>
      </c>
      <c r="G426" s="63">
        <v>14</v>
      </c>
      <c r="H426" s="63">
        <v>13</v>
      </c>
      <c r="I426" s="63">
        <v>7</v>
      </c>
      <c r="J426" s="63">
        <v>6.6</v>
      </c>
      <c r="K426" s="63">
        <v>6.8</v>
      </c>
      <c r="L426" s="63">
        <f t="shared" si="44"/>
        <v>6.6999999999999993</v>
      </c>
      <c r="M426" s="124">
        <f t="shared" si="45"/>
        <v>63.20754716981132</v>
      </c>
      <c r="N426" s="64">
        <v>0</v>
      </c>
      <c r="O426" s="64"/>
      <c r="P426" s="263">
        <f t="shared" si="46"/>
        <v>2</v>
      </c>
      <c r="Q426" s="66">
        <v>50</v>
      </c>
      <c r="R426" s="66">
        <v>60</v>
      </c>
      <c r="S426" s="270"/>
      <c r="T426" s="270"/>
      <c r="U426" s="62">
        <v>0.58680555555555558</v>
      </c>
      <c r="V426" s="65">
        <v>2</v>
      </c>
      <c r="W426" s="65">
        <v>34</v>
      </c>
      <c r="X426" s="65">
        <v>42</v>
      </c>
      <c r="Y426" s="65">
        <v>0</v>
      </c>
      <c r="Z426" s="65">
        <v>0</v>
      </c>
      <c r="AA426" s="65">
        <v>0</v>
      </c>
      <c r="AB426" s="127">
        <f t="shared" si="47"/>
        <v>0</v>
      </c>
      <c r="AC426" s="65">
        <v>0</v>
      </c>
      <c r="AD426" s="65">
        <v>0</v>
      </c>
      <c r="AE426" s="65">
        <v>0</v>
      </c>
      <c r="AF426" s="129">
        <f t="shared" si="48"/>
        <v>0</v>
      </c>
      <c r="AG426" s="129"/>
      <c r="AH426" s="129"/>
      <c r="AI426" s="115"/>
    </row>
    <row r="427" spans="1:35" ht="12.75" hidden="1" x14ac:dyDescent="0.25">
      <c r="A427" s="60" t="s">
        <v>56</v>
      </c>
      <c r="B427" s="118" t="str">
        <f>LOOKUP(Table2[[#This Row],[CODIGO]],SITIOS!A$2:A$24,SITIOS!B$2:B$24)</f>
        <v>El Recodo (Después del Hospital)</v>
      </c>
      <c r="C427" s="61">
        <v>43990</v>
      </c>
      <c r="D427" s="121" t="str">
        <f t="shared" si="42"/>
        <v>jun-20</v>
      </c>
      <c r="E427" s="246" t="str">
        <f t="shared" si="43"/>
        <v>2020</v>
      </c>
      <c r="F427" s="62">
        <v>0.55555555555555558</v>
      </c>
      <c r="G427" s="63">
        <v>18</v>
      </c>
      <c r="H427" s="63">
        <v>15</v>
      </c>
      <c r="I427" s="63">
        <v>7</v>
      </c>
      <c r="J427" s="63">
        <v>6.4</v>
      </c>
      <c r="K427" s="63">
        <v>6.4</v>
      </c>
      <c r="L427" s="63">
        <f t="shared" si="44"/>
        <v>6.4</v>
      </c>
      <c r="M427" s="124">
        <f t="shared" si="45"/>
        <v>62.745098039215698</v>
      </c>
      <c r="N427" s="64">
        <v>2</v>
      </c>
      <c r="O427" s="64"/>
      <c r="P427" s="263">
        <f t="shared" si="46"/>
        <v>10</v>
      </c>
      <c r="Q427" s="66">
        <v>75</v>
      </c>
      <c r="R427" s="66">
        <v>30</v>
      </c>
      <c r="S427" s="270"/>
      <c r="T427" s="270"/>
      <c r="U427" s="62">
        <v>0.56944444444444442</v>
      </c>
      <c r="V427" s="65">
        <v>1</v>
      </c>
      <c r="W427" s="65">
        <v>34</v>
      </c>
      <c r="X427" s="65">
        <v>42</v>
      </c>
      <c r="Y427" s="65">
        <v>16</v>
      </c>
      <c r="Z427" s="65">
        <v>18</v>
      </c>
      <c r="AA427" s="65">
        <v>19</v>
      </c>
      <c r="AB427" s="127">
        <f t="shared" si="47"/>
        <v>1766.6666666666667</v>
      </c>
      <c r="AC427" s="65">
        <v>25</v>
      </c>
      <c r="AD427" s="65">
        <v>9</v>
      </c>
      <c r="AE427" s="65">
        <v>16</v>
      </c>
      <c r="AF427" s="129">
        <f t="shared" si="48"/>
        <v>1666.6666666666667</v>
      </c>
      <c r="AG427" s="129"/>
      <c r="AH427" s="129"/>
      <c r="AI427" s="115"/>
    </row>
    <row r="428" spans="1:35" ht="12.75" hidden="1" x14ac:dyDescent="0.25">
      <c r="A428" s="60" t="s">
        <v>58</v>
      </c>
      <c r="B428" s="118" t="str">
        <f>LOOKUP(Table2[[#This Row],[CODIGO]],SITIOS!A$2:A$24,SITIOS!B$2:B$24)</f>
        <v>Maíz  El Capulín 2</v>
      </c>
      <c r="C428" s="61">
        <v>43990</v>
      </c>
      <c r="D428" s="121" t="str">
        <f t="shared" si="42"/>
        <v>jun-20</v>
      </c>
      <c r="E428" s="246" t="str">
        <f t="shared" si="43"/>
        <v>2020</v>
      </c>
      <c r="F428" s="62">
        <v>0.52083333333333337</v>
      </c>
      <c r="G428" s="63">
        <v>18</v>
      </c>
      <c r="H428" s="63">
        <v>16</v>
      </c>
      <c r="I428" s="63">
        <v>7</v>
      </c>
      <c r="J428" s="63">
        <v>6.6</v>
      </c>
      <c r="K428" s="63">
        <v>6.6</v>
      </c>
      <c r="L428" s="63">
        <f t="shared" si="44"/>
        <v>6.6</v>
      </c>
      <c r="M428" s="124">
        <f t="shared" si="45"/>
        <v>65.999999999999986</v>
      </c>
      <c r="N428" s="64">
        <v>0</v>
      </c>
      <c r="O428" s="64"/>
      <c r="P428" s="263">
        <f t="shared" si="46"/>
        <v>2</v>
      </c>
      <c r="Q428" s="66">
        <v>65</v>
      </c>
      <c r="R428" s="66">
        <v>30</v>
      </c>
      <c r="S428" s="270"/>
      <c r="T428" s="270"/>
      <c r="U428" s="62">
        <v>0.54513888888888895</v>
      </c>
      <c r="V428" s="65">
        <v>2</v>
      </c>
      <c r="W428" s="65">
        <v>34</v>
      </c>
      <c r="X428" s="65">
        <v>42</v>
      </c>
      <c r="Y428" s="65">
        <v>5</v>
      </c>
      <c r="Z428" s="65">
        <v>8</v>
      </c>
      <c r="AA428" s="65">
        <v>6</v>
      </c>
      <c r="AB428" s="127">
        <f t="shared" si="47"/>
        <v>316.66666666666663</v>
      </c>
      <c r="AC428" s="65">
        <v>8</v>
      </c>
      <c r="AD428" s="65">
        <v>0</v>
      </c>
      <c r="AE428" s="65">
        <v>2</v>
      </c>
      <c r="AF428" s="129">
        <f t="shared" si="48"/>
        <v>166.66666666666669</v>
      </c>
      <c r="AG428" s="129"/>
      <c r="AH428" s="129"/>
      <c r="AI428" s="115"/>
    </row>
    <row r="429" spans="1:35" ht="12.75" hidden="1" x14ac:dyDescent="0.25">
      <c r="A429" s="60" t="s">
        <v>53</v>
      </c>
      <c r="B429" s="118" t="str">
        <f>LOOKUP(Table2[[#This Row],[CODIGO]],SITIOS!A$2:A$24,SITIOS!B$2:B$24)</f>
        <v>Papa El Potrero 2</v>
      </c>
      <c r="C429" s="61">
        <v>43990</v>
      </c>
      <c r="D429" s="121" t="str">
        <f t="shared" si="42"/>
        <v>jun-20</v>
      </c>
      <c r="E429" s="246" t="str">
        <f t="shared" si="43"/>
        <v>2020</v>
      </c>
      <c r="F429" s="62">
        <v>0.47916666666666669</v>
      </c>
      <c r="G429" s="63">
        <v>17</v>
      </c>
      <c r="H429" s="63">
        <v>15</v>
      </c>
      <c r="I429" s="63">
        <v>7.5</v>
      </c>
      <c r="J429" s="63">
        <v>6.4</v>
      </c>
      <c r="K429" s="63">
        <v>6.4</v>
      </c>
      <c r="L429" s="63">
        <f t="shared" si="44"/>
        <v>6.4</v>
      </c>
      <c r="M429" s="124">
        <f t="shared" si="45"/>
        <v>62.745098039215698</v>
      </c>
      <c r="N429" s="64">
        <v>0</v>
      </c>
      <c r="O429" s="64"/>
      <c r="P429" s="263">
        <f t="shared" si="46"/>
        <v>2</v>
      </c>
      <c r="Q429" s="66">
        <v>60</v>
      </c>
      <c r="R429" s="66">
        <v>40</v>
      </c>
      <c r="S429" s="270"/>
      <c r="T429" s="270"/>
      <c r="U429" s="62">
        <v>0.50347222222222221</v>
      </c>
      <c r="V429" s="65">
        <v>2</v>
      </c>
      <c r="W429" s="65">
        <v>34</v>
      </c>
      <c r="X429" s="65">
        <v>42</v>
      </c>
      <c r="Y429" s="65">
        <v>16</v>
      </c>
      <c r="Z429" s="65">
        <v>16</v>
      </c>
      <c r="AA429" s="65">
        <v>11</v>
      </c>
      <c r="AB429" s="127">
        <f t="shared" si="47"/>
        <v>716.66666666666674</v>
      </c>
      <c r="AC429" s="65">
        <v>82</v>
      </c>
      <c r="AD429" s="65">
        <v>16</v>
      </c>
      <c r="AE429" s="65">
        <v>34</v>
      </c>
      <c r="AF429" s="129">
        <f t="shared" si="48"/>
        <v>2200</v>
      </c>
      <c r="AG429" s="129"/>
      <c r="AH429" s="129"/>
      <c r="AI429" s="115"/>
    </row>
    <row r="430" spans="1:35" ht="12.75" hidden="1" x14ac:dyDescent="0.25">
      <c r="A430" s="60" t="s">
        <v>59</v>
      </c>
      <c r="B430" s="118" t="str">
        <f>LOOKUP(Table2[[#This Row],[CODIGO]],SITIOS!A$2:A$24,SITIOS!B$2:B$24)</f>
        <v>Papa la Providencia 2</v>
      </c>
      <c r="C430" s="61">
        <v>43990</v>
      </c>
      <c r="D430" s="121" t="str">
        <f t="shared" si="42"/>
        <v>jun-20</v>
      </c>
      <c r="E430" s="246" t="str">
        <f t="shared" si="43"/>
        <v>2020</v>
      </c>
      <c r="F430" s="62">
        <v>0.42708333333333331</v>
      </c>
      <c r="G430" s="63">
        <v>16</v>
      </c>
      <c r="H430" s="63">
        <v>16</v>
      </c>
      <c r="I430" s="63">
        <v>7</v>
      </c>
      <c r="J430" s="63">
        <v>5</v>
      </c>
      <c r="K430" s="63">
        <v>5</v>
      </c>
      <c r="L430" s="63">
        <f t="shared" si="44"/>
        <v>5</v>
      </c>
      <c r="M430" s="124">
        <f t="shared" si="45"/>
        <v>50</v>
      </c>
      <c r="N430" s="64">
        <v>2</v>
      </c>
      <c r="O430" s="64"/>
      <c r="P430" s="263">
        <f t="shared" si="46"/>
        <v>10</v>
      </c>
      <c r="Q430" s="66">
        <v>65</v>
      </c>
      <c r="R430" s="66">
        <v>170</v>
      </c>
      <c r="S430" s="270"/>
      <c r="T430" s="270"/>
      <c r="U430" s="62">
        <v>0.44791666666666669</v>
      </c>
      <c r="V430" s="65">
        <v>2</v>
      </c>
      <c r="W430" s="65">
        <v>34</v>
      </c>
      <c r="X430" s="65">
        <v>42</v>
      </c>
      <c r="Y430" s="65">
        <v>1</v>
      </c>
      <c r="Z430" s="65">
        <v>1</v>
      </c>
      <c r="AA430" s="65">
        <v>3</v>
      </c>
      <c r="AB430" s="127">
        <f t="shared" si="47"/>
        <v>83.333333333333343</v>
      </c>
      <c r="AC430" s="65">
        <v>132</v>
      </c>
      <c r="AD430" s="65">
        <v>203</v>
      </c>
      <c r="AE430" s="65">
        <v>177</v>
      </c>
      <c r="AF430" s="129">
        <f t="shared" si="48"/>
        <v>8533.3333333333321</v>
      </c>
      <c r="AG430" s="129"/>
      <c r="AH430" s="129"/>
      <c r="AI430" s="115"/>
    </row>
    <row r="431" spans="1:35" ht="12.75" hidden="1" x14ac:dyDescent="0.25">
      <c r="A431" s="60" t="s">
        <v>43</v>
      </c>
      <c r="B431" s="118" t="str">
        <f>LOOKUP(Table2[[#This Row],[CODIGO]],SITIOS!A$2:A$24,SITIOS!B$2:B$24)</f>
        <v>Planta de tratamiento (Después)</v>
      </c>
      <c r="C431" s="61">
        <v>43990</v>
      </c>
      <c r="D431" s="121" t="str">
        <f t="shared" si="42"/>
        <v>jun-20</v>
      </c>
      <c r="E431" s="246" t="str">
        <f t="shared" si="43"/>
        <v>2020</v>
      </c>
      <c r="F431" s="62">
        <v>0.4375</v>
      </c>
      <c r="G431" s="63">
        <v>2</v>
      </c>
      <c r="H431" s="63">
        <v>15</v>
      </c>
      <c r="I431" s="63">
        <v>7</v>
      </c>
      <c r="J431" s="63">
        <v>6.4</v>
      </c>
      <c r="K431" s="63">
        <v>6.4</v>
      </c>
      <c r="L431" s="63">
        <f t="shared" si="44"/>
        <v>6.4</v>
      </c>
      <c r="M431" s="124">
        <f t="shared" si="45"/>
        <v>62.745098039215698</v>
      </c>
      <c r="N431" s="64">
        <v>2</v>
      </c>
      <c r="O431" s="64"/>
      <c r="P431" s="263">
        <f t="shared" si="46"/>
        <v>10</v>
      </c>
      <c r="Q431" s="66">
        <v>80</v>
      </c>
      <c r="R431" s="66">
        <v>40</v>
      </c>
      <c r="S431" s="270">
        <v>0.88</v>
      </c>
      <c r="T431" s="270">
        <v>0.2</v>
      </c>
      <c r="U431" s="62">
        <v>0.4513888888888889</v>
      </c>
      <c r="V431" s="65">
        <v>1</v>
      </c>
      <c r="W431" s="65">
        <v>34</v>
      </c>
      <c r="X431" s="65">
        <v>42</v>
      </c>
      <c r="Y431" s="65">
        <v>250</v>
      </c>
      <c r="Z431" s="65">
        <v>250</v>
      </c>
      <c r="AA431" s="65">
        <v>250</v>
      </c>
      <c r="AB431" s="127">
        <f t="shared" si="47"/>
        <v>25000</v>
      </c>
      <c r="AC431" s="65">
        <v>12</v>
      </c>
      <c r="AD431" s="65">
        <v>25</v>
      </c>
      <c r="AE431" s="65">
        <v>10</v>
      </c>
      <c r="AF431" s="129">
        <f t="shared" si="48"/>
        <v>1566.6666666666665</v>
      </c>
      <c r="AG431" s="129"/>
      <c r="AH431" s="129"/>
      <c r="AI431" s="115"/>
    </row>
    <row r="432" spans="1:35" ht="12.75" hidden="1" x14ac:dyDescent="0.25">
      <c r="A432" s="60" t="s">
        <v>42</v>
      </c>
      <c r="B432" s="118" t="str">
        <f>LOOKUP(Table2[[#This Row],[CODIGO]],SITIOS!A$2:A$24,SITIOS!B$2:B$24)</f>
        <v>Planta de tratamiento (Antes)</v>
      </c>
      <c r="C432" s="61">
        <v>43990</v>
      </c>
      <c r="D432" s="121" t="str">
        <f t="shared" si="42"/>
        <v>jun-20</v>
      </c>
      <c r="E432" s="246" t="str">
        <f t="shared" si="43"/>
        <v>2020</v>
      </c>
      <c r="F432" s="62">
        <v>0.40972222222222227</v>
      </c>
      <c r="G432" s="63">
        <v>12</v>
      </c>
      <c r="H432" s="63">
        <v>10</v>
      </c>
      <c r="I432" s="63">
        <v>7</v>
      </c>
      <c r="J432" s="63">
        <v>7.4</v>
      </c>
      <c r="K432" s="63">
        <v>7.2</v>
      </c>
      <c r="L432" s="63">
        <f t="shared" si="44"/>
        <v>7.3000000000000007</v>
      </c>
      <c r="M432" s="124">
        <f t="shared" si="45"/>
        <v>64.601769911504419</v>
      </c>
      <c r="N432" s="64">
        <v>2</v>
      </c>
      <c r="O432" s="64"/>
      <c r="P432" s="263">
        <f t="shared" si="46"/>
        <v>10</v>
      </c>
      <c r="Q432" s="66">
        <v>70</v>
      </c>
      <c r="R432" s="66">
        <v>30</v>
      </c>
      <c r="S432" s="270">
        <v>1.76</v>
      </c>
      <c r="T432" s="270">
        <v>0.2</v>
      </c>
      <c r="U432" s="62">
        <v>0.43055555555555558</v>
      </c>
      <c r="V432" s="65">
        <v>1</v>
      </c>
      <c r="W432" s="65">
        <v>34</v>
      </c>
      <c r="X432" s="65">
        <v>42</v>
      </c>
      <c r="Y432" s="65">
        <v>97</v>
      </c>
      <c r="Z432" s="65">
        <v>48</v>
      </c>
      <c r="AA432" s="65">
        <v>67</v>
      </c>
      <c r="AB432" s="127">
        <f t="shared" si="47"/>
        <v>7066.666666666667</v>
      </c>
      <c r="AC432" s="65">
        <v>15</v>
      </c>
      <c r="AD432" s="65">
        <v>15</v>
      </c>
      <c r="AE432" s="65">
        <v>20</v>
      </c>
      <c r="AF432" s="129">
        <f t="shared" si="48"/>
        <v>1666.6666666666667</v>
      </c>
      <c r="AG432" s="129"/>
      <c r="AH432" s="129"/>
      <c r="AI432" s="115"/>
    </row>
    <row r="433" spans="1:35" ht="12.75" hidden="1" x14ac:dyDescent="0.25">
      <c r="A433" s="60" t="s">
        <v>45</v>
      </c>
      <c r="B433" s="118" t="str">
        <f>LOOKUP(Table2[[#This Row],[CODIGO]],SITIOS!A$2:A$24,SITIOS!B$2:B$24)</f>
        <v>Haba San Lucas 2</v>
      </c>
      <c r="C433" s="61">
        <v>43990</v>
      </c>
      <c r="D433" s="121" t="str">
        <f t="shared" si="42"/>
        <v>jun-20</v>
      </c>
      <c r="E433" s="246" t="str">
        <f t="shared" si="43"/>
        <v>2020</v>
      </c>
      <c r="F433" s="62">
        <v>0.4861111111111111</v>
      </c>
      <c r="G433" s="63">
        <v>17</v>
      </c>
      <c r="H433" s="63">
        <v>14</v>
      </c>
      <c r="I433" s="63">
        <v>7.5</v>
      </c>
      <c r="J433" s="63">
        <v>7.6</v>
      </c>
      <c r="K433" s="63">
        <v>7.4</v>
      </c>
      <c r="L433" s="63">
        <f t="shared" si="44"/>
        <v>7.5</v>
      </c>
      <c r="M433" s="124">
        <f t="shared" si="45"/>
        <v>72.115384615384613</v>
      </c>
      <c r="N433" s="64">
        <v>2</v>
      </c>
      <c r="O433" s="64"/>
      <c r="P433" s="263">
        <f t="shared" si="46"/>
        <v>10</v>
      </c>
      <c r="Q433" s="66">
        <v>70</v>
      </c>
      <c r="R433" s="66">
        <v>30</v>
      </c>
      <c r="S433" s="270"/>
      <c r="T433" s="270"/>
      <c r="U433" s="62">
        <v>0.4861111111111111</v>
      </c>
      <c r="V433" s="65">
        <v>2</v>
      </c>
      <c r="W433" s="65">
        <v>34</v>
      </c>
      <c r="X433" s="65">
        <v>42</v>
      </c>
      <c r="Y433" s="65">
        <v>4</v>
      </c>
      <c r="Z433" s="65">
        <v>25</v>
      </c>
      <c r="AA433" s="65">
        <v>49</v>
      </c>
      <c r="AB433" s="127">
        <f t="shared" si="47"/>
        <v>1300</v>
      </c>
      <c r="AC433" s="65">
        <v>22</v>
      </c>
      <c r="AD433" s="65">
        <v>29</v>
      </c>
      <c r="AE433" s="65">
        <v>88</v>
      </c>
      <c r="AF433" s="129">
        <f t="shared" si="48"/>
        <v>2316.666666666667</v>
      </c>
      <c r="AG433" s="129"/>
      <c r="AH433" s="129"/>
      <c r="AI433" s="115"/>
    </row>
    <row r="434" spans="1:35" ht="12.75" hidden="1" x14ac:dyDescent="0.25">
      <c r="A434" s="60" t="s">
        <v>47</v>
      </c>
      <c r="B434" s="118" t="str">
        <f>LOOKUP(Table2[[#This Row],[CODIGO]],SITIOS!A$2:A$24,SITIOS!B$2:B$24)</f>
        <v>Haba Rincón de Guadalupe 2</v>
      </c>
      <c r="C434" s="61">
        <v>43990</v>
      </c>
      <c r="D434" s="121" t="str">
        <f t="shared" si="42"/>
        <v>jun-20</v>
      </c>
      <c r="E434" s="246" t="str">
        <f t="shared" si="43"/>
        <v>2020</v>
      </c>
      <c r="F434" s="62">
        <v>0.60069444444444442</v>
      </c>
      <c r="G434" s="63">
        <v>19</v>
      </c>
      <c r="H434" s="63">
        <v>15</v>
      </c>
      <c r="I434" s="63">
        <v>7</v>
      </c>
      <c r="J434" s="63">
        <v>6.6</v>
      </c>
      <c r="K434" s="63">
        <v>6.8</v>
      </c>
      <c r="L434" s="63">
        <f t="shared" si="44"/>
        <v>6.6999999999999993</v>
      </c>
      <c r="M434" s="124">
        <f t="shared" si="45"/>
        <v>65.686274509803923</v>
      </c>
      <c r="N434" s="64">
        <v>4</v>
      </c>
      <c r="O434" s="64"/>
      <c r="P434" s="263">
        <f t="shared" si="46"/>
        <v>20</v>
      </c>
      <c r="Q434" s="66">
        <v>50</v>
      </c>
      <c r="R434" s="66">
        <v>40</v>
      </c>
      <c r="S434" s="270"/>
      <c r="T434" s="270"/>
      <c r="U434" s="62">
        <v>0.62152777777777779</v>
      </c>
      <c r="V434" s="65">
        <v>2</v>
      </c>
      <c r="W434" s="65">
        <v>34</v>
      </c>
      <c r="X434" s="65">
        <v>42</v>
      </c>
      <c r="Y434" s="65">
        <v>6</v>
      </c>
      <c r="Z434" s="65">
        <v>4</v>
      </c>
      <c r="AA434" s="65">
        <v>2</v>
      </c>
      <c r="AB434" s="127">
        <f t="shared" si="47"/>
        <v>200</v>
      </c>
      <c r="AC434" s="65">
        <v>13</v>
      </c>
      <c r="AD434" s="65">
        <v>45</v>
      </c>
      <c r="AE434" s="65">
        <v>27</v>
      </c>
      <c r="AF434" s="129">
        <f t="shared" si="48"/>
        <v>1416.6666666666665</v>
      </c>
      <c r="AG434" s="129"/>
      <c r="AH434" s="129"/>
      <c r="AI434" s="115" t="s">
        <v>197</v>
      </c>
    </row>
    <row r="435" spans="1:35" ht="12.75" hidden="1" x14ac:dyDescent="0.25">
      <c r="A435" s="60" t="s">
        <v>45</v>
      </c>
      <c r="B435" s="118" t="str">
        <f>LOOKUP(Table2[[#This Row],[CODIGO]],SITIOS!A$2:A$24,SITIOS!B$2:B$24)</f>
        <v>Haba San Lucas 2</v>
      </c>
      <c r="C435" s="61">
        <v>44019</v>
      </c>
      <c r="D435" s="121" t="str">
        <f t="shared" si="42"/>
        <v>jul-20</v>
      </c>
      <c r="E435" s="246" t="str">
        <f t="shared" si="43"/>
        <v>2020</v>
      </c>
      <c r="F435" s="62">
        <v>0.4826388888888889</v>
      </c>
      <c r="G435" s="63">
        <v>17</v>
      </c>
      <c r="H435" s="63">
        <v>14</v>
      </c>
      <c r="I435" s="63">
        <v>8</v>
      </c>
      <c r="J435" s="63">
        <v>7.2</v>
      </c>
      <c r="K435" s="63">
        <v>7</v>
      </c>
      <c r="L435" s="63">
        <f t="shared" si="44"/>
        <v>7.1</v>
      </c>
      <c r="M435" s="124">
        <f t="shared" si="45"/>
        <v>68.269230769230759</v>
      </c>
      <c r="N435" s="64">
        <v>2</v>
      </c>
      <c r="O435" s="64"/>
      <c r="P435" s="263">
        <f t="shared" si="46"/>
        <v>10</v>
      </c>
      <c r="Q435" s="66">
        <v>65</v>
      </c>
      <c r="R435" s="66">
        <v>30</v>
      </c>
      <c r="S435" s="270"/>
      <c r="T435" s="270"/>
      <c r="U435" s="62">
        <v>0.49652777777777773</v>
      </c>
      <c r="V435" s="65">
        <v>2</v>
      </c>
      <c r="W435" s="65">
        <v>30</v>
      </c>
      <c r="X435" s="65">
        <v>42</v>
      </c>
      <c r="Y435" s="65">
        <v>4</v>
      </c>
      <c r="Z435" s="65">
        <v>3</v>
      </c>
      <c r="AA435" s="65">
        <v>4</v>
      </c>
      <c r="AB435" s="127">
        <f t="shared" si="47"/>
        <v>183.33333333333331</v>
      </c>
      <c r="AC435" s="65">
        <v>37</v>
      </c>
      <c r="AD435" s="65">
        <v>84</v>
      </c>
      <c r="AE435" s="65">
        <v>39</v>
      </c>
      <c r="AF435" s="129">
        <f t="shared" si="48"/>
        <v>2666.666666666667</v>
      </c>
      <c r="AG435" s="129"/>
      <c r="AH435" s="129"/>
      <c r="AI435" s="115"/>
    </row>
    <row r="436" spans="1:35" ht="12.75" hidden="1" x14ac:dyDescent="0.25">
      <c r="A436" s="60" t="s">
        <v>51</v>
      </c>
      <c r="B436" s="118" t="str">
        <f>LOOKUP(Table2[[#This Row],[CODIGO]],SITIOS!A$2:A$24,SITIOS!B$2:B$24)</f>
        <v>Maíz Agua Bendita 2</v>
      </c>
      <c r="C436" s="61">
        <v>44019</v>
      </c>
      <c r="D436" s="121" t="str">
        <f t="shared" si="42"/>
        <v>jul-20</v>
      </c>
      <c r="E436" s="246" t="str">
        <f t="shared" si="43"/>
        <v>2020</v>
      </c>
      <c r="F436" s="62">
        <v>0.55555555555555558</v>
      </c>
      <c r="G436" s="63">
        <v>15</v>
      </c>
      <c r="H436" s="63">
        <v>13</v>
      </c>
      <c r="I436" s="63">
        <v>7</v>
      </c>
      <c r="J436" s="63">
        <v>6.4</v>
      </c>
      <c r="K436" s="63">
        <v>6.4</v>
      </c>
      <c r="L436" s="63">
        <f t="shared" si="44"/>
        <v>6.4</v>
      </c>
      <c r="M436" s="124">
        <f t="shared" si="45"/>
        <v>60.377358490566046</v>
      </c>
      <c r="N436" s="64">
        <v>0</v>
      </c>
      <c r="O436" s="64"/>
      <c r="P436" s="263">
        <f t="shared" si="46"/>
        <v>2</v>
      </c>
      <c r="Q436" s="66">
        <v>55</v>
      </c>
      <c r="R436" s="66">
        <v>40</v>
      </c>
      <c r="S436" s="270"/>
      <c r="T436" s="270"/>
      <c r="U436" s="62">
        <v>0.57638888888888895</v>
      </c>
      <c r="V436" s="65">
        <v>1</v>
      </c>
      <c r="W436" s="65">
        <v>30</v>
      </c>
      <c r="X436" s="65">
        <v>42</v>
      </c>
      <c r="Y436" s="65">
        <v>2</v>
      </c>
      <c r="Z436" s="65">
        <v>4</v>
      </c>
      <c r="AA436" s="65">
        <v>1</v>
      </c>
      <c r="AB436" s="127">
        <f t="shared" si="47"/>
        <v>233.33333333333334</v>
      </c>
      <c r="AC436" s="65">
        <v>26</v>
      </c>
      <c r="AD436" s="65">
        <v>33</v>
      </c>
      <c r="AE436" s="65">
        <v>13</v>
      </c>
      <c r="AF436" s="129">
        <f t="shared" si="48"/>
        <v>2400</v>
      </c>
      <c r="AG436" s="129"/>
      <c r="AH436" s="129"/>
      <c r="AI436" s="115"/>
    </row>
    <row r="437" spans="1:35" ht="12.75" hidden="1" x14ac:dyDescent="0.25">
      <c r="A437" s="60" t="s">
        <v>58</v>
      </c>
      <c r="B437" s="118" t="str">
        <f>LOOKUP(Table2[[#This Row],[CODIGO]],SITIOS!A$2:A$24,SITIOS!B$2:B$24)</f>
        <v>Maíz  El Capulín 2</v>
      </c>
      <c r="C437" s="61">
        <v>44019</v>
      </c>
      <c r="D437" s="121" t="str">
        <f t="shared" si="42"/>
        <v>jul-20</v>
      </c>
      <c r="E437" s="246" t="str">
        <f t="shared" si="43"/>
        <v>2020</v>
      </c>
      <c r="F437" s="62">
        <v>0.51736111111111105</v>
      </c>
      <c r="G437" s="63">
        <v>17</v>
      </c>
      <c r="H437" s="63">
        <v>15</v>
      </c>
      <c r="I437" s="63">
        <v>7</v>
      </c>
      <c r="J437" s="63">
        <v>7.2</v>
      </c>
      <c r="K437" s="63">
        <v>7.2</v>
      </c>
      <c r="L437" s="63">
        <f t="shared" si="44"/>
        <v>7.2</v>
      </c>
      <c r="M437" s="124">
        <f t="shared" si="45"/>
        <v>70.588235294117652</v>
      </c>
      <c r="N437" s="64">
        <v>0</v>
      </c>
      <c r="O437" s="64"/>
      <c r="P437" s="263">
        <f t="shared" si="46"/>
        <v>2</v>
      </c>
      <c r="Q437" s="66">
        <v>35</v>
      </c>
      <c r="R437" s="66">
        <v>30</v>
      </c>
      <c r="S437" s="270"/>
      <c r="T437" s="270"/>
      <c r="U437" s="62">
        <v>0.54166666666666663</v>
      </c>
      <c r="V437" s="65">
        <v>2</v>
      </c>
      <c r="W437" s="65">
        <v>30</v>
      </c>
      <c r="X437" s="65">
        <v>42</v>
      </c>
      <c r="Y437" s="65">
        <v>1</v>
      </c>
      <c r="Z437" s="65">
        <v>5</v>
      </c>
      <c r="AA437" s="65">
        <v>2</v>
      </c>
      <c r="AB437" s="127">
        <f t="shared" si="47"/>
        <v>133.33333333333331</v>
      </c>
      <c r="AC437" s="65">
        <v>92</v>
      </c>
      <c r="AD437" s="65">
        <v>48</v>
      </c>
      <c r="AE437" s="65">
        <v>42</v>
      </c>
      <c r="AF437" s="129">
        <f t="shared" si="48"/>
        <v>3033.333333333333</v>
      </c>
      <c r="AG437" s="129"/>
      <c r="AH437" s="129"/>
      <c r="AI437" s="115"/>
    </row>
    <row r="438" spans="1:35" ht="12.75" hidden="1" x14ac:dyDescent="0.25">
      <c r="A438" s="60" t="s">
        <v>53</v>
      </c>
      <c r="B438" s="118" t="str">
        <f>LOOKUP(Table2[[#This Row],[CODIGO]],SITIOS!A$2:A$24,SITIOS!B$2:B$24)</f>
        <v>Papa El Potrero 2</v>
      </c>
      <c r="C438" s="61">
        <v>44019</v>
      </c>
      <c r="D438" s="121" t="str">
        <f t="shared" si="42"/>
        <v>jul-20</v>
      </c>
      <c r="E438" s="246" t="str">
        <f t="shared" si="43"/>
        <v>2020</v>
      </c>
      <c r="F438" s="62">
        <v>0.47569444444444442</v>
      </c>
      <c r="G438" s="63">
        <v>21</v>
      </c>
      <c r="H438" s="63">
        <v>15</v>
      </c>
      <c r="I438" s="63">
        <v>7</v>
      </c>
      <c r="J438" s="63">
        <v>6.4</v>
      </c>
      <c r="K438" s="63">
        <v>6.2</v>
      </c>
      <c r="L438" s="63">
        <f t="shared" si="44"/>
        <v>6.3000000000000007</v>
      </c>
      <c r="M438" s="124">
        <f t="shared" si="45"/>
        <v>61.764705882352956</v>
      </c>
      <c r="N438" s="64"/>
      <c r="O438" s="64"/>
      <c r="P438" s="263" t="s">
        <v>97</v>
      </c>
      <c r="Q438" s="66">
        <v>50</v>
      </c>
      <c r="R438" s="66">
        <v>40</v>
      </c>
      <c r="S438" s="270"/>
      <c r="T438" s="270"/>
      <c r="U438" s="62">
        <v>0.49305555555555558</v>
      </c>
      <c r="V438" s="65">
        <v>1</v>
      </c>
      <c r="W438" s="65">
        <v>30</v>
      </c>
      <c r="X438" s="65">
        <v>42</v>
      </c>
      <c r="Y438" s="65">
        <v>51</v>
      </c>
      <c r="Z438" s="65">
        <v>26</v>
      </c>
      <c r="AA438" s="65">
        <v>48</v>
      </c>
      <c r="AB438" s="127">
        <f t="shared" si="47"/>
        <v>4166.6666666666661</v>
      </c>
      <c r="AC438" s="65">
        <v>127</v>
      </c>
      <c r="AD438" s="65">
        <v>72</v>
      </c>
      <c r="AE438" s="65">
        <v>163</v>
      </c>
      <c r="AF438" s="129">
        <f t="shared" si="48"/>
        <v>12066.666666666668</v>
      </c>
      <c r="AG438" s="129"/>
      <c r="AH438" s="129"/>
      <c r="AI438" s="115"/>
    </row>
    <row r="439" spans="1:35" ht="12.75" hidden="1" x14ac:dyDescent="0.25">
      <c r="A439" s="60" t="s">
        <v>59</v>
      </c>
      <c r="B439" s="118" t="str">
        <f>LOOKUP(Table2[[#This Row],[CODIGO]],SITIOS!A$2:A$24,SITIOS!B$2:B$24)</f>
        <v>Papa la Providencia 2</v>
      </c>
      <c r="C439" s="61">
        <v>44019</v>
      </c>
      <c r="D439" s="121" t="str">
        <f t="shared" si="42"/>
        <v>jul-20</v>
      </c>
      <c r="E439" s="246" t="str">
        <f t="shared" si="43"/>
        <v>2020</v>
      </c>
      <c r="F439" s="62">
        <v>0.4375</v>
      </c>
      <c r="G439" s="63">
        <v>17</v>
      </c>
      <c r="H439" s="63">
        <v>17</v>
      </c>
      <c r="I439" s="63">
        <v>6.5</v>
      </c>
      <c r="J439" s="63">
        <v>3</v>
      </c>
      <c r="K439" s="63">
        <v>3</v>
      </c>
      <c r="L439" s="63">
        <f t="shared" si="44"/>
        <v>3</v>
      </c>
      <c r="M439" s="124">
        <f t="shared" si="45"/>
        <v>30.612244897959179</v>
      </c>
      <c r="N439" s="64"/>
      <c r="O439" s="64">
        <v>4</v>
      </c>
      <c r="P439" s="263">
        <f>IF(N439="MUY TURBIA","MUY TURBIA",IF(N439&gt;0,N439*5,IF(N439="",O439*10,2)))</f>
        <v>40</v>
      </c>
      <c r="Q439" s="66">
        <v>60</v>
      </c>
      <c r="R439" s="66">
        <v>40</v>
      </c>
      <c r="S439" s="270"/>
      <c r="T439" s="270"/>
      <c r="U439" s="62">
        <v>0.45833333333333331</v>
      </c>
      <c r="V439" s="65">
        <v>1</v>
      </c>
      <c r="W439" s="65">
        <v>30</v>
      </c>
      <c r="X439" s="65">
        <v>42</v>
      </c>
      <c r="Y439" s="65">
        <v>0</v>
      </c>
      <c r="Z439" s="65">
        <v>1</v>
      </c>
      <c r="AA439" s="65">
        <v>2</v>
      </c>
      <c r="AB439" s="127">
        <f t="shared" si="47"/>
        <v>100</v>
      </c>
      <c r="AC439" s="65">
        <v>94</v>
      </c>
      <c r="AD439" s="65">
        <v>95</v>
      </c>
      <c r="AE439" s="65">
        <v>102</v>
      </c>
      <c r="AF439" s="129">
        <f t="shared" si="48"/>
        <v>9700</v>
      </c>
      <c r="AG439" s="129"/>
      <c r="AH439" s="129"/>
      <c r="AI439" s="115"/>
    </row>
    <row r="440" spans="1:35" ht="12.75" hidden="1" x14ac:dyDescent="0.25">
      <c r="A440" s="60" t="s">
        <v>47</v>
      </c>
      <c r="B440" s="118" t="str">
        <f>LOOKUP(Table2[[#This Row],[CODIGO]],SITIOS!A$2:A$24,SITIOS!B$2:B$24)</f>
        <v>Haba Rincón de Guadalupe 2</v>
      </c>
      <c r="C440" s="61">
        <v>44019</v>
      </c>
      <c r="D440" s="121" t="str">
        <f t="shared" si="42"/>
        <v>jul-20</v>
      </c>
      <c r="E440" s="246" t="str">
        <f t="shared" si="43"/>
        <v>2020</v>
      </c>
      <c r="F440" s="62">
        <v>0.59027777777777779</v>
      </c>
      <c r="G440" s="63">
        <v>15</v>
      </c>
      <c r="H440" s="63">
        <v>14</v>
      </c>
      <c r="I440" s="63">
        <v>7</v>
      </c>
      <c r="J440" s="63">
        <v>6.6</v>
      </c>
      <c r="K440" s="63">
        <v>6.6</v>
      </c>
      <c r="L440" s="63">
        <f t="shared" si="44"/>
        <v>6.6</v>
      </c>
      <c r="M440" s="124">
        <f t="shared" si="45"/>
        <v>63.46153846153846</v>
      </c>
      <c r="N440" s="64">
        <v>1</v>
      </c>
      <c r="O440" s="64"/>
      <c r="P440" s="263">
        <f>IF(N440="MUY TURBIA","MUY TURBIA",IF(N440&gt;0,N440*5,IF(N440="",O440*10,2)))</f>
        <v>5</v>
      </c>
      <c r="Q440" s="66">
        <v>50</v>
      </c>
      <c r="R440" s="66">
        <v>50</v>
      </c>
      <c r="S440" s="270"/>
      <c r="T440" s="270"/>
      <c r="U440" s="62">
        <v>0.60416666666666663</v>
      </c>
      <c r="V440" s="65">
        <v>1</v>
      </c>
      <c r="W440" s="65">
        <v>30</v>
      </c>
      <c r="X440" s="65">
        <v>42</v>
      </c>
      <c r="Y440" s="65">
        <v>0</v>
      </c>
      <c r="Z440" s="65">
        <v>0</v>
      </c>
      <c r="AA440" s="65">
        <v>0</v>
      </c>
      <c r="AB440" s="127">
        <f t="shared" si="47"/>
        <v>0</v>
      </c>
      <c r="AC440" s="65">
        <v>29</v>
      </c>
      <c r="AD440" s="65">
        <v>30</v>
      </c>
      <c r="AE440" s="65">
        <v>32</v>
      </c>
      <c r="AF440" s="129">
        <f t="shared" si="48"/>
        <v>3033.333333333333</v>
      </c>
      <c r="AG440" s="129"/>
      <c r="AH440" s="129"/>
      <c r="AI440" s="115"/>
    </row>
    <row r="441" spans="1:35" ht="12.75" hidden="1" x14ac:dyDescent="0.25">
      <c r="A441" s="60" t="s">
        <v>194</v>
      </c>
      <c r="B441" s="118" t="str">
        <f>LOOKUP(Table2[[#This Row],[CODIGO]],SITIOS!A$2:A$24,SITIOS!B$2:B$24)</f>
        <v>Humedal</v>
      </c>
      <c r="C441" s="61">
        <v>44019</v>
      </c>
      <c r="D441" s="121" t="str">
        <f t="shared" si="42"/>
        <v>jul-20</v>
      </c>
      <c r="E441" s="246" t="str">
        <f t="shared" si="43"/>
        <v>2020</v>
      </c>
      <c r="F441" s="62">
        <v>0.52083333333333337</v>
      </c>
      <c r="G441" s="63">
        <v>18</v>
      </c>
      <c r="H441" s="63">
        <v>18</v>
      </c>
      <c r="I441" s="63">
        <v>7</v>
      </c>
      <c r="J441" s="63">
        <v>0</v>
      </c>
      <c r="K441" s="63">
        <v>0</v>
      </c>
      <c r="L441" s="63">
        <f t="shared" si="44"/>
        <v>0</v>
      </c>
      <c r="M441" s="124">
        <f t="shared" si="45"/>
        <v>0</v>
      </c>
      <c r="N441" s="64"/>
      <c r="O441" s="64">
        <v>3</v>
      </c>
      <c r="P441" s="263">
        <f>IF(N441="MUY TURBIA","MUY TURBIA",IF(N441&gt;0,N441*5,IF(N441="",O441*10,2)))</f>
        <v>30</v>
      </c>
      <c r="Q441" s="66">
        <v>225</v>
      </c>
      <c r="R441" s="66"/>
      <c r="S441" s="270"/>
      <c r="T441" s="270">
        <v>1</v>
      </c>
      <c r="U441" s="62">
        <v>0.54166666666666663</v>
      </c>
      <c r="V441" s="65">
        <v>2</v>
      </c>
      <c r="W441" s="65">
        <v>30</v>
      </c>
      <c r="X441" s="65">
        <v>42</v>
      </c>
      <c r="Y441" s="65">
        <v>250</v>
      </c>
      <c r="Z441" s="65">
        <v>250</v>
      </c>
      <c r="AA441" s="65">
        <v>250</v>
      </c>
      <c r="AB441" s="127">
        <f t="shared" si="47"/>
        <v>12500</v>
      </c>
      <c r="AC441" s="65">
        <v>250</v>
      </c>
      <c r="AD441" s="65">
        <v>250</v>
      </c>
      <c r="AE441" s="65">
        <v>250</v>
      </c>
      <c r="AF441" s="129">
        <f t="shared" si="48"/>
        <v>12500</v>
      </c>
      <c r="AG441" s="129"/>
      <c r="AH441" s="129"/>
      <c r="AI441" s="115" t="s">
        <v>198</v>
      </c>
    </row>
    <row r="442" spans="1:35" ht="12.75" hidden="1" x14ac:dyDescent="0.25">
      <c r="A442" s="60" t="s">
        <v>141</v>
      </c>
      <c r="B442" s="118" t="str">
        <f>LOOKUP(Table2[[#This Row],[CODIGO]],SITIOS!A$2:A$24,SITIOS!B$2:B$24)</f>
        <v>Antes del Hospital Amanalco</v>
      </c>
      <c r="C442" s="61">
        <v>44019</v>
      </c>
      <c r="D442" s="121" t="str">
        <f t="shared" si="42"/>
        <v>jul-20</v>
      </c>
      <c r="E442" s="246" t="str">
        <f t="shared" si="43"/>
        <v>2020</v>
      </c>
      <c r="F442" s="62">
        <v>0.5625</v>
      </c>
      <c r="G442" s="63">
        <v>19</v>
      </c>
      <c r="H442" s="63">
        <v>15</v>
      </c>
      <c r="I442" s="63">
        <v>7.5</v>
      </c>
      <c r="J442" s="63">
        <v>6.8</v>
      </c>
      <c r="K442" s="63">
        <v>6.8</v>
      </c>
      <c r="L442" s="63">
        <f t="shared" si="44"/>
        <v>6.8</v>
      </c>
      <c r="M442" s="124">
        <f t="shared" si="45"/>
        <v>66.666666666666671</v>
      </c>
      <c r="N442" s="64">
        <v>2</v>
      </c>
      <c r="O442" s="64"/>
      <c r="P442" s="263">
        <f>IF(N442="MUY TURBIA","MUY TURBIA",IF(N442&gt;0,N442*5,IF(N442="",O442*10,2)))</f>
        <v>10</v>
      </c>
      <c r="Q442" s="66">
        <v>70</v>
      </c>
      <c r="R442" s="66">
        <v>30</v>
      </c>
      <c r="S442" s="270"/>
      <c r="T442" s="270"/>
      <c r="U442" s="62">
        <v>0.57986111111111105</v>
      </c>
      <c r="V442" s="65">
        <v>1</v>
      </c>
      <c r="W442" s="65">
        <v>30</v>
      </c>
      <c r="X442" s="65">
        <v>42</v>
      </c>
      <c r="Y442" s="65">
        <v>41</v>
      </c>
      <c r="Z442" s="65">
        <v>40</v>
      </c>
      <c r="AA442" s="65">
        <v>32</v>
      </c>
      <c r="AB442" s="127">
        <f t="shared" si="47"/>
        <v>3766.6666666666665</v>
      </c>
      <c r="AC442" s="65">
        <v>70</v>
      </c>
      <c r="AD442" s="65">
        <v>120</v>
      </c>
      <c r="AE442" s="65">
        <v>66</v>
      </c>
      <c r="AF442" s="129">
        <f t="shared" si="48"/>
        <v>8533.3333333333321</v>
      </c>
      <c r="AG442" s="129"/>
      <c r="AH442" s="129"/>
      <c r="AI442" s="115"/>
    </row>
    <row r="443" spans="1:35" ht="12.75" hidden="1" x14ac:dyDescent="0.25">
      <c r="A443" s="60" t="s">
        <v>43</v>
      </c>
      <c r="B443" s="118" t="str">
        <f>LOOKUP(Table2[[#This Row],[CODIGO]],SITIOS!A$2:A$24,SITIOS!B$2:B$24)</f>
        <v>Planta de tratamiento (Después)</v>
      </c>
      <c r="C443" s="61">
        <v>44019</v>
      </c>
      <c r="D443" s="121" t="str">
        <f t="shared" si="42"/>
        <v>jul-20</v>
      </c>
      <c r="E443" s="246" t="str">
        <f t="shared" si="43"/>
        <v>2020</v>
      </c>
      <c r="F443" s="62">
        <v>0.40277777777777773</v>
      </c>
      <c r="G443" s="63">
        <v>19</v>
      </c>
      <c r="H443" s="63">
        <v>15</v>
      </c>
      <c r="I443" s="63">
        <v>7</v>
      </c>
      <c r="J443" s="63">
        <v>6.2</v>
      </c>
      <c r="K443" s="63">
        <v>6.2</v>
      </c>
      <c r="L443" s="63">
        <f t="shared" si="44"/>
        <v>6.2</v>
      </c>
      <c r="M443" s="124">
        <f t="shared" si="45"/>
        <v>60.7843137254902</v>
      </c>
      <c r="N443" s="64"/>
      <c r="O443" s="64"/>
      <c r="P443" s="263" t="s">
        <v>97</v>
      </c>
      <c r="Q443" s="66">
        <v>70</v>
      </c>
      <c r="R443" s="66">
        <v>30</v>
      </c>
      <c r="S443" s="270">
        <v>0.88</v>
      </c>
      <c r="T443" s="270">
        <v>0.4</v>
      </c>
      <c r="U443" s="62">
        <v>0.42708333333333331</v>
      </c>
      <c r="V443" s="65">
        <v>1</v>
      </c>
      <c r="W443" s="65">
        <v>30</v>
      </c>
      <c r="X443" s="65">
        <v>42</v>
      </c>
      <c r="Y443" s="65">
        <v>62</v>
      </c>
      <c r="Z443" s="65">
        <v>66</v>
      </c>
      <c r="AA443" s="65">
        <v>76</v>
      </c>
      <c r="AB443" s="127">
        <f t="shared" si="47"/>
        <v>6800</v>
      </c>
      <c r="AC443" s="65">
        <v>151</v>
      </c>
      <c r="AD443" s="65">
        <v>90</v>
      </c>
      <c r="AE443" s="65">
        <v>73</v>
      </c>
      <c r="AF443" s="129">
        <f t="shared" si="48"/>
        <v>10466.666666666668</v>
      </c>
      <c r="AG443" s="129"/>
      <c r="AH443" s="129"/>
      <c r="AI443" s="115"/>
    </row>
    <row r="444" spans="1:35" ht="12.75" hidden="1" x14ac:dyDescent="0.25">
      <c r="A444" s="60" t="s">
        <v>42</v>
      </c>
      <c r="B444" s="118" t="str">
        <f>LOOKUP(Table2[[#This Row],[CODIGO]],SITIOS!A$2:A$24,SITIOS!B$2:B$24)</f>
        <v>Planta de tratamiento (Antes)</v>
      </c>
      <c r="C444" s="61">
        <v>44019</v>
      </c>
      <c r="D444" s="121" t="str">
        <f t="shared" si="42"/>
        <v>jul-20</v>
      </c>
      <c r="E444" s="246" t="str">
        <f t="shared" si="43"/>
        <v>2020</v>
      </c>
      <c r="F444" s="62">
        <v>0.43472222222222223</v>
      </c>
      <c r="G444" s="63">
        <v>19</v>
      </c>
      <c r="H444" s="63">
        <v>15</v>
      </c>
      <c r="I444" s="63">
        <v>7</v>
      </c>
      <c r="J444" s="63">
        <v>6</v>
      </c>
      <c r="K444" s="63">
        <v>6.2</v>
      </c>
      <c r="L444" s="63">
        <f t="shared" si="44"/>
        <v>6.1</v>
      </c>
      <c r="M444" s="124">
        <f t="shared" si="45"/>
        <v>59.803921568627452</v>
      </c>
      <c r="N444" s="64">
        <v>1</v>
      </c>
      <c r="O444" s="64"/>
      <c r="P444" s="263">
        <f t="shared" ref="P444:P475" si="49">IF(N444="MUY TURBIA","MUY TURBIA",IF(N444&gt;0,N444*5,IF(N444="",O444*10,2)))</f>
        <v>5</v>
      </c>
      <c r="Q444" s="66">
        <v>70</v>
      </c>
      <c r="R444" s="66">
        <v>30</v>
      </c>
      <c r="S444" s="270">
        <v>0.88</v>
      </c>
      <c r="T444" s="270">
        <v>0.4</v>
      </c>
      <c r="U444" s="62">
        <v>0.44791666666666669</v>
      </c>
      <c r="V444" s="65">
        <v>1</v>
      </c>
      <c r="W444" s="65">
        <v>30</v>
      </c>
      <c r="X444" s="65">
        <v>42</v>
      </c>
      <c r="Y444" s="65">
        <v>161</v>
      </c>
      <c r="Z444" s="65">
        <v>148</v>
      </c>
      <c r="AA444" s="65">
        <v>152</v>
      </c>
      <c r="AB444" s="127">
        <f t="shared" si="47"/>
        <v>15366.666666666666</v>
      </c>
      <c r="AC444" s="65">
        <v>133</v>
      </c>
      <c r="AD444" s="65">
        <v>144</v>
      </c>
      <c r="AE444" s="65">
        <v>130</v>
      </c>
      <c r="AF444" s="129">
        <f t="shared" si="48"/>
        <v>13566.666666666666</v>
      </c>
      <c r="AG444" s="129"/>
      <c r="AH444" s="129"/>
      <c r="AI444" s="115" t="s">
        <v>199</v>
      </c>
    </row>
    <row r="445" spans="1:35" ht="12.75" hidden="1" x14ac:dyDescent="0.25">
      <c r="A445" s="60" t="s">
        <v>51</v>
      </c>
      <c r="B445" s="118" t="str">
        <f>LOOKUP(Table2[[#This Row],[CODIGO]],SITIOS!A$2:A$24,SITIOS!B$2:B$24)</f>
        <v>Maíz Agua Bendita 2</v>
      </c>
      <c r="C445" s="61">
        <v>44053</v>
      </c>
      <c r="D445" s="121" t="str">
        <f t="shared" si="42"/>
        <v>ago-20</v>
      </c>
      <c r="E445" s="246" t="str">
        <f t="shared" si="43"/>
        <v>2020</v>
      </c>
      <c r="F445" s="62">
        <v>0.5625</v>
      </c>
      <c r="G445" s="63">
        <v>16</v>
      </c>
      <c r="H445" s="63">
        <v>13</v>
      </c>
      <c r="I445" s="63">
        <v>7</v>
      </c>
      <c r="J445" s="63">
        <v>6</v>
      </c>
      <c r="K445" s="63">
        <v>6</v>
      </c>
      <c r="L445" s="63">
        <f t="shared" si="44"/>
        <v>6</v>
      </c>
      <c r="M445" s="124">
        <f t="shared" si="45"/>
        <v>56.60377358490566</v>
      </c>
      <c r="N445" s="64">
        <v>3</v>
      </c>
      <c r="O445" s="64"/>
      <c r="P445" s="263">
        <f t="shared" si="49"/>
        <v>15</v>
      </c>
      <c r="Q445" s="66">
        <v>45</v>
      </c>
      <c r="R445" s="66">
        <v>60</v>
      </c>
      <c r="S445" s="270"/>
      <c r="T445" s="270"/>
      <c r="U445" s="62">
        <v>0.58333333333333337</v>
      </c>
      <c r="V445" s="65">
        <v>2</v>
      </c>
      <c r="W445" s="65">
        <v>35</v>
      </c>
      <c r="X445" s="65">
        <v>43</v>
      </c>
      <c r="Y445" s="65">
        <v>18</v>
      </c>
      <c r="Z445" s="65">
        <v>14</v>
      </c>
      <c r="AA445" s="65">
        <v>14</v>
      </c>
      <c r="AB445" s="127">
        <f t="shared" si="47"/>
        <v>766.66666666666674</v>
      </c>
      <c r="AC445" s="65">
        <v>74</v>
      </c>
      <c r="AD445" s="65">
        <v>87</v>
      </c>
      <c r="AE445" s="65">
        <v>86</v>
      </c>
      <c r="AF445" s="129">
        <f t="shared" si="48"/>
        <v>4116.6666666666661</v>
      </c>
      <c r="AG445" s="129"/>
      <c r="AH445" s="129"/>
      <c r="AI445" s="115"/>
    </row>
    <row r="446" spans="1:35" ht="12.75" hidden="1" x14ac:dyDescent="0.25">
      <c r="A446" s="60" t="s">
        <v>42</v>
      </c>
      <c r="B446" s="118" t="str">
        <f>LOOKUP(Table2[[#This Row],[CODIGO]],SITIOS!A$2:A$24,SITIOS!B$2:B$24)</f>
        <v>Planta de tratamiento (Antes)</v>
      </c>
      <c r="C446" s="61">
        <v>44053</v>
      </c>
      <c r="D446" s="121" t="str">
        <f t="shared" si="42"/>
        <v>ago-20</v>
      </c>
      <c r="E446" s="246" t="str">
        <f t="shared" si="43"/>
        <v>2020</v>
      </c>
      <c r="F446" s="62">
        <v>0.40972222222222227</v>
      </c>
      <c r="G446" s="63">
        <v>16</v>
      </c>
      <c r="H446" s="63">
        <v>14</v>
      </c>
      <c r="I446" s="63">
        <v>7</v>
      </c>
      <c r="J446" s="63">
        <v>6</v>
      </c>
      <c r="K446" s="63">
        <v>6</v>
      </c>
      <c r="L446" s="63">
        <f t="shared" si="44"/>
        <v>6</v>
      </c>
      <c r="M446" s="124">
        <f t="shared" si="45"/>
        <v>57.692307692307686</v>
      </c>
      <c r="N446" s="64"/>
      <c r="O446" s="64"/>
      <c r="P446" s="263">
        <f t="shared" si="49"/>
        <v>0</v>
      </c>
      <c r="Q446" s="66">
        <v>65</v>
      </c>
      <c r="R446" s="66">
        <v>30</v>
      </c>
      <c r="S446" s="270">
        <v>0.88</v>
      </c>
      <c r="T446" s="270">
        <v>0.5</v>
      </c>
      <c r="U446" s="62">
        <v>0.43055555555555558</v>
      </c>
      <c r="V446" s="65">
        <v>1</v>
      </c>
      <c r="W446" s="65">
        <v>35</v>
      </c>
      <c r="X446" s="65">
        <v>43</v>
      </c>
      <c r="Y446" s="65">
        <v>28</v>
      </c>
      <c r="Z446" s="65">
        <v>90</v>
      </c>
      <c r="AA446" s="65">
        <v>51</v>
      </c>
      <c r="AB446" s="127">
        <f t="shared" si="47"/>
        <v>5633.3333333333339</v>
      </c>
      <c r="AC446" s="65">
        <v>72</v>
      </c>
      <c r="AD446" s="65">
        <v>83</v>
      </c>
      <c r="AE446" s="65">
        <v>75</v>
      </c>
      <c r="AF446" s="129">
        <f t="shared" si="48"/>
        <v>7666.666666666667</v>
      </c>
      <c r="AG446" s="129"/>
      <c r="AH446" s="129"/>
      <c r="AI446" s="115"/>
    </row>
    <row r="447" spans="1:35" ht="12.75" hidden="1" x14ac:dyDescent="0.25">
      <c r="A447" s="60" t="s">
        <v>53</v>
      </c>
      <c r="B447" s="118" t="str">
        <f>LOOKUP(Table2[[#This Row],[CODIGO]],SITIOS!A$2:A$24,SITIOS!B$2:B$24)</f>
        <v>Papa El Potrero 2</v>
      </c>
      <c r="C447" s="61">
        <v>44053</v>
      </c>
      <c r="D447" s="121" t="str">
        <f t="shared" si="42"/>
        <v>ago-20</v>
      </c>
      <c r="E447" s="246" t="str">
        <f t="shared" si="43"/>
        <v>2020</v>
      </c>
      <c r="F447" s="62">
        <v>0.47916666666666669</v>
      </c>
      <c r="G447" s="63">
        <v>20</v>
      </c>
      <c r="H447" s="63">
        <v>14</v>
      </c>
      <c r="I447" s="63">
        <v>7</v>
      </c>
      <c r="J447" s="63">
        <v>6.4</v>
      </c>
      <c r="K447" s="63">
        <v>6.4</v>
      </c>
      <c r="L447" s="63">
        <f t="shared" si="44"/>
        <v>6.4</v>
      </c>
      <c r="M447" s="124">
        <f t="shared" si="45"/>
        <v>61.53846153846154</v>
      </c>
      <c r="N447" s="64">
        <v>2</v>
      </c>
      <c r="O447" s="64"/>
      <c r="P447" s="263">
        <f t="shared" si="49"/>
        <v>10</v>
      </c>
      <c r="Q447" s="66">
        <v>30</v>
      </c>
      <c r="R447" s="66">
        <v>30</v>
      </c>
      <c r="S447" s="270"/>
      <c r="T447" s="270"/>
      <c r="U447" s="62">
        <v>0.50347222222222221</v>
      </c>
      <c r="V447" s="65">
        <v>2</v>
      </c>
      <c r="W447" s="65">
        <v>35</v>
      </c>
      <c r="X447" s="65">
        <v>43</v>
      </c>
      <c r="Y447" s="65">
        <v>29</v>
      </c>
      <c r="Z447" s="65">
        <v>27</v>
      </c>
      <c r="AA447" s="65">
        <v>32</v>
      </c>
      <c r="AB447" s="127">
        <f t="shared" si="47"/>
        <v>1466.6666666666665</v>
      </c>
      <c r="AC447" s="65">
        <v>70</v>
      </c>
      <c r="AD447" s="65">
        <v>61</v>
      </c>
      <c r="AE447" s="65">
        <v>52</v>
      </c>
      <c r="AF447" s="129">
        <f t="shared" si="48"/>
        <v>3050</v>
      </c>
      <c r="AG447" s="129"/>
      <c r="AH447" s="129"/>
      <c r="AI447" s="115"/>
    </row>
    <row r="448" spans="1:35" ht="12.75" hidden="1" x14ac:dyDescent="0.25">
      <c r="A448" s="60" t="s">
        <v>59</v>
      </c>
      <c r="B448" s="118" t="str">
        <f>LOOKUP(Table2[[#This Row],[CODIGO]],SITIOS!A$2:A$24,SITIOS!B$2:B$24)</f>
        <v>Papa la Providencia 2</v>
      </c>
      <c r="C448" s="61">
        <v>44053</v>
      </c>
      <c r="D448" s="121" t="str">
        <f t="shared" si="42"/>
        <v>ago-20</v>
      </c>
      <c r="E448" s="246" t="str">
        <f t="shared" si="43"/>
        <v>2020</v>
      </c>
      <c r="F448" s="62">
        <v>0.44097222222222227</v>
      </c>
      <c r="G448" s="63">
        <v>19</v>
      </c>
      <c r="H448" s="63">
        <v>13</v>
      </c>
      <c r="I448" s="63">
        <v>6.5</v>
      </c>
      <c r="J448" s="63">
        <v>6</v>
      </c>
      <c r="K448" s="63">
        <v>6.2</v>
      </c>
      <c r="L448" s="63">
        <f t="shared" si="44"/>
        <v>6.1</v>
      </c>
      <c r="M448" s="124">
        <f t="shared" si="45"/>
        <v>57.547169811320757</v>
      </c>
      <c r="N448" s="64"/>
      <c r="O448" s="64">
        <v>4</v>
      </c>
      <c r="P448" s="263">
        <f t="shared" si="49"/>
        <v>40</v>
      </c>
      <c r="Q448" s="66">
        <v>15</v>
      </c>
      <c r="R448" s="66">
        <v>30</v>
      </c>
      <c r="S448" s="270"/>
      <c r="T448" s="270"/>
      <c r="U448" s="62">
        <v>0.46527777777777773</v>
      </c>
      <c r="V448" s="65">
        <v>2</v>
      </c>
      <c r="W448" s="65">
        <v>35</v>
      </c>
      <c r="X448" s="65">
        <v>43</v>
      </c>
      <c r="Y448" s="65">
        <v>74</v>
      </c>
      <c r="Z448" s="65">
        <v>73</v>
      </c>
      <c r="AA448" s="65">
        <v>109</v>
      </c>
      <c r="AB448" s="127">
        <f t="shared" si="47"/>
        <v>4266.6666666666661</v>
      </c>
      <c r="AC448" s="65">
        <v>62</v>
      </c>
      <c r="AD448" s="65">
        <v>40</v>
      </c>
      <c r="AE448" s="65">
        <v>53</v>
      </c>
      <c r="AF448" s="129">
        <f t="shared" si="48"/>
        <v>2583.333333333333</v>
      </c>
      <c r="AG448" s="129"/>
      <c r="AH448" s="129"/>
      <c r="AI448" s="115"/>
    </row>
    <row r="449" spans="1:35" ht="12.75" hidden="1" x14ac:dyDescent="0.25">
      <c r="A449" s="60" t="s">
        <v>47</v>
      </c>
      <c r="B449" s="118" t="str">
        <f>LOOKUP(Table2[[#This Row],[CODIGO]],SITIOS!A$2:A$24,SITIOS!B$2:B$24)</f>
        <v>Haba Rincón de Guadalupe 2</v>
      </c>
      <c r="C449" s="61">
        <v>44053</v>
      </c>
      <c r="D449" s="121" t="str">
        <f t="shared" si="42"/>
        <v>ago-20</v>
      </c>
      <c r="E449" s="246" t="str">
        <f t="shared" si="43"/>
        <v>2020</v>
      </c>
      <c r="F449" s="62">
        <v>0.59722222222222221</v>
      </c>
      <c r="G449" s="63">
        <v>19</v>
      </c>
      <c r="H449" s="63">
        <v>14</v>
      </c>
      <c r="I449" s="63">
        <v>7</v>
      </c>
      <c r="J449" s="63">
        <v>7</v>
      </c>
      <c r="K449" s="63">
        <v>7</v>
      </c>
      <c r="L449" s="63">
        <f t="shared" si="44"/>
        <v>7</v>
      </c>
      <c r="M449" s="124">
        <f t="shared" si="45"/>
        <v>67.307692307692307</v>
      </c>
      <c r="N449" s="64">
        <v>1</v>
      </c>
      <c r="O449" s="64"/>
      <c r="P449" s="263">
        <f t="shared" si="49"/>
        <v>5</v>
      </c>
      <c r="Q449" s="66">
        <v>30</v>
      </c>
      <c r="R449" s="66">
        <v>30</v>
      </c>
      <c r="S449" s="270"/>
      <c r="T449" s="270"/>
      <c r="U449" s="62">
        <v>0.62152777777777779</v>
      </c>
      <c r="V449" s="65">
        <v>2</v>
      </c>
      <c r="W449" s="65">
        <v>35</v>
      </c>
      <c r="X449" s="65">
        <v>43</v>
      </c>
      <c r="Y449" s="65">
        <v>2</v>
      </c>
      <c r="Z449" s="65">
        <v>3</v>
      </c>
      <c r="AA449" s="65">
        <v>2</v>
      </c>
      <c r="AB449" s="127">
        <f t="shared" si="47"/>
        <v>116.66666666666667</v>
      </c>
      <c r="AC449" s="65">
        <v>6</v>
      </c>
      <c r="AD449" s="65">
        <v>4</v>
      </c>
      <c r="AE449" s="65">
        <v>10</v>
      </c>
      <c r="AF449" s="129">
        <f t="shared" si="48"/>
        <v>333.33333333333337</v>
      </c>
      <c r="AG449" s="129"/>
      <c r="AH449" s="129"/>
      <c r="AI449" s="115"/>
    </row>
    <row r="450" spans="1:35" ht="12.75" hidden="1" x14ac:dyDescent="0.25">
      <c r="A450" s="60" t="s">
        <v>43</v>
      </c>
      <c r="B450" s="118" t="str">
        <f>LOOKUP(Table2[[#This Row],[CODIGO]],SITIOS!A$2:A$24,SITIOS!B$2:B$24)</f>
        <v>Planta de tratamiento (Después)</v>
      </c>
      <c r="C450" s="61">
        <v>44053</v>
      </c>
      <c r="D450" s="121" t="str">
        <f t="shared" ref="D450:D513" si="50">TEXT(C450,"mmm-aa")</f>
        <v>ago-20</v>
      </c>
      <c r="E450" s="246" t="str">
        <f t="shared" ref="E450:E513" si="51">TEXT(D450,"aaaa")</f>
        <v>2020</v>
      </c>
      <c r="F450" s="62">
        <v>0.4375</v>
      </c>
      <c r="G450" s="63">
        <v>18</v>
      </c>
      <c r="H450" s="63">
        <v>15</v>
      </c>
      <c r="I450" s="63">
        <v>7</v>
      </c>
      <c r="J450" s="63">
        <v>6</v>
      </c>
      <c r="K450" s="63">
        <v>6.2</v>
      </c>
      <c r="L450" s="63">
        <f t="shared" ref="L450:L513" si="52">IF(AND(J450="",K450=""),"N/A",AVERAGE(J450:K450))</f>
        <v>6.1</v>
      </c>
      <c r="M450" s="124">
        <f t="shared" ref="M450:M513" si="53">IF(L450="N/A","N/A",IF(AND(H450&gt;=5,H450&lt;6),(L450/12.8)*100,IF(AND(H450&gt;=6,H450&lt;7),(L450/12.5)*100,IF(AND(H450&gt;=7,H450&lt;8),(L450/12.2)*100,IF(AND(H450&gt;=8,H450&lt;9),(L450/11.9)*100,IF(AND(H450&gt;=9,H450&lt;10),(L450/11.6)*100,IF(AND(H450&gt;=10,H450&lt;11),(L450/11.3)*100,IF(AND(H450&gt;=11,H450&lt;12),(L450/11.1)*100,IF(AND(H450&gt;=12,H450&lt;13),(L450/10.9)*100,IF(AND(H450&gt;=13,H450&lt;14),(L450/10.6)*100,IF(AND(H450&gt;=14,H450&lt;15),(L450/10.4)*100,IF(AND(H450&gt;=15,H450&lt;16),(L450/10.2)*100,IF(AND(H450&gt;=16,H450&lt;17),(L450/10)*100,IF(AND(H450&gt;=17,H450&lt;18),(L450/9.8)*100,IF(AND(H450&gt;=18,H450&lt;19),(L450/9.6)*100,IF(AND(H450&gt;=19,H450&lt;20),(L450/9.4)*100,IF(AND(H450&gt;=20,H450&lt;21),(L450/9.2)*100,IF(AND(H450&gt;=21,H450&lt;22),(L450/9)*100,IF(AND(H450&gt;=22,H450&lt;23),(L450/8.9)*100,IF(AND(H450&gt;=23,H450&lt;24),(L450/8.7)*100,IF(AND(H450&gt;=24,H450&lt;25),(L450/8.6)*100,IF(AND(H450&gt;=25,H450&lt;26),(L450/8.4)*100,IF(AND(H450&gt;=26,H450&lt;27),(L450/8.2)*100,IF(AND(H450&gt;=27,H450&lt;28),(L450/8.1)*100,IF(AND(H450&gt;=28,H450&lt;29),(L450/7.9)*100,IF(AND(H450&gt;=29,H450&lt;30),(L450/7.8)*100,(L450/7.7)*100))))))))))))))))))))))))))</f>
        <v>59.803921568627452</v>
      </c>
      <c r="N450" s="64"/>
      <c r="O450" s="64"/>
      <c r="P450" s="263">
        <f t="shared" si="49"/>
        <v>0</v>
      </c>
      <c r="Q450" s="66">
        <v>60</v>
      </c>
      <c r="R450" s="66">
        <v>30</v>
      </c>
      <c r="S450" s="270">
        <v>1.88</v>
      </c>
      <c r="T450" s="270">
        <v>0.5</v>
      </c>
      <c r="U450" s="62">
        <v>11</v>
      </c>
      <c r="V450" s="65">
        <v>1</v>
      </c>
      <c r="W450" s="65">
        <v>35</v>
      </c>
      <c r="X450" s="65">
        <v>43</v>
      </c>
      <c r="Y450" s="65">
        <v>223</v>
      </c>
      <c r="Z450" s="65">
        <v>122</v>
      </c>
      <c r="AA450" s="65">
        <v>127</v>
      </c>
      <c r="AB450" s="127">
        <f t="shared" ref="AB450:AB513" si="54">IF($V450&lt;&gt;"",((Y450+Z450+AA450)/3)*100/$V450,"")</f>
        <v>15733.333333333334</v>
      </c>
      <c r="AC450" s="65">
        <v>24</v>
      </c>
      <c r="AD450" s="65">
        <v>39</v>
      </c>
      <c r="AE450" s="65">
        <v>36</v>
      </c>
      <c r="AF450" s="129">
        <f t="shared" ref="AF450:AF513" si="55">IF($V450&lt;&gt;"",((AC450+AD450+AE450)/3)*100/$V450,"")</f>
        <v>3300</v>
      </c>
      <c r="AG450" s="129"/>
      <c r="AH450" s="129"/>
      <c r="AI450" s="115"/>
    </row>
    <row r="451" spans="1:35" ht="12.75" hidden="1" x14ac:dyDescent="0.25">
      <c r="A451" s="60" t="s">
        <v>45</v>
      </c>
      <c r="B451" s="118" t="str">
        <f>LOOKUP(Table2[[#This Row],[CODIGO]],SITIOS!A$2:A$24,SITIOS!B$2:B$24)</f>
        <v>Haba San Lucas 2</v>
      </c>
      <c r="C451" s="61">
        <v>44053</v>
      </c>
      <c r="D451" s="121" t="str">
        <f t="shared" si="50"/>
        <v>ago-20</v>
      </c>
      <c r="E451" s="246" t="str">
        <f t="shared" si="51"/>
        <v>2020</v>
      </c>
      <c r="F451" s="62">
        <v>0.5</v>
      </c>
      <c r="G451" s="63">
        <v>15</v>
      </c>
      <c r="H451" s="63">
        <v>14</v>
      </c>
      <c r="I451" s="63">
        <v>8</v>
      </c>
      <c r="J451" s="63">
        <v>7.2</v>
      </c>
      <c r="K451" s="63">
        <v>7.2</v>
      </c>
      <c r="L451" s="63">
        <f t="shared" si="52"/>
        <v>7.2</v>
      </c>
      <c r="M451" s="124">
        <f t="shared" si="53"/>
        <v>69.230769230769226</v>
      </c>
      <c r="N451" s="64">
        <v>3</v>
      </c>
      <c r="O451" s="64"/>
      <c r="P451" s="263">
        <f t="shared" si="49"/>
        <v>15</v>
      </c>
      <c r="Q451" s="66">
        <v>55</v>
      </c>
      <c r="R451" s="66">
        <v>30</v>
      </c>
      <c r="S451" s="270"/>
      <c r="T451" s="270"/>
      <c r="U451" s="62">
        <v>0.52083333333333337</v>
      </c>
      <c r="V451" s="65">
        <v>2</v>
      </c>
      <c r="W451" s="65">
        <v>35</v>
      </c>
      <c r="X451" s="65">
        <v>43</v>
      </c>
      <c r="Y451" s="65">
        <v>17</v>
      </c>
      <c r="Z451" s="65">
        <v>23</v>
      </c>
      <c r="AA451" s="65">
        <v>24</v>
      </c>
      <c r="AB451" s="127">
        <f t="shared" si="54"/>
        <v>1066.6666666666665</v>
      </c>
      <c r="AC451" s="65">
        <v>32</v>
      </c>
      <c r="AD451" s="65">
        <v>32</v>
      </c>
      <c r="AE451" s="65">
        <v>57</v>
      </c>
      <c r="AF451" s="129">
        <f t="shared" si="55"/>
        <v>2016.6666666666667</v>
      </c>
      <c r="AG451" s="129"/>
      <c r="AH451" s="129"/>
      <c r="AI451" s="115"/>
    </row>
    <row r="452" spans="1:35" ht="12.75" hidden="1" x14ac:dyDescent="0.25">
      <c r="A452" s="60" t="s">
        <v>141</v>
      </c>
      <c r="B452" s="118" t="str">
        <f>LOOKUP(Table2[[#This Row],[CODIGO]],SITIOS!A$2:A$24,SITIOS!B$2:B$24)</f>
        <v>Antes del Hospital Amanalco</v>
      </c>
      <c r="C452" s="61">
        <v>44053</v>
      </c>
      <c r="D452" s="121" t="str">
        <f t="shared" si="50"/>
        <v>ago-20</v>
      </c>
      <c r="E452" s="246" t="str">
        <f t="shared" si="51"/>
        <v>2020</v>
      </c>
      <c r="F452" s="62">
        <v>0.57986111111111105</v>
      </c>
      <c r="G452" s="63">
        <v>22</v>
      </c>
      <c r="H452" s="63">
        <v>15</v>
      </c>
      <c r="I452" s="63">
        <v>7</v>
      </c>
      <c r="J452" s="63">
        <v>6.6</v>
      </c>
      <c r="K452" s="63">
        <v>6.6</v>
      </c>
      <c r="L452" s="63">
        <f t="shared" si="52"/>
        <v>6.6</v>
      </c>
      <c r="M452" s="124">
        <f t="shared" si="53"/>
        <v>64.705882352941174</v>
      </c>
      <c r="N452" s="64">
        <v>2</v>
      </c>
      <c r="O452" s="64"/>
      <c r="P452" s="263">
        <f t="shared" si="49"/>
        <v>10</v>
      </c>
      <c r="Q452" s="66">
        <v>55</v>
      </c>
      <c r="R452" s="66">
        <v>30</v>
      </c>
      <c r="S452" s="270"/>
      <c r="T452" s="270"/>
      <c r="U452" s="62">
        <v>0.59375</v>
      </c>
      <c r="V452" s="65">
        <v>1</v>
      </c>
      <c r="W452" s="65">
        <v>35</v>
      </c>
      <c r="X452" s="65">
        <v>43</v>
      </c>
      <c r="Y452" s="65">
        <v>6</v>
      </c>
      <c r="Z452" s="65">
        <v>4</v>
      </c>
      <c r="AA452" s="65">
        <v>4</v>
      </c>
      <c r="AB452" s="127">
        <f t="shared" si="54"/>
        <v>466.66666666666669</v>
      </c>
      <c r="AC452" s="65">
        <v>8</v>
      </c>
      <c r="AD452" s="65">
        <v>28</v>
      </c>
      <c r="AE452" s="65">
        <v>15</v>
      </c>
      <c r="AF452" s="129">
        <f t="shared" si="55"/>
        <v>1700</v>
      </c>
      <c r="AG452" s="129"/>
      <c r="AH452" s="129"/>
      <c r="AI452" s="115"/>
    </row>
    <row r="453" spans="1:35" ht="12.75" hidden="1" x14ac:dyDescent="0.25">
      <c r="A453" s="60" t="s">
        <v>58</v>
      </c>
      <c r="B453" s="118" t="str">
        <f>LOOKUP(Table2[[#This Row],[CODIGO]],SITIOS!A$2:A$24,SITIOS!B$2:B$24)</f>
        <v>Maíz  El Capulín 2</v>
      </c>
      <c r="C453" s="61">
        <v>44053</v>
      </c>
      <c r="D453" s="121" t="str">
        <f t="shared" si="50"/>
        <v>ago-20</v>
      </c>
      <c r="E453" s="246" t="str">
        <f t="shared" si="51"/>
        <v>2020</v>
      </c>
      <c r="F453" s="62">
        <v>0.52777777777777779</v>
      </c>
      <c r="G453" s="63">
        <v>20</v>
      </c>
      <c r="H453" s="63">
        <v>15</v>
      </c>
      <c r="I453" s="63">
        <v>7</v>
      </c>
      <c r="J453" s="63">
        <v>6</v>
      </c>
      <c r="K453" s="63">
        <v>6.2</v>
      </c>
      <c r="L453" s="63">
        <f t="shared" si="52"/>
        <v>6.1</v>
      </c>
      <c r="M453" s="124">
        <f t="shared" si="53"/>
        <v>59.803921568627452</v>
      </c>
      <c r="N453" s="64">
        <v>3</v>
      </c>
      <c r="O453" s="64"/>
      <c r="P453" s="263">
        <f t="shared" si="49"/>
        <v>15</v>
      </c>
      <c r="Q453" s="66">
        <v>30</v>
      </c>
      <c r="R453" s="66">
        <v>40</v>
      </c>
      <c r="S453" s="270"/>
      <c r="T453" s="270"/>
      <c r="U453" s="62">
        <v>0.54861111111111105</v>
      </c>
      <c r="V453" s="65">
        <v>2</v>
      </c>
      <c r="W453" s="65">
        <v>35</v>
      </c>
      <c r="X453" s="65">
        <v>45</v>
      </c>
      <c r="Y453" s="65">
        <v>12</v>
      </c>
      <c r="Z453" s="65">
        <v>21</v>
      </c>
      <c r="AA453" s="65">
        <v>12</v>
      </c>
      <c r="AB453" s="127">
        <f t="shared" si="54"/>
        <v>750</v>
      </c>
      <c r="AC453" s="65">
        <v>24</v>
      </c>
      <c r="AD453" s="65">
        <v>52</v>
      </c>
      <c r="AE453" s="65">
        <v>67</v>
      </c>
      <c r="AF453" s="129">
        <f t="shared" si="55"/>
        <v>2383.333333333333</v>
      </c>
      <c r="AG453" s="129"/>
      <c r="AH453" s="129"/>
      <c r="AI453" s="115"/>
    </row>
    <row r="454" spans="1:35" ht="12.75" hidden="1" x14ac:dyDescent="0.25">
      <c r="A454" s="60" t="s">
        <v>45</v>
      </c>
      <c r="B454" s="118" t="str">
        <f>LOOKUP(Table2[[#This Row],[CODIGO]],SITIOS!A$2:A$24,SITIOS!B$2:B$24)</f>
        <v>Haba San Lucas 2</v>
      </c>
      <c r="C454" s="61">
        <v>44081</v>
      </c>
      <c r="D454" s="121" t="str">
        <f t="shared" si="50"/>
        <v>sep-20</v>
      </c>
      <c r="E454" s="246" t="str">
        <f t="shared" si="51"/>
        <v>2020</v>
      </c>
      <c r="F454" s="62">
        <v>0.5</v>
      </c>
      <c r="G454" s="63">
        <v>18</v>
      </c>
      <c r="H454" s="63">
        <v>15</v>
      </c>
      <c r="I454" s="63">
        <v>8</v>
      </c>
      <c r="J454" s="63">
        <v>6.8</v>
      </c>
      <c r="K454" s="63">
        <v>7</v>
      </c>
      <c r="L454" s="63">
        <f t="shared" si="52"/>
        <v>6.9</v>
      </c>
      <c r="M454" s="124">
        <f t="shared" si="53"/>
        <v>67.64705882352942</v>
      </c>
      <c r="N454" s="64">
        <v>1</v>
      </c>
      <c r="O454" s="64"/>
      <c r="P454" s="263">
        <f t="shared" si="49"/>
        <v>5</v>
      </c>
      <c r="Q454" s="66">
        <v>60</v>
      </c>
      <c r="R454" s="66">
        <v>30</v>
      </c>
      <c r="S454" s="270"/>
      <c r="T454" s="270"/>
      <c r="U454" s="62">
        <v>0.50694444444444442</v>
      </c>
      <c r="V454" s="65">
        <v>2</v>
      </c>
      <c r="W454" s="65">
        <v>34</v>
      </c>
      <c r="X454" s="65">
        <v>42.5</v>
      </c>
      <c r="Y454" s="65">
        <v>6</v>
      </c>
      <c r="Z454" s="65">
        <v>3</v>
      </c>
      <c r="AA454" s="65">
        <v>7</v>
      </c>
      <c r="AB454" s="127">
        <f t="shared" si="54"/>
        <v>266.66666666666663</v>
      </c>
      <c r="AC454" s="65">
        <v>64</v>
      </c>
      <c r="AD454" s="65">
        <v>29</v>
      </c>
      <c r="AE454" s="65">
        <v>30</v>
      </c>
      <c r="AF454" s="129">
        <f t="shared" si="55"/>
        <v>2050</v>
      </c>
      <c r="AG454" s="129"/>
      <c r="AH454" s="129"/>
      <c r="AI454" s="115"/>
    </row>
    <row r="455" spans="1:35" ht="12.75" hidden="1" x14ac:dyDescent="0.25">
      <c r="A455" s="60" t="s">
        <v>194</v>
      </c>
      <c r="B455" s="118" t="str">
        <f>LOOKUP(Table2[[#This Row],[CODIGO]],SITIOS!A$2:A$24,SITIOS!B$2:B$24)</f>
        <v>Humedal</v>
      </c>
      <c r="C455" s="61">
        <v>44081</v>
      </c>
      <c r="D455" s="121" t="str">
        <f t="shared" si="50"/>
        <v>sep-20</v>
      </c>
      <c r="E455" s="246" t="str">
        <f t="shared" si="51"/>
        <v>2020</v>
      </c>
      <c r="F455" s="62">
        <v>0.54166666666666663</v>
      </c>
      <c r="G455" s="63">
        <v>17</v>
      </c>
      <c r="H455" s="63">
        <v>17</v>
      </c>
      <c r="I455" s="63">
        <v>6.5</v>
      </c>
      <c r="J455" s="63">
        <v>0</v>
      </c>
      <c r="K455" s="63">
        <v>0</v>
      </c>
      <c r="L455" s="63">
        <f t="shared" si="52"/>
        <v>0</v>
      </c>
      <c r="M455" s="124">
        <f t="shared" si="53"/>
        <v>0</v>
      </c>
      <c r="N455" s="64">
        <v>3</v>
      </c>
      <c r="O455" s="64"/>
      <c r="P455" s="263">
        <f t="shared" si="49"/>
        <v>15</v>
      </c>
      <c r="Q455" s="66">
        <v>225</v>
      </c>
      <c r="R455" s="66">
        <v>150</v>
      </c>
      <c r="S455" s="270">
        <v>0.88</v>
      </c>
      <c r="T455" s="270">
        <v>2</v>
      </c>
      <c r="U455" s="62">
        <v>0.53472222222222221</v>
      </c>
      <c r="V455" s="65">
        <v>1</v>
      </c>
      <c r="W455" s="65">
        <v>34</v>
      </c>
      <c r="X455" s="65">
        <v>42.5</v>
      </c>
      <c r="Y455" s="65">
        <v>168</v>
      </c>
      <c r="Z455" s="65">
        <v>198</v>
      </c>
      <c r="AA455" s="65">
        <v>187</v>
      </c>
      <c r="AB455" s="127">
        <f t="shared" si="54"/>
        <v>18433.333333333336</v>
      </c>
      <c r="AC455" s="65">
        <v>126</v>
      </c>
      <c r="AD455" s="65">
        <v>92</v>
      </c>
      <c r="AE455" s="65">
        <v>142</v>
      </c>
      <c r="AF455" s="129">
        <f t="shared" si="55"/>
        <v>12000</v>
      </c>
      <c r="AG455" s="129"/>
      <c r="AH455" s="129"/>
      <c r="AI455" s="115"/>
    </row>
    <row r="456" spans="1:35" ht="12.75" hidden="1" x14ac:dyDescent="0.25">
      <c r="A456" s="60" t="s">
        <v>58</v>
      </c>
      <c r="B456" s="118" t="str">
        <f>LOOKUP(Table2[[#This Row],[CODIGO]],SITIOS!A$2:A$24,SITIOS!B$2:B$24)</f>
        <v>Maíz  El Capulín 2</v>
      </c>
      <c r="C456" s="61">
        <v>44081</v>
      </c>
      <c r="D456" s="121" t="str">
        <f t="shared" si="50"/>
        <v>sep-20</v>
      </c>
      <c r="E456" s="246" t="str">
        <f t="shared" si="51"/>
        <v>2020</v>
      </c>
      <c r="F456" s="62">
        <v>0.51388888888888895</v>
      </c>
      <c r="G456" s="63">
        <v>14</v>
      </c>
      <c r="H456" s="63">
        <v>14</v>
      </c>
      <c r="I456" s="63">
        <v>7.5</v>
      </c>
      <c r="J456" s="63">
        <v>8.4</v>
      </c>
      <c r="K456" s="63">
        <v>8.1999999999999993</v>
      </c>
      <c r="L456" s="63">
        <f t="shared" si="52"/>
        <v>8.3000000000000007</v>
      </c>
      <c r="M456" s="124">
        <f t="shared" si="53"/>
        <v>79.807692307692307</v>
      </c>
      <c r="N456" s="64">
        <v>1</v>
      </c>
      <c r="O456" s="64"/>
      <c r="P456" s="263">
        <f t="shared" si="49"/>
        <v>5</v>
      </c>
      <c r="Q456" s="66">
        <v>25</v>
      </c>
      <c r="R456" s="66">
        <v>50</v>
      </c>
      <c r="S456" s="270"/>
      <c r="T456" s="270"/>
      <c r="U456" s="62">
        <v>0.53819444444444442</v>
      </c>
      <c r="V456" s="65">
        <v>2</v>
      </c>
      <c r="W456" s="65">
        <v>34</v>
      </c>
      <c r="X456" s="65">
        <v>43</v>
      </c>
      <c r="Y456" s="65">
        <v>6</v>
      </c>
      <c r="Z456" s="65">
        <v>11</v>
      </c>
      <c r="AA456" s="65">
        <v>3</v>
      </c>
      <c r="AB456" s="127">
        <f t="shared" si="54"/>
        <v>333.33333333333337</v>
      </c>
      <c r="AC456" s="65">
        <v>112</v>
      </c>
      <c r="AD456" s="65">
        <v>101</v>
      </c>
      <c r="AE456" s="65">
        <v>70</v>
      </c>
      <c r="AF456" s="129">
        <f t="shared" si="55"/>
        <v>4716.6666666666661</v>
      </c>
      <c r="AG456" s="129"/>
      <c r="AH456" s="129"/>
      <c r="AI456" s="115"/>
    </row>
    <row r="457" spans="1:35" ht="12.75" hidden="1" x14ac:dyDescent="0.25">
      <c r="A457" s="60" t="s">
        <v>42</v>
      </c>
      <c r="B457" s="118" t="str">
        <f>LOOKUP(Table2[[#This Row],[CODIGO]],SITIOS!A$2:A$24,SITIOS!B$2:B$24)</f>
        <v>Planta de tratamiento (Antes)</v>
      </c>
      <c r="C457" s="61">
        <v>44081</v>
      </c>
      <c r="D457" s="121" t="str">
        <f t="shared" si="50"/>
        <v>sep-20</v>
      </c>
      <c r="E457" s="246" t="str">
        <f t="shared" si="51"/>
        <v>2020</v>
      </c>
      <c r="F457" s="62">
        <v>0.40277777777777773</v>
      </c>
      <c r="G457" s="63">
        <v>17</v>
      </c>
      <c r="H457" s="63">
        <v>15</v>
      </c>
      <c r="I457" s="63">
        <v>7</v>
      </c>
      <c r="J457" s="63">
        <v>6.2</v>
      </c>
      <c r="K457" s="63">
        <v>6.2</v>
      </c>
      <c r="L457" s="63">
        <f t="shared" si="52"/>
        <v>6.2</v>
      </c>
      <c r="M457" s="124">
        <f t="shared" si="53"/>
        <v>60.7843137254902</v>
      </c>
      <c r="N457" s="64">
        <v>2</v>
      </c>
      <c r="O457" s="64"/>
      <c r="P457" s="263">
        <f t="shared" si="49"/>
        <v>10</v>
      </c>
      <c r="Q457" s="66">
        <v>60</v>
      </c>
      <c r="R457" s="66">
        <v>30</v>
      </c>
      <c r="S457" s="270">
        <v>0.88</v>
      </c>
      <c r="T457" s="270">
        <v>2.5</v>
      </c>
      <c r="U457" s="62">
        <v>0.42708333333333331</v>
      </c>
      <c r="V457" s="65">
        <v>1</v>
      </c>
      <c r="W457" s="65">
        <v>34</v>
      </c>
      <c r="X457" s="65">
        <v>42.5</v>
      </c>
      <c r="Y457" s="65">
        <v>85</v>
      </c>
      <c r="Z457" s="65">
        <v>116</v>
      </c>
      <c r="AA457" s="65">
        <v>17</v>
      </c>
      <c r="AB457" s="127">
        <f t="shared" si="54"/>
        <v>7266.666666666667</v>
      </c>
      <c r="AC457" s="65">
        <v>25</v>
      </c>
      <c r="AD457" s="65">
        <v>46</v>
      </c>
      <c r="AE457" s="65">
        <v>20</v>
      </c>
      <c r="AF457" s="129">
        <f t="shared" si="55"/>
        <v>3033.333333333333</v>
      </c>
      <c r="AG457" s="129"/>
      <c r="AH457" s="129"/>
      <c r="AI457" s="115"/>
    </row>
    <row r="458" spans="1:35" ht="12.75" hidden="1" x14ac:dyDescent="0.25">
      <c r="A458" s="60" t="s">
        <v>43</v>
      </c>
      <c r="B458" s="118" t="str">
        <f>LOOKUP(Table2[[#This Row],[CODIGO]],SITIOS!A$2:A$24,SITIOS!B$2:B$24)</f>
        <v>Planta de tratamiento (Después)</v>
      </c>
      <c r="C458" s="61">
        <v>44081</v>
      </c>
      <c r="D458" s="121" t="str">
        <f t="shared" si="50"/>
        <v>sep-20</v>
      </c>
      <c r="E458" s="246" t="str">
        <f t="shared" si="51"/>
        <v>2020</v>
      </c>
      <c r="F458" s="62">
        <v>0.43402777777777773</v>
      </c>
      <c r="G458" s="63">
        <v>18</v>
      </c>
      <c r="H458" s="63">
        <v>16</v>
      </c>
      <c r="I458" s="63">
        <v>7</v>
      </c>
      <c r="J458" s="63">
        <v>6.4</v>
      </c>
      <c r="K458" s="63">
        <v>6.4</v>
      </c>
      <c r="L458" s="63">
        <f t="shared" si="52"/>
        <v>6.4</v>
      </c>
      <c r="M458" s="124">
        <f t="shared" si="53"/>
        <v>64</v>
      </c>
      <c r="N458" s="64">
        <v>2</v>
      </c>
      <c r="O458" s="64"/>
      <c r="P458" s="263">
        <f t="shared" si="49"/>
        <v>10</v>
      </c>
      <c r="Q458" s="66">
        <v>60</v>
      </c>
      <c r="R458" s="66">
        <v>40</v>
      </c>
      <c r="S458" s="270">
        <v>2.88</v>
      </c>
      <c r="T458" s="270">
        <v>0.5</v>
      </c>
      <c r="U458" s="62">
        <v>0.4548611111111111</v>
      </c>
      <c r="V458" s="65">
        <v>1</v>
      </c>
      <c r="W458" s="65">
        <v>34</v>
      </c>
      <c r="X458" s="65">
        <v>42.5</v>
      </c>
      <c r="Y458" s="65">
        <v>115</v>
      </c>
      <c r="Z458" s="65">
        <v>111</v>
      </c>
      <c r="AA458" s="65">
        <v>99</v>
      </c>
      <c r="AB458" s="127">
        <f t="shared" si="54"/>
        <v>10833.333333333332</v>
      </c>
      <c r="AC458" s="65">
        <v>33</v>
      </c>
      <c r="AD458" s="65">
        <v>26</v>
      </c>
      <c r="AE458" s="65">
        <v>25</v>
      </c>
      <c r="AF458" s="129">
        <f t="shared" si="55"/>
        <v>2800</v>
      </c>
      <c r="AG458" s="129"/>
      <c r="AH458" s="129"/>
      <c r="AI458" s="115"/>
    </row>
    <row r="459" spans="1:35" ht="12.75" hidden="1" x14ac:dyDescent="0.25">
      <c r="A459" s="60" t="s">
        <v>56</v>
      </c>
      <c r="B459" s="118" t="str">
        <f>LOOKUP(Table2[[#This Row],[CODIGO]],SITIOS!A$2:A$24,SITIOS!B$2:B$24)</f>
        <v>El Recodo (Después del Hospital)</v>
      </c>
      <c r="C459" s="61">
        <v>44081</v>
      </c>
      <c r="D459" s="121" t="str">
        <f t="shared" si="50"/>
        <v>sep-20</v>
      </c>
      <c r="E459" s="246" t="str">
        <f t="shared" si="51"/>
        <v>2020</v>
      </c>
      <c r="F459" s="62">
        <v>0.59027777777777779</v>
      </c>
      <c r="G459" s="63">
        <v>17</v>
      </c>
      <c r="H459" s="63">
        <v>15</v>
      </c>
      <c r="I459" s="63">
        <v>7.5</v>
      </c>
      <c r="J459" s="63">
        <v>6.6</v>
      </c>
      <c r="K459" s="63">
        <v>6.6</v>
      </c>
      <c r="L459" s="63">
        <f t="shared" si="52"/>
        <v>6.6</v>
      </c>
      <c r="M459" s="124">
        <f t="shared" si="53"/>
        <v>64.705882352941174</v>
      </c>
      <c r="N459" s="64">
        <v>2</v>
      </c>
      <c r="O459" s="64"/>
      <c r="P459" s="263">
        <f t="shared" si="49"/>
        <v>10</v>
      </c>
      <c r="Q459" s="66">
        <v>60</v>
      </c>
      <c r="R459" s="66">
        <v>30</v>
      </c>
      <c r="S459" s="270"/>
      <c r="T459" s="270"/>
      <c r="U459" s="62">
        <v>0.61805555555555558</v>
      </c>
      <c r="V459" s="65">
        <v>1</v>
      </c>
      <c r="W459" s="65">
        <v>34</v>
      </c>
      <c r="X459" s="65">
        <v>42.5</v>
      </c>
      <c r="Y459" s="65">
        <v>50</v>
      </c>
      <c r="Z459" s="65">
        <v>37</v>
      </c>
      <c r="AA459" s="65">
        <v>52</v>
      </c>
      <c r="AB459" s="127">
        <f t="shared" si="54"/>
        <v>4633.3333333333339</v>
      </c>
      <c r="AC459" s="65">
        <v>65</v>
      </c>
      <c r="AD459" s="65">
        <v>31</v>
      </c>
      <c r="AE459" s="65">
        <v>66</v>
      </c>
      <c r="AF459" s="129">
        <f t="shared" si="55"/>
        <v>5400</v>
      </c>
      <c r="AG459" s="129"/>
      <c r="AH459" s="129"/>
      <c r="AI459" s="115"/>
    </row>
    <row r="460" spans="1:35" ht="12.75" hidden="1" x14ac:dyDescent="0.25">
      <c r="A460" s="60" t="s">
        <v>59</v>
      </c>
      <c r="B460" s="118" t="str">
        <f>LOOKUP(Table2[[#This Row],[CODIGO]],SITIOS!A$2:A$24,SITIOS!B$2:B$24)</f>
        <v>Papa la Providencia 2</v>
      </c>
      <c r="C460" s="61">
        <v>44081</v>
      </c>
      <c r="D460" s="121" t="str">
        <f t="shared" si="50"/>
        <v>sep-20</v>
      </c>
      <c r="E460" s="246" t="str">
        <f t="shared" si="51"/>
        <v>2020</v>
      </c>
      <c r="F460" s="62">
        <v>0.42708333333333331</v>
      </c>
      <c r="G460" s="63">
        <v>22</v>
      </c>
      <c r="H460" s="63">
        <v>14</v>
      </c>
      <c r="I460" s="63">
        <v>6</v>
      </c>
      <c r="J460" s="63">
        <v>5.8</v>
      </c>
      <c r="K460" s="63">
        <v>5.8</v>
      </c>
      <c r="L460" s="63">
        <f t="shared" si="52"/>
        <v>5.8</v>
      </c>
      <c r="M460" s="124">
        <f t="shared" si="53"/>
        <v>55.769230769230774</v>
      </c>
      <c r="N460" s="64">
        <v>2</v>
      </c>
      <c r="O460" s="64"/>
      <c r="P460" s="263">
        <f t="shared" si="49"/>
        <v>10</v>
      </c>
      <c r="Q460" s="66">
        <v>20</v>
      </c>
      <c r="R460" s="66">
        <v>10</v>
      </c>
      <c r="S460" s="270"/>
      <c r="T460" s="270"/>
      <c r="U460" s="62">
        <v>0.4513888888888889</v>
      </c>
      <c r="V460" s="65">
        <v>2</v>
      </c>
      <c r="W460" s="65">
        <v>34</v>
      </c>
      <c r="X460" s="65">
        <v>43</v>
      </c>
      <c r="Y460" s="65">
        <v>17</v>
      </c>
      <c r="Z460" s="65">
        <v>33</v>
      </c>
      <c r="AA460" s="65">
        <v>50</v>
      </c>
      <c r="AB460" s="127">
        <f t="shared" si="54"/>
        <v>1666.6666666666667</v>
      </c>
      <c r="AC460" s="65">
        <v>75</v>
      </c>
      <c r="AD460" s="65">
        <v>89</v>
      </c>
      <c r="AE460" s="65">
        <v>59</v>
      </c>
      <c r="AF460" s="129">
        <f t="shared" si="55"/>
        <v>3716.6666666666665</v>
      </c>
      <c r="AG460" s="129"/>
      <c r="AH460" s="129"/>
      <c r="AI460" s="115"/>
    </row>
    <row r="461" spans="1:35" ht="12.75" hidden="1" x14ac:dyDescent="0.25">
      <c r="A461" s="60" t="s">
        <v>53</v>
      </c>
      <c r="B461" s="118" t="str">
        <f>LOOKUP(Table2[[#This Row],[CODIGO]],SITIOS!A$2:A$24,SITIOS!B$2:B$24)</f>
        <v>Papa El Potrero 2</v>
      </c>
      <c r="C461" s="61">
        <v>44081</v>
      </c>
      <c r="D461" s="121" t="str">
        <f t="shared" si="50"/>
        <v>sep-20</v>
      </c>
      <c r="E461" s="246" t="str">
        <f t="shared" si="51"/>
        <v>2020</v>
      </c>
      <c r="F461" s="62">
        <v>0.47222222222222227</v>
      </c>
      <c r="G461" s="63">
        <v>16</v>
      </c>
      <c r="H461" s="63">
        <v>14</v>
      </c>
      <c r="I461" s="63">
        <v>7</v>
      </c>
      <c r="J461" s="63">
        <v>6.4</v>
      </c>
      <c r="K461" s="63">
        <v>6.2</v>
      </c>
      <c r="L461" s="63">
        <f t="shared" si="52"/>
        <v>6.3000000000000007</v>
      </c>
      <c r="M461" s="124">
        <f t="shared" si="53"/>
        <v>60.57692307692308</v>
      </c>
      <c r="N461" s="64">
        <v>2</v>
      </c>
      <c r="O461" s="64"/>
      <c r="P461" s="263">
        <f t="shared" si="49"/>
        <v>10</v>
      </c>
      <c r="Q461" s="66">
        <v>35</v>
      </c>
      <c r="R461" s="66">
        <v>40</v>
      </c>
      <c r="S461" s="270"/>
      <c r="T461" s="270"/>
      <c r="U461" s="62">
        <v>0.49305555555555558</v>
      </c>
      <c r="V461" s="65">
        <v>2</v>
      </c>
      <c r="W461" s="65">
        <v>34</v>
      </c>
      <c r="X461" s="65">
        <v>43</v>
      </c>
      <c r="Y461" s="65">
        <v>195</v>
      </c>
      <c r="Z461" s="65">
        <v>166</v>
      </c>
      <c r="AA461" s="65">
        <v>218</v>
      </c>
      <c r="AB461" s="127">
        <f t="shared" si="54"/>
        <v>9650</v>
      </c>
      <c r="AC461" s="65">
        <v>9</v>
      </c>
      <c r="AD461" s="65">
        <v>14</v>
      </c>
      <c r="AE461" s="65">
        <v>23</v>
      </c>
      <c r="AF461" s="129">
        <f t="shared" si="55"/>
        <v>766.66666666666674</v>
      </c>
      <c r="AG461" s="129"/>
      <c r="AH461" s="129"/>
      <c r="AI461" s="115"/>
    </row>
    <row r="462" spans="1:35" ht="12.75" hidden="1" x14ac:dyDescent="0.25">
      <c r="A462" s="60" t="s">
        <v>58</v>
      </c>
      <c r="B462" s="118" t="str">
        <f>LOOKUP(Table2[[#This Row],[CODIGO]],SITIOS!A$2:A$24,SITIOS!B$2:B$24)</f>
        <v>Maíz  El Capulín 2</v>
      </c>
      <c r="C462" s="61">
        <v>44081</v>
      </c>
      <c r="D462" s="121" t="str">
        <f t="shared" si="50"/>
        <v>sep-20</v>
      </c>
      <c r="E462" s="246" t="str">
        <f t="shared" si="51"/>
        <v>2020</v>
      </c>
      <c r="F462" s="62">
        <v>0.51388888888888895</v>
      </c>
      <c r="G462" s="63">
        <v>14</v>
      </c>
      <c r="H462" s="63">
        <v>14</v>
      </c>
      <c r="I462" s="63">
        <v>7.5</v>
      </c>
      <c r="J462" s="63">
        <v>8.4</v>
      </c>
      <c r="K462" s="63">
        <v>8.1999999999999993</v>
      </c>
      <c r="L462" s="63">
        <f t="shared" si="52"/>
        <v>8.3000000000000007</v>
      </c>
      <c r="M462" s="124">
        <f t="shared" si="53"/>
        <v>79.807692307692307</v>
      </c>
      <c r="N462" s="64">
        <v>1</v>
      </c>
      <c r="O462" s="64"/>
      <c r="P462" s="263">
        <f t="shared" si="49"/>
        <v>5</v>
      </c>
      <c r="Q462" s="66">
        <v>25</v>
      </c>
      <c r="R462" s="66">
        <v>60</v>
      </c>
      <c r="S462" s="270"/>
      <c r="T462" s="270"/>
      <c r="U462" s="62">
        <v>0.53819444444444442</v>
      </c>
      <c r="V462" s="65">
        <v>2</v>
      </c>
      <c r="W462" s="65">
        <v>34</v>
      </c>
      <c r="X462" s="65">
        <v>43</v>
      </c>
      <c r="Y462" s="65">
        <v>6</v>
      </c>
      <c r="Z462" s="65">
        <v>11</v>
      </c>
      <c r="AA462" s="65">
        <v>3</v>
      </c>
      <c r="AB462" s="127">
        <f t="shared" si="54"/>
        <v>333.33333333333337</v>
      </c>
      <c r="AC462" s="65">
        <v>112</v>
      </c>
      <c r="AD462" s="65">
        <v>101</v>
      </c>
      <c r="AE462" s="65">
        <v>70</v>
      </c>
      <c r="AF462" s="129">
        <f t="shared" si="55"/>
        <v>4716.6666666666661</v>
      </c>
      <c r="AG462" s="129"/>
      <c r="AH462" s="129"/>
      <c r="AI462" s="115"/>
    </row>
    <row r="463" spans="1:35" ht="12.75" hidden="1" x14ac:dyDescent="0.25">
      <c r="A463" s="60" t="s">
        <v>51</v>
      </c>
      <c r="B463" s="118" t="str">
        <f>LOOKUP(Table2[[#This Row],[CODIGO]],SITIOS!A$2:A$24,SITIOS!B$2:B$24)</f>
        <v>Maíz Agua Bendita 2</v>
      </c>
      <c r="C463" s="61">
        <v>44081</v>
      </c>
      <c r="D463" s="121" t="str">
        <f t="shared" si="50"/>
        <v>sep-20</v>
      </c>
      <c r="E463" s="246" t="str">
        <f t="shared" si="51"/>
        <v>2020</v>
      </c>
      <c r="F463" s="62">
        <v>0.55902777777777779</v>
      </c>
      <c r="G463" s="63">
        <v>14</v>
      </c>
      <c r="H463" s="63">
        <v>13</v>
      </c>
      <c r="I463" s="63">
        <v>7</v>
      </c>
      <c r="J463" s="63">
        <v>6.4</v>
      </c>
      <c r="K463" s="63">
        <v>6.4</v>
      </c>
      <c r="L463" s="63">
        <f t="shared" si="52"/>
        <v>6.4</v>
      </c>
      <c r="M463" s="124">
        <f t="shared" si="53"/>
        <v>60.377358490566046</v>
      </c>
      <c r="N463" s="64">
        <v>1</v>
      </c>
      <c r="O463" s="64"/>
      <c r="P463" s="263">
        <f t="shared" si="49"/>
        <v>5</v>
      </c>
      <c r="Q463" s="66">
        <v>35</v>
      </c>
      <c r="R463" s="66">
        <v>60</v>
      </c>
      <c r="S463" s="270"/>
      <c r="T463" s="270"/>
      <c r="U463" s="62">
        <v>0.57986111111111105</v>
      </c>
      <c r="V463" s="65">
        <v>2</v>
      </c>
      <c r="W463" s="65">
        <v>34</v>
      </c>
      <c r="X463" s="65">
        <v>43</v>
      </c>
      <c r="Y463" s="65">
        <v>0</v>
      </c>
      <c r="Z463" s="65">
        <v>1</v>
      </c>
      <c r="AA463" s="65">
        <v>1</v>
      </c>
      <c r="AB463" s="127">
        <f t="shared" si="54"/>
        <v>33.333333333333329</v>
      </c>
      <c r="AC463" s="65">
        <v>78</v>
      </c>
      <c r="AD463" s="65">
        <v>75</v>
      </c>
      <c r="AE463" s="65">
        <v>60</v>
      </c>
      <c r="AF463" s="129">
        <f t="shared" si="55"/>
        <v>3550</v>
      </c>
      <c r="AG463" s="129"/>
      <c r="AH463" s="129"/>
      <c r="AI463" s="115"/>
    </row>
    <row r="464" spans="1:35" ht="12.75" hidden="1" x14ac:dyDescent="0.25">
      <c r="A464" s="60" t="s">
        <v>47</v>
      </c>
      <c r="B464" s="118" t="str">
        <f>LOOKUP(Table2[[#This Row],[CODIGO]],SITIOS!A$2:A$24,SITIOS!B$2:B$24)</f>
        <v>Haba Rincón de Guadalupe 2</v>
      </c>
      <c r="C464" s="61">
        <v>44081</v>
      </c>
      <c r="D464" s="121" t="str">
        <f t="shared" si="50"/>
        <v>sep-20</v>
      </c>
      <c r="E464" s="246" t="str">
        <f t="shared" si="51"/>
        <v>2020</v>
      </c>
      <c r="F464" s="62">
        <v>0.59375</v>
      </c>
      <c r="G464" s="63">
        <v>16</v>
      </c>
      <c r="H464" s="63">
        <v>14</v>
      </c>
      <c r="I464" s="63">
        <v>7</v>
      </c>
      <c r="J464" s="63">
        <v>7</v>
      </c>
      <c r="K464" s="63">
        <v>7.2</v>
      </c>
      <c r="L464" s="63">
        <f t="shared" si="52"/>
        <v>7.1</v>
      </c>
      <c r="M464" s="124">
        <f t="shared" si="53"/>
        <v>68.269230769230759</v>
      </c>
      <c r="N464" s="64">
        <v>3</v>
      </c>
      <c r="O464" s="64"/>
      <c r="P464" s="263">
        <f t="shared" si="49"/>
        <v>15</v>
      </c>
      <c r="Q464" s="66">
        <v>30</v>
      </c>
      <c r="R464" s="66">
        <v>40</v>
      </c>
      <c r="S464" s="270"/>
      <c r="T464" s="270"/>
      <c r="U464" s="62">
        <v>0.61458333333333337</v>
      </c>
      <c r="V464" s="65">
        <v>2</v>
      </c>
      <c r="W464" s="65">
        <v>34</v>
      </c>
      <c r="X464" s="65">
        <v>43</v>
      </c>
      <c r="Y464" s="65">
        <v>12</v>
      </c>
      <c r="Z464" s="65">
        <v>9</v>
      </c>
      <c r="AA464" s="65">
        <v>11</v>
      </c>
      <c r="AB464" s="127">
        <f t="shared" si="54"/>
        <v>533.33333333333326</v>
      </c>
      <c r="AC464" s="65">
        <v>60</v>
      </c>
      <c r="AD464" s="65">
        <v>89</v>
      </c>
      <c r="AE464" s="65">
        <v>53</v>
      </c>
      <c r="AF464" s="129">
        <f t="shared" si="55"/>
        <v>3366.6666666666665</v>
      </c>
      <c r="AG464" s="129"/>
      <c r="AH464" s="129"/>
      <c r="AI464" s="115"/>
    </row>
    <row r="465" spans="1:35" ht="12.75" hidden="1" x14ac:dyDescent="0.25">
      <c r="A465" s="60" t="s">
        <v>42</v>
      </c>
      <c r="B465" s="118" t="str">
        <f>LOOKUP(Table2[[#This Row],[CODIGO]],SITIOS!A$2:A$24,SITIOS!B$2:B$24)</f>
        <v>Planta de tratamiento (Antes)</v>
      </c>
      <c r="C465" s="61">
        <v>44109</v>
      </c>
      <c r="D465" s="121" t="str">
        <f t="shared" si="50"/>
        <v>oct-20</v>
      </c>
      <c r="E465" s="246" t="str">
        <f t="shared" si="51"/>
        <v>2020</v>
      </c>
      <c r="F465" s="62">
        <v>0.40277777777777773</v>
      </c>
      <c r="G465" s="63">
        <v>12</v>
      </c>
      <c r="H465" s="63">
        <v>11</v>
      </c>
      <c r="I465" s="63">
        <v>7</v>
      </c>
      <c r="J465" s="63">
        <v>7</v>
      </c>
      <c r="K465" s="63">
        <v>7.2</v>
      </c>
      <c r="L465" s="63">
        <f t="shared" si="52"/>
        <v>7.1</v>
      </c>
      <c r="M465" s="124">
        <f t="shared" si="53"/>
        <v>63.963963963963963</v>
      </c>
      <c r="N465" s="64">
        <v>2</v>
      </c>
      <c r="O465" s="64"/>
      <c r="P465" s="263">
        <f t="shared" si="49"/>
        <v>10</v>
      </c>
      <c r="Q465" s="66">
        <v>70</v>
      </c>
      <c r="R465" s="66">
        <v>30</v>
      </c>
      <c r="S465" s="270">
        <v>1.76</v>
      </c>
      <c r="T465" s="270">
        <v>0.5</v>
      </c>
      <c r="U465" s="62">
        <v>0.4236111111111111</v>
      </c>
      <c r="V465" s="65">
        <v>1</v>
      </c>
      <c r="W465" s="65">
        <v>35</v>
      </c>
      <c r="X465" s="65">
        <v>41</v>
      </c>
      <c r="Y465" s="65">
        <v>73</v>
      </c>
      <c r="Z465" s="65">
        <v>69</v>
      </c>
      <c r="AA465" s="65">
        <v>53</v>
      </c>
      <c r="AB465" s="127">
        <f t="shared" si="54"/>
        <v>6500</v>
      </c>
      <c r="AC465" s="65">
        <v>8</v>
      </c>
      <c r="AD465" s="65">
        <v>10</v>
      </c>
      <c r="AE465" s="65">
        <v>8</v>
      </c>
      <c r="AF465" s="129">
        <f t="shared" si="55"/>
        <v>866.66666666666663</v>
      </c>
      <c r="AG465" s="129"/>
      <c r="AH465" s="129"/>
      <c r="AI465" s="115"/>
    </row>
    <row r="466" spans="1:35" ht="12.75" hidden="1" x14ac:dyDescent="0.25">
      <c r="A466" s="60" t="s">
        <v>43</v>
      </c>
      <c r="B466" s="118" t="str">
        <f>LOOKUP(Table2[[#This Row],[CODIGO]],SITIOS!A$2:A$24,SITIOS!B$2:B$24)</f>
        <v>Planta de tratamiento (Después)</v>
      </c>
      <c r="C466" s="61">
        <v>44109</v>
      </c>
      <c r="D466" s="121" t="str">
        <f t="shared" si="50"/>
        <v>oct-20</v>
      </c>
      <c r="E466" s="246" t="str">
        <f t="shared" si="51"/>
        <v>2020</v>
      </c>
      <c r="F466" s="62">
        <v>0.43055555555555558</v>
      </c>
      <c r="G466" s="63">
        <v>15</v>
      </c>
      <c r="H466" s="63">
        <v>12</v>
      </c>
      <c r="I466" s="63">
        <v>7</v>
      </c>
      <c r="J466" s="63">
        <v>6.8</v>
      </c>
      <c r="K466" s="63">
        <v>7</v>
      </c>
      <c r="L466" s="63">
        <f t="shared" si="52"/>
        <v>6.9</v>
      </c>
      <c r="M466" s="124">
        <f t="shared" si="53"/>
        <v>63.302752293577981</v>
      </c>
      <c r="N466" s="64">
        <v>2</v>
      </c>
      <c r="O466" s="64"/>
      <c r="P466" s="263">
        <f t="shared" si="49"/>
        <v>10</v>
      </c>
      <c r="Q466" s="66">
        <v>85</v>
      </c>
      <c r="R466" s="66">
        <v>50</v>
      </c>
      <c r="S466" s="270">
        <v>1.76</v>
      </c>
      <c r="T466" s="270">
        <v>0.5</v>
      </c>
      <c r="U466" s="62">
        <v>0.44444444444444442</v>
      </c>
      <c r="V466" s="65">
        <v>1</v>
      </c>
      <c r="W466" s="65">
        <v>35</v>
      </c>
      <c r="X466" s="65">
        <v>41</v>
      </c>
      <c r="Y466" s="65">
        <v>10</v>
      </c>
      <c r="Z466" s="65">
        <v>70</v>
      </c>
      <c r="AA466" s="65">
        <v>107</v>
      </c>
      <c r="AB466" s="127">
        <f t="shared" si="54"/>
        <v>6233.3333333333339</v>
      </c>
      <c r="AC466" s="65">
        <v>11</v>
      </c>
      <c r="AD466" s="65">
        <v>55</v>
      </c>
      <c r="AE466" s="65">
        <v>45</v>
      </c>
      <c r="AF466" s="129">
        <f t="shared" si="55"/>
        <v>3700</v>
      </c>
      <c r="AG466" s="129"/>
      <c r="AH466" s="129"/>
      <c r="AI466" s="115" t="s">
        <v>200</v>
      </c>
    </row>
    <row r="467" spans="1:35" ht="12.75" hidden="1" x14ac:dyDescent="0.25">
      <c r="A467" s="60" t="s">
        <v>56</v>
      </c>
      <c r="B467" s="118" t="str">
        <f>LOOKUP(Table2[[#This Row],[CODIGO]],SITIOS!A$2:A$24,SITIOS!B$2:B$24)</f>
        <v>El Recodo (Después del Hospital)</v>
      </c>
      <c r="C467" s="61">
        <v>44109</v>
      </c>
      <c r="D467" s="121" t="str">
        <f t="shared" si="50"/>
        <v>oct-20</v>
      </c>
      <c r="E467" s="246" t="str">
        <f t="shared" si="51"/>
        <v>2020</v>
      </c>
      <c r="F467" s="62">
        <v>0.54861111111111105</v>
      </c>
      <c r="G467" s="63">
        <v>22</v>
      </c>
      <c r="H467" s="63">
        <v>12</v>
      </c>
      <c r="I467" s="63">
        <v>8</v>
      </c>
      <c r="J467" s="63">
        <v>7.2</v>
      </c>
      <c r="K467" s="63">
        <v>7.4</v>
      </c>
      <c r="L467" s="63">
        <f t="shared" si="52"/>
        <v>7.3000000000000007</v>
      </c>
      <c r="M467" s="124">
        <f t="shared" si="53"/>
        <v>66.972477064220186</v>
      </c>
      <c r="N467" s="64">
        <v>1</v>
      </c>
      <c r="O467" s="64"/>
      <c r="P467" s="263">
        <f t="shared" si="49"/>
        <v>5</v>
      </c>
      <c r="Q467" s="66">
        <v>45</v>
      </c>
      <c r="R467" s="66">
        <v>30</v>
      </c>
      <c r="S467" s="270"/>
      <c r="T467" s="270"/>
      <c r="U467" s="62">
        <v>0.5625</v>
      </c>
      <c r="V467" s="65">
        <v>1</v>
      </c>
      <c r="W467" s="65">
        <v>35</v>
      </c>
      <c r="X467" s="65">
        <v>41</v>
      </c>
      <c r="Y467" s="65">
        <v>15</v>
      </c>
      <c r="Z467" s="65">
        <v>7</v>
      </c>
      <c r="AA467" s="65">
        <v>10</v>
      </c>
      <c r="AB467" s="127">
        <f t="shared" si="54"/>
        <v>1066.6666666666665</v>
      </c>
      <c r="AC467" s="65">
        <v>17</v>
      </c>
      <c r="AD467" s="65">
        <v>8</v>
      </c>
      <c r="AE467" s="65">
        <v>8</v>
      </c>
      <c r="AF467" s="129">
        <f t="shared" si="55"/>
        <v>1100</v>
      </c>
      <c r="AG467" s="129"/>
      <c r="AH467" s="129"/>
      <c r="AI467" s="115"/>
    </row>
    <row r="468" spans="1:35" ht="12.75" hidden="1" x14ac:dyDescent="0.25">
      <c r="A468" s="60" t="s">
        <v>194</v>
      </c>
      <c r="B468" s="118" t="str">
        <f>LOOKUP(Table2[[#This Row],[CODIGO]],SITIOS!A$2:A$24,SITIOS!B$2:B$24)</f>
        <v>Humedal</v>
      </c>
      <c r="C468" s="61">
        <v>44109</v>
      </c>
      <c r="D468" s="121" t="str">
        <f t="shared" si="50"/>
        <v>oct-20</v>
      </c>
      <c r="E468" s="246" t="str">
        <f t="shared" si="51"/>
        <v>2020</v>
      </c>
      <c r="F468" s="62">
        <v>0.51736111111111105</v>
      </c>
      <c r="G468" s="63">
        <v>19</v>
      </c>
      <c r="H468" s="63">
        <v>15</v>
      </c>
      <c r="I468" s="63">
        <v>7</v>
      </c>
      <c r="J468" s="63">
        <v>0.2</v>
      </c>
      <c r="K468" s="63">
        <v>0</v>
      </c>
      <c r="L468" s="63">
        <f t="shared" si="52"/>
        <v>0.1</v>
      </c>
      <c r="M468" s="124">
        <f t="shared" si="53"/>
        <v>0.98039215686274528</v>
      </c>
      <c r="N468" s="64">
        <v>2</v>
      </c>
      <c r="O468" s="64"/>
      <c r="P468" s="263">
        <f t="shared" si="49"/>
        <v>10</v>
      </c>
      <c r="Q468" s="66">
        <v>160</v>
      </c>
      <c r="R468" s="66">
        <v>60</v>
      </c>
      <c r="S468" s="270"/>
      <c r="T468" s="270">
        <v>3</v>
      </c>
      <c r="U468" s="62">
        <v>0.53125</v>
      </c>
      <c r="V468" s="65">
        <v>1</v>
      </c>
      <c r="W468" s="65">
        <v>35</v>
      </c>
      <c r="X468" s="65">
        <v>41</v>
      </c>
      <c r="Y468" s="65">
        <v>10</v>
      </c>
      <c r="Z468" s="65">
        <v>14</v>
      </c>
      <c r="AA468" s="65">
        <v>10</v>
      </c>
      <c r="AB468" s="127">
        <f t="shared" si="54"/>
        <v>1133.3333333333335</v>
      </c>
      <c r="AC468" s="65">
        <v>7</v>
      </c>
      <c r="AD468" s="65">
        <v>6</v>
      </c>
      <c r="AE468" s="65">
        <v>8</v>
      </c>
      <c r="AF468" s="129">
        <f t="shared" si="55"/>
        <v>700</v>
      </c>
      <c r="AG468" s="129"/>
      <c r="AH468" s="129"/>
      <c r="AI468" s="115"/>
    </row>
    <row r="469" spans="1:35" ht="12.75" hidden="1" x14ac:dyDescent="0.25">
      <c r="A469" s="60" t="s">
        <v>45</v>
      </c>
      <c r="B469" s="118" t="str">
        <f>LOOKUP(Table2[[#This Row],[CODIGO]],SITIOS!A$2:A$24,SITIOS!B$2:B$24)</f>
        <v>Haba San Lucas 2</v>
      </c>
      <c r="C469" s="61">
        <v>44109</v>
      </c>
      <c r="D469" s="121" t="str">
        <f t="shared" si="50"/>
        <v>oct-20</v>
      </c>
      <c r="E469" s="246" t="str">
        <f t="shared" si="51"/>
        <v>2020</v>
      </c>
      <c r="F469" s="62">
        <v>0.47222222222222227</v>
      </c>
      <c r="G469" s="63">
        <v>15</v>
      </c>
      <c r="H469" s="63">
        <v>13</v>
      </c>
      <c r="I469" s="63">
        <v>8</v>
      </c>
      <c r="J469" s="63">
        <v>7.4</v>
      </c>
      <c r="K469" s="63">
        <v>7.6</v>
      </c>
      <c r="L469" s="63">
        <f t="shared" si="52"/>
        <v>7.5</v>
      </c>
      <c r="M469" s="124">
        <f t="shared" si="53"/>
        <v>70.754716981132077</v>
      </c>
      <c r="N469" s="64">
        <v>2</v>
      </c>
      <c r="O469" s="64"/>
      <c r="P469" s="263">
        <f t="shared" si="49"/>
        <v>10</v>
      </c>
      <c r="Q469" s="66">
        <v>60</v>
      </c>
      <c r="R469" s="66">
        <v>30</v>
      </c>
      <c r="S469" s="270"/>
      <c r="T469" s="270"/>
      <c r="U469" s="62">
        <v>0.4861111111111111</v>
      </c>
      <c r="V469" s="65">
        <v>2</v>
      </c>
      <c r="W469" s="65">
        <v>35</v>
      </c>
      <c r="X469" s="65">
        <v>41</v>
      </c>
      <c r="Y469" s="65">
        <v>3</v>
      </c>
      <c r="Z469" s="65">
        <v>5</v>
      </c>
      <c r="AA469" s="65">
        <v>2</v>
      </c>
      <c r="AB469" s="127">
        <f t="shared" si="54"/>
        <v>166.66666666666669</v>
      </c>
      <c r="AC469" s="65">
        <v>7</v>
      </c>
      <c r="AD469" s="65">
        <v>13</v>
      </c>
      <c r="AE469" s="65">
        <v>12</v>
      </c>
      <c r="AF469" s="129">
        <f t="shared" si="55"/>
        <v>533.33333333333326</v>
      </c>
      <c r="AG469" s="129"/>
      <c r="AH469" s="129"/>
      <c r="AI469" s="115"/>
    </row>
    <row r="470" spans="1:35" ht="12.75" hidden="1" x14ac:dyDescent="0.25">
      <c r="A470" s="60" t="s">
        <v>59</v>
      </c>
      <c r="B470" s="118" t="str">
        <f>LOOKUP(Table2[[#This Row],[CODIGO]],SITIOS!A$2:A$24,SITIOS!B$2:B$24)</f>
        <v>Papa la Providencia 2</v>
      </c>
      <c r="C470" s="61">
        <v>44109</v>
      </c>
      <c r="D470" s="121" t="str">
        <f t="shared" si="50"/>
        <v>oct-20</v>
      </c>
      <c r="E470" s="246" t="str">
        <f t="shared" si="51"/>
        <v>2020</v>
      </c>
      <c r="F470" s="62">
        <v>0.43055555555555558</v>
      </c>
      <c r="G470" s="63">
        <v>16</v>
      </c>
      <c r="H470" s="63">
        <v>12</v>
      </c>
      <c r="I470" s="63">
        <v>7</v>
      </c>
      <c r="J470" s="63">
        <v>6.4</v>
      </c>
      <c r="K470" s="63">
        <v>6.4</v>
      </c>
      <c r="L470" s="63">
        <f t="shared" si="52"/>
        <v>6.4</v>
      </c>
      <c r="M470" s="124">
        <f t="shared" si="53"/>
        <v>58.715596330275233</v>
      </c>
      <c r="N470" s="64">
        <v>1</v>
      </c>
      <c r="O470" s="64"/>
      <c r="P470" s="263">
        <f t="shared" si="49"/>
        <v>5</v>
      </c>
      <c r="Q470" s="66">
        <v>35</v>
      </c>
      <c r="R470" s="66">
        <v>70</v>
      </c>
      <c r="S470" s="270"/>
      <c r="T470" s="270"/>
      <c r="U470" s="62">
        <v>0.4513888888888889</v>
      </c>
      <c r="V470" s="65">
        <v>2</v>
      </c>
      <c r="W470" s="65">
        <v>35</v>
      </c>
      <c r="X470" s="65">
        <v>41</v>
      </c>
      <c r="Y470" s="65">
        <v>1</v>
      </c>
      <c r="Z470" s="65">
        <v>1</v>
      </c>
      <c r="AA470" s="65">
        <v>2</v>
      </c>
      <c r="AB470" s="127">
        <f t="shared" si="54"/>
        <v>66.666666666666657</v>
      </c>
      <c r="AC470" s="65">
        <v>3</v>
      </c>
      <c r="AD470" s="65">
        <v>8</v>
      </c>
      <c r="AE470" s="65">
        <v>11</v>
      </c>
      <c r="AF470" s="129">
        <f t="shared" si="55"/>
        <v>366.66666666666663</v>
      </c>
      <c r="AG470" s="129"/>
      <c r="AH470" s="129"/>
      <c r="AI470" s="115"/>
    </row>
    <row r="471" spans="1:35" ht="12.75" hidden="1" x14ac:dyDescent="0.25">
      <c r="A471" s="60" t="s">
        <v>53</v>
      </c>
      <c r="B471" s="118" t="str">
        <f>LOOKUP(Table2[[#This Row],[CODIGO]],SITIOS!A$2:A$24,SITIOS!B$2:B$24)</f>
        <v>Papa El Potrero 2</v>
      </c>
      <c r="C471" s="61">
        <v>44109</v>
      </c>
      <c r="D471" s="121" t="str">
        <f t="shared" si="50"/>
        <v>oct-20</v>
      </c>
      <c r="E471" s="246" t="str">
        <f t="shared" si="51"/>
        <v>2020</v>
      </c>
      <c r="F471" s="62">
        <v>0.47916666666666669</v>
      </c>
      <c r="G471" s="63">
        <v>17</v>
      </c>
      <c r="H471" s="63">
        <v>11</v>
      </c>
      <c r="I471" s="63">
        <v>7</v>
      </c>
      <c r="J471" s="63">
        <v>7.4</v>
      </c>
      <c r="K471" s="63">
        <v>7.4</v>
      </c>
      <c r="L471" s="63">
        <f t="shared" si="52"/>
        <v>7.4</v>
      </c>
      <c r="M471" s="124">
        <f t="shared" si="53"/>
        <v>66.666666666666671</v>
      </c>
      <c r="N471" s="64">
        <v>1</v>
      </c>
      <c r="O471" s="64"/>
      <c r="P471" s="263">
        <f t="shared" si="49"/>
        <v>5</v>
      </c>
      <c r="Q471" s="66">
        <v>40</v>
      </c>
      <c r="R471" s="66">
        <v>30</v>
      </c>
      <c r="S471" s="270"/>
      <c r="T471" s="270"/>
      <c r="U471" s="62">
        <v>0.5</v>
      </c>
      <c r="V471" s="65">
        <v>2</v>
      </c>
      <c r="W471" s="65">
        <v>35</v>
      </c>
      <c r="X471" s="65">
        <v>41</v>
      </c>
      <c r="Y471" s="65">
        <v>9</v>
      </c>
      <c r="Z471" s="65">
        <v>21</v>
      </c>
      <c r="AA471" s="65">
        <v>22</v>
      </c>
      <c r="AB471" s="127">
        <f t="shared" si="54"/>
        <v>866.66666666666663</v>
      </c>
      <c r="AC471" s="65">
        <v>26</v>
      </c>
      <c r="AD471" s="65">
        <v>37</v>
      </c>
      <c r="AE471" s="65">
        <v>21</v>
      </c>
      <c r="AF471" s="129">
        <f t="shared" si="55"/>
        <v>1400</v>
      </c>
      <c r="AG471" s="129"/>
      <c r="AH471" s="129"/>
      <c r="AI471" s="115"/>
    </row>
    <row r="472" spans="1:35" ht="12.75" hidden="1" x14ac:dyDescent="0.25">
      <c r="A472" s="60" t="s">
        <v>58</v>
      </c>
      <c r="B472" s="118" t="str">
        <f>LOOKUP(Table2[[#This Row],[CODIGO]],SITIOS!A$2:A$24,SITIOS!B$2:B$24)</f>
        <v>Maíz  El Capulín 2</v>
      </c>
      <c r="C472" s="61">
        <v>44109</v>
      </c>
      <c r="D472" s="121" t="str">
        <f t="shared" si="50"/>
        <v>oct-20</v>
      </c>
      <c r="E472" s="246" t="str">
        <f t="shared" si="51"/>
        <v>2020</v>
      </c>
      <c r="F472" s="62">
        <v>0.51388888888888895</v>
      </c>
      <c r="G472" s="63">
        <v>17</v>
      </c>
      <c r="H472" s="63">
        <v>13</v>
      </c>
      <c r="I472" s="63">
        <v>7.5</v>
      </c>
      <c r="J472" s="63">
        <v>9.3000000000000007</v>
      </c>
      <c r="K472" s="63">
        <v>9.4</v>
      </c>
      <c r="L472" s="63">
        <f t="shared" si="52"/>
        <v>9.3500000000000014</v>
      </c>
      <c r="M472" s="124">
        <f t="shared" si="53"/>
        <v>88.207547169811335</v>
      </c>
      <c r="N472" s="64">
        <v>0</v>
      </c>
      <c r="O472" s="64"/>
      <c r="P472" s="263">
        <f t="shared" si="49"/>
        <v>2</v>
      </c>
      <c r="Q472" s="66">
        <v>25</v>
      </c>
      <c r="R472" s="66">
        <v>30</v>
      </c>
      <c r="S472" s="270"/>
      <c r="T472" s="270"/>
      <c r="U472" s="62">
        <v>0.53472222222222221</v>
      </c>
      <c r="V472" s="65">
        <v>2</v>
      </c>
      <c r="W472" s="65">
        <v>35</v>
      </c>
      <c r="X472" s="65">
        <v>41</v>
      </c>
      <c r="Y472" s="65">
        <v>2</v>
      </c>
      <c r="Z472" s="65">
        <v>0</v>
      </c>
      <c r="AA472" s="65">
        <v>1</v>
      </c>
      <c r="AB472" s="127">
        <f t="shared" si="54"/>
        <v>50</v>
      </c>
      <c r="AC472" s="65">
        <v>10</v>
      </c>
      <c r="AD472" s="65">
        <v>25</v>
      </c>
      <c r="AE472" s="65">
        <v>6</v>
      </c>
      <c r="AF472" s="129">
        <f t="shared" si="55"/>
        <v>683.33333333333326</v>
      </c>
      <c r="AG472" s="129"/>
      <c r="AH472" s="129"/>
      <c r="AI472" s="115"/>
    </row>
    <row r="473" spans="1:35" ht="12.75" hidden="1" x14ac:dyDescent="0.25">
      <c r="A473" s="60" t="s">
        <v>51</v>
      </c>
      <c r="B473" s="118" t="str">
        <f>LOOKUP(Table2[[#This Row],[CODIGO]],SITIOS!A$2:A$24,SITIOS!B$2:B$24)</f>
        <v>Maíz Agua Bendita 2</v>
      </c>
      <c r="C473" s="61">
        <v>44109</v>
      </c>
      <c r="D473" s="121" t="str">
        <f t="shared" si="50"/>
        <v>oct-20</v>
      </c>
      <c r="E473" s="246" t="str">
        <f t="shared" si="51"/>
        <v>2020</v>
      </c>
      <c r="F473" s="62">
        <v>0.5625</v>
      </c>
      <c r="G473" s="63">
        <v>14</v>
      </c>
      <c r="H473" s="63">
        <v>13</v>
      </c>
      <c r="I473" s="63">
        <v>7</v>
      </c>
      <c r="J473" s="63">
        <v>7.2</v>
      </c>
      <c r="K473" s="63">
        <v>7.2</v>
      </c>
      <c r="L473" s="63">
        <f t="shared" si="52"/>
        <v>7.2</v>
      </c>
      <c r="M473" s="124">
        <f t="shared" si="53"/>
        <v>67.924528301886795</v>
      </c>
      <c r="N473" s="64">
        <v>2</v>
      </c>
      <c r="O473" s="64"/>
      <c r="P473" s="263">
        <f t="shared" si="49"/>
        <v>10</v>
      </c>
      <c r="Q473" s="66">
        <v>40</v>
      </c>
      <c r="R473" s="66">
        <v>40</v>
      </c>
      <c r="S473" s="270"/>
      <c r="T473" s="270"/>
      <c r="U473" s="62">
        <v>0.58680555555555558</v>
      </c>
      <c r="V473" s="65">
        <v>2</v>
      </c>
      <c r="W473" s="65">
        <v>35</v>
      </c>
      <c r="X473" s="65">
        <v>41</v>
      </c>
      <c r="Y473" s="65">
        <v>0</v>
      </c>
      <c r="Z473" s="65">
        <v>2</v>
      </c>
      <c r="AA473" s="65">
        <v>0</v>
      </c>
      <c r="AB473" s="127">
        <f t="shared" si="54"/>
        <v>33.333333333333329</v>
      </c>
      <c r="AC473" s="65">
        <v>39</v>
      </c>
      <c r="AD473" s="65">
        <v>0</v>
      </c>
      <c r="AE473" s="65">
        <v>3</v>
      </c>
      <c r="AF473" s="129">
        <f t="shared" si="55"/>
        <v>700</v>
      </c>
      <c r="AG473" s="129"/>
      <c r="AH473" s="129"/>
      <c r="AI473" s="115"/>
    </row>
    <row r="474" spans="1:35" ht="12.75" hidden="1" x14ac:dyDescent="0.25">
      <c r="A474" s="60" t="s">
        <v>47</v>
      </c>
      <c r="B474" s="118" t="str">
        <f>LOOKUP(Table2[[#This Row],[CODIGO]],SITIOS!A$2:A$24,SITIOS!B$2:B$24)</f>
        <v>Haba Rincón de Guadalupe 2</v>
      </c>
      <c r="C474" s="61">
        <v>44109</v>
      </c>
      <c r="D474" s="121" t="str">
        <f t="shared" si="50"/>
        <v>oct-20</v>
      </c>
      <c r="E474" s="246" t="str">
        <f t="shared" si="51"/>
        <v>2020</v>
      </c>
      <c r="F474" s="62">
        <v>0.59722222222222221</v>
      </c>
      <c r="G474" s="63">
        <v>19</v>
      </c>
      <c r="H474" s="63">
        <v>13</v>
      </c>
      <c r="I474" s="63">
        <v>7</v>
      </c>
      <c r="J474" s="63">
        <v>7</v>
      </c>
      <c r="K474" s="63">
        <v>7</v>
      </c>
      <c r="L474" s="63">
        <f t="shared" si="52"/>
        <v>7</v>
      </c>
      <c r="M474" s="124">
        <f t="shared" si="53"/>
        <v>66.037735849056617</v>
      </c>
      <c r="N474" s="64">
        <v>1</v>
      </c>
      <c r="O474" s="64"/>
      <c r="P474" s="263">
        <f t="shared" si="49"/>
        <v>5</v>
      </c>
      <c r="Q474" s="66">
        <v>40</v>
      </c>
      <c r="R474" s="66">
        <v>50</v>
      </c>
      <c r="S474" s="270"/>
      <c r="T474" s="270"/>
      <c r="U474" s="62">
        <v>0.62152777777777779</v>
      </c>
      <c r="V474" s="65">
        <v>2</v>
      </c>
      <c r="W474" s="65">
        <v>35</v>
      </c>
      <c r="X474" s="65">
        <v>41</v>
      </c>
      <c r="Y474" s="65">
        <v>1</v>
      </c>
      <c r="Z474" s="65">
        <v>2</v>
      </c>
      <c r="AA474" s="65">
        <v>0</v>
      </c>
      <c r="AB474" s="127">
        <f t="shared" si="54"/>
        <v>50</v>
      </c>
      <c r="AC474" s="65">
        <v>1</v>
      </c>
      <c r="AD474" s="65">
        <v>8</v>
      </c>
      <c r="AE474" s="65">
        <v>13</v>
      </c>
      <c r="AF474" s="129">
        <f t="shared" si="55"/>
        <v>366.66666666666663</v>
      </c>
      <c r="AG474" s="129"/>
      <c r="AH474" s="129"/>
      <c r="AI474" s="115"/>
    </row>
    <row r="475" spans="1:35" ht="12.75" hidden="1" x14ac:dyDescent="0.25">
      <c r="A475" s="60" t="s">
        <v>42</v>
      </c>
      <c r="B475" s="118" t="str">
        <f>LOOKUP(Table2[[#This Row],[CODIGO]],SITIOS!A$2:A$24,SITIOS!B$2:B$24)</f>
        <v>Planta de tratamiento (Antes)</v>
      </c>
      <c r="C475" s="61">
        <v>44144</v>
      </c>
      <c r="D475" s="121" t="str">
        <f t="shared" si="50"/>
        <v>nov-20</v>
      </c>
      <c r="E475" s="246" t="str">
        <f t="shared" si="51"/>
        <v>2020</v>
      </c>
      <c r="F475" s="62">
        <v>0.4236111111111111</v>
      </c>
      <c r="G475" s="63">
        <v>21</v>
      </c>
      <c r="H475" s="63">
        <v>13</v>
      </c>
      <c r="I475" s="63">
        <v>7.5</v>
      </c>
      <c r="J475" s="63">
        <v>6.6</v>
      </c>
      <c r="K475" s="63">
        <v>6.8</v>
      </c>
      <c r="L475" s="63">
        <f t="shared" si="52"/>
        <v>6.6999999999999993</v>
      </c>
      <c r="M475" s="124">
        <f t="shared" si="53"/>
        <v>63.20754716981132</v>
      </c>
      <c r="N475" s="64">
        <v>1</v>
      </c>
      <c r="O475" s="64"/>
      <c r="P475" s="263">
        <f t="shared" si="49"/>
        <v>5</v>
      </c>
      <c r="Q475" s="66">
        <v>50</v>
      </c>
      <c r="R475" s="66">
        <v>30</v>
      </c>
      <c r="S475" s="270">
        <v>4.4000000000000004</v>
      </c>
      <c r="T475" s="270">
        <v>0.5</v>
      </c>
      <c r="U475" s="62">
        <v>0.44444444444444442</v>
      </c>
      <c r="V475" s="65">
        <v>1</v>
      </c>
      <c r="W475" s="65">
        <v>34</v>
      </c>
      <c r="X475" s="65">
        <v>42.5</v>
      </c>
      <c r="Y475" s="65">
        <v>67</v>
      </c>
      <c r="Z475" s="65">
        <v>77</v>
      </c>
      <c r="AA475" s="65">
        <v>60</v>
      </c>
      <c r="AB475" s="127">
        <f t="shared" si="54"/>
        <v>6800</v>
      </c>
      <c r="AC475" s="65">
        <v>4</v>
      </c>
      <c r="AD475" s="65">
        <v>12</v>
      </c>
      <c r="AE475" s="65">
        <v>7</v>
      </c>
      <c r="AF475" s="129">
        <f t="shared" si="55"/>
        <v>766.66666666666674</v>
      </c>
      <c r="AG475" s="129"/>
      <c r="AH475" s="129"/>
      <c r="AI475" s="115"/>
    </row>
    <row r="476" spans="1:35" ht="12.75" hidden="1" x14ac:dyDescent="0.25">
      <c r="A476" s="60" t="s">
        <v>43</v>
      </c>
      <c r="B476" s="118" t="str">
        <f>LOOKUP(Table2[[#This Row],[CODIGO]],SITIOS!A$2:A$24,SITIOS!B$2:B$24)</f>
        <v>Planta de tratamiento (Después)</v>
      </c>
      <c r="C476" s="61">
        <v>44144</v>
      </c>
      <c r="D476" s="121" t="str">
        <f t="shared" si="50"/>
        <v>nov-20</v>
      </c>
      <c r="E476" s="246" t="str">
        <f t="shared" si="51"/>
        <v>2020</v>
      </c>
      <c r="F476" s="62">
        <v>0.44444444444444442</v>
      </c>
      <c r="G476" s="63">
        <v>19</v>
      </c>
      <c r="H476" s="63">
        <v>14</v>
      </c>
      <c r="I476" s="63">
        <v>7.5</v>
      </c>
      <c r="J476" s="63">
        <v>7</v>
      </c>
      <c r="K476" s="63">
        <v>7</v>
      </c>
      <c r="L476" s="63">
        <f t="shared" si="52"/>
        <v>7</v>
      </c>
      <c r="M476" s="124">
        <f t="shared" si="53"/>
        <v>67.307692307692307</v>
      </c>
      <c r="N476" s="64">
        <v>1</v>
      </c>
      <c r="O476" s="64"/>
      <c r="P476" s="263">
        <f t="shared" ref="P476:P507" si="56">IF(N476="MUY TURBIA","MUY TURBIA",IF(N476&gt;0,N476*5,IF(N476="",O476*10,2)))</f>
        <v>5</v>
      </c>
      <c r="Q476" s="66">
        <v>60</v>
      </c>
      <c r="R476" s="66">
        <v>30</v>
      </c>
      <c r="S476" s="270">
        <v>4.4000000000000004</v>
      </c>
      <c r="T476" s="270">
        <v>1</v>
      </c>
      <c r="U476" s="62">
        <v>0.46527777777777773</v>
      </c>
      <c r="V476" s="65">
        <v>1</v>
      </c>
      <c r="W476" s="65">
        <v>34</v>
      </c>
      <c r="X476" s="65">
        <v>42.5</v>
      </c>
      <c r="Y476" s="65">
        <v>47</v>
      </c>
      <c r="Z476" s="65">
        <v>64</v>
      </c>
      <c r="AA476" s="65">
        <v>42</v>
      </c>
      <c r="AB476" s="127">
        <f t="shared" si="54"/>
        <v>5100</v>
      </c>
      <c r="AC476" s="65">
        <v>10</v>
      </c>
      <c r="AD476" s="65">
        <v>12</v>
      </c>
      <c r="AE476" s="65">
        <v>6</v>
      </c>
      <c r="AF476" s="129">
        <f t="shared" si="55"/>
        <v>933.33333333333337</v>
      </c>
      <c r="AG476" s="129"/>
      <c r="AH476" s="129"/>
      <c r="AI476" s="115"/>
    </row>
    <row r="477" spans="1:35" ht="12.75" hidden="1" x14ac:dyDescent="0.25">
      <c r="A477" s="60" t="s">
        <v>56</v>
      </c>
      <c r="B477" s="118" t="str">
        <f>LOOKUP(Table2[[#This Row],[CODIGO]],SITIOS!A$2:A$24,SITIOS!B$2:B$24)</f>
        <v>El Recodo (Después del Hospital)</v>
      </c>
      <c r="C477" s="61">
        <v>44144</v>
      </c>
      <c r="D477" s="121" t="str">
        <f t="shared" si="50"/>
        <v>nov-20</v>
      </c>
      <c r="E477" s="246" t="str">
        <f t="shared" si="51"/>
        <v>2020</v>
      </c>
      <c r="F477" s="62">
        <v>0.58333333333333337</v>
      </c>
      <c r="G477" s="63">
        <v>20</v>
      </c>
      <c r="H477" s="63">
        <v>14</v>
      </c>
      <c r="I477" s="63">
        <v>7.5</v>
      </c>
      <c r="J477" s="63">
        <v>6.8</v>
      </c>
      <c r="K477" s="63">
        <v>6.8</v>
      </c>
      <c r="L477" s="63">
        <f t="shared" si="52"/>
        <v>6.8</v>
      </c>
      <c r="M477" s="124">
        <f t="shared" si="53"/>
        <v>65.384615384615387</v>
      </c>
      <c r="N477" s="64">
        <v>1</v>
      </c>
      <c r="O477" s="64"/>
      <c r="P477" s="263">
        <f t="shared" si="56"/>
        <v>5</v>
      </c>
      <c r="Q477" s="66">
        <v>55</v>
      </c>
      <c r="R477" s="66">
        <v>30</v>
      </c>
      <c r="S477" s="270"/>
      <c r="T477" s="270"/>
      <c r="U477" s="62">
        <v>0.59722222222222221</v>
      </c>
      <c r="V477" s="65">
        <v>1</v>
      </c>
      <c r="W477" s="65">
        <v>34</v>
      </c>
      <c r="X477" s="65">
        <v>42.5</v>
      </c>
      <c r="Y477" s="65">
        <v>1</v>
      </c>
      <c r="Z477" s="65">
        <v>2</v>
      </c>
      <c r="AA477" s="65">
        <v>5</v>
      </c>
      <c r="AB477" s="127">
        <f t="shared" si="54"/>
        <v>266.66666666666663</v>
      </c>
      <c r="AC477" s="65">
        <v>5</v>
      </c>
      <c r="AD477" s="65">
        <v>3</v>
      </c>
      <c r="AE477" s="65">
        <v>10</v>
      </c>
      <c r="AF477" s="129">
        <f t="shared" si="55"/>
        <v>600</v>
      </c>
      <c r="AG477" s="129"/>
      <c r="AH477" s="129"/>
      <c r="AI477" s="115"/>
    </row>
    <row r="478" spans="1:35" ht="12.75" hidden="1" x14ac:dyDescent="0.25">
      <c r="A478" s="60" t="s">
        <v>194</v>
      </c>
      <c r="B478" s="118" t="str">
        <f>LOOKUP(Table2[[#This Row],[CODIGO]],SITIOS!A$2:A$24,SITIOS!B$2:B$24)</f>
        <v>Humedal</v>
      </c>
      <c r="C478" s="61">
        <v>44144</v>
      </c>
      <c r="D478" s="121" t="str">
        <f t="shared" si="50"/>
        <v>nov-20</v>
      </c>
      <c r="E478" s="246" t="str">
        <f t="shared" si="51"/>
        <v>2020</v>
      </c>
      <c r="F478" s="62">
        <v>0.5625</v>
      </c>
      <c r="G478" s="63">
        <v>22</v>
      </c>
      <c r="H478" s="63">
        <v>13</v>
      </c>
      <c r="I478" s="63">
        <v>7</v>
      </c>
      <c r="J478" s="63">
        <v>0.6</v>
      </c>
      <c r="K478" s="63">
        <v>0.8</v>
      </c>
      <c r="L478" s="63">
        <f t="shared" si="52"/>
        <v>0.7</v>
      </c>
      <c r="M478" s="124">
        <f t="shared" si="53"/>
        <v>6.6037735849056602</v>
      </c>
      <c r="N478" s="64">
        <v>2</v>
      </c>
      <c r="O478" s="64"/>
      <c r="P478" s="263">
        <f t="shared" si="56"/>
        <v>10</v>
      </c>
      <c r="Q478" s="66">
        <v>170</v>
      </c>
      <c r="R478" s="66">
        <v>80</v>
      </c>
      <c r="S478" s="270">
        <v>0</v>
      </c>
      <c r="T478" s="270">
        <v>3</v>
      </c>
      <c r="U478" s="62">
        <v>0.57638888888888895</v>
      </c>
      <c r="V478" s="65">
        <v>1</v>
      </c>
      <c r="W478" s="65">
        <v>34</v>
      </c>
      <c r="X478" s="65">
        <v>42.5</v>
      </c>
      <c r="Y478" s="65">
        <v>1</v>
      </c>
      <c r="Z478" s="65">
        <v>0</v>
      </c>
      <c r="AA478" s="65">
        <v>0</v>
      </c>
      <c r="AB478" s="127">
        <f t="shared" si="54"/>
        <v>33.333333333333329</v>
      </c>
      <c r="AC478" s="65">
        <v>8</v>
      </c>
      <c r="AD478" s="65">
        <v>9</v>
      </c>
      <c r="AE478" s="65">
        <v>12</v>
      </c>
      <c r="AF478" s="129">
        <f t="shared" si="55"/>
        <v>966.66666666666663</v>
      </c>
      <c r="AG478" s="129"/>
      <c r="AH478" s="129"/>
      <c r="AI478" s="115"/>
    </row>
    <row r="479" spans="1:35" ht="12.75" hidden="1" x14ac:dyDescent="0.25">
      <c r="A479" s="60" t="s">
        <v>45</v>
      </c>
      <c r="B479" s="118" t="str">
        <f>LOOKUP(Table2[[#This Row],[CODIGO]],SITIOS!A$2:A$24,SITIOS!B$2:B$24)</f>
        <v>Haba San Lucas 2</v>
      </c>
      <c r="C479" s="61">
        <v>44144</v>
      </c>
      <c r="D479" s="121" t="str">
        <f t="shared" si="50"/>
        <v>nov-20</v>
      </c>
      <c r="E479" s="246" t="str">
        <f t="shared" si="51"/>
        <v>2020</v>
      </c>
      <c r="F479" s="62">
        <v>0.52777777777777779</v>
      </c>
      <c r="G479" s="63">
        <v>17</v>
      </c>
      <c r="H479" s="63">
        <v>14</v>
      </c>
      <c r="I479" s="63">
        <v>8.5</v>
      </c>
      <c r="J479" s="63">
        <v>7</v>
      </c>
      <c r="K479" s="63">
        <v>7.4</v>
      </c>
      <c r="L479" s="63">
        <f t="shared" si="52"/>
        <v>7.2</v>
      </c>
      <c r="M479" s="124">
        <f t="shared" si="53"/>
        <v>69.230769230769226</v>
      </c>
      <c r="N479" s="64">
        <v>1</v>
      </c>
      <c r="O479" s="64"/>
      <c r="P479" s="263">
        <f t="shared" si="56"/>
        <v>5</v>
      </c>
      <c r="Q479" s="66">
        <v>50</v>
      </c>
      <c r="R479" s="66">
        <v>3</v>
      </c>
      <c r="S479" s="270"/>
      <c r="T479" s="270"/>
      <c r="U479" s="62">
        <v>0.54166666666666663</v>
      </c>
      <c r="V479" s="65">
        <v>2</v>
      </c>
      <c r="W479" s="65">
        <v>34</v>
      </c>
      <c r="X479" s="65">
        <v>42.5</v>
      </c>
      <c r="Y479" s="65">
        <v>18</v>
      </c>
      <c r="Z479" s="65">
        <v>12</v>
      </c>
      <c r="AA479" s="65">
        <v>9</v>
      </c>
      <c r="AB479" s="127">
        <f t="shared" si="54"/>
        <v>650</v>
      </c>
      <c r="AC479" s="65">
        <v>15</v>
      </c>
      <c r="AD479" s="65">
        <v>6</v>
      </c>
      <c r="AE479" s="65">
        <v>10</v>
      </c>
      <c r="AF479" s="129">
        <f t="shared" si="55"/>
        <v>516.66666666666674</v>
      </c>
      <c r="AG479" s="129"/>
      <c r="AH479" s="129"/>
      <c r="AI479" s="115"/>
    </row>
    <row r="480" spans="1:35" ht="12.75" hidden="1" x14ac:dyDescent="0.25">
      <c r="A480" s="60" t="s">
        <v>59</v>
      </c>
      <c r="B480" s="118" t="str">
        <f>LOOKUP(Table2[[#This Row],[CODIGO]],SITIOS!A$2:A$24,SITIOS!B$2:B$24)</f>
        <v>Papa la Providencia 2</v>
      </c>
      <c r="C480" s="61">
        <v>44144</v>
      </c>
      <c r="D480" s="121" t="str">
        <f t="shared" si="50"/>
        <v>nov-20</v>
      </c>
      <c r="E480" s="246" t="str">
        <f t="shared" si="51"/>
        <v>2020</v>
      </c>
      <c r="F480" s="62">
        <v>0.36805555555555558</v>
      </c>
      <c r="G480" s="63">
        <v>14</v>
      </c>
      <c r="H480" s="63">
        <v>9</v>
      </c>
      <c r="I480" s="63">
        <v>6.5</v>
      </c>
      <c r="J480" s="63">
        <v>1.2</v>
      </c>
      <c r="K480" s="63">
        <v>1.2</v>
      </c>
      <c r="L480" s="63">
        <f t="shared" si="52"/>
        <v>1.2</v>
      </c>
      <c r="M480" s="124">
        <f t="shared" si="53"/>
        <v>10.344827586206897</v>
      </c>
      <c r="N480" s="64">
        <v>2</v>
      </c>
      <c r="O480" s="64"/>
      <c r="P480" s="263">
        <f t="shared" si="56"/>
        <v>10</v>
      </c>
      <c r="Q480" s="66">
        <v>50</v>
      </c>
      <c r="R480" s="66">
        <v>50</v>
      </c>
      <c r="S480" s="270"/>
      <c r="T480" s="270"/>
      <c r="U480" s="62">
        <v>0.3923611111111111</v>
      </c>
      <c r="V480" s="65">
        <v>2</v>
      </c>
      <c r="W480" s="65">
        <v>34</v>
      </c>
      <c r="X480" s="65">
        <v>42.5</v>
      </c>
      <c r="Y480" s="65">
        <v>0</v>
      </c>
      <c r="Z480" s="65">
        <v>0</v>
      </c>
      <c r="AA480" s="65">
        <v>0</v>
      </c>
      <c r="AB480" s="127">
        <f t="shared" si="54"/>
        <v>0</v>
      </c>
      <c r="AC480" s="65">
        <v>1</v>
      </c>
      <c r="AD480" s="65">
        <v>7</v>
      </c>
      <c r="AE480" s="65">
        <v>6</v>
      </c>
      <c r="AF480" s="129">
        <f t="shared" si="55"/>
        <v>233.33333333333334</v>
      </c>
      <c r="AG480" s="129"/>
      <c r="AH480" s="129"/>
      <c r="AI480" s="115"/>
    </row>
    <row r="481" spans="1:35" ht="12.75" hidden="1" x14ac:dyDescent="0.25">
      <c r="A481" s="60" t="s">
        <v>53</v>
      </c>
      <c r="B481" s="118" t="str">
        <f>LOOKUP(Table2[[#This Row],[CODIGO]],SITIOS!A$2:A$24,SITIOS!B$2:B$24)</f>
        <v>Papa El Potrero 2</v>
      </c>
      <c r="C481" s="61">
        <v>44144</v>
      </c>
      <c r="D481" s="121" t="str">
        <f t="shared" si="50"/>
        <v>nov-20</v>
      </c>
      <c r="E481" s="246" t="str">
        <f t="shared" si="51"/>
        <v>2020</v>
      </c>
      <c r="F481" s="62">
        <v>0.40833333333333338</v>
      </c>
      <c r="G481" s="63">
        <v>16</v>
      </c>
      <c r="H481" s="63">
        <v>10</v>
      </c>
      <c r="I481" s="63">
        <v>7</v>
      </c>
      <c r="J481" s="63">
        <v>7.4</v>
      </c>
      <c r="K481" s="63">
        <v>7.4</v>
      </c>
      <c r="L481" s="63">
        <f t="shared" si="52"/>
        <v>7.4</v>
      </c>
      <c r="M481" s="124">
        <f t="shared" si="53"/>
        <v>65.486725663716811</v>
      </c>
      <c r="N481" s="64">
        <v>1</v>
      </c>
      <c r="O481" s="64"/>
      <c r="P481" s="263">
        <f t="shared" si="56"/>
        <v>5</v>
      </c>
      <c r="Q481" s="66">
        <v>45</v>
      </c>
      <c r="R481" s="66">
        <v>50</v>
      </c>
      <c r="S481" s="270"/>
      <c r="T481" s="270"/>
      <c r="U481" s="62">
        <v>0.43402777777777773</v>
      </c>
      <c r="V481" s="65">
        <v>2</v>
      </c>
      <c r="W481" s="65">
        <v>34</v>
      </c>
      <c r="X481" s="65">
        <v>42.5</v>
      </c>
      <c r="Y481" s="65">
        <v>0</v>
      </c>
      <c r="Z481" s="65">
        <v>0</v>
      </c>
      <c r="AA481" s="65">
        <v>5</v>
      </c>
      <c r="AB481" s="127">
        <f t="shared" si="54"/>
        <v>83.333333333333343</v>
      </c>
      <c r="AC481" s="65">
        <v>30</v>
      </c>
      <c r="AD481" s="65">
        <v>75</v>
      </c>
      <c r="AE481" s="65">
        <v>10</v>
      </c>
      <c r="AF481" s="129">
        <f t="shared" si="55"/>
        <v>1916.6666666666667</v>
      </c>
      <c r="AG481" s="129"/>
      <c r="AH481" s="129"/>
      <c r="AI481" s="115"/>
    </row>
    <row r="482" spans="1:35" ht="12.75" hidden="1" x14ac:dyDescent="0.25">
      <c r="A482" s="60" t="s">
        <v>58</v>
      </c>
      <c r="B482" s="118" t="str">
        <f>LOOKUP(Table2[[#This Row],[CODIGO]],SITIOS!A$2:A$24,SITIOS!B$2:B$24)</f>
        <v>Maíz  El Capulín 2</v>
      </c>
      <c r="C482" s="61">
        <v>44144</v>
      </c>
      <c r="D482" s="121" t="str">
        <f t="shared" si="50"/>
        <v>nov-20</v>
      </c>
      <c r="E482" s="246" t="str">
        <f t="shared" si="51"/>
        <v>2020</v>
      </c>
      <c r="F482" s="62">
        <v>0.49305555555555558</v>
      </c>
      <c r="G482" s="63">
        <v>15</v>
      </c>
      <c r="H482" s="63">
        <v>11</v>
      </c>
      <c r="I482" s="63">
        <v>7</v>
      </c>
      <c r="J482" s="63">
        <v>8.6</v>
      </c>
      <c r="K482" s="63">
        <v>8.6</v>
      </c>
      <c r="L482" s="63">
        <f t="shared" si="52"/>
        <v>8.6</v>
      </c>
      <c r="M482" s="124">
        <f t="shared" si="53"/>
        <v>77.477477477477478</v>
      </c>
      <c r="N482" s="64">
        <v>0</v>
      </c>
      <c r="O482" s="64"/>
      <c r="P482" s="263">
        <f t="shared" si="56"/>
        <v>2</v>
      </c>
      <c r="Q482" s="66">
        <v>35</v>
      </c>
      <c r="R482" s="66">
        <v>70</v>
      </c>
      <c r="S482" s="270"/>
      <c r="T482" s="270"/>
      <c r="U482" s="62">
        <v>0.51736111111111105</v>
      </c>
      <c r="V482" s="65">
        <v>2</v>
      </c>
      <c r="W482" s="65">
        <v>34</v>
      </c>
      <c r="X482" s="65">
        <v>42.5</v>
      </c>
      <c r="Y482" s="65">
        <v>1</v>
      </c>
      <c r="Z482" s="65">
        <v>0</v>
      </c>
      <c r="AA482" s="65">
        <v>0</v>
      </c>
      <c r="AB482" s="127">
        <f t="shared" si="54"/>
        <v>16.666666666666664</v>
      </c>
      <c r="AC482" s="65">
        <v>1</v>
      </c>
      <c r="AD482" s="65">
        <v>5</v>
      </c>
      <c r="AE482" s="65">
        <v>6</v>
      </c>
      <c r="AF482" s="129">
        <f t="shared" si="55"/>
        <v>200</v>
      </c>
      <c r="AG482" s="129"/>
      <c r="AH482" s="129"/>
      <c r="AI482" s="115"/>
    </row>
    <row r="483" spans="1:35" ht="12.75" hidden="1" x14ac:dyDescent="0.25">
      <c r="A483" s="60" t="s">
        <v>51</v>
      </c>
      <c r="B483" s="118" t="str">
        <f>LOOKUP(Table2[[#This Row],[CODIGO]],SITIOS!A$2:A$24,SITIOS!B$2:B$24)</f>
        <v>Maíz Agua Bendita 2</v>
      </c>
      <c r="C483" s="61">
        <v>44144</v>
      </c>
      <c r="D483" s="121" t="str">
        <f t="shared" si="50"/>
        <v>nov-20</v>
      </c>
      <c r="E483" s="246" t="str">
        <f t="shared" si="51"/>
        <v>2020</v>
      </c>
      <c r="F483" s="62">
        <v>0.54861111111111105</v>
      </c>
      <c r="G483" s="63">
        <v>11</v>
      </c>
      <c r="H483" s="63">
        <v>9</v>
      </c>
      <c r="I483" s="63">
        <v>7</v>
      </c>
      <c r="J483" s="63">
        <v>6.6</v>
      </c>
      <c r="K483" s="63">
        <v>6.4</v>
      </c>
      <c r="L483" s="63">
        <f t="shared" si="52"/>
        <v>6.5</v>
      </c>
      <c r="M483" s="124">
        <f t="shared" si="53"/>
        <v>56.034482758620697</v>
      </c>
      <c r="N483" s="64">
        <v>1</v>
      </c>
      <c r="O483" s="64"/>
      <c r="P483" s="263">
        <f t="shared" si="56"/>
        <v>5</v>
      </c>
      <c r="Q483" s="66">
        <v>35</v>
      </c>
      <c r="R483" s="66">
        <v>50</v>
      </c>
      <c r="S483" s="270"/>
      <c r="T483" s="270"/>
      <c r="U483" s="62">
        <v>0.56597222222222221</v>
      </c>
      <c r="V483" s="65">
        <v>2</v>
      </c>
      <c r="W483" s="65">
        <v>34</v>
      </c>
      <c r="X483" s="65">
        <v>42.5</v>
      </c>
      <c r="Y483" s="65">
        <v>0</v>
      </c>
      <c r="Z483" s="65">
        <v>1</v>
      </c>
      <c r="AA483" s="65">
        <v>1</v>
      </c>
      <c r="AB483" s="127">
        <f t="shared" si="54"/>
        <v>33.333333333333329</v>
      </c>
      <c r="AC483" s="65">
        <v>6</v>
      </c>
      <c r="AD483" s="65">
        <v>6</v>
      </c>
      <c r="AE483" s="65">
        <v>5</v>
      </c>
      <c r="AF483" s="129">
        <f t="shared" si="55"/>
        <v>283.33333333333337</v>
      </c>
      <c r="AG483" s="129"/>
      <c r="AH483" s="129"/>
      <c r="AI483" s="115"/>
    </row>
    <row r="484" spans="1:35" ht="12.75" hidden="1" x14ac:dyDescent="0.25">
      <c r="A484" s="60" t="s">
        <v>47</v>
      </c>
      <c r="B484" s="118" t="str">
        <f>LOOKUP(Table2[[#This Row],[CODIGO]],SITIOS!A$2:A$24,SITIOS!B$2:B$24)</f>
        <v>Haba Rincón de Guadalupe 2</v>
      </c>
      <c r="C484" s="61">
        <v>44144</v>
      </c>
      <c r="D484" s="121" t="str">
        <f t="shared" si="50"/>
        <v>nov-20</v>
      </c>
      <c r="E484" s="246" t="str">
        <f t="shared" si="51"/>
        <v>2020</v>
      </c>
      <c r="F484" s="62">
        <v>0.57986111111111105</v>
      </c>
      <c r="G484" s="63">
        <v>15</v>
      </c>
      <c r="H484" s="63">
        <v>13</v>
      </c>
      <c r="I484" s="63">
        <v>7</v>
      </c>
      <c r="J484" s="63">
        <v>7</v>
      </c>
      <c r="K484" s="63">
        <v>7</v>
      </c>
      <c r="L484" s="63">
        <f t="shared" si="52"/>
        <v>7</v>
      </c>
      <c r="M484" s="124">
        <f t="shared" si="53"/>
        <v>66.037735849056617</v>
      </c>
      <c r="N484" s="64">
        <v>0</v>
      </c>
      <c r="O484" s="64"/>
      <c r="P484" s="263">
        <f t="shared" si="56"/>
        <v>2</v>
      </c>
      <c r="Q484" s="66">
        <v>45</v>
      </c>
      <c r="R484" s="66">
        <v>80</v>
      </c>
      <c r="S484" s="270"/>
      <c r="T484" s="270"/>
      <c r="U484" s="62">
        <v>0.60069444444444442</v>
      </c>
      <c r="V484" s="65">
        <v>2</v>
      </c>
      <c r="W484" s="65">
        <v>34</v>
      </c>
      <c r="X484" s="65">
        <v>42.5</v>
      </c>
      <c r="Y484" s="65">
        <v>0</v>
      </c>
      <c r="Z484" s="65">
        <v>2</v>
      </c>
      <c r="AA484" s="65">
        <v>0</v>
      </c>
      <c r="AB484" s="127">
        <f t="shared" si="54"/>
        <v>33.333333333333329</v>
      </c>
      <c r="AC484" s="65">
        <v>40</v>
      </c>
      <c r="AD484" s="65">
        <v>4</v>
      </c>
      <c r="AE484" s="65">
        <v>11</v>
      </c>
      <c r="AF484" s="129">
        <f t="shared" si="55"/>
        <v>916.66666666666663</v>
      </c>
      <c r="AG484" s="129"/>
      <c r="AH484" s="129"/>
      <c r="AI484" s="115"/>
    </row>
    <row r="485" spans="1:35" ht="12.75" hidden="1" x14ac:dyDescent="0.25">
      <c r="A485" s="60" t="s">
        <v>205</v>
      </c>
      <c r="B485" s="118" t="str">
        <f>LOOKUP(Table2[[#This Row],[CODIGO]],SITIOS!A$2:A$24,SITIOS!B$2:B$24)</f>
        <v>Manantial San Pedro</v>
      </c>
      <c r="C485" s="61">
        <v>44144</v>
      </c>
      <c r="D485" s="121" t="str">
        <f t="shared" si="50"/>
        <v>nov-20</v>
      </c>
      <c r="E485" s="246" t="str">
        <f t="shared" si="51"/>
        <v>2020</v>
      </c>
      <c r="F485" s="62">
        <v>0.47916666666666669</v>
      </c>
      <c r="G485" s="63">
        <v>19</v>
      </c>
      <c r="H485" s="63">
        <v>13</v>
      </c>
      <c r="I485" s="63">
        <v>7</v>
      </c>
      <c r="J485" s="63">
        <v>0</v>
      </c>
      <c r="K485" s="63">
        <v>0</v>
      </c>
      <c r="L485" s="63">
        <f t="shared" si="52"/>
        <v>0</v>
      </c>
      <c r="M485" s="124">
        <f t="shared" si="53"/>
        <v>0</v>
      </c>
      <c r="N485" s="64"/>
      <c r="O485" s="64">
        <v>5</v>
      </c>
      <c r="P485" s="263">
        <f t="shared" si="56"/>
        <v>50</v>
      </c>
      <c r="Q485" s="66">
        <v>180</v>
      </c>
      <c r="R485" s="66">
        <v>30</v>
      </c>
      <c r="S485" s="270">
        <v>0</v>
      </c>
      <c r="T485" s="270">
        <v>0</v>
      </c>
      <c r="U485" s="62">
        <v>0.50694444444444442</v>
      </c>
      <c r="V485" s="65">
        <v>1</v>
      </c>
      <c r="W485" s="65">
        <v>34</v>
      </c>
      <c r="X485" s="65">
        <v>42.5</v>
      </c>
      <c r="Y485" s="65">
        <v>250</v>
      </c>
      <c r="Z485" s="65">
        <v>250</v>
      </c>
      <c r="AA485" s="65">
        <v>250</v>
      </c>
      <c r="AB485" s="127">
        <f t="shared" si="54"/>
        <v>25000</v>
      </c>
      <c r="AC485" s="65">
        <v>0</v>
      </c>
      <c r="AD485" s="65">
        <v>0</v>
      </c>
      <c r="AE485" s="65">
        <v>0</v>
      </c>
      <c r="AF485" s="129">
        <f t="shared" si="55"/>
        <v>0</v>
      </c>
      <c r="AG485" s="129"/>
      <c r="AH485" s="129"/>
      <c r="AI485" s="115"/>
    </row>
    <row r="486" spans="1:35" ht="12.75" hidden="1" x14ac:dyDescent="0.25">
      <c r="A486" s="60" t="s">
        <v>42</v>
      </c>
      <c r="B486" s="118" t="str">
        <f>LOOKUP(Table2[[#This Row],[CODIGO]],SITIOS!A$2:A$24,SITIOS!B$2:B$24)</f>
        <v>Planta de tratamiento (Antes)</v>
      </c>
      <c r="C486" s="61">
        <v>44172</v>
      </c>
      <c r="D486" s="121" t="str">
        <f t="shared" si="50"/>
        <v>dic-20</v>
      </c>
      <c r="E486" s="246" t="str">
        <f t="shared" si="51"/>
        <v>2020</v>
      </c>
      <c r="F486" s="62">
        <v>0.3923611111111111</v>
      </c>
      <c r="G486" s="63">
        <v>14</v>
      </c>
      <c r="H486" s="63">
        <v>12</v>
      </c>
      <c r="I486" s="63">
        <v>7</v>
      </c>
      <c r="J486" s="63">
        <v>7</v>
      </c>
      <c r="K486" s="63">
        <v>7</v>
      </c>
      <c r="L486" s="63">
        <f t="shared" si="52"/>
        <v>7</v>
      </c>
      <c r="M486" s="124">
        <f t="shared" si="53"/>
        <v>64.220183486238525</v>
      </c>
      <c r="N486" s="64">
        <v>1</v>
      </c>
      <c r="O486" s="64"/>
      <c r="P486" s="263">
        <f t="shared" si="56"/>
        <v>5</v>
      </c>
      <c r="Q486" s="66">
        <v>70</v>
      </c>
      <c r="R486" s="66">
        <v>30</v>
      </c>
      <c r="S486" s="270">
        <v>1.76</v>
      </c>
      <c r="T486" s="270">
        <v>0.4</v>
      </c>
      <c r="U486" s="62">
        <v>0.4201388888888889</v>
      </c>
      <c r="V486" s="65">
        <v>1</v>
      </c>
      <c r="W486" s="65">
        <v>33</v>
      </c>
      <c r="X486" s="65">
        <v>41</v>
      </c>
      <c r="Y486" s="65">
        <v>39</v>
      </c>
      <c r="Z486" s="65">
        <v>22</v>
      </c>
      <c r="AA486" s="65">
        <v>47</v>
      </c>
      <c r="AB486" s="127">
        <f t="shared" si="54"/>
        <v>3600</v>
      </c>
      <c r="AC486" s="65">
        <v>13</v>
      </c>
      <c r="AD486" s="65">
        <v>9</v>
      </c>
      <c r="AE486" s="65">
        <v>12</v>
      </c>
      <c r="AF486" s="129">
        <f t="shared" si="55"/>
        <v>1133.3333333333335</v>
      </c>
      <c r="AG486" s="129"/>
      <c r="AH486" s="129"/>
      <c r="AI486" s="115"/>
    </row>
    <row r="487" spans="1:35" ht="12.75" hidden="1" x14ac:dyDescent="0.25">
      <c r="A487" s="60" t="s">
        <v>43</v>
      </c>
      <c r="B487" s="118" t="str">
        <f>LOOKUP(Table2[[#This Row],[CODIGO]],SITIOS!A$2:A$24,SITIOS!B$2:B$24)</f>
        <v>Planta de tratamiento (Después)</v>
      </c>
      <c r="C487" s="61">
        <v>44172</v>
      </c>
      <c r="D487" s="121" t="str">
        <f t="shared" si="50"/>
        <v>dic-20</v>
      </c>
      <c r="E487" s="246" t="str">
        <f t="shared" si="51"/>
        <v>2020</v>
      </c>
      <c r="F487" s="62">
        <v>0.4236111111111111</v>
      </c>
      <c r="G487" s="63">
        <v>17</v>
      </c>
      <c r="H487" s="63">
        <v>14</v>
      </c>
      <c r="I487" s="63">
        <v>7.5</v>
      </c>
      <c r="J487" s="63">
        <v>7.2</v>
      </c>
      <c r="K487" s="63">
        <v>7.2</v>
      </c>
      <c r="L487" s="63">
        <f t="shared" si="52"/>
        <v>7.2</v>
      </c>
      <c r="M487" s="124">
        <f t="shared" si="53"/>
        <v>69.230769230769226</v>
      </c>
      <c r="N487" s="64">
        <v>1</v>
      </c>
      <c r="O487" s="64"/>
      <c r="P487" s="263">
        <f t="shared" si="56"/>
        <v>5</v>
      </c>
      <c r="Q487" s="66">
        <v>75</v>
      </c>
      <c r="R487" s="66">
        <v>40</v>
      </c>
      <c r="S487" s="270">
        <v>1.76</v>
      </c>
      <c r="T487" s="270">
        <v>0.4</v>
      </c>
      <c r="U487" s="62">
        <v>0.44444444444444442</v>
      </c>
      <c r="V487" s="65">
        <v>1</v>
      </c>
      <c r="W487" s="65">
        <v>33</v>
      </c>
      <c r="X487" s="65">
        <v>41</v>
      </c>
      <c r="Y487" s="65">
        <v>83</v>
      </c>
      <c r="Z487" s="65">
        <v>88</v>
      </c>
      <c r="AA487" s="65">
        <v>100</v>
      </c>
      <c r="AB487" s="127">
        <f t="shared" si="54"/>
        <v>9033.3333333333321</v>
      </c>
      <c r="AC487" s="65">
        <v>25</v>
      </c>
      <c r="AD487" s="65">
        <v>24</v>
      </c>
      <c r="AE487" s="65">
        <v>20</v>
      </c>
      <c r="AF487" s="129">
        <f t="shared" si="55"/>
        <v>2300</v>
      </c>
      <c r="AG487" s="129"/>
      <c r="AH487" s="129"/>
      <c r="AI487" s="115"/>
    </row>
    <row r="488" spans="1:35" ht="12.75" hidden="1" x14ac:dyDescent="0.25">
      <c r="A488" s="60" t="s">
        <v>56</v>
      </c>
      <c r="B488" s="118" t="str">
        <f>LOOKUP(Table2[[#This Row],[CODIGO]],SITIOS!A$2:A$24,SITIOS!B$2:B$24)</f>
        <v>El Recodo (Después del Hospital)</v>
      </c>
      <c r="C488" s="61">
        <v>44172</v>
      </c>
      <c r="D488" s="121" t="str">
        <f t="shared" si="50"/>
        <v>dic-20</v>
      </c>
      <c r="E488" s="246" t="str">
        <f t="shared" si="51"/>
        <v>2020</v>
      </c>
      <c r="F488" s="62">
        <v>0.56597222222222221</v>
      </c>
      <c r="G488" s="63">
        <v>17</v>
      </c>
      <c r="H488" s="63">
        <v>13</v>
      </c>
      <c r="I488" s="63">
        <v>8</v>
      </c>
      <c r="J488" s="63">
        <v>7.2</v>
      </c>
      <c r="K488" s="63">
        <v>7.2</v>
      </c>
      <c r="L488" s="63">
        <f t="shared" si="52"/>
        <v>7.2</v>
      </c>
      <c r="M488" s="124">
        <f t="shared" si="53"/>
        <v>67.924528301886795</v>
      </c>
      <c r="N488" s="64">
        <v>1</v>
      </c>
      <c r="O488" s="64"/>
      <c r="P488" s="263">
        <f t="shared" si="56"/>
        <v>5</v>
      </c>
      <c r="Q488" s="66">
        <v>60</v>
      </c>
      <c r="R488" s="66">
        <v>30</v>
      </c>
      <c r="S488" s="270"/>
      <c r="T488" s="270"/>
      <c r="U488" s="62">
        <v>0.57986111111111105</v>
      </c>
      <c r="V488" s="65">
        <v>1</v>
      </c>
      <c r="W488" s="65">
        <v>33</v>
      </c>
      <c r="X488" s="65">
        <v>41</v>
      </c>
      <c r="Y488" s="65">
        <v>2</v>
      </c>
      <c r="Z488" s="65">
        <v>0</v>
      </c>
      <c r="AA488" s="65">
        <v>0</v>
      </c>
      <c r="AB488" s="127">
        <f t="shared" si="54"/>
        <v>66.666666666666657</v>
      </c>
      <c r="AC488" s="65">
        <v>17</v>
      </c>
      <c r="AD488" s="65">
        <v>6</v>
      </c>
      <c r="AE488" s="65">
        <v>8</v>
      </c>
      <c r="AF488" s="129">
        <f t="shared" si="55"/>
        <v>1033.3333333333335</v>
      </c>
      <c r="AG488" s="129"/>
      <c r="AH488" s="129"/>
      <c r="AI488" s="115"/>
    </row>
    <row r="489" spans="1:35" ht="12.75" hidden="1" x14ac:dyDescent="0.25">
      <c r="A489" s="60" t="s">
        <v>194</v>
      </c>
      <c r="B489" s="118" t="str">
        <f>LOOKUP(Table2[[#This Row],[CODIGO]],SITIOS!A$2:A$24,SITIOS!B$2:B$24)</f>
        <v>Humedal</v>
      </c>
      <c r="C489" s="61">
        <v>44172</v>
      </c>
      <c r="D489" s="121" t="str">
        <f t="shared" si="50"/>
        <v>dic-20</v>
      </c>
      <c r="E489" s="246" t="str">
        <f t="shared" si="51"/>
        <v>2020</v>
      </c>
      <c r="F489" s="62">
        <v>0.54166666666666663</v>
      </c>
      <c r="G489" s="63">
        <v>17</v>
      </c>
      <c r="H489" s="63">
        <v>12</v>
      </c>
      <c r="I489" s="63">
        <v>6</v>
      </c>
      <c r="J489" s="63">
        <v>0</v>
      </c>
      <c r="K489" s="63">
        <v>0</v>
      </c>
      <c r="L489" s="63">
        <f t="shared" si="52"/>
        <v>0</v>
      </c>
      <c r="M489" s="124">
        <f t="shared" si="53"/>
        <v>0</v>
      </c>
      <c r="N489" s="64">
        <v>3</v>
      </c>
      <c r="O489" s="64"/>
      <c r="P489" s="263">
        <f t="shared" si="56"/>
        <v>15</v>
      </c>
      <c r="Q489" s="66">
        <v>250</v>
      </c>
      <c r="R489" s="66">
        <v>140</v>
      </c>
      <c r="S489" s="270">
        <v>0.88</v>
      </c>
      <c r="T489" s="270">
        <v>3</v>
      </c>
      <c r="U489" s="62">
        <v>0.55555555555555558</v>
      </c>
      <c r="V489" s="65">
        <v>1</v>
      </c>
      <c r="W489" s="65">
        <v>33</v>
      </c>
      <c r="X489" s="65">
        <v>41</v>
      </c>
      <c r="Y489" s="65">
        <v>4</v>
      </c>
      <c r="Z489" s="65">
        <v>4</v>
      </c>
      <c r="AA489" s="65">
        <v>7</v>
      </c>
      <c r="AB489" s="127">
        <f t="shared" si="54"/>
        <v>500</v>
      </c>
      <c r="AC489" s="65">
        <v>0</v>
      </c>
      <c r="AD489" s="65">
        <v>6</v>
      </c>
      <c r="AE489" s="65">
        <v>8</v>
      </c>
      <c r="AF489" s="129">
        <f t="shared" si="55"/>
        <v>466.66666666666669</v>
      </c>
      <c r="AG489" s="129"/>
      <c r="AH489" s="129"/>
      <c r="AI489" s="115"/>
    </row>
    <row r="490" spans="1:35" ht="12.75" hidden="1" x14ac:dyDescent="0.25">
      <c r="A490" s="60" t="s">
        <v>45</v>
      </c>
      <c r="B490" s="118" t="str">
        <f>LOOKUP(Table2[[#This Row],[CODIGO]],SITIOS!A$2:A$24,SITIOS!B$2:B$24)</f>
        <v>Haba San Lucas 2</v>
      </c>
      <c r="C490" s="61">
        <v>44172</v>
      </c>
      <c r="D490" s="121" t="str">
        <f t="shared" si="50"/>
        <v>dic-20</v>
      </c>
      <c r="E490" s="246" t="str">
        <f t="shared" si="51"/>
        <v>2020</v>
      </c>
      <c r="F490" s="62">
        <v>0.50694444444444442</v>
      </c>
      <c r="G490" s="63">
        <v>17</v>
      </c>
      <c r="H490" s="63">
        <v>12</v>
      </c>
      <c r="I490" s="63">
        <v>8</v>
      </c>
      <c r="J490" s="63">
        <v>7.4</v>
      </c>
      <c r="K490" s="63">
        <v>7.4</v>
      </c>
      <c r="L490" s="63">
        <f t="shared" si="52"/>
        <v>7.4</v>
      </c>
      <c r="M490" s="124">
        <f t="shared" si="53"/>
        <v>67.889908256880744</v>
      </c>
      <c r="N490" s="64">
        <v>0</v>
      </c>
      <c r="O490" s="64"/>
      <c r="P490" s="263">
        <f t="shared" si="56"/>
        <v>2</v>
      </c>
      <c r="Q490" s="66">
        <v>60</v>
      </c>
      <c r="R490" s="66">
        <v>30</v>
      </c>
      <c r="S490" s="270"/>
      <c r="T490" s="270"/>
      <c r="U490" s="62">
        <v>0.52083333333333337</v>
      </c>
      <c r="V490" s="65">
        <v>2</v>
      </c>
      <c r="W490" s="65">
        <v>33</v>
      </c>
      <c r="X490" s="65">
        <v>41</v>
      </c>
      <c r="Y490" s="65">
        <v>1</v>
      </c>
      <c r="Z490" s="65">
        <v>2</v>
      </c>
      <c r="AA490" s="65">
        <v>2</v>
      </c>
      <c r="AB490" s="127">
        <f t="shared" si="54"/>
        <v>83.333333333333343</v>
      </c>
      <c r="AC490" s="65">
        <v>70</v>
      </c>
      <c r="AD490" s="65">
        <v>54</v>
      </c>
      <c r="AE490" s="65">
        <v>54</v>
      </c>
      <c r="AF490" s="129">
        <f t="shared" si="55"/>
        <v>2966.666666666667</v>
      </c>
      <c r="AG490" s="129"/>
      <c r="AH490" s="129"/>
      <c r="AI490" s="115"/>
    </row>
    <row r="491" spans="1:35" ht="12.75" hidden="1" x14ac:dyDescent="0.25">
      <c r="A491" s="60" t="s">
        <v>59</v>
      </c>
      <c r="B491" s="118" t="str">
        <f>LOOKUP(Table2[[#This Row],[CODIGO]],SITIOS!A$2:A$24,SITIOS!B$2:B$24)</f>
        <v>Papa la Providencia 2</v>
      </c>
      <c r="C491" s="61">
        <v>44172</v>
      </c>
      <c r="D491" s="121" t="str">
        <f t="shared" si="50"/>
        <v>dic-20</v>
      </c>
      <c r="E491" s="246" t="str">
        <f t="shared" si="51"/>
        <v>2020</v>
      </c>
      <c r="F491" s="62">
        <v>0.43402777777777773</v>
      </c>
      <c r="G491" s="63">
        <v>15</v>
      </c>
      <c r="H491" s="63">
        <v>9</v>
      </c>
      <c r="I491" s="63">
        <v>7</v>
      </c>
      <c r="J491" s="63">
        <v>4.2</v>
      </c>
      <c r="K491" s="63">
        <v>4</v>
      </c>
      <c r="L491" s="63">
        <f t="shared" si="52"/>
        <v>4.0999999999999996</v>
      </c>
      <c r="M491" s="124">
        <f t="shared" si="53"/>
        <v>35.344827586206897</v>
      </c>
      <c r="N491" s="64">
        <v>1</v>
      </c>
      <c r="O491" s="64"/>
      <c r="P491" s="263">
        <f t="shared" si="56"/>
        <v>5</v>
      </c>
      <c r="Q491" s="66">
        <v>30</v>
      </c>
      <c r="R491" s="66">
        <v>40</v>
      </c>
      <c r="S491" s="270"/>
      <c r="T491" s="270"/>
      <c r="U491" s="62">
        <v>0.4548611111111111</v>
      </c>
      <c r="V491" s="65">
        <v>2</v>
      </c>
      <c r="W491" s="65">
        <v>33</v>
      </c>
      <c r="X491" s="65">
        <v>41</v>
      </c>
      <c r="Y491" s="65">
        <v>0</v>
      </c>
      <c r="Z491" s="65">
        <v>0</v>
      </c>
      <c r="AA491" s="65">
        <v>0</v>
      </c>
      <c r="AB491" s="127">
        <f t="shared" si="54"/>
        <v>0</v>
      </c>
      <c r="AC491" s="65">
        <v>6</v>
      </c>
      <c r="AD491" s="65">
        <v>10</v>
      </c>
      <c r="AE491" s="65">
        <v>6</v>
      </c>
      <c r="AF491" s="129">
        <f t="shared" si="55"/>
        <v>366.66666666666663</v>
      </c>
      <c r="AG491" s="129"/>
      <c r="AH491" s="129"/>
      <c r="AI491" s="115"/>
    </row>
    <row r="492" spans="1:35" ht="12.75" hidden="1" x14ac:dyDescent="0.25">
      <c r="A492" s="60" t="s">
        <v>53</v>
      </c>
      <c r="B492" s="118" t="str">
        <f>LOOKUP(Table2[[#This Row],[CODIGO]],SITIOS!A$2:A$24,SITIOS!B$2:B$24)</f>
        <v>Papa El Potrero 2</v>
      </c>
      <c r="C492" s="61">
        <v>44172</v>
      </c>
      <c r="D492" s="121" t="str">
        <f t="shared" si="50"/>
        <v>dic-20</v>
      </c>
      <c r="E492" s="246" t="str">
        <f t="shared" si="51"/>
        <v>2020</v>
      </c>
      <c r="F492" s="62">
        <v>0.46875</v>
      </c>
      <c r="G492" s="63">
        <v>19</v>
      </c>
      <c r="H492" s="63">
        <v>11</v>
      </c>
      <c r="I492" s="63">
        <v>7</v>
      </c>
      <c r="J492" s="63">
        <v>7.4</v>
      </c>
      <c r="K492" s="63">
        <v>7.4</v>
      </c>
      <c r="L492" s="63">
        <f t="shared" si="52"/>
        <v>7.4</v>
      </c>
      <c r="M492" s="124">
        <f t="shared" si="53"/>
        <v>66.666666666666671</v>
      </c>
      <c r="N492" s="64">
        <v>0</v>
      </c>
      <c r="O492" s="64"/>
      <c r="P492" s="263">
        <f t="shared" si="56"/>
        <v>2</v>
      </c>
      <c r="Q492" s="66">
        <v>50</v>
      </c>
      <c r="R492" s="66">
        <v>40</v>
      </c>
      <c r="S492" s="270"/>
      <c r="T492" s="270"/>
      <c r="U492" s="62">
        <v>0.48958333333333331</v>
      </c>
      <c r="V492" s="65">
        <v>2</v>
      </c>
      <c r="W492" s="65">
        <v>33</v>
      </c>
      <c r="X492" s="65">
        <v>41</v>
      </c>
      <c r="Y492" s="65">
        <v>3</v>
      </c>
      <c r="Z492" s="65">
        <v>2</v>
      </c>
      <c r="AA492" s="65">
        <v>2</v>
      </c>
      <c r="AB492" s="127">
        <f t="shared" si="54"/>
        <v>116.66666666666667</v>
      </c>
      <c r="AC492" s="65">
        <v>27</v>
      </c>
      <c r="AD492" s="65">
        <v>30</v>
      </c>
      <c r="AE492" s="65">
        <v>38</v>
      </c>
      <c r="AF492" s="129">
        <f t="shared" si="55"/>
        <v>1583.3333333333335</v>
      </c>
      <c r="AG492" s="129"/>
      <c r="AH492" s="129"/>
      <c r="AI492" s="115"/>
    </row>
    <row r="493" spans="1:35" ht="12.75" hidden="1" x14ac:dyDescent="0.25">
      <c r="A493" s="60" t="s">
        <v>58</v>
      </c>
      <c r="B493" s="118" t="str">
        <f>LOOKUP(Table2[[#This Row],[CODIGO]],SITIOS!A$2:A$24,SITIOS!B$2:B$24)</f>
        <v>Maíz  El Capulín 2</v>
      </c>
      <c r="C493" s="61">
        <v>44172</v>
      </c>
      <c r="D493" s="121" t="str">
        <f t="shared" si="50"/>
        <v>dic-20</v>
      </c>
      <c r="E493" s="246" t="str">
        <f t="shared" si="51"/>
        <v>2020</v>
      </c>
      <c r="F493" s="62">
        <v>0.50347222222222221</v>
      </c>
      <c r="G493" s="63">
        <v>13</v>
      </c>
      <c r="H493" s="63">
        <v>11</v>
      </c>
      <c r="I493" s="63">
        <v>7</v>
      </c>
      <c r="J493" s="63">
        <v>8.4</v>
      </c>
      <c r="K493" s="63">
        <v>8.4</v>
      </c>
      <c r="L493" s="63">
        <f t="shared" si="52"/>
        <v>8.4</v>
      </c>
      <c r="M493" s="124">
        <f t="shared" si="53"/>
        <v>75.675675675675677</v>
      </c>
      <c r="N493" s="64">
        <v>0</v>
      </c>
      <c r="O493" s="64"/>
      <c r="P493" s="263">
        <f t="shared" si="56"/>
        <v>2</v>
      </c>
      <c r="Q493" s="66">
        <v>45</v>
      </c>
      <c r="R493" s="66">
        <v>40</v>
      </c>
      <c r="S493" s="270"/>
      <c r="T493" s="270"/>
      <c r="U493" s="62">
        <v>0.52777777777777779</v>
      </c>
      <c r="V493" s="65">
        <v>2</v>
      </c>
      <c r="W493" s="65">
        <v>33</v>
      </c>
      <c r="X493" s="65">
        <v>41</v>
      </c>
      <c r="Y493" s="65">
        <v>1</v>
      </c>
      <c r="Z493" s="65">
        <v>0</v>
      </c>
      <c r="AA493" s="65">
        <v>0</v>
      </c>
      <c r="AB493" s="127">
        <f t="shared" si="54"/>
        <v>16.666666666666664</v>
      </c>
      <c r="AC493" s="65">
        <v>13</v>
      </c>
      <c r="AD493" s="65">
        <v>5</v>
      </c>
      <c r="AE493" s="65">
        <v>3</v>
      </c>
      <c r="AF493" s="129">
        <f t="shared" si="55"/>
        <v>350</v>
      </c>
      <c r="AG493" s="129"/>
      <c r="AH493" s="129"/>
      <c r="AI493" s="115"/>
    </row>
    <row r="494" spans="1:35" ht="12.75" hidden="1" x14ac:dyDescent="0.25">
      <c r="A494" s="60" t="s">
        <v>51</v>
      </c>
      <c r="B494" s="118" t="str">
        <f>LOOKUP(Table2[[#This Row],[CODIGO]],SITIOS!A$2:A$24,SITIOS!B$2:B$24)</f>
        <v>Maíz Agua Bendita 2</v>
      </c>
      <c r="C494" s="61">
        <v>44172</v>
      </c>
      <c r="D494" s="121" t="str">
        <f t="shared" si="50"/>
        <v>dic-20</v>
      </c>
      <c r="E494" s="246" t="str">
        <f t="shared" si="51"/>
        <v>2020</v>
      </c>
      <c r="F494" s="62">
        <v>0.54861111111111105</v>
      </c>
      <c r="G494" s="63">
        <v>13</v>
      </c>
      <c r="H494" s="63">
        <v>10</v>
      </c>
      <c r="I494" s="63">
        <v>7</v>
      </c>
      <c r="J494" s="63">
        <v>7</v>
      </c>
      <c r="K494" s="63">
        <v>7.2</v>
      </c>
      <c r="L494" s="63">
        <f t="shared" si="52"/>
        <v>7.1</v>
      </c>
      <c r="M494" s="124">
        <f t="shared" si="53"/>
        <v>62.831858407079643</v>
      </c>
      <c r="N494" s="64">
        <v>0</v>
      </c>
      <c r="O494" s="64"/>
      <c r="P494" s="263">
        <f t="shared" si="56"/>
        <v>2</v>
      </c>
      <c r="Q494" s="66">
        <v>25</v>
      </c>
      <c r="R494" s="66">
        <v>40</v>
      </c>
      <c r="S494" s="270"/>
      <c r="T494" s="270"/>
      <c r="U494" s="62">
        <v>0.57291666666666663</v>
      </c>
      <c r="V494" s="65">
        <v>2</v>
      </c>
      <c r="W494" s="65">
        <v>33</v>
      </c>
      <c r="X494" s="65">
        <v>41</v>
      </c>
      <c r="Y494" s="65">
        <v>0</v>
      </c>
      <c r="Z494" s="65">
        <v>0</v>
      </c>
      <c r="AA494" s="65">
        <v>0</v>
      </c>
      <c r="AB494" s="127">
        <f t="shared" si="54"/>
        <v>0</v>
      </c>
      <c r="AC494" s="65">
        <v>21</v>
      </c>
      <c r="AD494" s="65">
        <v>12</v>
      </c>
      <c r="AE494" s="65">
        <v>21</v>
      </c>
      <c r="AF494" s="129">
        <f t="shared" si="55"/>
        <v>900</v>
      </c>
      <c r="AG494" s="129"/>
      <c r="AH494" s="129"/>
      <c r="AI494" s="115"/>
    </row>
    <row r="495" spans="1:35" ht="12.75" hidden="1" x14ac:dyDescent="0.25">
      <c r="A495" s="60" t="s">
        <v>47</v>
      </c>
      <c r="B495" s="118" t="str">
        <f>LOOKUP(Table2[[#This Row],[CODIGO]],SITIOS!A$2:A$24,SITIOS!B$2:B$24)</f>
        <v>Haba Rincón de Guadalupe 2</v>
      </c>
      <c r="C495" s="61">
        <v>44172</v>
      </c>
      <c r="D495" s="121" t="str">
        <f t="shared" si="50"/>
        <v>dic-20</v>
      </c>
      <c r="E495" s="246" t="str">
        <f t="shared" si="51"/>
        <v>2020</v>
      </c>
      <c r="F495" s="62">
        <v>0.58680555555555558</v>
      </c>
      <c r="G495" s="63">
        <v>15</v>
      </c>
      <c r="H495" s="63">
        <v>12</v>
      </c>
      <c r="I495" s="63">
        <v>7</v>
      </c>
      <c r="J495" s="63">
        <v>7</v>
      </c>
      <c r="K495" s="63">
        <v>7</v>
      </c>
      <c r="L495" s="63">
        <f t="shared" si="52"/>
        <v>7</v>
      </c>
      <c r="M495" s="124">
        <f t="shared" si="53"/>
        <v>64.220183486238525</v>
      </c>
      <c r="N495" s="64">
        <v>0</v>
      </c>
      <c r="O495" s="64"/>
      <c r="P495" s="263">
        <f t="shared" si="56"/>
        <v>2</v>
      </c>
      <c r="Q495" s="66">
        <v>60</v>
      </c>
      <c r="R495" s="66">
        <v>30</v>
      </c>
      <c r="S495" s="270"/>
      <c r="T495" s="270"/>
      <c r="U495" s="62">
        <v>0.61111111111111105</v>
      </c>
      <c r="V495" s="65">
        <v>2</v>
      </c>
      <c r="W495" s="65">
        <v>33</v>
      </c>
      <c r="X495" s="65">
        <v>41</v>
      </c>
      <c r="Y495" s="65">
        <v>9</v>
      </c>
      <c r="Z495" s="65">
        <v>7</v>
      </c>
      <c r="AA495" s="65">
        <v>8</v>
      </c>
      <c r="AB495" s="127">
        <f t="shared" si="54"/>
        <v>400</v>
      </c>
      <c r="AC495" s="65">
        <v>12</v>
      </c>
      <c r="AD495" s="65">
        <v>15</v>
      </c>
      <c r="AE495" s="65">
        <v>11</v>
      </c>
      <c r="AF495" s="129">
        <f t="shared" si="55"/>
        <v>633.33333333333326</v>
      </c>
      <c r="AG495" s="129"/>
      <c r="AH495" s="129"/>
      <c r="AI495" s="115"/>
    </row>
    <row r="496" spans="1:35" ht="12.75" hidden="1" x14ac:dyDescent="0.25">
      <c r="A496" s="60" t="s">
        <v>205</v>
      </c>
      <c r="B496" s="118" t="str">
        <f>LOOKUP(Table2[[#This Row],[CODIGO]],SITIOS!A$2:A$24,SITIOS!B$2:B$24)</f>
        <v>Manantial San Pedro</v>
      </c>
      <c r="C496" s="61">
        <v>44172</v>
      </c>
      <c r="D496" s="121" t="str">
        <f t="shared" si="50"/>
        <v>dic-20</v>
      </c>
      <c r="E496" s="246" t="str">
        <f t="shared" si="51"/>
        <v>2020</v>
      </c>
      <c r="F496" s="62">
        <v>0.58680555555555558</v>
      </c>
      <c r="G496" s="63">
        <v>14</v>
      </c>
      <c r="H496" s="63">
        <v>13</v>
      </c>
      <c r="I496" s="63">
        <v>8</v>
      </c>
      <c r="J496" s="63">
        <v>0</v>
      </c>
      <c r="K496" s="63">
        <v>0</v>
      </c>
      <c r="L496" s="63">
        <f t="shared" si="52"/>
        <v>0</v>
      </c>
      <c r="M496" s="124">
        <f t="shared" si="53"/>
        <v>0</v>
      </c>
      <c r="N496" s="64">
        <v>0</v>
      </c>
      <c r="O496" s="64"/>
      <c r="P496" s="263">
        <f t="shared" si="56"/>
        <v>2</v>
      </c>
      <c r="Q496" s="66">
        <v>200</v>
      </c>
      <c r="R496" s="66">
        <v>80</v>
      </c>
      <c r="S496" s="270">
        <v>0</v>
      </c>
      <c r="T496" s="270">
        <v>0</v>
      </c>
      <c r="U496" s="62">
        <v>0.47916666666666669</v>
      </c>
      <c r="V496" s="65">
        <v>1</v>
      </c>
      <c r="W496" s="65">
        <v>33</v>
      </c>
      <c r="X496" s="65">
        <v>41</v>
      </c>
      <c r="Y496" s="65">
        <v>153</v>
      </c>
      <c r="Z496" s="65">
        <v>150</v>
      </c>
      <c r="AA496" s="65">
        <v>168</v>
      </c>
      <c r="AB496" s="127">
        <f t="shared" si="54"/>
        <v>15700</v>
      </c>
      <c r="AC496" s="65">
        <v>16</v>
      </c>
      <c r="AD496" s="65">
        <v>16</v>
      </c>
      <c r="AE496" s="65">
        <v>19</v>
      </c>
      <c r="AF496" s="129">
        <f t="shared" si="55"/>
        <v>1700</v>
      </c>
      <c r="AG496" s="129"/>
      <c r="AH496" s="129"/>
      <c r="AI496" s="115"/>
    </row>
    <row r="497" spans="1:35" ht="12.75" hidden="1" x14ac:dyDescent="0.25">
      <c r="A497" s="60" t="s">
        <v>42</v>
      </c>
      <c r="B497" s="118" t="str">
        <f>LOOKUP(Table2[[#This Row],[CODIGO]],SITIOS!A$2:A$24,SITIOS!B$2:B$24)</f>
        <v>Planta de tratamiento (Antes)</v>
      </c>
      <c r="C497" s="61">
        <v>44201</v>
      </c>
      <c r="D497" s="121" t="str">
        <f t="shared" si="50"/>
        <v>ene-21</v>
      </c>
      <c r="E497" s="246" t="str">
        <f t="shared" si="51"/>
        <v>2021</v>
      </c>
      <c r="F497" s="62">
        <v>0.40972222222222227</v>
      </c>
      <c r="G497" s="63">
        <v>12</v>
      </c>
      <c r="H497" s="63">
        <v>11</v>
      </c>
      <c r="I497" s="63">
        <v>7</v>
      </c>
      <c r="J497" s="63">
        <v>8</v>
      </c>
      <c r="K497" s="63">
        <v>8</v>
      </c>
      <c r="L497" s="63">
        <f t="shared" si="52"/>
        <v>8</v>
      </c>
      <c r="M497" s="124">
        <f t="shared" si="53"/>
        <v>72.072072072072075</v>
      </c>
      <c r="N497" s="64">
        <v>1</v>
      </c>
      <c r="O497" s="64"/>
      <c r="P497" s="263">
        <f t="shared" si="56"/>
        <v>5</v>
      </c>
      <c r="Q497" s="66">
        <v>60</v>
      </c>
      <c r="R497" s="66">
        <v>30</v>
      </c>
      <c r="S497" s="270">
        <v>2.64</v>
      </c>
      <c r="T497" s="270">
        <v>0.2</v>
      </c>
      <c r="U497" s="62">
        <v>0.43055555555555558</v>
      </c>
      <c r="V497" s="65">
        <v>1</v>
      </c>
      <c r="W497" s="65">
        <v>35</v>
      </c>
      <c r="X497" s="65">
        <v>40.5</v>
      </c>
      <c r="Y497" s="65">
        <v>10</v>
      </c>
      <c r="Z497" s="65">
        <v>13</v>
      </c>
      <c r="AA497" s="65">
        <v>13</v>
      </c>
      <c r="AB497" s="127">
        <f t="shared" si="54"/>
        <v>1200</v>
      </c>
      <c r="AC497" s="65">
        <v>3</v>
      </c>
      <c r="AD497" s="65">
        <v>13</v>
      </c>
      <c r="AE497" s="65">
        <v>7</v>
      </c>
      <c r="AF497" s="129">
        <f t="shared" si="55"/>
        <v>766.66666666666674</v>
      </c>
      <c r="AG497" s="129"/>
      <c r="AH497" s="129"/>
      <c r="AI497" s="115"/>
    </row>
    <row r="498" spans="1:35" ht="12.75" hidden="1" x14ac:dyDescent="0.25">
      <c r="A498" s="60" t="s">
        <v>43</v>
      </c>
      <c r="B498" s="118" t="str">
        <f>LOOKUP(Table2[[#This Row],[CODIGO]],SITIOS!A$2:A$24,SITIOS!B$2:B$24)</f>
        <v>Planta de tratamiento (Después)</v>
      </c>
      <c r="C498" s="61">
        <v>44201</v>
      </c>
      <c r="D498" s="121" t="str">
        <f t="shared" si="50"/>
        <v>ene-21</v>
      </c>
      <c r="E498" s="246" t="str">
        <f t="shared" si="51"/>
        <v>2021</v>
      </c>
      <c r="F498" s="62">
        <v>0.4375</v>
      </c>
      <c r="G498" s="63">
        <v>18</v>
      </c>
      <c r="H498" s="63">
        <v>12</v>
      </c>
      <c r="I498" s="63">
        <v>7</v>
      </c>
      <c r="J498" s="63">
        <v>8</v>
      </c>
      <c r="K498" s="63">
        <v>8</v>
      </c>
      <c r="L498" s="63">
        <f t="shared" si="52"/>
        <v>8</v>
      </c>
      <c r="M498" s="124">
        <f t="shared" si="53"/>
        <v>73.394495412844023</v>
      </c>
      <c r="N498" s="64">
        <v>1</v>
      </c>
      <c r="O498" s="64"/>
      <c r="P498" s="263">
        <f t="shared" si="56"/>
        <v>5</v>
      </c>
      <c r="Q498" s="66">
        <v>60</v>
      </c>
      <c r="R498" s="66">
        <v>40</v>
      </c>
      <c r="S498" s="270">
        <v>1.76</v>
      </c>
      <c r="T498" s="270">
        <v>0.2</v>
      </c>
      <c r="U498" s="62">
        <v>0.4513888888888889</v>
      </c>
      <c r="V498" s="65">
        <v>1</v>
      </c>
      <c r="W498" s="65">
        <v>35</v>
      </c>
      <c r="X498" s="65">
        <v>40.5</v>
      </c>
      <c r="Y498" s="65">
        <v>4</v>
      </c>
      <c r="Z498" s="65">
        <v>9</v>
      </c>
      <c r="AA498" s="65">
        <v>14</v>
      </c>
      <c r="AB498" s="127">
        <f t="shared" si="54"/>
        <v>900</v>
      </c>
      <c r="AC498" s="65">
        <v>22</v>
      </c>
      <c r="AD498" s="65">
        <v>14</v>
      </c>
      <c r="AE498" s="65">
        <v>7</v>
      </c>
      <c r="AF498" s="129">
        <f t="shared" si="55"/>
        <v>1433.3333333333335</v>
      </c>
      <c r="AG498" s="129"/>
      <c r="AH498" s="129"/>
      <c r="AI498" s="115"/>
    </row>
    <row r="499" spans="1:35" ht="12.75" hidden="1" x14ac:dyDescent="0.25">
      <c r="A499" s="60" t="s">
        <v>56</v>
      </c>
      <c r="B499" s="118" t="str">
        <f>LOOKUP(Table2[[#This Row],[CODIGO]],SITIOS!A$2:A$24,SITIOS!B$2:B$24)</f>
        <v>El Recodo (Después del Hospital)</v>
      </c>
      <c r="C499" s="61">
        <v>44201</v>
      </c>
      <c r="D499" s="121" t="str">
        <f t="shared" si="50"/>
        <v>ene-21</v>
      </c>
      <c r="E499" s="246" t="str">
        <f t="shared" si="51"/>
        <v>2021</v>
      </c>
      <c r="F499" s="62">
        <v>0.58333333333333337</v>
      </c>
      <c r="G499" s="63">
        <v>17</v>
      </c>
      <c r="H499" s="63">
        <v>14</v>
      </c>
      <c r="I499" s="63">
        <v>7</v>
      </c>
      <c r="J499" s="63">
        <v>7.4</v>
      </c>
      <c r="K499" s="63">
        <v>7.4</v>
      </c>
      <c r="L499" s="63">
        <f t="shared" si="52"/>
        <v>7.4</v>
      </c>
      <c r="M499" s="124">
        <f t="shared" si="53"/>
        <v>71.15384615384616</v>
      </c>
      <c r="N499" s="64">
        <v>2</v>
      </c>
      <c r="O499" s="64"/>
      <c r="P499" s="263">
        <f t="shared" si="56"/>
        <v>10</v>
      </c>
      <c r="Q499" s="66">
        <v>55</v>
      </c>
      <c r="R499" s="66">
        <v>30</v>
      </c>
      <c r="S499" s="270"/>
      <c r="T499" s="270"/>
      <c r="U499" s="62">
        <v>0.59722222222222221</v>
      </c>
      <c r="V499" s="65">
        <v>1</v>
      </c>
      <c r="W499" s="65">
        <v>35</v>
      </c>
      <c r="X499" s="65">
        <v>40.5</v>
      </c>
      <c r="Y499" s="65">
        <v>16</v>
      </c>
      <c r="Z499" s="65">
        <v>17</v>
      </c>
      <c r="AA499" s="65">
        <v>14</v>
      </c>
      <c r="AB499" s="127">
        <f t="shared" si="54"/>
        <v>1566.6666666666665</v>
      </c>
      <c r="AC499" s="65">
        <v>48</v>
      </c>
      <c r="AD499" s="65">
        <v>45</v>
      </c>
      <c r="AE499" s="65">
        <v>32</v>
      </c>
      <c r="AF499" s="129">
        <f t="shared" si="55"/>
        <v>4166.6666666666661</v>
      </c>
      <c r="AG499" s="129"/>
      <c r="AH499" s="129"/>
      <c r="AI499" s="115"/>
    </row>
    <row r="500" spans="1:35" ht="12.75" hidden="1" x14ac:dyDescent="0.25">
      <c r="A500" s="60" t="s">
        <v>194</v>
      </c>
      <c r="B500" s="118" t="str">
        <f>LOOKUP(Table2[[#This Row],[CODIGO]],SITIOS!A$2:A$24,SITIOS!B$2:B$24)</f>
        <v>Humedal</v>
      </c>
      <c r="C500" s="61">
        <v>44201</v>
      </c>
      <c r="D500" s="121" t="str">
        <f t="shared" si="50"/>
        <v>ene-21</v>
      </c>
      <c r="E500" s="246" t="str">
        <f t="shared" si="51"/>
        <v>2021</v>
      </c>
      <c r="F500" s="62">
        <v>0.55555555555555558</v>
      </c>
      <c r="G500" s="63">
        <v>21</v>
      </c>
      <c r="H500" s="63">
        <v>9</v>
      </c>
      <c r="I500" s="63">
        <v>6</v>
      </c>
      <c r="J500" s="63">
        <v>0</v>
      </c>
      <c r="K500" s="63">
        <v>0</v>
      </c>
      <c r="L500" s="63">
        <f t="shared" si="52"/>
        <v>0</v>
      </c>
      <c r="M500" s="124">
        <f t="shared" si="53"/>
        <v>0</v>
      </c>
      <c r="N500" s="64">
        <v>4</v>
      </c>
      <c r="O500" s="64"/>
      <c r="P500" s="263">
        <f t="shared" si="56"/>
        <v>20</v>
      </c>
      <c r="Q500" s="66">
        <v>310</v>
      </c>
      <c r="R500" s="66">
        <v>60</v>
      </c>
      <c r="S500" s="270">
        <v>0.88</v>
      </c>
      <c r="T500" s="270">
        <v>0.6</v>
      </c>
      <c r="U500" s="62">
        <v>0.57638888888888895</v>
      </c>
      <c r="V500" s="65">
        <v>1</v>
      </c>
      <c r="W500" s="65">
        <v>35</v>
      </c>
      <c r="X500" s="65">
        <v>40.5</v>
      </c>
      <c r="Y500" s="65">
        <v>160</v>
      </c>
      <c r="Z500" s="65">
        <v>152</v>
      </c>
      <c r="AA500" s="65">
        <v>141</v>
      </c>
      <c r="AB500" s="127">
        <f t="shared" si="54"/>
        <v>15100</v>
      </c>
      <c r="AC500" s="65">
        <v>14</v>
      </c>
      <c r="AD500" s="65">
        <v>21</v>
      </c>
      <c r="AE500" s="65">
        <v>32</v>
      </c>
      <c r="AF500" s="129">
        <f t="shared" si="55"/>
        <v>2233.333333333333</v>
      </c>
      <c r="AG500" s="129"/>
      <c r="AH500" s="129"/>
      <c r="AI500" s="115"/>
    </row>
    <row r="501" spans="1:35" ht="12.75" hidden="1" x14ac:dyDescent="0.25">
      <c r="A501" s="60" t="s">
        <v>45</v>
      </c>
      <c r="B501" s="118" t="str">
        <f>LOOKUP(Table2[[#This Row],[CODIGO]],SITIOS!A$2:A$24,SITIOS!B$2:B$24)</f>
        <v>Haba San Lucas 2</v>
      </c>
      <c r="C501" s="61">
        <v>44201</v>
      </c>
      <c r="D501" s="121" t="str">
        <f t="shared" si="50"/>
        <v>ene-21</v>
      </c>
      <c r="E501" s="246" t="str">
        <f t="shared" si="51"/>
        <v>2021</v>
      </c>
      <c r="F501" s="62">
        <v>0.51388888888888895</v>
      </c>
      <c r="G501" s="63">
        <v>18</v>
      </c>
      <c r="H501" s="63">
        <v>13</v>
      </c>
      <c r="I501" s="63">
        <v>7</v>
      </c>
      <c r="J501" s="63">
        <v>7.4</v>
      </c>
      <c r="K501" s="63">
        <v>7.4</v>
      </c>
      <c r="L501" s="63">
        <f t="shared" si="52"/>
        <v>7.4</v>
      </c>
      <c r="M501" s="124">
        <f t="shared" si="53"/>
        <v>69.811320754716988</v>
      </c>
      <c r="N501" s="64"/>
      <c r="O501" s="64">
        <v>5</v>
      </c>
      <c r="P501" s="263">
        <f t="shared" si="56"/>
        <v>50</v>
      </c>
      <c r="Q501" s="66">
        <v>60</v>
      </c>
      <c r="R501" s="66">
        <v>30</v>
      </c>
      <c r="S501" s="270"/>
      <c r="T501" s="270"/>
      <c r="U501" s="62">
        <v>0.52777777777777779</v>
      </c>
      <c r="V501" s="65">
        <v>2</v>
      </c>
      <c r="W501" s="65">
        <v>35</v>
      </c>
      <c r="X501" s="65">
        <v>40.5</v>
      </c>
      <c r="Y501" s="65">
        <v>19</v>
      </c>
      <c r="Z501" s="65">
        <v>20</v>
      </c>
      <c r="AA501" s="65">
        <v>10</v>
      </c>
      <c r="AB501" s="127">
        <f t="shared" si="54"/>
        <v>816.66666666666663</v>
      </c>
      <c r="AC501" s="65">
        <v>48</v>
      </c>
      <c r="AD501" s="65">
        <v>47</v>
      </c>
      <c r="AE501" s="65">
        <v>44</v>
      </c>
      <c r="AF501" s="129">
        <f t="shared" si="55"/>
        <v>2316.666666666667</v>
      </c>
      <c r="AG501" s="129"/>
      <c r="AH501" s="129"/>
      <c r="AI501" s="115"/>
    </row>
    <row r="502" spans="1:35" ht="12.75" hidden="1" x14ac:dyDescent="0.25">
      <c r="A502" s="60" t="s">
        <v>59</v>
      </c>
      <c r="B502" s="118" t="str">
        <f>LOOKUP(Table2[[#This Row],[CODIGO]],SITIOS!A$2:A$24,SITIOS!B$2:B$24)</f>
        <v>Papa la Providencia 2</v>
      </c>
      <c r="C502" s="61">
        <v>44201</v>
      </c>
      <c r="D502" s="121" t="str">
        <f t="shared" si="50"/>
        <v>ene-21</v>
      </c>
      <c r="E502" s="246" t="str">
        <f t="shared" si="51"/>
        <v>2021</v>
      </c>
      <c r="F502" s="62">
        <v>0.4375</v>
      </c>
      <c r="G502" s="63">
        <v>15</v>
      </c>
      <c r="H502" s="63">
        <v>13</v>
      </c>
      <c r="I502" s="63">
        <v>6.5</v>
      </c>
      <c r="J502" s="63">
        <v>4.2</v>
      </c>
      <c r="K502" s="63">
        <v>4.2</v>
      </c>
      <c r="L502" s="63">
        <f t="shared" si="52"/>
        <v>4.2</v>
      </c>
      <c r="M502" s="124">
        <f t="shared" si="53"/>
        <v>39.622641509433961</v>
      </c>
      <c r="N502" s="64">
        <v>2</v>
      </c>
      <c r="O502" s="64"/>
      <c r="P502" s="263">
        <f t="shared" si="56"/>
        <v>10</v>
      </c>
      <c r="Q502" s="66">
        <v>45</v>
      </c>
      <c r="R502" s="66">
        <v>80</v>
      </c>
      <c r="S502" s="270"/>
      <c r="T502" s="270"/>
      <c r="U502" s="62">
        <v>0.46180555555555558</v>
      </c>
      <c r="V502" s="65">
        <v>2</v>
      </c>
      <c r="W502" s="65">
        <v>35</v>
      </c>
      <c r="X502" s="65">
        <v>41</v>
      </c>
      <c r="Y502" s="65">
        <v>3</v>
      </c>
      <c r="Z502" s="65">
        <v>2</v>
      </c>
      <c r="AA502" s="65">
        <v>3</v>
      </c>
      <c r="AB502" s="127">
        <f t="shared" si="54"/>
        <v>133.33333333333331</v>
      </c>
      <c r="AC502" s="65">
        <v>42</v>
      </c>
      <c r="AD502" s="65">
        <v>44</v>
      </c>
      <c r="AE502" s="65">
        <v>34</v>
      </c>
      <c r="AF502" s="129">
        <f t="shared" si="55"/>
        <v>2000</v>
      </c>
      <c r="AG502" s="129"/>
      <c r="AH502" s="129"/>
      <c r="AI502" s="115"/>
    </row>
    <row r="503" spans="1:35" ht="12.75" hidden="1" x14ac:dyDescent="0.25">
      <c r="A503" s="60" t="s">
        <v>53</v>
      </c>
      <c r="B503" s="118" t="str">
        <f>LOOKUP(Table2[[#This Row],[CODIGO]],SITIOS!A$2:A$24,SITIOS!B$2:B$24)</f>
        <v>Papa El Potrero 2</v>
      </c>
      <c r="C503" s="61">
        <v>44201</v>
      </c>
      <c r="D503" s="121" t="str">
        <f t="shared" si="50"/>
        <v>ene-21</v>
      </c>
      <c r="E503" s="246" t="str">
        <f t="shared" si="51"/>
        <v>2021</v>
      </c>
      <c r="F503" s="62">
        <v>0.47569444444444442</v>
      </c>
      <c r="G503" s="63">
        <v>20</v>
      </c>
      <c r="H503" s="63">
        <v>18</v>
      </c>
      <c r="I503" s="63">
        <v>7</v>
      </c>
      <c r="J503" s="63">
        <v>7.6</v>
      </c>
      <c r="K503" s="63">
        <v>7.6</v>
      </c>
      <c r="L503" s="63">
        <f t="shared" si="52"/>
        <v>7.6</v>
      </c>
      <c r="M503" s="124">
        <f t="shared" si="53"/>
        <v>79.166666666666657</v>
      </c>
      <c r="N503" s="64">
        <v>1</v>
      </c>
      <c r="O503" s="64"/>
      <c r="P503" s="263">
        <f t="shared" si="56"/>
        <v>5</v>
      </c>
      <c r="Q503" s="66">
        <v>55</v>
      </c>
      <c r="R503" s="66">
        <v>30</v>
      </c>
      <c r="S503" s="270"/>
      <c r="T503" s="270"/>
      <c r="U503" s="62">
        <v>0.49652777777777773</v>
      </c>
      <c r="V503" s="65">
        <v>2</v>
      </c>
      <c r="W503" s="65">
        <v>35</v>
      </c>
      <c r="X503" s="65">
        <v>41</v>
      </c>
      <c r="Y503" s="65">
        <v>4</v>
      </c>
      <c r="Z503" s="65">
        <v>4</v>
      </c>
      <c r="AA503" s="65">
        <v>8</v>
      </c>
      <c r="AB503" s="127">
        <f t="shared" si="54"/>
        <v>266.66666666666663</v>
      </c>
      <c r="AC503" s="65">
        <v>29</v>
      </c>
      <c r="AD503" s="65">
        <v>49</v>
      </c>
      <c r="AE503" s="65">
        <v>18</v>
      </c>
      <c r="AF503" s="129">
        <f t="shared" si="55"/>
        <v>1600</v>
      </c>
      <c r="AG503" s="129"/>
      <c r="AH503" s="129"/>
      <c r="AI503" s="115"/>
    </row>
    <row r="504" spans="1:35" ht="12.75" hidden="1" x14ac:dyDescent="0.25">
      <c r="A504" s="60" t="s">
        <v>58</v>
      </c>
      <c r="B504" s="118" t="str">
        <f>LOOKUP(Table2[[#This Row],[CODIGO]],SITIOS!A$2:A$24,SITIOS!B$2:B$24)</f>
        <v>Maíz  El Capulín 2</v>
      </c>
      <c r="C504" s="61">
        <v>44201</v>
      </c>
      <c r="D504" s="121" t="str">
        <f t="shared" si="50"/>
        <v>ene-21</v>
      </c>
      <c r="E504" s="246" t="str">
        <f t="shared" si="51"/>
        <v>2021</v>
      </c>
      <c r="F504" s="62">
        <v>0.51041666666666663</v>
      </c>
      <c r="G504" s="63">
        <v>13</v>
      </c>
      <c r="H504" s="63">
        <v>19</v>
      </c>
      <c r="I504" s="63">
        <v>7</v>
      </c>
      <c r="J504" s="63">
        <v>8.1999999999999993</v>
      </c>
      <c r="K504" s="63">
        <v>8.1999999999999993</v>
      </c>
      <c r="L504" s="63">
        <f t="shared" si="52"/>
        <v>8.1999999999999993</v>
      </c>
      <c r="M504" s="124">
        <f t="shared" si="53"/>
        <v>87.234042553191486</v>
      </c>
      <c r="N504" s="64">
        <v>1</v>
      </c>
      <c r="O504" s="64"/>
      <c r="P504" s="263">
        <f t="shared" si="56"/>
        <v>5</v>
      </c>
      <c r="Q504" s="66">
        <v>40</v>
      </c>
      <c r="R504" s="66">
        <v>30</v>
      </c>
      <c r="S504" s="270"/>
      <c r="T504" s="270"/>
      <c r="U504" s="62">
        <v>0.53472222222222221</v>
      </c>
      <c r="V504" s="65">
        <v>2</v>
      </c>
      <c r="W504" s="65">
        <v>35</v>
      </c>
      <c r="X504" s="65">
        <v>41</v>
      </c>
      <c r="Y504" s="65">
        <v>0</v>
      </c>
      <c r="Z504" s="65">
        <v>0</v>
      </c>
      <c r="AA504" s="65">
        <v>0</v>
      </c>
      <c r="AB504" s="127">
        <f t="shared" si="54"/>
        <v>0</v>
      </c>
      <c r="AC504" s="65">
        <v>4</v>
      </c>
      <c r="AD504" s="65">
        <v>5</v>
      </c>
      <c r="AE504" s="65">
        <v>1</v>
      </c>
      <c r="AF504" s="129">
        <f t="shared" si="55"/>
        <v>166.66666666666669</v>
      </c>
      <c r="AG504" s="129"/>
      <c r="AH504" s="129"/>
      <c r="AI504" s="115"/>
    </row>
    <row r="505" spans="1:35" ht="12.75" hidden="1" x14ac:dyDescent="0.25">
      <c r="A505" s="60" t="s">
        <v>51</v>
      </c>
      <c r="B505" s="118" t="str">
        <f>LOOKUP(Table2[[#This Row],[CODIGO]],SITIOS!A$2:A$24,SITIOS!B$2:B$24)</f>
        <v>Maíz Agua Bendita 2</v>
      </c>
      <c r="C505" s="61">
        <v>44201</v>
      </c>
      <c r="D505" s="121" t="str">
        <f t="shared" si="50"/>
        <v>ene-21</v>
      </c>
      <c r="E505" s="246" t="str">
        <f t="shared" si="51"/>
        <v>2021</v>
      </c>
      <c r="F505" s="62">
        <v>0.55555555555555558</v>
      </c>
      <c r="G505" s="63">
        <v>15</v>
      </c>
      <c r="H505" s="63">
        <v>12</v>
      </c>
      <c r="I505" s="63">
        <v>7</v>
      </c>
      <c r="J505" s="63">
        <v>7</v>
      </c>
      <c r="K505" s="63">
        <v>7</v>
      </c>
      <c r="L505" s="63">
        <f t="shared" si="52"/>
        <v>7</v>
      </c>
      <c r="M505" s="124">
        <f t="shared" si="53"/>
        <v>64.220183486238525</v>
      </c>
      <c r="N505" s="64">
        <v>0</v>
      </c>
      <c r="O505" s="64"/>
      <c r="P505" s="263">
        <f t="shared" si="56"/>
        <v>2</v>
      </c>
      <c r="Q505" s="66">
        <v>50</v>
      </c>
      <c r="R505" s="66">
        <v>50</v>
      </c>
      <c r="S505" s="270"/>
      <c r="T505" s="270"/>
      <c r="U505" s="62">
        <v>0.57986111111111105</v>
      </c>
      <c r="V505" s="65">
        <v>2</v>
      </c>
      <c r="W505" s="65">
        <v>35</v>
      </c>
      <c r="X505" s="65">
        <v>41</v>
      </c>
      <c r="Y505" s="65">
        <v>0</v>
      </c>
      <c r="Z505" s="65">
        <v>0</v>
      </c>
      <c r="AA505" s="65">
        <v>0</v>
      </c>
      <c r="AB505" s="127">
        <f t="shared" si="54"/>
        <v>0</v>
      </c>
      <c r="AC505" s="65">
        <v>9</v>
      </c>
      <c r="AD505" s="65">
        <v>26</v>
      </c>
      <c r="AE505" s="65">
        <v>2</v>
      </c>
      <c r="AF505" s="129">
        <f t="shared" si="55"/>
        <v>616.66666666666674</v>
      </c>
      <c r="AG505" s="129"/>
      <c r="AH505" s="129"/>
      <c r="AI505" s="115"/>
    </row>
    <row r="506" spans="1:35" ht="12.75" hidden="1" x14ac:dyDescent="0.25">
      <c r="A506" s="60" t="s">
        <v>47</v>
      </c>
      <c r="B506" s="118" t="str">
        <f>LOOKUP(Table2[[#This Row],[CODIGO]],SITIOS!A$2:A$24,SITIOS!B$2:B$24)</f>
        <v>Haba Rincón de Guadalupe 2</v>
      </c>
      <c r="C506" s="61">
        <v>44201</v>
      </c>
      <c r="D506" s="121" t="str">
        <f t="shared" si="50"/>
        <v>ene-21</v>
      </c>
      <c r="E506" s="246" t="str">
        <f t="shared" si="51"/>
        <v>2021</v>
      </c>
      <c r="F506" s="62">
        <v>0.59375</v>
      </c>
      <c r="G506" s="63">
        <v>16</v>
      </c>
      <c r="H506" s="63">
        <v>10</v>
      </c>
      <c r="I506" s="63">
        <v>7</v>
      </c>
      <c r="J506" s="63">
        <v>7.2</v>
      </c>
      <c r="K506" s="63">
        <v>7.2</v>
      </c>
      <c r="L506" s="63">
        <f t="shared" si="52"/>
        <v>7.2</v>
      </c>
      <c r="M506" s="124">
        <f t="shared" si="53"/>
        <v>63.716814159292035</v>
      </c>
      <c r="N506" s="64">
        <v>1</v>
      </c>
      <c r="O506" s="64"/>
      <c r="P506" s="263">
        <f t="shared" si="56"/>
        <v>5</v>
      </c>
      <c r="Q506" s="66">
        <v>45</v>
      </c>
      <c r="R506" s="66">
        <v>50</v>
      </c>
      <c r="S506" s="270"/>
      <c r="T506" s="270"/>
      <c r="U506" s="62">
        <v>0.62152777777777779</v>
      </c>
      <c r="V506" s="65">
        <v>2</v>
      </c>
      <c r="W506" s="65">
        <v>35</v>
      </c>
      <c r="X506" s="65">
        <v>41</v>
      </c>
      <c r="Y506" s="65">
        <v>1</v>
      </c>
      <c r="Z506" s="65">
        <v>1</v>
      </c>
      <c r="AA506" s="65">
        <v>2</v>
      </c>
      <c r="AB506" s="127">
        <f t="shared" si="54"/>
        <v>66.666666666666657</v>
      </c>
      <c r="AC506" s="65">
        <v>25</v>
      </c>
      <c r="AD506" s="65">
        <v>55</v>
      </c>
      <c r="AE506" s="65">
        <v>7</v>
      </c>
      <c r="AF506" s="129">
        <f t="shared" si="55"/>
        <v>1450</v>
      </c>
      <c r="AG506" s="129"/>
      <c r="AH506" s="129"/>
      <c r="AI506" s="115"/>
    </row>
    <row r="507" spans="1:35" ht="12.75" hidden="1" x14ac:dyDescent="0.25">
      <c r="A507" s="60" t="s">
        <v>205</v>
      </c>
      <c r="B507" s="118" t="str">
        <f>LOOKUP(Table2[[#This Row],[CODIGO]],SITIOS!A$2:A$24,SITIOS!B$2:B$24)</f>
        <v>Manantial San Pedro</v>
      </c>
      <c r="C507" s="61">
        <v>44201</v>
      </c>
      <c r="D507" s="121" t="str">
        <f t="shared" si="50"/>
        <v>ene-21</v>
      </c>
      <c r="E507" s="246" t="str">
        <f t="shared" si="51"/>
        <v>2021</v>
      </c>
      <c r="F507" s="62">
        <v>0.46527777777777773</v>
      </c>
      <c r="G507" s="63">
        <v>12</v>
      </c>
      <c r="H507" s="63">
        <v>12</v>
      </c>
      <c r="I507" s="63">
        <v>7</v>
      </c>
      <c r="J507" s="63">
        <v>0</v>
      </c>
      <c r="K507" s="63">
        <v>0</v>
      </c>
      <c r="L507" s="63">
        <f t="shared" si="52"/>
        <v>0</v>
      </c>
      <c r="M507" s="124">
        <f t="shared" si="53"/>
        <v>0</v>
      </c>
      <c r="N507" s="64">
        <v>0</v>
      </c>
      <c r="O507" s="64"/>
      <c r="P507" s="263">
        <f t="shared" si="56"/>
        <v>2</v>
      </c>
      <c r="Q507" s="66">
        <v>75</v>
      </c>
      <c r="R507" s="66">
        <v>20</v>
      </c>
      <c r="S507" s="270">
        <v>0</v>
      </c>
      <c r="T507" s="270">
        <v>0.33</v>
      </c>
      <c r="U507" s="62">
        <v>0.4861111111111111</v>
      </c>
      <c r="V507" s="65">
        <v>1</v>
      </c>
      <c r="W507" s="65">
        <v>35</v>
      </c>
      <c r="X507" s="65">
        <v>40.5</v>
      </c>
      <c r="Y507" s="65">
        <v>6</v>
      </c>
      <c r="Z507" s="65">
        <v>3</v>
      </c>
      <c r="AA507" s="65">
        <v>2</v>
      </c>
      <c r="AB507" s="127">
        <f t="shared" si="54"/>
        <v>366.66666666666663</v>
      </c>
      <c r="AC507" s="65">
        <v>143</v>
      </c>
      <c r="AD507" s="65">
        <v>100</v>
      </c>
      <c r="AE507" s="65">
        <v>121</v>
      </c>
      <c r="AF507" s="129">
        <f t="shared" si="55"/>
        <v>12133.333333333332</v>
      </c>
      <c r="AG507" s="129"/>
      <c r="AH507" s="129"/>
      <c r="AI507" s="115"/>
    </row>
    <row r="508" spans="1:35" ht="12.75" hidden="1" x14ac:dyDescent="0.25">
      <c r="A508" s="60" t="s">
        <v>42</v>
      </c>
      <c r="B508" s="118" t="str">
        <f>LOOKUP(Table2[[#This Row],[CODIGO]],SITIOS!A$2:A$24,SITIOS!B$2:B$24)</f>
        <v>Planta de tratamiento (Antes)</v>
      </c>
      <c r="C508" s="61">
        <v>44235</v>
      </c>
      <c r="D508" s="121" t="str">
        <f t="shared" si="50"/>
        <v>feb-21</v>
      </c>
      <c r="E508" s="246" t="str">
        <f t="shared" si="51"/>
        <v>2021</v>
      </c>
      <c r="F508" s="62">
        <v>0.39583333333333331</v>
      </c>
      <c r="G508" s="63">
        <v>15</v>
      </c>
      <c r="H508" s="63">
        <v>12</v>
      </c>
      <c r="I508" s="63">
        <v>7</v>
      </c>
      <c r="J508" s="63">
        <v>7.2</v>
      </c>
      <c r="K508" s="63">
        <v>7.4</v>
      </c>
      <c r="L508" s="63">
        <f t="shared" si="52"/>
        <v>7.3000000000000007</v>
      </c>
      <c r="M508" s="124">
        <f t="shared" si="53"/>
        <v>66.972477064220186</v>
      </c>
      <c r="N508" s="64">
        <v>0</v>
      </c>
      <c r="O508" s="64"/>
      <c r="P508" s="263">
        <f t="shared" ref="P508:P540" si="57">IF(N508="MUY TURBIA","MUY TURBIA",IF(N508&gt;0,N508*5,IF(N508="",O508*10,2)))</f>
        <v>2</v>
      </c>
      <c r="Q508" s="66">
        <v>70</v>
      </c>
      <c r="R508" s="66">
        <v>40</v>
      </c>
      <c r="S508" s="270">
        <v>1.76</v>
      </c>
      <c r="T508" s="270">
        <v>0.4</v>
      </c>
      <c r="U508" s="62">
        <v>0.4236111111111111</v>
      </c>
      <c r="V508" s="65">
        <v>1</v>
      </c>
      <c r="W508" s="65">
        <v>35</v>
      </c>
      <c r="X508" s="65">
        <v>41.5</v>
      </c>
      <c r="Y508" s="65">
        <v>63</v>
      </c>
      <c r="Z508" s="65">
        <v>51</v>
      </c>
      <c r="AA508" s="65">
        <v>59</v>
      </c>
      <c r="AB508" s="127">
        <f t="shared" si="54"/>
        <v>5766.6666666666661</v>
      </c>
      <c r="AC508" s="65">
        <v>34</v>
      </c>
      <c r="AD508" s="65">
        <v>36</v>
      </c>
      <c r="AE508" s="65">
        <v>41</v>
      </c>
      <c r="AF508" s="129">
        <f t="shared" si="55"/>
        <v>3700</v>
      </c>
      <c r="AG508" s="129">
        <v>45</v>
      </c>
      <c r="AH508" s="129"/>
      <c r="AI508" s="115"/>
    </row>
    <row r="509" spans="1:35" ht="12.75" hidden="1" x14ac:dyDescent="0.25">
      <c r="A509" s="60" t="s">
        <v>43</v>
      </c>
      <c r="B509" s="118" t="str">
        <f>LOOKUP(Table2[[#This Row],[CODIGO]],SITIOS!A$2:A$24,SITIOS!B$2:B$24)</f>
        <v>Planta de tratamiento (Después)</v>
      </c>
      <c r="C509" s="61">
        <v>44235</v>
      </c>
      <c r="D509" s="121" t="str">
        <f t="shared" si="50"/>
        <v>feb-21</v>
      </c>
      <c r="E509" s="246" t="str">
        <f t="shared" si="51"/>
        <v>2021</v>
      </c>
      <c r="F509" s="62">
        <v>0.43055555555555558</v>
      </c>
      <c r="G509" s="63">
        <v>13</v>
      </c>
      <c r="H509" s="63">
        <v>13</v>
      </c>
      <c r="I509" s="63">
        <v>7</v>
      </c>
      <c r="J509" s="63">
        <v>7</v>
      </c>
      <c r="K509" s="63">
        <v>6.8</v>
      </c>
      <c r="L509" s="63">
        <f t="shared" si="52"/>
        <v>6.9</v>
      </c>
      <c r="M509" s="124">
        <f t="shared" si="53"/>
        <v>65.094339622641513</v>
      </c>
      <c r="N509" s="64">
        <v>0</v>
      </c>
      <c r="O509" s="64"/>
      <c r="P509" s="263">
        <f t="shared" si="57"/>
        <v>2</v>
      </c>
      <c r="Q509" s="66">
        <v>60</v>
      </c>
      <c r="R509" s="66">
        <v>40</v>
      </c>
      <c r="S509" s="270">
        <v>1.76</v>
      </c>
      <c r="T509" s="270">
        <v>0.4</v>
      </c>
      <c r="U509" s="62">
        <v>0.4513888888888889</v>
      </c>
      <c r="V509" s="65">
        <v>1</v>
      </c>
      <c r="W509" s="65">
        <v>35</v>
      </c>
      <c r="X509" s="65">
        <v>41.5</v>
      </c>
      <c r="Y509" s="65">
        <v>75</v>
      </c>
      <c r="Z509" s="65">
        <v>73</v>
      </c>
      <c r="AA509" s="65">
        <v>50</v>
      </c>
      <c r="AB509" s="127">
        <f t="shared" si="54"/>
        <v>6600</v>
      </c>
      <c r="AC509" s="65">
        <v>53</v>
      </c>
      <c r="AD509" s="65">
        <v>58</v>
      </c>
      <c r="AE509" s="65">
        <v>40</v>
      </c>
      <c r="AF509" s="129">
        <f t="shared" si="55"/>
        <v>5033.3333333333339</v>
      </c>
      <c r="AG509" s="129">
        <v>50</v>
      </c>
      <c r="AH509" s="129"/>
      <c r="AI509" s="115"/>
    </row>
    <row r="510" spans="1:35" ht="12.75" hidden="1" x14ac:dyDescent="0.25">
      <c r="A510" s="60" t="s">
        <v>56</v>
      </c>
      <c r="B510" s="118" t="str">
        <f>LOOKUP(Table2[[#This Row],[CODIGO]],SITIOS!A$2:A$24,SITIOS!B$2:B$24)</f>
        <v>El Recodo (Después del Hospital)</v>
      </c>
      <c r="C510" s="61">
        <v>44235</v>
      </c>
      <c r="D510" s="121" t="str">
        <f t="shared" si="50"/>
        <v>feb-21</v>
      </c>
      <c r="E510" s="246" t="str">
        <f t="shared" si="51"/>
        <v>2021</v>
      </c>
      <c r="F510" s="62">
        <v>0.5625</v>
      </c>
      <c r="G510" s="63">
        <v>19</v>
      </c>
      <c r="H510" s="63">
        <v>16</v>
      </c>
      <c r="I510" s="63">
        <v>7</v>
      </c>
      <c r="J510" s="63">
        <v>7</v>
      </c>
      <c r="K510" s="63">
        <v>7.2</v>
      </c>
      <c r="L510" s="63">
        <f t="shared" si="52"/>
        <v>7.1</v>
      </c>
      <c r="M510" s="124">
        <f t="shared" si="53"/>
        <v>71</v>
      </c>
      <c r="N510" s="64">
        <v>1</v>
      </c>
      <c r="O510" s="64"/>
      <c r="P510" s="263">
        <f t="shared" si="57"/>
        <v>5</v>
      </c>
      <c r="Q510" s="66">
        <v>50</v>
      </c>
      <c r="R510" s="66">
        <v>10</v>
      </c>
      <c r="S510" s="270"/>
      <c r="T510" s="270"/>
      <c r="U510" s="62">
        <v>0.59375</v>
      </c>
      <c r="V510" s="65">
        <v>1</v>
      </c>
      <c r="W510" s="65">
        <v>35</v>
      </c>
      <c r="X510" s="65">
        <v>41.5</v>
      </c>
      <c r="Y510" s="65">
        <v>11</v>
      </c>
      <c r="Z510" s="65">
        <v>11</v>
      </c>
      <c r="AA510" s="65">
        <v>11</v>
      </c>
      <c r="AB510" s="127">
        <f t="shared" si="54"/>
        <v>1100</v>
      </c>
      <c r="AC510" s="65">
        <v>20</v>
      </c>
      <c r="AD510" s="65">
        <v>32</v>
      </c>
      <c r="AE510" s="65">
        <v>42</v>
      </c>
      <c r="AF510" s="129">
        <f t="shared" si="55"/>
        <v>3133.333333333333</v>
      </c>
      <c r="AG510" s="129">
        <v>44</v>
      </c>
      <c r="AH510" s="129"/>
      <c r="AI510" s="115"/>
    </row>
    <row r="511" spans="1:35" ht="12.75" hidden="1" x14ac:dyDescent="0.25">
      <c r="A511" s="60" t="s">
        <v>194</v>
      </c>
      <c r="B511" s="118" t="str">
        <f>LOOKUP(Table2[[#This Row],[CODIGO]],SITIOS!A$2:A$24,SITIOS!B$2:B$24)</f>
        <v>Humedal</v>
      </c>
      <c r="C511" s="61">
        <v>44235</v>
      </c>
      <c r="D511" s="121" t="str">
        <f t="shared" si="50"/>
        <v>feb-21</v>
      </c>
      <c r="E511" s="246" t="str">
        <f t="shared" si="51"/>
        <v>2021</v>
      </c>
      <c r="F511" s="62">
        <v>0.54861111111111105</v>
      </c>
      <c r="G511" s="63">
        <v>20</v>
      </c>
      <c r="H511" s="63">
        <v>11</v>
      </c>
      <c r="I511" s="63">
        <v>7</v>
      </c>
      <c r="J511" s="63">
        <v>0.6</v>
      </c>
      <c r="K511" s="63">
        <v>0.6</v>
      </c>
      <c r="L511" s="63">
        <f t="shared" si="52"/>
        <v>0.6</v>
      </c>
      <c r="M511" s="124">
        <f t="shared" si="53"/>
        <v>5.4054054054054053</v>
      </c>
      <c r="N511" s="64">
        <v>0</v>
      </c>
      <c r="O511" s="64"/>
      <c r="P511" s="263">
        <f t="shared" si="57"/>
        <v>2</v>
      </c>
      <c r="Q511" s="66">
        <v>210</v>
      </c>
      <c r="R511" s="66">
        <v>50</v>
      </c>
      <c r="S511" s="270">
        <v>1.76</v>
      </c>
      <c r="T511" s="270">
        <v>6</v>
      </c>
      <c r="U511" s="62">
        <v>0.56597222222222221</v>
      </c>
      <c r="V511" s="65">
        <v>1</v>
      </c>
      <c r="W511" s="65">
        <v>35</v>
      </c>
      <c r="X511" s="65">
        <v>41.5</v>
      </c>
      <c r="Y511" s="65">
        <v>56</v>
      </c>
      <c r="Z511" s="65">
        <v>55</v>
      </c>
      <c r="AA511" s="65">
        <v>54</v>
      </c>
      <c r="AB511" s="127">
        <f t="shared" si="54"/>
        <v>5500</v>
      </c>
      <c r="AC511" s="65">
        <v>52</v>
      </c>
      <c r="AD511" s="65">
        <v>28</v>
      </c>
      <c r="AE511" s="65">
        <v>39</v>
      </c>
      <c r="AF511" s="129">
        <f t="shared" si="55"/>
        <v>3966.6666666666665</v>
      </c>
      <c r="AG511" s="129">
        <v>276</v>
      </c>
      <c r="AH511" s="129"/>
      <c r="AI511" s="115"/>
    </row>
    <row r="512" spans="1:35" ht="12.75" hidden="1" x14ac:dyDescent="0.25">
      <c r="A512" s="60" t="s">
        <v>45</v>
      </c>
      <c r="B512" s="118" t="str">
        <f>LOOKUP(Table2[[#This Row],[CODIGO]],SITIOS!A$2:A$24,SITIOS!B$2:B$24)</f>
        <v>Haba San Lucas 2</v>
      </c>
      <c r="C512" s="61">
        <v>44235</v>
      </c>
      <c r="D512" s="121" t="str">
        <f t="shared" si="50"/>
        <v>feb-21</v>
      </c>
      <c r="E512" s="246" t="str">
        <f t="shared" si="51"/>
        <v>2021</v>
      </c>
      <c r="F512" s="62">
        <v>0.51388888888888895</v>
      </c>
      <c r="G512" s="63">
        <v>22</v>
      </c>
      <c r="H512" s="63">
        <v>12</v>
      </c>
      <c r="I512" s="63">
        <v>8</v>
      </c>
      <c r="J512" s="63">
        <v>7.6</v>
      </c>
      <c r="K512" s="63">
        <v>7.6</v>
      </c>
      <c r="L512" s="63">
        <f t="shared" si="52"/>
        <v>7.6</v>
      </c>
      <c r="M512" s="124">
        <f t="shared" si="53"/>
        <v>69.724770642201833</v>
      </c>
      <c r="N512" s="64">
        <v>1</v>
      </c>
      <c r="O512" s="64"/>
      <c r="P512" s="263">
        <f t="shared" si="57"/>
        <v>5</v>
      </c>
      <c r="Q512" s="66">
        <v>55</v>
      </c>
      <c r="R512" s="66">
        <v>30</v>
      </c>
      <c r="S512" s="270"/>
      <c r="T512" s="270"/>
      <c r="U512" s="62">
        <v>0.53125</v>
      </c>
      <c r="V512" s="65">
        <v>2</v>
      </c>
      <c r="W512" s="65">
        <v>35</v>
      </c>
      <c r="X512" s="65">
        <v>41.5</v>
      </c>
      <c r="Y512" s="65">
        <v>0</v>
      </c>
      <c r="Z512" s="65">
        <v>1</v>
      </c>
      <c r="AA512" s="65">
        <v>2</v>
      </c>
      <c r="AB512" s="127">
        <f t="shared" si="54"/>
        <v>50</v>
      </c>
      <c r="AC512" s="65">
        <v>69</v>
      </c>
      <c r="AD512" s="65">
        <v>74</v>
      </c>
      <c r="AE512" s="65">
        <v>59</v>
      </c>
      <c r="AF512" s="129">
        <f t="shared" si="55"/>
        <v>3366.6666666666665</v>
      </c>
      <c r="AG512" s="129">
        <v>37</v>
      </c>
      <c r="AH512" s="129"/>
      <c r="AI512" s="115"/>
    </row>
    <row r="513" spans="1:35" ht="12.75" hidden="1" x14ac:dyDescent="0.25">
      <c r="A513" s="60" t="s">
        <v>59</v>
      </c>
      <c r="B513" s="118" t="str">
        <f>LOOKUP(Table2[[#This Row],[CODIGO]],SITIOS!A$2:A$24,SITIOS!B$2:B$24)</f>
        <v>Papa la Providencia 2</v>
      </c>
      <c r="C513" s="61">
        <v>44235</v>
      </c>
      <c r="D513" s="121" t="str">
        <f t="shared" si="50"/>
        <v>feb-21</v>
      </c>
      <c r="E513" s="246" t="str">
        <f t="shared" si="51"/>
        <v>2021</v>
      </c>
      <c r="F513" s="62">
        <v>0.43055555555555558</v>
      </c>
      <c r="G513" s="63">
        <v>19</v>
      </c>
      <c r="H513" s="63">
        <v>18</v>
      </c>
      <c r="I513" s="63">
        <v>6.5</v>
      </c>
      <c r="J513" s="63">
        <v>3</v>
      </c>
      <c r="K513" s="63">
        <v>3.2</v>
      </c>
      <c r="L513" s="63">
        <f t="shared" si="52"/>
        <v>3.1</v>
      </c>
      <c r="M513" s="124">
        <f t="shared" si="53"/>
        <v>32.291666666666671</v>
      </c>
      <c r="N513" s="64">
        <v>4</v>
      </c>
      <c r="O513" s="64"/>
      <c r="P513" s="263">
        <f t="shared" si="57"/>
        <v>20</v>
      </c>
      <c r="Q513" s="66">
        <v>25</v>
      </c>
      <c r="R513" s="66">
        <v>40</v>
      </c>
      <c r="S513" s="270"/>
      <c r="T513" s="270"/>
      <c r="U513" s="62">
        <v>0.4548611111111111</v>
      </c>
      <c r="V513" s="65">
        <v>2</v>
      </c>
      <c r="W513" s="65">
        <v>35</v>
      </c>
      <c r="X513" s="65">
        <v>41.5</v>
      </c>
      <c r="Y513" s="65">
        <v>0</v>
      </c>
      <c r="Z513" s="65">
        <v>0</v>
      </c>
      <c r="AA513" s="65">
        <v>1</v>
      </c>
      <c r="AB513" s="127">
        <f t="shared" si="54"/>
        <v>16.666666666666664</v>
      </c>
      <c r="AC513" s="65">
        <v>0</v>
      </c>
      <c r="AD513" s="65">
        <v>0</v>
      </c>
      <c r="AE513" s="65">
        <v>7</v>
      </c>
      <c r="AF513" s="129">
        <f t="shared" si="55"/>
        <v>116.66666666666667</v>
      </c>
      <c r="AG513" s="129">
        <v>120</v>
      </c>
      <c r="AH513" s="129"/>
      <c r="AI513" s="115"/>
    </row>
    <row r="514" spans="1:35" ht="12.75" hidden="1" x14ac:dyDescent="0.25">
      <c r="A514" s="60" t="s">
        <v>53</v>
      </c>
      <c r="B514" s="118" t="str">
        <f>LOOKUP(Table2[[#This Row],[CODIGO]],SITIOS!A$2:A$24,SITIOS!B$2:B$24)</f>
        <v>Papa El Potrero 2</v>
      </c>
      <c r="C514" s="61">
        <v>44235</v>
      </c>
      <c r="D514" s="121" t="str">
        <f t="shared" ref="D514:D559" si="58">TEXT(C514,"mmm-aa")</f>
        <v>feb-21</v>
      </c>
      <c r="E514" s="246" t="str">
        <f t="shared" ref="E514:E557" si="59">TEXT(D514,"aaaa")</f>
        <v>2021</v>
      </c>
      <c r="F514" s="62">
        <v>0.47916666666666669</v>
      </c>
      <c r="G514" s="63">
        <v>21</v>
      </c>
      <c r="H514" s="63">
        <v>9</v>
      </c>
      <c r="I514" s="63">
        <v>7</v>
      </c>
      <c r="J514" s="63">
        <v>7.6</v>
      </c>
      <c r="K514" s="63">
        <v>7.6</v>
      </c>
      <c r="L514" s="63">
        <f t="shared" ref="L514:L544" si="60">IF(AND(J514="",K514=""),"N/A",AVERAGE(J514:K514))</f>
        <v>7.6</v>
      </c>
      <c r="M514" s="124">
        <f t="shared" ref="M514:M575" si="61">IF(L514="N/A","N/A",IF(AND(H514&gt;=5,H514&lt;6),(L514/12.8)*100,IF(AND(H514&gt;=6,H514&lt;7),(L514/12.5)*100,IF(AND(H514&gt;=7,H514&lt;8),(L514/12.2)*100,IF(AND(H514&gt;=8,H514&lt;9),(L514/11.9)*100,IF(AND(H514&gt;=9,H514&lt;10),(L514/11.6)*100,IF(AND(H514&gt;=10,H514&lt;11),(L514/11.3)*100,IF(AND(H514&gt;=11,H514&lt;12),(L514/11.1)*100,IF(AND(H514&gt;=12,H514&lt;13),(L514/10.9)*100,IF(AND(H514&gt;=13,H514&lt;14),(L514/10.6)*100,IF(AND(H514&gt;=14,H514&lt;15),(L514/10.4)*100,IF(AND(H514&gt;=15,H514&lt;16),(L514/10.2)*100,IF(AND(H514&gt;=16,H514&lt;17),(L514/10)*100,IF(AND(H514&gt;=17,H514&lt;18),(L514/9.8)*100,IF(AND(H514&gt;=18,H514&lt;19),(L514/9.6)*100,IF(AND(H514&gt;=19,H514&lt;20),(L514/9.4)*100,IF(AND(H514&gt;=20,H514&lt;21),(L514/9.2)*100,IF(AND(H514&gt;=21,H514&lt;22),(L514/9)*100,IF(AND(H514&gt;=22,H514&lt;23),(L514/8.9)*100,IF(AND(H514&gt;=23,H514&lt;24),(L514/8.7)*100,IF(AND(H514&gt;=24,H514&lt;25),(L514/8.6)*100,IF(AND(H514&gt;=25,H514&lt;26),(L514/8.4)*100,IF(AND(H514&gt;=26,H514&lt;27),(L514/8.2)*100,IF(AND(H514&gt;=27,H514&lt;28),(L514/8.1)*100,IF(AND(H514&gt;=28,H514&lt;29),(L514/7.9)*100,IF(AND(H514&gt;=29,H514&lt;30),(L514/7.8)*100,(L514/7.7)*100))))))))))))))))))))))))))</f>
        <v>65.517241379310349</v>
      </c>
      <c r="N514" s="64">
        <v>1</v>
      </c>
      <c r="O514" s="64"/>
      <c r="P514" s="263">
        <f t="shared" si="57"/>
        <v>5</v>
      </c>
      <c r="Q514" s="66">
        <v>40</v>
      </c>
      <c r="R514" s="66">
        <v>40</v>
      </c>
      <c r="S514" s="270"/>
      <c r="T514" s="270"/>
      <c r="U514" s="62">
        <v>0.50347222222222221</v>
      </c>
      <c r="V514" s="65">
        <v>2</v>
      </c>
      <c r="W514" s="65">
        <v>35</v>
      </c>
      <c r="X514" s="65">
        <v>41.5</v>
      </c>
      <c r="Y514" s="65">
        <v>13</v>
      </c>
      <c r="Z514" s="65">
        <v>9</v>
      </c>
      <c r="AA514" s="65">
        <v>13</v>
      </c>
      <c r="AB514" s="127">
        <f t="shared" ref="AB514:AB540" si="62">IF($V514&lt;&gt;"",((Y514+Z514+AA514)/3)*100/$V514,"")</f>
        <v>583.33333333333326</v>
      </c>
      <c r="AC514" s="65">
        <v>51</v>
      </c>
      <c r="AD514" s="65">
        <v>82</v>
      </c>
      <c r="AE514" s="65">
        <v>84</v>
      </c>
      <c r="AF514" s="129">
        <f t="shared" ref="AF514:AF540" si="63">IF($V514&lt;&gt;"",((AC514+AD514+AE514)/3)*100/$V514,"")</f>
        <v>3616.6666666666665</v>
      </c>
      <c r="AG514" s="129">
        <v>38</v>
      </c>
      <c r="AH514" s="129"/>
      <c r="AI514" s="115"/>
    </row>
    <row r="515" spans="1:35" ht="12.75" hidden="1" x14ac:dyDescent="0.25">
      <c r="A515" s="60" t="s">
        <v>58</v>
      </c>
      <c r="B515" s="118" t="str">
        <f>LOOKUP(Table2[[#This Row],[CODIGO]],SITIOS!A$2:A$24,SITIOS!B$2:B$24)</f>
        <v>Maíz  El Capulín 2</v>
      </c>
      <c r="C515" s="61">
        <v>44235</v>
      </c>
      <c r="D515" s="121" t="str">
        <f t="shared" si="58"/>
        <v>feb-21</v>
      </c>
      <c r="E515" s="246" t="str">
        <f t="shared" si="59"/>
        <v>2021</v>
      </c>
      <c r="F515" s="62">
        <v>0.52083333333333337</v>
      </c>
      <c r="G515" s="63">
        <v>17</v>
      </c>
      <c r="H515" s="63">
        <v>11</v>
      </c>
      <c r="I515" s="63">
        <v>7</v>
      </c>
      <c r="J515" s="63">
        <v>7.4</v>
      </c>
      <c r="K515" s="63">
        <v>7.4</v>
      </c>
      <c r="L515" s="63">
        <f t="shared" si="60"/>
        <v>7.4</v>
      </c>
      <c r="M515" s="124">
        <f t="shared" si="61"/>
        <v>66.666666666666671</v>
      </c>
      <c r="N515" s="64">
        <v>0</v>
      </c>
      <c r="O515" s="64"/>
      <c r="P515" s="263">
        <f t="shared" si="57"/>
        <v>2</v>
      </c>
      <c r="Q515" s="66">
        <v>30</v>
      </c>
      <c r="R515" s="66">
        <v>20</v>
      </c>
      <c r="S515" s="270"/>
      <c r="T515" s="270"/>
      <c r="U515" s="62">
        <v>0.54861111111111105</v>
      </c>
      <c r="V515" s="65">
        <v>2</v>
      </c>
      <c r="W515" s="65">
        <v>35</v>
      </c>
      <c r="X515" s="65">
        <v>41.5</v>
      </c>
      <c r="Y515" s="65">
        <v>0</v>
      </c>
      <c r="Z515" s="65">
        <v>0</v>
      </c>
      <c r="AA515" s="65">
        <v>0</v>
      </c>
      <c r="AB515" s="127">
        <f t="shared" si="62"/>
        <v>0</v>
      </c>
      <c r="AC515" s="65">
        <v>5</v>
      </c>
      <c r="AD515" s="65">
        <v>2</v>
      </c>
      <c r="AE515" s="65">
        <v>3</v>
      </c>
      <c r="AF515" s="129">
        <f t="shared" si="63"/>
        <v>166.66666666666669</v>
      </c>
      <c r="AG515" s="129">
        <v>34</v>
      </c>
      <c r="AH515" s="129"/>
      <c r="AI515" s="115"/>
    </row>
    <row r="516" spans="1:35" ht="12.75" hidden="1" x14ac:dyDescent="0.25">
      <c r="A516" s="60" t="s">
        <v>51</v>
      </c>
      <c r="B516" s="118" t="str">
        <f>LOOKUP(Table2[[#This Row],[CODIGO]],SITIOS!A$2:A$24,SITIOS!B$2:B$24)</f>
        <v>Maíz Agua Bendita 2</v>
      </c>
      <c r="C516" s="61">
        <v>44235</v>
      </c>
      <c r="D516" s="121" t="str">
        <f t="shared" si="58"/>
        <v>feb-21</v>
      </c>
      <c r="E516" s="246" t="str">
        <f t="shared" si="59"/>
        <v>2021</v>
      </c>
      <c r="F516" s="62">
        <v>0.56944444444444442</v>
      </c>
      <c r="G516" s="63">
        <v>17</v>
      </c>
      <c r="H516" s="63">
        <v>12</v>
      </c>
      <c r="I516" s="63">
        <v>7</v>
      </c>
      <c r="J516" s="63">
        <v>7.2</v>
      </c>
      <c r="K516" s="63">
        <v>7.2</v>
      </c>
      <c r="L516" s="63">
        <f t="shared" si="60"/>
        <v>7.2</v>
      </c>
      <c r="M516" s="124">
        <f t="shared" si="61"/>
        <v>66.055045871559642</v>
      </c>
      <c r="N516" s="64">
        <v>1</v>
      </c>
      <c r="O516" s="64"/>
      <c r="P516" s="263">
        <f t="shared" si="57"/>
        <v>5</v>
      </c>
      <c r="Q516" s="66">
        <v>50</v>
      </c>
      <c r="R516" s="66">
        <v>40</v>
      </c>
      <c r="S516" s="270"/>
      <c r="T516" s="270"/>
      <c r="U516" s="62">
        <v>0.59375</v>
      </c>
      <c r="V516" s="65">
        <v>2</v>
      </c>
      <c r="W516" s="65">
        <v>35</v>
      </c>
      <c r="X516" s="65">
        <v>41.5</v>
      </c>
      <c r="Y516" s="65">
        <v>2</v>
      </c>
      <c r="Z516" s="65">
        <v>2</v>
      </c>
      <c r="AA516" s="65">
        <v>0</v>
      </c>
      <c r="AB516" s="127">
        <f t="shared" si="62"/>
        <v>66.666666666666657</v>
      </c>
      <c r="AC516" s="65">
        <v>9</v>
      </c>
      <c r="AD516" s="65">
        <v>30</v>
      </c>
      <c r="AE516" s="65">
        <v>33</v>
      </c>
      <c r="AF516" s="129">
        <f t="shared" si="63"/>
        <v>1200</v>
      </c>
      <c r="AG516" s="129">
        <v>36</v>
      </c>
      <c r="AH516" s="129"/>
      <c r="AI516" s="115"/>
    </row>
    <row r="517" spans="1:35" ht="12.75" hidden="1" x14ac:dyDescent="0.25">
      <c r="A517" s="60" t="s">
        <v>47</v>
      </c>
      <c r="B517" s="118" t="str">
        <f>LOOKUP(Table2[[#This Row],[CODIGO]],SITIOS!A$2:A$24,SITIOS!B$2:B$24)</f>
        <v>Haba Rincón de Guadalupe 2</v>
      </c>
      <c r="C517" s="61">
        <v>44235</v>
      </c>
      <c r="D517" s="121" t="str">
        <f t="shared" si="58"/>
        <v>feb-21</v>
      </c>
      <c r="E517" s="246" t="str">
        <f t="shared" si="59"/>
        <v>2021</v>
      </c>
      <c r="F517" s="62">
        <v>0.60763888888888895</v>
      </c>
      <c r="G517" s="63">
        <v>17</v>
      </c>
      <c r="H517" s="63">
        <v>12</v>
      </c>
      <c r="I517" s="63">
        <v>7</v>
      </c>
      <c r="J517" s="63">
        <v>6.4</v>
      </c>
      <c r="K517" s="63">
        <v>6.4</v>
      </c>
      <c r="L517" s="63">
        <f t="shared" si="60"/>
        <v>6.4</v>
      </c>
      <c r="M517" s="124">
        <f t="shared" si="61"/>
        <v>58.715596330275233</v>
      </c>
      <c r="N517" s="64">
        <v>1</v>
      </c>
      <c r="O517" s="64"/>
      <c r="P517" s="263">
        <f t="shared" si="57"/>
        <v>5</v>
      </c>
      <c r="Q517" s="66">
        <v>50</v>
      </c>
      <c r="R517" s="66">
        <v>40</v>
      </c>
      <c r="S517" s="270"/>
      <c r="T517" s="270"/>
      <c r="U517" s="62">
        <v>0.63888888888888895</v>
      </c>
      <c r="V517" s="65">
        <v>2</v>
      </c>
      <c r="W517" s="65">
        <v>35</v>
      </c>
      <c r="X517" s="65">
        <v>41.5</v>
      </c>
      <c r="Y517" s="65">
        <v>0</v>
      </c>
      <c r="Z517" s="65">
        <v>1</v>
      </c>
      <c r="AA517" s="65">
        <v>5</v>
      </c>
      <c r="AB517" s="127">
        <f t="shared" si="62"/>
        <v>100</v>
      </c>
      <c r="AC517" s="65">
        <v>26</v>
      </c>
      <c r="AD517" s="65">
        <v>23</v>
      </c>
      <c r="AE517" s="65">
        <v>42</v>
      </c>
      <c r="AF517" s="129">
        <f t="shared" si="63"/>
        <v>1516.6666666666665</v>
      </c>
      <c r="AG517" s="129">
        <v>42</v>
      </c>
      <c r="AH517" s="129"/>
      <c r="AI517" s="115"/>
    </row>
    <row r="518" spans="1:35" ht="12.75" hidden="1" x14ac:dyDescent="0.25">
      <c r="A518" s="60" t="s">
        <v>205</v>
      </c>
      <c r="B518" s="118" t="str">
        <f>LOOKUP(Table2[[#This Row],[CODIGO]],SITIOS!A$2:A$24,SITIOS!B$2:B$24)</f>
        <v>Manantial San Pedro</v>
      </c>
      <c r="C518" s="61">
        <v>44235</v>
      </c>
      <c r="D518" s="121" t="str">
        <f t="shared" si="58"/>
        <v>feb-21</v>
      </c>
      <c r="E518" s="246" t="str">
        <f t="shared" si="59"/>
        <v>2021</v>
      </c>
      <c r="F518" s="62">
        <v>0.46527777777777773</v>
      </c>
      <c r="G518" s="63">
        <v>12</v>
      </c>
      <c r="H518" s="63">
        <v>12</v>
      </c>
      <c r="I518" s="63">
        <v>7.5</v>
      </c>
      <c r="J518" s="63">
        <v>0.4</v>
      </c>
      <c r="K518" s="63">
        <v>0.6</v>
      </c>
      <c r="L518" s="63">
        <f t="shared" si="60"/>
        <v>0.5</v>
      </c>
      <c r="M518" s="124">
        <f t="shared" si="61"/>
        <v>4.5871559633027514</v>
      </c>
      <c r="N518" s="64">
        <v>0</v>
      </c>
      <c r="O518" s="64"/>
      <c r="P518" s="263">
        <f t="shared" si="57"/>
        <v>2</v>
      </c>
      <c r="Q518" s="66">
        <v>130</v>
      </c>
      <c r="R518" s="66">
        <v>20</v>
      </c>
      <c r="S518" s="270">
        <v>0</v>
      </c>
      <c r="T518" s="270">
        <v>3</v>
      </c>
      <c r="U518" s="62">
        <v>0.4861111111111111</v>
      </c>
      <c r="V518" s="65">
        <v>1</v>
      </c>
      <c r="W518" s="65">
        <v>35</v>
      </c>
      <c r="X518" s="65">
        <v>41.5</v>
      </c>
      <c r="Y518" s="65">
        <v>161</v>
      </c>
      <c r="Z518" s="65">
        <v>140</v>
      </c>
      <c r="AA518" s="65">
        <v>182</v>
      </c>
      <c r="AB518" s="127">
        <f t="shared" si="62"/>
        <v>16100</v>
      </c>
      <c r="AC518" s="65">
        <v>0</v>
      </c>
      <c r="AD518" s="65">
        <v>0</v>
      </c>
      <c r="AE518" s="65">
        <v>0</v>
      </c>
      <c r="AF518" s="129">
        <f t="shared" si="63"/>
        <v>0</v>
      </c>
      <c r="AG518" s="129">
        <v>201</v>
      </c>
      <c r="AH518" s="129"/>
      <c r="AI518" s="115"/>
    </row>
    <row r="519" spans="1:35" ht="12.75" hidden="1" x14ac:dyDescent="0.25">
      <c r="A519" s="60" t="s">
        <v>42</v>
      </c>
      <c r="B519" s="118" t="str">
        <f>LOOKUP(Table2[[#This Row],[CODIGO]],SITIOS!A$2:A$24,SITIOS!B$2:B$24)</f>
        <v>Planta de tratamiento (Antes)</v>
      </c>
      <c r="C519" s="61">
        <v>44263</v>
      </c>
      <c r="D519" s="121" t="str">
        <f t="shared" si="58"/>
        <v>mar-21</v>
      </c>
      <c r="E519" s="246" t="str">
        <f t="shared" si="59"/>
        <v>2021</v>
      </c>
      <c r="F519" s="62">
        <v>0.39583333333333331</v>
      </c>
      <c r="G519" s="63">
        <v>19</v>
      </c>
      <c r="H519" s="63">
        <v>14</v>
      </c>
      <c r="I519" s="63">
        <v>7.5</v>
      </c>
      <c r="J519" s="63">
        <v>7.4</v>
      </c>
      <c r="K519" s="63">
        <v>7.4</v>
      </c>
      <c r="L519" s="63">
        <f t="shared" si="60"/>
        <v>7.4</v>
      </c>
      <c r="M519" s="124">
        <f t="shared" si="61"/>
        <v>71.15384615384616</v>
      </c>
      <c r="N519" s="64">
        <v>0</v>
      </c>
      <c r="O519" s="64"/>
      <c r="P519" s="263">
        <f t="shared" si="57"/>
        <v>2</v>
      </c>
      <c r="Q519" s="66">
        <v>60</v>
      </c>
      <c r="R519" s="66">
        <v>30</v>
      </c>
      <c r="S519" s="270">
        <v>0.88</v>
      </c>
      <c r="T519" s="270">
        <v>1</v>
      </c>
      <c r="U519" s="62">
        <v>0.41666666666666669</v>
      </c>
      <c r="V519" s="65">
        <v>1</v>
      </c>
      <c r="W519" s="65">
        <v>34</v>
      </c>
      <c r="X519" s="65">
        <v>40</v>
      </c>
      <c r="Y519" s="65">
        <v>17</v>
      </c>
      <c r="Z519" s="65">
        <v>45</v>
      </c>
      <c r="AA519" s="65">
        <v>34</v>
      </c>
      <c r="AB519" s="127">
        <f t="shared" si="62"/>
        <v>3200</v>
      </c>
      <c r="AC519" s="65">
        <v>25</v>
      </c>
      <c r="AD519" s="65">
        <v>57</v>
      </c>
      <c r="AE519" s="65">
        <v>55</v>
      </c>
      <c r="AF519" s="129">
        <f t="shared" si="63"/>
        <v>4566.6666666666661</v>
      </c>
      <c r="AG519" s="129">
        <v>48</v>
      </c>
      <c r="AH519" s="129"/>
      <c r="AI519" s="115"/>
    </row>
    <row r="520" spans="1:35" ht="12.75" hidden="1" x14ac:dyDescent="0.25">
      <c r="A520" s="60" t="s">
        <v>43</v>
      </c>
      <c r="B520" s="118" t="str">
        <f>LOOKUP(Table2[[#This Row],[CODIGO]],SITIOS!A$2:A$24,SITIOS!B$2:B$24)</f>
        <v>Planta de tratamiento (Después)</v>
      </c>
      <c r="C520" s="61">
        <v>44263</v>
      </c>
      <c r="D520" s="121" t="str">
        <f t="shared" si="58"/>
        <v>mar-21</v>
      </c>
      <c r="E520" s="246" t="str">
        <f t="shared" si="59"/>
        <v>2021</v>
      </c>
      <c r="F520" s="62">
        <v>0.43055555555555558</v>
      </c>
      <c r="G520" s="63">
        <v>16</v>
      </c>
      <c r="H520" s="63">
        <v>15</v>
      </c>
      <c r="I520" s="63">
        <v>7.5</v>
      </c>
      <c r="J520" s="63">
        <v>7.8</v>
      </c>
      <c r="K520" s="63">
        <v>7.9</v>
      </c>
      <c r="L520" s="63">
        <f t="shared" si="60"/>
        <v>7.85</v>
      </c>
      <c r="M520" s="124">
        <f t="shared" si="61"/>
        <v>76.960784313725497</v>
      </c>
      <c r="N520" s="64">
        <v>0</v>
      </c>
      <c r="O520" s="64"/>
      <c r="P520" s="263">
        <f t="shared" si="57"/>
        <v>2</v>
      </c>
      <c r="Q520" s="66">
        <v>60</v>
      </c>
      <c r="R520" s="66">
        <v>30</v>
      </c>
      <c r="S520" s="270">
        <v>0.88</v>
      </c>
      <c r="T520" s="270">
        <v>0.6</v>
      </c>
      <c r="U520" s="62">
        <v>0.4513888888888889</v>
      </c>
      <c r="V520" s="65">
        <v>1</v>
      </c>
      <c r="W520" s="65">
        <v>34</v>
      </c>
      <c r="X520" s="65">
        <v>40</v>
      </c>
      <c r="Y520" s="65">
        <v>19</v>
      </c>
      <c r="Z520" s="65">
        <v>16</v>
      </c>
      <c r="AA520" s="65">
        <v>18</v>
      </c>
      <c r="AB520" s="127">
        <f t="shared" si="62"/>
        <v>1766.6666666666667</v>
      </c>
      <c r="AC520" s="65">
        <v>52</v>
      </c>
      <c r="AD520" s="65">
        <v>48</v>
      </c>
      <c r="AE520" s="65">
        <v>37</v>
      </c>
      <c r="AF520" s="129">
        <f t="shared" si="63"/>
        <v>4566.6666666666661</v>
      </c>
      <c r="AG520" s="129">
        <v>50</v>
      </c>
      <c r="AH520" s="129"/>
      <c r="AI520" s="115"/>
    </row>
    <row r="521" spans="1:35" ht="12.75" hidden="1" x14ac:dyDescent="0.25">
      <c r="A521" s="60" t="s">
        <v>56</v>
      </c>
      <c r="B521" s="118" t="str">
        <f>LOOKUP(Table2[[#This Row],[CODIGO]],SITIOS!A$2:A$24,SITIOS!B$2:B$24)</f>
        <v>El Recodo (Después del Hospital)</v>
      </c>
      <c r="C521" s="61">
        <v>44263</v>
      </c>
      <c r="D521" s="121" t="str">
        <f t="shared" si="58"/>
        <v>mar-21</v>
      </c>
      <c r="E521" s="246" t="str">
        <f t="shared" si="59"/>
        <v>2021</v>
      </c>
      <c r="F521" s="62">
        <v>0.60416666666666663</v>
      </c>
      <c r="G521" s="63">
        <v>22</v>
      </c>
      <c r="H521" s="63">
        <v>19</v>
      </c>
      <c r="I521" s="63">
        <v>8</v>
      </c>
      <c r="J521" s="63">
        <v>7.6</v>
      </c>
      <c r="K521" s="63">
        <v>7.4</v>
      </c>
      <c r="L521" s="63">
        <f t="shared" si="60"/>
        <v>7.5</v>
      </c>
      <c r="M521" s="124">
        <f t="shared" si="61"/>
        <v>79.787234042553195</v>
      </c>
      <c r="N521" s="64">
        <v>1</v>
      </c>
      <c r="O521" s="64"/>
      <c r="P521" s="263">
        <f t="shared" si="57"/>
        <v>5</v>
      </c>
      <c r="Q521" s="66">
        <v>60</v>
      </c>
      <c r="R521" s="66">
        <v>30</v>
      </c>
      <c r="S521" s="270"/>
      <c r="T521" s="270"/>
      <c r="U521" s="62">
        <v>0.61111111111111105</v>
      </c>
      <c r="V521" s="65">
        <v>1</v>
      </c>
      <c r="W521" s="65">
        <v>34</v>
      </c>
      <c r="X521" s="65">
        <v>40</v>
      </c>
      <c r="Y521" s="65">
        <v>31</v>
      </c>
      <c r="Z521" s="65">
        <v>51</v>
      </c>
      <c r="AA521" s="65">
        <v>32</v>
      </c>
      <c r="AB521" s="127">
        <f t="shared" si="62"/>
        <v>3800</v>
      </c>
      <c r="AC521" s="65">
        <v>32</v>
      </c>
      <c r="AD521" s="65">
        <v>67</v>
      </c>
      <c r="AE521" s="65">
        <v>68</v>
      </c>
      <c r="AF521" s="129">
        <f t="shared" si="63"/>
        <v>5566.6666666666661</v>
      </c>
      <c r="AG521" s="129">
        <v>41</v>
      </c>
      <c r="AH521" s="129"/>
      <c r="AI521" s="115"/>
    </row>
    <row r="522" spans="1:35" ht="12.75" hidden="1" x14ac:dyDescent="0.25">
      <c r="A522" s="60" t="s">
        <v>194</v>
      </c>
      <c r="B522" s="118" t="str">
        <f>LOOKUP(Table2[[#This Row],[CODIGO]],SITIOS!A$2:A$24,SITIOS!B$2:B$24)</f>
        <v>Humedal</v>
      </c>
      <c r="C522" s="61">
        <v>44263</v>
      </c>
      <c r="D522" s="121" t="str">
        <f t="shared" si="58"/>
        <v>mar-21</v>
      </c>
      <c r="E522" s="246" t="str">
        <f t="shared" si="59"/>
        <v>2021</v>
      </c>
      <c r="F522" s="62">
        <v>0.57638888888888895</v>
      </c>
      <c r="G522" s="63">
        <v>26</v>
      </c>
      <c r="H522" s="63">
        <v>15</v>
      </c>
      <c r="I522" s="63">
        <v>7</v>
      </c>
      <c r="J522" s="63">
        <v>0.2</v>
      </c>
      <c r="K522" s="63">
        <v>0.2</v>
      </c>
      <c r="L522" s="63">
        <f t="shared" si="60"/>
        <v>0.2</v>
      </c>
      <c r="M522" s="124">
        <f t="shared" si="61"/>
        <v>1.9607843137254906</v>
      </c>
      <c r="N522" s="64">
        <v>3</v>
      </c>
      <c r="O522" s="64"/>
      <c r="P522" s="263">
        <f t="shared" si="57"/>
        <v>15</v>
      </c>
      <c r="Q522" s="66">
        <v>285</v>
      </c>
      <c r="R522" s="66">
        <v>150</v>
      </c>
      <c r="S522" s="270">
        <v>0</v>
      </c>
      <c r="T522" s="270">
        <v>10</v>
      </c>
      <c r="U522" s="62">
        <v>0.59027777777777779</v>
      </c>
      <c r="V522" s="65">
        <v>1</v>
      </c>
      <c r="W522" s="65">
        <v>34</v>
      </c>
      <c r="X522" s="65">
        <v>40</v>
      </c>
      <c r="Y522" s="65">
        <v>72</v>
      </c>
      <c r="Z522" s="65">
        <v>99</v>
      </c>
      <c r="AA522" s="65">
        <v>88</v>
      </c>
      <c r="AB522" s="127">
        <f t="shared" si="62"/>
        <v>8633.3333333333321</v>
      </c>
      <c r="AC522" s="65">
        <v>34</v>
      </c>
      <c r="AD522" s="65">
        <v>12</v>
      </c>
      <c r="AE522" s="65">
        <v>10</v>
      </c>
      <c r="AF522" s="129">
        <f t="shared" si="63"/>
        <v>1866.6666666666667</v>
      </c>
      <c r="AG522" s="129">
        <v>317</v>
      </c>
      <c r="AH522" s="129"/>
      <c r="AI522" s="115"/>
    </row>
    <row r="523" spans="1:35" ht="12.75" hidden="1" x14ac:dyDescent="0.25">
      <c r="A523" s="60" t="s">
        <v>45</v>
      </c>
      <c r="B523" s="118" t="str">
        <f>LOOKUP(Table2[[#This Row],[CODIGO]],SITIOS!A$2:A$24,SITIOS!B$2:B$24)</f>
        <v>Haba San Lucas 2</v>
      </c>
      <c r="C523" s="61">
        <v>44263</v>
      </c>
      <c r="D523" s="121" t="str">
        <f t="shared" si="58"/>
        <v>mar-21</v>
      </c>
      <c r="E523" s="246" t="str">
        <f t="shared" si="59"/>
        <v>2021</v>
      </c>
      <c r="F523" s="62">
        <v>0.52777777777777779</v>
      </c>
      <c r="G523" s="63">
        <v>20</v>
      </c>
      <c r="H523" s="63">
        <v>13</v>
      </c>
      <c r="I523" s="63">
        <v>8</v>
      </c>
      <c r="J523" s="63">
        <v>6.6</v>
      </c>
      <c r="K523" s="63">
        <v>7</v>
      </c>
      <c r="L523" s="63">
        <f t="shared" si="60"/>
        <v>6.8</v>
      </c>
      <c r="M523" s="124">
        <f t="shared" si="61"/>
        <v>64.15094339622641</v>
      </c>
      <c r="N523" s="64">
        <v>2</v>
      </c>
      <c r="O523" s="64"/>
      <c r="P523" s="263">
        <f t="shared" si="57"/>
        <v>10</v>
      </c>
      <c r="Q523" s="66">
        <v>50</v>
      </c>
      <c r="R523" s="66">
        <v>30</v>
      </c>
      <c r="S523" s="270"/>
      <c r="T523" s="270"/>
      <c r="U523" s="62">
        <v>0.54166666666666663</v>
      </c>
      <c r="V523" s="65">
        <v>2</v>
      </c>
      <c r="W523" s="65">
        <v>34</v>
      </c>
      <c r="X523" s="65">
        <v>40</v>
      </c>
      <c r="Y523" s="65">
        <v>11</v>
      </c>
      <c r="Z523" s="65">
        <v>4</v>
      </c>
      <c r="AA523" s="65">
        <v>2</v>
      </c>
      <c r="AB523" s="127">
        <f t="shared" si="62"/>
        <v>283.33333333333337</v>
      </c>
      <c r="AC523" s="65">
        <v>55</v>
      </c>
      <c r="AD523" s="65">
        <v>70</v>
      </c>
      <c r="AE523" s="65">
        <v>76</v>
      </c>
      <c r="AF523" s="129">
        <f t="shared" si="63"/>
        <v>3350</v>
      </c>
      <c r="AG523" s="129">
        <v>41</v>
      </c>
      <c r="AH523" s="129"/>
      <c r="AI523" s="115"/>
    </row>
    <row r="524" spans="1:35" ht="12.75" hidden="1" x14ac:dyDescent="0.25">
      <c r="A524" s="60" t="s">
        <v>59</v>
      </c>
      <c r="B524" s="118" t="str">
        <f>LOOKUP(Table2[[#This Row],[CODIGO]],SITIOS!A$2:A$24,SITIOS!B$2:B$24)</f>
        <v>Papa la Providencia 2</v>
      </c>
      <c r="C524" s="61">
        <v>44263</v>
      </c>
      <c r="D524" s="121" t="str">
        <f t="shared" si="58"/>
        <v>mar-21</v>
      </c>
      <c r="E524" s="246" t="str">
        <f t="shared" si="59"/>
        <v>2021</v>
      </c>
      <c r="F524" s="62">
        <v>0.4201388888888889</v>
      </c>
      <c r="G524" s="63">
        <v>18</v>
      </c>
      <c r="H524" s="63">
        <v>15</v>
      </c>
      <c r="I524" s="63">
        <v>6</v>
      </c>
      <c r="J524" s="63">
        <v>5</v>
      </c>
      <c r="K524" s="63">
        <v>5</v>
      </c>
      <c r="L524" s="63">
        <f t="shared" si="60"/>
        <v>5</v>
      </c>
      <c r="M524" s="124">
        <f t="shared" si="61"/>
        <v>49.019607843137258</v>
      </c>
      <c r="N524" s="64">
        <v>4</v>
      </c>
      <c r="O524" s="64"/>
      <c r="P524" s="263">
        <f t="shared" si="57"/>
        <v>20</v>
      </c>
      <c r="Q524" s="66">
        <v>110</v>
      </c>
      <c r="R524" s="66">
        <v>0</v>
      </c>
      <c r="S524" s="270"/>
      <c r="T524" s="270"/>
      <c r="U524" s="62">
        <v>0.44444444444444442</v>
      </c>
      <c r="V524" s="65">
        <v>2</v>
      </c>
      <c r="W524" s="65">
        <v>34</v>
      </c>
      <c r="X524" s="65">
        <v>40</v>
      </c>
      <c r="Y524" s="65">
        <v>0</v>
      </c>
      <c r="Z524" s="65">
        <v>0</v>
      </c>
      <c r="AA524" s="65">
        <v>0</v>
      </c>
      <c r="AB524" s="127">
        <f t="shared" si="62"/>
        <v>0</v>
      </c>
      <c r="AC524" s="65">
        <v>128</v>
      </c>
      <c r="AD524" s="65">
        <v>120</v>
      </c>
      <c r="AE524" s="65">
        <v>118</v>
      </c>
      <c r="AF524" s="129">
        <f t="shared" si="63"/>
        <v>6100</v>
      </c>
      <c r="AG524" s="129">
        <v>100</v>
      </c>
      <c r="AH524" s="129"/>
      <c r="AI524" s="115"/>
    </row>
    <row r="525" spans="1:35" ht="12.75" hidden="1" x14ac:dyDescent="0.25">
      <c r="A525" s="60" t="s">
        <v>53</v>
      </c>
      <c r="B525" s="118" t="str">
        <f>LOOKUP(Table2[[#This Row],[CODIGO]],SITIOS!A$2:A$24,SITIOS!B$2:B$24)</f>
        <v>Papa El Potrero 2</v>
      </c>
      <c r="C525" s="61">
        <v>44263</v>
      </c>
      <c r="D525" s="121" t="str">
        <f t="shared" si="58"/>
        <v>mar-21</v>
      </c>
      <c r="E525" s="246" t="str">
        <f t="shared" si="59"/>
        <v>2021</v>
      </c>
      <c r="F525" s="62">
        <v>0.46180555555555558</v>
      </c>
      <c r="G525" s="63">
        <v>21</v>
      </c>
      <c r="H525" s="63">
        <v>12</v>
      </c>
      <c r="I525" s="63">
        <v>7</v>
      </c>
      <c r="J525" s="63">
        <v>7</v>
      </c>
      <c r="K525" s="63">
        <v>6.8</v>
      </c>
      <c r="L525" s="63">
        <f t="shared" si="60"/>
        <v>6.9</v>
      </c>
      <c r="M525" s="124">
        <f t="shared" si="61"/>
        <v>63.302752293577981</v>
      </c>
      <c r="N525" s="64">
        <v>2</v>
      </c>
      <c r="O525" s="64"/>
      <c r="P525" s="263">
        <f t="shared" si="57"/>
        <v>10</v>
      </c>
      <c r="Q525" s="66">
        <v>50</v>
      </c>
      <c r="R525" s="66">
        <v>30</v>
      </c>
      <c r="S525" s="270"/>
      <c r="T525" s="270"/>
      <c r="U525" s="62">
        <v>0.4861111111111111</v>
      </c>
      <c r="V525" s="65">
        <v>2</v>
      </c>
      <c r="W525" s="65">
        <v>34</v>
      </c>
      <c r="X525" s="65">
        <v>40</v>
      </c>
      <c r="Y525" s="65">
        <v>17</v>
      </c>
      <c r="Z525" s="65">
        <v>20</v>
      </c>
      <c r="AA525" s="65">
        <v>28</v>
      </c>
      <c r="AB525" s="127">
        <f t="shared" si="62"/>
        <v>1083.3333333333335</v>
      </c>
      <c r="AC525" s="65">
        <v>65</v>
      </c>
      <c r="AD525" s="65">
        <v>220</v>
      </c>
      <c r="AE525" s="65">
        <v>180</v>
      </c>
      <c r="AF525" s="129">
        <f t="shared" si="63"/>
        <v>7750</v>
      </c>
      <c r="AG525" s="129">
        <v>43</v>
      </c>
      <c r="AH525" s="129"/>
      <c r="AI525" s="115"/>
    </row>
    <row r="526" spans="1:35" ht="12.75" hidden="1" x14ac:dyDescent="0.25">
      <c r="A526" s="60" t="s">
        <v>58</v>
      </c>
      <c r="B526" s="118" t="str">
        <f>LOOKUP(Table2[[#This Row],[CODIGO]],SITIOS!A$2:A$24,SITIOS!B$2:B$24)</f>
        <v>Maíz  El Capulín 2</v>
      </c>
      <c r="C526" s="61">
        <v>44263</v>
      </c>
      <c r="D526" s="121" t="str">
        <f t="shared" si="58"/>
        <v>mar-21</v>
      </c>
      <c r="E526" s="246" t="str">
        <f t="shared" si="59"/>
        <v>2021</v>
      </c>
      <c r="F526" s="62">
        <v>0.51736111111111105</v>
      </c>
      <c r="G526" s="63">
        <v>18</v>
      </c>
      <c r="H526" s="63">
        <v>14</v>
      </c>
      <c r="I526" s="63">
        <v>7</v>
      </c>
      <c r="J526" s="63">
        <v>7</v>
      </c>
      <c r="K526" s="63">
        <v>7</v>
      </c>
      <c r="L526" s="63">
        <f t="shared" si="60"/>
        <v>7</v>
      </c>
      <c r="M526" s="124">
        <f t="shared" si="61"/>
        <v>67.307692307692307</v>
      </c>
      <c r="N526" s="64">
        <v>1</v>
      </c>
      <c r="O526" s="64"/>
      <c r="P526" s="263">
        <f t="shared" si="57"/>
        <v>5</v>
      </c>
      <c r="Q526" s="66">
        <v>30</v>
      </c>
      <c r="R526" s="66">
        <v>50</v>
      </c>
      <c r="S526" s="270"/>
      <c r="T526" s="270"/>
      <c r="U526" s="62">
        <v>0.53819444444444442</v>
      </c>
      <c r="V526" s="65">
        <v>2</v>
      </c>
      <c r="W526" s="65">
        <v>34</v>
      </c>
      <c r="X526" s="65">
        <v>40</v>
      </c>
      <c r="Y526" s="65">
        <v>0</v>
      </c>
      <c r="Z526" s="65">
        <v>1</v>
      </c>
      <c r="AA526" s="65">
        <v>2</v>
      </c>
      <c r="AB526" s="127">
        <f t="shared" si="62"/>
        <v>50</v>
      </c>
      <c r="AC526" s="65">
        <v>25</v>
      </c>
      <c r="AD526" s="65">
        <v>57</v>
      </c>
      <c r="AE526" s="65">
        <v>18</v>
      </c>
      <c r="AF526" s="129">
        <f t="shared" si="63"/>
        <v>1666.6666666666667</v>
      </c>
      <c r="AG526" s="129">
        <v>36</v>
      </c>
      <c r="AH526" s="129"/>
      <c r="AI526" s="115"/>
    </row>
    <row r="527" spans="1:35" ht="12.75" hidden="1" x14ac:dyDescent="0.25">
      <c r="A527" s="60" t="s">
        <v>51</v>
      </c>
      <c r="B527" s="118" t="str">
        <f>LOOKUP(Table2[[#This Row],[CODIGO]],SITIOS!A$2:A$24,SITIOS!B$2:B$24)</f>
        <v>Maíz Agua Bendita 2</v>
      </c>
      <c r="C527" s="61">
        <v>44263</v>
      </c>
      <c r="D527" s="121" t="str">
        <f t="shared" si="58"/>
        <v>mar-21</v>
      </c>
      <c r="E527" s="246" t="str">
        <f t="shared" si="59"/>
        <v>2021</v>
      </c>
      <c r="F527" s="62">
        <v>0.5625</v>
      </c>
      <c r="G527" s="63">
        <v>20</v>
      </c>
      <c r="H527" s="63">
        <v>13</v>
      </c>
      <c r="I527" s="63">
        <v>7</v>
      </c>
      <c r="J527" s="63">
        <v>7.6</v>
      </c>
      <c r="K527" s="63">
        <v>7.6</v>
      </c>
      <c r="L527" s="63">
        <f t="shared" si="60"/>
        <v>7.6</v>
      </c>
      <c r="M527" s="124">
        <f t="shared" si="61"/>
        <v>71.698113207547166</v>
      </c>
      <c r="N527" s="64">
        <v>1</v>
      </c>
      <c r="O527" s="64"/>
      <c r="P527" s="263">
        <f t="shared" si="57"/>
        <v>5</v>
      </c>
      <c r="Q527" s="66">
        <v>35</v>
      </c>
      <c r="R527" s="66">
        <v>30</v>
      </c>
      <c r="S527" s="270"/>
      <c r="T527" s="270"/>
      <c r="U527" s="62">
        <v>0.59027777777777779</v>
      </c>
      <c r="V527" s="65">
        <v>2</v>
      </c>
      <c r="W527" s="65">
        <v>34</v>
      </c>
      <c r="X527" s="65">
        <v>40</v>
      </c>
      <c r="Y527" s="65">
        <v>1</v>
      </c>
      <c r="Z527" s="65">
        <v>1</v>
      </c>
      <c r="AA527" s="65">
        <v>0</v>
      </c>
      <c r="AB527" s="127">
        <f t="shared" si="62"/>
        <v>33.333333333333329</v>
      </c>
      <c r="AC527" s="65">
        <v>90</v>
      </c>
      <c r="AD527" s="65">
        <v>60</v>
      </c>
      <c r="AE527" s="65">
        <v>28</v>
      </c>
      <c r="AF527" s="129">
        <f t="shared" si="63"/>
        <v>2966.666666666667</v>
      </c>
      <c r="AG527" s="129">
        <v>40</v>
      </c>
      <c r="AH527" s="129"/>
      <c r="AI527" s="115"/>
    </row>
    <row r="528" spans="1:35" ht="12.75" hidden="1" x14ac:dyDescent="0.25">
      <c r="A528" s="60" t="s">
        <v>47</v>
      </c>
      <c r="B528" s="118" t="str">
        <f>LOOKUP(Table2[[#This Row],[CODIGO]],SITIOS!A$2:A$24,SITIOS!B$2:B$24)</f>
        <v>Haba Rincón de Guadalupe 2</v>
      </c>
      <c r="C528" s="61">
        <v>44263</v>
      </c>
      <c r="D528" s="121" t="str">
        <f t="shared" si="58"/>
        <v>mar-21</v>
      </c>
      <c r="E528" s="246" t="str">
        <f t="shared" si="59"/>
        <v>2021</v>
      </c>
      <c r="F528" s="62">
        <v>0.60416666666666663</v>
      </c>
      <c r="G528" s="63">
        <v>18</v>
      </c>
      <c r="H528" s="63">
        <v>15</v>
      </c>
      <c r="I528" s="63">
        <v>7</v>
      </c>
      <c r="J528" s="63">
        <v>7</v>
      </c>
      <c r="K528" s="63">
        <v>7</v>
      </c>
      <c r="L528" s="63">
        <f t="shared" si="60"/>
        <v>7</v>
      </c>
      <c r="M528" s="124">
        <f t="shared" si="61"/>
        <v>68.627450980392155</v>
      </c>
      <c r="N528" s="64">
        <v>1</v>
      </c>
      <c r="O528" s="64"/>
      <c r="P528" s="263">
        <f t="shared" si="57"/>
        <v>5</v>
      </c>
      <c r="Q528" s="66">
        <v>50</v>
      </c>
      <c r="R528" s="66">
        <v>40</v>
      </c>
      <c r="S528" s="270"/>
      <c r="T528" s="270"/>
      <c r="U528" s="62">
        <v>0.63194444444444442</v>
      </c>
      <c r="V528" s="65">
        <v>2</v>
      </c>
      <c r="W528" s="65">
        <v>34</v>
      </c>
      <c r="X528" s="65">
        <v>40</v>
      </c>
      <c r="Y528" s="65">
        <v>1</v>
      </c>
      <c r="Z528" s="65">
        <v>1</v>
      </c>
      <c r="AA528" s="65">
        <v>0</v>
      </c>
      <c r="AB528" s="127">
        <f t="shared" si="62"/>
        <v>33.333333333333329</v>
      </c>
      <c r="AC528" s="65">
        <v>95</v>
      </c>
      <c r="AD528" s="65">
        <v>71</v>
      </c>
      <c r="AE528" s="65">
        <v>107</v>
      </c>
      <c r="AF528" s="129">
        <f t="shared" si="63"/>
        <v>4550</v>
      </c>
      <c r="AG528" s="129">
        <v>48</v>
      </c>
      <c r="AH528" s="129"/>
      <c r="AI528" s="115"/>
    </row>
    <row r="529" spans="1:35" ht="12.75" hidden="1" x14ac:dyDescent="0.25">
      <c r="A529" s="60" t="s">
        <v>205</v>
      </c>
      <c r="B529" s="118" t="str">
        <f>LOOKUP(Table2[[#This Row],[CODIGO]],SITIOS!A$2:A$24,SITIOS!B$2:B$24)</f>
        <v>Manantial San Pedro</v>
      </c>
      <c r="C529" s="61">
        <v>44263</v>
      </c>
      <c r="D529" s="121" t="str">
        <f t="shared" si="58"/>
        <v>mar-21</v>
      </c>
      <c r="E529" s="246" t="str">
        <f t="shared" si="59"/>
        <v>2021</v>
      </c>
      <c r="F529" s="62">
        <v>0.59027777777777779</v>
      </c>
      <c r="G529" s="63">
        <v>20</v>
      </c>
      <c r="H529" s="63">
        <v>15</v>
      </c>
      <c r="I529" s="63">
        <v>7</v>
      </c>
      <c r="J529" s="63">
        <v>0</v>
      </c>
      <c r="K529" s="63">
        <v>0</v>
      </c>
      <c r="L529" s="63">
        <f t="shared" si="60"/>
        <v>0</v>
      </c>
      <c r="M529" s="124">
        <f t="shared" si="61"/>
        <v>0</v>
      </c>
      <c r="N529" s="64"/>
      <c r="O529" s="64"/>
      <c r="P529" s="263">
        <f t="shared" si="57"/>
        <v>0</v>
      </c>
      <c r="Q529" s="66">
        <v>95</v>
      </c>
      <c r="R529" s="66">
        <v>20</v>
      </c>
      <c r="S529" s="270">
        <v>0</v>
      </c>
      <c r="T529" s="270">
        <v>4</v>
      </c>
      <c r="U529" s="62">
        <v>0.4861111111111111</v>
      </c>
      <c r="V529" s="65">
        <v>1</v>
      </c>
      <c r="W529" s="65">
        <v>34</v>
      </c>
      <c r="X529" s="65">
        <v>40</v>
      </c>
      <c r="Y529" s="65">
        <v>220</v>
      </c>
      <c r="Z529" s="65">
        <v>250</v>
      </c>
      <c r="AA529" s="65">
        <v>235</v>
      </c>
      <c r="AB529" s="127">
        <f t="shared" si="62"/>
        <v>23500</v>
      </c>
      <c r="AC529" s="65">
        <v>8</v>
      </c>
      <c r="AD529" s="65">
        <v>11</v>
      </c>
      <c r="AE529" s="65">
        <v>6</v>
      </c>
      <c r="AF529" s="129">
        <f t="shared" si="63"/>
        <v>833.33333333333337</v>
      </c>
      <c r="AG529" s="129">
        <v>142</v>
      </c>
      <c r="AH529" s="129"/>
      <c r="AI529" s="115"/>
    </row>
    <row r="530" spans="1:35" ht="12.75" hidden="1" x14ac:dyDescent="0.25">
      <c r="A530" s="60" t="s">
        <v>42</v>
      </c>
      <c r="B530" s="118" t="str">
        <f>LOOKUP(Table2[[#This Row],[CODIGO]],SITIOS!A$2:A$24,SITIOS!B$2:B$24)</f>
        <v>Planta de tratamiento (Antes)</v>
      </c>
      <c r="C530" s="61">
        <v>44298</v>
      </c>
      <c r="D530" s="121" t="str">
        <f t="shared" si="58"/>
        <v>abr-21</v>
      </c>
      <c r="E530" s="246" t="str">
        <f t="shared" si="59"/>
        <v>2021</v>
      </c>
      <c r="F530" s="62">
        <v>0.3888888888888889</v>
      </c>
      <c r="G530" s="63">
        <v>12</v>
      </c>
      <c r="H530" s="63">
        <v>14</v>
      </c>
      <c r="I530" s="63">
        <v>7</v>
      </c>
      <c r="J530" s="63">
        <v>7</v>
      </c>
      <c r="K530" s="63">
        <v>7.2</v>
      </c>
      <c r="L530" s="63">
        <f t="shared" ref="L530:L539" si="64">IF(AND(J530="",K530=""),"N/A",AVERAGE(J530:K530))</f>
        <v>7.1</v>
      </c>
      <c r="M530" s="124">
        <f t="shared" ref="M530:M539" si="65">IF(L530="N/A","N/A",IF(AND(H530&gt;=5,H530&lt;6),(L530/12.8)*100,IF(AND(H530&gt;=6,H530&lt;7),(L530/12.5)*100,IF(AND(H530&gt;=7,H530&lt;8),(L530/12.2)*100,IF(AND(H530&gt;=8,H530&lt;9),(L530/11.9)*100,IF(AND(H530&gt;=9,H530&lt;10),(L530/11.6)*100,IF(AND(H530&gt;=10,H530&lt;11),(L530/11.3)*100,IF(AND(H530&gt;=11,H530&lt;12),(L530/11.1)*100,IF(AND(H530&gt;=12,H530&lt;13),(L530/10.9)*100,IF(AND(H530&gt;=13,H530&lt;14),(L530/10.6)*100,IF(AND(H530&gt;=14,H530&lt;15),(L530/10.4)*100,IF(AND(H530&gt;=15,H530&lt;16),(L530/10.2)*100,IF(AND(H530&gt;=16,H530&lt;17),(L530/10)*100,IF(AND(H530&gt;=17,H530&lt;18),(L530/9.8)*100,IF(AND(H530&gt;=18,H530&lt;19),(L530/9.6)*100,IF(AND(H530&gt;=19,H530&lt;20),(L530/9.4)*100,IF(AND(H530&gt;=20,H530&lt;21),(L530/9.2)*100,IF(AND(H530&gt;=21,H530&lt;22),(L530/9)*100,IF(AND(H530&gt;=22,H530&lt;23),(L530/8.9)*100,IF(AND(H530&gt;=23,H530&lt;24),(L530/8.7)*100,IF(AND(H530&gt;=24,H530&lt;25),(L530/8.6)*100,IF(AND(H530&gt;=25,H530&lt;26),(L530/8.4)*100,IF(AND(H530&gt;=26,H530&lt;27),(L530/8.2)*100,IF(AND(H530&gt;=27,H530&lt;28),(L530/8.1)*100,IF(AND(H530&gt;=28,H530&lt;29),(L530/7.9)*100,IF(AND(H530&gt;=29,H530&lt;30),(L530/7.8)*100,(L530/7.7)*100))))))))))))))))))))))))))</f>
        <v>68.269230769230759</v>
      </c>
      <c r="N530" s="64">
        <v>1</v>
      </c>
      <c r="O530" s="64"/>
      <c r="P530" s="263">
        <f t="shared" ref="P530:P539" si="66">IF(N530="MUY TURBIA","MUY TURBIA",IF(N530&gt;0,N530*5,IF(N530="",O530*10,2)))</f>
        <v>5</v>
      </c>
      <c r="Q530" s="66">
        <v>60</v>
      </c>
      <c r="R530" s="66">
        <v>30</v>
      </c>
      <c r="S530" s="270">
        <v>4.4000000000000004</v>
      </c>
      <c r="T530" s="270">
        <v>0</v>
      </c>
      <c r="U530" s="62">
        <v>0.41666666666666669</v>
      </c>
      <c r="V530" s="65">
        <v>1</v>
      </c>
      <c r="W530" s="65">
        <v>35</v>
      </c>
      <c r="X530" s="65">
        <v>41.5</v>
      </c>
      <c r="Y530" s="65">
        <v>17</v>
      </c>
      <c r="Z530" s="65">
        <v>19</v>
      </c>
      <c r="AA530" s="65">
        <v>24</v>
      </c>
      <c r="AB530" s="127">
        <f t="shared" si="62"/>
        <v>2000</v>
      </c>
      <c r="AC530" s="65">
        <v>45</v>
      </c>
      <c r="AD530" s="65">
        <v>10</v>
      </c>
      <c r="AE530" s="65">
        <v>17</v>
      </c>
      <c r="AF530" s="129">
        <f t="shared" si="63"/>
        <v>2400</v>
      </c>
      <c r="AG530" s="129">
        <v>44</v>
      </c>
      <c r="AH530" s="129"/>
      <c r="AI530" s="115"/>
    </row>
    <row r="531" spans="1:35" ht="12.75" hidden="1" x14ac:dyDescent="0.25">
      <c r="A531" s="60" t="s">
        <v>43</v>
      </c>
      <c r="B531" s="118" t="str">
        <f>LOOKUP(Table2[[#This Row],[CODIGO]],SITIOS!A$2:A$24,SITIOS!B$2:B$24)</f>
        <v>Planta de tratamiento (Después)</v>
      </c>
      <c r="C531" s="61">
        <v>44298</v>
      </c>
      <c r="D531" s="121" t="str">
        <f t="shared" si="58"/>
        <v>abr-21</v>
      </c>
      <c r="E531" s="246" t="str">
        <f t="shared" si="59"/>
        <v>2021</v>
      </c>
      <c r="F531" s="62">
        <v>0.4201388888888889</v>
      </c>
      <c r="G531" s="63">
        <v>17</v>
      </c>
      <c r="H531" s="63">
        <v>14</v>
      </c>
      <c r="I531" s="63">
        <v>7</v>
      </c>
      <c r="J531" s="63">
        <v>7.6</v>
      </c>
      <c r="K531" s="63">
        <v>7.4</v>
      </c>
      <c r="L531" s="63">
        <f t="shared" si="64"/>
        <v>7.5</v>
      </c>
      <c r="M531" s="124">
        <f t="shared" si="65"/>
        <v>72.115384615384613</v>
      </c>
      <c r="N531" s="64">
        <v>1</v>
      </c>
      <c r="O531" s="64"/>
      <c r="P531" s="263">
        <f t="shared" si="66"/>
        <v>5</v>
      </c>
      <c r="Q531" s="66">
        <v>65</v>
      </c>
      <c r="R531" s="66">
        <v>40</v>
      </c>
      <c r="S531" s="270">
        <v>4.4000000000000004</v>
      </c>
      <c r="T531" s="270">
        <v>0.4</v>
      </c>
      <c r="U531" s="62">
        <v>0.4236111111111111</v>
      </c>
      <c r="V531" s="65">
        <v>1</v>
      </c>
      <c r="W531" s="65">
        <v>35</v>
      </c>
      <c r="X531" s="65">
        <v>41.5</v>
      </c>
      <c r="Y531" s="65">
        <v>25</v>
      </c>
      <c r="Z531" s="65">
        <v>28</v>
      </c>
      <c r="AA531" s="65">
        <v>30</v>
      </c>
      <c r="AB531" s="127">
        <f t="shared" si="62"/>
        <v>2766.666666666667</v>
      </c>
      <c r="AC531" s="65">
        <v>51</v>
      </c>
      <c r="AD531" s="65">
        <v>61</v>
      </c>
      <c r="AE531" s="65">
        <v>46</v>
      </c>
      <c r="AF531" s="129">
        <f t="shared" si="63"/>
        <v>5266.6666666666661</v>
      </c>
      <c r="AG531" s="129">
        <v>46</v>
      </c>
      <c r="AH531" s="129"/>
      <c r="AI531" s="115"/>
    </row>
    <row r="532" spans="1:35" ht="12.75" hidden="1" x14ac:dyDescent="0.25">
      <c r="A532" s="60" t="s">
        <v>205</v>
      </c>
      <c r="B532" s="118" t="str">
        <f>LOOKUP(Table2[[#This Row],[CODIGO]],SITIOS!A$2:A$24,SITIOS!B$2:B$24)</f>
        <v>Manantial San Pedro</v>
      </c>
      <c r="C532" s="61">
        <v>44298</v>
      </c>
      <c r="D532" s="121" t="str">
        <f t="shared" si="58"/>
        <v>abr-21</v>
      </c>
      <c r="E532" s="246" t="str">
        <f t="shared" si="59"/>
        <v>2021</v>
      </c>
      <c r="F532" s="62">
        <v>0.44791666666666669</v>
      </c>
      <c r="G532" s="63">
        <v>14</v>
      </c>
      <c r="H532" s="63">
        <v>14</v>
      </c>
      <c r="I532" s="63">
        <v>7</v>
      </c>
      <c r="J532" s="63">
        <v>0</v>
      </c>
      <c r="K532" s="63">
        <v>0</v>
      </c>
      <c r="L532" s="63">
        <f t="shared" si="64"/>
        <v>0</v>
      </c>
      <c r="M532" s="124">
        <f t="shared" si="65"/>
        <v>0</v>
      </c>
      <c r="N532" s="64"/>
      <c r="O532" s="64"/>
      <c r="P532" s="263">
        <v>100</v>
      </c>
      <c r="Q532" s="66">
        <v>100</v>
      </c>
      <c r="R532" s="66">
        <v>40</v>
      </c>
      <c r="S532" s="270">
        <v>0</v>
      </c>
      <c r="T532" s="270">
        <v>4</v>
      </c>
      <c r="U532" s="62">
        <v>0.46527777777777773</v>
      </c>
      <c r="V532" s="65">
        <v>1</v>
      </c>
      <c r="W532" s="65">
        <v>35</v>
      </c>
      <c r="X532" s="65">
        <v>41.5</v>
      </c>
      <c r="Y532" s="65">
        <v>19</v>
      </c>
      <c r="Z532" s="65">
        <v>14</v>
      </c>
      <c r="AA532" s="65">
        <v>21</v>
      </c>
      <c r="AB532" s="127">
        <f t="shared" si="62"/>
        <v>1800</v>
      </c>
      <c r="AC532" s="65">
        <v>20</v>
      </c>
      <c r="AD532" s="65">
        <v>18</v>
      </c>
      <c r="AE532" s="65">
        <v>21</v>
      </c>
      <c r="AF532" s="129">
        <f t="shared" si="63"/>
        <v>1966.6666666666667</v>
      </c>
      <c r="AG532" s="129">
        <v>189</v>
      </c>
      <c r="AH532" s="129"/>
      <c r="AI532" s="115" t="s">
        <v>97</v>
      </c>
    </row>
    <row r="533" spans="1:35" ht="12.75" hidden="1" x14ac:dyDescent="0.25">
      <c r="A533" s="60" t="s">
        <v>45</v>
      </c>
      <c r="B533" s="118" t="str">
        <f>LOOKUP(Table2[[#This Row],[CODIGO]],SITIOS!A$2:A$24,SITIOS!B$2:B$24)</f>
        <v>Haba San Lucas 2</v>
      </c>
      <c r="C533" s="61">
        <v>44298</v>
      </c>
      <c r="D533" s="121" t="str">
        <f t="shared" si="58"/>
        <v>abr-21</v>
      </c>
      <c r="E533" s="246" t="str">
        <f t="shared" si="59"/>
        <v>2021</v>
      </c>
      <c r="F533" s="62">
        <v>0.50694444444444442</v>
      </c>
      <c r="G533" s="63">
        <v>20</v>
      </c>
      <c r="H533" s="63">
        <v>14</v>
      </c>
      <c r="I533" s="63">
        <v>8</v>
      </c>
      <c r="J533" s="63">
        <v>7.4</v>
      </c>
      <c r="K533" s="63">
        <v>7</v>
      </c>
      <c r="L533" s="63">
        <f t="shared" si="64"/>
        <v>7.2</v>
      </c>
      <c r="M533" s="124">
        <f t="shared" si="65"/>
        <v>69.230769230769226</v>
      </c>
      <c r="N533" s="64">
        <v>1</v>
      </c>
      <c r="O533" s="64"/>
      <c r="P533" s="263">
        <f t="shared" si="66"/>
        <v>5</v>
      </c>
      <c r="Q533" s="66">
        <v>45</v>
      </c>
      <c r="R533" s="66">
        <v>30</v>
      </c>
      <c r="S533" s="270"/>
      <c r="T533" s="270"/>
      <c r="U533" s="62">
        <v>0.51736111111111105</v>
      </c>
      <c r="V533" s="65">
        <v>2</v>
      </c>
      <c r="W533" s="65">
        <v>35</v>
      </c>
      <c r="X533" s="65">
        <v>41.5</v>
      </c>
      <c r="Y533" s="65">
        <v>13</v>
      </c>
      <c r="Z533" s="65">
        <v>8</v>
      </c>
      <c r="AA533" s="65">
        <v>9</v>
      </c>
      <c r="AB533" s="127">
        <f t="shared" si="62"/>
        <v>500</v>
      </c>
      <c r="AC533" s="65">
        <v>35</v>
      </c>
      <c r="AD533" s="65">
        <v>35</v>
      </c>
      <c r="AE533" s="65">
        <v>15</v>
      </c>
      <c r="AF533" s="129">
        <f t="shared" si="63"/>
        <v>1416.6666666666665</v>
      </c>
      <c r="AG533" s="129">
        <v>39</v>
      </c>
      <c r="AH533" s="129"/>
      <c r="AI533" s="115"/>
    </row>
    <row r="534" spans="1:35" ht="12.75" hidden="1" x14ac:dyDescent="0.25">
      <c r="A534" s="60" t="s">
        <v>194</v>
      </c>
      <c r="B534" s="118" t="str">
        <f>LOOKUP(Table2[[#This Row],[CODIGO]],SITIOS!A$2:A$24,SITIOS!B$2:B$24)</f>
        <v>Humedal</v>
      </c>
      <c r="C534" s="61">
        <v>44298</v>
      </c>
      <c r="D534" s="121" t="str">
        <f t="shared" si="58"/>
        <v>abr-21</v>
      </c>
      <c r="E534" s="246" t="str">
        <f t="shared" si="59"/>
        <v>2021</v>
      </c>
      <c r="F534" s="62">
        <v>0.54166666666666663</v>
      </c>
      <c r="G534" s="63">
        <v>21</v>
      </c>
      <c r="H534" s="63">
        <v>15</v>
      </c>
      <c r="I534" s="63">
        <v>7</v>
      </c>
      <c r="J534" s="63">
        <v>0</v>
      </c>
      <c r="K534" s="63">
        <v>0</v>
      </c>
      <c r="L534" s="63">
        <f t="shared" si="64"/>
        <v>0</v>
      </c>
      <c r="M534" s="124">
        <f t="shared" si="65"/>
        <v>0</v>
      </c>
      <c r="N534" s="64">
        <v>3</v>
      </c>
      <c r="O534" s="64"/>
      <c r="P534" s="263">
        <f t="shared" si="66"/>
        <v>15</v>
      </c>
      <c r="Q534" s="66">
        <v>300</v>
      </c>
      <c r="R534" s="66">
        <v>500</v>
      </c>
      <c r="S534" s="270">
        <v>0</v>
      </c>
      <c r="T534" s="270">
        <v>10</v>
      </c>
      <c r="U534" s="62">
        <v>0.55902777777777779</v>
      </c>
      <c r="V534" s="65">
        <v>1</v>
      </c>
      <c r="W534" s="65">
        <v>35</v>
      </c>
      <c r="X534" s="65">
        <v>41.5</v>
      </c>
      <c r="Y534" s="65">
        <v>155</v>
      </c>
      <c r="Z534" s="65">
        <v>122</v>
      </c>
      <c r="AA534" s="65">
        <v>146</v>
      </c>
      <c r="AB534" s="127">
        <f t="shared" si="62"/>
        <v>14100</v>
      </c>
      <c r="AC534" s="65">
        <v>68</v>
      </c>
      <c r="AD534" s="65">
        <v>73</v>
      </c>
      <c r="AE534" s="65">
        <v>75</v>
      </c>
      <c r="AF534" s="129">
        <f t="shared" si="63"/>
        <v>7200</v>
      </c>
      <c r="AG534" s="129">
        <v>352</v>
      </c>
      <c r="AH534" s="129"/>
      <c r="AI534" s="115"/>
    </row>
    <row r="535" spans="1:35" ht="12.75" hidden="1" x14ac:dyDescent="0.25">
      <c r="A535" s="60" t="s">
        <v>56</v>
      </c>
      <c r="B535" s="118" t="str">
        <f>LOOKUP(Table2[[#This Row],[CODIGO]],SITIOS!A$2:A$24,SITIOS!B$2:B$24)</f>
        <v>El Recodo (Después del Hospital)</v>
      </c>
      <c r="C535" s="61">
        <v>44298</v>
      </c>
      <c r="D535" s="121" t="str">
        <f t="shared" si="58"/>
        <v>abr-21</v>
      </c>
      <c r="E535" s="246" t="str">
        <f t="shared" si="59"/>
        <v>2021</v>
      </c>
      <c r="F535" s="62">
        <v>0.57291666666666663</v>
      </c>
      <c r="G535" s="63">
        <v>20</v>
      </c>
      <c r="H535" s="63">
        <v>17</v>
      </c>
      <c r="I535" s="63">
        <v>8</v>
      </c>
      <c r="J535" s="63">
        <v>7.4</v>
      </c>
      <c r="K535" s="63">
        <v>7.4</v>
      </c>
      <c r="L535" s="63">
        <f t="shared" si="64"/>
        <v>7.4</v>
      </c>
      <c r="M535" s="124">
        <f t="shared" si="65"/>
        <v>75.510204081632651</v>
      </c>
      <c r="N535" s="64">
        <v>1</v>
      </c>
      <c r="O535" s="64"/>
      <c r="P535" s="263">
        <f t="shared" si="66"/>
        <v>5</v>
      </c>
      <c r="Q535" s="66">
        <v>55</v>
      </c>
      <c r="R535" s="66">
        <v>30</v>
      </c>
      <c r="S535" s="270"/>
      <c r="T535" s="270"/>
      <c r="U535" s="62">
        <v>0.58333333333333337</v>
      </c>
      <c r="V535" s="65">
        <v>1</v>
      </c>
      <c r="W535" s="65">
        <v>35</v>
      </c>
      <c r="X535" s="65">
        <v>41.5</v>
      </c>
      <c r="Y535" s="65">
        <v>18</v>
      </c>
      <c r="Z535" s="65">
        <v>18</v>
      </c>
      <c r="AA535" s="65">
        <v>27</v>
      </c>
      <c r="AB535" s="127">
        <f t="shared" si="62"/>
        <v>2100</v>
      </c>
      <c r="AC535" s="65">
        <v>26</v>
      </c>
      <c r="AD535" s="65">
        <v>42</v>
      </c>
      <c r="AE535" s="65">
        <v>40</v>
      </c>
      <c r="AF535" s="129">
        <f t="shared" si="63"/>
        <v>3600</v>
      </c>
      <c r="AG535" s="129">
        <v>46</v>
      </c>
      <c r="AH535" s="129"/>
      <c r="AI535" s="115"/>
    </row>
    <row r="536" spans="1:35" ht="12.75" hidden="1" x14ac:dyDescent="0.25">
      <c r="A536" s="60" t="s">
        <v>59</v>
      </c>
      <c r="B536" s="118" t="str">
        <f>LOOKUP(Table2[[#This Row],[CODIGO]],SITIOS!A$2:A$24,SITIOS!B$2:B$24)</f>
        <v>Papa la Providencia 2</v>
      </c>
      <c r="C536" s="61">
        <v>44298</v>
      </c>
      <c r="D536" s="121" t="str">
        <f t="shared" si="58"/>
        <v>abr-21</v>
      </c>
      <c r="E536" s="246" t="str">
        <f t="shared" si="59"/>
        <v>2021</v>
      </c>
      <c r="F536" s="62">
        <v>0.4201388888888889</v>
      </c>
      <c r="G536" s="63">
        <v>20</v>
      </c>
      <c r="H536" s="63">
        <v>15</v>
      </c>
      <c r="I536" s="63">
        <v>7</v>
      </c>
      <c r="J536" s="63"/>
      <c r="K536" s="63"/>
      <c r="L536" s="63" t="str">
        <f t="shared" si="64"/>
        <v>N/A</v>
      </c>
      <c r="M536" s="124" t="str">
        <f t="shared" si="65"/>
        <v>N/A</v>
      </c>
      <c r="N536" s="64">
        <v>2</v>
      </c>
      <c r="O536" s="64"/>
      <c r="P536" s="263">
        <f t="shared" si="66"/>
        <v>10</v>
      </c>
      <c r="Q536" s="66">
        <v>105</v>
      </c>
      <c r="R536" s="66">
        <v>100</v>
      </c>
      <c r="S536" s="270"/>
      <c r="T536" s="270"/>
      <c r="U536" s="62">
        <v>0.44791666666666669</v>
      </c>
      <c r="V536" s="65">
        <v>2</v>
      </c>
      <c r="W536" s="65">
        <v>35</v>
      </c>
      <c r="X536" s="65">
        <v>41.5</v>
      </c>
      <c r="Y536" s="65">
        <v>0</v>
      </c>
      <c r="Z536" s="65">
        <v>0</v>
      </c>
      <c r="AA536" s="65">
        <v>0</v>
      </c>
      <c r="AB536" s="127">
        <f t="shared" si="62"/>
        <v>0</v>
      </c>
      <c r="AC536" s="65">
        <v>64</v>
      </c>
      <c r="AD536" s="65">
        <v>94</v>
      </c>
      <c r="AE536" s="65">
        <v>83</v>
      </c>
      <c r="AF536" s="129">
        <f t="shared" si="63"/>
        <v>4016.6666666666665</v>
      </c>
      <c r="AG536" s="129">
        <v>164</v>
      </c>
      <c r="AH536" s="129"/>
      <c r="AI536" s="115" t="s">
        <v>246</v>
      </c>
    </row>
    <row r="537" spans="1:35" ht="12.75" hidden="1" x14ac:dyDescent="0.25">
      <c r="A537" s="60" t="s">
        <v>53</v>
      </c>
      <c r="B537" s="118" t="str">
        <f>LOOKUP(Table2[[#This Row],[CODIGO]],SITIOS!A$2:A$24,SITIOS!B$2:B$24)</f>
        <v>Papa El Potrero 2</v>
      </c>
      <c r="C537" s="61">
        <v>44298</v>
      </c>
      <c r="D537" s="121" t="str">
        <f t="shared" si="58"/>
        <v>abr-21</v>
      </c>
      <c r="E537" s="246" t="str">
        <f t="shared" si="59"/>
        <v>2021</v>
      </c>
      <c r="F537" s="62">
        <v>0.4548611111111111</v>
      </c>
      <c r="G537" s="63">
        <v>23</v>
      </c>
      <c r="H537" s="63">
        <v>12</v>
      </c>
      <c r="I537" s="63">
        <v>7</v>
      </c>
      <c r="J537" s="63">
        <v>6.4</v>
      </c>
      <c r="K537" s="63">
        <v>6.4</v>
      </c>
      <c r="L537" s="63">
        <f t="shared" si="64"/>
        <v>6.4</v>
      </c>
      <c r="M537" s="124">
        <f t="shared" si="65"/>
        <v>58.715596330275233</v>
      </c>
      <c r="N537" s="64">
        <v>1</v>
      </c>
      <c r="O537" s="64"/>
      <c r="P537" s="263">
        <f t="shared" si="66"/>
        <v>5</v>
      </c>
      <c r="Q537" s="66">
        <v>40</v>
      </c>
      <c r="R537" s="66">
        <v>30</v>
      </c>
      <c r="S537" s="270"/>
      <c r="T537" s="270"/>
      <c r="U537" s="62">
        <v>0.4826388888888889</v>
      </c>
      <c r="V537" s="65">
        <v>2</v>
      </c>
      <c r="W537" s="65">
        <v>35</v>
      </c>
      <c r="X537" s="65">
        <v>41.5</v>
      </c>
      <c r="Y537" s="65">
        <v>17</v>
      </c>
      <c r="Z537" s="65">
        <v>9</v>
      </c>
      <c r="AA537" s="65">
        <v>29</v>
      </c>
      <c r="AB537" s="127">
        <f t="shared" si="62"/>
        <v>916.66666666666663</v>
      </c>
      <c r="AC537" s="65">
        <v>118</v>
      </c>
      <c r="AD537" s="65">
        <v>96</v>
      </c>
      <c r="AE537" s="65">
        <v>76</v>
      </c>
      <c r="AF537" s="129">
        <f t="shared" si="63"/>
        <v>4833.3333333333339</v>
      </c>
      <c r="AG537" s="129">
        <v>38</v>
      </c>
      <c r="AH537" s="129"/>
      <c r="AI537" s="115"/>
    </row>
    <row r="538" spans="1:35" ht="12.75" hidden="1" x14ac:dyDescent="0.25">
      <c r="A538" s="60" t="s">
        <v>58</v>
      </c>
      <c r="B538" s="118" t="str">
        <f>LOOKUP(Table2[[#This Row],[CODIGO]],SITIOS!A$2:A$24,SITIOS!B$2:B$24)</f>
        <v>Maíz  El Capulín 2</v>
      </c>
      <c r="C538" s="61">
        <v>44298</v>
      </c>
      <c r="D538" s="121" t="str">
        <f t="shared" si="58"/>
        <v>abr-21</v>
      </c>
      <c r="E538" s="246" t="str">
        <f t="shared" si="59"/>
        <v>2021</v>
      </c>
      <c r="F538" s="62">
        <v>0.5</v>
      </c>
      <c r="G538" s="63">
        <v>19</v>
      </c>
      <c r="H538" s="63">
        <v>13</v>
      </c>
      <c r="I538" s="63">
        <v>7</v>
      </c>
      <c r="J538" s="63">
        <v>6.8</v>
      </c>
      <c r="K538" s="63">
        <v>6.8</v>
      </c>
      <c r="L538" s="63">
        <f t="shared" si="64"/>
        <v>6.8</v>
      </c>
      <c r="M538" s="124">
        <f t="shared" si="65"/>
        <v>64.15094339622641</v>
      </c>
      <c r="N538" s="64">
        <v>1</v>
      </c>
      <c r="O538" s="64"/>
      <c r="P538" s="263">
        <f t="shared" si="66"/>
        <v>5</v>
      </c>
      <c r="Q538" s="66">
        <v>50</v>
      </c>
      <c r="R538" s="66"/>
      <c r="S538" s="270"/>
      <c r="T538" s="270"/>
      <c r="U538" s="62">
        <v>0.52777777777777779</v>
      </c>
      <c r="V538" s="65">
        <v>2</v>
      </c>
      <c r="W538" s="65">
        <v>35</v>
      </c>
      <c r="X538" s="65">
        <v>41.5</v>
      </c>
      <c r="Y538" s="65">
        <v>10</v>
      </c>
      <c r="Z538" s="65">
        <v>6</v>
      </c>
      <c r="AA538" s="65">
        <v>12</v>
      </c>
      <c r="AB538" s="127">
        <f t="shared" si="62"/>
        <v>466.66666666666669</v>
      </c>
      <c r="AC538" s="65">
        <v>69</v>
      </c>
      <c r="AD538" s="65">
        <v>49</v>
      </c>
      <c r="AE538" s="65">
        <v>60</v>
      </c>
      <c r="AF538" s="129">
        <f t="shared" si="63"/>
        <v>2966.666666666667</v>
      </c>
      <c r="AG538" s="129">
        <v>35</v>
      </c>
      <c r="AH538" s="129"/>
      <c r="AI538" s="115"/>
    </row>
    <row r="539" spans="1:35" ht="12.75" hidden="1" x14ac:dyDescent="0.25">
      <c r="A539" s="60" t="s">
        <v>51</v>
      </c>
      <c r="B539" s="118" t="str">
        <f>LOOKUP(Table2[[#This Row],[CODIGO]],SITIOS!A$2:A$24,SITIOS!B$2:B$24)</f>
        <v>Maíz Agua Bendita 2</v>
      </c>
      <c r="C539" s="61">
        <v>44298</v>
      </c>
      <c r="D539" s="121" t="str">
        <f t="shared" si="58"/>
        <v>abr-21</v>
      </c>
      <c r="E539" s="246" t="str">
        <f t="shared" si="59"/>
        <v>2021</v>
      </c>
      <c r="F539" s="62">
        <v>0.54513888888888895</v>
      </c>
      <c r="G539" s="63">
        <v>16</v>
      </c>
      <c r="H539" s="63">
        <v>12</v>
      </c>
      <c r="I539" s="63">
        <v>7</v>
      </c>
      <c r="J539" s="63">
        <v>6.8</v>
      </c>
      <c r="K539" s="63">
        <v>6.6</v>
      </c>
      <c r="L539" s="63">
        <f t="shared" si="64"/>
        <v>6.6999999999999993</v>
      </c>
      <c r="M539" s="124">
        <f t="shared" si="65"/>
        <v>61.467889908256865</v>
      </c>
      <c r="N539" s="64">
        <v>0</v>
      </c>
      <c r="O539" s="64"/>
      <c r="P539" s="263">
        <f t="shared" si="66"/>
        <v>2</v>
      </c>
      <c r="Q539" s="66">
        <v>45</v>
      </c>
      <c r="R539" s="66">
        <v>40</v>
      </c>
      <c r="S539" s="270"/>
      <c r="T539" s="270"/>
      <c r="U539" s="62">
        <v>0.57291666666666663</v>
      </c>
      <c r="V539" s="65">
        <v>2</v>
      </c>
      <c r="W539" s="65">
        <v>35</v>
      </c>
      <c r="X539" s="65">
        <v>41.5</v>
      </c>
      <c r="Y539" s="65">
        <v>8</v>
      </c>
      <c r="Z539" s="65">
        <v>32</v>
      </c>
      <c r="AA539" s="65">
        <v>22</v>
      </c>
      <c r="AB539" s="127">
        <f t="shared" si="62"/>
        <v>1033.3333333333335</v>
      </c>
      <c r="AC539" s="65">
        <v>62</v>
      </c>
      <c r="AD539" s="65">
        <v>73</v>
      </c>
      <c r="AE539" s="65">
        <v>73</v>
      </c>
      <c r="AF539" s="129">
        <f t="shared" si="63"/>
        <v>3466.6666666666665</v>
      </c>
      <c r="AG539" s="129">
        <v>39</v>
      </c>
      <c r="AH539" s="129"/>
      <c r="AI539" s="115"/>
    </row>
    <row r="540" spans="1:35" ht="12.75" hidden="1" x14ac:dyDescent="0.25">
      <c r="A540" s="60" t="s">
        <v>47</v>
      </c>
      <c r="B540" s="118" t="str">
        <f>LOOKUP(Table2[[#This Row],[CODIGO]],SITIOS!A$2:A$24,SITIOS!B$2:B$24)</f>
        <v>Haba Rincón de Guadalupe 2</v>
      </c>
      <c r="C540" s="61">
        <v>44298</v>
      </c>
      <c r="D540" s="121" t="str">
        <f t="shared" si="58"/>
        <v>abr-21</v>
      </c>
      <c r="E540" s="246" t="str">
        <f t="shared" si="59"/>
        <v>2021</v>
      </c>
      <c r="F540" s="62">
        <v>0.58680555555555558</v>
      </c>
      <c r="G540" s="63">
        <v>22</v>
      </c>
      <c r="H540" s="63">
        <v>15</v>
      </c>
      <c r="I540" s="63">
        <v>7</v>
      </c>
      <c r="J540" s="63">
        <v>6.8</v>
      </c>
      <c r="K540" s="63">
        <v>6.8</v>
      </c>
      <c r="L540" s="63">
        <f t="shared" si="60"/>
        <v>6.8</v>
      </c>
      <c r="M540" s="124">
        <f t="shared" si="61"/>
        <v>66.666666666666671</v>
      </c>
      <c r="N540" s="64">
        <v>0</v>
      </c>
      <c r="O540" s="64"/>
      <c r="P540" s="263">
        <f t="shared" si="57"/>
        <v>2</v>
      </c>
      <c r="Q540" s="66">
        <v>30</v>
      </c>
      <c r="R540" s="66">
        <v>30</v>
      </c>
      <c r="S540" s="270"/>
      <c r="T540" s="270"/>
      <c r="U540" s="62">
        <v>0.61111111111111105</v>
      </c>
      <c r="V540" s="65">
        <v>2</v>
      </c>
      <c r="W540" s="65">
        <v>35</v>
      </c>
      <c r="X540" s="65">
        <v>41.5</v>
      </c>
      <c r="Y540" s="65">
        <v>0</v>
      </c>
      <c r="Z540" s="65">
        <v>0</v>
      </c>
      <c r="AA540" s="65">
        <v>0</v>
      </c>
      <c r="AB540" s="127">
        <f t="shared" si="62"/>
        <v>0</v>
      </c>
      <c r="AC540" s="65">
        <v>45</v>
      </c>
      <c r="AD540" s="65">
        <v>61</v>
      </c>
      <c r="AE540" s="65">
        <v>32</v>
      </c>
      <c r="AF540" s="129">
        <f t="shared" si="63"/>
        <v>2300</v>
      </c>
      <c r="AG540" s="129">
        <v>42</v>
      </c>
      <c r="AH540" s="129"/>
      <c r="AI540" s="115"/>
    </row>
    <row r="541" spans="1:35" ht="12.75" x14ac:dyDescent="0.25">
      <c r="B541" s="118"/>
      <c r="C541" s="208"/>
      <c r="D541" s="209"/>
      <c r="E541" s="246"/>
      <c r="F541" s="215"/>
      <c r="G541" s="63"/>
      <c r="H541" s="63"/>
      <c r="I541" s="63"/>
      <c r="J541" s="63"/>
      <c r="K541" s="63"/>
      <c r="L541" s="63"/>
      <c r="M541" s="124">
        <f t="shared" si="61"/>
        <v>0</v>
      </c>
      <c r="N541" s="64"/>
      <c r="O541" s="64"/>
      <c r="P541" s="263"/>
      <c r="Q541" s="66"/>
      <c r="R541" s="66"/>
      <c r="S541" s="270"/>
      <c r="T541" s="270"/>
      <c r="U541" s="215"/>
      <c r="V541" s="65"/>
      <c r="W541" s="65"/>
      <c r="X541" s="65"/>
      <c r="Y541" s="65"/>
      <c r="Z541" s="65"/>
      <c r="AA541" s="65"/>
      <c r="AB541" s="127"/>
      <c r="AC541" s="65"/>
      <c r="AD541" s="65"/>
      <c r="AE541" s="65"/>
      <c r="AF541" s="129"/>
      <c r="AG541" s="129"/>
      <c r="AH541" s="129"/>
      <c r="AI541" s="115"/>
    </row>
    <row r="542" spans="1:35" ht="12.75" x14ac:dyDescent="0.25">
      <c r="A542" s="60" t="s">
        <v>249</v>
      </c>
      <c r="B542" s="118" t="s">
        <v>250</v>
      </c>
      <c r="C542" s="61">
        <v>44340</v>
      </c>
      <c r="D542" s="121" t="str">
        <f t="shared" si="58"/>
        <v>may-21</v>
      </c>
      <c r="E542" s="246" t="str">
        <f t="shared" si="59"/>
        <v>2021</v>
      </c>
      <c r="F542" s="62">
        <v>0.40972222222222227</v>
      </c>
      <c r="G542" s="63">
        <v>15</v>
      </c>
      <c r="H542" s="63">
        <v>15</v>
      </c>
      <c r="I542" s="63">
        <v>7</v>
      </c>
      <c r="J542" s="63">
        <v>7</v>
      </c>
      <c r="K542" s="63">
        <v>6.8</v>
      </c>
      <c r="L542" s="63">
        <f t="shared" si="60"/>
        <v>6.9</v>
      </c>
      <c r="M542" s="124">
        <f t="shared" si="61"/>
        <v>67.64705882352942</v>
      </c>
      <c r="N542" s="64">
        <v>3</v>
      </c>
      <c r="O542" s="64"/>
      <c r="P542" s="263">
        <v>15</v>
      </c>
      <c r="Q542" s="66">
        <v>65</v>
      </c>
      <c r="R542" s="66">
        <v>30</v>
      </c>
      <c r="S542" s="270">
        <v>4.4000000000000004</v>
      </c>
      <c r="T542" s="270">
        <v>0.6</v>
      </c>
      <c r="U542" s="62">
        <v>0.43402777777777773</v>
      </c>
      <c r="V542" s="65">
        <v>1</v>
      </c>
      <c r="W542" s="65">
        <v>34</v>
      </c>
      <c r="X542" s="65">
        <v>41</v>
      </c>
      <c r="Y542" s="65">
        <v>43</v>
      </c>
      <c r="Z542" s="65">
        <v>56</v>
      </c>
      <c r="AA542" s="65">
        <v>60</v>
      </c>
      <c r="AB542" s="127">
        <f t="shared" ref="AB542:AB586" si="67">IF($V542&lt;&gt;"",((Y542+Z542+AA542)/3)*100/$V542,"")</f>
        <v>5300</v>
      </c>
      <c r="AC542" s="65">
        <v>39</v>
      </c>
      <c r="AD542" s="65">
        <v>51</v>
      </c>
      <c r="AE542" s="65">
        <v>53</v>
      </c>
      <c r="AF542" s="129">
        <f t="shared" ref="AF542:AF577" si="68">IF($V542&lt;&gt;"",((AC542+AD542+AE542)/3)*100/$V542,"")</f>
        <v>4766.6666666666661</v>
      </c>
      <c r="AG542" s="129">
        <v>46</v>
      </c>
      <c r="AH542" s="129"/>
      <c r="AI542" s="115"/>
    </row>
    <row r="543" spans="1:35" ht="12.75" x14ac:dyDescent="0.25">
      <c r="A543" s="60" t="s">
        <v>251</v>
      </c>
      <c r="B543" s="118" t="s">
        <v>252</v>
      </c>
      <c r="C543" s="61">
        <v>44340</v>
      </c>
      <c r="D543" s="121" t="str">
        <f t="shared" si="58"/>
        <v>may-21</v>
      </c>
      <c r="E543" s="246" t="str">
        <f t="shared" si="59"/>
        <v>2021</v>
      </c>
      <c r="F543" s="62">
        <v>0.45833333333333331</v>
      </c>
      <c r="G543" s="63">
        <v>18</v>
      </c>
      <c r="H543" s="63">
        <v>15</v>
      </c>
      <c r="I543" s="63">
        <v>7</v>
      </c>
      <c r="J543" s="63">
        <v>7</v>
      </c>
      <c r="K543" s="63">
        <v>6.8</v>
      </c>
      <c r="L543" s="63">
        <f t="shared" si="60"/>
        <v>6.9</v>
      </c>
      <c r="M543" s="124">
        <f t="shared" si="61"/>
        <v>67.64705882352942</v>
      </c>
      <c r="N543" s="64">
        <v>3</v>
      </c>
      <c r="O543" s="64"/>
      <c r="P543" s="263">
        <v>15</v>
      </c>
      <c r="Q543" s="66">
        <v>65</v>
      </c>
      <c r="R543" s="66">
        <v>30</v>
      </c>
      <c r="S543" s="270">
        <v>4.4000000000000004</v>
      </c>
      <c r="T543" s="270">
        <v>0.2</v>
      </c>
      <c r="U543" s="62">
        <v>0.48958333333333331</v>
      </c>
      <c r="V543" s="65">
        <v>1</v>
      </c>
      <c r="W543" s="65">
        <v>34</v>
      </c>
      <c r="X543" s="65">
        <v>41</v>
      </c>
      <c r="Y543" s="65">
        <v>26</v>
      </c>
      <c r="Z543" s="65">
        <v>20</v>
      </c>
      <c r="AA543" s="65">
        <v>46</v>
      </c>
      <c r="AB543" s="127">
        <f t="shared" si="67"/>
        <v>3066.666666666667</v>
      </c>
      <c r="AC543" s="65">
        <v>67</v>
      </c>
      <c r="AD543" s="65">
        <v>32</v>
      </c>
      <c r="AE543" s="65">
        <v>50</v>
      </c>
      <c r="AF543" s="129">
        <f t="shared" si="68"/>
        <v>4966.6666666666661</v>
      </c>
      <c r="AG543" s="129">
        <v>52</v>
      </c>
      <c r="AH543" s="129"/>
      <c r="AI543" s="115"/>
    </row>
    <row r="544" spans="1:35" ht="12.75" x14ac:dyDescent="0.25">
      <c r="A544" s="60" t="s">
        <v>253</v>
      </c>
      <c r="B544" s="118" t="s">
        <v>254</v>
      </c>
      <c r="C544" s="61">
        <v>44340</v>
      </c>
      <c r="D544" s="121" t="str">
        <f t="shared" si="58"/>
        <v>may-21</v>
      </c>
      <c r="E544" s="246" t="str">
        <f t="shared" si="59"/>
        <v>2021</v>
      </c>
      <c r="F544" s="62">
        <v>0.54166666666666663</v>
      </c>
      <c r="G544" s="63">
        <v>16</v>
      </c>
      <c r="H544" s="63">
        <v>18</v>
      </c>
      <c r="I544" s="63">
        <v>7</v>
      </c>
      <c r="J544" s="63">
        <v>6.2</v>
      </c>
      <c r="K544" s="63">
        <v>6</v>
      </c>
      <c r="L544" s="63">
        <f t="shared" si="60"/>
        <v>6.1</v>
      </c>
      <c r="M544" s="124">
        <f t="shared" si="61"/>
        <v>63.541666666666664</v>
      </c>
      <c r="N544" s="64">
        <v>1</v>
      </c>
      <c r="O544" s="64"/>
      <c r="P544" s="263">
        <v>5</v>
      </c>
      <c r="Q544" s="66">
        <v>50</v>
      </c>
      <c r="R544" s="66">
        <v>30</v>
      </c>
      <c r="S544" s="270">
        <v>4.4000000000000004</v>
      </c>
      <c r="T544" s="270">
        <v>0.6</v>
      </c>
      <c r="U544" s="62">
        <v>0.56388888888888888</v>
      </c>
      <c r="V544" s="65">
        <v>1</v>
      </c>
      <c r="W544" s="65">
        <v>34</v>
      </c>
      <c r="X544" s="65">
        <v>41</v>
      </c>
      <c r="Y544" s="65">
        <v>28</v>
      </c>
      <c r="Z544" s="65">
        <v>34</v>
      </c>
      <c r="AA544" s="65">
        <v>48</v>
      </c>
      <c r="AB544" s="127">
        <f t="shared" si="67"/>
        <v>3666.6666666666665</v>
      </c>
      <c r="AC544" s="65">
        <v>57</v>
      </c>
      <c r="AD544" s="65">
        <v>41</v>
      </c>
      <c r="AE544" s="65">
        <v>63</v>
      </c>
      <c r="AF544" s="129">
        <f t="shared" si="68"/>
        <v>5366.6666666666661</v>
      </c>
      <c r="AG544" s="129">
        <v>48</v>
      </c>
      <c r="AH544" s="129"/>
      <c r="AI544" s="115"/>
    </row>
    <row r="545" spans="1:35" ht="12.75" x14ac:dyDescent="0.25">
      <c r="A545" s="60" t="s">
        <v>249</v>
      </c>
      <c r="B545" s="118" t="s">
        <v>250</v>
      </c>
      <c r="C545" s="61">
        <v>44368</v>
      </c>
      <c r="D545" s="121" t="str">
        <f t="shared" si="58"/>
        <v>jun-21</v>
      </c>
      <c r="E545" s="246" t="str">
        <f t="shared" si="59"/>
        <v>2021</v>
      </c>
      <c r="F545" s="210">
        <v>0.40277777777777773</v>
      </c>
      <c r="G545" s="211">
        <v>15</v>
      </c>
      <c r="H545" s="211">
        <v>15</v>
      </c>
      <c r="I545" s="211">
        <v>7</v>
      </c>
      <c r="J545" s="211">
        <v>6.8</v>
      </c>
      <c r="K545" s="211">
        <v>6.8</v>
      </c>
      <c r="L545" s="211">
        <v>6.8</v>
      </c>
      <c r="M545" s="124">
        <f t="shared" si="61"/>
        <v>66.666666666666671</v>
      </c>
      <c r="N545" s="212">
        <v>4</v>
      </c>
      <c r="O545" s="212"/>
      <c r="P545" s="265">
        <v>20</v>
      </c>
      <c r="Q545" s="213">
        <v>60</v>
      </c>
      <c r="R545" s="214">
        <v>40</v>
      </c>
      <c r="S545" s="273">
        <v>4.4000000000000004</v>
      </c>
      <c r="T545" s="270">
        <v>0</v>
      </c>
      <c r="U545" s="215">
        <v>0.4236111111111111</v>
      </c>
      <c r="V545" s="65">
        <v>1</v>
      </c>
      <c r="W545" s="65">
        <v>34</v>
      </c>
      <c r="X545" s="65">
        <v>40.5</v>
      </c>
      <c r="Y545" s="65">
        <v>98</v>
      </c>
      <c r="Z545" s="65">
        <v>121</v>
      </c>
      <c r="AA545" s="65">
        <v>109</v>
      </c>
      <c r="AB545" s="127">
        <f t="shared" si="67"/>
        <v>10933.333333333332</v>
      </c>
      <c r="AC545" s="65">
        <v>19</v>
      </c>
      <c r="AD545" s="65">
        <v>21</v>
      </c>
      <c r="AE545" s="65">
        <v>15</v>
      </c>
      <c r="AF545" s="129">
        <f t="shared" si="68"/>
        <v>1833.3333333333333</v>
      </c>
      <c r="AG545" s="129">
        <v>47</v>
      </c>
      <c r="AH545" s="129"/>
      <c r="AI545" s="115"/>
    </row>
    <row r="546" spans="1:35" ht="12.75" x14ac:dyDescent="0.25">
      <c r="A546" s="60" t="s">
        <v>251</v>
      </c>
      <c r="B546" s="118" t="s">
        <v>252</v>
      </c>
      <c r="C546" s="61">
        <v>44368</v>
      </c>
      <c r="D546" s="121" t="str">
        <f t="shared" si="58"/>
        <v>jun-21</v>
      </c>
      <c r="E546" s="246" t="str">
        <f t="shared" si="59"/>
        <v>2021</v>
      </c>
      <c r="F546" s="210">
        <v>0.44791666666666669</v>
      </c>
      <c r="G546" s="211">
        <v>15</v>
      </c>
      <c r="H546" s="211">
        <v>14</v>
      </c>
      <c r="I546" s="211">
        <v>7</v>
      </c>
      <c r="J546" s="211">
        <v>6.8</v>
      </c>
      <c r="K546" s="211">
        <v>7</v>
      </c>
      <c r="L546" s="211">
        <v>6.9</v>
      </c>
      <c r="M546" s="124">
        <f t="shared" si="61"/>
        <v>66.34615384615384</v>
      </c>
      <c r="N546" s="212">
        <v>5</v>
      </c>
      <c r="O546" s="212"/>
      <c r="P546" s="265">
        <v>25</v>
      </c>
      <c r="Q546" s="213">
        <v>70</v>
      </c>
      <c r="R546" s="214">
        <v>40</v>
      </c>
      <c r="S546" s="273">
        <v>4.4000000000000004</v>
      </c>
      <c r="T546" s="270">
        <v>0.5</v>
      </c>
      <c r="U546" s="215">
        <v>0.47222222222222227</v>
      </c>
      <c r="V546" s="65">
        <v>1</v>
      </c>
      <c r="W546" s="65">
        <v>34</v>
      </c>
      <c r="X546" s="65">
        <v>40.5</v>
      </c>
      <c r="Y546" s="65">
        <v>81</v>
      </c>
      <c r="Z546" s="65">
        <v>83</v>
      </c>
      <c r="AA546" s="65">
        <v>63</v>
      </c>
      <c r="AB546" s="127">
        <f t="shared" si="67"/>
        <v>7566.666666666667</v>
      </c>
      <c r="AC546" s="65">
        <v>55</v>
      </c>
      <c r="AD546" s="65">
        <v>49</v>
      </c>
      <c r="AE546" s="65">
        <v>50</v>
      </c>
      <c r="AF546" s="129">
        <f t="shared" si="68"/>
        <v>5133.3333333333339</v>
      </c>
      <c r="AG546" s="129">
        <v>54</v>
      </c>
      <c r="AH546" s="129"/>
      <c r="AI546" s="115"/>
    </row>
    <row r="547" spans="1:35" ht="12.75" x14ac:dyDescent="0.25">
      <c r="A547" s="60" t="s">
        <v>253</v>
      </c>
      <c r="B547" s="118" t="s">
        <v>254</v>
      </c>
      <c r="C547" s="61">
        <v>44368</v>
      </c>
      <c r="D547" s="121" t="str">
        <f t="shared" si="58"/>
        <v>jun-21</v>
      </c>
      <c r="E547" s="246" t="str">
        <f t="shared" si="59"/>
        <v>2021</v>
      </c>
      <c r="F547" s="210">
        <v>0.5</v>
      </c>
      <c r="G547" s="211">
        <v>20</v>
      </c>
      <c r="H547" s="211">
        <v>17</v>
      </c>
      <c r="I547" s="211">
        <v>7</v>
      </c>
      <c r="J547" s="211">
        <v>6.6</v>
      </c>
      <c r="K547" s="211">
        <v>6.6</v>
      </c>
      <c r="L547" s="211">
        <v>6.6</v>
      </c>
      <c r="M547" s="124">
        <f t="shared" si="61"/>
        <v>67.346938775510196</v>
      </c>
      <c r="N547" s="212">
        <v>3</v>
      </c>
      <c r="O547" s="212"/>
      <c r="P547" s="265">
        <v>15</v>
      </c>
      <c r="Q547" s="213">
        <v>65</v>
      </c>
      <c r="R547" s="214">
        <v>30</v>
      </c>
      <c r="S547" s="273">
        <v>4.4000000000000004</v>
      </c>
      <c r="T547" s="270">
        <v>0.4</v>
      </c>
      <c r="U547" s="215">
        <v>0.52777777777777779</v>
      </c>
      <c r="V547" s="65">
        <v>1</v>
      </c>
      <c r="W547" s="65">
        <v>34</v>
      </c>
      <c r="X547" s="65">
        <v>40.5</v>
      </c>
      <c r="Y547" s="65">
        <v>61</v>
      </c>
      <c r="Z547" s="65">
        <v>37</v>
      </c>
      <c r="AA547" s="65">
        <v>48</v>
      </c>
      <c r="AB547" s="127">
        <f t="shared" si="67"/>
        <v>4866.6666666666661</v>
      </c>
      <c r="AC547" s="65">
        <v>30</v>
      </c>
      <c r="AD547" s="65">
        <v>24</v>
      </c>
      <c r="AE547" s="65">
        <v>16</v>
      </c>
      <c r="AF547" s="129">
        <f t="shared" si="68"/>
        <v>2333.333333333333</v>
      </c>
      <c r="AG547" s="129">
        <v>51</v>
      </c>
      <c r="AH547" s="129"/>
      <c r="AI547" s="115"/>
    </row>
    <row r="548" spans="1:35" ht="12.75" x14ac:dyDescent="0.25">
      <c r="A548" s="206" t="s">
        <v>260</v>
      </c>
      <c r="B548" s="207" t="s">
        <v>261</v>
      </c>
      <c r="C548" s="61">
        <v>44369</v>
      </c>
      <c r="D548" s="121" t="str">
        <f t="shared" si="58"/>
        <v>jun-21</v>
      </c>
      <c r="E548" s="246" t="str">
        <f t="shared" si="59"/>
        <v>2021</v>
      </c>
      <c r="F548" s="210">
        <v>0.42777777777777781</v>
      </c>
      <c r="G548" s="211">
        <v>15</v>
      </c>
      <c r="H548" s="211">
        <v>15</v>
      </c>
      <c r="I548" s="211">
        <v>7</v>
      </c>
      <c r="J548" s="211">
        <v>6</v>
      </c>
      <c r="K548" s="211">
        <v>6.2</v>
      </c>
      <c r="L548" s="211">
        <v>6.1</v>
      </c>
      <c r="M548" s="124">
        <f t="shared" si="61"/>
        <v>59.803921568627452</v>
      </c>
      <c r="N548" s="212">
        <v>2</v>
      </c>
      <c r="O548" s="212"/>
      <c r="P548" s="265">
        <v>10</v>
      </c>
      <c r="Q548" s="213">
        <v>55</v>
      </c>
      <c r="R548" s="214">
        <v>30</v>
      </c>
      <c r="S548" s="273">
        <v>3.96</v>
      </c>
      <c r="T548" s="270">
        <v>0.2</v>
      </c>
      <c r="U548" s="215">
        <v>0.45833333333333331</v>
      </c>
      <c r="V548" s="65">
        <v>1</v>
      </c>
      <c r="W548" s="65">
        <v>35</v>
      </c>
      <c r="X548" s="65">
        <v>40</v>
      </c>
      <c r="Y548" s="65">
        <v>0</v>
      </c>
      <c r="Z548" s="65">
        <v>1</v>
      </c>
      <c r="AA548" s="65">
        <v>2</v>
      </c>
      <c r="AB548" s="127">
        <f t="shared" si="67"/>
        <v>100</v>
      </c>
      <c r="AC548" s="65">
        <v>0</v>
      </c>
      <c r="AD548" s="65">
        <v>0</v>
      </c>
      <c r="AE548" s="65">
        <v>1</v>
      </c>
      <c r="AF548" s="129">
        <f t="shared" si="68"/>
        <v>33.333333333333329</v>
      </c>
      <c r="AG548" s="129">
        <v>38</v>
      </c>
      <c r="AH548" s="129"/>
      <c r="AI548" s="115"/>
    </row>
    <row r="549" spans="1:35" ht="12.75" x14ac:dyDescent="0.25">
      <c r="A549" s="206" t="s">
        <v>262</v>
      </c>
      <c r="B549" s="207" t="s">
        <v>263</v>
      </c>
      <c r="C549" s="61">
        <v>44369</v>
      </c>
      <c r="D549" s="121" t="str">
        <f t="shared" si="58"/>
        <v>jun-21</v>
      </c>
      <c r="E549" s="246" t="str">
        <f t="shared" si="59"/>
        <v>2021</v>
      </c>
      <c r="F549" s="210">
        <v>0.5</v>
      </c>
      <c r="G549" s="211">
        <v>19</v>
      </c>
      <c r="H549" s="211">
        <v>15</v>
      </c>
      <c r="I549" s="211">
        <v>7</v>
      </c>
      <c r="J549" s="211">
        <v>7</v>
      </c>
      <c r="K549" s="211">
        <v>6.8</v>
      </c>
      <c r="L549" s="211">
        <v>6.9</v>
      </c>
      <c r="M549" s="124">
        <f t="shared" si="61"/>
        <v>67.64705882352942</v>
      </c>
      <c r="N549" s="212">
        <v>1</v>
      </c>
      <c r="O549" s="212"/>
      <c r="P549" s="265">
        <v>5</v>
      </c>
      <c r="Q549" s="213">
        <v>80</v>
      </c>
      <c r="R549" s="214">
        <v>30</v>
      </c>
      <c r="S549" s="273">
        <v>4.4000000000000004</v>
      </c>
      <c r="T549" s="270">
        <v>0.6</v>
      </c>
      <c r="U549" s="215">
        <v>0.53472222222222221</v>
      </c>
      <c r="V549" s="65">
        <v>1</v>
      </c>
      <c r="W549" s="65">
        <v>35</v>
      </c>
      <c r="X549" s="65">
        <v>40</v>
      </c>
      <c r="Y549" s="65">
        <v>1</v>
      </c>
      <c r="Z549" s="65">
        <v>0</v>
      </c>
      <c r="AA549" s="65">
        <v>2</v>
      </c>
      <c r="AB549" s="127">
        <f t="shared" si="67"/>
        <v>100</v>
      </c>
      <c r="AC549" s="65">
        <v>9</v>
      </c>
      <c r="AD549" s="65">
        <v>6</v>
      </c>
      <c r="AE549" s="65">
        <v>11</v>
      </c>
      <c r="AF549" s="129">
        <f t="shared" si="68"/>
        <v>866.66666666666663</v>
      </c>
      <c r="AG549" s="129">
        <v>42</v>
      </c>
      <c r="AH549" s="129"/>
      <c r="AI549" s="115"/>
    </row>
    <row r="550" spans="1:35" ht="12.75" x14ac:dyDescent="0.25">
      <c r="A550" s="206" t="s">
        <v>264</v>
      </c>
      <c r="B550" s="207" t="s">
        <v>265</v>
      </c>
      <c r="C550" s="61">
        <v>44369</v>
      </c>
      <c r="D550" s="121" t="str">
        <f t="shared" si="58"/>
        <v>jun-21</v>
      </c>
      <c r="E550" s="246" t="str">
        <f t="shared" si="59"/>
        <v>2021</v>
      </c>
      <c r="F550" s="210">
        <v>0.58680555555555558</v>
      </c>
      <c r="G550" s="211">
        <v>15</v>
      </c>
      <c r="H550" s="211">
        <v>15</v>
      </c>
      <c r="I550" s="211">
        <v>7</v>
      </c>
      <c r="J550" s="211">
        <v>5.8</v>
      </c>
      <c r="K550" s="211">
        <v>6</v>
      </c>
      <c r="L550" s="211">
        <v>5.9</v>
      </c>
      <c r="M550" s="124">
        <f t="shared" si="61"/>
        <v>57.843137254901968</v>
      </c>
      <c r="N550" s="212">
        <v>1</v>
      </c>
      <c r="O550" s="212"/>
      <c r="P550" s="265">
        <v>5</v>
      </c>
      <c r="Q550" s="213">
        <v>65</v>
      </c>
      <c r="R550" s="214">
        <v>30</v>
      </c>
      <c r="S550" s="273">
        <v>2.2000000000000002</v>
      </c>
      <c r="T550" s="270">
        <v>0.6</v>
      </c>
      <c r="U550" s="215">
        <v>0.61249999999999993</v>
      </c>
      <c r="V550" s="65">
        <v>1</v>
      </c>
      <c r="W550" s="65">
        <v>35</v>
      </c>
      <c r="X550" s="65">
        <v>40</v>
      </c>
      <c r="Y550" s="65">
        <v>2</v>
      </c>
      <c r="Z550" s="65">
        <v>3</v>
      </c>
      <c r="AA550" s="65">
        <v>1</v>
      </c>
      <c r="AB550" s="127">
        <f t="shared" si="67"/>
        <v>200</v>
      </c>
      <c r="AC550" s="65">
        <v>16</v>
      </c>
      <c r="AD550" s="65">
        <v>16</v>
      </c>
      <c r="AE550" s="65">
        <v>1</v>
      </c>
      <c r="AF550" s="129">
        <f t="shared" si="68"/>
        <v>1100</v>
      </c>
      <c r="AG550" s="129">
        <v>47</v>
      </c>
      <c r="AH550" s="129"/>
      <c r="AI550" s="115"/>
    </row>
    <row r="551" spans="1:35" ht="12.75" x14ac:dyDescent="0.25">
      <c r="A551" s="206" t="s">
        <v>266</v>
      </c>
      <c r="B551" s="207" t="s">
        <v>267</v>
      </c>
      <c r="C551" s="61">
        <v>44369</v>
      </c>
      <c r="D551" s="121" t="str">
        <f t="shared" si="58"/>
        <v>jun-21</v>
      </c>
      <c r="E551" s="246" t="str">
        <f t="shared" si="59"/>
        <v>2021</v>
      </c>
      <c r="F551" s="210">
        <v>0.63888888888888895</v>
      </c>
      <c r="G551" s="211">
        <v>18</v>
      </c>
      <c r="H551" s="211">
        <v>15</v>
      </c>
      <c r="I551" s="211">
        <v>7</v>
      </c>
      <c r="J551" s="211">
        <v>5.8</v>
      </c>
      <c r="K551" s="211">
        <v>5.6</v>
      </c>
      <c r="L551" s="211">
        <v>5.7</v>
      </c>
      <c r="M551" s="124">
        <f t="shared" si="61"/>
        <v>55.882352941176471</v>
      </c>
      <c r="N551" s="212">
        <v>1</v>
      </c>
      <c r="O551" s="212"/>
      <c r="P551" s="265">
        <v>5</v>
      </c>
      <c r="Q551" s="213">
        <v>55</v>
      </c>
      <c r="R551" s="214">
        <v>20</v>
      </c>
      <c r="S551" s="273">
        <v>1.76</v>
      </c>
      <c r="T551" s="270">
        <v>0.4</v>
      </c>
      <c r="U551" s="215">
        <v>0.66666666666666663</v>
      </c>
      <c r="V551" s="65">
        <v>1</v>
      </c>
      <c r="W551" s="65">
        <v>35</v>
      </c>
      <c r="X551" s="65">
        <v>40</v>
      </c>
      <c r="Y551" s="65">
        <v>6</v>
      </c>
      <c r="Z551" s="65">
        <v>9</v>
      </c>
      <c r="AA551" s="65">
        <v>0</v>
      </c>
      <c r="AB551" s="127">
        <f t="shared" si="67"/>
        <v>500</v>
      </c>
      <c r="AC551" s="65">
        <v>21</v>
      </c>
      <c r="AD551" s="65">
        <v>26</v>
      </c>
      <c r="AE551" s="65">
        <v>9</v>
      </c>
      <c r="AF551" s="129">
        <f t="shared" si="68"/>
        <v>1866.6666666666667</v>
      </c>
      <c r="AG551" s="129">
        <v>55</v>
      </c>
      <c r="AH551" s="129"/>
      <c r="AI551" s="115"/>
    </row>
    <row r="552" spans="1:35" x14ac:dyDescent="0.25">
      <c r="A552" s="60" t="s">
        <v>249</v>
      </c>
      <c r="B552" s="118" t="s">
        <v>250</v>
      </c>
      <c r="C552" s="61">
        <v>44403</v>
      </c>
      <c r="D552" s="121" t="str">
        <f t="shared" si="58"/>
        <v>jul-21</v>
      </c>
      <c r="E552" s="246" t="str">
        <f t="shared" si="59"/>
        <v>2021</v>
      </c>
      <c r="F552" s="210">
        <v>0.40277777777777773</v>
      </c>
      <c r="G552" s="211">
        <v>18</v>
      </c>
      <c r="H552" s="211">
        <v>15</v>
      </c>
      <c r="I552" s="211">
        <v>7</v>
      </c>
      <c r="J552" s="211">
        <v>5.6</v>
      </c>
      <c r="K552" s="211">
        <v>5.6</v>
      </c>
      <c r="L552" s="211">
        <v>5.6</v>
      </c>
      <c r="M552" s="124">
        <f t="shared" si="61"/>
        <v>54.901960784313729</v>
      </c>
      <c r="N552" s="212">
        <v>4</v>
      </c>
      <c r="O552" s="212"/>
      <c r="P552" s="265">
        <v>20</v>
      </c>
      <c r="Q552" s="213">
        <v>60</v>
      </c>
      <c r="R552" s="214">
        <v>30</v>
      </c>
      <c r="S552" s="273">
        <v>4.4000000000000004</v>
      </c>
      <c r="T552" s="270">
        <v>0</v>
      </c>
      <c r="U552" s="215">
        <v>0.43055555555555558</v>
      </c>
      <c r="V552" s="65">
        <v>1</v>
      </c>
      <c r="W552" s="65">
        <v>35</v>
      </c>
      <c r="X552" s="65">
        <v>43</v>
      </c>
      <c r="Y552" s="65">
        <v>50</v>
      </c>
      <c r="Z552" s="65">
        <v>42</v>
      </c>
      <c r="AA552" s="65">
        <v>84</v>
      </c>
      <c r="AB552" s="127">
        <f t="shared" si="67"/>
        <v>5866.6666666666661</v>
      </c>
      <c r="AC552" s="65">
        <v>23</v>
      </c>
      <c r="AD552" s="65">
        <v>32</v>
      </c>
      <c r="AE552" s="65">
        <v>23</v>
      </c>
      <c r="AF552" s="129">
        <f t="shared" si="68"/>
        <v>2600</v>
      </c>
      <c r="AG552" s="129">
        <v>46</v>
      </c>
      <c r="AH552" s="233">
        <v>1040</v>
      </c>
      <c r="AI552" s="115"/>
    </row>
    <row r="553" spans="1:35" x14ac:dyDescent="0.25">
      <c r="A553" s="60" t="s">
        <v>251</v>
      </c>
      <c r="B553" s="118" t="s">
        <v>252</v>
      </c>
      <c r="C553" s="61">
        <v>44403</v>
      </c>
      <c r="D553" s="121" t="str">
        <f t="shared" si="58"/>
        <v>jul-21</v>
      </c>
      <c r="E553" s="246" t="str">
        <f t="shared" si="59"/>
        <v>2021</v>
      </c>
      <c r="F553" s="210">
        <v>0.47916666666666669</v>
      </c>
      <c r="G553" s="211">
        <v>16</v>
      </c>
      <c r="H553" s="211">
        <v>14</v>
      </c>
      <c r="I553" s="211">
        <v>7</v>
      </c>
      <c r="J553" s="211">
        <v>6.2</v>
      </c>
      <c r="K553" s="211">
        <v>6.4</v>
      </c>
      <c r="L553" s="211">
        <v>6.3</v>
      </c>
      <c r="M553" s="124">
        <f t="shared" si="61"/>
        <v>60.576923076923073</v>
      </c>
      <c r="N553" s="212">
        <v>4</v>
      </c>
      <c r="O553" s="212"/>
      <c r="P553" s="265">
        <v>20</v>
      </c>
      <c r="Q553" s="213">
        <v>60</v>
      </c>
      <c r="R553" s="214">
        <v>30</v>
      </c>
      <c r="S553" s="273">
        <v>4.4000000000000004</v>
      </c>
      <c r="T553" s="270">
        <v>0</v>
      </c>
      <c r="U553" s="215">
        <v>0.50694444444444442</v>
      </c>
      <c r="V553" s="65">
        <v>1</v>
      </c>
      <c r="W553" s="65">
        <v>35</v>
      </c>
      <c r="X553" s="65">
        <v>43</v>
      </c>
      <c r="Y553" s="65">
        <v>13</v>
      </c>
      <c r="Z553" s="65">
        <v>27</v>
      </c>
      <c r="AA553" s="65">
        <v>54</v>
      </c>
      <c r="AB553" s="127">
        <f t="shared" si="67"/>
        <v>3133.333333333333</v>
      </c>
      <c r="AC553" s="65">
        <v>26</v>
      </c>
      <c r="AD553" s="65">
        <v>38</v>
      </c>
      <c r="AE553" s="65">
        <v>32</v>
      </c>
      <c r="AF553" s="129">
        <f t="shared" si="68"/>
        <v>3200</v>
      </c>
      <c r="AG553" s="129">
        <v>52</v>
      </c>
      <c r="AH553" s="233">
        <v>1645</v>
      </c>
      <c r="AI553" s="115"/>
    </row>
    <row r="554" spans="1:35" x14ac:dyDescent="0.25">
      <c r="A554" s="60" t="s">
        <v>253</v>
      </c>
      <c r="B554" s="118" t="s">
        <v>254</v>
      </c>
      <c r="C554" s="61">
        <v>44403</v>
      </c>
      <c r="D554" s="121" t="str">
        <f t="shared" si="58"/>
        <v>jul-21</v>
      </c>
      <c r="E554" s="246" t="str">
        <f t="shared" si="59"/>
        <v>2021</v>
      </c>
      <c r="F554" s="210">
        <v>0.54861111111111105</v>
      </c>
      <c r="G554" s="211">
        <v>19</v>
      </c>
      <c r="H554" s="211">
        <v>18</v>
      </c>
      <c r="I554" s="211">
        <v>7</v>
      </c>
      <c r="J554" s="211">
        <v>6</v>
      </c>
      <c r="K554" s="211">
        <v>6.1</v>
      </c>
      <c r="L554" s="211">
        <v>6.1</v>
      </c>
      <c r="M554" s="124">
        <f t="shared" si="61"/>
        <v>63.541666666666664</v>
      </c>
      <c r="N554" s="212">
        <v>3</v>
      </c>
      <c r="O554" s="212"/>
      <c r="P554" s="265">
        <v>15</v>
      </c>
      <c r="Q554" s="213">
        <v>65</v>
      </c>
      <c r="R554" s="214">
        <v>30</v>
      </c>
      <c r="S554" s="273">
        <v>4.4000000000000004</v>
      </c>
      <c r="T554" s="270">
        <v>0</v>
      </c>
      <c r="U554" s="215">
        <v>0.56944444444444442</v>
      </c>
      <c r="V554" s="65">
        <v>1</v>
      </c>
      <c r="W554" s="65">
        <v>35</v>
      </c>
      <c r="X554" s="65">
        <v>43</v>
      </c>
      <c r="Y554" s="65">
        <v>116</v>
      </c>
      <c r="Z554" s="65">
        <v>114</v>
      </c>
      <c r="AA554" s="65">
        <v>104</v>
      </c>
      <c r="AB554" s="127">
        <f t="shared" si="67"/>
        <v>11133.333333333332</v>
      </c>
      <c r="AC554" s="65">
        <v>48</v>
      </c>
      <c r="AD554" s="65">
        <v>50</v>
      </c>
      <c r="AE554" s="65">
        <v>52</v>
      </c>
      <c r="AF554" s="129">
        <f t="shared" si="68"/>
        <v>5000</v>
      </c>
      <c r="AG554" s="129">
        <v>56</v>
      </c>
      <c r="AH554" s="233">
        <v>245</v>
      </c>
      <c r="AI554" s="115"/>
    </row>
    <row r="555" spans="1:35" x14ac:dyDescent="0.25">
      <c r="A555" s="206" t="s">
        <v>260</v>
      </c>
      <c r="B555" s="207" t="s">
        <v>261</v>
      </c>
      <c r="C555" s="61">
        <v>44404</v>
      </c>
      <c r="D555" s="121" t="str">
        <f t="shared" si="58"/>
        <v>jul-21</v>
      </c>
      <c r="E555" s="246" t="str">
        <f t="shared" si="59"/>
        <v>2021</v>
      </c>
      <c r="F555" s="210">
        <v>0.47916666666666669</v>
      </c>
      <c r="G555" s="211">
        <v>17</v>
      </c>
      <c r="H555" s="211">
        <v>15</v>
      </c>
      <c r="I555" s="211">
        <v>7</v>
      </c>
      <c r="J555" s="211">
        <v>6.6</v>
      </c>
      <c r="K555" s="211">
        <v>6.8</v>
      </c>
      <c r="L555" s="211">
        <v>6.7</v>
      </c>
      <c r="M555" s="124">
        <f t="shared" si="61"/>
        <v>65.686274509803937</v>
      </c>
      <c r="N555" s="212">
        <v>3</v>
      </c>
      <c r="O555" s="212"/>
      <c r="P555" s="265">
        <v>15</v>
      </c>
      <c r="Q555" s="213">
        <v>45</v>
      </c>
      <c r="R555" s="214">
        <v>30</v>
      </c>
      <c r="S555" s="273">
        <v>4.4000000000000004</v>
      </c>
      <c r="T555" s="270">
        <v>0</v>
      </c>
      <c r="U555" s="215">
        <v>0.50694444444444442</v>
      </c>
      <c r="V555" s="65">
        <v>1</v>
      </c>
      <c r="W555" s="65">
        <v>35</v>
      </c>
      <c r="X555" s="65">
        <v>42</v>
      </c>
      <c r="Y555" s="65">
        <v>1</v>
      </c>
      <c r="Z555" s="65">
        <v>2</v>
      </c>
      <c r="AA555" s="65">
        <v>1</v>
      </c>
      <c r="AB555" s="127">
        <f t="shared" si="67"/>
        <v>133.33333333333331</v>
      </c>
      <c r="AC555" s="65">
        <v>2</v>
      </c>
      <c r="AD555" s="65">
        <v>6</v>
      </c>
      <c r="AE555" s="65">
        <v>4</v>
      </c>
      <c r="AF555" s="129">
        <f t="shared" si="68"/>
        <v>400</v>
      </c>
      <c r="AG555" s="129">
        <v>37</v>
      </c>
      <c r="AH555" s="233">
        <v>52.865000000000002</v>
      </c>
      <c r="AI555" s="115"/>
    </row>
    <row r="556" spans="1:35" x14ac:dyDescent="0.25">
      <c r="A556" s="206" t="s">
        <v>262</v>
      </c>
      <c r="B556" s="207" t="s">
        <v>263</v>
      </c>
      <c r="C556" s="61">
        <v>44404</v>
      </c>
      <c r="D556" s="121" t="str">
        <f t="shared" si="58"/>
        <v>jul-21</v>
      </c>
      <c r="E556" s="246" t="str">
        <f t="shared" si="59"/>
        <v>2021</v>
      </c>
      <c r="F556" s="210">
        <v>0.41666666666666669</v>
      </c>
      <c r="G556" s="211">
        <v>16</v>
      </c>
      <c r="H556" s="211">
        <v>13</v>
      </c>
      <c r="I556" s="211">
        <v>7</v>
      </c>
      <c r="J556" s="211">
        <v>6.2</v>
      </c>
      <c r="K556" s="211">
        <v>6.4</v>
      </c>
      <c r="L556" s="211">
        <v>6.3</v>
      </c>
      <c r="M556" s="124">
        <f t="shared" si="61"/>
        <v>59.433962264150942</v>
      </c>
      <c r="N556" s="212">
        <v>2</v>
      </c>
      <c r="O556" s="212"/>
      <c r="P556" s="265">
        <v>10</v>
      </c>
      <c r="Q556" s="213">
        <v>50</v>
      </c>
      <c r="R556" s="214">
        <v>40</v>
      </c>
      <c r="S556" s="273">
        <v>4.4000000000000004</v>
      </c>
      <c r="T556" s="270">
        <v>0</v>
      </c>
      <c r="U556" s="215">
        <v>0.44097222222222227</v>
      </c>
      <c r="V556" s="65">
        <v>1</v>
      </c>
      <c r="W556" s="65">
        <v>35</v>
      </c>
      <c r="X556" s="65">
        <v>42</v>
      </c>
      <c r="Y556" s="65">
        <v>5</v>
      </c>
      <c r="Z556" s="65">
        <v>6</v>
      </c>
      <c r="AA556" s="65">
        <v>4</v>
      </c>
      <c r="AB556" s="127">
        <f t="shared" si="67"/>
        <v>500</v>
      </c>
      <c r="AC556" s="65">
        <v>14</v>
      </c>
      <c r="AD556" s="65">
        <v>19</v>
      </c>
      <c r="AE556" s="65">
        <v>6</v>
      </c>
      <c r="AF556" s="129">
        <f t="shared" si="68"/>
        <v>1300</v>
      </c>
      <c r="AG556" s="129">
        <v>39</v>
      </c>
      <c r="AH556" s="233">
        <v>48.515000000000001</v>
      </c>
      <c r="AI556" s="115"/>
    </row>
    <row r="557" spans="1:35" x14ac:dyDescent="0.25">
      <c r="A557" s="206" t="s">
        <v>264</v>
      </c>
      <c r="B557" s="207" t="s">
        <v>265</v>
      </c>
      <c r="C557" s="61">
        <v>44404</v>
      </c>
      <c r="D557" s="121" t="str">
        <f t="shared" si="58"/>
        <v>jul-21</v>
      </c>
      <c r="E557" s="246" t="str">
        <f t="shared" si="59"/>
        <v>2021</v>
      </c>
      <c r="F557" s="210">
        <v>0.5625</v>
      </c>
      <c r="G557" s="211">
        <v>15</v>
      </c>
      <c r="H557" s="211">
        <v>13</v>
      </c>
      <c r="I557" s="211">
        <v>7</v>
      </c>
      <c r="J557" s="211">
        <v>6.2</v>
      </c>
      <c r="K557" s="211">
        <v>6.4</v>
      </c>
      <c r="L557" s="211">
        <v>6.3</v>
      </c>
      <c r="M557" s="124">
        <f t="shared" si="61"/>
        <v>59.433962264150942</v>
      </c>
      <c r="N557" s="212">
        <v>1</v>
      </c>
      <c r="O557" s="212"/>
      <c r="P557" s="265">
        <v>5</v>
      </c>
      <c r="Q557" s="213">
        <v>55</v>
      </c>
      <c r="R557" s="214">
        <v>30</v>
      </c>
      <c r="S557" s="273">
        <v>1.76</v>
      </c>
      <c r="T557" s="270">
        <v>0.4</v>
      </c>
      <c r="U557" s="215">
        <v>0.59027777777777779</v>
      </c>
      <c r="V557" s="65">
        <v>1</v>
      </c>
      <c r="W557" s="65">
        <v>35</v>
      </c>
      <c r="X557" s="65">
        <v>42</v>
      </c>
      <c r="Y557" s="65">
        <v>3</v>
      </c>
      <c r="Z557" s="65">
        <v>2</v>
      </c>
      <c r="AA557" s="65">
        <v>3</v>
      </c>
      <c r="AB557" s="127">
        <f t="shared" si="67"/>
        <v>266.66666666666663</v>
      </c>
      <c r="AC557" s="65">
        <v>43</v>
      </c>
      <c r="AD557" s="65">
        <v>9</v>
      </c>
      <c r="AE557" s="65">
        <v>23</v>
      </c>
      <c r="AF557" s="129">
        <f t="shared" si="68"/>
        <v>2500</v>
      </c>
      <c r="AG557" s="129">
        <v>35</v>
      </c>
      <c r="AH557" s="233">
        <v>203</v>
      </c>
      <c r="AI557" s="115"/>
    </row>
    <row r="558" spans="1:35" x14ac:dyDescent="0.25">
      <c r="A558" s="206" t="s">
        <v>266</v>
      </c>
      <c r="B558" s="207" t="s">
        <v>267</v>
      </c>
      <c r="C558" s="61">
        <v>44404</v>
      </c>
      <c r="D558" s="121" t="str">
        <f t="shared" si="58"/>
        <v>jul-21</v>
      </c>
      <c r="E558" s="277" t="str">
        <f>TEXT(D558,"aaaa")</f>
        <v>2021</v>
      </c>
      <c r="F558" s="223">
        <v>0.625</v>
      </c>
      <c r="G558" s="224">
        <v>17</v>
      </c>
      <c r="H558" s="224">
        <v>15</v>
      </c>
      <c r="I558" s="224">
        <v>7</v>
      </c>
      <c r="J558" s="224">
        <v>5.8</v>
      </c>
      <c r="K558" s="224">
        <v>6</v>
      </c>
      <c r="L558" s="224">
        <v>5.9</v>
      </c>
      <c r="M558" s="124">
        <f t="shared" si="61"/>
        <v>57.843137254901968</v>
      </c>
      <c r="N558" s="225">
        <v>1</v>
      </c>
      <c r="O558" s="225"/>
      <c r="P558" s="266">
        <v>5</v>
      </c>
      <c r="Q558" s="226">
        <v>65</v>
      </c>
      <c r="R558" s="200">
        <v>30</v>
      </c>
      <c r="S558" s="271">
        <v>2.64</v>
      </c>
      <c r="T558" s="272">
        <v>0.4</v>
      </c>
      <c r="U558" s="201">
        <v>0.64583333333333337</v>
      </c>
      <c r="V558" s="65">
        <v>1</v>
      </c>
      <c r="W558" s="65">
        <v>35</v>
      </c>
      <c r="X558" s="65">
        <v>42</v>
      </c>
      <c r="Y558" s="202">
        <v>4</v>
      </c>
      <c r="Z558" s="202">
        <v>3</v>
      </c>
      <c r="AA558" s="202">
        <v>3</v>
      </c>
      <c r="AB558" s="127">
        <f t="shared" si="67"/>
        <v>333.33333333333337</v>
      </c>
      <c r="AC558" s="202">
        <v>1</v>
      </c>
      <c r="AD558" s="202">
        <v>6</v>
      </c>
      <c r="AE558" s="202">
        <v>8</v>
      </c>
      <c r="AF558" s="129">
        <f t="shared" si="68"/>
        <v>500</v>
      </c>
      <c r="AG558" s="129">
        <v>44</v>
      </c>
      <c r="AH558" s="233">
        <v>0.9</v>
      </c>
      <c r="AI558" s="203"/>
    </row>
    <row r="559" spans="1:35" x14ac:dyDescent="0.25">
      <c r="A559" s="227" t="s">
        <v>249</v>
      </c>
      <c r="B559" s="229" t="s">
        <v>250</v>
      </c>
      <c r="C559" s="61">
        <v>44431</v>
      </c>
      <c r="D559" s="121" t="str">
        <f t="shared" si="58"/>
        <v>ago-21</v>
      </c>
      <c r="E559" s="277" t="str">
        <f>TEXT(D559,"aaaa")</f>
        <v>2021</v>
      </c>
      <c r="F559" s="223">
        <v>0.41666666666666669</v>
      </c>
      <c r="G559" s="224">
        <v>14</v>
      </c>
      <c r="H559" s="224">
        <v>15</v>
      </c>
      <c r="I559" s="224">
        <v>7</v>
      </c>
      <c r="J559" s="224">
        <v>6</v>
      </c>
      <c r="K559" s="224">
        <v>6</v>
      </c>
      <c r="L559" s="224">
        <v>6</v>
      </c>
      <c r="M559" s="124">
        <f t="shared" si="61"/>
        <v>58.82352941176471</v>
      </c>
      <c r="N559" s="225">
        <v>3</v>
      </c>
      <c r="O559" s="225"/>
      <c r="P559" s="266">
        <v>15</v>
      </c>
      <c r="Q559" s="226">
        <v>55</v>
      </c>
      <c r="R559" s="200">
        <v>30</v>
      </c>
      <c r="S559" s="271">
        <v>2.64</v>
      </c>
      <c r="T559" s="272">
        <v>0.2</v>
      </c>
      <c r="U559" s="201">
        <v>0.4513888888888889</v>
      </c>
      <c r="V559" s="202">
        <v>1</v>
      </c>
      <c r="W559" s="202">
        <v>35</v>
      </c>
      <c r="X559" s="202">
        <v>42</v>
      </c>
      <c r="Y559" s="202">
        <v>139</v>
      </c>
      <c r="Z559" s="202">
        <v>102</v>
      </c>
      <c r="AA559" s="202">
        <v>67</v>
      </c>
      <c r="AB559" s="127">
        <f t="shared" si="67"/>
        <v>10266.666666666668</v>
      </c>
      <c r="AC559" s="202">
        <v>15</v>
      </c>
      <c r="AD559" s="202">
        <v>12</v>
      </c>
      <c r="AE559" s="202">
        <v>11</v>
      </c>
      <c r="AF559" s="129">
        <f t="shared" si="68"/>
        <v>1266.6666666666665</v>
      </c>
      <c r="AG559" s="129">
        <v>47</v>
      </c>
      <c r="AH559" s="233">
        <v>1285</v>
      </c>
      <c r="AI559" s="203"/>
    </row>
    <row r="560" spans="1:35" x14ac:dyDescent="0.25">
      <c r="A560" s="227" t="s">
        <v>251</v>
      </c>
      <c r="B560" s="229" t="s">
        <v>252</v>
      </c>
      <c r="C560" s="61">
        <v>44431</v>
      </c>
      <c r="D560" s="121" t="str">
        <f t="shared" ref="D560:D615" si="69">TEXT(C560,"mmm-aa")</f>
        <v>ago-21</v>
      </c>
      <c r="E560" s="277" t="str">
        <f>TEXT(D560,"aaaa")</f>
        <v>2021</v>
      </c>
      <c r="F560" s="223">
        <v>0.47916666666666669</v>
      </c>
      <c r="G560" s="224">
        <v>15</v>
      </c>
      <c r="H560" s="224">
        <v>15</v>
      </c>
      <c r="I560" s="224">
        <v>7</v>
      </c>
      <c r="J560" s="224">
        <v>6</v>
      </c>
      <c r="K560" s="224">
        <v>6.2</v>
      </c>
      <c r="L560" s="224">
        <v>6.1</v>
      </c>
      <c r="M560" s="124">
        <f t="shared" si="61"/>
        <v>59.803921568627452</v>
      </c>
      <c r="N560" s="225">
        <v>4</v>
      </c>
      <c r="O560" s="225"/>
      <c r="P560" s="266">
        <v>20</v>
      </c>
      <c r="Q560" s="226">
        <v>55</v>
      </c>
      <c r="R560" s="200">
        <v>40</v>
      </c>
      <c r="S560" s="271">
        <v>3.52</v>
      </c>
      <c r="T560" s="272">
        <v>0.2</v>
      </c>
      <c r="U560" s="201">
        <v>0.50694444444444442</v>
      </c>
      <c r="V560" s="202">
        <v>1</v>
      </c>
      <c r="W560" s="202">
        <v>35</v>
      </c>
      <c r="X560" s="202">
        <v>42</v>
      </c>
      <c r="Y560" s="202">
        <v>50</v>
      </c>
      <c r="Z560" s="202">
        <v>52</v>
      </c>
      <c r="AA560" s="202">
        <v>45</v>
      </c>
      <c r="AB560" s="127">
        <f t="shared" si="67"/>
        <v>4900</v>
      </c>
      <c r="AC560" s="202">
        <v>18</v>
      </c>
      <c r="AD560" s="202">
        <v>23</v>
      </c>
      <c r="AE560" s="202">
        <v>13</v>
      </c>
      <c r="AF560" s="129">
        <f t="shared" si="68"/>
        <v>1800</v>
      </c>
      <c r="AG560" s="129">
        <v>53</v>
      </c>
      <c r="AH560" s="233">
        <v>2010</v>
      </c>
      <c r="AI560" s="203"/>
    </row>
    <row r="561" spans="1:35" x14ac:dyDescent="0.25">
      <c r="A561" s="227" t="s">
        <v>253</v>
      </c>
      <c r="B561" s="229" t="s">
        <v>254</v>
      </c>
      <c r="C561" s="61">
        <v>44431</v>
      </c>
      <c r="D561" s="121" t="str">
        <f t="shared" si="69"/>
        <v>ago-21</v>
      </c>
      <c r="E561" s="277" t="str">
        <f>TEXT(D561,"aaaa")</f>
        <v>2021</v>
      </c>
      <c r="F561" s="223">
        <v>0.53472222222222221</v>
      </c>
      <c r="G561" s="224">
        <v>18</v>
      </c>
      <c r="H561" s="224">
        <v>16</v>
      </c>
      <c r="I561" s="224">
        <v>7</v>
      </c>
      <c r="J561" s="224">
        <v>6.6</v>
      </c>
      <c r="K561" s="224">
        <v>6.6</v>
      </c>
      <c r="L561" s="224">
        <v>6.6</v>
      </c>
      <c r="M561" s="124">
        <f t="shared" si="61"/>
        <v>65.999999999999986</v>
      </c>
      <c r="N561" s="225">
        <v>3</v>
      </c>
      <c r="O561" s="225"/>
      <c r="P561" s="266">
        <v>15</v>
      </c>
      <c r="Q561" s="226">
        <v>55</v>
      </c>
      <c r="R561" s="200">
        <v>30</v>
      </c>
      <c r="S561" s="271">
        <v>4.4000000000000004</v>
      </c>
      <c r="T561" s="272">
        <v>0.2</v>
      </c>
      <c r="U561" s="201">
        <v>0.55555555555555558</v>
      </c>
      <c r="V561" s="202">
        <v>1</v>
      </c>
      <c r="W561" s="202">
        <v>35</v>
      </c>
      <c r="X561" s="202">
        <v>42</v>
      </c>
      <c r="Y561" s="202">
        <v>34</v>
      </c>
      <c r="Z561" s="202">
        <v>15</v>
      </c>
      <c r="AA561" s="202">
        <v>67</v>
      </c>
      <c r="AB561" s="127">
        <f t="shared" si="67"/>
        <v>3866.6666666666665</v>
      </c>
      <c r="AC561" s="202">
        <v>13</v>
      </c>
      <c r="AD561" s="202">
        <v>9</v>
      </c>
      <c r="AE561" s="202">
        <v>30</v>
      </c>
      <c r="AF561" s="129">
        <f t="shared" si="68"/>
        <v>1733.3333333333333</v>
      </c>
      <c r="AG561" s="129">
        <v>56</v>
      </c>
      <c r="AH561" s="233">
        <v>323</v>
      </c>
      <c r="AI561" s="203"/>
    </row>
    <row r="562" spans="1:35" x14ac:dyDescent="0.25">
      <c r="A562" s="231" t="s">
        <v>260</v>
      </c>
      <c r="B562" s="232" t="s">
        <v>261</v>
      </c>
      <c r="C562" s="61">
        <v>44432</v>
      </c>
      <c r="D562" s="121" t="str">
        <f t="shared" si="69"/>
        <v>ago-21</v>
      </c>
      <c r="E562" s="277" t="str">
        <f t="shared" ref="E562:E614" si="70">TEXT(D562,"aaaa")</f>
        <v>2021</v>
      </c>
      <c r="F562" s="223">
        <v>0.4375</v>
      </c>
      <c r="G562" s="224">
        <v>14</v>
      </c>
      <c r="H562" s="224">
        <v>14</v>
      </c>
      <c r="I562" s="224">
        <v>7</v>
      </c>
      <c r="J562" s="224">
        <v>7.6</v>
      </c>
      <c r="K562" s="224">
        <v>7.6</v>
      </c>
      <c r="L562" s="224">
        <v>7.6</v>
      </c>
      <c r="M562" s="124">
        <f t="shared" si="61"/>
        <v>73.076923076923066</v>
      </c>
      <c r="N562" s="225">
        <v>1</v>
      </c>
      <c r="O562" s="225"/>
      <c r="P562" s="266">
        <v>5</v>
      </c>
      <c r="Q562" s="226">
        <v>50</v>
      </c>
      <c r="R562" s="200">
        <v>30</v>
      </c>
      <c r="S562" s="271">
        <v>2.64</v>
      </c>
      <c r="T562" s="272">
        <v>0.6</v>
      </c>
      <c r="U562" s="201">
        <v>0.45833333333333331</v>
      </c>
      <c r="V562" s="202">
        <v>1</v>
      </c>
      <c r="W562" s="202">
        <v>35</v>
      </c>
      <c r="X562" s="202">
        <v>41</v>
      </c>
      <c r="Y562" s="202">
        <v>12</v>
      </c>
      <c r="Z562" s="202">
        <v>7</v>
      </c>
      <c r="AA562" s="202">
        <v>7</v>
      </c>
      <c r="AB562" s="127">
        <f t="shared" si="67"/>
        <v>866.66666666666663</v>
      </c>
      <c r="AC562" s="202">
        <v>42</v>
      </c>
      <c r="AD562" s="202">
        <v>31</v>
      </c>
      <c r="AE562" s="202">
        <v>44</v>
      </c>
      <c r="AF562" s="129">
        <f t="shared" si="68"/>
        <v>3900</v>
      </c>
      <c r="AG562" s="129">
        <v>41</v>
      </c>
      <c r="AH562" s="233">
        <v>39.270000000000003</v>
      </c>
      <c r="AI562" s="203"/>
    </row>
    <row r="563" spans="1:35" x14ac:dyDescent="0.25">
      <c r="A563" s="231" t="s">
        <v>262</v>
      </c>
      <c r="B563" s="232" t="s">
        <v>263</v>
      </c>
      <c r="C563" s="61">
        <v>44432</v>
      </c>
      <c r="D563" s="121" t="str">
        <f t="shared" si="69"/>
        <v>ago-21</v>
      </c>
      <c r="E563" s="277" t="str">
        <f t="shared" si="70"/>
        <v>2021</v>
      </c>
      <c r="F563" s="223">
        <v>0.375</v>
      </c>
      <c r="G563" s="224">
        <v>14</v>
      </c>
      <c r="H563" s="224">
        <v>16</v>
      </c>
      <c r="I563" s="224">
        <v>7</v>
      </c>
      <c r="J563" s="224">
        <v>7</v>
      </c>
      <c r="K563" s="224">
        <v>7</v>
      </c>
      <c r="L563" s="224">
        <v>7</v>
      </c>
      <c r="M563" s="124">
        <f t="shared" si="61"/>
        <v>70</v>
      </c>
      <c r="N563" s="225">
        <v>2</v>
      </c>
      <c r="O563" s="225"/>
      <c r="P563" s="266">
        <v>10</v>
      </c>
      <c r="Q563" s="226">
        <v>45</v>
      </c>
      <c r="R563" s="200">
        <v>30</v>
      </c>
      <c r="S563" s="271">
        <v>3.52</v>
      </c>
      <c r="T563" s="272">
        <v>0.4</v>
      </c>
      <c r="U563" s="201">
        <v>0.39583333333333331</v>
      </c>
      <c r="V563" s="202">
        <v>1</v>
      </c>
      <c r="W563" s="202">
        <v>35</v>
      </c>
      <c r="X563" s="202">
        <v>41</v>
      </c>
      <c r="Y563" s="202">
        <v>2</v>
      </c>
      <c r="Z563" s="202">
        <v>4</v>
      </c>
      <c r="AA563" s="202">
        <v>3</v>
      </c>
      <c r="AB563" s="127">
        <f t="shared" si="67"/>
        <v>300</v>
      </c>
      <c r="AC563" s="202">
        <v>35</v>
      </c>
      <c r="AD563" s="202">
        <v>17</v>
      </c>
      <c r="AE563" s="202">
        <v>22</v>
      </c>
      <c r="AF563" s="129">
        <f t="shared" si="68"/>
        <v>2466.666666666667</v>
      </c>
      <c r="AG563" s="129">
        <v>40</v>
      </c>
      <c r="AH563" s="233">
        <v>61.5</v>
      </c>
      <c r="AI563" s="203"/>
    </row>
    <row r="564" spans="1:35" x14ac:dyDescent="0.25">
      <c r="A564" s="231" t="s">
        <v>264</v>
      </c>
      <c r="B564" s="232" t="s">
        <v>265</v>
      </c>
      <c r="C564" s="61">
        <v>44432</v>
      </c>
      <c r="D564" s="121" t="str">
        <f t="shared" si="69"/>
        <v>ago-21</v>
      </c>
      <c r="E564" s="277" t="str">
        <f t="shared" si="70"/>
        <v>2021</v>
      </c>
      <c r="F564" s="223">
        <v>0.52083333333333337</v>
      </c>
      <c r="G564" s="224">
        <v>17</v>
      </c>
      <c r="H564" s="224">
        <v>14</v>
      </c>
      <c r="I564" s="224">
        <v>7</v>
      </c>
      <c r="J564" s="224">
        <v>6.4</v>
      </c>
      <c r="K564" s="224">
        <v>6.4</v>
      </c>
      <c r="L564" s="224">
        <v>6.4</v>
      </c>
      <c r="M564" s="124">
        <f t="shared" si="61"/>
        <v>61.53846153846154</v>
      </c>
      <c r="N564" s="225">
        <v>2</v>
      </c>
      <c r="O564" s="225"/>
      <c r="P564" s="266">
        <v>10</v>
      </c>
      <c r="Q564" s="226">
        <v>40</v>
      </c>
      <c r="R564" s="200">
        <v>40</v>
      </c>
      <c r="S564" s="271">
        <v>1.76</v>
      </c>
      <c r="T564" s="272">
        <v>0.8</v>
      </c>
      <c r="U564" s="201">
        <v>0.54861111111111105</v>
      </c>
      <c r="V564" s="202">
        <v>1</v>
      </c>
      <c r="W564" s="202">
        <v>35</v>
      </c>
      <c r="X564" s="202">
        <v>41</v>
      </c>
      <c r="Y564" s="202">
        <v>3</v>
      </c>
      <c r="Z564" s="202">
        <v>3</v>
      </c>
      <c r="AA564" s="202">
        <v>5</v>
      </c>
      <c r="AB564" s="127">
        <f t="shared" si="67"/>
        <v>366.66666666666663</v>
      </c>
      <c r="AC564" s="202">
        <v>20</v>
      </c>
      <c r="AD564" s="202">
        <v>17</v>
      </c>
      <c r="AE564" s="202">
        <v>19</v>
      </c>
      <c r="AF564" s="129">
        <f t="shared" si="68"/>
        <v>1866.6666666666667</v>
      </c>
      <c r="AG564" s="129">
        <v>28</v>
      </c>
      <c r="AH564" s="233">
        <v>310.5</v>
      </c>
      <c r="AI564" s="203"/>
    </row>
    <row r="565" spans="1:35" x14ac:dyDescent="0.25">
      <c r="A565" s="228" t="s">
        <v>266</v>
      </c>
      <c r="B565" s="230" t="s">
        <v>267</v>
      </c>
      <c r="C565" s="61">
        <v>44432</v>
      </c>
      <c r="D565" s="121" t="str">
        <f t="shared" si="69"/>
        <v>ago-21</v>
      </c>
      <c r="E565" s="277" t="str">
        <f t="shared" si="70"/>
        <v>2021</v>
      </c>
      <c r="F565" s="196">
        <v>0.57638888888888895</v>
      </c>
      <c r="G565" s="197">
        <v>16</v>
      </c>
      <c r="H565" s="197">
        <v>15</v>
      </c>
      <c r="I565" s="197">
        <v>7</v>
      </c>
      <c r="J565" s="197">
        <v>6.2</v>
      </c>
      <c r="K565" s="197">
        <v>6.2</v>
      </c>
      <c r="L565" s="197">
        <v>6.2</v>
      </c>
      <c r="M565" s="124">
        <f t="shared" si="61"/>
        <v>60.7843137254902</v>
      </c>
      <c r="N565" s="198">
        <v>0</v>
      </c>
      <c r="O565" s="198"/>
      <c r="P565" s="264">
        <v>0</v>
      </c>
      <c r="Q565" s="199">
        <v>35</v>
      </c>
      <c r="R565" s="200">
        <v>30</v>
      </c>
      <c r="S565" s="271">
        <v>1.76</v>
      </c>
      <c r="T565" s="272">
        <v>0.2</v>
      </c>
      <c r="U565" s="201">
        <v>0.60416666666666663</v>
      </c>
      <c r="V565" s="202">
        <v>1</v>
      </c>
      <c r="W565" s="202">
        <v>35</v>
      </c>
      <c r="X565" s="202">
        <v>41</v>
      </c>
      <c r="Y565" s="202">
        <v>250</v>
      </c>
      <c r="Z565" s="202">
        <v>250</v>
      </c>
      <c r="AA565" s="202">
        <v>250</v>
      </c>
      <c r="AB565" s="127">
        <f t="shared" si="67"/>
        <v>25000</v>
      </c>
      <c r="AC565" s="202">
        <v>0</v>
      </c>
      <c r="AD565" s="202">
        <v>0</v>
      </c>
      <c r="AE565" s="202">
        <v>0</v>
      </c>
      <c r="AF565" s="129">
        <f t="shared" si="68"/>
        <v>0</v>
      </c>
      <c r="AG565" s="129">
        <v>23</v>
      </c>
      <c r="AH565" s="233">
        <v>77.5</v>
      </c>
      <c r="AI565" s="203"/>
    </row>
    <row r="566" spans="1:35" x14ac:dyDescent="0.25">
      <c r="A566" s="227" t="s">
        <v>249</v>
      </c>
      <c r="B566" s="229" t="s">
        <v>250</v>
      </c>
      <c r="C566" s="61">
        <v>44459</v>
      </c>
      <c r="D566" s="121" t="str">
        <f t="shared" si="69"/>
        <v>sep-21</v>
      </c>
      <c r="E566" s="277" t="str">
        <f t="shared" si="70"/>
        <v>2021</v>
      </c>
      <c r="F566" s="223">
        <v>0.40277777777777773</v>
      </c>
      <c r="G566" s="224">
        <v>14</v>
      </c>
      <c r="H566" s="224">
        <v>14</v>
      </c>
      <c r="I566" s="224">
        <v>7</v>
      </c>
      <c r="J566" s="224">
        <v>5.8</v>
      </c>
      <c r="K566" s="224">
        <v>6</v>
      </c>
      <c r="L566" s="197">
        <v>5.9</v>
      </c>
      <c r="M566" s="124">
        <f t="shared" si="61"/>
        <v>56.730769230769226</v>
      </c>
      <c r="N566" s="225">
        <v>4</v>
      </c>
      <c r="O566" s="225"/>
      <c r="P566" s="264">
        <v>20</v>
      </c>
      <c r="Q566" s="226">
        <v>50</v>
      </c>
      <c r="R566" s="200">
        <v>30</v>
      </c>
      <c r="S566" s="271">
        <v>3.52</v>
      </c>
      <c r="T566" s="272">
        <v>0.4</v>
      </c>
      <c r="U566" s="201">
        <v>0.43055555555555558</v>
      </c>
      <c r="V566" s="202">
        <v>1</v>
      </c>
      <c r="W566" s="202">
        <v>34</v>
      </c>
      <c r="X566" s="202">
        <v>41</v>
      </c>
      <c r="Y566" s="202">
        <v>107</v>
      </c>
      <c r="Z566" s="202">
        <v>105</v>
      </c>
      <c r="AA566" s="202">
        <v>83</v>
      </c>
      <c r="AB566" s="127">
        <f t="shared" si="67"/>
        <v>9833.3333333333321</v>
      </c>
      <c r="AC566" s="202">
        <v>52</v>
      </c>
      <c r="AD566" s="202">
        <v>27</v>
      </c>
      <c r="AE566" s="202">
        <v>25</v>
      </c>
      <c r="AF566" s="129">
        <f t="shared" si="68"/>
        <v>3466.6666666666665</v>
      </c>
      <c r="AG566" s="129">
        <v>45</v>
      </c>
      <c r="AH566" s="233">
        <v>2525</v>
      </c>
      <c r="AI566" s="203"/>
    </row>
    <row r="567" spans="1:35" x14ac:dyDescent="0.25">
      <c r="A567" s="227" t="s">
        <v>251</v>
      </c>
      <c r="B567" s="229" t="s">
        <v>252</v>
      </c>
      <c r="C567" s="61">
        <v>44459</v>
      </c>
      <c r="D567" s="121" t="str">
        <f t="shared" si="69"/>
        <v>sep-21</v>
      </c>
      <c r="E567" s="277" t="str">
        <f t="shared" si="70"/>
        <v>2021</v>
      </c>
      <c r="F567" s="223">
        <v>0.45833333333333331</v>
      </c>
      <c r="G567" s="224">
        <v>17</v>
      </c>
      <c r="H567" s="224">
        <v>14</v>
      </c>
      <c r="I567" s="224">
        <v>7</v>
      </c>
      <c r="J567" s="224">
        <v>6.6</v>
      </c>
      <c r="K567" s="224">
        <v>6.8</v>
      </c>
      <c r="L567" s="224">
        <v>6.7</v>
      </c>
      <c r="M567" s="124">
        <f t="shared" si="61"/>
        <v>64.423076923076934</v>
      </c>
      <c r="N567" s="225">
        <v>5</v>
      </c>
      <c r="O567" s="225"/>
      <c r="P567" s="266">
        <v>25</v>
      </c>
      <c r="Q567" s="226">
        <v>50</v>
      </c>
      <c r="R567" s="200">
        <v>40</v>
      </c>
      <c r="S567" s="271">
        <v>4.4000000000000004</v>
      </c>
      <c r="T567" s="272">
        <v>0.4</v>
      </c>
      <c r="U567" s="201">
        <v>0.4861111111111111</v>
      </c>
      <c r="V567" s="202">
        <v>1</v>
      </c>
      <c r="W567" s="202">
        <v>34</v>
      </c>
      <c r="X567" s="202">
        <v>41</v>
      </c>
      <c r="Y567" s="202">
        <v>49</v>
      </c>
      <c r="Z567" s="202">
        <v>22</v>
      </c>
      <c r="AA567" s="202">
        <v>24</v>
      </c>
      <c r="AB567" s="127">
        <f t="shared" si="67"/>
        <v>3166.666666666667</v>
      </c>
      <c r="AC567" s="202">
        <v>46</v>
      </c>
      <c r="AD567" s="202">
        <v>12</v>
      </c>
      <c r="AE567" s="202">
        <v>22</v>
      </c>
      <c r="AF567" s="129">
        <f t="shared" si="68"/>
        <v>2666.666666666667</v>
      </c>
      <c r="AG567" s="129">
        <v>49</v>
      </c>
      <c r="AH567" s="233">
        <v>3495</v>
      </c>
      <c r="AI567" s="203"/>
    </row>
    <row r="568" spans="1:35" x14ac:dyDescent="0.25">
      <c r="A568" s="227" t="s">
        <v>253</v>
      </c>
      <c r="B568" s="229" t="s">
        <v>254</v>
      </c>
      <c r="C568" s="61">
        <v>44459</v>
      </c>
      <c r="D568" s="121" t="str">
        <f t="shared" si="69"/>
        <v>sep-21</v>
      </c>
      <c r="E568" s="277" t="str">
        <f t="shared" si="70"/>
        <v>2021</v>
      </c>
      <c r="F568" s="223">
        <v>0.52777777777777779</v>
      </c>
      <c r="G568" s="224">
        <v>17</v>
      </c>
      <c r="H568" s="224">
        <v>16</v>
      </c>
      <c r="I568" s="224">
        <v>7</v>
      </c>
      <c r="J568" s="224">
        <v>6.4</v>
      </c>
      <c r="K568" s="224">
        <v>6.6</v>
      </c>
      <c r="L568" s="224">
        <v>6.5</v>
      </c>
      <c r="M568" s="124">
        <f t="shared" si="61"/>
        <v>65</v>
      </c>
      <c r="N568" s="225">
        <v>4</v>
      </c>
      <c r="O568" s="225"/>
      <c r="P568" s="266">
        <v>20</v>
      </c>
      <c r="Q568" s="226">
        <v>40</v>
      </c>
      <c r="R568" s="200">
        <v>30</v>
      </c>
      <c r="S568" s="271">
        <v>4.4000000000000004</v>
      </c>
      <c r="T568" s="272">
        <v>0.4</v>
      </c>
      <c r="U568" s="201">
        <v>0.55555555555555558</v>
      </c>
      <c r="V568" s="202">
        <v>1</v>
      </c>
      <c r="W568" s="202">
        <v>34</v>
      </c>
      <c r="X568" s="202">
        <v>41</v>
      </c>
      <c r="Y568" s="202">
        <v>44</v>
      </c>
      <c r="Z568" s="202">
        <v>51</v>
      </c>
      <c r="AA568" s="202">
        <v>38</v>
      </c>
      <c r="AB568" s="127">
        <f t="shared" si="67"/>
        <v>4433.3333333333339</v>
      </c>
      <c r="AC568" s="202">
        <v>41</v>
      </c>
      <c r="AD568" s="202">
        <v>30</v>
      </c>
      <c r="AE568" s="202">
        <v>29</v>
      </c>
      <c r="AF568" s="129">
        <f t="shared" si="68"/>
        <v>3333.3333333333335</v>
      </c>
      <c r="AG568" s="129">
        <v>51</v>
      </c>
      <c r="AH568" s="233">
        <v>595</v>
      </c>
      <c r="AI568" s="203"/>
    </row>
    <row r="569" spans="1:35" x14ac:dyDescent="0.25">
      <c r="A569" s="231" t="s">
        <v>260</v>
      </c>
      <c r="B569" s="232" t="s">
        <v>261</v>
      </c>
      <c r="C569" s="61">
        <v>44460</v>
      </c>
      <c r="D569" s="121" t="str">
        <f t="shared" si="69"/>
        <v>sep-21</v>
      </c>
      <c r="E569" s="277" t="str">
        <f t="shared" si="70"/>
        <v>2021</v>
      </c>
      <c r="F569" s="223">
        <v>0.45833333333333331</v>
      </c>
      <c r="G569" s="224">
        <v>17</v>
      </c>
      <c r="H569" s="224">
        <v>13</v>
      </c>
      <c r="I569" s="224">
        <v>7</v>
      </c>
      <c r="J569" s="224">
        <v>6.6</v>
      </c>
      <c r="K569" s="224">
        <v>6.6</v>
      </c>
      <c r="L569" s="224">
        <v>6.6</v>
      </c>
      <c r="M569" s="124">
        <f t="shared" si="61"/>
        <v>62.264150943396224</v>
      </c>
      <c r="N569" s="225">
        <v>2</v>
      </c>
      <c r="O569" s="225"/>
      <c r="P569" s="266">
        <v>10</v>
      </c>
      <c r="Q569" s="226">
        <v>40</v>
      </c>
      <c r="R569" s="200">
        <v>20</v>
      </c>
      <c r="S569" s="271">
        <v>2.64</v>
      </c>
      <c r="T569" s="272">
        <v>0.4</v>
      </c>
      <c r="U569" s="201">
        <v>0.47222222222222227</v>
      </c>
      <c r="V569" s="202">
        <v>1</v>
      </c>
      <c r="W569" s="202">
        <v>34</v>
      </c>
      <c r="X569" s="202">
        <v>41</v>
      </c>
      <c r="Y569" s="202">
        <v>8</v>
      </c>
      <c r="Z569" s="202">
        <v>11</v>
      </c>
      <c r="AA569" s="202">
        <v>8</v>
      </c>
      <c r="AB569" s="127">
        <f t="shared" si="67"/>
        <v>900</v>
      </c>
      <c r="AC569" s="202">
        <v>27</v>
      </c>
      <c r="AD569" s="202">
        <v>41</v>
      </c>
      <c r="AE569" s="202">
        <v>51</v>
      </c>
      <c r="AF569" s="129">
        <f t="shared" si="68"/>
        <v>3966.6666666666665</v>
      </c>
      <c r="AG569" s="129">
        <v>39</v>
      </c>
      <c r="AH569" s="233">
        <v>100</v>
      </c>
      <c r="AI569" s="203"/>
    </row>
    <row r="570" spans="1:35" x14ac:dyDescent="0.25">
      <c r="A570" s="231" t="s">
        <v>262</v>
      </c>
      <c r="B570" s="232" t="s">
        <v>263</v>
      </c>
      <c r="C570" s="61">
        <v>44460</v>
      </c>
      <c r="D570" s="121" t="str">
        <f t="shared" si="69"/>
        <v>sep-21</v>
      </c>
      <c r="E570" s="277" t="str">
        <f t="shared" si="70"/>
        <v>2021</v>
      </c>
      <c r="F570" s="223">
        <v>0.40277777777777773</v>
      </c>
      <c r="G570" s="224">
        <v>16</v>
      </c>
      <c r="H570" s="224">
        <v>13</v>
      </c>
      <c r="I570" s="224">
        <v>7</v>
      </c>
      <c r="J570" s="224">
        <v>7.2</v>
      </c>
      <c r="K570" s="224">
        <v>7.2</v>
      </c>
      <c r="L570" s="224">
        <v>7.2</v>
      </c>
      <c r="M570" s="124">
        <f t="shared" si="61"/>
        <v>67.924528301886795</v>
      </c>
      <c r="N570" s="225">
        <v>3</v>
      </c>
      <c r="O570" s="225"/>
      <c r="P570" s="266">
        <v>15</v>
      </c>
      <c r="Q570" s="226">
        <v>40</v>
      </c>
      <c r="R570" s="200">
        <v>30</v>
      </c>
      <c r="S570" s="271">
        <v>2.64</v>
      </c>
      <c r="T570" s="272">
        <v>0.4</v>
      </c>
      <c r="U570" s="201">
        <v>0.43055555555555558</v>
      </c>
      <c r="V570" s="202">
        <v>1</v>
      </c>
      <c r="W570" s="202">
        <v>34</v>
      </c>
      <c r="X570" s="202">
        <v>41</v>
      </c>
      <c r="Y570" s="202">
        <v>5</v>
      </c>
      <c r="Z570" s="202">
        <v>6</v>
      </c>
      <c r="AA570" s="202">
        <v>9</v>
      </c>
      <c r="AB570" s="127">
        <f t="shared" si="67"/>
        <v>666.66666666666674</v>
      </c>
      <c r="AC570" s="202">
        <v>34</v>
      </c>
      <c r="AD570" s="202">
        <v>8</v>
      </c>
      <c r="AE570" s="202">
        <v>16</v>
      </c>
      <c r="AF570" s="129">
        <f t="shared" si="68"/>
        <v>1933.3333333333333</v>
      </c>
      <c r="AG570" s="129">
        <v>32</v>
      </c>
      <c r="AH570" s="233">
        <v>85</v>
      </c>
      <c r="AI570" s="203"/>
    </row>
    <row r="571" spans="1:35" x14ac:dyDescent="0.25">
      <c r="A571" s="231" t="s">
        <v>264</v>
      </c>
      <c r="B571" s="232" t="s">
        <v>265</v>
      </c>
      <c r="C571" s="61">
        <v>44460</v>
      </c>
      <c r="D571" s="121" t="str">
        <f t="shared" si="69"/>
        <v>sep-21</v>
      </c>
      <c r="E571" s="277" t="str">
        <f t="shared" si="70"/>
        <v>2021</v>
      </c>
      <c r="F571" s="223">
        <v>0.53125</v>
      </c>
      <c r="G571" s="224">
        <v>18</v>
      </c>
      <c r="H571" s="224">
        <v>13</v>
      </c>
      <c r="I571" s="224">
        <v>7</v>
      </c>
      <c r="J571" s="224">
        <v>7</v>
      </c>
      <c r="K571" s="224">
        <v>7</v>
      </c>
      <c r="L571" s="224">
        <v>7</v>
      </c>
      <c r="M571" s="124">
        <f t="shared" si="61"/>
        <v>66.037735849056617</v>
      </c>
      <c r="N571" s="225">
        <v>1</v>
      </c>
      <c r="O571" s="225"/>
      <c r="P571" s="266">
        <v>5</v>
      </c>
      <c r="Q571" s="226">
        <v>35</v>
      </c>
      <c r="R571" s="200">
        <v>20</v>
      </c>
      <c r="S571" s="271">
        <v>1.76</v>
      </c>
      <c r="T571" s="272">
        <v>0.4</v>
      </c>
      <c r="U571" s="201">
        <v>0.54861111111111105</v>
      </c>
      <c r="V571" s="202">
        <v>1</v>
      </c>
      <c r="W571" s="202">
        <v>34</v>
      </c>
      <c r="X571" s="202">
        <v>41</v>
      </c>
      <c r="Y571" s="202">
        <v>7</v>
      </c>
      <c r="Z571" s="202">
        <v>5</v>
      </c>
      <c r="AA571" s="202">
        <v>7</v>
      </c>
      <c r="AB571" s="127">
        <f t="shared" si="67"/>
        <v>633.33333333333326</v>
      </c>
      <c r="AC571" s="202">
        <v>35</v>
      </c>
      <c r="AD571" s="202">
        <v>10</v>
      </c>
      <c r="AE571" s="202">
        <v>13</v>
      </c>
      <c r="AF571" s="129">
        <f t="shared" si="68"/>
        <v>1933.3333333333333</v>
      </c>
      <c r="AG571" s="129">
        <v>25</v>
      </c>
      <c r="AH571" s="233">
        <v>400</v>
      </c>
      <c r="AI571" s="203"/>
    </row>
    <row r="572" spans="1:35" x14ac:dyDescent="0.25">
      <c r="A572" s="228" t="s">
        <v>266</v>
      </c>
      <c r="B572" s="230" t="s">
        <v>267</v>
      </c>
      <c r="C572" s="61">
        <v>44460</v>
      </c>
      <c r="D572" s="121" t="str">
        <f t="shared" si="69"/>
        <v>sep-21</v>
      </c>
      <c r="E572" s="277" t="str">
        <f t="shared" si="70"/>
        <v>2021</v>
      </c>
      <c r="F572" s="196">
        <v>0.58333333333333337</v>
      </c>
      <c r="G572" s="197">
        <v>19</v>
      </c>
      <c r="H572" s="197">
        <v>16</v>
      </c>
      <c r="I572" s="197">
        <v>7</v>
      </c>
      <c r="J572" s="197">
        <v>6.6</v>
      </c>
      <c r="K572" s="197">
        <v>6.6</v>
      </c>
      <c r="L572" s="197">
        <v>6.6</v>
      </c>
      <c r="M572" s="124">
        <f t="shared" si="61"/>
        <v>65.999999999999986</v>
      </c>
      <c r="N572" s="198">
        <v>2</v>
      </c>
      <c r="O572" s="198"/>
      <c r="P572" s="264">
        <v>10</v>
      </c>
      <c r="Q572" s="199">
        <v>35</v>
      </c>
      <c r="R572" s="200">
        <v>20</v>
      </c>
      <c r="S572" s="271">
        <v>4.4000000000000004</v>
      </c>
      <c r="T572" s="272">
        <v>0.2</v>
      </c>
      <c r="U572" s="201">
        <v>0.60416666666666663</v>
      </c>
      <c r="V572" s="202">
        <v>1</v>
      </c>
      <c r="W572" s="202">
        <v>34</v>
      </c>
      <c r="X572" s="202">
        <v>41</v>
      </c>
      <c r="Y572" s="202">
        <v>29</v>
      </c>
      <c r="Z572" s="202">
        <v>5</v>
      </c>
      <c r="AA572" s="202">
        <v>23</v>
      </c>
      <c r="AB572" s="127">
        <f t="shared" si="67"/>
        <v>1900</v>
      </c>
      <c r="AC572" s="202">
        <v>28</v>
      </c>
      <c r="AD572" s="202">
        <v>4</v>
      </c>
      <c r="AE572" s="202">
        <v>31</v>
      </c>
      <c r="AF572" s="129">
        <f t="shared" si="68"/>
        <v>2100</v>
      </c>
      <c r="AG572" s="129">
        <v>36</v>
      </c>
      <c r="AH572" s="233">
        <v>6.75</v>
      </c>
      <c r="AI572" s="203"/>
    </row>
    <row r="573" spans="1:35" x14ac:dyDescent="0.25">
      <c r="A573" s="227" t="s">
        <v>249</v>
      </c>
      <c r="B573" s="229" t="s">
        <v>250</v>
      </c>
      <c r="C573" s="61">
        <v>44494</v>
      </c>
      <c r="D573" s="121" t="str">
        <f t="shared" si="69"/>
        <v>oct-21</v>
      </c>
      <c r="E573" s="277" t="str">
        <f t="shared" si="70"/>
        <v>2021</v>
      </c>
      <c r="F573" s="223">
        <v>0.41666666666666669</v>
      </c>
      <c r="G573" s="224">
        <v>15</v>
      </c>
      <c r="H573" s="224">
        <v>15</v>
      </c>
      <c r="I573" s="224">
        <v>7</v>
      </c>
      <c r="J573" s="224">
        <v>6.2</v>
      </c>
      <c r="K573" s="224">
        <v>6.4</v>
      </c>
      <c r="L573" s="224">
        <v>6.3</v>
      </c>
      <c r="M573" s="124">
        <f t="shared" si="61"/>
        <v>61.764705882352942</v>
      </c>
      <c r="N573" s="225"/>
      <c r="O573" s="225">
        <v>7</v>
      </c>
      <c r="P573" s="266">
        <v>70</v>
      </c>
      <c r="Q573" s="226">
        <v>60</v>
      </c>
      <c r="R573" s="200">
        <v>30</v>
      </c>
      <c r="S573" s="271">
        <v>3.52</v>
      </c>
      <c r="T573" s="272">
        <v>0.2</v>
      </c>
      <c r="U573" s="201">
        <v>0.44097222222222227</v>
      </c>
      <c r="V573" s="202">
        <v>1</v>
      </c>
      <c r="W573" s="202">
        <v>34</v>
      </c>
      <c r="X573" s="202">
        <v>40</v>
      </c>
      <c r="Y573" s="202">
        <v>67</v>
      </c>
      <c r="Z573" s="202">
        <v>9</v>
      </c>
      <c r="AA573" s="202">
        <v>63</v>
      </c>
      <c r="AB573" s="127">
        <f t="shared" si="67"/>
        <v>4633.3333333333339</v>
      </c>
      <c r="AC573" s="202">
        <v>31</v>
      </c>
      <c r="AD573" s="202">
        <v>16</v>
      </c>
      <c r="AE573" s="202">
        <v>31</v>
      </c>
      <c r="AF573" s="129">
        <f t="shared" si="68"/>
        <v>2600</v>
      </c>
      <c r="AG573" s="129">
        <v>43</v>
      </c>
      <c r="AH573" s="233">
        <v>1885</v>
      </c>
      <c r="AI573" s="203"/>
    </row>
    <row r="574" spans="1:35" x14ac:dyDescent="0.25">
      <c r="A574" s="227" t="s">
        <v>251</v>
      </c>
      <c r="B574" s="229" t="s">
        <v>252</v>
      </c>
      <c r="C574" s="61">
        <v>44494</v>
      </c>
      <c r="D574" s="121" t="str">
        <f t="shared" si="69"/>
        <v>oct-21</v>
      </c>
      <c r="E574" s="277" t="str">
        <f t="shared" si="70"/>
        <v>2021</v>
      </c>
      <c r="F574" s="223">
        <v>0.47222222222222227</v>
      </c>
      <c r="G574" s="224">
        <v>15</v>
      </c>
      <c r="H574" s="224">
        <v>14</v>
      </c>
      <c r="I574" s="224">
        <v>7</v>
      </c>
      <c r="J574" s="224">
        <v>7.2</v>
      </c>
      <c r="K574" s="224">
        <v>7.2</v>
      </c>
      <c r="L574" s="224">
        <v>7.2</v>
      </c>
      <c r="M574" s="124">
        <f t="shared" si="61"/>
        <v>69.230769230769226</v>
      </c>
      <c r="N574" s="225"/>
      <c r="O574" s="225">
        <v>8</v>
      </c>
      <c r="P574" s="266">
        <v>80</v>
      </c>
      <c r="Q574" s="226">
        <v>50</v>
      </c>
      <c r="R574" s="200">
        <v>40</v>
      </c>
      <c r="S574" s="271">
        <v>4.4000000000000004</v>
      </c>
      <c r="T574" s="272">
        <v>0.5</v>
      </c>
      <c r="U574" s="201">
        <v>0.5</v>
      </c>
      <c r="V574" s="202">
        <v>1</v>
      </c>
      <c r="W574" s="202">
        <v>34</v>
      </c>
      <c r="X574" s="202">
        <v>40</v>
      </c>
      <c r="Y574" s="202">
        <v>73</v>
      </c>
      <c r="Z574" s="202">
        <v>64</v>
      </c>
      <c r="AA574" s="202">
        <v>42</v>
      </c>
      <c r="AB574" s="127">
        <f t="shared" si="67"/>
        <v>5966.6666666666661</v>
      </c>
      <c r="AC574" s="202">
        <v>24</v>
      </c>
      <c r="AD574" s="202">
        <v>22</v>
      </c>
      <c r="AE574" s="202">
        <v>25</v>
      </c>
      <c r="AF574" s="129">
        <f t="shared" si="68"/>
        <v>2366.666666666667</v>
      </c>
      <c r="AG574" s="129">
        <v>49</v>
      </c>
      <c r="AH574" s="233">
        <v>3730</v>
      </c>
      <c r="AI574" s="203"/>
    </row>
    <row r="575" spans="1:35" x14ac:dyDescent="0.25">
      <c r="A575" s="227" t="s">
        <v>253</v>
      </c>
      <c r="B575" s="229" t="s">
        <v>254</v>
      </c>
      <c r="C575" s="61">
        <v>44494</v>
      </c>
      <c r="D575" s="121" t="str">
        <f t="shared" si="69"/>
        <v>oct-21</v>
      </c>
      <c r="E575" s="277" t="str">
        <f t="shared" si="70"/>
        <v>2021</v>
      </c>
      <c r="F575" s="223">
        <v>0.54166666666666663</v>
      </c>
      <c r="G575" s="224">
        <v>16</v>
      </c>
      <c r="H575" s="224">
        <v>15</v>
      </c>
      <c r="I575" s="224">
        <v>7</v>
      </c>
      <c r="J575" s="224">
        <v>6.2</v>
      </c>
      <c r="K575" s="224">
        <v>6</v>
      </c>
      <c r="L575" s="224">
        <v>6.1</v>
      </c>
      <c r="M575" s="124">
        <f t="shared" si="61"/>
        <v>59.803921568627452</v>
      </c>
      <c r="N575" s="225"/>
      <c r="O575" s="225">
        <v>12</v>
      </c>
      <c r="P575" s="266">
        <v>120</v>
      </c>
      <c r="Q575" s="226">
        <v>50</v>
      </c>
      <c r="R575" s="200">
        <v>30</v>
      </c>
      <c r="S575" s="271">
        <v>3.52</v>
      </c>
      <c r="T575" s="272">
        <v>0.5</v>
      </c>
      <c r="U575" s="201">
        <v>0.5625</v>
      </c>
      <c r="V575" s="202">
        <v>1</v>
      </c>
      <c r="W575" s="202">
        <v>34</v>
      </c>
      <c r="X575" s="202">
        <v>40</v>
      </c>
      <c r="Y575" s="202">
        <v>33</v>
      </c>
      <c r="Z575" s="202">
        <v>39</v>
      </c>
      <c r="AA575" s="202">
        <v>22</v>
      </c>
      <c r="AB575" s="127">
        <f t="shared" si="67"/>
        <v>3133.333333333333</v>
      </c>
      <c r="AC575" s="202">
        <v>26</v>
      </c>
      <c r="AD575" s="202">
        <v>22</v>
      </c>
      <c r="AE575" s="202">
        <v>30</v>
      </c>
      <c r="AF575" s="129">
        <f t="shared" si="68"/>
        <v>2600</v>
      </c>
      <c r="AG575" s="129">
        <v>47</v>
      </c>
      <c r="AH575" s="233">
        <v>595</v>
      </c>
      <c r="AI575" s="203"/>
    </row>
    <row r="576" spans="1:35" x14ac:dyDescent="0.25">
      <c r="A576" s="231" t="s">
        <v>260</v>
      </c>
      <c r="B576" s="232" t="s">
        <v>261</v>
      </c>
      <c r="C576" s="61">
        <v>44495</v>
      </c>
      <c r="D576" s="121" t="str">
        <f t="shared" si="69"/>
        <v>oct-21</v>
      </c>
      <c r="E576" s="277" t="str">
        <f t="shared" si="70"/>
        <v>2021</v>
      </c>
      <c r="F576" s="223">
        <v>0.46527777777777773</v>
      </c>
      <c r="G576" s="224">
        <v>14</v>
      </c>
      <c r="H576" s="224">
        <v>13</v>
      </c>
      <c r="I576" s="224">
        <v>7</v>
      </c>
      <c r="J576" s="224">
        <v>6.4</v>
      </c>
      <c r="K576" s="224">
        <v>6.4</v>
      </c>
      <c r="L576" s="224">
        <v>6.4</v>
      </c>
      <c r="M576" s="124">
        <f t="shared" ref="M576:M594" si="71">IF(L576="N/A","N/A",IF(AND(H576&gt;=5,H576&lt;6),(L576/12.8)*100,IF(AND(H576&gt;=6,H576&lt;7),(L576/12.5)*100,IF(AND(H576&gt;=7,H576&lt;8),(L576/12.2)*100,IF(AND(H576&gt;=8,H576&lt;9),(L576/11.9)*100,IF(AND(H576&gt;=9,H576&lt;10),(L576/11.6)*100,IF(AND(H576&gt;=10,H576&lt;11),(L576/11.3)*100,IF(AND(H576&gt;=11,H576&lt;12),(L576/11.1)*100,IF(AND(H576&gt;=12,H576&lt;13),(L576/10.9)*100,IF(AND(H576&gt;=13,H576&lt;14),(L576/10.6)*100,IF(AND(H576&gt;=14,H576&lt;15),(L576/10.4)*100,IF(AND(H576&gt;=15,H576&lt;16),(L576/10.2)*100,IF(AND(H576&gt;=16,H576&lt;17),(L576/10)*100,IF(AND(H576&gt;=17,H576&lt;18),(L576/9.8)*100,IF(AND(H576&gt;=18,H576&lt;19),(L576/9.6)*100,IF(AND(H576&gt;=19,H576&lt;20),(L576/9.4)*100,IF(AND(H576&gt;=20,H576&lt;21),(L576/9.2)*100,IF(AND(H576&gt;=21,H576&lt;22),(L576/9)*100,IF(AND(H576&gt;=22,H576&lt;23),(L576/8.9)*100,IF(AND(H576&gt;=23,H576&lt;24),(L576/8.7)*100,IF(AND(H576&gt;=24,H576&lt;25),(L576/8.6)*100,IF(AND(H576&gt;=25,H576&lt;26),(L576/8.4)*100,IF(AND(H576&gt;=26,H576&lt;27),(L576/8.2)*100,IF(AND(H576&gt;=27,H576&lt;28),(L576/8.1)*100,IF(AND(H576&gt;=28,H576&lt;29),(L576/7.9)*100,IF(AND(H576&gt;=29,H576&lt;30),(L576/7.8)*100,(L576/7.7)*100))))))))))))))))))))))))))</f>
        <v>60.377358490566046</v>
      </c>
      <c r="N576" s="225"/>
      <c r="O576" s="225">
        <v>8</v>
      </c>
      <c r="P576" s="266">
        <v>80</v>
      </c>
      <c r="Q576" s="226">
        <v>45</v>
      </c>
      <c r="R576" s="200">
        <v>30</v>
      </c>
      <c r="S576" s="271">
        <v>2.64</v>
      </c>
      <c r="T576" s="272">
        <v>0.4</v>
      </c>
      <c r="U576" s="201">
        <v>0.48958333333333331</v>
      </c>
      <c r="V576" s="202">
        <v>1</v>
      </c>
      <c r="W576" s="202">
        <v>35</v>
      </c>
      <c r="X576" s="202">
        <v>41</v>
      </c>
      <c r="Y576" s="202">
        <v>22</v>
      </c>
      <c r="Z576" s="202">
        <v>20</v>
      </c>
      <c r="AA576" s="202">
        <v>9</v>
      </c>
      <c r="AB576" s="127">
        <f t="shared" si="67"/>
        <v>1700</v>
      </c>
      <c r="AC576" s="202">
        <v>25</v>
      </c>
      <c r="AD576" s="202">
        <v>22</v>
      </c>
      <c r="AE576" s="202">
        <v>34</v>
      </c>
      <c r="AF576" s="129">
        <f t="shared" si="68"/>
        <v>2700</v>
      </c>
      <c r="AG576" s="129">
        <v>37</v>
      </c>
      <c r="AH576" s="233">
        <v>51.7</v>
      </c>
      <c r="AI576" s="203"/>
    </row>
    <row r="577" spans="1:35" x14ac:dyDescent="0.25">
      <c r="A577" s="231" t="s">
        <v>262</v>
      </c>
      <c r="B577" s="232" t="s">
        <v>263</v>
      </c>
      <c r="C577" s="61">
        <v>44495</v>
      </c>
      <c r="D577" s="121" t="str">
        <f t="shared" si="69"/>
        <v>oct-21</v>
      </c>
      <c r="E577" s="277" t="str">
        <f t="shared" si="70"/>
        <v>2021</v>
      </c>
      <c r="F577" s="223">
        <v>0.40277777777777773</v>
      </c>
      <c r="G577" s="224">
        <v>12</v>
      </c>
      <c r="H577" s="224">
        <v>12</v>
      </c>
      <c r="I577" s="224">
        <v>7</v>
      </c>
      <c r="J577" s="224">
        <v>7.2</v>
      </c>
      <c r="K577" s="224">
        <v>7.2</v>
      </c>
      <c r="L577" s="224">
        <v>7.2</v>
      </c>
      <c r="M577" s="124">
        <f t="shared" si="71"/>
        <v>66.055045871559642</v>
      </c>
      <c r="N577" s="225">
        <v>1</v>
      </c>
      <c r="O577" s="225"/>
      <c r="P577" s="266">
        <v>5</v>
      </c>
      <c r="Q577" s="226">
        <v>55</v>
      </c>
      <c r="R577" s="200">
        <v>20</v>
      </c>
      <c r="S577" s="271">
        <v>2.64</v>
      </c>
      <c r="T577" s="272">
        <v>0.4</v>
      </c>
      <c r="U577" s="201">
        <v>0.43055555555555558</v>
      </c>
      <c r="V577" s="202">
        <v>1</v>
      </c>
      <c r="W577" s="202">
        <v>35</v>
      </c>
      <c r="X577" s="202">
        <v>41</v>
      </c>
      <c r="Y577" s="202">
        <v>0</v>
      </c>
      <c r="Z577" s="202">
        <v>0</v>
      </c>
      <c r="AA577" s="202">
        <v>0</v>
      </c>
      <c r="AB577" s="127">
        <f t="shared" si="67"/>
        <v>0</v>
      </c>
      <c r="AC577" s="202">
        <v>32</v>
      </c>
      <c r="AD577" s="202">
        <v>16</v>
      </c>
      <c r="AE577" s="202">
        <v>25</v>
      </c>
      <c r="AF577" s="129">
        <f t="shared" si="68"/>
        <v>2433.333333333333</v>
      </c>
      <c r="AG577" s="129">
        <v>34</v>
      </c>
      <c r="AH577" s="233">
        <v>141</v>
      </c>
      <c r="AI577" s="203"/>
    </row>
    <row r="578" spans="1:35" x14ac:dyDescent="0.25">
      <c r="A578" s="231" t="s">
        <v>264</v>
      </c>
      <c r="B578" s="232" t="s">
        <v>265</v>
      </c>
      <c r="C578" s="61">
        <v>44495</v>
      </c>
      <c r="D578" s="121" t="str">
        <f t="shared" si="69"/>
        <v>oct-21</v>
      </c>
      <c r="E578" s="277" t="str">
        <f t="shared" si="70"/>
        <v>2021</v>
      </c>
      <c r="F578" s="223">
        <v>0.54861111111111105</v>
      </c>
      <c r="G578" s="224">
        <v>15</v>
      </c>
      <c r="H578" s="224">
        <v>12</v>
      </c>
      <c r="I578" s="224">
        <v>7</v>
      </c>
      <c r="J578" s="224">
        <v>5.8</v>
      </c>
      <c r="K578" s="224">
        <v>6.2</v>
      </c>
      <c r="L578" s="224">
        <v>6</v>
      </c>
      <c r="M578" s="124">
        <f t="shared" si="71"/>
        <v>55.045871559633028</v>
      </c>
      <c r="N578" s="225">
        <v>1</v>
      </c>
      <c r="O578" s="225"/>
      <c r="P578" s="266">
        <v>5</v>
      </c>
      <c r="Q578" s="226">
        <v>40</v>
      </c>
      <c r="R578" s="200">
        <v>30</v>
      </c>
      <c r="S578" s="271">
        <v>1.76</v>
      </c>
      <c r="T578" s="272">
        <v>0.5</v>
      </c>
      <c r="U578" s="201">
        <v>0.56736111111111109</v>
      </c>
      <c r="V578" s="202">
        <v>1</v>
      </c>
      <c r="W578" s="202">
        <v>35</v>
      </c>
      <c r="X578" s="202">
        <v>41</v>
      </c>
      <c r="Y578" s="202">
        <v>0</v>
      </c>
      <c r="Z578" s="202">
        <v>0</v>
      </c>
      <c r="AA578" s="202">
        <v>0</v>
      </c>
      <c r="AB578" s="127">
        <f t="shared" si="67"/>
        <v>0</v>
      </c>
      <c r="AC578" s="202">
        <v>13</v>
      </c>
      <c r="AD578" s="202">
        <v>21</v>
      </c>
      <c r="AE578" s="202">
        <v>10</v>
      </c>
      <c r="AF578" s="129">
        <f t="shared" ref="AF578:AF623" si="72">IF($V578&lt;&gt;"",((AC578+AD578+AE578)/3)*100/$V578,"")</f>
        <v>1466.6666666666665</v>
      </c>
      <c r="AG578" s="129">
        <v>75</v>
      </c>
      <c r="AH578" s="233">
        <v>166.5</v>
      </c>
      <c r="AI578" s="203"/>
    </row>
    <row r="579" spans="1:35" x14ac:dyDescent="0.25">
      <c r="A579" s="228" t="s">
        <v>266</v>
      </c>
      <c r="B579" s="230" t="s">
        <v>267</v>
      </c>
      <c r="C579" s="61">
        <v>44495</v>
      </c>
      <c r="D579" s="121" t="str">
        <f t="shared" si="69"/>
        <v>oct-21</v>
      </c>
      <c r="E579" s="277" t="str">
        <f t="shared" si="70"/>
        <v>2021</v>
      </c>
      <c r="F579" s="223">
        <v>0.59722222222222221</v>
      </c>
      <c r="G579" s="224">
        <v>17</v>
      </c>
      <c r="H579" s="224">
        <v>15</v>
      </c>
      <c r="I579" s="224">
        <v>7</v>
      </c>
      <c r="J579" s="224">
        <v>6.4</v>
      </c>
      <c r="K579" s="224">
        <v>6.4</v>
      </c>
      <c r="L579" s="224">
        <v>6.4</v>
      </c>
      <c r="M579" s="124">
        <f t="shared" si="71"/>
        <v>62.745098039215698</v>
      </c>
      <c r="N579" s="225">
        <v>1</v>
      </c>
      <c r="O579" s="225"/>
      <c r="P579" s="266">
        <v>5</v>
      </c>
      <c r="Q579" s="226">
        <v>40</v>
      </c>
      <c r="R579" s="200">
        <v>20</v>
      </c>
      <c r="S579" s="271">
        <v>0.88</v>
      </c>
      <c r="T579" s="272">
        <v>0.2</v>
      </c>
      <c r="U579" s="201">
        <v>0.61805555555555558</v>
      </c>
      <c r="V579" s="202">
        <v>1</v>
      </c>
      <c r="W579" s="202">
        <v>35</v>
      </c>
      <c r="X579" s="202">
        <v>41</v>
      </c>
      <c r="Y579" s="202">
        <v>0</v>
      </c>
      <c r="Z579" s="202">
        <v>1</v>
      </c>
      <c r="AA579" s="202">
        <v>0</v>
      </c>
      <c r="AB579" s="127">
        <f t="shared" si="67"/>
        <v>33.333333333333329</v>
      </c>
      <c r="AC579" s="202">
        <v>6</v>
      </c>
      <c r="AD579" s="202">
        <v>4</v>
      </c>
      <c r="AE579" s="202">
        <v>2</v>
      </c>
      <c r="AF579" s="129">
        <f t="shared" si="72"/>
        <v>400</v>
      </c>
      <c r="AG579" s="129">
        <v>32</v>
      </c>
      <c r="AH579" s="233">
        <v>8.5</v>
      </c>
      <c r="AI579" s="203"/>
    </row>
    <row r="580" spans="1:35" x14ac:dyDescent="0.25">
      <c r="A580" s="227" t="s">
        <v>249</v>
      </c>
      <c r="B580" s="229" t="s">
        <v>250</v>
      </c>
      <c r="C580" s="61">
        <v>44522</v>
      </c>
      <c r="D580" s="121" t="str">
        <f t="shared" si="69"/>
        <v>nov-21</v>
      </c>
      <c r="E580" s="277" t="str">
        <f t="shared" si="70"/>
        <v>2021</v>
      </c>
      <c r="F580" s="223">
        <v>0.39583333333333331</v>
      </c>
      <c r="G580" s="224">
        <v>17</v>
      </c>
      <c r="H580" s="224">
        <v>13</v>
      </c>
      <c r="I580" s="224">
        <v>7</v>
      </c>
      <c r="J580" s="224">
        <v>7.8</v>
      </c>
      <c r="K580" s="224">
        <v>7.6</v>
      </c>
      <c r="L580" s="224">
        <v>7.7</v>
      </c>
      <c r="M580" s="124">
        <f t="shared" si="71"/>
        <v>72.64150943396227</v>
      </c>
      <c r="N580" s="225">
        <v>1</v>
      </c>
      <c r="O580" s="225"/>
      <c r="P580" s="266">
        <v>5</v>
      </c>
      <c r="Q580" s="226">
        <v>65</v>
      </c>
      <c r="R580" s="200">
        <v>30</v>
      </c>
      <c r="S580" s="271">
        <v>3.52</v>
      </c>
      <c r="T580" s="272">
        <v>0.2</v>
      </c>
      <c r="U580" s="201">
        <v>0.4236111111111111</v>
      </c>
      <c r="V580" s="202">
        <v>1</v>
      </c>
      <c r="W580" s="202">
        <v>34</v>
      </c>
      <c r="X580" s="202">
        <v>40</v>
      </c>
      <c r="Y580" s="202">
        <v>42</v>
      </c>
      <c r="Z580" s="202">
        <v>55</v>
      </c>
      <c r="AA580" s="202">
        <v>15</v>
      </c>
      <c r="AB580" s="127">
        <f t="shared" si="67"/>
        <v>3733.3333333333335</v>
      </c>
      <c r="AC580" s="202">
        <v>31</v>
      </c>
      <c r="AD580" s="202">
        <v>23</v>
      </c>
      <c r="AE580" s="202">
        <v>27</v>
      </c>
      <c r="AF580" s="129">
        <f t="shared" si="72"/>
        <v>2700</v>
      </c>
      <c r="AG580" s="129">
        <v>43</v>
      </c>
      <c r="AH580" s="233">
        <v>1023.5</v>
      </c>
      <c r="AI580" s="203"/>
    </row>
    <row r="581" spans="1:35" x14ac:dyDescent="0.25">
      <c r="A581" s="227" t="s">
        <v>251</v>
      </c>
      <c r="B581" s="229" t="s">
        <v>252</v>
      </c>
      <c r="C581" s="61">
        <v>44522</v>
      </c>
      <c r="D581" s="121" t="str">
        <f t="shared" si="69"/>
        <v>nov-21</v>
      </c>
      <c r="E581" s="277" t="str">
        <f t="shared" si="70"/>
        <v>2021</v>
      </c>
      <c r="F581" s="223">
        <v>0.4513888888888889</v>
      </c>
      <c r="G581" s="224">
        <v>14</v>
      </c>
      <c r="H581" s="224">
        <v>14</v>
      </c>
      <c r="I581" s="224">
        <v>7</v>
      </c>
      <c r="J581" s="224">
        <v>6.4</v>
      </c>
      <c r="K581" s="224">
        <v>6.6</v>
      </c>
      <c r="L581" s="224">
        <v>6.5</v>
      </c>
      <c r="M581" s="124">
        <f t="shared" si="71"/>
        <v>62.5</v>
      </c>
      <c r="N581" s="225">
        <v>1</v>
      </c>
      <c r="O581" s="225"/>
      <c r="P581" s="266">
        <v>5</v>
      </c>
      <c r="Q581" s="226">
        <v>60</v>
      </c>
      <c r="R581" s="200">
        <v>30</v>
      </c>
      <c r="S581" s="271">
        <v>4.4000000000000004</v>
      </c>
      <c r="T581" s="272">
        <v>0.2</v>
      </c>
      <c r="U581" s="201">
        <v>0.47222222222222227</v>
      </c>
      <c r="V581" s="202">
        <v>1</v>
      </c>
      <c r="W581" s="202">
        <v>34</v>
      </c>
      <c r="X581" s="202">
        <v>40</v>
      </c>
      <c r="Y581" s="202">
        <v>6</v>
      </c>
      <c r="Z581" s="202">
        <v>12</v>
      </c>
      <c r="AA581" s="202">
        <v>6</v>
      </c>
      <c r="AB581" s="127">
        <f t="shared" si="67"/>
        <v>800</v>
      </c>
      <c r="AC581" s="202">
        <v>34</v>
      </c>
      <c r="AD581" s="202">
        <v>39</v>
      </c>
      <c r="AE581" s="202">
        <v>36</v>
      </c>
      <c r="AF581" s="129">
        <f t="shared" si="72"/>
        <v>3633.3333333333335</v>
      </c>
      <c r="AG581" s="129">
        <v>60</v>
      </c>
      <c r="AH581" s="233">
        <v>2226</v>
      </c>
      <c r="AI581" s="203"/>
    </row>
    <row r="582" spans="1:35" x14ac:dyDescent="0.25">
      <c r="A582" s="227" t="s">
        <v>253</v>
      </c>
      <c r="B582" s="229" t="s">
        <v>254</v>
      </c>
      <c r="C582" s="61">
        <v>44522</v>
      </c>
      <c r="D582" s="121" t="str">
        <f t="shared" si="69"/>
        <v>nov-21</v>
      </c>
      <c r="E582" s="277" t="str">
        <f t="shared" si="70"/>
        <v>2021</v>
      </c>
      <c r="F582" s="223">
        <v>0.51041666666666663</v>
      </c>
      <c r="G582" s="224">
        <v>18</v>
      </c>
      <c r="H582" s="224">
        <v>14</v>
      </c>
      <c r="I582" s="224">
        <v>7</v>
      </c>
      <c r="J582" s="224">
        <v>6.8</v>
      </c>
      <c r="K582" s="224">
        <v>6.6</v>
      </c>
      <c r="L582" s="224">
        <v>6.7</v>
      </c>
      <c r="M582" s="124">
        <f t="shared" si="71"/>
        <v>64.423076923076934</v>
      </c>
      <c r="N582" s="225">
        <v>1</v>
      </c>
      <c r="O582" s="225"/>
      <c r="P582" s="266">
        <v>5</v>
      </c>
      <c r="Q582" s="226">
        <v>50</v>
      </c>
      <c r="R582" s="200">
        <v>40</v>
      </c>
      <c r="S582" s="271">
        <v>3.52</v>
      </c>
      <c r="T582" s="272">
        <v>0.2</v>
      </c>
      <c r="U582" s="201">
        <v>0.53125</v>
      </c>
      <c r="V582" s="202">
        <v>1</v>
      </c>
      <c r="W582" s="202">
        <v>34</v>
      </c>
      <c r="X582" s="202">
        <v>40</v>
      </c>
      <c r="Y582" s="202">
        <v>32</v>
      </c>
      <c r="Z582" s="202">
        <v>32</v>
      </c>
      <c r="AA582" s="202">
        <v>55</v>
      </c>
      <c r="AB582" s="127">
        <f t="shared" si="67"/>
        <v>3966.6666666666665</v>
      </c>
      <c r="AC582" s="202">
        <v>8</v>
      </c>
      <c r="AD582" s="202">
        <v>6</v>
      </c>
      <c r="AE582" s="202">
        <v>28</v>
      </c>
      <c r="AF582" s="129">
        <f t="shared" si="72"/>
        <v>1400</v>
      </c>
      <c r="AG582" s="129">
        <v>49</v>
      </c>
      <c r="AH582" s="233">
        <v>275</v>
      </c>
      <c r="AI582" s="203"/>
    </row>
    <row r="583" spans="1:35" x14ac:dyDescent="0.25">
      <c r="A583" s="231" t="s">
        <v>260</v>
      </c>
      <c r="B583" s="232" t="s">
        <v>261</v>
      </c>
      <c r="C583" s="61">
        <v>44523</v>
      </c>
      <c r="D583" s="121" t="str">
        <f t="shared" si="69"/>
        <v>nov-21</v>
      </c>
      <c r="E583" s="277" t="str">
        <f t="shared" si="70"/>
        <v>2021</v>
      </c>
      <c r="F583" s="223">
        <v>0.46527777777777773</v>
      </c>
      <c r="G583" s="224">
        <v>17</v>
      </c>
      <c r="H583" s="224">
        <v>12</v>
      </c>
      <c r="I583" s="224">
        <v>8.5</v>
      </c>
      <c r="J583" s="224">
        <v>8.6</v>
      </c>
      <c r="K583" s="224">
        <v>8.6</v>
      </c>
      <c r="L583" s="224">
        <v>8.6</v>
      </c>
      <c r="M583" s="124">
        <f t="shared" si="71"/>
        <v>78.89908256880733</v>
      </c>
      <c r="N583" s="225">
        <v>1</v>
      </c>
      <c r="O583" s="225"/>
      <c r="P583" s="266">
        <v>5</v>
      </c>
      <c r="Q583" s="226">
        <v>55</v>
      </c>
      <c r="R583" s="200">
        <v>30</v>
      </c>
      <c r="S583" s="271">
        <v>2.64</v>
      </c>
      <c r="T583" s="272">
        <v>0</v>
      </c>
      <c r="U583" s="201">
        <v>0.49027777777777781</v>
      </c>
      <c r="V583" s="202">
        <v>1</v>
      </c>
      <c r="W583" s="202">
        <v>34</v>
      </c>
      <c r="X583" s="202">
        <v>40</v>
      </c>
      <c r="Y583" s="202">
        <v>0</v>
      </c>
      <c r="Z583" s="202">
        <v>0</v>
      </c>
      <c r="AA583" s="202">
        <v>0</v>
      </c>
      <c r="AB583" s="127">
        <f t="shared" si="67"/>
        <v>0</v>
      </c>
      <c r="AC583" s="202">
        <v>2</v>
      </c>
      <c r="AD583" s="202">
        <v>2</v>
      </c>
      <c r="AE583" s="202">
        <v>7</v>
      </c>
      <c r="AF583" s="129">
        <f t="shared" si="72"/>
        <v>366.66666666666663</v>
      </c>
      <c r="AG583" s="129">
        <v>35</v>
      </c>
      <c r="AH583" s="233">
        <v>29.5</v>
      </c>
      <c r="AI583" s="203"/>
    </row>
    <row r="584" spans="1:35" x14ac:dyDescent="0.25">
      <c r="A584" s="231" t="s">
        <v>262</v>
      </c>
      <c r="B584" s="232" t="s">
        <v>263</v>
      </c>
      <c r="C584" s="61">
        <v>44523</v>
      </c>
      <c r="D584" s="121" t="str">
        <f t="shared" si="69"/>
        <v>nov-21</v>
      </c>
      <c r="E584" s="277" t="str">
        <f t="shared" si="70"/>
        <v>2021</v>
      </c>
      <c r="F584" s="223">
        <v>0.40277777777777773</v>
      </c>
      <c r="G584" s="224">
        <v>15</v>
      </c>
      <c r="H584" s="224">
        <v>12</v>
      </c>
      <c r="I584" s="224">
        <v>7</v>
      </c>
      <c r="J584" s="224">
        <v>7.6</v>
      </c>
      <c r="K584" s="224">
        <v>7.6</v>
      </c>
      <c r="L584" s="224">
        <v>7.6</v>
      </c>
      <c r="M584" s="124">
        <f t="shared" si="71"/>
        <v>69.724770642201833</v>
      </c>
      <c r="N584" s="225">
        <v>1</v>
      </c>
      <c r="O584" s="225"/>
      <c r="P584" s="266">
        <v>5</v>
      </c>
      <c r="Q584" s="226">
        <v>60</v>
      </c>
      <c r="R584" s="200">
        <v>30</v>
      </c>
      <c r="S584" s="271">
        <v>2.64</v>
      </c>
      <c r="T584" s="272">
        <v>0.2</v>
      </c>
      <c r="U584" s="201">
        <v>0.42708333333333331</v>
      </c>
      <c r="V584" s="202">
        <v>1</v>
      </c>
      <c r="W584" s="202">
        <v>34</v>
      </c>
      <c r="X584" s="202">
        <v>40</v>
      </c>
      <c r="Y584" s="202">
        <v>0</v>
      </c>
      <c r="Z584" s="202">
        <v>0</v>
      </c>
      <c r="AA584" s="202">
        <v>0</v>
      </c>
      <c r="AB584" s="127">
        <f t="shared" si="67"/>
        <v>0</v>
      </c>
      <c r="AC584" s="202">
        <v>2</v>
      </c>
      <c r="AD584" s="202">
        <v>2</v>
      </c>
      <c r="AE584" s="202">
        <v>1</v>
      </c>
      <c r="AF584" s="129">
        <f t="shared" si="72"/>
        <v>166.66666666666669</v>
      </c>
      <c r="AG584" s="129">
        <v>44</v>
      </c>
      <c r="AH584" s="233">
        <v>105</v>
      </c>
      <c r="AI584" s="203"/>
    </row>
    <row r="585" spans="1:35" x14ac:dyDescent="0.25">
      <c r="A585" s="231" t="s">
        <v>264</v>
      </c>
      <c r="B585" s="232" t="s">
        <v>265</v>
      </c>
      <c r="C585" s="61">
        <v>44523</v>
      </c>
      <c r="D585" s="121" t="str">
        <f t="shared" si="69"/>
        <v>nov-21</v>
      </c>
      <c r="E585" s="277" t="str">
        <f t="shared" si="70"/>
        <v>2021</v>
      </c>
      <c r="F585" s="223">
        <v>0.53819444444444442</v>
      </c>
      <c r="G585" s="224">
        <v>15</v>
      </c>
      <c r="H585" s="224">
        <v>14</v>
      </c>
      <c r="I585" s="224">
        <v>7</v>
      </c>
      <c r="J585" s="224">
        <v>7.2</v>
      </c>
      <c r="K585" s="224">
        <v>7.2</v>
      </c>
      <c r="L585" s="224">
        <v>7.2</v>
      </c>
      <c r="M585" s="124">
        <f t="shared" si="71"/>
        <v>69.230769230769226</v>
      </c>
      <c r="N585" s="225">
        <v>1</v>
      </c>
      <c r="O585" s="225"/>
      <c r="P585" s="266">
        <v>5</v>
      </c>
      <c r="Q585" s="226">
        <v>50</v>
      </c>
      <c r="R585" s="200">
        <v>30</v>
      </c>
      <c r="S585" s="271">
        <v>1.72</v>
      </c>
      <c r="T585" s="272">
        <v>0.2</v>
      </c>
      <c r="U585" s="201">
        <v>0.55555555555555558</v>
      </c>
      <c r="V585" s="202">
        <v>1</v>
      </c>
      <c r="W585" s="202">
        <v>34</v>
      </c>
      <c r="X585" s="202">
        <v>40</v>
      </c>
      <c r="Y585" s="202">
        <v>0</v>
      </c>
      <c r="Z585" s="202">
        <v>0</v>
      </c>
      <c r="AA585" s="202">
        <v>0</v>
      </c>
      <c r="AB585" s="127">
        <f t="shared" si="67"/>
        <v>0</v>
      </c>
      <c r="AC585" s="202">
        <v>4</v>
      </c>
      <c r="AD585" s="202">
        <v>7</v>
      </c>
      <c r="AE585" s="202">
        <v>7</v>
      </c>
      <c r="AF585" s="129">
        <f t="shared" si="72"/>
        <v>600</v>
      </c>
      <c r="AG585" s="129">
        <v>35</v>
      </c>
      <c r="AH585" s="233">
        <v>135</v>
      </c>
      <c r="AI585" s="203"/>
    </row>
    <row r="586" spans="1:35" x14ac:dyDescent="0.25">
      <c r="A586" s="228" t="s">
        <v>266</v>
      </c>
      <c r="B586" s="230" t="s">
        <v>267</v>
      </c>
      <c r="C586" s="61">
        <v>44523</v>
      </c>
      <c r="D586" s="121" t="str">
        <f t="shared" si="69"/>
        <v>nov-21</v>
      </c>
      <c r="E586" s="277" t="str">
        <f t="shared" si="70"/>
        <v>2021</v>
      </c>
      <c r="F586" s="223">
        <v>0.58333333333333337</v>
      </c>
      <c r="G586" s="224">
        <v>14</v>
      </c>
      <c r="H586" s="224">
        <v>13</v>
      </c>
      <c r="I586" s="224">
        <v>7</v>
      </c>
      <c r="J586" s="224">
        <v>7.2</v>
      </c>
      <c r="K586" s="224">
        <v>7.2</v>
      </c>
      <c r="L586" s="224">
        <v>7.2</v>
      </c>
      <c r="M586" s="124">
        <f t="shared" si="71"/>
        <v>67.924528301886795</v>
      </c>
      <c r="N586" s="225">
        <v>1</v>
      </c>
      <c r="O586" s="225"/>
      <c r="P586" s="266">
        <v>5</v>
      </c>
      <c r="Q586" s="226">
        <v>60</v>
      </c>
      <c r="R586" s="200">
        <v>30</v>
      </c>
      <c r="S586" s="271">
        <v>4.4000000000000004</v>
      </c>
      <c r="T586" s="272">
        <v>0.2</v>
      </c>
      <c r="U586" s="201">
        <v>0.60069444444444442</v>
      </c>
      <c r="V586" s="202">
        <v>1</v>
      </c>
      <c r="W586" s="202">
        <v>34</v>
      </c>
      <c r="X586" s="202">
        <v>40</v>
      </c>
      <c r="Y586" s="202">
        <v>0</v>
      </c>
      <c r="Z586" s="202">
        <v>1</v>
      </c>
      <c r="AA586" s="202">
        <v>0</v>
      </c>
      <c r="AB586" s="127">
        <f t="shared" si="67"/>
        <v>33.333333333333329</v>
      </c>
      <c r="AC586" s="202">
        <v>3</v>
      </c>
      <c r="AD586" s="202">
        <v>1</v>
      </c>
      <c r="AE586" s="202">
        <v>6</v>
      </c>
      <c r="AF586" s="129">
        <f t="shared" si="72"/>
        <v>333.33333333333337</v>
      </c>
      <c r="AG586" s="129">
        <v>35</v>
      </c>
      <c r="AH586" s="233">
        <v>4.1500000000000004</v>
      </c>
      <c r="AI586" s="203"/>
    </row>
    <row r="587" spans="1:35" x14ac:dyDescent="0.25">
      <c r="A587" s="227" t="s">
        <v>249</v>
      </c>
      <c r="B587" s="229" t="s">
        <v>250</v>
      </c>
      <c r="C587" s="61">
        <v>44543</v>
      </c>
      <c r="D587" s="121" t="str">
        <f t="shared" si="69"/>
        <v>dic-21</v>
      </c>
      <c r="E587" s="277" t="str">
        <f t="shared" si="70"/>
        <v>2021</v>
      </c>
      <c r="F587" s="223">
        <v>0.41666666666666669</v>
      </c>
      <c r="G587" s="224">
        <v>15</v>
      </c>
      <c r="H587" s="224">
        <v>13</v>
      </c>
      <c r="I587" s="224">
        <v>7</v>
      </c>
      <c r="J587" s="224">
        <v>7</v>
      </c>
      <c r="K587" s="224">
        <v>6.8</v>
      </c>
      <c r="L587" s="224">
        <v>6.9</v>
      </c>
      <c r="M587" s="124">
        <f t="shared" si="71"/>
        <v>65.094339622641513</v>
      </c>
      <c r="N587" s="225">
        <v>2</v>
      </c>
      <c r="O587" s="225"/>
      <c r="P587" s="266">
        <v>10</v>
      </c>
      <c r="Q587" s="226">
        <v>65</v>
      </c>
      <c r="R587" s="200">
        <v>30</v>
      </c>
      <c r="S587" s="271">
        <v>4.4000000000000004</v>
      </c>
      <c r="T587" s="272">
        <v>0</v>
      </c>
      <c r="U587" s="201">
        <v>0.4513888888888889</v>
      </c>
      <c r="V587" s="202">
        <v>1</v>
      </c>
      <c r="W587" s="202">
        <v>34</v>
      </c>
      <c r="X587" s="202">
        <v>40</v>
      </c>
      <c r="Y587" s="202">
        <v>68</v>
      </c>
      <c r="Z587" s="202">
        <v>61</v>
      </c>
      <c r="AA587" s="202">
        <v>72</v>
      </c>
      <c r="AB587" s="127">
        <f t="shared" ref="AB587:AB713" si="73">IF($V587&lt;&gt;"",((Y587+Z587+AA587)/3)*100/$V587,"")</f>
        <v>6700</v>
      </c>
      <c r="AC587" s="202">
        <v>32</v>
      </c>
      <c r="AD587" s="202">
        <v>30</v>
      </c>
      <c r="AE587" s="202">
        <v>24</v>
      </c>
      <c r="AF587" s="129">
        <f t="shared" si="72"/>
        <v>2866.666666666667</v>
      </c>
      <c r="AG587" s="129">
        <v>47</v>
      </c>
      <c r="AH587" s="233">
        <v>665</v>
      </c>
      <c r="AI587" s="203"/>
    </row>
    <row r="588" spans="1:35" x14ac:dyDescent="0.25">
      <c r="A588" s="227" t="s">
        <v>251</v>
      </c>
      <c r="B588" s="229" t="s">
        <v>252</v>
      </c>
      <c r="C588" s="61">
        <v>44543</v>
      </c>
      <c r="D588" s="121" t="str">
        <f t="shared" si="69"/>
        <v>dic-21</v>
      </c>
      <c r="E588" s="277" t="str">
        <f t="shared" si="70"/>
        <v>2021</v>
      </c>
      <c r="F588" s="223">
        <v>0.46875</v>
      </c>
      <c r="G588" s="224">
        <v>15</v>
      </c>
      <c r="H588" s="224">
        <v>13</v>
      </c>
      <c r="I588" s="224">
        <v>7</v>
      </c>
      <c r="J588" s="224">
        <v>6.38</v>
      </c>
      <c r="K588" s="224">
        <v>6.6</v>
      </c>
      <c r="L588" s="224">
        <v>6.7</v>
      </c>
      <c r="M588" s="124">
        <f t="shared" si="71"/>
        <v>63.207547169811328</v>
      </c>
      <c r="N588" s="225">
        <v>2</v>
      </c>
      <c r="O588" s="225"/>
      <c r="P588" s="266">
        <v>10</v>
      </c>
      <c r="Q588" s="226">
        <v>70</v>
      </c>
      <c r="R588" s="200">
        <v>30</v>
      </c>
      <c r="S588" s="271">
        <v>4.4000000000000004</v>
      </c>
      <c r="T588" s="272">
        <v>0</v>
      </c>
      <c r="U588" s="201">
        <v>0.49652777777777773</v>
      </c>
      <c r="V588" s="202">
        <v>1</v>
      </c>
      <c r="W588" s="202">
        <v>34</v>
      </c>
      <c r="X588" s="202">
        <v>40</v>
      </c>
      <c r="Y588" s="202">
        <v>16</v>
      </c>
      <c r="Z588" s="202">
        <v>32</v>
      </c>
      <c r="AA588" s="202">
        <v>37</v>
      </c>
      <c r="AB588" s="127">
        <f t="shared" si="73"/>
        <v>2833.333333333333</v>
      </c>
      <c r="AC588" s="202">
        <v>35</v>
      </c>
      <c r="AD588" s="202">
        <v>37</v>
      </c>
      <c r="AE588" s="202">
        <v>38</v>
      </c>
      <c r="AF588" s="129">
        <f t="shared" si="72"/>
        <v>3666.6666666666665</v>
      </c>
      <c r="AG588" s="129">
        <v>60</v>
      </c>
      <c r="AH588" s="233">
        <v>775</v>
      </c>
      <c r="AI588" s="203"/>
    </row>
    <row r="589" spans="1:35" x14ac:dyDescent="0.25">
      <c r="A589" s="227" t="s">
        <v>253</v>
      </c>
      <c r="B589" s="229" t="s">
        <v>254</v>
      </c>
      <c r="C589" s="61">
        <v>44543</v>
      </c>
      <c r="D589" s="121" t="str">
        <f t="shared" si="69"/>
        <v>dic-21</v>
      </c>
      <c r="E589" s="277" t="str">
        <f t="shared" si="70"/>
        <v>2021</v>
      </c>
      <c r="F589" s="223">
        <v>0.5</v>
      </c>
      <c r="G589" s="224">
        <v>17</v>
      </c>
      <c r="H589" s="224">
        <v>14</v>
      </c>
      <c r="I589" s="224">
        <v>7</v>
      </c>
      <c r="J589" s="224">
        <v>7</v>
      </c>
      <c r="K589" s="224">
        <v>6.8</v>
      </c>
      <c r="L589" s="224">
        <v>6.9</v>
      </c>
      <c r="M589" s="124">
        <f t="shared" si="71"/>
        <v>66.34615384615384</v>
      </c>
      <c r="N589" s="225">
        <v>1</v>
      </c>
      <c r="O589" s="225"/>
      <c r="P589" s="266">
        <v>5</v>
      </c>
      <c r="Q589" s="226">
        <v>60</v>
      </c>
      <c r="R589" s="200">
        <v>30</v>
      </c>
      <c r="S589" s="271">
        <v>4.4000000000000004</v>
      </c>
      <c r="T589" s="272">
        <v>0</v>
      </c>
      <c r="U589" s="201">
        <v>0.55902777777777779</v>
      </c>
      <c r="V589" s="202">
        <v>1</v>
      </c>
      <c r="W589" s="202">
        <v>34</v>
      </c>
      <c r="X589" s="202">
        <v>40</v>
      </c>
      <c r="Y589" s="202">
        <v>36</v>
      </c>
      <c r="Z589" s="202">
        <v>34</v>
      </c>
      <c r="AA589" s="202">
        <v>35</v>
      </c>
      <c r="AB589" s="127">
        <f t="shared" si="73"/>
        <v>3500</v>
      </c>
      <c r="AC589" s="202">
        <v>51</v>
      </c>
      <c r="AD589" s="202">
        <v>78</v>
      </c>
      <c r="AE589" s="202">
        <v>46</v>
      </c>
      <c r="AF589" s="129">
        <f t="shared" si="72"/>
        <v>5833.3333333333339</v>
      </c>
      <c r="AG589" s="129">
        <v>47</v>
      </c>
      <c r="AH589" s="233">
        <v>200</v>
      </c>
      <c r="AI589" s="203"/>
    </row>
    <row r="590" spans="1:35" x14ac:dyDescent="0.25">
      <c r="A590" s="231" t="s">
        <v>260</v>
      </c>
      <c r="B590" s="232" t="s">
        <v>261</v>
      </c>
      <c r="C590" s="61">
        <v>44544</v>
      </c>
      <c r="D590" s="121" t="str">
        <f t="shared" si="69"/>
        <v>dic-21</v>
      </c>
      <c r="E590" s="277" t="str">
        <f t="shared" si="70"/>
        <v>2021</v>
      </c>
      <c r="F590" s="223">
        <v>0.46875</v>
      </c>
      <c r="G590" s="224">
        <v>13</v>
      </c>
      <c r="H590" s="224">
        <v>10</v>
      </c>
      <c r="I590" s="224">
        <v>7.5</v>
      </c>
      <c r="J590" s="224">
        <v>7.6</v>
      </c>
      <c r="K590" s="224">
        <v>7.8</v>
      </c>
      <c r="L590" s="224">
        <v>7.7</v>
      </c>
      <c r="M590" s="124">
        <f t="shared" si="71"/>
        <v>68.141592920353972</v>
      </c>
      <c r="N590" s="225">
        <v>0</v>
      </c>
      <c r="O590" s="225"/>
      <c r="P590" s="266">
        <v>2</v>
      </c>
      <c r="Q590" s="226">
        <v>50</v>
      </c>
      <c r="R590" s="200">
        <v>20</v>
      </c>
      <c r="S590" s="271">
        <v>2.64</v>
      </c>
      <c r="T590" s="272">
        <v>0</v>
      </c>
      <c r="U590" s="201">
        <v>0.49652777777777773</v>
      </c>
      <c r="V590" s="202">
        <v>1</v>
      </c>
      <c r="W590" s="202">
        <v>34</v>
      </c>
      <c r="X590" s="202">
        <v>40</v>
      </c>
      <c r="Y590" s="202">
        <v>0</v>
      </c>
      <c r="Z590" s="202">
        <v>0</v>
      </c>
      <c r="AA590" s="202">
        <v>0</v>
      </c>
      <c r="AB590" s="127">
        <f t="shared" si="73"/>
        <v>0</v>
      </c>
      <c r="AC590" s="202">
        <v>8</v>
      </c>
      <c r="AD590" s="202">
        <v>5</v>
      </c>
      <c r="AE590" s="202">
        <v>6</v>
      </c>
      <c r="AF590" s="129">
        <f t="shared" si="72"/>
        <v>633.33333333333326</v>
      </c>
      <c r="AG590" s="129">
        <v>37</v>
      </c>
      <c r="AH590" s="233">
        <v>25</v>
      </c>
      <c r="AI590" s="203"/>
    </row>
    <row r="591" spans="1:35" x14ac:dyDescent="0.25">
      <c r="A591" s="231" t="s">
        <v>262</v>
      </c>
      <c r="B591" s="232" t="s">
        <v>263</v>
      </c>
      <c r="C591" s="61">
        <v>44544</v>
      </c>
      <c r="D591" s="121" t="str">
        <f t="shared" si="69"/>
        <v>dic-21</v>
      </c>
      <c r="E591" s="277" t="str">
        <f t="shared" si="70"/>
        <v>2021</v>
      </c>
      <c r="F591" s="223">
        <v>0.40972222222222227</v>
      </c>
      <c r="G591" s="224">
        <v>10</v>
      </c>
      <c r="H591" s="224">
        <v>10</v>
      </c>
      <c r="I591" s="224">
        <v>7</v>
      </c>
      <c r="J591" s="224">
        <v>7.4</v>
      </c>
      <c r="K591" s="224">
        <v>7.6</v>
      </c>
      <c r="L591" s="224">
        <v>7.5</v>
      </c>
      <c r="M591" s="124">
        <f t="shared" si="71"/>
        <v>66.371681415929203</v>
      </c>
      <c r="N591" s="225">
        <v>0</v>
      </c>
      <c r="O591" s="225"/>
      <c r="P591" s="266">
        <v>2</v>
      </c>
      <c r="Q591" s="226">
        <v>45</v>
      </c>
      <c r="R591" s="200">
        <v>20</v>
      </c>
      <c r="S591" s="271">
        <v>2.64</v>
      </c>
      <c r="T591" s="272">
        <v>0</v>
      </c>
      <c r="U591" s="201">
        <v>0.43402777777777773</v>
      </c>
      <c r="V591" s="202">
        <v>1</v>
      </c>
      <c r="W591" s="202">
        <v>34</v>
      </c>
      <c r="X591" s="202">
        <v>40</v>
      </c>
      <c r="Y591" s="202">
        <v>0</v>
      </c>
      <c r="Z591" s="202">
        <v>2</v>
      </c>
      <c r="AA591" s="202">
        <v>0</v>
      </c>
      <c r="AB591" s="127">
        <f t="shared" si="73"/>
        <v>66.666666666666657</v>
      </c>
      <c r="AC591" s="202">
        <v>6</v>
      </c>
      <c r="AD591" s="202">
        <v>11</v>
      </c>
      <c r="AE591" s="202">
        <v>7</v>
      </c>
      <c r="AF591" s="129">
        <f t="shared" si="72"/>
        <v>800</v>
      </c>
      <c r="AG591" s="129">
        <v>33</v>
      </c>
      <c r="AH591" s="233">
        <v>73</v>
      </c>
      <c r="AI591" s="203"/>
    </row>
    <row r="592" spans="1:35" x14ac:dyDescent="0.25">
      <c r="A592" s="231" t="s">
        <v>264</v>
      </c>
      <c r="B592" s="232" t="s">
        <v>265</v>
      </c>
      <c r="C592" s="61">
        <v>44544</v>
      </c>
      <c r="D592" s="121" t="str">
        <f t="shared" si="69"/>
        <v>dic-21</v>
      </c>
      <c r="E592" s="277" t="str">
        <f t="shared" si="70"/>
        <v>2021</v>
      </c>
      <c r="F592" s="223">
        <v>0.54861111111111105</v>
      </c>
      <c r="G592" s="224">
        <v>12</v>
      </c>
      <c r="H592" s="224">
        <v>10</v>
      </c>
      <c r="I592" s="224">
        <v>7</v>
      </c>
      <c r="J592" s="224">
        <v>6.2</v>
      </c>
      <c r="K592" s="224">
        <v>6</v>
      </c>
      <c r="L592" s="224">
        <v>6.1</v>
      </c>
      <c r="M592" s="124">
        <f t="shared" si="71"/>
        <v>53.982300884955748</v>
      </c>
      <c r="N592" s="225">
        <v>0</v>
      </c>
      <c r="O592" s="225"/>
      <c r="P592" s="266">
        <v>2</v>
      </c>
      <c r="Q592" s="226">
        <v>55</v>
      </c>
      <c r="R592" s="200">
        <v>30</v>
      </c>
      <c r="S592" s="271">
        <v>1.76</v>
      </c>
      <c r="T592" s="272">
        <v>0.2</v>
      </c>
      <c r="U592" s="201">
        <v>0.56944444444444442</v>
      </c>
      <c r="V592" s="202">
        <v>1</v>
      </c>
      <c r="W592" s="202">
        <v>34</v>
      </c>
      <c r="X592" s="202">
        <v>40</v>
      </c>
      <c r="Y592" s="202">
        <v>0</v>
      </c>
      <c r="Z592" s="202">
        <v>0</v>
      </c>
      <c r="AA592" s="202">
        <v>1</v>
      </c>
      <c r="AB592" s="127">
        <f t="shared" si="73"/>
        <v>33.333333333333329</v>
      </c>
      <c r="AC592" s="202">
        <v>36</v>
      </c>
      <c r="AD592" s="202">
        <v>33</v>
      </c>
      <c r="AE592" s="202">
        <v>31</v>
      </c>
      <c r="AF592" s="129">
        <f t="shared" si="72"/>
        <v>3333.3333333333335</v>
      </c>
      <c r="AG592" s="129">
        <v>39</v>
      </c>
      <c r="AH592" s="233">
        <v>44</v>
      </c>
      <c r="AI592" s="203"/>
    </row>
    <row r="593" spans="1:35" x14ac:dyDescent="0.25">
      <c r="A593" s="228" t="s">
        <v>266</v>
      </c>
      <c r="B593" s="230" t="s">
        <v>267</v>
      </c>
      <c r="C593" s="61">
        <v>44544</v>
      </c>
      <c r="D593" s="121" t="str">
        <f t="shared" si="69"/>
        <v>dic-21</v>
      </c>
      <c r="E593" s="277" t="str">
        <f t="shared" si="70"/>
        <v>2021</v>
      </c>
      <c r="F593" s="223">
        <v>0.60069444444444442</v>
      </c>
      <c r="G593" s="224">
        <v>15</v>
      </c>
      <c r="H593" s="224">
        <v>12</v>
      </c>
      <c r="I593" s="224">
        <v>7</v>
      </c>
      <c r="J593" s="224">
        <v>6.4</v>
      </c>
      <c r="K593" s="224">
        <v>6.4</v>
      </c>
      <c r="L593" s="224">
        <v>6.4</v>
      </c>
      <c r="M593" s="124">
        <f t="shared" si="71"/>
        <v>58.715596330275233</v>
      </c>
      <c r="N593" s="225">
        <v>0</v>
      </c>
      <c r="O593" s="225"/>
      <c r="P593" s="266">
        <v>2</v>
      </c>
      <c r="Q593" s="226">
        <v>45</v>
      </c>
      <c r="R593" s="200">
        <v>20</v>
      </c>
      <c r="S593" s="271">
        <v>4.4000000000000004</v>
      </c>
      <c r="T593" s="272">
        <v>0</v>
      </c>
      <c r="U593" s="201">
        <v>0.61458333333333337</v>
      </c>
      <c r="V593" s="202">
        <v>1</v>
      </c>
      <c r="W593" s="202">
        <v>34</v>
      </c>
      <c r="X593" s="202">
        <v>40</v>
      </c>
      <c r="Y593" s="202">
        <v>0</v>
      </c>
      <c r="Z593" s="202">
        <v>0</v>
      </c>
      <c r="AA593" s="202">
        <v>1</v>
      </c>
      <c r="AB593" s="127">
        <f t="shared" ref="AB593:AB600" si="74">IF($V593&lt;&gt;"",((Y593+Z593+AA593)/3)*100/$V593,"")</f>
        <v>33.333333333333329</v>
      </c>
      <c r="AC593" s="202">
        <v>3</v>
      </c>
      <c r="AD593" s="202">
        <v>3</v>
      </c>
      <c r="AE593" s="202">
        <v>5</v>
      </c>
      <c r="AF593" s="129">
        <f t="shared" si="72"/>
        <v>366.66666666666663</v>
      </c>
      <c r="AG593" s="129">
        <v>35</v>
      </c>
      <c r="AH593" s="233">
        <v>1.8</v>
      </c>
      <c r="AI593" s="203"/>
    </row>
    <row r="594" spans="1:35" x14ac:dyDescent="0.25">
      <c r="A594" s="227" t="s">
        <v>249</v>
      </c>
      <c r="B594" s="229" t="s">
        <v>250</v>
      </c>
      <c r="C594" s="61">
        <v>44585</v>
      </c>
      <c r="D594" s="121" t="str">
        <f t="shared" si="69"/>
        <v>ene-22</v>
      </c>
      <c r="E594" s="277" t="str">
        <f t="shared" si="70"/>
        <v>2022</v>
      </c>
      <c r="F594" s="223">
        <v>0.3888888888888889</v>
      </c>
      <c r="G594" s="224">
        <v>12</v>
      </c>
      <c r="H594" s="224">
        <v>12</v>
      </c>
      <c r="I594" s="224">
        <v>7</v>
      </c>
      <c r="J594" s="224">
        <v>6.4</v>
      </c>
      <c r="K594" s="224">
        <v>6.8</v>
      </c>
      <c r="L594" s="224">
        <v>6.6</v>
      </c>
      <c r="M594" s="124">
        <f t="shared" si="71"/>
        <v>60.550458715596321</v>
      </c>
      <c r="N594" s="225">
        <v>1</v>
      </c>
      <c r="O594" s="225"/>
      <c r="P594" s="266">
        <v>5</v>
      </c>
      <c r="Q594" s="226">
        <v>65</v>
      </c>
      <c r="R594" s="200">
        <v>30</v>
      </c>
      <c r="S594" s="271">
        <v>4.4000000000000004</v>
      </c>
      <c r="T594" s="272">
        <v>0.2</v>
      </c>
      <c r="U594" s="201">
        <v>0.4236111111111111</v>
      </c>
      <c r="V594" s="202">
        <v>1</v>
      </c>
      <c r="W594" s="202">
        <v>36</v>
      </c>
      <c r="X594" s="202">
        <v>41</v>
      </c>
      <c r="Y594" s="202">
        <v>47</v>
      </c>
      <c r="Z594" s="202">
        <v>42</v>
      </c>
      <c r="AA594" s="202">
        <v>65</v>
      </c>
      <c r="AB594" s="127">
        <f t="shared" si="74"/>
        <v>5133.3333333333339</v>
      </c>
      <c r="AC594" s="202">
        <v>43</v>
      </c>
      <c r="AD594" s="202">
        <v>24</v>
      </c>
      <c r="AE594" s="202">
        <v>35</v>
      </c>
      <c r="AF594" s="129">
        <f t="shared" si="72"/>
        <v>3400</v>
      </c>
      <c r="AG594" s="129">
        <v>47</v>
      </c>
      <c r="AH594" s="233">
        <v>711.5</v>
      </c>
      <c r="AI594" s="203"/>
    </row>
    <row r="595" spans="1:35" x14ac:dyDescent="0.25">
      <c r="A595" s="227" t="s">
        <v>251</v>
      </c>
      <c r="B595" s="229" t="s">
        <v>252</v>
      </c>
      <c r="C595" s="61">
        <v>44585</v>
      </c>
      <c r="D595" s="121" t="str">
        <f t="shared" si="69"/>
        <v>ene-22</v>
      </c>
      <c r="E595" s="277" t="str">
        <f t="shared" si="70"/>
        <v>2022</v>
      </c>
      <c r="F595" s="223">
        <v>0.44097222222222227</v>
      </c>
      <c r="G595" s="224">
        <v>13</v>
      </c>
      <c r="H595" s="224">
        <v>14</v>
      </c>
      <c r="I595" s="224">
        <v>7</v>
      </c>
      <c r="J595" s="224">
        <v>6.2</v>
      </c>
      <c r="K595" s="224">
        <v>6.2</v>
      </c>
      <c r="L595" s="224">
        <v>6.2</v>
      </c>
      <c r="M595" s="124">
        <f t="shared" ref="M595:M654" si="75">IF(L595="N/A","N/A",IF(AND(H595&gt;=5,H595&lt;6),(L595/12.8)*100,IF(AND(H595&gt;=6,H595&lt;7),(L595/12.5)*100,IF(AND(H595&gt;=7,H595&lt;8),(L595/12.2)*100,IF(AND(H595&gt;=8,H595&lt;9),(L595/11.9)*100,IF(AND(H595&gt;=9,H595&lt;10),(L595/11.6)*100,IF(AND(H595&gt;=10,H595&lt;11),(L595/11.3)*100,IF(AND(H595&gt;=11,H595&lt;12),(L595/11.1)*100,IF(AND(H595&gt;=12,H595&lt;13),(L595/10.9)*100,IF(AND(H595&gt;=13,H595&lt;14),(L595/10.6)*100,IF(AND(H595&gt;=14,H595&lt;15),(L595/10.4)*100,IF(AND(H595&gt;=15,H595&lt;16),(L595/10.2)*100,IF(AND(H595&gt;=16,H595&lt;17),(L595/10)*100,IF(AND(H595&gt;=17,H595&lt;18),(L595/9.8)*100,IF(AND(H595&gt;=18,H595&lt;19),(L595/9.6)*100,IF(AND(H595&gt;=19,H595&lt;20),(L595/9.4)*100,IF(AND(H595&gt;=20,H595&lt;21),(L595/9.2)*100,IF(AND(H595&gt;=21,H595&lt;22),(L595/9)*100,IF(AND(H595&gt;=22,H595&lt;23),(L595/8.9)*100,IF(AND(H595&gt;=23,H595&lt;24),(L595/8.7)*100,IF(AND(H595&gt;=24,H595&lt;25),(L595/8.6)*100,IF(AND(H595&gt;=25,H595&lt;26),(L595/8.4)*100,IF(AND(H595&gt;=26,H595&lt;27),(L595/8.2)*100,IF(AND(H595&gt;=27,H595&lt;28),(L595/8.1)*100,IF(AND(H595&gt;=28,H595&lt;29),(L595/7.9)*100,IF(AND(H595&gt;=29,H595&lt;30),(L595/7.8)*100,(L595/7.7)*100))))))))))))))))))))))))))</f>
        <v>59.615384615384613</v>
      </c>
      <c r="N595" s="225">
        <v>0</v>
      </c>
      <c r="O595" s="225"/>
      <c r="P595" s="266">
        <v>2</v>
      </c>
      <c r="Q595" s="226">
        <v>65</v>
      </c>
      <c r="R595" s="200">
        <v>50</v>
      </c>
      <c r="S595" s="271">
        <v>8.8000000000000007</v>
      </c>
      <c r="T595" s="272">
        <v>0</v>
      </c>
      <c r="U595" s="201">
        <v>0.4548611111111111</v>
      </c>
      <c r="V595" s="202">
        <v>1</v>
      </c>
      <c r="W595" s="202">
        <v>36</v>
      </c>
      <c r="X595" s="202">
        <v>41</v>
      </c>
      <c r="Y595" s="202">
        <v>18</v>
      </c>
      <c r="Z595" s="202">
        <v>87</v>
      </c>
      <c r="AA595" s="202">
        <v>71</v>
      </c>
      <c r="AB595" s="127">
        <f t="shared" si="74"/>
        <v>5866.6666666666661</v>
      </c>
      <c r="AC595" s="202">
        <v>14</v>
      </c>
      <c r="AD595" s="202">
        <v>48</v>
      </c>
      <c r="AE595" s="202">
        <v>62</v>
      </c>
      <c r="AF595" s="129">
        <f t="shared" si="72"/>
        <v>4133.3333333333339</v>
      </c>
      <c r="AG595" s="129">
        <v>67</v>
      </c>
      <c r="AH595" s="233">
        <v>838</v>
      </c>
      <c r="AI595" s="203"/>
    </row>
    <row r="596" spans="1:35" x14ac:dyDescent="0.25">
      <c r="A596" s="227" t="s">
        <v>253</v>
      </c>
      <c r="B596" s="229" t="s">
        <v>254</v>
      </c>
      <c r="C596" s="61">
        <v>44585</v>
      </c>
      <c r="D596" s="121" t="str">
        <f t="shared" si="69"/>
        <v>ene-22</v>
      </c>
      <c r="E596" s="277" t="str">
        <f t="shared" si="70"/>
        <v>2022</v>
      </c>
      <c r="F596" s="223">
        <v>0.50694444444444442</v>
      </c>
      <c r="G596" s="224">
        <v>15</v>
      </c>
      <c r="H596" s="224">
        <v>14</v>
      </c>
      <c r="I596" s="224">
        <v>7.5</v>
      </c>
      <c r="J596" s="224">
        <v>6.6</v>
      </c>
      <c r="K596" s="224">
        <v>6.8</v>
      </c>
      <c r="L596" s="224">
        <v>6.7</v>
      </c>
      <c r="M596" s="124">
        <f t="shared" si="75"/>
        <v>64.423076923076934</v>
      </c>
      <c r="N596" s="225">
        <v>2</v>
      </c>
      <c r="O596" s="225"/>
      <c r="P596" s="266">
        <v>5</v>
      </c>
      <c r="Q596" s="226">
        <v>60</v>
      </c>
      <c r="R596" s="200">
        <v>30</v>
      </c>
      <c r="S596" s="271">
        <v>4.4000000000000004</v>
      </c>
      <c r="T596" s="272">
        <v>0</v>
      </c>
      <c r="U596" s="201">
        <v>0.52083333333333337</v>
      </c>
      <c r="V596" s="202">
        <v>1</v>
      </c>
      <c r="W596" s="202">
        <v>36</v>
      </c>
      <c r="X596" s="202">
        <v>41</v>
      </c>
      <c r="Y596" s="202">
        <v>12</v>
      </c>
      <c r="Z596" s="202">
        <v>22</v>
      </c>
      <c r="AA596" s="202">
        <v>10</v>
      </c>
      <c r="AB596" s="127">
        <f t="shared" si="74"/>
        <v>1466.6666666666665</v>
      </c>
      <c r="AC596" s="202">
        <v>14</v>
      </c>
      <c r="AD596" s="202">
        <v>18</v>
      </c>
      <c r="AE596" s="202">
        <v>25</v>
      </c>
      <c r="AF596" s="129">
        <f t="shared" si="72"/>
        <v>1900</v>
      </c>
      <c r="AG596" s="129">
        <v>49</v>
      </c>
      <c r="AH596" s="233">
        <v>218</v>
      </c>
      <c r="AI596" s="203"/>
    </row>
    <row r="597" spans="1:35" x14ac:dyDescent="0.25">
      <c r="A597" s="231" t="s">
        <v>260</v>
      </c>
      <c r="B597" s="232" t="s">
        <v>261</v>
      </c>
      <c r="C597" s="61">
        <v>44586</v>
      </c>
      <c r="D597" s="121" t="str">
        <f t="shared" si="69"/>
        <v>ene-22</v>
      </c>
      <c r="E597" s="277" t="str">
        <f t="shared" si="70"/>
        <v>2022</v>
      </c>
      <c r="F597" s="223">
        <v>0.45833333333333331</v>
      </c>
      <c r="G597" s="224">
        <v>11</v>
      </c>
      <c r="H597" s="224">
        <v>10</v>
      </c>
      <c r="I597" s="224">
        <v>7.5</v>
      </c>
      <c r="J597" s="224">
        <v>7.8</v>
      </c>
      <c r="K597" s="224">
        <v>7.8</v>
      </c>
      <c r="L597" s="224">
        <v>7.8</v>
      </c>
      <c r="M597" s="124">
        <f t="shared" si="75"/>
        <v>69.026548672566364</v>
      </c>
      <c r="N597" s="225">
        <v>0</v>
      </c>
      <c r="O597" s="225"/>
      <c r="P597" s="266">
        <v>2</v>
      </c>
      <c r="Q597" s="226">
        <v>55</v>
      </c>
      <c r="R597" s="200">
        <v>20</v>
      </c>
      <c r="S597" s="271">
        <v>2.64</v>
      </c>
      <c r="T597" s="272">
        <v>0</v>
      </c>
      <c r="U597" s="201">
        <v>0.47916666666666669</v>
      </c>
      <c r="V597" s="202">
        <v>1</v>
      </c>
      <c r="W597" s="202">
        <v>34</v>
      </c>
      <c r="X597" s="202">
        <v>41</v>
      </c>
      <c r="Y597" s="202">
        <v>0</v>
      </c>
      <c r="Z597" s="202">
        <v>0</v>
      </c>
      <c r="AA597" s="202">
        <v>1</v>
      </c>
      <c r="AB597" s="127">
        <f t="shared" si="74"/>
        <v>33.333333333333329</v>
      </c>
      <c r="AC597" s="202">
        <v>2</v>
      </c>
      <c r="AD597" s="202">
        <v>3</v>
      </c>
      <c r="AE597" s="202">
        <v>5</v>
      </c>
      <c r="AF597" s="129">
        <f t="shared" si="72"/>
        <v>333.33333333333337</v>
      </c>
      <c r="AG597" s="129">
        <v>33</v>
      </c>
      <c r="AH597" s="233">
        <v>31.5</v>
      </c>
      <c r="AI597" s="203"/>
    </row>
    <row r="598" spans="1:35" x14ac:dyDescent="0.25">
      <c r="A598" s="231" t="s">
        <v>262</v>
      </c>
      <c r="B598" s="232" t="s">
        <v>263</v>
      </c>
      <c r="C598" s="61">
        <v>44586</v>
      </c>
      <c r="D598" s="121" t="str">
        <f t="shared" si="69"/>
        <v>ene-22</v>
      </c>
      <c r="E598" s="277" t="str">
        <f t="shared" si="70"/>
        <v>2022</v>
      </c>
      <c r="F598" s="223">
        <v>0.40277777777777773</v>
      </c>
      <c r="G598" s="224">
        <v>12</v>
      </c>
      <c r="H598" s="224">
        <v>12</v>
      </c>
      <c r="I598" s="224">
        <v>7.5</v>
      </c>
      <c r="J598" s="224">
        <v>7</v>
      </c>
      <c r="K598" s="224">
        <v>6.8</v>
      </c>
      <c r="L598" s="224">
        <v>6.9</v>
      </c>
      <c r="M598" s="124">
        <f t="shared" si="75"/>
        <v>63.302752293577981</v>
      </c>
      <c r="N598" s="225">
        <v>0</v>
      </c>
      <c r="O598" s="225"/>
      <c r="P598" s="266">
        <v>2</v>
      </c>
      <c r="Q598" s="226">
        <v>40</v>
      </c>
      <c r="R598" s="200">
        <v>20</v>
      </c>
      <c r="S598" s="271">
        <v>2.64</v>
      </c>
      <c r="T598" s="272">
        <v>0</v>
      </c>
      <c r="U598" s="201">
        <v>0.4236111111111111</v>
      </c>
      <c r="V598" s="202">
        <v>1</v>
      </c>
      <c r="W598" s="202">
        <v>34</v>
      </c>
      <c r="X598" s="202">
        <v>41</v>
      </c>
      <c r="Y598" s="202">
        <v>1</v>
      </c>
      <c r="Z598" s="202">
        <v>1</v>
      </c>
      <c r="AA598" s="202">
        <v>4</v>
      </c>
      <c r="AB598" s="127">
        <f t="shared" si="74"/>
        <v>200</v>
      </c>
      <c r="AC598" s="202">
        <v>9</v>
      </c>
      <c r="AD598" s="202">
        <v>9</v>
      </c>
      <c r="AE598" s="202">
        <v>16</v>
      </c>
      <c r="AF598" s="129">
        <f t="shared" si="72"/>
        <v>1133.3333333333335</v>
      </c>
      <c r="AG598" s="129">
        <v>34</v>
      </c>
      <c r="AH598" s="233">
        <v>41</v>
      </c>
      <c r="AI598" s="203"/>
    </row>
    <row r="599" spans="1:35" x14ac:dyDescent="0.25">
      <c r="A599" s="231" t="s">
        <v>264</v>
      </c>
      <c r="B599" s="232" t="s">
        <v>265</v>
      </c>
      <c r="C599" s="61">
        <v>44586</v>
      </c>
      <c r="D599" s="121" t="str">
        <f t="shared" si="69"/>
        <v>ene-22</v>
      </c>
      <c r="E599" s="277" t="str">
        <f t="shared" si="70"/>
        <v>2022</v>
      </c>
      <c r="F599" s="223">
        <v>0.53472222222222221</v>
      </c>
      <c r="G599" s="224">
        <v>15</v>
      </c>
      <c r="H599" s="224">
        <v>10</v>
      </c>
      <c r="I599" s="224">
        <v>7.5</v>
      </c>
      <c r="J599" s="224">
        <v>6.4</v>
      </c>
      <c r="K599" s="224">
        <v>6.4</v>
      </c>
      <c r="L599" s="224">
        <v>6.4</v>
      </c>
      <c r="M599" s="124">
        <f t="shared" si="75"/>
        <v>56.637168141592923</v>
      </c>
      <c r="N599" s="225">
        <v>0</v>
      </c>
      <c r="O599" s="225"/>
      <c r="P599" s="266">
        <v>2</v>
      </c>
      <c r="Q599" s="226">
        <v>65</v>
      </c>
      <c r="R599" s="200">
        <v>30</v>
      </c>
      <c r="S599" s="271">
        <v>1.76</v>
      </c>
      <c r="T599" s="272">
        <v>0.4</v>
      </c>
      <c r="U599" s="201">
        <v>0.55555555555555558</v>
      </c>
      <c r="V599" s="202">
        <v>1</v>
      </c>
      <c r="W599" s="202">
        <v>34</v>
      </c>
      <c r="X599" s="202">
        <v>41</v>
      </c>
      <c r="Y599" s="202">
        <v>1</v>
      </c>
      <c r="Z599" s="202">
        <v>0</v>
      </c>
      <c r="AA599" s="202">
        <v>1</v>
      </c>
      <c r="AB599" s="127">
        <f t="shared" si="74"/>
        <v>66.666666666666657</v>
      </c>
      <c r="AC599" s="202">
        <v>40</v>
      </c>
      <c r="AD599" s="202">
        <v>38</v>
      </c>
      <c r="AE599" s="202">
        <v>13</v>
      </c>
      <c r="AF599" s="129">
        <f t="shared" si="72"/>
        <v>3033.333333333333</v>
      </c>
      <c r="AG599" s="129">
        <v>33</v>
      </c>
      <c r="AH599" s="233">
        <v>54</v>
      </c>
      <c r="AI599" s="203"/>
    </row>
    <row r="600" spans="1:35" x14ac:dyDescent="0.25">
      <c r="A600" s="228" t="s">
        <v>266</v>
      </c>
      <c r="B600" s="230" t="s">
        <v>267</v>
      </c>
      <c r="C600" s="61">
        <v>44586</v>
      </c>
      <c r="D600" s="121" t="str">
        <f t="shared" si="69"/>
        <v>ene-22</v>
      </c>
      <c r="E600" s="277" t="str">
        <f t="shared" si="70"/>
        <v>2022</v>
      </c>
      <c r="F600" s="223">
        <v>0.59027777777777779</v>
      </c>
      <c r="G600" s="224">
        <v>14</v>
      </c>
      <c r="H600" s="224">
        <v>12</v>
      </c>
      <c r="I600" s="224">
        <v>7</v>
      </c>
      <c r="J600" s="224">
        <v>6.6</v>
      </c>
      <c r="K600" s="224">
        <v>6.4</v>
      </c>
      <c r="L600" s="224">
        <v>6.5</v>
      </c>
      <c r="M600" s="124">
        <f t="shared" si="75"/>
        <v>59.633027522935777</v>
      </c>
      <c r="N600" s="225">
        <v>0</v>
      </c>
      <c r="O600" s="225"/>
      <c r="P600" s="266">
        <v>2</v>
      </c>
      <c r="Q600" s="226">
        <v>50</v>
      </c>
      <c r="R600" s="200">
        <v>30</v>
      </c>
      <c r="S600" s="271">
        <v>4.4000000000000004</v>
      </c>
      <c r="T600" s="272">
        <v>0</v>
      </c>
      <c r="U600" s="201">
        <v>0.60416666666666663</v>
      </c>
      <c r="V600" s="202">
        <v>1</v>
      </c>
      <c r="W600" s="202">
        <v>34</v>
      </c>
      <c r="X600" s="202">
        <v>41</v>
      </c>
      <c r="Y600" s="202">
        <v>3</v>
      </c>
      <c r="Z600" s="202">
        <v>2</v>
      </c>
      <c r="AA600" s="202">
        <v>2</v>
      </c>
      <c r="AB600" s="127">
        <f t="shared" si="74"/>
        <v>233.33333333333334</v>
      </c>
      <c r="AC600" s="202">
        <v>11</v>
      </c>
      <c r="AD600" s="202">
        <v>13</v>
      </c>
      <c r="AE600" s="202">
        <v>21</v>
      </c>
      <c r="AF600" s="129">
        <f t="shared" si="72"/>
        <v>1500</v>
      </c>
      <c r="AG600" s="129">
        <v>33</v>
      </c>
      <c r="AH600" s="233">
        <v>3.15</v>
      </c>
      <c r="AI600" s="203"/>
    </row>
    <row r="601" spans="1:35" x14ac:dyDescent="0.25">
      <c r="A601" s="5" t="s">
        <v>249</v>
      </c>
      <c r="B601" s="229" t="s">
        <v>250</v>
      </c>
      <c r="C601" s="61">
        <v>44613</v>
      </c>
      <c r="D601" s="121" t="str">
        <f t="shared" si="69"/>
        <v>feb-22</v>
      </c>
      <c r="E601" s="277" t="str">
        <f t="shared" si="70"/>
        <v>2022</v>
      </c>
      <c r="F601" s="223">
        <v>9.3000000000000007</v>
      </c>
      <c r="G601" s="224">
        <v>16</v>
      </c>
      <c r="H601" s="224">
        <v>14</v>
      </c>
      <c r="I601" s="224">
        <v>7</v>
      </c>
      <c r="J601" s="224">
        <v>6.4</v>
      </c>
      <c r="K601" s="224">
        <v>6.4</v>
      </c>
      <c r="L601" s="224">
        <v>6.4</v>
      </c>
      <c r="M601" s="124">
        <f t="shared" si="75"/>
        <v>61.53846153846154</v>
      </c>
      <c r="N601" s="225">
        <v>0</v>
      </c>
      <c r="O601" s="225"/>
      <c r="P601" s="266">
        <v>2</v>
      </c>
      <c r="Q601" s="226">
        <v>65</v>
      </c>
      <c r="R601" s="200">
        <v>40</v>
      </c>
      <c r="S601" s="271">
        <v>4.4000000000000004</v>
      </c>
      <c r="T601" s="272">
        <v>0</v>
      </c>
      <c r="U601" s="201">
        <v>0.44791666666666669</v>
      </c>
      <c r="V601" s="202">
        <v>1</v>
      </c>
      <c r="W601" s="202">
        <v>36</v>
      </c>
      <c r="X601" s="202">
        <v>40</v>
      </c>
      <c r="Y601" s="202">
        <v>93</v>
      </c>
      <c r="Z601" s="202">
        <v>102</v>
      </c>
      <c r="AA601" s="202">
        <v>93</v>
      </c>
      <c r="AB601" s="127">
        <f t="shared" si="73"/>
        <v>9600</v>
      </c>
      <c r="AC601" s="202">
        <v>39</v>
      </c>
      <c r="AD601" s="202">
        <v>30</v>
      </c>
      <c r="AE601" s="202">
        <v>28</v>
      </c>
      <c r="AF601" s="129">
        <f t="shared" si="72"/>
        <v>3233.3333333333335</v>
      </c>
      <c r="AG601" s="129">
        <v>48</v>
      </c>
      <c r="AH601" s="233">
        <v>480</v>
      </c>
      <c r="AI601" s="203"/>
    </row>
    <row r="602" spans="1:35" x14ac:dyDescent="0.25">
      <c r="A602" s="227" t="s">
        <v>251</v>
      </c>
      <c r="B602" s="229" t="s">
        <v>252</v>
      </c>
      <c r="C602" s="61">
        <v>44613</v>
      </c>
      <c r="D602" s="121" t="str">
        <f t="shared" si="69"/>
        <v>feb-22</v>
      </c>
      <c r="E602" s="277" t="str">
        <f t="shared" si="70"/>
        <v>2022</v>
      </c>
      <c r="F602" s="223">
        <v>0.44444444444444442</v>
      </c>
      <c r="G602" s="224">
        <v>17</v>
      </c>
      <c r="H602" s="224">
        <v>14</v>
      </c>
      <c r="I602" s="224">
        <v>7</v>
      </c>
      <c r="J602" s="224">
        <v>6.2</v>
      </c>
      <c r="K602" s="224">
        <v>6.2</v>
      </c>
      <c r="L602" s="224">
        <v>6.2</v>
      </c>
      <c r="M602" s="124">
        <f t="shared" si="75"/>
        <v>59.615384615384613</v>
      </c>
      <c r="N602" s="225">
        <v>0</v>
      </c>
      <c r="O602" s="225"/>
      <c r="P602" s="266">
        <v>2</v>
      </c>
      <c r="Q602" s="226">
        <v>65</v>
      </c>
      <c r="R602" s="200">
        <v>50</v>
      </c>
      <c r="S602" s="271">
        <v>8.8000000000000007</v>
      </c>
      <c r="T602" s="272">
        <v>0</v>
      </c>
      <c r="U602" s="201">
        <v>0.46875</v>
      </c>
      <c r="V602" s="202">
        <v>1</v>
      </c>
      <c r="W602" s="202">
        <v>36</v>
      </c>
      <c r="X602" s="202">
        <v>40</v>
      </c>
      <c r="Y602" s="202">
        <v>46</v>
      </c>
      <c r="Z602" s="202">
        <v>36</v>
      </c>
      <c r="AA602" s="202">
        <v>37</v>
      </c>
      <c r="AB602" s="127">
        <f t="shared" si="73"/>
        <v>3966.6666666666665</v>
      </c>
      <c r="AC602" s="202">
        <v>23</v>
      </c>
      <c r="AD602" s="202">
        <v>31</v>
      </c>
      <c r="AE602" s="202">
        <v>31</v>
      </c>
      <c r="AF602" s="129">
        <f t="shared" si="72"/>
        <v>2833.333333333333</v>
      </c>
      <c r="AG602" s="129">
        <v>69</v>
      </c>
      <c r="AH602" s="233">
        <v>1023.5</v>
      </c>
      <c r="AI602" s="203"/>
    </row>
    <row r="603" spans="1:35" x14ac:dyDescent="0.25">
      <c r="A603" s="227" t="s">
        <v>253</v>
      </c>
      <c r="B603" s="229" t="s">
        <v>254</v>
      </c>
      <c r="C603" s="61">
        <v>44613</v>
      </c>
      <c r="D603" s="121" t="str">
        <f t="shared" si="69"/>
        <v>feb-22</v>
      </c>
      <c r="E603" s="277" t="str">
        <f t="shared" si="70"/>
        <v>2022</v>
      </c>
      <c r="F603" s="223">
        <v>0.52083333333333337</v>
      </c>
      <c r="G603" s="224">
        <v>20</v>
      </c>
      <c r="H603" s="224">
        <v>15</v>
      </c>
      <c r="I603" s="224">
        <v>7</v>
      </c>
      <c r="J603" s="224">
        <v>6.2</v>
      </c>
      <c r="K603" s="224">
        <v>6</v>
      </c>
      <c r="L603" s="224">
        <v>6.1</v>
      </c>
      <c r="M603" s="124">
        <f t="shared" si="75"/>
        <v>59.803921568627452</v>
      </c>
      <c r="N603" s="225">
        <v>0</v>
      </c>
      <c r="O603" s="225"/>
      <c r="P603" s="266">
        <v>2</v>
      </c>
      <c r="Q603" s="226">
        <v>65</v>
      </c>
      <c r="R603" s="200">
        <v>40</v>
      </c>
      <c r="S603" s="271">
        <v>4.4000000000000004</v>
      </c>
      <c r="T603" s="272">
        <v>0.2</v>
      </c>
      <c r="U603" s="201">
        <v>0.54861111111111105</v>
      </c>
      <c r="V603" s="202">
        <v>1</v>
      </c>
      <c r="W603" s="202">
        <v>36</v>
      </c>
      <c r="X603" s="202">
        <v>40</v>
      </c>
      <c r="Y603" s="202">
        <v>20</v>
      </c>
      <c r="Z603" s="202">
        <v>11</v>
      </c>
      <c r="AA603" s="202">
        <v>8</v>
      </c>
      <c r="AB603" s="127">
        <f t="shared" si="73"/>
        <v>1300</v>
      </c>
      <c r="AC603" s="202">
        <v>11</v>
      </c>
      <c r="AD603" s="202">
        <v>10</v>
      </c>
      <c r="AE603" s="202">
        <v>13</v>
      </c>
      <c r="AF603" s="129">
        <f t="shared" si="72"/>
        <v>1133.3333333333335</v>
      </c>
      <c r="AG603" s="129">
        <v>59</v>
      </c>
      <c r="AH603" s="233">
        <v>175</v>
      </c>
      <c r="AI603" s="203"/>
    </row>
    <row r="604" spans="1:35" x14ac:dyDescent="0.25">
      <c r="A604" s="231" t="s">
        <v>260</v>
      </c>
      <c r="B604" s="232" t="s">
        <v>261</v>
      </c>
      <c r="C604" s="61">
        <v>44614</v>
      </c>
      <c r="D604" s="121" t="str">
        <f t="shared" si="69"/>
        <v>feb-22</v>
      </c>
      <c r="E604" s="277" t="str">
        <f t="shared" si="70"/>
        <v>2022</v>
      </c>
      <c r="F604" s="223">
        <v>0.45833333333333331</v>
      </c>
      <c r="G604" s="224">
        <v>16</v>
      </c>
      <c r="H604" s="224">
        <v>13</v>
      </c>
      <c r="I604" s="224">
        <v>7</v>
      </c>
      <c r="J604" s="224">
        <v>7.6</v>
      </c>
      <c r="K604" s="224">
        <v>7.8</v>
      </c>
      <c r="L604" s="224">
        <v>7.7</v>
      </c>
      <c r="M604" s="124">
        <f t="shared" si="75"/>
        <v>72.64150943396227</v>
      </c>
      <c r="N604" s="225">
        <v>0</v>
      </c>
      <c r="O604" s="225"/>
      <c r="P604" s="266">
        <v>2</v>
      </c>
      <c r="Q604" s="226">
        <v>50</v>
      </c>
      <c r="R604" s="200">
        <v>20</v>
      </c>
      <c r="S604" s="271">
        <v>4.4000000000000004</v>
      </c>
      <c r="T604" s="272">
        <v>0.2</v>
      </c>
      <c r="U604" s="201">
        <v>0.4826388888888889</v>
      </c>
      <c r="V604" s="202">
        <v>1</v>
      </c>
      <c r="W604" s="202">
        <v>36</v>
      </c>
      <c r="X604" s="202">
        <v>40</v>
      </c>
      <c r="Y604" s="202">
        <v>0</v>
      </c>
      <c r="Z604" s="202">
        <v>0</v>
      </c>
      <c r="AA604" s="202">
        <v>0</v>
      </c>
      <c r="AB604" s="127">
        <f t="shared" si="73"/>
        <v>0</v>
      </c>
      <c r="AC604" s="202">
        <v>1</v>
      </c>
      <c r="AD604" s="202">
        <v>3</v>
      </c>
      <c r="AE604" s="202">
        <v>3</v>
      </c>
      <c r="AF604" s="129">
        <f t="shared" si="72"/>
        <v>233.33333333333334</v>
      </c>
      <c r="AG604" s="129">
        <v>34</v>
      </c>
      <c r="AH604" s="233">
        <v>28.5</v>
      </c>
      <c r="AI604" s="203"/>
    </row>
    <row r="605" spans="1:35" x14ac:dyDescent="0.25">
      <c r="A605" s="231" t="s">
        <v>262</v>
      </c>
      <c r="B605" s="232" t="s">
        <v>263</v>
      </c>
      <c r="C605" s="61">
        <v>44614</v>
      </c>
      <c r="D605" s="121" t="str">
        <f t="shared" si="69"/>
        <v>feb-22</v>
      </c>
      <c r="E605" s="277" t="str">
        <f t="shared" si="70"/>
        <v>2022</v>
      </c>
      <c r="F605" s="223">
        <v>0.41666666666666669</v>
      </c>
      <c r="G605" s="224">
        <v>17</v>
      </c>
      <c r="H605" s="224">
        <v>13</v>
      </c>
      <c r="I605" s="224">
        <v>7</v>
      </c>
      <c r="J605" s="224">
        <v>7.2</v>
      </c>
      <c r="K605" s="224">
        <v>7.2</v>
      </c>
      <c r="L605" s="224">
        <v>7.2</v>
      </c>
      <c r="M605" s="124">
        <f t="shared" si="75"/>
        <v>67.924528301886795</v>
      </c>
      <c r="N605" s="225">
        <v>0</v>
      </c>
      <c r="O605" s="225"/>
      <c r="P605" s="266">
        <v>2</v>
      </c>
      <c r="Q605" s="226">
        <v>45</v>
      </c>
      <c r="R605" s="200">
        <v>20</v>
      </c>
      <c r="S605" s="271">
        <v>4.4000000000000004</v>
      </c>
      <c r="T605" s="272">
        <v>0.2</v>
      </c>
      <c r="U605" s="201">
        <v>0.4375</v>
      </c>
      <c r="V605" s="202">
        <v>1</v>
      </c>
      <c r="W605" s="202">
        <v>36</v>
      </c>
      <c r="X605" s="202">
        <v>40</v>
      </c>
      <c r="Y605" s="202">
        <v>0</v>
      </c>
      <c r="Z605" s="202">
        <v>0</v>
      </c>
      <c r="AA605" s="202">
        <v>1</v>
      </c>
      <c r="AB605" s="127">
        <f t="shared" si="73"/>
        <v>33.333333333333329</v>
      </c>
      <c r="AC605" s="202">
        <v>1</v>
      </c>
      <c r="AD605" s="202">
        <v>4</v>
      </c>
      <c r="AE605" s="202">
        <v>7</v>
      </c>
      <c r="AF605" s="129">
        <f t="shared" si="72"/>
        <v>400</v>
      </c>
      <c r="AG605" s="129">
        <v>33</v>
      </c>
      <c r="AH605" s="233">
        <v>89.5</v>
      </c>
      <c r="AI605" s="203"/>
    </row>
    <row r="606" spans="1:35" x14ac:dyDescent="0.25">
      <c r="A606" s="231" t="s">
        <v>264</v>
      </c>
      <c r="B606" s="232" t="s">
        <v>265</v>
      </c>
      <c r="C606" s="61">
        <v>44614</v>
      </c>
      <c r="D606" s="121" t="str">
        <f t="shared" si="69"/>
        <v>feb-22</v>
      </c>
      <c r="E606" s="277" t="str">
        <f t="shared" si="70"/>
        <v>2022</v>
      </c>
      <c r="F606" s="223">
        <v>0.52777777777777779</v>
      </c>
      <c r="G606" s="224">
        <v>16</v>
      </c>
      <c r="H606" s="224">
        <v>13</v>
      </c>
      <c r="I606" s="224">
        <v>7</v>
      </c>
      <c r="J606" s="224">
        <v>5.8</v>
      </c>
      <c r="K606" s="224">
        <v>6.2</v>
      </c>
      <c r="L606" s="224">
        <v>6</v>
      </c>
      <c r="M606" s="124">
        <f t="shared" si="75"/>
        <v>56.60377358490566</v>
      </c>
      <c r="N606" s="225">
        <v>1</v>
      </c>
      <c r="O606" s="225"/>
      <c r="P606" s="266">
        <v>5</v>
      </c>
      <c r="Q606" s="226">
        <v>60</v>
      </c>
      <c r="R606" s="200">
        <v>30</v>
      </c>
      <c r="S606" s="271">
        <v>1.76</v>
      </c>
      <c r="T606" s="272">
        <v>0.4</v>
      </c>
      <c r="U606" s="201">
        <v>0.55208333333333337</v>
      </c>
      <c r="V606" s="202">
        <v>1</v>
      </c>
      <c r="W606" s="202">
        <v>36</v>
      </c>
      <c r="X606" s="202">
        <v>40</v>
      </c>
      <c r="Y606" s="202">
        <v>0</v>
      </c>
      <c r="Z606" s="202">
        <v>0</v>
      </c>
      <c r="AA606" s="202">
        <v>1</v>
      </c>
      <c r="AB606" s="127">
        <f t="shared" si="73"/>
        <v>33.333333333333329</v>
      </c>
      <c r="AC606" s="202">
        <v>38</v>
      </c>
      <c r="AD606" s="202">
        <v>40</v>
      </c>
      <c r="AE606" s="202">
        <v>15</v>
      </c>
      <c r="AF606" s="129">
        <f t="shared" si="72"/>
        <v>3100</v>
      </c>
      <c r="AG606" s="129">
        <v>44</v>
      </c>
      <c r="AH606" s="233">
        <v>51.5</v>
      </c>
      <c r="AI606" s="203"/>
    </row>
    <row r="607" spans="1:35" x14ac:dyDescent="0.25">
      <c r="A607" s="228" t="s">
        <v>266</v>
      </c>
      <c r="B607" s="230" t="s">
        <v>267</v>
      </c>
      <c r="C607" s="61">
        <v>44614</v>
      </c>
      <c r="D607" s="121" t="str">
        <f t="shared" si="69"/>
        <v>feb-22</v>
      </c>
      <c r="E607" s="277" t="str">
        <f t="shared" si="70"/>
        <v>2022</v>
      </c>
      <c r="F607" s="196">
        <v>0.57986111111111105</v>
      </c>
      <c r="G607" s="197">
        <v>19</v>
      </c>
      <c r="H607" s="197">
        <v>13</v>
      </c>
      <c r="I607" s="197">
        <v>7</v>
      </c>
      <c r="J607" s="197">
        <v>6</v>
      </c>
      <c r="K607" s="197">
        <v>6</v>
      </c>
      <c r="L607" s="197">
        <v>6</v>
      </c>
      <c r="M607" s="124">
        <f t="shared" si="75"/>
        <v>56.60377358490566</v>
      </c>
      <c r="N607" s="198">
        <v>0</v>
      </c>
      <c r="O607" s="198"/>
      <c r="P607" s="264">
        <v>2</v>
      </c>
      <c r="Q607" s="199">
        <v>50</v>
      </c>
      <c r="R607" s="200">
        <v>30</v>
      </c>
      <c r="S607" s="271">
        <v>4.4000000000000004</v>
      </c>
      <c r="T607" s="272">
        <v>0</v>
      </c>
      <c r="U607" s="201">
        <v>0.60416666666666663</v>
      </c>
      <c r="V607" s="202">
        <v>1</v>
      </c>
      <c r="W607" s="202">
        <v>36</v>
      </c>
      <c r="X607" s="202">
        <v>40</v>
      </c>
      <c r="Y607" s="202">
        <v>1</v>
      </c>
      <c r="Z607" s="202">
        <v>1</v>
      </c>
      <c r="AA607" s="202">
        <v>0</v>
      </c>
      <c r="AB607" s="127">
        <f t="shared" si="73"/>
        <v>66.666666666666657</v>
      </c>
      <c r="AC607" s="202">
        <v>1</v>
      </c>
      <c r="AD607" s="202">
        <v>6</v>
      </c>
      <c r="AE607" s="202">
        <v>3</v>
      </c>
      <c r="AF607" s="129">
        <f t="shared" si="72"/>
        <v>333.33333333333337</v>
      </c>
      <c r="AG607" s="129">
        <v>34</v>
      </c>
      <c r="AH607" s="233">
        <v>2.2000000000000002</v>
      </c>
      <c r="AI607" s="203"/>
    </row>
    <row r="608" spans="1:35" ht="12.75" x14ac:dyDescent="0.25">
      <c r="A608" s="227" t="s">
        <v>249</v>
      </c>
      <c r="B608" s="229" t="s">
        <v>250</v>
      </c>
      <c r="C608" s="61">
        <v>44641</v>
      </c>
      <c r="D608" s="121" t="str">
        <f t="shared" si="69"/>
        <v>mar-22</v>
      </c>
      <c r="E608" s="277" t="str">
        <f t="shared" si="70"/>
        <v>2022</v>
      </c>
      <c r="F608" s="223">
        <v>0.40277777777777773</v>
      </c>
      <c r="G608" s="224">
        <v>17</v>
      </c>
      <c r="H608" s="224">
        <v>15</v>
      </c>
      <c r="I608" s="224">
        <v>7</v>
      </c>
      <c r="J608" s="224">
        <v>6.2</v>
      </c>
      <c r="K608" s="224">
        <v>6.4</v>
      </c>
      <c r="L608" s="224">
        <v>6.3</v>
      </c>
      <c r="M608" s="124">
        <f t="shared" si="75"/>
        <v>61.764705882352942</v>
      </c>
      <c r="N608" s="225">
        <v>0</v>
      </c>
      <c r="O608" s="225"/>
      <c r="P608" s="266">
        <v>2</v>
      </c>
      <c r="Q608" s="226">
        <v>65</v>
      </c>
      <c r="R608" s="200">
        <v>30</v>
      </c>
      <c r="S608" s="271">
        <v>4.4000000000000004</v>
      </c>
      <c r="T608" s="272">
        <v>0</v>
      </c>
      <c r="U608" s="201">
        <v>0.42430555555555555</v>
      </c>
      <c r="V608" s="202">
        <v>1</v>
      </c>
      <c r="W608" s="202">
        <v>34</v>
      </c>
      <c r="X608" s="202">
        <v>41</v>
      </c>
      <c r="Y608" s="202">
        <v>30</v>
      </c>
      <c r="Z608" s="202">
        <v>13</v>
      </c>
      <c r="AA608" s="202">
        <v>35</v>
      </c>
      <c r="AB608" s="127">
        <f t="shared" si="73"/>
        <v>2600</v>
      </c>
      <c r="AC608" s="202">
        <v>30</v>
      </c>
      <c r="AD608" s="202">
        <v>25</v>
      </c>
      <c r="AE608" s="202">
        <v>27</v>
      </c>
      <c r="AF608" s="129">
        <f t="shared" si="72"/>
        <v>2733.333333333333</v>
      </c>
      <c r="AG608" s="129">
        <v>46</v>
      </c>
      <c r="AH608" s="129">
        <v>632</v>
      </c>
      <c r="AI608" s="203"/>
    </row>
    <row r="609" spans="1:35" ht="12.75" x14ac:dyDescent="0.25">
      <c r="A609" s="227" t="s">
        <v>251</v>
      </c>
      <c r="B609" s="229" t="s">
        <v>252</v>
      </c>
      <c r="C609" s="61">
        <v>44641</v>
      </c>
      <c r="D609" s="121" t="str">
        <f t="shared" si="69"/>
        <v>mar-22</v>
      </c>
      <c r="E609" s="277" t="str">
        <f t="shared" si="70"/>
        <v>2022</v>
      </c>
      <c r="F609" s="223">
        <v>0.44444444444444442</v>
      </c>
      <c r="G609" s="224">
        <v>22</v>
      </c>
      <c r="H609" s="224">
        <v>16</v>
      </c>
      <c r="I609" s="224">
        <v>7</v>
      </c>
      <c r="J609" s="224">
        <v>6.2</v>
      </c>
      <c r="K609" s="224">
        <v>6.2</v>
      </c>
      <c r="L609" s="224">
        <v>6.2</v>
      </c>
      <c r="M609" s="124">
        <f t="shared" si="75"/>
        <v>62</v>
      </c>
      <c r="N609" s="225">
        <v>0</v>
      </c>
      <c r="O609" s="225"/>
      <c r="P609" s="266">
        <v>2</v>
      </c>
      <c r="Q609" s="226">
        <v>75</v>
      </c>
      <c r="R609" s="200">
        <v>40</v>
      </c>
      <c r="S609" s="271">
        <v>8.8000000000000007</v>
      </c>
      <c r="T609" s="272">
        <v>0</v>
      </c>
      <c r="U609" s="201">
        <v>0.46875</v>
      </c>
      <c r="V609" s="202">
        <v>1</v>
      </c>
      <c r="W609" s="202">
        <v>34</v>
      </c>
      <c r="X609" s="202">
        <v>41</v>
      </c>
      <c r="Y609" s="202">
        <v>23</v>
      </c>
      <c r="Z609" s="202">
        <v>16</v>
      </c>
      <c r="AA609" s="202">
        <v>12</v>
      </c>
      <c r="AB609" s="127">
        <f t="shared" si="73"/>
        <v>1700</v>
      </c>
      <c r="AC609" s="202">
        <v>28</v>
      </c>
      <c r="AD609" s="202">
        <v>23</v>
      </c>
      <c r="AE609" s="202">
        <v>20</v>
      </c>
      <c r="AF609" s="129">
        <f t="shared" si="72"/>
        <v>2366.666666666667</v>
      </c>
      <c r="AG609" s="129">
        <v>71</v>
      </c>
      <c r="AH609" s="129">
        <v>678</v>
      </c>
      <c r="AI609" s="203"/>
    </row>
    <row r="610" spans="1:35" ht="12.75" x14ac:dyDescent="0.25">
      <c r="A610" s="227" t="s">
        <v>253</v>
      </c>
      <c r="B610" s="229" t="s">
        <v>254</v>
      </c>
      <c r="C610" s="61">
        <v>44641</v>
      </c>
      <c r="D610" s="121" t="str">
        <f t="shared" si="69"/>
        <v>mar-22</v>
      </c>
      <c r="E610" s="277" t="str">
        <f t="shared" si="70"/>
        <v>2022</v>
      </c>
      <c r="F610" s="223">
        <v>0.53472222222222221</v>
      </c>
      <c r="G610" s="224">
        <v>22</v>
      </c>
      <c r="H610" s="224">
        <v>17</v>
      </c>
      <c r="I610" s="224">
        <v>7</v>
      </c>
      <c r="J610" s="224">
        <v>6.2</v>
      </c>
      <c r="K610" s="224">
        <v>6.2</v>
      </c>
      <c r="L610" s="224">
        <v>6.2</v>
      </c>
      <c r="M610" s="124">
        <f t="shared" si="75"/>
        <v>63.265306122448969</v>
      </c>
      <c r="N610" s="225">
        <v>1</v>
      </c>
      <c r="O610" s="225"/>
      <c r="P610" s="266">
        <v>5</v>
      </c>
      <c r="Q610" s="226">
        <v>65</v>
      </c>
      <c r="R610" s="200">
        <v>40</v>
      </c>
      <c r="S610" s="271">
        <v>4.4000000000000004</v>
      </c>
      <c r="T610" s="272">
        <v>0</v>
      </c>
      <c r="U610" s="201">
        <v>0.55555555555555558</v>
      </c>
      <c r="V610" s="202">
        <v>1</v>
      </c>
      <c r="W610" s="202">
        <v>34</v>
      </c>
      <c r="X610" s="202">
        <v>41</v>
      </c>
      <c r="Y610" s="202">
        <v>68</v>
      </c>
      <c r="Z610" s="202">
        <v>54</v>
      </c>
      <c r="AA610" s="202">
        <v>48</v>
      </c>
      <c r="AB610" s="127">
        <f t="shared" si="73"/>
        <v>5666.6666666666661</v>
      </c>
      <c r="AC610" s="202">
        <v>63</v>
      </c>
      <c r="AD610" s="202">
        <v>59</v>
      </c>
      <c r="AE610" s="202">
        <v>40</v>
      </c>
      <c r="AF610" s="129">
        <f t="shared" si="72"/>
        <v>5400</v>
      </c>
      <c r="AG610" s="129">
        <v>56</v>
      </c>
      <c r="AH610" s="129">
        <v>110</v>
      </c>
      <c r="AI610" s="203"/>
    </row>
    <row r="611" spans="1:35" ht="12.75" x14ac:dyDescent="0.25">
      <c r="A611" s="231" t="s">
        <v>260</v>
      </c>
      <c r="B611" s="232" t="s">
        <v>261</v>
      </c>
      <c r="C611" s="61">
        <v>44642</v>
      </c>
      <c r="D611" s="121" t="str">
        <f t="shared" si="69"/>
        <v>mar-22</v>
      </c>
      <c r="E611" s="277" t="str">
        <f t="shared" si="70"/>
        <v>2022</v>
      </c>
      <c r="F611" s="223">
        <v>0.45833333333333331</v>
      </c>
      <c r="G611" s="224">
        <v>16</v>
      </c>
      <c r="H611" s="224">
        <v>14</v>
      </c>
      <c r="I611" s="224">
        <v>7</v>
      </c>
      <c r="J611" s="224">
        <v>7</v>
      </c>
      <c r="K611" s="224">
        <v>7.2</v>
      </c>
      <c r="L611" s="224">
        <v>7.1</v>
      </c>
      <c r="M611" s="124">
        <f t="shared" si="75"/>
        <v>68.269230769230759</v>
      </c>
      <c r="N611" s="225">
        <v>0</v>
      </c>
      <c r="O611" s="225"/>
      <c r="P611" s="266">
        <v>2</v>
      </c>
      <c r="Q611" s="226">
        <v>60</v>
      </c>
      <c r="R611" s="200">
        <v>30</v>
      </c>
      <c r="S611" s="271">
        <v>4.4000000000000004</v>
      </c>
      <c r="T611" s="272">
        <v>0.2</v>
      </c>
      <c r="U611" s="201">
        <v>0.47916666666666669</v>
      </c>
      <c r="V611" s="202">
        <v>1</v>
      </c>
      <c r="W611" s="202">
        <v>34</v>
      </c>
      <c r="X611" s="202">
        <v>41</v>
      </c>
      <c r="Y611" s="202">
        <v>0</v>
      </c>
      <c r="Z611" s="202">
        <v>0</v>
      </c>
      <c r="AA611" s="202">
        <v>0</v>
      </c>
      <c r="AB611" s="127">
        <f t="shared" si="73"/>
        <v>0</v>
      </c>
      <c r="AC611" s="202">
        <v>14</v>
      </c>
      <c r="AD611" s="202">
        <v>16</v>
      </c>
      <c r="AE611" s="202">
        <v>17</v>
      </c>
      <c r="AF611" s="129">
        <f t="shared" si="72"/>
        <v>1566.6666666666665</v>
      </c>
      <c r="AG611" s="129">
        <v>33</v>
      </c>
      <c r="AH611" s="237">
        <v>20.399999999999999</v>
      </c>
      <c r="AI611" s="203"/>
    </row>
    <row r="612" spans="1:35" ht="12.75" x14ac:dyDescent="0.25">
      <c r="A612" s="231" t="s">
        <v>262</v>
      </c>
      <c r="B612" s="232" t="s">
        <v>263</v>
      </c>
      <c r="C612" s="61">
        <v>44642</v>
      </c>
      <c r="D612" s="121" t="str">
        <f t="shared" si="69"/>
        <v>mar-22</v>
      </c>
      <c r="E612" s="277" t="str">
        <f t="shared" si="70"/>
        <v>2022</v>
      </c>
      <c r="F612" s="223">
        <v>0.39583333333333331</v>
      </c>
      <c r="G612" s="224">
        <v>17</v>
      </c>
      <c r="H612" s="224">
        <v>15</v>
      </c>
      <c r="I612" s="224">
        <v>7</v>
      </c>
      <c r="J612" s="224">
        <v>7</v>
      </c>
      <c r="K612" s="224">
        <v>7</v>
      </c>
      <c r="L612" s="224">
        <v>7</v>
      </c>
      <c r="M612" s="124">
        <f t="shared" si="75"/>
        <v>68.627450980392155</v>
      </c>
      <c r="N612" s="225">
        <v>0</v>
      </c>
      <c r="O612" s="225"/>
      <c r="P612" s="266">
        <v>2</v>
      </c>
      <c r="Q612" s="226">
        <v>50</v>
      </c>
      <c r="R612" s="200">
        <v>20</v>
      </c>
      <c r="S612" s="271">
        <v>1.76</v>
      </c>
      <c r="T612" s="272">
        <v>0.4</v>
      </c>
      <c r="U612" s="201">
        <v>0.43055555555555558</v>
      </c>
      <c r="V612" s="202">
        <v>1</v>
      </c>
      <c r="W612" s="202">
        <v>34</v>
      </c>
      <c r="X612" s="202">
        <v>41</v>
      </c>
      <c r="Y612" s="202">
        <v>0</v>
      </c>
      <c r="Z612" s="202">
        <v>0</v>
      </c>
      <c r="AA612" s="202">
        <v>0</v>
      </c>
      <c r="AB612" s="127">
        <f t="shared" si="73"/>
        <v>0</v>
      </c>
      <c r="AC612" s="202">
        <v>10</v>
      </c>
      <c r="AD612" s="202">
        <v>8</v>
      </c>
      <c r="AE612" s="202">
        <v>15</v>
      </c>
      <c r="AF612" s="129">
        <f t="shared" si="72"/>
        <v>1100</v>
      </c>
      <c r="AG612" s="129">
        <v>35</v>
      </c>
      <c r="AH612" s="129">
        <v>62</v>
      </c>
      <c r="AI612" s="203"/>
    </row>
    <row r="613" spans="1:35" ht="12.75" x14ac:dyDescent="0.25">
      <c r="A613" s="231" t="s">
        <v>264</v>
      </c>
      <c r="B613" s="232" t="s">
        <v>265</v>
      </c>
      <c r="C613" s="61">
        <v>44642</v>
      </c>
      <c r="D613" s="121" t="str">
        <f t="shared" si="69"/>
        <v>mar-22</v>
      </c>
      <c r="E613" s="277" t="str">
        <f t="shared" si="70"/>
        <v>2022</v>
      </c>
      <c r="F613" s="223">
        <v>0.54861111111111105</v>
      </c>
      <c r="G613" s="224">
        <v>21</v>
      </c>
      <c r="H613" s="224">
        <v>14</v>
      </c>
      <c r="I613" s="224">
        <v>7</v>
      </c>
      <c r="J613" s="224">
        <v>5.6</v>
      </c>
      <c r="K613" s="224">
        <v>5.8</v>
      </c>
      <c r="L613" s="224">
        <v>5.7</v>
      </c>
      <c r="M613" s="124">
        <f t="shared" si="75"/>
        <v>54.807692307692314</v>
      </c>
      <c r="N613" s="225">
        <v>0</v>
      </c>
      <c r="O613" s="225"/>
      <c r="P613" s="266">
        <v>2</v>
      </c>
      <c r="Q613" s="226">
        <v>80</v>
      </c>
      <c r="R613" s="200">
        <v>30</v>
      </c>
      <c r="S613" s="271">
        <v>2.64</v>
      </c>
      <c r="T613" s="272">
        <v>1</v>
      </c>
      <c r="U613" s="201">
        <v>0.56597222222222221</v>
      </c>
      <c r="V613" s="202">
        <v>1</v>
      </c>
      <c r="W613" s="202">
        <v>34</v>
      </c>
      <c r="X613" s="202">
        <v>41</v>
      </c>
      <c r="Y613" s="202">
        <v>0</v>
      </c>
      <c r="Z613" s="202">
        <v>0</v>
      </c>
      <c r="AA613" s="202">
        <v>0</v>
      </c>
      <c r="AB613" s="127">
        <f t="shared" si="73"/>
        <v>0</v>
      </c>
      <c r="AC613" s="202">
        <v>42</v>
      </c>
      <c r="AD613" s="202">
        <v>34</v>
      </c>
      <c r="AE613" s="202">
        <v>47</v>
      </c>
      <c r="AF613" s="129">
        <f t="shared" si="72"/>
        <v>4100</v>
      </c>
      <c r="AG613" s="129">
        <v>55</v>
      </c>
      <c r="AH613" s="129">
        <v>52</v>
      </c>
      <c r="AI613" s="203"/>
    </row>
    <row r="614" spans="1:35" ht="12.75" x14ac:dyDescent="0.25">
      <c r="A614" s="228" t="s">
        <v>266</v>
      </c>
      <c r="B614" s="230" t="s">
        <v>267</v>
      </c>
      <c r="C614" s="61">
        <v>44642</v>
      </c>
      <c r="D614" s="121" t="str">
        <f t="shared" si="69"/>
        <v>mar-22</v>
      </c>
      <c r="E614" s="277" t="str">
        <f t="shared" si="70"/>
        <v>2022</v>
      </c>
      <c r="F614" s="196">
        <v>0.59722222222222221</v>
      </c>
      <c r="G614" s="197">
        <v>17</v>
      </c>
      <c r="H614" s="197">
        <v>15</v>
      </c>
      <c r="I614" s="197">
        <v>7</v>
      </c>
      <c r="J614" s="197">
        <v>6</v>
      </c>
      <c r="K614" s="197">
        <v>6</v>
      </c>
      <c r="L614" s="197">
        <v>6</v>
      </c>
      <c r="M614" s="124">
        <f t="shared" si="75"/>
        <v>58.82352941176471</v>
      </c>
      <c r="N614" s="198">
        <v>0</v>
      </c>
      <c r="O614" s="198"/>
      <c r="P614" s="264">
        <v>2</v>
      </c>
      <c r="Q614" s="199">
        <v>45</v>
      </c>
      <c r="R614" s="200">
        <v>20</v>
      </c>
      <c r="S614" s="271">
        <v>4.4000000000000004</v>
      </c>
      <c r="T614" s="272">
        <v>0.2</v>
      </c>
      <c r="U614" s="201">
        <v>0.61805555555555558</v>
      </c>
      <c r="V614" s="202">
        <v>1</v>
      </c>
      <c r="W614" s="202">
        <v>34</v>
      </c>
      <c r="X614" s="202">
        <v>41</v>
      </c>
      <c r="Y614" s="202">
        <v>0</v>
      </c>
      <c r="Z614" s="202">
        <v>1</v>
      </c>
      <c r="AA614" s="202">
        <v>2</v>
      </c>
      <c r="AB614" s="127">
        <f t="shared" si="73"/>
        <v>100</v>
      </c>
      <c r="AC614" s="202">
        <v>14</v>
      </c>
      <c r="AD614" s="202">
        <v>33</v>
      </c>
      <c r="AE614" s="202">
        <v>20</v>
      </c>
      <c r="AF614" s="129">
        <f t="shared" si="72"/>
        <v>2233.333333333333</v>
      </c>
      <c r="AG614" s="129">
        <v>34</v>
      </c>
      <c r="AH614" s="234">
        <v>1.56</v>
      </c>
      <c r="AI614" s="203"/>
    </row>
    <row r="615" spans="1:35" ht="12.75" x14ac:dyDescent="0.25">
      <c r="A615" s="204" t="s">
        <v>280</v>
      </c>
      <c r="B615" s="240" t="s">
        <v>284</v>
      </c>
      <c r="C615" s="61">
        <v>44648</v>
      </c>
      <c r="D615" s="121" t="str">
        <f t="shared" si="69"/>
        <v>mar-22</v>
      </c>
      <c r="E615" s="246" t="str">
        <f>TEXT(D615,"aaaa")</f>
        <v>2022</v>
      </c>
      <c r="F615" s="235">
        <v>0.44444444444444442</v>
      </c>
      <c r="G615" s="236">
        <v>19</v>
      </c>
      <c r="H615" s="236">
        <v>16</v>
      </c>
      <c r="I615" s="236">
        <v>8</v>
      </c>
      <c r="J615" s="236">
        <v>7.8</v>
      </c>
      <c r="K615" s="236">
        <v>7.2</v>
      </c>
      <c r="L615" s="236">
        <v>7.5</v>
      </c>
      <c r="M615" s="124">
        <f t="shared" si="75"/>
        <v>75</v>
      </c>
      <c r="N615" s="238">
        <v>3</v>
      </c>
      <c r="O615" s="238"/>
      <c r="P615" s="267">
        <v>15</v>
      </c>
      <c r="Q615" s="239">
        <v>125</v>
      </c>
      <c r="R615" s="214">
        <v>90</v>
      </c>
      <c r="S615" s="273">
        <v>4.4000000000000004</v>
      </c>
      <c r="T615" s="270">
        <v>0.6</v>
      </c>
      <c r="U615" s="215">
        <v>0.4826388888888889</v>
      </c>
      <c r="V615" s="65">
        <v>1</v>
      </c>
      <c r="W615" s="65">
        <v>34</v>
      </c>
      <c r="X615" s="65">
        <v>41</v>
      </c>
      <c r="Y615" s="65">
        <v>13</v>
      </c>
      <c r="Z615" s="65">
        <v>46</v>
      </c>
      <c r="AA615" s="65">
        <v>102</v>
      </c>
      <c r="AB615" s="127">
        <f t="shared" si="73"/>
        <v>5366.6666666666661</v>
      </c>
      <c r="AC615" s="65">
        <v>7</v>
      </c>
      <c r="AD615" s="65">
        <v>26</v>
      </c>
      <c r="AE615" s="65">
        <v>41</v>
      </c>
      <c r="AF615" s="129">
        <f t="shared" si="72"/>
        <v>2466.666666666667</v>
      </c>
      <c r="AG615" s="129">
        <v>149</v>
      </c>
      <c r="AH615" s="129">
        <v>730</v>
      </c>
      <c r="AI615" s="115"/>
    </row>
    <row r="616" spans="1:35" ht="12.75" x14ac:dyDescent="0.25">
      <c r="A616" s="204" t="s">
        <v>281</v>
      </c>
      <c r="B616" s="240" t="s">
        <v>285</v>
      </c>
      <c r="C616" s="61">
        <v>44648</v>
      </c>
      <c r="D616" s="121" t="str">
        <f t="shared" ref="D616:D674" si="76">TEXT(C616,"mmm-aa")</f>
        <v>mar-22</v>
      </c>
      <c r="E616" s="246" t="str">
        <f>TEXT(D616,"aaaa")</f>
        <v>2022</v>
      </c>
      <c r="F616" s="235">
        <v>0.57291666666666663</v>
      </c>
      <c r="G616" s="236">
        <v>21</v>
      </c>
      <c r="H616" s="236">
        <v>17</v>
      </c>
      <c r="I616" s="236">
        <v>7</v>
      </c>
      <c r="J616" s="236">
        <v>7.2</v>
      </c>
      <c r="K616" s="236">
        <v>7.2</v>
      </c>
      <c r="L616" s="236">
        <v>7.2</v>
      </c>
      <c r="M616" s="124">
        <f t="shared" si="75"/>
        <v>73.469387755102034</v>
      </c>
      <c r="N616" s="238">
        <v>0</v>
      </c>
      <c r="O616" s="238"/>
      <c r="P616" s="267">
        <v>2</v>
      </c>
      <c r="Q616" s="239">
        <v>100</v>
      </c>
      <c r="R616" s="214">
        <v>50</v>
      </c>
      <c r="S616" s="273">
        <v>2.64</v>
      </c>
      <c r="T616" s="270">
        <v>0.2</v>
      </c>
      <c r="U616" s="215">
        <v>0.60416666666666663</v>
      </c>
      <c r="V616" s="65">
        <v>1</v>
      </c>
      <c r="W616" s="65">
        <v>34</v>
      </c>
      <c r="X616" s="65">
        <v>41</v>
      </c>
      <c r="Y616" s="65">
        <v>16</v>
      </c>
      <c r="Z616" s="65">
        <v>15</v>
      </c>
      <c r="AA616" s="65">
        <v>16</v>
      </c>
      <c r="AB616" s="127">
        <f t="shared" si="73"/>
        <v>1566.6666666666665</v>
      </c>
      <c r="AC616" s="65">
        <v>23</v>
      </c>
      <c r="AD616" s="65">
        <v>25</v>
      </c>
      <c r="AE616" s="65">
        <v>20</v>
      </c>
      <c r="AF616" s="129">
        <f t="shared" si="72"/>
        <v>2266.666666666667</v>
      </c>
      <c r="AG616" s="129">
        <v>81</v>
      </c>
      <c r="AH616" s="129">
        <v>1568</v>
      </c>
      <c r="AI616" s="115"/>
    </row>
    <row r="617" spans="1:35" ht="12.75" x14ac:dyDescent="0.25">
      <c r="A617" s="204" t="s">
        <v>282</v>
      </c>
      <c r="B617" s="240" t="s">
        <v>286</v>
      </c>
      <c r="C617" s="61">
        <v>44649</v>
      </c>
      <c r="D617" s="121" t="str">
        <f t="shared" si="76"/>
        <v>mar-22</v>
      </c>
      <c r="E617" s="246" t="str">
        <f>TEXT(D617,"aaaa")</f>
        <v>2022</v>
      </c>
      <c r="F617" s="235">
        <v>0.45833333333333331</v>
      </c>
      <c r="G617" s="236">
        <v>22</v>
      </c>
      <c r="H617" s="236">
        <v>15</v>
      </c>
      <c r="I617" s="236">
        <v>9</v>
      </c>
      <c r="J617" s="236">
        <v>8.4</v>
      </c>
      <c r="K617" s="236">
        <v>8.1999999999999993</v>
      </c>
      <c r="L617" s="236">
        <v>8.3000000000000007</v>
      </c>
      <c r="M617" s="124">
        <f t="shared" si="75"/>
        <v>81.37254901960786</v>
      </c>
      <c r="N617" s="238">
        <v>0</v>
      </c>
      <c r="O617" s="238"/>
      <c r="P617" s="267">
        <v>2</v>
      </c>
      <c r="Q617" s="239">
        <v>70</v>
      </c>
      <c r="R617" s="214">
        <v>30</v>
      </c>
      <c r="S617" s="273">
        <v>1.76</v>
      </c>
      <c r="T617" s="270">
        <v>1</v>
      </c>
      <c r="U617" s="215">
        <v>0.49305555555555558</v>
      </c>
      <c r="V617" s="65">
        <v>1</v>
      </c>
      <c r="W617" s="65">
        <v>34</v>
      </c>
      <c r="X617" s="65">
        <v>41</v>
      </c>
      <c r="Y617" s="65">
        <v>2</v>
      </c>
      <c r="Z617" s="65">
        <v>1</v>
      </c>
      <c r="AA617" s="65">
        <v>0</v>
      </c>
      <c r="AB617" s="127">
        <f t="shared" si="73"/>
        <v>100</v>
      </c>
      <c r="AC617" s="65">
        <v>6</v>
      </c>
      <c r="AD617" s="65">
        <v>6</v>
      </c>
      <c r="AE617" s="65">
        <v>6</v>
      </c>
      <c r="AF617" s="129">
        <f t="shared" si="72"/>
        <v>600</v>
      </c>
      <c r="AG617" s="129">
        <v>59</v>
      </c>
      <c r="AH617" s="129">
        <v>807</v>
      </c>
      <c r="AI617" s="115"/>
    </row>
    <row r="618" spans="1:35" ht="12.75" x14ac:dyDescent="0.25">
      <c r="A618" s="204" t="s">
        <v>283</v>
      </c>
      <c r="B618" s="240" t="s">
        <v>306</v>
      </c>
      <c r="C618" s="61">
        <v>44649</v>
      </c>
      <c r="D618" s="121" t="str">
        <f t="shared" si="76"/>
        <v>mar-22</v>
      </c>
      <c r="E618" s="246" t="str">
        <f>TEXT(D618,"aaaa")</f>
        <v>2022</v>
      </c>
      <c r="F618" s="235">
        <v>0.5625</v>
      </c>
      <c r="G618" s="236">
        <v>26</v>
      </c>
      <c r="H618" s="236">
        <v>18</v>
      </c>
      <c r="I618" s="236">
        <v>8.5</v>
      </c>
      <c r="J618" s="236">
        <v>7.4</v>
      </c>
      <c r="K618" s="236">
        <v>7.4</v>
      </c>
      <c r="L618" s="236">
        <v>7.4</v>
      </c>
      <c r="M618" s="124">
        <f t="shared" si="75"/>
        <v>77.083333333333343</v>
      </c>
      <c r="N618" s="238">
        <v>0</v>
      </c>
      <c r="O618" s="238"/>
      <c r="P618" s="267">
        <v>2</v>
      </c>
      <c r="Q618" s="239">
        <v>85</v>
      </c>
      <c r="R618" s="214">
        <v>50</v>
      </c>
      <c r="S618" s="273">
        <v>4.4000000000000004</v>
      </c>
      <c r="T618" s="270">
        <v>0.6</v>
      </c>
      <c r="U618" s="215">
        <v>0.59027777777777779</v>
      </c>
      <c r="V618" s="65">
        <v>1</v>
      </c>
      <c r="W618" s="65">
        <v>34</v>
      </c>
      <c r="X618" s="65">
        <v>41</v>
      </c>
      <c r="Y618" s="65">
        <v>7</v>
      </c>
      <c r="Z618" s="65">
        <v>9</v>
      </c>
      <c r="AA618" s="65">
        <v>4</v>
      </c>
      <c r="AB618" s="127">
        <f t="shared" si="73"/>
        <v>666.66666666666674</v>
      </c>
      <c r="AC618" s="65">
        <v>9</v>
      </c>
      <c r="AD618" s="65">
        <v>10</v>
      </c>
      <c r="AE618" s="65">
        <v>16</v>
      </c>
      <c r="AF618" s="129">
        <f t="shared" si="72"/>
        <v>1166.6666666666665</v>
      </c>
      <c r="AG618" s="129">
        <v>89</v>
      </c>
      <c r="AH618" s="129">
        <v>938</v>
      </c>
      <c r="AI618" s="115"/>
    </row>
    <row r="619" spans="1:35" ht="12.75" x14ac:dyDescent="0.25">
      <c r="A619" s="227" t="s">
        <v>249</v>
      </c>
      <c r="B619" s="229" t="s">
        <v>250</v>
      </c>
      <c r="C619" s="61">
        <v>44669</v>
      </c>
      <c r="D619" s="121" t="str">
        <f t="shared" si="76"/>
        <v>abr-22</v>
      </c>
      <c r="E619" s="246" t="str">
        <f t="shared" ref="E619:E640" si="77">TEXT(D619,"aaaa")</f>
        <v>2022</v>
      </c>
      <c r="F619" s="223">
        <v>0.40277777777777773</v>
      </c>
      <c r="G619" s="224">
        <v>19</v>
      </c>
      <c r="H619" s="224">
        <v>14</v>
      </c>
      <c r="I619" s="224">
        <v>7</v>
      </c>
      <c r="J619" s="224">
        <v>5.6</v>
      </c>
      <c r="K619" s="224">
        <v>5.4</v>
      </c>
      <c r="L619" s="224">
        <v>5.5</v>
      </c>
      <c r="M619" s="124">
        <f t="shared" si="75"/>
        <v>52.884615384615387</v>
      </c>
      <c r="N619" s="225">
        <v>3</v>
      </c>
      <c r="O619" s="225"/>
      <c r="P619" s="266">
        <v>15</v>
      </c>
      <c r="Q619" s="226">
        <v>55</v>
      </c>
      <c r="R619" s="200">
        <v>30</v>
      </c>
      <c r="S619" s="271">
        <v>4.4000000000000004</v>
      </c>
      <c r="T619" s="272">
        <v>0.2</v>
      </c>
      <c r="U619" s="201">
        <v>0.43055555555555558</v>
      </c>
      <c r="V619" s="202">
        <v>1</v>
      </c>
      <c r="W619" s="202">
        <v>33</v>
      </c>
      <c r="X619" s="202">
        <v>41</v>
      </c>
      <c r="Y619" s="202">
        <v>33</v>
      </c>
      <c r="Z619" s="202">
        <v>54</v>
      </c>
      <c r="AA619" s="202">
        <v>48</v>
      </c>
      <c r="AB619" s="127">
        <f t="shared" si="73"/>
        <v>4500</v>
      </c>
      <c r="AC619" s="202">
        <v>50</v>
      </c>
      <c r="AD619" s="202">
        <v>30</v>
      </c>
      <c r="AE619" s="202">
        <v>39</v>
      </c>
      <c r="AF619" s="129">
        <f t="shared" si="72"/>
        <v>3966.6666666666665</v>
      </c>
      <c r="AG619" s="129">
        <v>46</v>
      </c>
      <c r="AH619" s="129">
        <v>585</v>
      </c>
      <c r="AI619" s="203"/>
    </row>
    <row r="620" spans="1:35" ht="12.75" x14ac:dyDescent="0.25">
      <c r="A620" s="227" t="s">
        <v>251</v>
      </c>
      <c r="B620" s="229" t="s">
        <v>252</v>
      </c>
      <c r="C620" s="61">
        <v>44669</v>
      </c>
      <c r="D620" s="121" t="str">
        <f t="shared" si="76"/>
        <v>abr-22</v>
      </c>
      <c r="E620" s="246" t="str">
        <f t="shared" si="77"/>
        <v>2022</v>
      </c>
      <c r="F620" s="223">
        <v>0.44444444444444442</v>
      </c>
      <c r="G620" s="224">
        <v>20</v>
      </c>
      <c r="H620" s="224">
        <v>14</v>
      </c>
      <c r="I620" s="224">
        <v>7</v>
      </c>
      <c r="J620" s="224">
        <v>5.8</v>
      </c>
      <c r="K620" s="211" t="s">
        <v>302</v>
      </c>
      <c r="L620" s="224">
        <v>6</v>
      </c>
      <c r="M620" s="124">
        <f t="shared" si="75"/>
        <v>57.692307692307686</v>
      </c>
      <c r="N620" s="225">
        <v>2</v>
      </c>
      <c r="O620" s="225"/>
      <c r="P620" s="266">
        <v>10</v>
      </c>
      <c r="Q620" s="226">
        <v>70</v>
      </c>
      <c r="R620" s="200">
        <v>40</v>
      </c>
      <c r="S620" s="271">
        <v>8.08</v>
      </c>
      <c r="T620" s="272">
        <v>0.2</v>
      </c>
      <c r="U620" s="201">
        <v>0.46875</v>
      </c>
      <c r="V620" s="202">
        <v>1</v>
      </c>
      <c r="W620" s="202">
        <v>33</v>
      </c>
      <c r="X620" s="202">
        <v>41</v>
      </c>
      <c r="Y620" s="202">
        <v>38</v>
      </c>
      <c r="Z620" s="202">
        <v>27</v>
      </c>
      <c r="AA620" s="202">
        <v>58</v>
      </c>
      <c r="AB620" s="127">
        <f t="shared" si="73"/>
        <v>4100</v>
      </c>
      <c r="AC620" s="202">
        <v>53</v>
      </c>
      <c r="AD620" s="202">
        <v>38</v>
      </c>
      <c r="AE620" s="202">
        <v>38</v>
      </c>
      <c r="AF620" s="129">
        <f t="shared" si="72"/>
        <v>4300</v>
      </c>
      <c r="AG620" s="129">
        <v>71</v>
      </c>
      <c r="AH620" s="129">
        <v>531</v>
      </c>
      <c r="AI620" s="203"/>
    </row>
    <row r="621" spans="1:35" ht="12.75" x14ac:dyDescent="0.25">
      <c r="A621" s="227" t="s">
        <v>253</v>
      </c>
      <c r="B621" s="229" t="s">
        <v>254</v>
      </c>
      <c r="C621" s="61">
        <v>44669</v>
      </c>
      <c r="D621" s="121" t="str">
        <f t="shared" si="76"/>
        <v>abr-22</v>
      </c>
      <c r="E621" s="246" t="str">
        <f t="shared" si="77"/>
        <v>2022</v>
      </c>
      <c r="F621" s="223">
        <v>0.51388888888888895</v>
      </c>
      <c r="G621" s="224">
        <v>21</v>
      </c>
      <c r="H621" s="224">
        <v>15</v>
      </c>
      <c r="I621" s="224">
        <v>7</v>
      </c>
      <c r="J621" s="224">
        <v>5.8</v>
      </c>
      <c r="K621" s="224">
        <v>6</v>
      </c>
      <c r="L621" s="224">
        <v>5.9</v>
      </c>
      <c r="M621" s="124">
        <f t="shared" si="75"/>
        <v>57.843137254901968</v>
      </c>
      <c r="N621" s="225">
        <v>2</v>
      </c>
      <c r="O621" s="225"/>
      <c r="P621" s="266">
        <v>10</v>
      </c>
      <c r="Q621" s="226">
        <v>60</v>
      </c>
      <c r="R621" s="200">
        <v>20</v>
      </c>
      <c r="S621" s="271">
        <v>4.4000000000000004</v>
      </c>
      <c r="T621" s="272">
        <v>0.2</v>
      </c>
      <c r="U621" s="201">
        <v>0.52430555555555558</v>
      </c>
      <c r="V621" s="202">
        <v>1</v>
      </c>
      <c r="W621" s="202">
        <v>33</v>
      </c>
      <c r="X621" s="202">
        <v>41</v>
      </c>
      <c r="Y621" s="202">
        <v>8</v>
      </c>
      <c r="Z621" s="202">
        <v>5</v>
      </c>
      <c r="AA621" s="202">
        <v>9</v>
      </c>
      <c r="AB621" s="127">
        <f t="shared" si="73"/>
        <v>733.33333333333326</v>
      </c>
      <c r="AC621" s="202">
        <v>17</v>
      </c>
      <c r="AD621" s="202">
        <v>42</v>
      </c>
      <c r="AE621" s="202">
        <v>38</v>
      </c>
      <c r="AF621" s="129">
        <f t="shared" si="72"/>
        <v>3233.3333333333335</v>
      </c>
      <c r="AG621" s="129">
        <v>48</v>
      </c>
      <c r="AH621" s="129">
        <v>100</v>
      </c>
      <c r="AI621" s="203"/>
    </row>
    <row r="622" spans="1:35" ht="12.75" x14ac:dyDescent="0.25">
      <c r="A622" s="231" t="s">
        <v>260</v>
      </c>
      <c r="B622" s="232" t="s">
        <v>261</v>
      </c>
      <c r="C622" s="61">
        <v>44670</v>
      </c>
      <c r="D622" s="121" t="str">
        <f t="shared" si="76"/>
        <v>abr-22</v>
      </c>
      <c r="E622" s="246" t="str">
        <f t="shared" si="77"/>
        <v>2022</v>
      </c>
      <c r="F622" s="223">
        <v>0.46527777777777773</v>
      </c>
      <c r="G622" s="224">
        <v>18</v>
      </c>
      <c r="H622" s="224">
        <v>19</v>
      </c>
      <c r="I622" s="224">
        <v>7</v>
      </c>
      <c r="J622" s="224">
        <v>5.6</v>
      </c>
      <c r="K622" s="224">
        <v>5.8</v>
      </c>
      <c r="L622" s="224">
        <v>5.7</v>
      </c>
      <c r="M622" s="124">
        <f t="shared" si="75"/>
        <v>60.638297872340431</v>
      </c>
      <c r="N622" s="225">
        <v>0</v>
      </c>
      <c r="O622" s="225"/>
      <c r="P622" s="266">
        <v>2</v>
      </c>
      <c r="Q622" s="226">
        <v>45</v>
      </c>
      <c r="R622" s="200">
        <v>20</v>
      </c>
      <c r="S622" s="271">
        <v>2.64</v>
      </c>
      <c r="T622" s="272">
        <v>0.2</v>
      </c>
      <c r="U622" s="201">
        <v>0.4861111111111111</v>
      </c>
      <c r="V622" s="202">
        <v>1</v>
      </c>
      <c r="W622" s="202">
        <v>33</v>
      </c>
      <c r="X622" s="202">
        <v>41</v>
      </c>
      <c r="Y622" s="202">
        <v>0</v>
      </c>
      <c r="Z622" s="202">
        <v>3</v>
      </c>
      <c r="AA622" s="202">
        <v>3</v>
      </c>
      <c r="AB622" s="127">
        <f t="shared" si="73"/>
        <v>200</v>
      </c>
      <c r="AC622" s="202">
        <v>60</v>
      </c>
      <c r="AD622" s="202">
        <v>33</v>
      </c>
      <c r="AE622" s="202">
        <v>38</v>
      </c>
      <c r="AF622" s="129">
        <f t="shared" si="72"/>
        <v>4366.6666666666661</v>
      </c>
      <c r="AG622" s="129">
        <v>37</v>
      </c>
      <c r="AH622" s="129">
        <v>20</v>
      </c>
      <c r="AI622" s="203"/>
    </row>
    <row r="623" spans="1:35" ht="12.75" x14ac:dyDescent="0.25">
      <c r="A623" s="231" t="s">
        <v>262</v>
      </c>
      <c r="B623" s="232" t="s">
        <v>263</v>
      </c>
      <c r="C623" s="61">
        <v>44670</v>
      </c>
      <c r="D623" s="121" t="str">
        <f t="shared" si="76"/>
        <v>abr-22</v>
      </c>
      <c r="E623" s="246" t="str">
        <f t="shared" si="77"/>
        <v>2022</v>
      </c>
      <c r="F623" s="210">
        <v>0.40277777777777773</v>
      </c>
      <c r="G623" s="224">
        <v>19</v>
      </c>
      <c r="H623" s="224">
        <v>15</v>
      </c>
      <c r="I623" s="224">
        <v>7</v>
      </c>
      <c r="J623" s="224">
        <v>6.8</v>
      </c>
      <c r="K623" s="224">
        <v>6.4</v>
      </c>
      <c r="L623" s="224">
        <v>6.6</v>
      </c>
      <c r="M623" s="124">
        <f t="shared" si="75"/>
        <v>64.705882352941174</v>
      </c>
      <c r="N623" s="225">
        <v>0</v>
      </c>
      <c r="O623" s="225"/>
      <c r="P623" s="266">
        <v>2</v>
      </c>
      <c r="Q623" s="226">
        <v>40</v>
      </c>
      <c r="R623" s="200">
        <v>30</v>
      </c>
      <c r="S623" s="271">
        <v>1.76</v>
      </c>
      <c r="T623" s="272">
        <v>0.6</v>
      </c>
      <c r="U623" s="201">
        <v>0.4236111111111111</v>
      </c>
      <c r="V623" s="202">
        <v>1</v>
      </c>
      <c r="W623" s="202">
        <v>33</v>
      </c>
      <c r="X623" s="202">
        <v>41</v>
      </c>
      <c r="Y623" s="202">
        <v>0</v>
      </c>
      <c r="Z623" s="202">
        <v>0</v>
      </c>
      <c r="AA623" s="202">
        <v>0</v>
      </c>
      <c r="AB623" s="127">
        <f t="shared" si="73"/>
        <v>0</v>
      </c>
      <c r="AC623" s="202">
        <v>7</v>
      </c>
      <c r="AD623" s="202">
        <v>3</v>
      </c>
      <c r="AE623" s="202">
        <v>1</v>
      </c>
      <c r="AF623" s="129">
        <f t="shared" si="72"/>
        <v>366.66666666666663</v>
      </c>
      <c r="AG623" s="129">
        <v>34</v>
      </c>
      <c r="AH623" s="129">
        <v>43</v>
      </c>
      <c r="AI623" s="203"/>
    </row>
    <row r="624" spans="1:35" ht="12.75" x14ac:dyDescent="0.25">
      <c r="A624" s="231" t="s">
        <v>264</v>
      </c>
      <c r="B624" s="232" t="s">
        <v>265</v>
      </c>
      <c r="C624" s="61">
        <v>44670</v>
      </c>
      <c r="D624" s="121" t="str">
        <f t="shared" si="76"/>
        <v>abr-22</v>
      </c>
      <c r="E624" s="246" t="str">
        <f t="shared" si="77"/>
        <v>2022</v>
      </c>
      <c r="F624" s="223">
        <v>0.54861111111111105</v>
      </c>
      <c r="G624" s="224">
        <v>17</v>
      </c>
      <c r="H624" s="224">
        <v>14</v>
      </c>
      <c r="I624" s="224">
        <v>7</v>
      </c>
      <c r="J624" s="224">
        <v>5.2</v>
      </c>
      <c r="K624" s="224">
        <v>5</v>
      </c>
      <c r="L624" s="224">
        <v>5.0999999999999996</v>
      </c>
      <c r="M624" s="124">
        <f t="shared" si="75"/>
        <v>49.038461538461533</v>
      </c>
      <c r="N624" s="225">
        <v>0</v>
      </c>
      <c r="O624" s="225"/>
      <c r="P624" s="266">
        <v>2</v>
      </c>
      <c r="Q624" s="226">
        <v>55</v>
      </c>
      <c r="R624" s="200">
        <v>30</v>
      </c>
      <c r="S624" s="271">
        <v>2.64</v>
      </c>
      <c r="T624" s="272">
        <v>0.6</v>
      </c>
      <c r="U624" s="201">
        <v>0.69444444444444453</v>
      </c>
      <c r="V624" s="202">
        <v>1</v>
      </c>
      <c r="W624" s="202">
        <v>33</v>
      </c>
      <c r="X624" s="202">
        <v>41</v>
      </c>
      <c r="Y624" s="202">
        <v>1</v>
      </c>
      <c r="Z624" s="202">
        <v>0</v>
      </c>
      <c r="AA624" s="202">
        <v>2</v>
      </c>
      <c r="AB624" s="127">
        <f t="shared" si="73"/>
        <v>100</v>
      </c>
      <c r="AC624" s="202">
        <v>38</v>
      </c>
      <c r="AD624" s="202">
        <v>33</v>
      </c>
      <c r="AE624" s="202">
        <v>26</v>
      </c>
      <c r="AF624" s="129">
        <f t="shared" ref="AF624:AF679" si="78">IF($V624&lt;&gt;"",((AC624+AD624+AE624)/3)*100/$V624,"")</f>
        <v>3233.3333333333335</v>
      </c>
      <c r="AG624" s="129">
        <v>51</v>
      </c>
      <c r="AH624" s="129">
        <v>48</v>
      </c>
      <c r="AI624" s="203"/>
    </row>
    <row r="625" spans="1:35" ht="12.75" x14ac:dyDescent="0.25">
      <c r="A625" s="228" t="s">
        <v>266</v>
      </c>
      <c r="B625" s="230" t="s">
        <v>267</v>
      </c>
      <c r="C625" s="61">
        <v>44670</v>
      </c>
      <c r="D625" s="121" t="str">
        <f t="shared" si="76"/>
        <v>abr-22</v>
      </c>
      <c r="E625" s="246" t="str">
        <f t="shared" si="77"/>
        <v>2022</v>
      </c>
      <c r="F625" s="196">
        <v>0.59722222222222221</v>
      </c>
      <c r="G625" s="197">
        <v>19</v>
      </c>
      <c r="H625" s="197">
        <v>14</v>
      </c>
      <c r="I625" s="197">
        <v>7</v>
      </c>
      <c r="J625" s="197">
        <v>5</v>
      </c>
      <c r="K625" s="197">
        <v>5</v>
      </c>
      <c r="L625" s="197">
        <v>5</v>
      </c>
      <c r="M625" s="124">
        <f t="shared" si="75"/>
        <v>48.076923076923073</v>
      </c>
      <c r="N625" s="198">
        <v>0</v>
      </c>
      <c r="O625" s="198"/>
      <c r="P625" s="264">
        <v>2</v>
      </c>
      <c r="Q625" s="199">
        <v>45</v>
      </c>
      <c r="R625" s="200">
        <v>20</v>
      </c>
      <c r="S625" s="271">
        <v>1.76</v>
      </c>
      <c r="T625" s="272">
        <v>0.2</v>
      </c>
      <c r="U625" s="201">
        <v>0.61805555555555558</v>
      </c>
      <c r="V625" s="202">
        <v>1</v>
      </c>
      <c r="W625" s="202">
        <v>33</v>
      </c>
      <c r="X625" s="202">
        <v>41</v>
      </c>
      <c r="Y625" s="202">
        <v>1</v>
      </c>
      <c r="Z625" s="202">
        <v>1</v>
      </c>
      <c r="AA625" s="202">
        <v>1</v>
      </c>
      <c r="AB625" s="127">
        <f t="shared" si="73"/>
        <v>100</v>
      </c>
      <c r="AC625" s="202">
        <v>19</v>
      </c>
      <c r="AD625" s="202">
        <v>23</v>
      </c>
      <c r="AE625" s="202">
        <v>16</v>
      </c>
      <c r="AF625" s="129">
        <f t="shared" si="78"/>
        <v>1933.3333333333333</v>
      </c>
      <c r="AG625" s="129">
        <v>38</v>
      </c>
      <c r="AH625" s="129">
        <v>1.4</v>
      </c>
      <c r="AI625" s="203"/>
    </row>
    <row r="626" spans="1:35" ht="12.75" x14ac:dyDescent="0.25">
      <c r="A626" s="204" t="s">
        <v>280</v>
      </c>
      <c r="B626" s="118" t="s">
        <v>284</v>
      </c>
      <c r="C626" s="61">
        <v>44678</v>
      </c>
      <c r="D626" s="121" t="str">
        <f t="shared" si="76"/>
        <v>abr-22</v>
      </c>
      <c r="E626" s="246" t="str">
        <f t="shared" si="77"/>
        <v>2022</v>
      </c>
      <c r="F626" s="210">
        <v>0.45833333333333331</v>
      </c>
      <c r="G626" s="211">
        <v>25</v>
      </c>
      <c r="H626" s="211">
        <v>18</v>
      </c>
      <c r="I626" s="211">
        <v>7</v>
      </c>
      <c r="J626" s="211">
        <v>6.8</v>
      </c>
      <c r="K626" s="211">
        <v>6.8</v>
      </c>
      <c r="L626" s="211">
        <v>6.8</v>
      </c>
      <c r="M626" s="124">
        <f t="shared" si="75"/>
        <v>70.833333333333343</v>
      </c>
      <c r="N626" s="212"/>
      <c r="O626" s="212">
        <v>8</v>
      </c>
      <c r="P626" s="265">
        <v>80</v>
      </c>
      <c r="Q626" s="213">
        <v>105</v>
      </c>
      <c r="R626" s="214">
        <v>60</v>
      </c>
      <c r="S626" s="273">
        <v>4.4000000000000004</v>
      </c>
      <c r="T626" s="270">
        <v>0.6</v>
      </c>
      <c r="U626" s="215">
        <v>0.47916666666666669</v>
      </c>
      <c r="V626" s="65">
        <v>1</v>
      </c>
      <c r="W626" s="65">
        <v>34</v>
      </c>
      <c r="X626" s="65">
        <v>42</v>
      </c>
      <c r="Y626" s="65">
        <v>84</v>
      </c>
      <c r="Z626" s="65">
        <v>77</v>
      </c>
      <c r="AA626" s="65">
        <v>69</v>
      </c>
      <c r="AB626" s="127">
        <f t="shared" si="73"/>
        <v>7666.666666666667</v>
      </c>
      <c r="AC626" s="65">
        <v>40</v>
      </c>
      <c r="AD626" s="65">
        <v>31</v>
      </c>
      <c r="AE626" s="65">
        <v>54</v>
      </c>
      <c r="AF626" s="129">
        <f t="shared" si="78"/>
        <v>4166.6666666666661</v>
      </c>
      <c r="AG626" s="129">
        <v>124</v>
      </c>
      <c r="AH626" s="129">
        <v>1764</v>
      </c>
      <c r="AI626" s="115"/>
    </row>
    <row r="627" spans="1:35" ht="12.75" x14ac:dyDescent="0.25">
      <c r="A627" s="204" t="s">
        <v>281</v>
      </c>
      <c r="B627" s="118" t="s">
        <v>285</v>
      </c>
      <c r="C627" s="61">
        <v>44678</v>
      </c>
      <c r="D627" s="121" t="str">
        <f t="shared" si="76"/>
        <v>abr-22</v>
      </c>
      <c r="E627" s="246" t="str">
        <f t="shared" si="77"/>
        <v>2022</v>
      </c>
      <c r="F627" s="210">
        <v>0.54166666666666663</v>
      </c>
      <c r="G627" s="211">
        <v>26</v>
      </c>
      <c r="H627" s="211">
        <v>20</v>
      </c>
      <c r="I627" s="211">
        <v>7.5</v>
      </c>
      <c r="J627" s="211">
        <v>6.6</v>
      </c>
      <c r="K627" s="211">
        <v>6.8</v>
      </c>
      <c r="L627" s="211">
        <v>6.7</v>
      </c>
      <c r="M627" s="124">
        <f t="shared" si="75"/>
        <v>72.826086956521749</v>
      </c>
      <c r="N627" s="212">
        <v>0</v>
      </c>
      <c r="O627" s="212"/>
      <c r="P627" s="265">
        <v>2</v>
      </c>
      <c r="Q627" s="213">
        <v>125</v>
      </c>
      <c r="R627" s="214">
        <v>60</v>
      </c>
      <c r="S627" s="273">
        <v>4.4000000000000004</v>
      </c>
      <c r="T627" s="270">
        <v>0.2</v>
      </c>
      <c r="U627" s="215">
        <v>0.15277777777777776</v>
      </c>
      <c r="V627" s="65">
        <v>1</v>
      </c>
      <c r="W627" s="65">
        <v>34</v>
      </c>
      <c r="X627" s="65">
        <v>42</v>
      </c>
      <c r="Y627" s="65">
        <v>17</v>
      </c>
      <c r="Z627" s="65">
        <v>5</v>
      </c>
      <c r="AA627" s="65">
        <v>7</v>
      </c>
      <c r="AB627" s="127">
        <f t="shared" si="73"/>
        <v>966.66666666666663</v>
      </c>
      <c r="AC627" s="65">
        <v>10</v>
      </c>
      <c r="AD627" s="65">
        <v>8</v>
      </c>
      <c r="AE627" s="65">
        <v>13</v>
      </c>
      <c r="AF627" s="129">
        <f t="shared" si="78"/>
        <v>1033.3333333333335</v>
      </c>
      <c r="AG627" s="129">
        <v>96</v>
      </c>
      <c r="AH627" s="129">
        <v>1400</v>
      </c>
      <c r="AI627" s="115"/>
    </row>
    <row r="628" spans="1:35" ht="12.75" x14ac:dyDescent="0.25">
      <c r="A628" s="204" t="s">
        <v>282</v>
      </c>
      <c r="B628" s="118" t="s">
        <v>286</v>
      </c>
      <c r="C628" s="61">
        <v>44677</v>
      </c>
      <c r="D628" s="121" t="str">
        <f t="shared" si="76"/>
        <v>abr-22</v>
      </c>
      <c r="E628" s="246" t="str">
        <f t="shared" si="77"/>
        <v>2022</v>
      </c>
      <c r="F628" s="210">
        <v>0.54166666666666663</v>
      </c>
      <c r="G628" s="211">
        <v>18</v>
      </c>
      <c r="H628" s="211">
        <v>16</v>
      </c>
      <c r="I628" s="211">
        <v>7</v>
      </c>
      <c r="J628" s="211">
        <v>7.2</v>
      </c>
      <c r="K628" s="211">
        <v>7.2</v>
      </c>
      <c r="L628" s="211">
        <v>7.2</v>
      </c>
      <c r="M628" s="124">
        <f t="shared" si="75"/>
        <v>72</v>
      </c>
      <c r="N628" s="212">
        <v>2</v>
      </c>
      <c r="O628" s="212"/>
      <c r="P628" s="265">
        <v>10</v>
      </c>
      <c r="Q628" s="213">
        <v>65</v>
      </c>
      <c r="R628" s="214">
        <v>30</v>
      </c>
      <c r="S628" s="273">
        <v>1.76</v>
      </c>
      <c r="T628" s="270">
        <v>1</v>
      </c>
      <c r="U628" s="215">
        <v>0.55555555555555558</v>
      </c>
      <c r="V628" s="65">
        <v>1</v>
      </c>
      <c r="W628" s="65">
        <v>34</v>
      </c>
      <c r="X628" s="65">
        <v>42</v>
      </c>
      <c r="Y628" s="65">
        <v>0</v>
      </c>
      <c r="Z628" s="65">
        <v>1</v>
      </c>
      <c r="AA628" s="65">
        <v>1</v>
      </c>
      <c r="AB628" s="127">
        <f t="shared" si="73"/>
        <v>66.666666666666657</v>
      </c>
      <c r="AC628" s="65">
        <v>3</v>
      </c>
      <c r="AD628" s="65">
        <v>4</v>
      </c>
      <c r="AE628" s="65">
        <v>4</v>
      </c>
      <c r="AF628" s="129">
        <f t="shared" si="78"/>
        <v>366.66666666666663</v>
      </c>
      <c r="AG628" s="129">
        <v>65</v>
      </c>
      <c r="AH628" s="129">
        <v>580</v>
      </c>
      <c r="AI628" s="115"/>
    </row>
    <row r="629" spans="1:35" ht="12.75" x14ac:dyDescent="0.25">
      <c r="A629" s="204" t="s">
        <v>283</v>
      </c>
      <c r="B629" s="118" t="s">
        <v>306</v>
      </c>
      <c r="C629" s="61">
        <v>44677</v>
      </c>
      <c r="D629" s="121" t="str">
        <f t="shared" si="76"/>
        <v>abr-22</v>
      </c>
      <c r="E629" s="246" t="str">
        <f t="shared" si="77"/>
        <v>2022</v>
      </c>
      <c r="F629" s="235">
        <v>0.59722222222222221</v>
      </c>
      <c r="G629" s="236">
        <v>19</v>
      </c>
      <c r="H629" s="236">
        <v>17</v>
      </c>
      <c r="I629" s="236">
        <v>7.5</v>
      </c>
      <c r="J629" s="236">
        <v>6.2</v>
      </c>
      <c r="K629" s="236">
        <v>6.2</v>
      </c>
      <c r="L629" s="236">
        <v>6.2</v>
      </c>
      <c r="M629" s="124">
        <f t="shared" si="75"/>
        <v>63.265306122448969</v>
      </c>
      <c r="N629" s="238">
        <v>0</v>
      </c>
      <c r="O629" s="238"/>
      <c r="P629" s="267">
        <v>2</v>
      </c>
      <c r="Q629" s="239">
        <v>70</v>
      </c>
      <c r="R629" s="214">
        <v>40</v>
      </c>
      <c r="S629" s="273">
        <v>4.4000000000000004</v>
      </c>
      <c r="T629" s="270">
        <v>0.6</v>
      </c>
      <c r="U629" s="215">
        <v>0.625</v>
      </c>
      <c r="V629" s="65">
        <v>1</v>
      </c>
      <c r="W629" s="65">
        <v>34</v>
      </c>
      <c r="X629" s="65">
        <v>42</v>
      </c>
      <c r="Y629" s="65">
        <v>2</v>
      </c>
      <c r="Z629" s="65">
        <v>18</v>
      </c>
      <c r="AA629" s="65">
        <v>12</v>
      </c>
      <c r="AB629" s="127">
        <f t="shared" si="73"/>
        <v>1066.6666666666665</v>
      </c>
      <c r="AC629" s="65">
        <v>14</v>
      </c>
      <c r="AD629" s="65">
        <v>11</v>
      </c>
      <c r="AE629" s="65">
        <v>11</v>
      </c>
      <c r="AF629" s="129">
        <f t="shared" si="78"/>
        <v>1200</v>
      </c>
      <c r="AG629" s="129">
        <v>78</v>
      </c>
      <c r="AH629" s="129">
        <v>930</v>
      </c>
      <c r="AI629" s="115"/>
    </row>
    <row r="630" spans="1:35" ht="12.75" x14ac:dyDescent="0.25">
      <c r="A630" s="5" t="s">
        <v>249</v>
      </c>
      <c r="B630" s="118" t="s">
        <v>250</v>
      </c>
      <c r="C630" s="61">
        <v>44704</v>
      </c>
      <c r="D630" s="121" t="str">
        <f t="shared" si="76"/>
        <v>may-22</v>
      </c>
      <c r="E630" s="246" t="str">
        <f t="shared" si="77"/>
        <v>2022</v>
      </c>
      <c r="F630" s="210">
        <v>0.40972222222222227</v>
      </c>
      <c r="G630" s="211">
        <v>20</v>
      </c>
      <c r="H630" s="211">
        <v>18</v>
      </c>
      <c r="I630" s="211">
        <v>7</v>
      </c>
      <c r="J630" s="211">
        <v>5.6</v>
      </c>
      <c r="K630" s="211">
        <v>5.6</v>
      </c>
      <c r="L630" s="211">
        <v>5.6</v>
      </c>
      <c r="M630" s="124">
        <f t="shared" si="75"/>
        <v>58.333333333333336</v>
      </c>
      <c r="N630" s="212">
        <v>2</v>
      </c>
      <c r="O630" s="212"/>
      <c r="P630" s="265">
        <v>0</v>
      </c>
      <c r="Q630" s="213">
        <v>60</v>
      </c>
      <c r="R630" s="214">
        <v>30</v>
      </c>
      <c r="S630" s="273">
        <v>4.4000000000000004</v>
      </c>
      <c r="T630" s="270">
        <v>0.2</v>
      </c>
      <c r="U630" s="215">
        <v>0.43402777777777773</v>
      </c>
      <c r="V630" s="65">
        <v>1</v>
      </c>
      <c r="W630" s="65">
        <v>36</v>
      </c>
      <c r="X630" s="65">
        <v>41</v>
      </c>
      <c r="Y630" s="65">
        <v>75</v>
      </c>
      <c r="Z630" s="65">
        <v>12</v>
      </c>
      <c r="AA630" s="65">
        <v>68</v>
      </c>
      <c r="AB630" s="127">
        <f t="shared" si="73"/>
        <v>5166.6666666666661</v>
      </c>
      <c r="AC630" s="65">
        <v>25</v>
      </c>
      <c r="AD630" s="65">
        <v>11</v>
      </c>
      <c r="AE630" s="65">
        <v>33</v>
      </c>
      <c r="AF630" s="129">
        <f t="shared" si="78"/>
        <v>2300</v>
      </c>
      <c r="AG630" s="129">
        <v>46</v>
      </c>
      <c r="AH630" s="129">
        <v>1062</v>
      </c>
      <c r="AI630" s="115"/>
    </row>
    <row r="631" spans="1:35" ht="12.75" x14ac:dyDescent="0.25">
      <c r="A631" s="5" t="s">
        <v>251</v>
      </c>
      <c r="B631" s="118" t="s">
        <v>252</v>
      </c>
      <c r="C631" s="61">
        <v>44704</v>
      </c>
      <c r="D631" s="121" t="str">
        <f t="shared" si="76"/>
        <v>may-22</v>
      </c>
      <c r="E631" s="246" t="str">
        <f t="shared" si="77"/>
        <v>2022</v>
      </c>
      <c r="F631" s="210">
        <v>0.46875</v>
      </c>
      <c r="G631" s="211">
        <v>21</v>
      </c>
      <c r="H631" s="211">
        <v>16</v>
      </c>
      <c r="I631" s="211">
        <v>7</v>
      </c>
      <c r="J631" s="211">
        <v>6</v>
      </c>
      <c r="K631" s="211">
        <v>6</v>
      </c>
      <c r="L631" s="211">
        <v>6</v>
      </c>
      <c r="M631" s="124">
        <f t="shared" si="75"/>
        <v>60</v>
      </c>
      <c r="N631" s="212">
        <v>2</v>
      </c>
      <c r="O631" s="212"/>
      <c r="P631" s="265">
        <v>0</v>
      </c>
      <c r="Q631" s="213">
        <v>65</v>
      </c>
      <c r="R631" s="214">
        <v>40</v>
      </c>
      <c r="S631" s="273">
        <v>8.8000000000000007</v>
      </c>
      <c r="T631" s="270">
        <v>0.2</v>
      </c>
      <c r="U631" s="215">
        <v>0.4861111111111111</v>
      </c>
      <c r="V631" s="65">
        <v>1</v>
      </c>
      <c r="W631" s="65">
        <v>36</v>
      </c>
      <c r="X631" s="65">
        <v>41</v>
      </c>
      <c r="Y631" s="65">
        <v>13</v>
      </c>
      <c r="Z631" s="65">
        <v>17</v>
      </c>
      <c r="AA631" s="65">
        <v>26</v>
      </c>
      <c r="AB631" s="127">
        <f t="shared" si="73"/>
        <v>1866.6666666666667</v>
      </c>
      <c r="AC631" s="65">
        <v>46</v>
      </c>
      <c r="AD631" s="65">
        <v>47</v>
      </c>
      <c r="AE631" s="65">
        <v>43</v>
      </c>
      <c r="AF631" s="129">
        <f t="shared" si="78"/>
        <v>4533.3333333333339</v>
      </c>
      <c r="AG631" s="129">
        <v>73</v>
      </c>
      <c r="AH631" s="129">
        <v>609</v>
      </c>
      <c r="AI631" s="115"/>
    </row>
    <row r="632" spans="1:35" ht="12.75" x14ac:dyDescent="0.25">
      <c r="A632" s="5" t="s">
        <v>253</v>
      </c>
      <c r="B632" s="118" t="s">
        <v>254</v>
      </c>
      <c r="C632" s="61">
        <v>44704</v>
      </c>
      <c r="D632" s="121" t="str">
        <f t="shared" si="76"/>
        <v>may-22</v>
      </c>
      <c r="E632" s="246" t="str">
        <f t="shared" si="77"/>
        <v>2022</v>
      </c>
      <c r="F632" s="210">
        <v>0.52777777777777779</v>
      </c>
      <c r="G632" s="211">
        <v>22</v>
      </c>
      <c r="H632" s="211">
        <v>18</v>
      </c>
      <c r="I632" s="211">
        <v>7</v>
      </c>
      <c r="J632" s="211">
        <v>6.2</v>
      </c>
      <c r="K632" s="211">
        <v>6</v>
      </c>
      <c r="L632" s="211">
        <v>6.1</v>
      </c>
      <c r="M632" s="124">
        <f t="shared" si="75"/>
        <v>63.541666666666664</v>
      </c>
      <c r="N632" s="212">
        <v>5</v>
      </c>
      <c r="O632" s="212"/>
      <c r="P632" s="265">
        <v>1</v>
      </c>
      <c r="Q632" s="213">
        <v>55</v>
      </c>
      <c r="R632" s="214">
        <v>30</v>
      </c>
      <c r="S632" s="273">
        <v>2.64</v>
      </c>
      <c r="T632" s="270">
        <v>0.2</v>
      </c>
      <c r="U632" s="215">
        <v>0.54861111111111105</v>
      </c>
      <c r="V632" s="65">
        <v>1</v>
      </c>
      <c r="W632" s="65">
        <v>36</v>
      </c>
      <c r="X632" s="65">
        <v>41</v>
      </c>
      <c r="Y632" s="65">
        <v>21</v>
      </c>
      <c r="Z632" s="65">
        <v>28</v>
      </c>
      <c r="AA632" s="65">
        <v>33</v>
      </c>
      <c r="AB632" s="127">
        <f t="shared" si="73"/>
        <v>2733.333333333333</v>
      </c>
      <c r="AC632" s="65">
        <v>42</v>
      </c>
      <c r="AD632" s="65">
        <v>31</v>
      </c>
      <c r="AE632" s="65">
        <v>40</v>
      </c>
      <c r="AF632" s="129">
        <f t="shared" si="78"/>
        <v>3766.6666666666665</v>
      </c>
      <c r="AG632" s="129">
        <v>47</v>
      </c>
      <c r="AH632" s="129">
        <v>240</v>
      </c>
      <c r="AI632" s="115"/>
    </row>
    <row r="633" spans="1:35" ht="12.75" x14ac:dyDescent="0.25">
      <c r="A633" s="206" t="s">
        <v>260</v>
      </c>
      <c r="B633" s="207" t="s">
        <v>261</v>
      </c>
      <c r="C633" s="61">
        <v>44705</v>
      </c>
      <c r="D633" s="121" t="str">
        <f t="shared" si="76"/>
        <v>may-22</v>
      </c>
      <c r="E633" s="246" t="str">
        <f t="shared" si="77"/>
        <v>2022</v>
      </c>
      <c r="F633" s="210">
        <v>0.45833333333333331</v>
      </c>
      <c r="G633" s="211">
        <v>15</v>
      </c>
      <c r="H633" s="211">
        <v>14</v>
      </c>
      <c r="I633" s="211">
        <v>7</v>
      </c>
      <c r="J633" s="211">
        <v>6</v>
      </c>
      <c r="K633" s="211">
        <v>6.2</v>
      </c>
      <c r="L633" s="211">
        <v>6.1</v>
      </c>
      <c r="M633" s="124">
        <f t="shared" si="75"/>
        <v>58.653846153846146</v>
      </c>
      <c r="N633" s="212">
        <v>2</v>
      </c>
      <c r="O633" s="212"/>
      <c r="P633" s="265">
        <v>0</v>
      </c>
      <c r="Q633" s="213">
        <v>45</v>
      </c>
      <c r="R633" s="214">
        <v>20</v>
      </c>
      <c r="S633" s="273">
        <v>2.64</v>
      </c>
      <c r="T633" s="270">
        <v>0.2</v>
      </c>
      <c r="U633" s="215">
        <v>0.47916666666666669</v>
      </c>
      <c r="V633" s="65">
        <v>1</v>
      </c>
      <c r="W633" s="65">
        <v>36</v>
      </c>
      <c r="X633" s="65">
        <v>41</v>
      </c>
      <c r="Y633" s="65">
        <v>1</v>
      </c>
      <c r="Z633" s="65">
        <v>0</v>
      </c>
      <c r="AA633" s="65">
        <v>1</v>
      </c>
      <c r="AB633" s="127">
        <f t="shared" si="73"/>
        <v>66.666666666666657</v>
      </c>
      <c r="AC633" s="65">
        <v>26</v>
      </c>
      <c r="AD633" s="65">
        <v>27</v>
      </c>
      <c r="AE633" s="65">
        <v>32</v>
      </c>
      <c r="AF633" s="129">
        <f t="shared" si="78"/>
        <v>2833.333333333333</v>
      </c>
      <c r="AG633" s="129">
        <v>36</v>
      </c>
      <c r="AH633" s="129">
        <v>22</v>
      </c>
      <c r="AI633" s="115"/>
    </row>
    <row r="634" spans="1:35" ht="12.75" x14ac:dyDescent="0.25">
      <c r="A634" s="206" t="s">
        <v>262</v>
      </c>
      <c r="B634" s="207" t="s">
        <v>263</v>
      </c>
      <c r="C634" s="61">
        <v>44705</v>
      </c>
      <c r="D634" s="121" t="str">
        <f t="shared" si="76"/>
        <v>may-22</v>
      </c>
      <c r="E634" s="246" t="str">
        <f t="shared" si="77"/>
        <v>2022</v>
      </c>
      <c r="F634" s="210">
        <v>0.40625</v>
      </c>
      <c r="G634" s="211">
        <v>16</v>
      </c>
      <c r="H634" s="211">
        <v>13</v>
      </c>
      <c r="I634" s="211">
        <v>7</v>
      </c>
      <c r="J634" s="211">
        <v>7</v>
      </c>
      <c r="K634" s="211">
        <v>6.8</v>
      </c>
      <c r="L634" s="211">
        <v>6.9</v>
      </c>
      <c r="M634" s="124">
        <f t="shared" si="75"/>
        <v>65.094339622641513</v>
      </c>
      <c r="N634" s="212">
        <v>2</v>
      </c>
      <c r="O634" s="212"/>
      <c r="P634" s="265">
        <v>0</v>
      </c>
      <c r="Q634" s="213">
        <v>105</v>
      </c>
      <c r="R634" s="214">
        <v>20</v>
      </c>
      <c r="S634" s="273">
        <v>2.64</v>
      </c>
      <c r="T634" s="270">
        <v>0.6</v>
      </c>
      <c r="U634" s="215">
        <v>0.4236111111111111</v>
      </c>
      <c r="V634" s="65">
        <v>1</v>
      </c>
      <c r="W634" s="65">
        <v>36</v>
      </c>
      <c r="X634" s="65">
        <v>41</v>
      </c>
      <c r="Y634" s="65">
        <v>0</v>
      </c>
      <c r="Z634" s="65">
        <v>0</v>
      </c>
      <c r="AA634" s="65">
        <v>0</v>
      </c>
      <c r="AB634" s="127">
        <f t="shared" si="73"/>
        <v>0</v>
      </c>
      <c r="AC634" s="65">
        <v>31</v>
      </c>
      <c r="AD634" s="65">
        <v>16</v>
      </c>
      <c r="AE634" s="65">
        <v>15</v>
      </c>
      <c r="AF634" s="129">
        <f t="shared" si="78"/>
        <v>2066.666666666667</v>
      </c>
      <c r="AG634" s="129">
        <v>35</v>
      </c>
      <c r="AH634" s="129">
        <v>77</v>
      </c>
      <c r="AI634" s="115"/>
    </row>
    <row r="635" spans="1:35" ht="12.75" x14ac:dyDescent="0.25">
      <c r="A635" s="206" t="s">
        <v>264</v>
      </c>
      <c r="B635" s="207" t="s">
        <v>265</v>
      </c>
      <c r="C635" s="61">
        <v>44705</v>
      </c>
      <c r="D635" s="121" t="str">
        <f t="shared" si="76"/>
        <v>may-22</v>
      </c>
      <c r="E635" s="246" t="str">
        <f t="shared" si="77"/>
        <v>2022</v>
      </c>
      <c r="F635" s="210">
        <v>0.54861111111111105</v>
      </c>
      <c r="G635" s="211">
        <v>17</v>
      </c>
      <c r="H635" s="211">
        <v>15</v>
      </c>
      <c r="I635" s="211">
        <v>7</v>
      </c>
      <c r="J635" s="211">
        <v>5.6</v>
      </c>
      <c r="K635" s="211">
        <v>5.4</v>
      </c>
      <c r="L635" s="211">
        <v>5.5</v>
      </c>
      <c r="M635" s="124">
        <f t="shared" si="75"/>
        <v>53.921568627450988</v>
      </c>
      <c r="N635" s="212">
        <v>2</v>
      </c>
      <c r="O635" s="212"/>
      <c r="P635" s="265">
        <v>0</v>
      </c>
      <c r="Q635" s="213">
        <v>60</v>
      </c>
      <c r="R635" s="214">
        <v>30</v>
      </c>
      <c r="S635" s="273">
        <v>2.64</v>
      </c>
      <c r="T635" s="270">
        <v>0.6</v>
      </c>
      <c r="U635" s="215">
        <v>0.5625</v>
      </c>
      <c r="V635" s="65">
        <v>1</v>
      </c>
      <c r="W635" s="65">
        <v>36</v>
      </c>
      <c r="X635" s="65">
        <v>41</v>
      </c>
      <c r="Y635" s="65">
        <v>2</v>
      </c>
      <c r="Z635" s="65">
        <v>1</v>
      </c>
      <c r="AA635" s="65">
        <v>2</v>
      </c>
      <c r="AB635" s="127">
        <f t="shared" si="73"/>
        <v>166.66666666666669</v>
      </c>
      <c r="AC635" s="65">
        <v>21</v>
      </c>
      <c r="AD635" s="65">
        <v>28</v>
      </c>
      <c r="AE635" s="65">
        <v>19</v>
      </c>
      <c r="AF635" s="129">
        <f t="shared" si="78"/>
        <v>2266.666666666667</v>
      </c>
      <c r="AG635" s="129">
        <v>46</v>
      </c>
      <c r="AH635" s="129">
        <v>48</v>
      </c>
      <c r="AI635" s="115"/>
    </row>
    <row r="636" spans="1:35" ht="12.75" x14ac:dyDescent="0.25">
      <c r="A636" s="204" t="s">
        <v>266</v>
      </c>
      <c r="B636" s="205" t="s">
        <v>267</v>
      </c>
      <c r="C636" s="61">
        <v>44705</v>
      </c>
      <c r="D636" s="121" t="str">
        <f t="shared" si="76"/>
        <v>may-22</v>
      </c>
      <c r="E636" s="246" t="str">
        <f t="shared" si="77"/>
        <v>2022</v>
      </c>
      <c r="F636" s="235">
        <v>0.59027777777777779</v>
      </c>
      <c r="G636" s="236">
        <v>18</v>
      </c>
      <c r="H636" s="236">
        <v>15</v>
      </c>
      <c r="I636" s="236">
        <v>7</v>
      </c>
      <c r="J636" s="236">
        <v>5</v>
      </c>
      <c r="K636" s="236">
        <v>5.2</v>
      </c>
      <c r="L636" s="236">
        <v>5.0999999999999996</v>
      </c>
      <c r="M636" s="124">
        <f t="shared" si="75"/>
        <v>50</v>
      </c>
      <c r="N636" s="238">
        <v>2</v>
      </c>
      <c r="O636" s="238"/>
      <c r="P636" s="267">
        <v>0</v>
      </c>
      <c r="Q636" s="239">
        <v>50</v>
      </c>
      <c r="R636" s="214">
        <v>20</v>
      </c>
      <c r="S636" s="273">
        <v>1.76</v>
      </c>
      <c r="T636" s="270">
        <v>0.4</v>
      </c>
      <c r="U636" s="215">
        <v>0.60763888888888895</v>
      </c>
      <c r="V636" s="65">
        <v>1</v>
      </c>
      <c r="W636" s="65">
        <v>36</v>
      </c>
      <c r="X636" s="65">
        <v>41</v>
      </c>
      <c r="Y636" s="65">
        <v>0</v>
      </c>
      <c r="Z636" s="65">
        <v>0</v>
      </c>
      <c r="AA636" s="65">
        <v>0</v>
      </c>
      <c r="AB636" s="127">
        <f t="shared" si="73"/>
        <v>0</v>
      </c>
      <c r="AC636" s="65">
        <v>21</v>
      </c>
      <c r="AD636" s="65">
        <v>25</v>
      </c>
      <c r="AE636" s="65">
        <v>18</v>
      </c>
      <c r="AF636" s="129">
        <f t="shared" si="78"/>
        <v>2133.333333333333</v>
      </c>
      <c r="AG636" s="129">
        <v>38</v>
      </c>
      <c r="AH636" s="234">
        <v>0.5</v>
      </c>
      <c r="AI636" s="115"/>
    </row>
    <row r="637" spans="1:35" ht="12.75" x14ac:dyDescent="0.25">
      <c r="A637" s="204" t="s">
        <v>280</v>
      </c>
      <c r="B637" s="118" t="s">
        <v>284</v>
      </c>
      <c r="C637" s="61">
        <v>44711</v>
      </c>
      <c r="D637" s="121" t="str">
        <f t="shared" si="76"/>
        <v>may-22</v>
      </c>
      <c r="E637" s="246" t="str">
        <f t="shared" si="77"/>
        <v>2022</v>
      </c>
      <c r="F637" s="210">
        <v>0.44444444444444442</v>
      </c>
      <c r="G637" s="211">
        <v>21</v>
      </c>
      <c r="H637" s="211">
        <v>18</v>
      </c>
      <c r="I637" s="211">
        <v>7</v>
      </c>
      <c r="J637" s="211">
        <v>6.4</v>
      </c>
      <c r="K637" s="211">
        <v>6.2</v>
      </c>
      <c r="L637" s="211">
        <v>6.3</v>
      </c>
      <c r="M637" s="124">
        <f t="shared" si="75"/>
        <v>65.625</v>
      </c>
      <c r="N637" s="212" t="s">
        <v>303</v>
      </c>
      <c r="O637" s="212" t="s">
        <v>303</v>
      </c>
      <c r="P637" s="265" t="s">
        <v>303</v>
      </c>
      <c r="Q637" s="213">
        <v>210</v>
      </c>
      <c r="R637" s="214">
        <v>50</v>
      </c>
      <c r="S637" s="273">
        <v>4.4000000000000004</v>
      </c>
      <c r="T637" s="270">
        <v>0.6</v>
      </c>
      <c r="U637" s="215">
        <v>0.47222222222222227</v>
      </c>
      <c r="V637" s="65">
        <v>1</v>
      </c>
      <c r="W637" s="65">
        <v>34</v>
      </c>
      <c r="X637" s="65">
        <v>41</v>
      </c>
      <c r="Y637" s="65">
        <v>84</v>
      </c>
      <c r="Z637" s="65">
        <v>71</v>
      </c>
      <c r="AA637" s="65">
        <v>72</v>
      </c>
      <c r="AB637" s="127">
        <f t="shared" si="73"/>
        <v>7566.666666666667</v>
      </c>
      <c r="AC637" s="65">
        <v>54</v>
      </c>
      <c r="AD637" s="65">
        <v>43</v>
      </c>
      <c r="AE637" s="65">
        <v>50</v>
      </c>
      <c r="AF637" s="129">
        <f t="shared" si="78"/>
        <v>4900</v>
      </c>
      <c r="AG637" s="129">
        <v>110</v>
      </c>
      <c r="AH637" s="129">
        <v>2985</v>
      </c>
      <c r="AI637" s="115"/>
    </row>
    <row r="638" spans="1:35" ht="12.75" x14ac:dyDescent="0.25">
      <c r="A638" s="204" t="s">
        <v>281</v>
      </c>
      <c r="B638" s="118" t="s">
        <v>285</v>
      </c>
      <c r="C638" s="61">
        <v>44711</v>
      </c>
      <c r="D638" s="121" t="str">
        <f t="shared" si="76"/>
        <v>may-22</v>
      </c>
      <c r="E638" s="246" t="str">
        <f t="shared" si="77"/>
        <v>2022</v>
      </c>
      <c r="F638" s="210">
        <v>0.56944444444444442</v>
      </c>
      <c r="G638" s="211">
        <v>23</v>
      </c>
      <c r="H638" s="211">
        <v>19</v>
      </c>
      <c r="I638" s="211">
        <v>7</v>
      </c>
      <c r="J638" s="211">
        <v>7</v>
      </c>
      <c r="K638" s="211">
        <v>6.6</v>
      </c>
      <c r="L638" s="211">
        <v>6.8</v>
      </c>
      <c r="M638" s="124">
        <f t="shared" si="75"/>
        <v>72.340425531914889</v>
      </c>
      <c r="N638" s="212">
        <v>5</v>
      </c>
      <c r="O638" s="212"/>
      <c r="P638" s="265">
        <v>1</v>
      </c>
      <c r="Q638" s="213">
        <v>120</v>
      </c>
      <c r="R638" s="214">
        <v>50</v>
      </c>
      <c r="S638" s="273">
        <v>4.4000000000000004</v>
      </c>
      <c r="T638" s="270">
        <v>0.2</v>
      </c>
      <c r="U638" s="215">
        <v>0.59027777777777779</v>
      </c>
      <c r="V638" s="65">
        <v>1</v>
      </c>
      <c r="W638" s="65">
        <v>34</v>
      </c>
      <c r="X638" s="65">
        <v>41</v>
      </c>
      <c r="Y638" s="65">
        <v>4</v>
      </c>
      <c r="Z638" s="65">
        <v>13</v>
      </c>
      <c r="AA638" s="65">
        <v>9</v>
      </c>
      <c r="AB638" s="127">
        <f t="shared" si="73"/>
        <v>866.66666666666663</v>
      </c>
      <c r="AC638" s="65">
        <v>35</v>
      </c>
      <c r="AD638" s="65">
        <v>33</v>
      </c>
      <c r="AE638" s="65">
        <v>31</v>
      </c>
      <c r="AF638" s="129">
        <f t="shared" si="78"/>
        <v>3300</v>
      </c>
      <c r="AG638" s="129">
        <v>94</v>
      </c>
      <c r="AH638" s="129">
        <v>1376</v>
      </c>
      <c r="AI638" s="115"/>
    </row>
    <row r="639" spans="1:35" ht="12.75" x14ac:dyDescent="0.25">
      <c r="A639" s="204" t="s">
        <v>282</v>
      </c>
      <c r="B639" s="118" t="s">
        <v>286</v>
      </c>
      <c r="C639" s="61">
        <v>44712</v>
      </c>
      <c r="D639" s="121" t="str">
        <f t="shared" si="76"/>
        <v>may-22</v>
      </c>
      <c r="E639" s="246" t="str">
        <f t="shared" si="77"/>
        <v>2022</v>
      </c>
      <c r="F639" s="210">
        <v>0.47916666666666669</v>
      </c>
      <c r="G639" s="211">
        <v>22</v>
      </c>
      <c r="H639" s="211">
        <v>20</v>
      </c>
      <c r="I639" s="211">
        <v>8.5</v>
      </c>
      <c r="J639" s="211">
        <v>7.2</v>
      </c>
      <c r="K639" s="211">
        <v>7.4</v>
      </c>
      <c r="L639" s="211">
        <v>7.3</v>
      </c>
      <c r="M639" s="124">
        <f t="shared" si="75"/>
        <v>79.34782608695653</v>
      </c>
      <c r="N639" s="212">
        <v>2</v>
      </c>
      <c r="O639" s="212"/>
      <c r="P639" s="265">
        <v>0</v>
      </c>
      <c r="Q639" s="213">
        <v>70</v>
      </c>
      <c r="R639" s="214">
        <v>30</v>
      </c>
      <c r="S639" s="273">
        <v>1.76</v>
      </c>
      <c r="T639" s="270">
        <v>1</v>
      </c>
      <c r="U639" s="215">
        <v>0.50694444444444442</v>
      </c>
      <c r="V639" s="65">
        <v>1</v>
      </c>
      <c r="W639" s="65">
        <v>34</v>
      </c>
      <c r="X639" s="65">
        <v>41</v>
      </c>
      <c r="Y639" s="65">
        <v>2</v>
      </c>
      <c r="Z639" s="65">
        <v>1</v>
      </c>
      <c r="AA639" s="65">
        <v>3</v>
      </c>
      <c r="AB639" s="127">
        <f t="shared" si="73"/>
        <v>200</v>
      </c>
      <c r="AC639" s="65">
        <v>7</v>
      </c>
      <c r="AD639" s="65">
        <v>4</v>
      </c>
      <c r="AE639" s="65">
        <v>3</v>
      </c>
      <c r="AF639" s="129">
        <f t="shared" si="78"/>
        <v>466.66666666666669</v>
      </c>
      <c r="AG639" s="129">
        <v>61</v>
      </c>
      <c r="AH639" s="129">
        <v>400</v>
      </c>
      <c r="AI639" s="115"/>
    </row>
    <row r="640" spans="1:35" ht="12.75" x14ac:dyDescent="0.25">
      <c r="A640" s="204" t="s">
        <v>283</v>
      </c>
      <c r="B640" s="118" t="s">
        <v>306</v>
      </c>
      <c r="C640" s="61">
        <v>44712</v>
      </c>
      <c r="D640" s="121" t="str">
        <f t="shared" si="76"/>
        <v>may-22</v>
      </c>
      <c r="E640" s="246" t="str">
        <f t="shared" si="77"/>
        <v>2022</v>
      </c>
      <c r="F640" s="235">
        <v>0.57638888888888895</v>
      </c>
      <c r="G640" s="236">
        <v>24</v>
      </c>
      <c r="H640" s="236">
        <v>19</v>
      </c>
      <c r="I640" s="236">
        <v>7.5</v>
      </c>
      <c r="J640" s="236">
        <v>6.2</v>
      </c>
      <c r="K640" s="236">
        <v>6</v>
      </c>
      <c r="L640" s="236">
        <v>6.1</v>
      </c>
      <c r="M640" s="124">
        <f t="shared" si="75"/>
        <v>64.893617021276597</v>
      </c>
      <c r="N640" s="238">
        <v>2</v>
      </c>
      <c r="O640" s="238"/>
      <c r="P640" s="267">
        <v>0</v>
      </c>
      <c r="Q640" s="239">
        <v>80</v>
      </c>
      <c r="R640" s="214">
        <v>40</v>
      </c>
      <c r="S640" s="273">
        <v>4.4000000000000004</v>
      </c>
      <c r="T640" s="270">
        <v>0.6</v>
      </c>
      <c r="U640" s="215">
        <v>0.59722222222222221</v>
      </c>
      <c r="V640" s="65">
        <v>1</v>
      </c>
      <c r="W640" s="65">
        <v>34</v>
      </c>
      <c r="X640" s="65">
        <v>41</v>
      </c>
      <c r="Y640" s="65">
        <v>3</v>
      </c>
      <c r="Z640" s="65">
        <v>5</v>
      </c>
      <c r="AA640" s="65">
        <v>7</v>
      </c>
      <c r="AB640" s="127">
        <f t="shared" si="73"/>
        <v>500</v>
      </c>
      <c r="AC640" s="65">
        <v>53</v>
      </c>
      <c r="AD640" s="65">
        <v>29</v>
      </c>
      <c r="AE640" s="65">
        <v>77</v>
      </c>
      <c r="AF640" s="129">
        <f t="shared" si="78"/>
        <v>5300</v>
      </c>
      <c r="AG640" s="129">
        <v>82</v>
      </c>
      <c r="AH640" s="129">
        <v>819</v>
      </c>
      <c r="AI640" s="115"/>
    </row>
    <row r="641" spans="1:35" ht="12.75" x14ac:dyDescent="0.25">
      <c r="A641" s="5" t="s">
        <v>249</v>
      </c>
      <c r="B641" s="118" t="s">
        <v>250</v>
      </c>
      <c r="C641" s="61">
        <v>44732</v>
      </c>
      <c r="D641" s="121" t="str">
        <f t="shared" si="76"/>
        <v>jun-22</v>
      </c>
      <c r="E641" s="278">
        <v>2022</v>
      </c>
      <c r="F641" s="235">
        <v>0.40277777777777773</v>
      </c>
      <c r="G641" s="236">
        <v>14</v>
      </c>
      <c r="H641" s="236">
        <v>14</v>
      </c>
      <c r="I641" s="236">
        <v>7</v>
      </c>
      <c r="J641" s="236">
        <v>6.2</v>
      </c>
      <c r="K641" s="236">
        <v>6</v>
      </c>
      <c r="L641" s="236">
        <v>6.1</v>
      </c>
      <c r="M641" s="124">
        <f t="shared" si="75"/>
        <v>58.653846153846146</v>
      </c>
      <c r="N641" s="238">
        <v>5</v>
      </c>
      <c r="O641" s="238"/>
      <c r="P641" s="267">
        <v>1</v>
      </c>
      <c r="Q641" s="239">
        <v>70</v>
      </c>
      <c r="R641" s="214">
        <v>30</v>
      </c>
      <c r="S641" s="273">
        <v>4.4000000000000004</v>
      </c>
      <c r="T641" s="270">
        <v>0.2</v>
      </c>
      <c r="U641" s="215">
        <v>0.43055555555555558</v>
      </c>
      <c r="V641" s="65">
        <v>1</v>
      </c>
      <c r="W641" s="65">
        <v>36</v>
      </c>
      <c r="X641" s="65">
        <v>40</v>
      </c>
      <c r="Y641" s="65">
        <v>103</v>
      </c>
      <c r="Z641" s="65">
        <v>109</v>
      </c>
      <c r="AA641" s="65">
        <v>119</v>
      </c>
      <c r="AB641" s="127">
        <f t="shared" si="73"/>
        <v>11033.333333333332</v>
      </c>
      <c r="AC641" s="65">
        <v>11</v>
      </c>
      <c r="AD641" s="65">
        <v>17</v>
      </c>
      <c r="AE641" s="65">
        <v>10</v>
      </c>
      <c r="AF641" s="129">
        <f t="shared" si="78"/>
        <v>1266.6666666666665</v>
      </c>
      <c r="AG641" s="129">
        <v>48</v>
      </c>
      <c r="AH641" s="129">
        <v>1816</v>
      </c>
      <c r="AI641" s="115"/>
    </row>
    <row r="642" spans="1:35" ht="12.75" x14ac:dyDescent="0.25">
      <c r="A642" s="5" t="s">
        <v>251</v>
      </c>
      <c r="B642" s="118" t="s">
        <v>252</v>
      </c>
      <c r="C642" s="61">
        <v>44732</v>
      </c>
      <c r="D642" s="121" t="str">
        <f t="shared" si="76"/>
        <v>jun-22</v>
      </c>
      <c r="E642" s="278">
        <v>2022</v>
      </c>
      <c r="F642" s="196">
        <v>0.44444444444444442</v>
      </c>
      <c r="G642" s="197">
        <v>14</v>
      </c>
      <c r="H642" s="197">
        <v>15</v>
      </c>
      <c r="I642" s="197">
        <v>7</v>
      </c>
      <c r="J642" s="197">
        <v>6</v>
      </c>
      <c r="K642" s="197">
        <v>6.4</v>
      </c>
      <c r="L642" s="197">
        <v>6.2</v>
      </c>
      <c r="M642" s="124">
        <f t="shared" si="75"/>
        <v>60.7843137254902</v>
      </c>
      <c r="N642" s="198">
        <v>5</v>
      </c>
      <c r="O642" s="198"/>
      <c r="P642" s="264">
        <v>1</v>
      </c>
      <c r="Q642" s="199">
        <v>65</v>
      </c>
      <c r="R642" s="200">
        <v>30</v>
      </c>
      <c r="S642" s="271">
        <v>4.4000000000000004</v>
      </c>
      <c r="T642" s="272">
        <v>0.2</v>
      </c>
      <c r="U642" s="201">
        <v>0.47222222222222227</v>
      </c>
      <c r="V642" s="65">
        <v>1</v>
      </c>
      <c r="W642" s="65">
        <v>36</v>
      </c>
      <c r="X642" s="65">
        <v>40</v>
      </c>
      <c r="Y642" s="202">
        <v>52</v>
      </c>
      <c r="Z642" s="202">
        <v>75</v>
      </c>
      <c r="AA642" s="202">
        <v>42</v>
      </c>
      <c r="AB642" s="127">
        <f t="shared" si="73"/>
        <v>5633.3333333333339</v>
      </c>
      <c r="AC642" s="202">
        <v>22</v>
      </c>
      <c r="AD642" s="202">
        <v>26</v>
      </c>
      <c r="AE642" s="202">
        <v>18</v>
      </c>
      <c r="AF642" s="129">
        <f t="shared" si="78"/>
        <v>2200</v>
      </c>
      <c r="AG642" s="129">
        <v>52</v>
      </c>
      <c r="AH642" s="129">
        <v>1882</v>
      </c>
      <c r="AI642" s="203"/>
    </row>
    <row r="643" spans="1:35" ht="12.75" x14ac:dyDescent="0.25">
      <c r="A643" s="204" t="s">
        <v>304</v>
      </c>
      <c r="B643" s="205" t="s">
        <v>255</v>
      </c>
      <c r="C643" s="61">
        <v>44732</v>
      </c>
      <c r="D643" s="121" t="str">
        <f t="shared" si="76"/>
        <v>jun-22</v>
      </c>
      <c r="E643" s="278">
        <v>2022</v>
      </c>
      <c r="F643" s="223">
        <v>0.55208333333333337</v>
      </c>
      <c r="G643" s="224">
        <v>21</v>
      </c>
      <c r="H643" s="224">
        <v>17</v>
      </c>
      <c r="I643" s="224">
        <v>7</v>
      </c>
      <c r="J643" s="224">
        <v>0</v>
      </c>
      <c r="K643" s="224">
        <v>0</v>
      </c>
      <c r="L643" s="224">
        <v>0</v>
      </c>
      <c r="M643" s="124">
        <f t="shared" si="75"/>
        <v>0</v>
      </c>
      <c r="N643" s="225">
        <v>10</v>
      </c>
      <c r="O643" s="225"/>
      <c r="P643" s="266">
        <v>2</v>
      </c>
      <c r="Q643" s="226">
        <v>250</v>
      </c>
      <c r="R643" s="200">
        <v>50</v>
      </c>
      <c r="S643" s="271">
        <v>0</v>
      </c>
      <c r="T643" s="272">
        <v>8</v>
      </c>
      <c r="U643" s="201">
        <v>0.56944444444444442</v>
      </c>
      <c r="V643" s="65">
        <v>1</v>
      </c>
      <c r="W643" s="65">
        <v>36</v>
      </c>
      <c r="X643" s="65">
        <v>40</v>
      </c>
      <c r="Y643" s="202">
        <v>70</v>
      </c>
      <c r="Z643" s="202">
        <v>72</v>
      </c>
      <c r="AA643" s="202">
        <v>58</v>
      </c>
      <c r="AB643" s="127">
        <f t="shared" si="73"/>
        <v>6666.666666666667</v>
      </c>
      <c r="AC643" s="202">
        <v>13</v>
      </c>
      <c r="AD643" s="202">
        <v>9</v>
      </c>
      <c r="AE643" s="202">
        <v>8</v>
      </c>
      <c r="AF643" s="129">
        <f t="shared" si="78"/>
        <v>1000</v>
      </c>
      <c r="AG643" s="129">
        <v>332</v>
      </c>
      <c r="AH643" s="245">
        <v>4.9000000000000002E-2</v>
      </c>
      <c r="AI643" s="203"/>
    </row>
    <row r="644" spans="1:35" ht="12.75" x14ac:dyDescent="0.25">
      <c r="A644" s="206" t="s">
        <v>260</v>
      </c>
      <c r="B644" s="207" t="s">
        <v>261</v>
      </c>
      <c r="C644" s="61">
        <v>44733</v>
      </c>
      <c r="D644" s="121" t="str">
        <f t="shared" si="76"/>
        <v>jun-22</v>
      </c>
      <c r="E644" s="278">
        <v>2022</v>
      </c>
      <c r="F644" s="223">
        <v>0.46527777777777773</v>
      </c>
      <c r="G644" s="224">
        <v>13</v>
      </c>
      <c r="H644" s="224">
        <v>14</v>
      </c>
      <c r="I644" s="224">
        <v>7</v>
      </c>
      <c r="J644" s="224">
        <v>6</v>
      </c>
      <c r="K644" s="224">
        <v>6</v>
      </c>
      <c r="L644" s="224">
        <v>6</v>
      </c>
      <c r="M644" s="124">
        <f t="shared" si="75"/>
        <v>57.692307692307686</v>
      </c>
      <c r="N644" s="225">
        <v>2</v>
      </c>
      <c r="O644" s="225"/>
      <c r="P644" s="266">
        <v>0</v>
      </c>
      <c r="Q644" s="226">
        <v>45</v>
      </c>
      <c r="R644" s="200">
        <v>20</v>
      </c>
      <c r="S644" s="271">
        <v>2.64</v>
      </c>
      <c r="T644" s="272">
        <v>0.2</v>
      </c>
      <c r="U644" s="201">
        <v>0.4861111111111111</v>
      </c>
      <c r="V644" s="65">
        <v>1</v>
      </c>
      <c r="W644" s="65">
        <v>36</v>
      </c>
      <c r="X644" s="65">
        <v>40</v>
      </c>
      <c r="Y644" s="202">
        <v>0</v>
      </c>
      <c r="Z644" s="202">
        <v>0</v>
      </c>
      <c r="AA644" s="202">
        <v>1</v>
      </c>
      <c r="AB644" s="127">
        <f t="shared" si="73"/>
        <v>33.333333333333329</v>
      </c>
      <c r="AC644" s="202">
        <v>7</v>
      </c>
      <c r="AD644" s="202">
        <v>3</v>
      </c>
      <c r="AE644" s="202">
        <v>3</v>
      </c>
      <c r="AF644" s="129">
        <f t="shared" si="78"/>
        <v>433.33333333333331</v>
      </c>
      <c r="AG644" s="129">
        <v>35</v>
      </c>
      <c r="AH644" s="129">
        <v>19</v>
      </c>
      <c r="AI644" s="203"/>
    </row>
    <row r="645" spans="1:35" ht="12.75" x14ac:dyDescent="0.25">
      <c r="A645" s="206" t="s">
        <v>262</v>
      </c>
      <c r="B645" s="207" t="s">
        <v>263</v>
      </c>
      <c r="C645" s="61">
        <v>44733</v>
      </c>
      <c r="D645" s="121" t="str">
        <f t="shared" si="76"/>
        <v>jun-22</v>
      </c>
      <c r="E645" s="278">
        <v>2022</v>
      </c>
      <c r="F645" s="223">
        <v>0.3888888888888889</v>
      </c>
      <c r="G645" s="224">
        <v>14</v>
      </c>
      <c r="H645" s="224">
        <v>14</v>
      </c>
      <c r="I645" s="224">
        <v>7</v>
      </c>
      <c r="J645" s="224">
        <v>6.4</v>
      </c>
      <c r="K645" s="224">
        <v>6.4</v>
      </c>
      <c r="L645" s="224">
        <v>6.4</v>
      </c>
      <c r="M645" s="124">
        <f t="shared" si="75"/>
        <v>61.53846153846154</v>
      </c>
      <c r="N645" s="225">
        <v>2</v>
      </c>
      <c r="O645" s="225"/>
      <c r="P645" s="266">
        <v>0</v>
      </c>
      <c r="Q645" s="226">
        <v>100</v>
      </c>
      <c r="R645" s="200">
        <v>40</v>
      </c>
      <c r="S645" s="271">
        <v>2.64</v>
      </c>
      <c r="T645" s="272">
        <v>0.6</v>
      </c>
      <c r="U645" s="201">
        <v>0.4375</v>
      </c>
      <c r="V645" s="65">
        <v>1</v>
      </c>
      <c r="W645" s="65">
        <v>36</v>
      </c>
      <c r="X645" s="65">
        <v>40</v>
      </c>
      <c r="Y645" s="202">
        <v>0</v>
      </c>
      <c r="Z645" s="202">
        <v>0</v>
      </c>
      <c r="AA645" s="202">
        <v>0</v>
      </c>
      <c r="AB645" s="127">
        <f t="shared" si="73"/>
        <v>0</v>
      </c>
      <c r="AC645" s="202">
        <v>4</v>
      </c>
      <c r="AD645" s="202">
        <v>10</v>
      </c>
      <c r="AE645" s="202">
        <v>3</v>
      </c>
      <c r="AF645" s="129">
        <f t="shared" si="78"/>
        <v>566.66666666666674</v>
      </c>
      <c r="AG645" s="129">
        <v>36</v>
      </c>
      <c r="AH645" s="129">
        <v>827</v>
      </c>
      <c r="AI645" s="203"/>
    </row>
    <row r="646" spans="1:35" ht="12.75" x14ac:dyDescent="0.25">
      <c r="A646" s="206" t="s">
        <v>264</v>
      </c>
      <c r="B646" s="207" t="s">
        <v>265</v>
      </c>
      <c r="C646" s="61">
        <v>44733</v>
      </c>
      <c r="D646" s="121" t="str">
        <f t="shared" si="76"/>
        <v>jun-22</v>
      </c>
      <c r="E646" s="278">
        <v>2022</v>
      </c>
      <c r="F646" s="223">
        <v>0.54166666666666663</v>
      </c>
      <c r="G646" s="224">
        <v>17</v>
      </c>
      <c r="H646" s="224">
        <v>13</v>
      </c>
      <c r="I646" s="224">
        <v>7</v>
      </c>
      <c r="J646" s="224">
        <v>6</v>
      </c>
      <c r="K646" s="224">
        <v>5.8</v>
      </c>
      <c r="L646" s="224">
        <v>5.9</v>
      </c>
      <c r="M646" s="124">
        <f t="shared" si="75"/>
        <v>55.660377358490578</v>
      </c>
      <c r="N646" s="225">
        <v>2</v>
      </c>
      <c r="O646" s="225"/>
      <c r="P646" s="266">
        <v>0</v>
      </c>
      <c r="Q646" s="226">
        <v>60</v>
      </c>
      <c r="R646" s="200">
        <v>30</v>
      </c>
      <c r="S646" s="271">
        <v>1.76</v>
      </c>
      <c r="T646" s="272">
        <v>0.6</v>
      </c>
      <c r="U646" s="201">
        <v>0.55902777777777779</v>
      </c>
      <c r="V646" s="65">
        <v>1</v>
      </c>
      <c r="W646" s="65">
        <v>36</v>
      </c>
      <c r="X646" s="65">
        <v>40</v>
      </c>
      <c r="Y646" s="202">
        <v>3</v>
      </c>
      <c r="Z646" s="202">
        <v>1</v>
      </c>
      <c r="AA646" s="202">
        <v>1</v>
      </c>
      <c r="AB646" s="127">
        <f t="shared" si="73"/>
        <v>166.66666666666669</v>
      </c>
      <c r="AC646" s="202">
        <v>13</v>
      </c>
      <c r="AD646" s="202">
        <v>8</v>
      </c>
      <c r="AE646" s="202">
        <v>8</v>
      </c>
      <c r="AF646" s="129">
        <f t="shared" si="78"/>
        <v>966.66666666666663</v>
      </c>
      <c r="AG646" s="129">
        <v>38</v>
      </c>
      <c r="AH646" s="129">
        <v>75</v>
      </c>
      <c r="AI646" s="203"/>
    </row>
    <row r="647" spans="1:35" ht="12.75" x14ac:dyDescent="0.25">
      <c r="A647" s="204" t="s">
        <v>266</v>
      </c>
      <c r="B647" s="205" t="s">
        <v>267</v>
      </c>
      <c r="C647" s="61">
        <v>44733</v>
      </c>
      <c r="D647" s="121" t="str">
        <f t="shared" si="76"/>
        <v>jun-22</v>
      </c>
      <c r="E647" s="278">
        <v>2022</v>
      </c>
      <c r="F647" s="223">
        <v>0.59027777777777779</v>
      </c>
      <c r="G647" s="224">
        <v>17</v>
      </c>
      <c r="H647" s="224">
        <v>15</v>
      </c>
      <c r="I647" s="224">
        <v>7</v>
      </c>
      <c r="J647" s="224">
        <v>5.6</v>
      </c>
      <c r="K647" s="224">
        <v>5.6</v>
      </c>
      <c r="L647" s="224">
        <v>5.6</v>
      </c>
      <c r="M647" s="124">
        <f t="shared" si="75"/>
        <v>54.901960784313729</v>
      </c>
      <c r="N647" s="225">
        <v>2</v>
      </c>
      <c r="O647" s="225"/>
      <c r="P647" s="266">
        <v>0</v>
      </c>
      <c r="Q647" s="226">
        <v>45</v>
      </c>
      <c r="R647" s="200">
        <v>30</v>
      </c>
      <c r="S647" s="271">
        <v>2.64</v>
      </c>
      <c r="T647" s="272">
        <v>0.2</v>
      </c>
      <c r="U647" s="201">
        <v>0.60763888888888895</v>
      </c>
      <c r="V647" s="65">
        <v>1</v>
      </c>
      <c r="W647" s="65">
        <v>36</v>
      </c>
      <c r="X647" s="65">
        <v>40</v>
      </c>
      <c r="Y647" s="202">
        <v>6</v>
      </c>
      <c r="Z647" s="202">
        <v>12</v>
      </c>
      <c r="AA647" s="202">
        <v>10</v>
      </c>
      <c r="AB647" s="127">
        <f t="shared" si="73"/>
        <v>933.33333333333337</v>
      </c>
      <c r="AC647" s="202">
        <v>19</v>
      </c>
      <c r="AD647" s="202">
        <v>39</v>
      </c>
      <c r="AE647" s="202">
        <v>34</v>
      </c>
      <c r="AF647" s="129">
        <f t="shared" si="78"/>
        <v>3066.666666666667</v>
      </c>
      <c r="AG647" s="129">
        <v>37</v>
      </c>
      <c r="AH647" s="237">
        <v>1.8</v>
      </c>
      <c r="AI647" s="203"/>
    </row>
    <row r="648" spans="1:35" ht="12.75" x14ac:dyDescent="0.25">
      <c r="A648" s="204" t="s">
        <v>280</v>
      </c>
      <c r="B648" s="118" t="s">
        <v>284</v>
      </c>
      <c r="C648" s="61">
        <v>44739</v>
      </c>
      <c r="D648" s="121" t="str">
        <f t="shared" si="76"/>
        <v>jun-22</v>
      </c>
      <c r="E648" s="278">
        <v>2022</v>
      </c>
      <c r="F648" s="223">
        <v>0.4375</v>
      </c>
      <c r="G648" s="224">
        <v>20</v>
      </c>
      <c r="H648" s="224">
        <v>18</v>
      </c>
      <c r="I648" s="224">
        <v>7</v>
      </c>
      <c r="J648" s="224">
        <v>6.6</v>
      </c>
      <c r="K648" s="224">
        <v>6.6</v>
      </c>
      <c r="L648" s="224">
        <v>6.6</v>
      </c>
      <c r="M648" s="124">
        <f t="shared" si="75"/>
        <v>68.75</v>
      </c>
      <c r="N648" s="225" t="s">
        <v>303</v>
      </c>
      <c r="O648" s="225" t="s">
        <v>303</v>
      </c>
      <c r="P648" s="266" t="s">
        <v>303</v>
      </c>
      <c r="Q648" s="226">
        <v>215</v>
      </c>
      <c r="R648" s="200">
        <v>40</v>
      </c>
      <c r="S648" s="271">
        <v>4.4000000000000004</v>
      </c>
      <c r="T648" s="272">
        <v>0.6</v>
      </c>
      <c r="U648" s="201">
        <v>0.45833333333333331</v>
      </c>
      <c r="V648" s="65">
        <v>1</v>
      </c>
      <c r="W648" s="65">
        <v>36</v>
      </c>
      <c r="X648" s="65">
        <v>40</v>
      </c>
      <c r="Y648" s="202">
        <v>2</v>
      </c>
      <c r="Z648" s="202">
        <v>2</v>
      </c>
      <c r="AA648" s="202">
        <v>1</v>
      </c>
      <c r="AB648" s="127">
        <f t="shared" si="73"/>
        <v>166.66666666666669</v>
      </c>
      <c r="AC648" s="202">
        <v>0</v>
      </c>
      <c r="AD648" s="202">
        <v>2</v>
      </c>
      <c r="AE648" s="202">
        <v>1</v>
      </c>
      <c r="AF648" s="129">
        <f t="shared" si="78"/>
        <v>100</v>
      </c>
      <c r="AG648" s="129">
        <v>120</v>
      </c>
      <c r="AH648" s="129">
        <v>3514</v>
      </c>
      <c r="AI648" s="203"/>
    </row>
    <row r="649" spans="1:35" ht="12.75" x14ac:dyDescent="0.25">
      <c r="A649" s="204" t="s">
        <v>281</v>
      </c>
      <c r="B649" s="118" t="s">
        <v>285</v>
      </c>
      <c r="C649" s="61">
        <v>44739</v>
      </c>
      <c r="D649" s="121" t="str">
        <f t="shared" si="76"/>
        <v>jun-22</v>
      </c>
      <c r="E649" s="278">
        <v>2022</v>
      </c>
      <c r="F649" s="223">
        <v>0.53125</v>
      </c>
      <c r="G649" s="224">
        <v>20</v>
      </c>
      <c r="H649" s="224">
        <v>17</v>
      </c>
      <c r="I649" s="224">
        <v>7</v>
      </c>
      <c r="J649" s="224">
        <v>6.4</v>
      </c>
      <c r="K649" s="224">
        <v>6.6</v>
      </c>
      <c r="L649" s="224">
        <v>6.5</v>
      </c>
      <c r="M649" s="124">
        <f t="shared" si="75"/>
        <v>66.326530612244895</v>
      </c>
      <c r="N649" s="225">
        <v>2</v>
      </c>
      <c r="O649" s="225"/>
      <c r="P649" s="266">
        <v>0</v>
      </c>
      <c r="Q649" s="226">
        <v>90</v>
      </c>
      <c r="R649" s="200">
        <v>50</v>
      </c>
      <c r="S649" s="271">
        <v>4.4000000000000004</v>
      </c>
      <c r="T649" s="272">
        <v>0.2</v>
      </c>
      <c r="U649" s="201">
        <v>0.54861111111111105</v>
      </c>
      <c r="V649" s="65">
        <v>1</v>
      </c>
      <c r="W649" s="65">
        <v>36</v>
      </c>
      <c r="X649" s="65">
        <v>40</v>
      </c>
      <c r="Y649" s="202">
        <v>49</v>
      </c>
      <c r="Z649" s="202">
        <v>41</v>
      </c>
      <c r="AA649" s="202">
        <v>35</v>
      </c>
      <c r="AB649" s="127">
        <f t="shared" si="73"/>
        <v>4166.6666666666661</v>
      </c>
      <c r="AC649" s="202">
        <v>15</v>
      </c>
      <c r="AD649" s="202">
        <v>16</v>
      </c>
      <c r="AE649" s="202">
        <v>12</v>
      </c>
      <c r="AF649" s="129">
        <f t="shared" si="78"/>
        <v>1433.3333333333335</v>
      </c>
      <c r="AG649" s="129">
        <v>88</v>
      </c>
      <c r="AH649" s="129">
        <v>1972</v>
      </c>
      <c r="AI649" s="203"/>
    </row>
    <row r="650" spans="1:35" ht="12.75" x14ac:dyDescent="0.25">
      <c r="A650" s="204" t="s">
        <v>282</v>
      </c>
      <c r="B650" s="118" t="s">
        <v>286</v>
      </c>
      <c r="C650" s="61">
        <v>44740</v>
      </c>
      <c r="D650" s="121" t="str">
        <f t="shared" si="76"/>
        <v>jun-22</v>
      </c>
      <c r="E650" s="278">
        <v>2022</v>
      </c>
      <c r="F650" s="223">
        <v>0.45833333333333331</v>
      </c>
      <c r="G650" s="224">
        <v>19</v>
      </c>
      <c r="H650" s="224">
        <v>18</v>
      </c>
      <c r="I650" s="224">
        <v>7</v>
      </c>
      <c r="J650" s="224">
        <v>6.2</v>
      </c>
      <c r="K650" s="224">
        <v>6.2</v>
      </c>
      <c r="L650" s="224">
        <v>6.2</v>
      </c>
      <c r="M650" s="124">
        <f t="shared" si="75"/>
        <v>64.583333333333343</v>
      </c>
      <c r="N650" s="225">
        <v>20</v>
      </c>
      <c r="O650" s="225"/>
      <c r="P650" s="266">
        <v>4</v>
      </c>
      <c r="Q650" s="226">
        <v>45</v>
      </c>
      <c r="R650" s="200">
        <v>20</v>
      </c>
      <c r="S650" s="271">
        <v>2.64</v>
      </c>
      <c r="T650" s="272">
        <v>1</v>
      </c>
      <c r="U650" s="201">
        <v>0.47916666666666669</v>
      </c>
      <c r="V650" s="65">
        <v>1</v>
      </c>
      <c r="W650" s="65">
        <v>36</v>
      </c>
      <c r="X650" s="65">
        <v>40</v>
      </c>
      <c r="Y650" s="202">
        <v>13</v>
      </c>
      <c r="Z650" s="202">
        <v>14</v>
      </c>
      <c r="AA650" s="202">
        <v>12</v>
      </c>
      <c r="AB650" s="127">
        <f t="shared" si="73"/>
        <v>1300</v>
      </c>
      <c r="AC650" s="202">
        <v>12</v>
      </c>
      <c r="AD650" s="202">
        <v>12</v>
      </c>
      <c r="AE650" s="202">
        <v>11</v>
      </c>
      <c r="AF650" s="129">
        <f t="shared" si="78"/>
        <v>1166.6666666666665</v>
      </c>
      <c r="AG650" s="129">
        <v>49</v>
      </c>
      <c r="AH650" s="129">
        <v>864</v>
      </c>
      <c r="AI650" s="203"/>
    </row>
    <row r="651" spans="1:35" ht="12.75" x14ac:dyDescent="0.25">
      <c r="A651" s="204" t="s">
        <v>283</v>
      </c>
      <c r="B651" s="118" t="s">
        <v>306</v>
      </c>
      <c r="C651" s="61">
        <v>44740</v>
      </c>
      <c r="D651" s="121" t="str">
        <f t="shared" si="76"/>
        <v>jun-22</v>
      </c>
      <c r="E651" s="278">
        <v>2022</v>
      </c>
      <c r="F651" s="223">
        <v>0.56944444444444442</v>
      </c>
      <c r="G651" s="224">
        <v>20</v>
      </c>
      <c r="H651" s="224">
        <v>18</v>
      </c>
      <c r="I651" s="224">
        <v>7</v>
      </c>
      <c r="J651" s="224">
        <v>6.6</v>
      </c>
      <c r="K651" s="224">
        <v>6.6</v>
      </c>
      <c r="L651" s="224">
        <v>6.6</v>
      </c>
      <c r="M651" s="124">
        <f t="shared" si="75"/>
        <v>68.75</v>
      </c>
      <c r="N651" s="225">
        <v>5</v>
      </c>
      <c r="O651" s="225"/>
      <c r="P651" s="266">
        <v>1</v>
      </c>
      <c r="Q651" s="226">
        <v>75</v>
      </c>
      <c r="R651" s="200">
        <v>30</v>
      </c>
      <c r="S651" s="271">
        <v>4.4000000000000004</v>
      </c>
      <c r="T651" s="272">
        <v>0.6</v>
      </c>
      <c r="U651" s="201">
        <v>0.59027777777777779</v>
      </c>
      <c r="V651" s="65">
        <v>1</v>
      </c>
      <c r="W651" s="65">
        <v>36</v>
      </c>
      <c r="X651" s="65">
        <v>40</v>
      </c>
      <c r="Y651" s="202">
        <v>8</v>
      </c>
      <c r="Z651" s="202">
        <v>5</v>
      </c>
      <c r="AA651" s="202">
        <v>10</v>
      </c>
      <c r="AB651" s="127">
        <f t="shared" si="73"/>
        <v>766.66666666666674</v>
      </c>
      <c r="AC651" s="202">
        <v>6</v>
      </c>
      <c r="AD651" s="202">
        <v>8</v>
      </c>
      <c r="AE651" s="202">
        <v>9</v>
      </c>
      <c r="AF651" s="129">
        <f t="shared" si="78"/>
        <v>766.66666666666674</v>
      </c>
      <c r="AG651" s="129">
        <v>80</v>
      </c>
      <c r="AH651" s="129">
        <v>1332</v>
      </c>
      <c r="AI651" s="203"/>
    </row>
    <row r="652" spans="1:35" ht="12.75" x14ac:dyDescent="0.25">
      <c r="A652" s="227" t="s">
        <v>249</v>
      </c>
      <c r="B652" s="229" t="s">
        <v>250</v>
      </c>
      <c r="C652" s="61">
        <v>44760</v>
      </c>
      <c r="D652" s="121" t="str">
        <f t="shared" si="76"/>
        <v>jul-22</v>
      </c>
      <c r="E652" s="277" t="str">
        <f t="shared" ref="E652:E662" si="79">TEXT(D652,"aaaa")</f>
        <v>2022</v>
      </c>
      <c r="F652" s="210" t="s">
        <v>305</v>
      </c>
      <c r="G652" s="224">
        <v>14</v>
      </c>
      <c r="H652" s="224">
        <v>14</v>
      </c>
      <c r="I652" s="224">
        <v>7</v>
      </c>
      <c r="J652" s="224">
        <v>6</v>
      </c>
      <c r="K652" s="224">
        <v>6</v>
      </c>
      <c r="L652" s="224">
        <v>6</v>
      </c>
      <c r="M652" s="124">
        <f t="shared" si="75"/>
        <v>57.692307692307686</v>
      </c>
      <c r="N652" s="225">
        <v>5</v>
      </c>
      <c r="O652" s="225"/>
      <c r="P652" s="266">
        <v>1</v>
      </c>
      <c r="Q652" s="226">
        <v>65</v>
      </c>
      <c r="R652" s="200">
        <v>30</v>
      </c>
      <c r="S652" s="271">
        <v>2.64</v>
      </c>
      <c r="T652" s="272">
        <v>0.2</v>
      </c>
      <c r="U652" s="201">
        <v>0.4236111111111111</v>
      </c>
      <c r="V652" s="65">
        <v>1</v>
      </c>
      <c r="W652" s="65">
        <v>36</v>
      </c>
      <c r="X652" s="202">
        <v>41</v>
      </c>
      <c r="Y652" s="202">
        <v>179</v>
      </c>
      <c r="Z652" s="202">
        <v>130</v>
      </c>
      <c r="AA652" s="202">
        <v>126</v>
      </c>
      <c r="AB652" s="127">
        <f t="shared" si="73"/>
        <v>14500</v>
      </c>
      <c r="AC652" s="202">
        <v>79</v>
      </c>
      <c r="AD652" s="202">
        <v>73</v>
      </c>
      <c r="AE652" s="202">
        <v>50</v>
      </c>
      <c r="AF652" s="129">
        <f t="shared" si="78"/>
        <v>6733.333333333333</v>
      </c>
      <c r="AG652" s="129">
        <v>47</v>
      </c>
      <c r="AH652" s="129">
        <v>1398</v>
      </c>
      <c r="AI652" s="203"/>
    </row>
    <row r="653" spans="1:35" ht="12.75" x14ac:dyDescent="0.25">
      <c r="A653" s="227" t="s">
        <v>251</v>
      </c>
      <c r="B653" s="229" t="s">
        <v>252</v>
      </c>
      <c r="C653" s="61">
        <v>44760</v>
      </c>
      <c r="D653" s="121" t="str">
        <f t="shared" si="76"/>
        <v>jul-22</v>
      </c>
      <c r="E653" s="277" t="str">
        <f t="shared" si="79"/>
        <v>2022</v>
      </c>
      <c r="F653" s="223">
        <v>0.4375</v>
      </c>
      <c r="G653" s="224">
        <v>14</v>
      </c>
      <c r="H653" s="224">
        <v>15</v>
      </c>
      <c r="I653" s="224">
        <v>7</v>
      </c>
      <c r="J653" s="224">
        <v>6.4</v>
      </c>
      <c r="K653" s="224">
        <v>6.6</v>
      </c>
      <c r="L653" s="224">
        <v>6.5</v>
      </c>
      <c r="M653" s="124">
        <f t="shared" si="75"/>
        <v>63.725490196078439</v>
      </c>
      <c r="N653" s="225">
        <v>5</v>
      </c>
      <c r="O653" s="225"/>
      <c r="P653" s="266">
        <v>1</v>
      </c>
      <c r="Q653" s="226">
        <v>60</v>
      </c>
      <c r="R653" s="200">
        <v>30</v>
      </c>
      <c r="S653" s="271">
        <v>4.4000000000000004</v>
      </c>
      <c r="T653" s="272">
        <v>0.2</v>
      </c>
      <c r="U653" s="201">
        <v>0.46527777777777773</v>
      </c>
      <c r="V653" s="65">
        <v>1</v>
      </c>
      <c r="W653" s="65">
        <v>36</v>
      </c>
      <c r="X653" s="202">
        <v>41</v>
      </c>
      <c r="Y653" s="202">
        <v>50</v>
      </c>
      <c r="Z653" s="202">
        <v>35</v>
      </c>
      <c r="AA653" s="202">
        <v>76</v>
      </c>
      <c r="AB653" s="127">
        <f t="shared" si="73"/>
        <v>5366.6666666666661</v>
      </c>
      <c r="AC653" s="202">
        <v>18</v>
      </c>
      <c r="AD653" s="202">
        <v>58</v>
      </c>
      <c r="AE653" s="202">
        <v>64</v>
      </c>
      <c r="AF653" s="129">
        <f t="shared" si="78"/>
        <v>4666.6666666666661</v>
      </c>
      <c r="AG653" s="129">
        <v>49</v>
      </c>
      <c r="AH653" s="129">
        <v>2331</v>
      </c>
      <c r="AI653" s="203"/>
    </row>
    <row r="654" spans="1:35" ht="12.75" x14ac:dyDescent="0.25">
      <c r="A654" s="227" t="s">
        <v>253</v>
      </c>
      <c r="B654" s="229" t="s">
        <v>254</v>
      </c>
      <c r="C654" s="61">
        <v>44760</v>
      </c>
      <c r="D654" s="121" t="str">
        <f t="shared" si="76"/>
        <v>jul-22</v>
      </c>
      <c r="E654" s="277" t="str">
        <f t="shared" si="79"/>
        <v>2022</v>
      </c>
      <c r="F654" s="223">
        <v>0.50694444444444442</v>
      </c>
      <c r="G654" s="224">
        <v>15</v>
      </c>
      <c r="H654" s="224">
        <v>15</v>
      </c>
      <c r="I654" s="224">
        <v>7</v>
      </c>
      <c r="J654" s="224">
        <v>6.8</v>
      </c>
      <c r="K654" s="224">
        <v>6.6</v>
      </c>
      <c r="L654" s="224">
        <v>6.7</v>
      </c>
      <c r="M654" s="124">
        <f t="shared" si="75"/>
        <v>65.686274509803937</v>
      </c>
      <c r="N654" s="225">
        <v>2</v>
      </c>
      <c r="O654" s="225"/>
      <c r="P654" s="266">
        <v>0</v>
      </c>
      <c r="Q654" s="226">
        <v>60</v>
      </c>
      <c r="R654" s="200">
        <v>30</v>
      </c>
      <c r="S654" s="271">
        <v>2.64</v>
      </c>
      <c r="T654" s="272">
        <v>0.2</v>
      </c>
      <c r="U654" s="201">
        <v>0.52777777777777779</v>
      </c>
      <c r="V654" s="65">
        <v>1</v>
      </c>
      <c r="W654" s="65">
        <v>36</v>
      </c>
      <c r="X654" s="202">
        <v>41</v>
      </c>
      <c r="Y654" s="202">
        <v>65</v>
      </c>
      <c r="Z654" s="202">
        <v>37</v>
      </c>
      <c r="AA654" s="202">
        <v>58</v>
      </c>
      <c r="AB654" s="127">
        <f t="shared" si="73"/>
        <v>5333.3333333333339</v>
      </c>
      <c r="AC654" s="202">
        <v>47</v>
      </c>
      <c r="AD654" s="202">
        <v>37</v>
      </c>
      <c r="AE654" s="202">
        <v>43</v>
      </c>
      <c r="AF654" s="129">
        <f t="shared" si="78"/>
        <v>4233.3333333333339</v>
      </c>
      <c r="AG654" s="129">
        <v>48</v>
      </c>
      <c r="AH654" s="129">
        <v>233</v>
      </c>
      <c r="AI654" s="203"/>
    </row>
    <row r="655" spans="1:35" ht="12.75" x14ac:dyDescent="0.25">
      <c r="A655" s="231" t="s">
        <v>260</v>
      </c>
      <c r="B655" s="232" t="s">
        <v>261</v>
      </c>
      <c r="C655" s="61">
        <v>44761</v>
      </c>
      <c r="D655" s="121" t="str">
        <f t="shared" si="76"/>
        <v>jul-22</v>
      </c>
      <c r="E655" s="277" t="str">
        <f t="shared" si="79"/>
        <v>2022</v>
      </c>
      <c r="F655" s="223">
        <v>0.42291666666666666</v>
      </c>
      <c r="G655" s="224">
        <v>16</v>
      </c>
      <c r="H655" s="224">
        <v>13</v>
      </c>
      <c r="I655" s="224">
        <v>7</v>
      </c>
      <c r="J655" s="224">
        <v>6.2</v>
      </c>
      <c r="K655" s="224">
        <v>6.2</v>
      </c>
      <c r="L655" s="224">
        <v>6.2</v>
      </c>
      <c r="M655" s="124">
        <f t="shared" ref="M655:M713" si="80">IF(L655="N/A","N/A",IF(AND(H655&gt;=5,H655&lt;6),(L655/12.8)*100,IF(AND(H655&gt;=6,H655&lt;7),(L655/12.5)*100,IF(AND(H655&gt;=7,H655&lt;8),(L655/12.2)*100,IF(AND(H655&gt;=8,H655&lt;9),(L655/11.9)*100,IF(AND(H655&gt;=9,H655&lt;10),(L655/11.6)*100,IF(AND(H655&gt;=10,H655&lt;11),(L655/11.3)*100,IF(AND(H655&gt;=11,H655&lt;12),(L655/11.1)*100,IF(AND(H655&gt;=12,H655&lt;13),(L655/10.9)*100,IF(AND(H655&gt;=13,H655&lt;14),(L655/10.6)*100,IF(AND(H655&gt;=14,H655&lt;15),(L655/10.4)*100,IF(AND(H655&gt;=15,H655&lt;16),(L655/10.2)*100,IF(AND(H655&gt;=16,H655&lt;17),(L655/10)*100,IF(AND(H655&gt;=17,H655&lt;18),(L655/9.8)*100,IF(AND(H655&gt;=18,H655&lt;19),(L655/9.6)*100,IF(AND(H655&gt;=19,H655&lt;20),(L655/9.4)*100,IF(AND(H655&gt;=20,H655&lt;21),(L655/9.2)*100,IF(AND(H655&gt;=21,H655&lt;22),(L655/9)*100,IF(AND(H655&gt;=22,H655&lt;23),(L655/8.9)*100,IF(AND(H655&gt;=23,H655&lt;24),(L655/8.7)*100,IF(AND(H655&gt;=24,H655&lt;25),(L655/8.6)*100,IF(AND(H655&gt;=25,H655&lt;26),(L655/8.4)*100,IF(AND(H655&gt;=26,H655&lt;27),(L655/8.2)*100,IF(AND(H655&gt;=27,H655&lt;28),(L655/8.1)*100,IF(AND(H655&gt;=28,H655&lt;29),(L655/7.9)*100,IF(AND(H655&gt;=29,H655&lt;30),(L655/7.8)*100,(L655/7.7)*100))))))))))))))))))))))))))</f>
        <v>58.490566037735846</v>
      </c>
      <c r="N655" s="225">
        <v>2</v>
      </c>
      <c r="O655" s="225"/>
      <c r="P655" s="266">
        <v>0</v>
      </c>
      <c r="Q655" s="226">
        <v>55</v>
      </c>
      <c r="R655" s="200">
        <v>20</v>
      </c>
      <c r="S655" s="271">
        <v>2.64</v>
      </c>
      <c r="T655" s="272">
        <v>0.2</v>
      </c>
      <c r="U655" s="201">
        <v>0.4861111111111111</v>
      </c>
      <c r="V655" s="65">
        <v>1</v>
      </c>
      <c r="W655" s="65">
        <v>36</v>
      </c>
      <c r="X655" s="202">
        <v>41</v>
      </c>
      <c r="Y655" s="202">
        <v>3</v>
      </c>
      <c r="Z655" s="202">
        <v>2</v>
      </c>
      <c r="AA655" s="202">
        <v>2</v>
      </c>
      <c r="AB655" s="127">
        <f t="shared" si="73"/>
        <v>233.33333333333334</v>
      </c>
      <c r="AC655" s="202">
        <v>3</v>
      </c>
      <c r="AD655" s="202">
        <v>6</v>
      </c>
      <c r="AE655" s="202">
        <v>14</v>
      </c>
      <c r="AF655" s="129">
        <f t="shared" si="78"/>
        <v>766.66666666666674</v>
      </c>
      <c r="AG655" s="129">
        <v>34</v>
      </c>
      <c r="AH655" s="129">
        <v>25</v>
      </c>
      <c r="AI655" s="203"/>
    </row>
    <row r="656" spans="1:35" ht="12.75" x14ac:dyDescent="0.25">
      <c r="A656" s="231" t="s">
        <v>262</v>
      </c>
      <c r="B656" s="232" t="s">
        <v>263</v>
      </c>
      <c r="C656" s="61">
        <v>44761</v>
      </c>
      <c r="D656" s="121" t="str">
        <f t="shared" si="76"/>
        <v>jul-22</v>
      </c>
      <c r="E656" s="277" t="str">
        <f t="shared" si="79"/>
        <v>2022</v>
      </c>
      <c r="F656" s="223">
        <v>0.39583333333333331</v>
      </c>
      <c r="G656" s="224">
        <v>13</v>
      </c>
      <c r="H656" s="224">
        <v>13</v>
      </c>
      <c r="I656" s="224">
        <v>7</v>
      </c>
      <c r="J656" s="224">
        <v>6.6</v>
      </c>
      <c r="K656" s="224">
        <v>6.4</v>
      </c>
      <c r="L656" s="224">
        <v>6.5</v>
      </c>
      <c r="M656" s="124">
        <f t="shared" si="80"/>
        <v>61.320754716981128</v>
      </c>
      <c r="N656" s="225">
        <v>2</v>
      </c>
      <c r="O656" s="225"/>
      <c r="P656" s="266">
        <v>0</v>
      </c>
      <c r="Q656" s="226">
        <v>60</v>
      </c>
      <c r="R656" s="200">
        <v>20</v>
      </c>
      <c r="S656" s="271">
        <v>2.64</v>
      </c>
      <c r="T656" s="272">
        <v>0.6</v>
      </c>
      <c r="U656" s="201">
        <v>0.42708333333333331</v>
      </c>
      <c r="V656" s="65">
        <v>1</v>
      </c>
      <c r="W656" s="65">
        <v>36</v>
      </c>
      <c r="X656" s="202">
        <v>41</v>
      </c>
      <c r="Y656" s="202">
        <v>0</v>
      </c>
      <c r="Z656" s="202">
        <v>2</v>
      </c>
      <c r="AA656" s="202">
        <v>1</v>
      </c>
      <c r="AB656" s="127">
        <f t="shared" si="73"/>
        <v>100</v>
      </c>
      <c r="AC656" s="202">
        <v>1</v>
      </c>
      <c r="AD656" s="202">
        <v>0</v>
      </c>
      <c r="AE656" s="202">
        <v>1</v>
      </c>
      <c r="AF656" s="129">
        <f t="shared" si="78"/>
        <v>66.666666666666657</v>
      </c>
      <c r="AG656" s="129">
        <v>36</v>
      </c>
      <c r="AH656" s="129">
        <v>80</v>
      </c>
      <c r="AI656" s="203"/>
    </row>
    <row r="657" spans="1:35" ht="12.75" x14ac:dyDescent="0.25">
      <c r="A657" s="231" t="s">
        <v>264</v>
      </c>
      <c r="B657" s="232" t="s">
        <v>265</v>
      </c>
      <c r="C657" s="61">
        <v>44761</v>
      </c>
      <c r="D657" s="121" t="str">
        <f t="shared" si="76"/>
        <v>jul-22</v>
      </c>
      <c r="E657" s="277" t="str">
        <f t="shared" si="79"/>
        <v>2022</v>
      </c>
      <c r="F657" s="223">
        <v>0.55625000000000002</v>
      </c>
      <c r="G657" s="224">
        <v>15</v>
      </c>
      <c r="H657" s="224">
        <v>13</v>
      </c>
      <c r="I657" s="224">
        <v>7</v>
      </c>
      <c r="J657" s="224">
        <v>6</v>
      </c>
      <c r="K657" s="224">
        <v>6</v>
      </c>
      <c r="L657" s="224">
        <v>6</v>
      </c>
      <c r="M657" s="124">
        <f t="shared" si="80"/>
        <v>56.60377358490566</v>
      </c>
      <c r="N657" s="225">
        <v>5</v>
      </c>
      <c r="O657" s="225"/>
      <c r="P657" s="266">
        <v>1</v>
      </c>
      <c r="Q657" s="226">
        <v>60</v>
      </c>
      <c r="R657" s="200">
        <v>20</v>
      </c>
      <c r="S657" s="271">
        <v>1.76</v>
      </c>
      <c r="T657" s="272">
        <v>0.6</v>
      </c>
      <c r="U657" s="201">
        <v>0.57638888888888895</v>
      </c>
      <c r="V657" s="65">
        <v>1</v>
      </c>
      <c r="W657" s="65">
        <v>36</v>
      </c>
      <c r="X657" s="202">
        <v>41</v>
      </c>
      <c r="Y657" s="202">
        <v>3</v>
      </c>
      <c r="Z657" s="202">
        <v>1</v>
      </c>
      <c r="AA657" s="202">
        <v>0</v>
      </c>
      <c r="AB657" s="127">
        <f t="shared" si="73"/>
        <v>133.33333333333331</v>
      </c>
      <c r="AC657" s="202">
        <v>17</v>
      </c>
      <c r="AD657" s="202">
        <v>30</v>
      </c>
      <c r="AE657" s="202">
        <v>22</v>
      </c>
      <c r="AF657" s="129">
        <f t="shared" si="78"/>
        <v>2300</v>
      </c>
      <c r="AG657" s="129">
        <v>34</v>
      </c>
      <c r="AH657" s="129">
        <v>175</v>
      </c>
      <c r="AI657" s="203"/>
    </row>
    <row r="658" spans="1:35" ht="12.75" x14ac:dyDescent="0.25">
      <c r="A658" s="228" t="s">
        <v>266</v>
      </c>
      <c r="B658" s="230" t="s">
        <v>267</v>
      </c>
      <c r="C658" s="61">
        <v>44761</v>
      </c>
      <c r="D658" s="121" t="str">
        <f t="shared" si="76"/>
        <v>jul-22</v>
      </c>
      <c r="E658" s="277" t="str">
        <f t="shared" si="79"/>
        <v>2022</v>
      </c>
      <c r="F658" s="223">
        <v>0.61111111111111105</v>
      </c>
      <c r="G658" s="224">
        <v>20</v>
      </c>
      <c r="H658" s="224">
        <v>17</v>
      </c>
      <c r="I658" s="224">
        <v>7</v>
      </c>
      <c r="J658" s="224">
        <v>5.6</v>
      </c>
      <c r="K658" s="224">
        <v>5.8</v>
      </c>
      <c r="L658" s="224">
        <v>5.7</v>
      </c>
      <c r="M658" s="124">
        <f t="shared" si="80"/>
        <v>58.163265306122447</v>
      </c>
      <c r="N658" s="225">
        <v>2</v>
      </c>
      <c r="O658" s="225"/>
      <c r="P658" s="266">
        <v>0</v>
      </c>
      <c r="Q658" s="226">
        <v>45</v>
      </c>
      <c r="R658" s="200">
        <v>20</v>
      </c>
      <c r="S658" s="271">
        <v>4.4000000000000004</v>
      </c>
      <c r="T658" s="272">
        <v>0.2</v>
      </c>
      <c r="U658" s="201">
        <v>0.625</v>
      </c>
      <c r="V658" s="65">
        <v>1</v>
      </c>
      <c r="W658" s="65">
        <v>36</v>
      </c>
      <c r="X658" s="202">
        <v>41</v>
      </c>
      <c r="Y658" s="202">
        <v>10</v>
      </c>
      <c r="Z658" s="202">
        <v>10</v>
      </c>
      <c r="AA658" s="202">
        <v>9</v>
      </c>
      <c r="AB658" s="127">
        <f t="shared" si="73"/>
        <v>966.66666666666663</v>
      </c>
      <c r="AC658" s="202">
        <v>22</v>
      </c>
      <c r="AD658" s="202">
        <v>12</v>
      </c>
      <c r="AE658" s="202">
        <v>22</v>
      </c>
      <c r="AF658" s="129">
        <f t="shared" si="78"/>
        <v>1866.6666666666667</v>
      </c>
      <c r="AG658" s="129">
        <v>36</v>
      </c>
      <c r="AH658" s="234">
        <v>1.5</v>
      </c>
      <c r="AI658" s="203"/>
    </row>
    <row r="659" spans="1:35" ht="12.75" x14ac:dyDescent="0.25">
      <c r="A659" s="228" t="s">
        <v>280</v>
      </c>
      <c r="B659" s="229" t="s">
        <v>284</v>
      </c>
      <c r="C659" s="61">
        <v>44767</v>
      </c>
      <c r="D659" s="121" t="str">
        <f t="shared" si="76"/>
        <v>jul-22</v>
      </c>
      <c r="E659" s="277" t="str">
        <f t="shared" si="79"/>
        <v>2022</v>
      </c>
      <c r="F659" s="223">
        <v>0.45833333333333331</v>
      </c>
      <c r="G659" s="224">
        <v>19</v>
      </c>
      <c r="H659" s="224">
        <v>12</v>
      </c>
      <c r="I659" s="224">
        <v>7</v>
      </c>
      <c r="J659" s="224">
        <v>6.8</v>
      </c>
      <c r="K659" s="224">
        <v>6.6</v>
      </c>
      <c r="L659" s="224">
        <v>6.7</v>
      </c>
      <c r="M659" s="124">
        <f t="shared" si="80"/>
        <v>61.467889908256879</v>
      </c>
      <c r="N659" s="225" t="s">
        <v>303</v>
      </c>
      <c r="O659" s="225" t="s">
        <v>303</v>
      </c>
      <c r="P659" s="266" t="s">
        <v>303</v>
      </c>
      <c r="Q659" s="226">
        <v>110</v>
      </c>
      <c r="R659" s="200">
        <v>70</v>
      </c>
      <c r="S659" s="271">
        <v>4.4000000000000004</v>
      </c>
      <c r="T659" s="272">
        <v>0.6</v>
      </c>
      <c r="U659" s="201">
        <v>0.4861111111111111</v>
      </c>
      <c r="V659" s="65">
        <v>1</v>
      </c>
      <c r="W659" s="65">
        <v>36</v>
      </c>
      <c r="X659" s="202">
        <v>41</v>
      </c>
      <c r="Y659" s="202">
        <v>71</v>
      </c>
      <c r="Z659" s="202">
        <v>79</v>
      </c>
      <c r="AA659" s="202">
        <v>116</v>
      </c>
      <c r="AB659" s="127">
        <f t="shared" si="73"/>
        <v>8866.6666666666679</v>
      </c>
      <c r="AC659" s="202">
        <v>39</v>
      </c>
      <c r="AD659" s="202">
        <v>59</v>
      </c>
      <c r="AE659" s="202">
        <v>68</v>
      </c>
      <c r="AF659" s="129">
        <f t="shared" si="78"/>
        <v>5533.3333333333339</v>
      </c>
      <c r="AG659" s="129">
        <v>105</v>
      </c>
      <c r="AH659" s="129">
        <v>2419</v>
      </c>
      <c r="AI659" s="203"/>
    </row>
    <row r="660" spans="1:35" ht="12.75" x14ac:dyDescent="0.25">
      <c r="A660" s="228" t="s">
        <v>281</v>
      </c>
      <c r="B660" s="229" t="s">
        <v>285</v>
      </c>
      <c r="C660" s="61">
        <v>44767</v>
      </c>
      <c r="D660" s="121" t="str">
        <f t="shared" si="76"/>
        <v>jul-22</v>
      </c>
      <c r="E660" s="277" t="str">
        <f t="shared" si="79"/>
        <v>2022</v>
      </c>
      <c r="F660" s="223">
        <v>0.55208333333333337</v>
      </c>
      <c r="G660" s="224">
        <v>18</v>
      </c>
      <c r="H660" s="224">
        <v>18</v>
      </c>
      <c r="I660" s="224">
        <v>7</v>
      </c>
      <c r="J660" s="224">
        <v>6.8</v>
      </c>
      <c r="K660" s="224">
        <v>6.8</v>
      </c>
      <c r="L660" s="224">
        <v>6.8</v>
      </c>
      <c r="M660" s="124">
        <f t="shared" si="80"/>
        <v>70.833333333333343</v>
      </c>
      <c r="N660" s="225">
        <v>5</v>
      </c>
      <c r="O660" s="225"/>
      <c r="P660" s="266">
        <v>1</v>
      </c>
      <c r="Q660" s="226">
        <v>90</v>
      </c>
      <c r="R660" s="200">
        <v>60</v>
      </c>
      <c r="S660" s="271">
        <v>2.64</v>
      </c>
      <c r="T660" s="272">
        <v>0.2</v>
      </c>
      <c r="U660" s="201">
        <v>0.57291666666666663</v>
      </c>
      <c r="V660" s="65">
        <v>1</v>
      </c>
      <c r="W660" s="65">
        <v>36</v>
      </c>
      <c r="X660" s="202">
        <v>41</v>
      </c>
      <c r="Y660" s="202">
        <v>5</v>
      </c>
      <c r="Z660" s="202">
        <v>6</v>
      </c>
      <c r="AA660" s="202">
        <v>1</v>
      </c>
      <c r="AB660" s="127">
        <f t="shared" si="73"/>
        <v>400</v>
      </c>
      <c r="AC660" s="202">
        <v>42</v>
      </c>
      <c r="AD660" s="202">
        <v>47</v>
      </c>
      <c r="AE660" s="202">
        <v>30</v>
      </c>
      <c r="AF660" s="129">
        <f t="shared" si="78"/>
        <v>3966.6666666666665</v>
      </c>
      <c r="AG660" s="129">
        <v>88</v>
      </c>
      <c r="AH660" s="129">
        <v>2086</v>
      </c>
      <c r="AI660" s="203"/>
    </row>
    <row r="661" spans="1:35" ht="12.75" x14ac:dyDescent="0.25">
      <c r="A661" s="228" t="s">
        <v>282</v>
      </c>
      <c r="B661" s="229" t="s">
        <v>286</v>
      </c>
      <c r="C661" s="61">
        <v>44768</v>
      </c>
      <c r="D661" s="121" t="str">
        <f t="shared" si="76"/>
        <v>jul-22</v>
      </c>
      <c r="E661" s="277" t="str">
        <f t="shared" si="79"/>
        <v>2022</v>
      </c>
      <c r="F661" s="223">
        <v>0.45833333333333331</v>
      </c>
      <c r="G661" s="224">
        <v>18</v>
      </c>
      <c r="H661" s="224">
        <v>18</v>
      </c>
      <c r="I661" s="224">
        <v>7</v>
      </c>
      <c r="J661" s="224">
        <v>6.6</v>
      </c>
      <c r="K661" s="224">
        <v>6.4</v>
      </c>
      <c r="L661" s="224">
        <v>6.5</v>
      </c>
      <c r="M661" s="124">
        <f t="shared" si="80"/>
        <v>67.708333333333343</v>
      </c>
      <c r="N661" s="225">
        <v>10</v>
      </c>
      <c r="O661" s="225"/>
      <c r="P661" s="266">
        <v>2</v>
      </c>
      <c r="Q661" s="226">
        <v>50</v>
      </c>
      <c r="R661" s="200">
        <v>50</v>
      </c>
      <c r="S661" s="271">
        <v>1.72</v>
      </c>
      <c r="T661" s="272">
        <v>1</v>
      </c>
      <c r="U661" s="201">
        <v>0.4861111111111111</v>
      </c>
      <c r="V661" s="65">
        <v>1</v>
      </c>
      <c r="W661" s="65">
        <v>36</v>
      </c>
      <c r="X661" s="202">
        <v>41</v>
      </c>
      <c r="Y661" s="202">
        <v>9</v>
      </c>
      <c r="Z661" s="202">
        <v>5</v>
      </c>
      <c r="AA661" s="202">
        <v>7</v>
      </c>
      <c r="AB661" s="127">
        <f t="shared" si="73"/>
        <v>700</v>
      </c>
      <c r="AC661" s="202">
        <v>16</v>
      </c>
      <c r="AD661" s="202">
        <v>11</v>
      </c>
      <c r="AE661" s="202">
        <v>11</v>
      </c>
      <c r="AF661" s="129">
        <f t="shared" si="78"/>
        <v>1266.6666666666665</v>
      </c>
      <c r="AG661" s="129">
        <v>58</v>
      </c>
      <c r="AH661" s="129">
        <v>1184</v>
      </c>
      <c r="AI661" s="203"/>
    </row>
    <row r="662" spans="1:35" ht="12.75" x14ac:dyDescent="0.25">
      <c r="A662" s="228" t="s">
        <v>283</v>
      </c>
      <c r="B662" s="118" t="s">
        <v>306</v>
      </c>
      <c r="C662" s="61">
        <v>44768</v>
      </c>
      <c r="D662" s="121" t="str">
        <f t="shared" si="76"/>
        <v>jul-22</v>
      </c>
      <c r="E662" s="277" t="str">
        <f t="shared" si="79"/>
        <v>2022</v>
      </c>
      <c r="F662" s="196">
        <v>0.58333333333333337</v>
      </c>
      <c r="G662" s="197">
        <v>18</v>
      </c>
      <c r="H662" s="197">
        <v>19</v>
      </c>
      <c r="I662" s="197">
        <v>7</v>
      </c>
      <c r="J662" s="197">
        <v>6.6</v>
      </c>
      <c r="K662" s="197">
        <v>6.8</v>
      </c>
      <c r="L662" s="197">
        <v>6.7</v>
      </c>
      <c r="M662" s="124">
        <f t="shared" si="80"/>
        <v>71.276595744680847</v>
      </c>
      <c r="N662" s="198">
        <v>10</v>
      </c>
      <c r="O662" s="198"/>
      <c r="P662" s="264">
        <v>2</v>
      </c>
      <c r="Q662" s="199">
        <v>60</v>
      </c>
      <c r="R662" s="200">
        <v>40</v>
      </c>
      <c r="S662" s="271">
        <v>4.4000000000000004</v>
      </c>
      <c r="T662" s="272">
        <v>0.36</v>
      </c>
      <c r="U662" s="201">
        <v>0.60416666666666663</v>
      </c>
      <c r="V662" s="65">
        <v>1</v>
      </c>
      <c r="W662" s="65">
        <v>36</v>
      </c>
      <c r="X662" s="202">
        <v>41</v>
      </c>
      <c r="Y662" s="202">
        <v>24</v>
      </c>
      <c r="Z662" s="202">
        <v>24</v>
      </c>
      <c r="AA662" s="202">
        <v>15</v>
      </c>
      <c r="AB662" s="127">
        <f t="shared" si="73"/>
        <v>2100</v>
      </c>
      <c r="AC662" s="202">
        <v>23</v>
      </c>
      <c r="AD662" s="202">
        <v>47</v>
      </c>
      <c r="AE662" s="202">
        <v>36</v>
      </c>
      <c r="AF662" s="129">
        <f t="shared" si="78"/>
        <v>3533.3333333333335</v>
      </c>
      <c r="AG662" s="129">
        <v>70</v>
      </c>
      <c r="AH662" s="129">
        <v>1454</v>
      </c>
      <c r="AI662" s="203"/>
    </row>
    <row r="663" spans="1:35" ht="12.75" x14ac:dyDescent="0.25">
      <c r="A663" s="5" t="s">
        <v>249</v>
      </c>
      <c r="B663" s="118" t="s">
        <v>250</v>
      </c>
      <c r="C663" s="61">
        <v>44795</v>
      </c>
      <c r="D663" s="121" t="str">
        <f t="shared" si="76"/>
        <v>ago-22</v>
      </c>
      <c r="E663" s="246" t="str">
        <f t="shared" ref="E663:E683" si="81">TEXT(D663,"aaaa")</f>
        <v>2022</v>
      </c>
      <c r="F663" s="210">
        <v>0.39583333333333331</v>
      </c>
      <c r="G663" s="211">
        <v>15</v>
      </c>
      <c r="H663" s="211">
        <v>13</v>
      </c>
      <c r="I663" s="211">
        <v>7</v>
      </c>
      <c r="J663" s="211">
        <v>5.2</v>
      </c>
      <c r="K663" s="211">
        <v>5.4</v>
      </c>
      <c r="L663" s="211">
        <v>5.3</v>
      </c>
      <c r="M663" s="124">
        <f t="shared" si="80"/>
        <v>50</v>
      </c>
      <c r="N663" s="212" t="s">
        <v>303</v>
      </c>
      <c r="O663" s="212"/>
      <c r="P663" s="265" t="s">
        <v>303</v>
      </c>
      <c r="Q663" s="213">
        <v>60</v>
      </c>
      <c r="R663" s="214">
        <v>30</v>
      </c>
      <c r="S663" s="273">
        <v>2.64</v>
      </c>
      <c r="T663" s="270">
        <v>0.6</v>
      </c>
      <c r="U663" s="215">
        <v>0.4236111111111111</v>
      </c>
      <c r="V663" s="65">
        <v>1</v>
      </c>
      <c r="W663" s="65">
        <v>36</v>
      </c>
      <c r="X663" s="202">
        <v>41</v>
      </c>
      <c r="Y663" s="65">
        <v>96</v>
      </c>
      <c r="Z663" s="65">
        <v>44</v>
      </c>
      <c r="AA663" s="65">
        <v>60</v>
      </c>
      <c r="AB663" s="127">
        <f t="shared" si="73"/>
        <v>6666.666666666667</v>
      </c>
      <c r="AC663" s="65">
        <v>52</v>
      </c>
      <c r="AD663" s="65">
        <v>41</v>
      </c>
      <c r="AE663" s="65">
        <v>42</v>
      </c>
      <c r="AF663" s="129">
        <f t="shared" si="78"/>
        <v>4500</v>
      </c>
      <c r="AG663" s="129">
        <v>44</v>
      </c>
      <c r="AH663" s="129">
        <v>2333</v>
      </c>
      <c r="AI663" s="115"/>
    </row>
    <row r="664" spans="1:35" ht="12.75" x14ac:dyDescent="0.25">
      <c r="A664" s="5" t="s">
        <v>251</v>
      </c>
      <c r="B664" s="118" t="s">
        <v>252</v>
      </c>
      <c r="C664" s="61">
        <v>44795</v>
      </c>
      <c r="D664" s="121" t="str">
        <f t="shared" si="76"/>
        <v>ago-22</v>
      </c>
      <c r="E664" s="246" t="str">
        <f t="shared" si="81"/>
        <v>2022</v>
      </c>
      <c r="F664" s="210">
        <v>0.44444444444444442</v>
      </c>
      <c r="G664" s="211">
        <v>15</v>
      </c>
      <c r="H664" s="211">
        <v>14</v>
      </c>
      <c r="I664" s="211">
        <v>7</v>
      </c>
      <c r="J664" s="211">
        <v>5.8</v>
      </c>
      <c r="K664" s="211">
        <v>5.6</v>
      </c>
      <c r="L664" s="211">
        <v>5.7</v>
      </c>
      <c r="M664" s="124">
        <f t="shared" si="80"/>
        <v>54.807692307692314</v>
      </c>
      <c r="N664" s="212" t="s">
        <v>303</v>
      </c>
      <c r="O664" s="212"/>
      <c r="P664" s="265" t="s">
        <v>303</v>
      </c>
      <c r="Q664" s="213">
        <v>55</v>
      </c>
      <c r="R664" s="214">
        <v>40</v>
      </c>
      <c r="S664" s="273">
        <v>4.4000000000000004</v>
      </c>
      <c r="T664" s="270">
        <v>0.4</v>
      </c>
      <c r="U664" s="215">
        <v>0.47222222222222227</v>
      </c>
      <c r="V664" s="65">
        <v>1</v>
      </c>
      <c r="W664" s="65">
        <v>36</v>
      </c>
      <c r="X664" s="202">
        <v>41</v>
      </c>
      <c r="Y664" s="65">
        <v>80</v>
      </c>
      <c r="Z664" s="65">
        <v>137</v>
      </c>
      <c r="AA664" s="65">
        <v>122</v>
      </c>
      <c r="AB664" s="127">
        <f t="shared" si="73"/>
        <v>11300</v>
      </c>
      <c r="AC664" s="65">
        <v>75</v>
      </c>
      <c r="AD664" s="65">
        <v>80</v>
      </c>
      <c r="AE664" s="65">
        <v>82</v>
      </c>
      <c r="AF664" s="129">
        <f t="shared" si="78"/>
        <v>7900</v>
      </c>
      <c r="AG664" s="129">
        <v>47</v>
      </c>
      <c r="AH664" s="129">
        <v>2423</v>
      </c>
      <c r="AI664" s="115"/>
    </row>
    <row r="665" spans="1:35" ht="12.75" x14ac:dyDescent="0.25">
      <c r="A665" s="5" t="s">
        <v>253</v>
      </c>
      <c r="B665" s="118" t="s">
        <v>254</v>
      </c>
      <c r="C665" s="61">
        <v>44795</v>
      </c>
      <c r="D665" s="121" t="str">
        <f t="shared" si="76"/>
        <v>ago-22</v>
      </c>
      <c r="E665" s="246" t="str">
        <f t="shared" si="81"/>
        <v>2022</v>
      </c>
      <c r="F665" s="210">
        <v>0.52777777777777779</v>
      </c>
      <c r="G665" s="211">
        <v>16</v>
      </c>
      <c r="H665" s="211">
        <v>15</v>
      </c>
      <c r="I665" s="211">
        <v>7</v>
      </c>
      <c r="J665" s="211">
        <v>6</v>
      </c>
      <c r="K665" s="211">
        <v>6.2</v>
      </c>
      <c r="L665" s="211">
        <v>6.1</v>
      </c>
      <c r="M665" s="124">
        <f t="shared" si="80"/>
        <v>59.803921568627452</v>
      </c>
      <c r="N665" s="212" t="s">
        <v>303</v>
      </c>
      <c r="O665" s="212"/>
      <c r="P665" s="265" t="s">
        <v>303</v>
      </c>
      <c r="Q665" s="213">
        <v>45</v>
      </c>
      <c r="R665" s="214">
        <v>30</v>
      </c>
      <c r="S665" s="273">
        <v>4.4000000000000004</v>
      </c>
      <c r="T665" s="270">
        <v>0.2</v>
      </c>
      <c r="U665" s="215">
        <v>0.54861111111111105</v>
      </c>
      <c r="V665" s="65">
        <v>1</v>
      </c>
      <c r="W665" s="65">
        <v>36</v>
      </c>
      <c r="X665" s="202">
        <v>41</v>
      </c>
      <c r="Y665" s="65">
        <v>75</v>
      </c>
      <c r="Z665" s="65">
        <v>35</v>
      </c>
      <c r="AA665" s="65">
        <v>91</v>
      </c>
      <c r="AB665" s="127">
        <f t="shared" si="73"/>
        <v>6700</v>
      </c>
      <c r="AC665" s="65">
        <v>122</v>
      </c>
      <c r="AD665" s="65">
        <v>59</v>
      </c>
      <c r="AE665" s="65">
        <v>75</v>
      </c>
      <c r="AF665" s="129">
        <f t="shared" si="78"/>
        <v>8533.3333333333321</v>
      </c>
      <c r="AG665" s="129">
        <v>46</v>
      </c>
      <c r="AH665" s="129">
        <v>462</v>
      </c>
      <c r="AI665" s="115"/>
    </row>
    <row r="666" spans="1:35" ht="12.75" x14ac:dyDescent="0.25">
      <c r="A666" s="206" t="s">
        <v>260</v>
      </c>
      <c r="B666" s="207" t="s">
        <v>261</v>
      </c>
      <c r="C666" s="61">
        <v>44796</v>
      </c>
      <c r="D666" s="121" t="str">
        <f t="shared" si="76"/>
        <v>ago-22</v>
      </c>
      <c r="E666" s="246" t="str">
        <f t="shared" si="81"/>
        <v>2022</v>
      </c>
      <c r="F666" s="210">
        <v>0.46527777777777773</v>
      </c>
      <c r="G666" s="211">
        <v>12</v>
      </c>
      <c r="H666" s="211">
        <v>13</v>
      </c>
      <c r="I666" s="211">
        <v>7</v>
      </c>
      <c r="J666" s="211">
        <v>6.8</v>
      </c>
      <c r="K666" s="211">
        <v>6.8</v>
      </c>
      <c r="L666" s="211">
        <v>6.8</v>
      </c>
      <c r="M666" s="124">
        <f t="shared" si="80"/>
        <v>64.15094339622641</v>
      </c>
      <c r="N666" s="212">
        <v>5</v>
      </c>
      <c r="O666" s="212"/>
      <c r="P666" s="265">
        <v>1</v>
      </c>
      <c r="Q666" s="213">
        <v>40</v>
      </c>
      <c r="R666" s="214">
        <v>30</v>
      </c>
      <c r="S666" s="273">
        <v>2.64</v>
      </c>
      <c r="T666" s="270">
        <v>0.2</v>
      </c>
      <c r="U666" s="215">
        <v>0.47916666666666669</v>
      </c>
      <c r="V666" s="65">
        <v>1</v>
      </c>
      <c r="W666" s="65">
        <v>36</v>
      </c>
      <c r="X666" s="202">
        <v>41</v>
      </c>
      <c r="Y666" s="65">
        <v>1</v>
      </c>
      <c r="Z666" s="65">
        <v>3</v>
      </c>
      <c r="AA666" s="65">
        <v>3</v>
      </c>
      <c r="AB666" s="127">
        <f t="shared" si="73"/>
        <v>233.33333333333334</v>
      </c>
      <c r="AC666" s="65">
        <v>2</v>
      </c>
      <c r="AD666" s="65">
        <v>9</v>
      </c>
      <c r="AE666" s="65">
        <v>14</v>
      </c>
      <c r="AF666" s="129">
        <f t="shared" si="78"/>
        <v>833.33333333333337</v>
      </c>
      <c r="AG666" s="129">
        <v>34</v>
      </c>
      <c r="AH666" s="129">
        <v>26</v>
      </c>
      <c r="AI666" s="115"/>
    </row>
    <row r="667" spans="1:35" ht="12.75" x14ac:dyDescent="0.25">
      <c r="A667" s="206" t="s">
        <v>262</v>
      </c>
      <c r="B667" s="207" t="s">
        <v>263</v>
      </c>
      <c r="C667" s="61">
        <v>44796</v>
      </c>
      <c r="D667" s="121" t="str">
        <f t="shared" si="76"/>
        <v>ago-22</v>
      </c>
      <c r="E667" s="246" t="str">
        <f t="shared" si="81"/>
        <v>2022</v>
      </c>
      <c r="F667" s="210">
        <v>0.40972222222222227</v>
      </c>
      <c r="G667" s="211">
        <v>14</v>
      </c>
      <c r="H667" s="211">
        <v>13</v>
      </c>
      <c r="I667" s="211">
        <v>7</v>
      </c>
      <c r="J667" s="211">
        <v>6.8</v>
      </c>
      <c r="K667" s="211">
        <v>7</v>
      </c>
      <c r="L667" s="211">
        <v>6.9</v>
      </c>
      <c r="M667" s="124">
        <f t="shared" si="80"/>
        <v>65.094339622641513</v>
      </c>
      <c r="N667" s="212">
        <v>15</v>
      </c>
      <c r="O667" s="212"/>
      <c r="P667" s="265">
        <v>3</v>
      </c>
      <c r="Q667" s="213">
        <v>50</v>
      </c>
      <c r="R667" s="214">
        <v>30</v>
      </c>
      <c r="S667" s="273">
        <v>2.64</v>
      </c>
      <c r="T667" s="270">
        <v>0.2</v>
      </c>
      <c r="U667" s="215">
        <v>0.43055555555555558</v>
      </c>
      <c r="V667" s="65">
        <v>1</v>
      </c>
      <c r="W667" s="65">
        <v>36</v>
      </c>
      <c r="X667" s="202">
        <v>41</v>
      </c>
      <c r="Y667" s="65">
        <v>27</v>
      </c>
      <c r="Z667" s="65">
        <v>24</v>
      </c>
      <c r="AA667" s="65">
        <v>28</v>
      </c>
      <c r="AB667" s="127">
        <f t="shared" si="73"/>
        <v>2633.333333333333</v>
      </c>
      <c r="AC667" s="65">
        <v>27</v>
      </c>
      <c r="AD667" s="65">
        <v>54</v>
      </c>
      <c r="AE667" s="65">
        <v>64</v>
      </c>
      <c r="AF667" s="129">
        <f t="shared" si="78"/>
        <v>4833.3333333333339</v>
      </c>
      <c r="AG667" s="129">
        <v>34</v>
      </c>
      <c r="AH667" s="129">
        <v>55</v>
      </c>
      <c r="AI667" s="115"/>
    </row>
    <row r="668" spans="1:35" ht="12.75" x14ac:dyDescent="0.25">
      <c r="A668" s="206" t="s">
        <v>264</v>
      </c>
      <c r="B668" s="207" t="s">
        <v>265</v>
      </c>
      <c r="C668" s="61">
        <v>44796</v>
      </c>
      <c r="D668" s="121" t="str">
        <f t="shared" si="76"/>
        <v>ago-22</v>
      </c>
      <c r="E668" s="246" t="str">
        <f t="shared" si="81"/>
        <v>2022</v>
      </c>
      <c r="F668" s="210">
        <v>0.54166666666666663</v>
      </c>
      <c r="G668" s="211">
        <v>13</v>
      </c>
      <c r="H668" s="211">
        <v>13</v>
      </c>
      <c r="I668" s="211">
        <v>7</v>
      </c>
      <c r="J668" s="211">
        <v>6.6</v>
      </c>
      <c r="K668" s="211">
        <v>6.6</v>
      </c>
      <c r="L668" s="211">
        <v>6.6</v>
      </c>
      <c r="M668" s="124">
        <f t="shared" si="80"/>
        <v>62.264150943396224</v>
      </c>
      <c r="N668" s="212">
        <v>2</v>
      </c>
      <c r="O668" s="212"/>
      <c r="P668" s="265">
        <v>0</v>
      </c>
      <c r="Q668" s="213">
        <v>35</v>
      </c>
      <c r="R668" s="214">
        <v>30</v>
      </c>
      <c r="S668" s="273">
        <v>0.88</v>
      </c>
      <c r="T668" s="270">
        <v>0.2</v>
      </c>
      <c r="U668" s="215">
        <v>0.5625</v>
      </c>
      <c r="V668" s="65">
        <v>1</v>
      </c>
      <c r="W668" s="65">
        <v>36</v>
      </c>
      <c r="X668" s="202">
        <v>41</v>
      </c>
      <c r="Y668" s="65">
        <v>3</v>
      </c>
      <c r="Z668" s="65">
        <v>2</v>
      </c>
      <c r="AA668" s="65">
        <v>3</v>
      </c>
      <c r="AB668" s="127">
        <f t="shared" si="73"/>
        <v>266.66666666666663</v>
      </c>
      <c r="AC668" s="65">
        <v>28</v>
      </c>
      <c r="AD668" s="65">
        <v>47</v>
      </c>
      <c r="AE668" s="65">
        <v>26</v>
      </c>
      <c r="AF668" s="129">
        <f t="shared" si="78"/>
        <v>3366.6666666666665</v>
      </c>
      <c r="AG668" s="129">
        <v>29</v>
      </c>
      <c r="AH668" s="129">
        <v>251</v>
      </c>
      <c r="AI668" s="115"/>
    </row>
    <row r="669" spans="1:35" ht="12.75" x14ac:dyDescent="0.25">
      <c r="A669" s="204" t="s">
        <v>266</v>
      </c>
      <c r="B669" s="205" t="s">
        <v>267</v>
      </c>
      <c r="C669" s="61">
        <v>44796</v>
      </c>
      <c r="D669" s="121" t="str">
        <f t="shared" si="76"/>
        <v>ago-22</v>
      </c>
      <c r="E669" s="246" t="str">
        <f t="shared" si="81"/>
        <v>2022</v>
      </c>
      <c r="F669" s="210">
        <v>0.60416666666666663</v>
      </c>
      <c r="G669" s="211">
        <v>15</v>
      </c>
      <c r="H669" s="211">
        <v>14</v>
      </c>
      <c r="I669" s="211">
        <v>7</v>
      </c>
      <c r="J669" s="211">
        <v>6.2</v>
      </c>
      <c r="K669" s="211">
        <v>6.2</v>
      </c>
      <c r="L669" s="211">
        <v>6.2</v>
      </c>
      <c r="M669" s="124">
        <f t="shared" si="80"/>
        <v>59.615384615384613</v>
      </c>
      <c r="N669" s="212">
        <v>2</v>
      </c>
      <c r="O669" s="212"/>
      <c r="P669" s="265">
        <v>0</v>
      </c>
      <c r="Q669" s="213">
        <v>35</v>
      </c>
      <c r="R669" s="214">
        <v>30</v>
      </c>
      <c r="S669" s="273">
        <v>4.4000000000000004</v>
      </c>
      <c r="T669" s="270">
        <v>0.2</v>
      </c>
      <c r="U669" s="215">
        <v>0.60416666666666663</v>
      </c>
      <c r="V669" s="65">
        <v>1</v>
      </c>
      <c r="W669" s="65">
        <v>36</v>
      </c>
      <c r="X669" s="202">
        <v>41</v>
      </c>
      <c r="Y669" s="65">
        <v>10</v>
      </c>
      <c r="Z669" s="65">
        <v>7</v>
      </c>
      <c r="AA669" s="65">
        <v>4</v>
      </c>
      <c r="AB669" s="127">
        <f t="shared" si="73"/>
        <v>700</v>
      </c>
      <c r="AC669" s="65">
        <v>5</v>
      </c>
      <c r="AD669" s="65">
        <v>9</v>
      </c>
      <c r="AE669" s="65">
        <v>8</v>
      </c>
      <c r="AF669" s="129">
        <f t="shared" si="78"/>
        <v>733.33333333333326</v>
      </c>
      <c r="AG669" s="129">
        <v>34</v>
      </c>
      <c r="AH669" s="129">
        <v>6.1</v>
      </c>
      <c r="AI669" s="115"/>
    </row>
    <row r="670" spans="1:35" ht="12.75" x14ac:dyDescent="0.25">
      <c r="A670" s="204" t="s">
        <v>280</v>
      </c>
      <c r="B670" s="118" t="s">
        <v>284</v>
      </c>
      <c r="C670" s="61">
        <v>44802</v>
      </c>
      <c r="D670" s="121" t="str">
        <f t="shared" si="76"/>
        <v>ago-22</v>
      </c>
      <c r="E670" s="246" t="str">
        <f t="shared" si="81"/>
        <v>2022</v>
      </c>
      <c r="F670" s="210">
        <v>0.4513888888888889</v>
      </c>
      <c r="G670" s="211">
        <v>21</v>
      </c>
      <c r="H670" s="211">
        <v>18</v>
      </c>
      <c r="I670" s="211">
        <v>7.5</v>
      </c>
      <c r="J670" s="211">
        <v>6.4</v>
      </c>
      <c r="K670" s="211">
        <v>6.4</v>
      </c>
      <c r="L670" s="211">
        <v>6.4</v>
      </c>
      <c r="M670" s="124">
        <f t="shared" si="80"/>
        <v>66.666666666666671</v>
      </c>
      <c r="N670" s="212">
        <v>9</v>
      </c>
      <c r="O670" s="212">
        <v>30</v>
      </c>
      <c r="P670" s="265">
        <v>6</v>
      </c>
      <c r="Q670" s="213">
        <v>90</v>
      </c>
      <c r="R670" s="214">
        <v>50</v>
      </c>
      <c r="S670" s="273">
        <v>2.64</v>
      </c>
      <c r="T670" s="270">
        <v>0.4</v>
      </c>
      <c r="U670" s="215">
        <v>0.47222222222222227</v>
      </c>
      <c r="V670" s="65">
        <v>1</v>
      </c>
      <c r="W670" s="65">
        <v>36</v>
      </c>
      <c r="X670" s="202">
        <v>41</v>
      </c>
      <c r="Y670" s="65">
        <v>95</v>
      </c>
      <c r="Z670" s="65">
        <v>86</v>
      </c>
      <c r="AA670" s="65">
        <v>138</v>
      </c>
      <c r="AB670" s="127">
        <f t="shared" si="73"/>
        <v>10633.333333333332</v>
      </c>
      <c r="AC670" s="65">
        <v>50</v>
      </c>
      <c r="AD670" s="65">
        <v>60</v>
      </c>
      <c r="AE670" s="65">
        <v>83</v>
      </c>
      <c r="AF670" s="129">
        <f t="shared" si="78"/>
        <v>6433.333333333333</v>
      </c>
      <c r="AG670" s="129">
        <v>89</v>
      </c>
      <c r="AH670" s="129">
        <v>5001</v>
      </c>
      <c r="AI670" s="115"/>
    </row>
    <row r="671" spans="1:35" ht="12.75" x14ac:dyDescent="0.25">
      <c r="A671" s="204" t="s">
        <v>281</v>
      </c>
      <c r="B671" s="118" t="s">
        <v>285</v>
      </c>
      <c r="C671" s="61">
        <v>44802</v>
      </c>
      <c r="D671" s="121" t="str">
        <f t="shared" si="76"/>
        <v>ago-22</v>
      </c>
      <c r="E671" s="246" t="str">
        <f t="shared" si="81"/>
        <v>2022</v>
      </c>
      <c r="F671" s="210">
        <v>0.54861111111111105</v>
      </c>
      <c r="G671" s="211">
        <v>21</v>
      </c>
      <c r="H671" s="211">
        <v>18</v>
      </c>
      <c r="I671" s="211">
        <v>7.5</v>
      </c>
      <c r="J671" s="211">
        <v>6.6</v>
      </c>
      <c r="K671" s="211">
        <v>634</v>
      </c>
      <c r="L671" s="211">
        <v>6.5</v>
      </c>
      <c r="M671" s="124">
        <f t="shared" si="80"/>
        <v>67.708333333333343</v>
      </c>
      <c r="N671" s="212">
        <v>9</v>
      </c>
      <c r="O671" s="212"/>
      <c r="P671" s="265" t="s">
        <v>303</v>
      </c>
      <c r="Q671" s="213">
        <v>85</v>
      </c>
      <c r="R671" s="214">
        <v>60</v>
      </c>
      <c r="S671" s="273">
        <v>2.64</v>
      </c>
      <c r="T671" s="270">
        <v>0.4</v>
      </c>
      <c r="U671" s="215">
        <v>0.56944444444444442</v>
      </c>
      <c r="V671" s="65">
        <v>1</v>
      </c>
      <c r="W671" s="65">
        <v>36</v>
      </c>
      <c r="X671" s="202">
        <v>41</v>
      </c>
      <c r="Y671" s="65">
        <v>24</v>
      </c>
      <c r="Z671" s="65">
        <v>13</v>
      </c>
      <c r="AA671" s="65">
        <v>26</v>
      </c>
      <c r="AB671" s="127">
        <f t="shared" si="73"/>
        <v>2100</v>
      </c>
      <c r="AC671" s="65">
        <v>74</v>
      </c>
      <c r="AD671" s="65">
        <v>56</v>
      </c>
      <c r="AE671" s="65">
        <v>45</v>
      </c>
      <c r="AF671" s="129">
        <f t="shared" si="78"/>
        <v>5833.3333333333339</v>
      </c>
      <c r="AG671" s="129">
        <v>91</v>
      </c>
      <c r="AH671" s="129">
        <v>3007</v>
      </c>
      <c r="AI671" s="115"/>
    </row>
    <row r="672" spans="1:35" ht="12.75" x14ac:dyDescent="0.25">
      <c r="A672" s="204" t="s">
        <v>282</v>
      </c>
      <c r="B672" s="118" t="s">
        <v>286</v>
      </c>
      <c r="C672" s="61">
        <v>44803</v>
      </c>
      <c r="D672" s="121" t="str">
        <f t="shared" si="76"/>
        <v>ago-22</v>
      </c>
      <c r="E672" s="246" t="str">
        <f t="shared" si="81"/>
        <v>2022</v>
      </c>
      <c r="F672" s="210">
        <v>0.4861111111111111</v>
      </c>
      <c r="G672" s="211">
        <v>18</v>
      </c>
      <c r="H672" s="211">
        <v>16</v>
      </c>
      <c r="I672" s="211">
        <v>7</v>
      </c>
      <c r="J672" s="211">
        <v>6</v>
      </c>
      <c r="K672" s="211">
        <v>6</v>
      </c>
      <c r="L672" s="211">
        <v>6</v>
      </c>
      <c r="M672" s="124">
        <f t="shared" si="80"/>
        <v>60</v>
      </c>
      <c r="N672" s="212">
        <v>9</v>
      </c>
      <c r="O672" s="212"/>
      <c r="P672" s="265" t="s">
        <v>303</v>
      </c>
      <c r="Q672" s="213">
        <v>45</v>
      </c>
      <c r="R672" s="214">
        <v>30</v>
      </c>
      <c r="S672" s="273">
        <v>1.72</v>
      </c>
      <c r="T672" s="270">
        <v>0.4</v>
      </c>
      <c r="U672" s="215">
        <v>0.50694444444444442</v>
      </c>
      <c r="V672" s="65">
        <v>1</v>
      </c>
      <c r="W672" s="65">
        <v>36</v>
      </c>
      <c r="X672" s="202">
        <v>41</v>
      </c>
      <c r="Y672" s="65">
        <v>96</v>
      </c>
      <c r="Z672" s="65">
        <v>70</v>
      </c>
      <c r="AA672" s="65">
        <v>70</v>
      </c>
      <c r="AB672" s="127">
        <f t="shared" si="73"/>
        <v>7866.666666666667</v>
      </c>
      <c r="AC672" s="65">
        <v>61</v>
      </c>
      <c r="AD672" s="65">
        <v>45</v>
      </c>
      <c r="AE672" s="65">
        <v>48</v>
      </c>
      <c r="AF672" s="129" t="s">
        <v>180</v>
      </c>
      <c r="AG672" s="129">
        <v>53</v>
      </c>
      <c r="AH672" s="129">
        <v>5198</v>
      </c>
      <c r="AI672" s="115"/>
    </row>
    <row r="673" spans="1:35" ht="12.75" x14ac:dyDescent="0.25">
      <c r="A673" s="204" t="s">
        <v>283</v>
      </c>
      <c r="B673" s="118" t="s">
        <v>306</v>
      </c>
      <c r="C673" s="61">
        <v>44803</v>
      </c>
      <c r="D673" s="121" t="str">
        <f t="shared" si="76"/>
        <v>ago-22</v>
      </c>
      <c r="E673" s="246" t="str">
        <f t="shared" si="81"/>
        <v>2022</v>
      </c>
      <c r="F673" s="235">
        <v>0.58333333333333337</v>
      </c>
      <c r="G673" s="236">
        <v>19</v>
      </c>
      <c r="H673" s="236">
        <v>18</v>
      </c>
      <c r="I673" s="236">
        <v>7</v>
      </c>
      <c r="J673" s="236">
        <v>5.6</v>
      </c>
      <c r="K673" s="236">
        <v>5.6</v>
      </c>
      <c r="L673" s="236">
        <v>5.6</v>
      </c>
      <c r="M673" s="124">
        <f t="shared" si="80"/>
        <v>58.333333333333336</v>
      </c>
      <c r="N673" s="238">
        <v>10</v>
      </c>
      <c r="O673" s="238"/>
      <c r="P673" s="267">
        <v>2</v>
      </c>
      <c r="Q673" s="239">
        <v>70</v>
      </c>
      <c r="R673" s="214">
        <v>30</v>
      </c>
      <c r="S673" s="273">
        <v>2.64</v>
      </c>
      <c r="T673" s="270">
        <v>0.6</v>
      </c>
      <c r="U673" s="215">
        <v>0.60416666666666663</v>
      </c>
      <c r="V673" s="65">
        <v>1</v>
      </c>
      <c r="W673" s="65">
        <v>36</v>
      </c>
      <c r="X673" s="202">
        <v>41</v>
      </c>
      <c r="Y673" s="65">
        <v>25</v>
      </c>
      <c r="Z673" s="65">
        <v>32</v>
      </c>
      <c r="AA673" s="65">
        <v>19</v>
      </c>
      <c r="AB673" s="127">
        <f t="shared" si="73"/>
        <v>2533.333333333333</v>
      </c>
      <c r="AC673" s="65">
        <v>30</v>
      </c>
      <c r="AD673" s="65">
        <v>50</v>
      </c>
      <c r="AE673" s="65">
        <v>32</v>
      </c>
      <c r="AF673" s="129">
        <f t="shared" si="78"/>
        <v>3733.3333333333335</v>
      </c>
      <c r="AG673" s="129">
        <v>73</v>
      </c>
      <c r="AH673" s="129">
        <v>1596</v>
      </c>
      <c r="AI673" s="115"/>
    </row>
    <row r="674" spans="1:35" ht="12.75" x14ac:dyDescent="0.25">
      <c r="A674" s="227" t="s">
        <v>249</v>
      </c>
      <c r="B674" s="229" t="s">
        <v>250</v>
      </c>
      <c r="C674" s="61">
        <v>44824</v>
      </c>
      <c r="D674" s="121" t="str">
        <f t="shared" si="76"/>
        <v>sep-22</v>
      </c>
      <c r="E674" s="246" t="str">
        <f t="shared" si="81"/>
        <v>2022</v>
      </c>
      <c r="F674" s="223">
        <v>0.40277777777777773</v>
      </c>
      <c r="G674" s="224">
        <v>16</v>
      </c>
      <c r="H674" s="224">
        <v>14</v>
      </c>
      <c r="I674" s="224">
        <v>7</v>
      </c>
      <c r="J674" s="224">
        <v>5.6</v>
      </c>
      <c r="K674" s="224">
        <v>5.4</v>
      </c>
      <c r="L674" s="224">
        <v>5.5</v>
      </c>
      <c r="M674" s="124">
        <f t="shared" si="80"/>
        <v>52.884615384615387</v>
      </c>
      <c r="N674" s="225">
        <v>10</v>
      </c>
      <c r="O674" s="225"/>
      <c r="P674" s="266">
        <v>2</v>
      </c>
      <c r="Q674" s="226">
        <v>50</v>
      </c>
      <c r="R674" s="200">
        <v>30</v>
      </c>
      <c r="S674" s="271">
        <v>4.4000000000000004</v>
      </c>
      <c r="T674" s="272">
        <v>0.4</v>
      </c>
      <c r="U674" s="201">
        <v>10.050000000000001</v>
      </c>
      <c r="V674" s="202">
        <v>1</v>
      </c>
      <c r="W674" s="65">
        <v>36</v>
      </c>
      <c r="X674" s="202">
        <v>41</v>
      </c>
      <c r="Y674" s="202">
        <v>68</v>
      </c>
      <c r="Z674" s="202">
        <v>95</v>
      </c>
      <c r="AA674" s="202">
        <v>82</v>
      </c>
      <c r="AB674" s="127">
        <f t="shared" si="73"/>
        <v>8166.666666666667</v>
      </c>
      <c r="AC674" s="202">
        <v>43</v>
      </c>
      <c r="AD674" s="202">
        <v>63</v>
      </c>
      <c r="AE674" s="202">
        <v>40</v>
      </c>
      <c r="AF674" s="129">
        <f t="shared" si="78"/>
        <v>4866.6666666666661</v>
      </c>
      <c r="AG674" s="129">
        <v>44</v>
      </c>
      <c r="AH674" s="129">
        <v>2035</v>
      </c>
      <c r="AI674" s="203"/>
    </row>
    <row r="675" spans="1:35" ht="12.75" x14ac:dyDescent="0.25">
      <c r="A675" s="227" t="s">
        <v>251</v>
      </c>
      <c r="B675" s="229" t="s">
        <v>252</v>
      </c>
      <c r="C675" s="61">
        <v>44824</v>
      </c>
      <c r="D675" s="121" t="str">
        <f t="shared" ref="D675:D716" si="82">TEXT(C675,"mmm-aa")</f>
        <v>sep-22</v>
      </c>
      <c r="E675" s="246" t="str">
        <f t="shared" si="81"/>
        <v>2022</v>
      </c>
      <c r="F675" s="223">
        <v>0.44444444444444442</v>
      </c>
      <c r="G675" s="224">
        <v>16</v>
      </c>
      <c r="H675" s="224">
        <v>14</v>
      </c>
      <c r="I675" s="224">
        <v>7</v>
      </c>
      <c r="J675" s="224">
        <v>6.4</v>
      </c>
      <c r="K675" s="224">
        <v>6.2</v>
      </c>
      <c r="L675" s="224">
        <v>6.3</v>
      </c>
      <c r="M675" s="124">
        <f t="shared" si="80"/>
        <v>60.576923076923073</v>
      </c>
      <c r="N675" s="225">
        <v>15</v>
      </c>
      <c r="O675" s="225"/>
      <c r="P675" s="266">
        <v>3</v>
      </c>
      <c r="Q675" s="226">
        <v>55</v>
      </c>
      <c r="R675" s="200">
        <v>40</v>
      </c>
      <c r="S675" s="271">
        <v>4.4000000000000004</v>
      </c>
      <c r="T675" s="272">
        <v>0.4</v>
      </c>
      <c r="U675" s="201">
        <v>0.46875</v>
      </c>
      <c r="V675" s="202">
        <v>1</v>
      </c>
      <c r="W675" s="65">
        <v>36</v>
      </c>
      <c r="X675" s="202">
        <v>41</v>
      </c>
      <c r="Y675" s="202">
        <v>72</v>
      </c>
      <c r="Z675" s="202">
        <v>64</v>
      </c>
      <c r="AA675" s="202">
        <v>71</v>
      </c>
      <c r="AB675" s="127">
        <f t="shared" si="73"/>
        <v>6900</v>
      </c>
      <c r="AC675" s="202">
        <v>52</v>
      </c>
      <c r="AD675" s="202">
        <v>77</v>
      </c>
      <c r="AE675" s="202">
        <v>53</v>
      </c>
      <c r="AF675" s="129">
        <f t="shared" si="78"/>
        <v>6066.6666666666661</v>
      </c>
      <c r="AG675" s="129">
        <v>48</v>
      </c>
      <c r="AH675" s="129">
        <v>2165</v>
      </c>
      <c r="AI675" s="203"/>
    </row>
    <row r="676" spans="1:35" ht="12.75" x14ac:dyDescent="0.25">
      <c r="A676" s="227" t="s">
        <v>253</v>
      </c>
      <c r="B676" s="229" t="s">
        <v>254</v>
      </c>
      <c r="C676" s="61">
        <v>44824</v>
      </c>
      <c r="D676" s="121" t="str">
        <f t="shared" si="82"/>
        <v>sep-22</v>
      </c>
      <c r="E676" s="246" t="str">
        <f t="shared" si="81"/>
        <v>2022</v>
      </c>
      <c r="F676" s="223">
        <v>0.51388888888888895</v>
      </c>
      <c r="G676" s="224">
        <v>18</v>
      </c>
      <c r="H676" s="224">
        <v>16</v>
      </c>
      <c r="I676" s="224">
        <v>7</v>
      </c>
      <c r="J676" s="224">
        <v>6.2</v>
      </c>
      <c r="K676" s="224">
        <v>6.2</v>
      </c>
      <c r="L676" s="224">
        <v>6.2</v>
      </c>
      <c r="M676" s="124">
        <f t="shared" si="80"/>
        <v>62</v>
      </c>
      <c r="N676" s="225">
        <v>5</v>
      </c>
      <c r="O676" s="225"/>
      <c r="P676" s="266">
        <v>1</v>
      </c>
      <c r="Q676" s="226">
        <v>55</v>
      </c>
      <c r="R676" s="200">
        <v>40</v>
      </c>
      <c r="S676" s="271">
        <v>4.4000000000000004</v>
      </c>
      <c r="T676" s="272">
        <v>0.2</v>
      </c>
      <c r="U676" s="201">
        <v>0.52777777777777779</v>
      </c>
      <c r="V676" s="202">
        <v>1</v>
      </c>
      <c r="W676" s="65">
        <v>36</v>
      </c>
      <c r="X676" s="202">
        <v>41</v>
      </c>
      <c r="Y676" s="202">
        <v>10</v>
      </c>
      <c r="Z676" s="202">
        <v>46</v>
      </c>
      <c r="AA676" s="202">
        <v>17</v>
      </c>
      <c r="AB676" s="127">
        <f t="shared" si="73"/>
        <v>2433.333333333333</v>
      </c>
      <c r="AC676" s="202">
        <v>45</v>
      </c>
      <c r="AD676" s="202">
        <v>47</v>
      </c>
      <c r="AE676" s="202">
        <v>44</v>
      </c>
      <c r="AF676" s="129">
        <f t="shared" si="78"/>
        <v>4533.3333333333339</v>
      </c>
      <c r="AG676" s="129">
        <v>53</v>
      </c>
      <c r="AH676" s="129">
        <v>412</v>
      </c>
      <c r="AI676" s="203"/>
    </row>
    <row r="677" spans="1:35" ht="12.75" x14ac:dyDescent="0.25">
      <c r="A677" s="231" t="s">
        <v>260</v>
      </c>
      <c r="B677" s="232" t="s">
        <v>261</v>
      </c>
      <c r="C677" s="61">
        <v>44825</v>
      </c>
      <c r="D677" s="121" t="str">
        <f t="shared" si="82"/>
        <v>sep-22</v>
      </c>
      <c r="E677" s="246" t="str">
        <f t="shared" si="81"/>
        <v>2022</v>
      </c>
      <c r="F677" s="223">
        <v>0.47291666666666665</v>
      </c>
      <c r="G677" s="224">
        <v>17</v>
      </c>
      <c r="H677" s="224">
        <v>15</v>
      </c>
      <c r="I677" s="224">
        <v>7</v>
      </c>
      <c r="J677" s="224">
        <v>7</v>
      </c>
      <c r="K677" s="224">
        <v>6.8</v>
      </c>
      <c r="L677" s="224">
        <v>6.9</v>
      </c>
      <c r="M677" s="124">
        <f t="shared" si="80"/>
        <v>67.64705882352942</v>
      </c>
      <c r="N677" s="225">
        <v>2</v>
      </c>
      <c r="O677" s="225"/>
      <c r="P677" s="266">
        <v>0</v>
      </c>
      <c r="Q677" s="226">
        <v>50</v>
      </c>
      <c r="R677" s="200">
        <v>30</v>
      </c>
      <c r="S677" s="271">
        <v>4.4000000000000004</v>
      </c>
      <c r="T677" s="272">
        <v>0.2</v>
      </c>
      <c r="U677" s="201">
        <v>0.48958333333333331</v>
      </c>
      <c r="V677" s="202">
        <v>1</v>
      </c>
      <c r="W677" s="65">
        <v>36</v>
      </c>
      <c r="X677" s="202">
        <v>41</v>
      </c>
      <c r="Y677" s="202">
        <v>5</v>
      </c>
      <c r="Z677" s="202">
        <v>3</v>
      </c>
      <c r="AA677" s="202">
        <v>5</v>
      </c>
      <c r="AB677" s="127">
        <f t="shared" si="73"/>
        <v>433.33333333333331</v>
      </c>
      <c r="AC677" s="202">
        <v>32</v>
      </c>
      <c r="AD677" s="202">
        <v>19</v>
      </c>
      <c r="AE677" s="202">
        <v>36</v>
      </c>
      <c r="AF677" s="129">
        <f t="shared" si="78"/>
        <v>2900</v>
      </c>
      <c r="AG677" s="129">
        <v>38</v>
      </c>
      <c r="AH677" s="129">
        <v>38</v>
      </c>
      <c r="AI677" s="203"/>
    </row>
    <row r="678" spans="1:35" ht="12.75" x14ac:dyDescent="0.25">
      <c r="A678" s="231" t="s">
        <v>262</v>
      </c>
      <c r="B678" s="232" t="s">
        <v>263</v>
      </c>
      <c r="C678" s="61">
        <v>44825</v>
      </c>
      <c r="D678" s="121" t="str">
        <f t="shared" si="82"/>
        <v>sep-22</v>
      </c>
      <c r="E678" s="246" t="str">
        <f t="shared" si="81"/>
        <v>2022</v>
      </c>
      <c r="F678" s="223">
        <v>0.4236111111111111</v>
      </c>
      <c r="G678" s="224">
        <v>15</v>
      </c>
      <c r="H678" s="224">
        <v>14</v>
      </c>
      <c r="I678" s="224">
        <v>7</v>
      </c>
      <c r="J678" s="224">
        <v>6.2</v>
      </c>
      <c r="K678" s="224">
        <v>6.2</v>
      </c>
      <c r="L678" s="224">
        <v>6.2</v>
      </c>
      <c r="M678" s="124">
        <f t="shared" si="80"/>
        <v>59.615384615384613</v>
      </c>
      <c r="N678" s="225">
        <v>2</v>
      </c>
      <c r="O678" s="225"/>
      <c r="P678" s="266">
        <v>0</v>
      </c>
      <c r="Q678" s="226">
        <v>40</v>
      </c>
      <c r="R678" s="200">
        <v>40</v>
      </c>
      <c r="S678" s="271">
        <v>4.4000000000000004</v>
      </c>
      <c r="T678" s="272">
        <v>0.2</v>
      </c>
      <c r="U678" s="201">
        <v>0.4375</v>
      </c>
      <c r="V678" s="202">
        <v>1</v>
      </c>
      <c r="W678" s="65">
        <v>36</v>
      </c>
      <c r="X678" s="202">
        <v>41</v>
      </c>
      <c r="Y678" s="202">
        <v>7</v>
      </c>
      <c r="Z678" s="202">
        <v>4</v>
      </c>
      <c r="AA678" s="202">
        <v>4</v>
      </c>
      <c r="AB678" s="127">
        <f t="shared" si="73"/>
        <v>500</v>
      </c>
      <c r="AC678" s="202">
        <v>57</v>
      </c>
      <c r="AD678" s="202">
        <v>50</v>
      </c>
      <c r="AE678" s="202">
        <v>70</v>
      </c>
      <c r="AF678" s="129">
        <f t="shared" si="78"/>
        <v>5900</v>
      </c>
      <c r="AG678" s="129">
        <v>38</v>
      </c>
      <c r="AH678" s="129">
        <v>90</v>
      </c>
      <c r="AI678" s="203"/>
    </row>
    <row r="679" spans="1:35" ht="12.75" x14ac:dyDescent="0.25">
      <c r="A679" s="231" t="s">
        <v>264</v>
      </c>
      <c r="B679" s="232" t="s">
        <v>265</v>
      </c>
      <c r="C679" s="61">
        <v>44825</v>
      </c>
      <c r="D679" s="121" t="str">
        <f t="shared" si="82"/>
        <v>sep-22</v>
      </c>
      <c r="E679" s="246" t="str">
        <f t="shared" si="81"/>
        <v>2022</v>
      </c>
      <c r="F679" s="223">
        <v>0.5541666666666667</v>
      </c>
      <c r="G679" s="224">
        <v>16</v>
      </c>
      <c r="H679" s="224">
        <v>13</v>
      </c>
      <c r="I679" s="224">
        <v>7</v>
      </c>
      <c r="J679" s="224">
        <v>7</v>
      </c>
      <c r="K679" s="224">
        <v>7</v>
      </c>
      <c r="L679" s="224">
        <v>7</v>
      </c>
      <c r="M679" s="124">
        <f t="shared" si="80"/>
        <v>66.037735849056617</v>
      </c>
      <c r="N679" s="225">
        <v>2</v>
      </c>
      <c r="O679" s="225"/>
      <c r="P679" s="266">
        <v>0</v>
      </c>
      <c r="Q679" s="226">
        <v>35</v>
      </c>
      <c r="R679" s="200">
        <v>20</v>
      </c>
      <c r="S679" s="271">
        <v>1.72</v>
      </c>
      <c r="T679" s="272">
        <v>0.2</v>
      </c>
      <c r="U679" s="201">
        <v>0.57291666666666663</v>
      </c>
      <c r="V679" s="202">
        <v>1</v>
      </c>
      <c r="W679" s="65">
        <v>36</v>
      </c>
      <c r="X679" s="202">
        <v>41</v>
      </c>
      <c r="Y679" s="202">
        <v>3</v>
      </c>
      <c r="Z679" s="202">
        <v>3</v>
      </c>
      <c r="AA679" s="202">
        <v>1</v>
      </c>
      <c r="AB679" s="127">
        <f t="shared" si="73"/>
        <v>233.33333333333334</v>
      </c>
      <c r="AC679" s="202">
        <v>96</v>
      </c>
      <c r="AD679" s="202">
        <v>93</v>
      </c>
      <c r="AE679" s="202">
        <v>110</v>
      </c>
      <c r="AF679" s="129">
        <f t="shared" si="78"/>
        <v>9966.6666666666679</v>
      </c>
      <c r="AG679" s="129">
        <v>26</v>
      </c>
      <c r="AH679" s="129">
        <v>307</v>
      </c>
      <c r="AI679" s="203"/>
    </row>
    <row r="680" spans="1:35" ht="12.75" x14ac:dyDescent="0.25">
      <c r="A680" s="228" t="s">
        <v>266</v>
      </c>
      <c r="B680" s="230" t="s">
        <v>267</v>
      </c>
      <c r="C680" s="61">
        <v>44825</v>
      </c>
      <c r="D680" s="121" t="str">
        <f t="shared" si="82"/>
        <v>sep-22</v>
      </c>
      <c r="E680" s="246" t="str">
        <f t="shared" si="81"/>
        <v>2022</v>
      </c>
      <c r="F680" s="223">
        <v>0.60763888888888895</v>
      </c>
      <c r="G680" s="224">
        <v>17</v>
      </c>
      <c r="H680" s="224">
        <v>15</v>
      </c>
      <c r="I680" s="224">
        <v>7</v>
      </c>
      <c r="J680" s="224">
        <v>6.8</v>
      </c>
      <c r="K680" s="224">
        <v>6.8</v>
      </c>
      <c r="L680" s="224">
        <v>6.8</v>
      </c>
      <c r="M680" s="124">
        <f t="shared" si="80"/>
        <v>66.666666666666671</v>
      </c>
      <c r="N680" s="225">
        <v>2</v>
      </c>
      <c r="O680" s="225"/>
      <c r="P680" s="266">
        <v>0</v>
      </c>
      <c r="Q680" s="226">
        <v>45</v>
      </c>
      <c r="R680" s="200">
        <v>30</v>
      </c>
      <c r="S680" s="271">
        <v>4.4000000000000004</v>
      </c>
      <c r="T680" s="272">
        <v>0</v>
      </c>
      <c r="U680" s="201">
        <v>0.61805555555555558</v>
      </c>
      <c r="V680" s="202">
        <v>1</v>
      </c>
      <c r="W680" s="65">
        <v>36</v>
      </c>
      <c r="X680" s="202">
        <v>41</v>
      </c>
      <c r="Y680" s="202">
        <v>21</v>
      </c>
      <c r="Z680" s="202">
        <v>11</v>
      </c>
      <c r="AA680" s="202">
        <v>6</v>
      </c>
      <c r="AB680" s="127">
        <f t="shared" si="73"/>
        <v>1266.6666666666665</v>
      </c>
      <c r="AC680" s="202">
        <v>85</v>
      </c>
      <c r="AD680" s="202">
        <v>50</v>
      </c>
      <c r="AE680" s="202">
        <v>42</v>
      </c>
      <c r="AF680" s="129">
        <f t="shared" ref="AF680:AF687" si="83">IF($V680&lt;&gt;"",((AC680+AD680+AE680)/3)*100/$V680,"")</f>
        <v>5900</v>
      </c>
      <c r="AG680" s="129">
        <v>35</v>
      </c>
      <c r="AH680" s="234">
        <v>8.5</v>
      </c>
      <c r="AI680" s="203"/>
    </row>
    <row r="681" spans="1:35" ht="12.75" x14ac:dyDescent="0.25">
      <c r="A681" s="228" t="s">
        <v>280</v>
      </c>
      <c r="B681" s="229" t="s">
        <v>284</v>
      </c>
      <c r="C681" s="61">
        <v>44830</v>
      </c>
      <c r="D681" s="121" t="str">
        <f t="shared" si="82"/>
        <v>sep-22</v>
      </c>
      <c r="E681" s="246" t="str">
        <f t="shared" si="81"/>
        <v>2022</v>
      </c>
      <c r="F681" s="223">
        <v>0.47222222222222227</v>
      </c>
      <c r="G681" s="224">
        <v>21</v>
      </c>
      <c r="H681" s="224">
        <v>17</v>
      </c>
      <c r="I681" s="224">
        <v>7</v>
      </c>
      <c r="J681" s="224">
        <v>6.4</v>
      </c>
      <c r="K681" s="224">
        <v>6.2</v>
      </c>
      <c r="L681" s="224">
        <v>6.3</v>
      </c>
      <c r="M681" s="124">
        <f t="shared" si="80"/>
        <v>64.285714285714278</v>
      </c>
      <c r="N681" s="212" t="s">
        <v>303</v>
      </c>
      <c r="O681" s="225"/>
      <c r="P681" s="265" t="s">
        <v>303</v>
      </c>
      <c r="Q681" s="226">
        <v>70</v>
      </c>
      <c r="R681" s="200">
        <v>40</v>
      </c>
      <c r="S681" s="271">
        <v>4.4000000000000004</v>
      </c>
      <c r="T681" s="272">
        <v>0.4</v>
      </c>
      <c r="U681" s="201">
        <v>0.4861111111111111</v>
      </c>
      <c r="V681" s="202">
        <v>1</v>
      </c>
      <c r="W681" s="65">
        <v>36</v>
      </c>
      <c r="X681" s="202">
        <v>41</v>
      </c>
      <c r="Y681" s="202">
        <v>88</v>
      </c>
      <c r="Z681" s="202">
        <v>81</v>
      </c>
      <c r="AA681" s="202">
        <v>93</v>
      </c>
      <c r="AB681" s="127">
        <f t="shared" si="73"/>
        <v>8733.3333333333321</v>
      </c>
      <c r="AC681" s="202">
        <v>75</v>
      </c>
      <c r="AD681" s="202">
        <v>68</v>
      </c>
      <c r="AE681" s="202">
        <v>79</v>
      </c>
      <c r="AF681" s="129">
        <f t="shared" si="83"/>
        <v>7400</v>
      </c>
      <c r="AG681" s="129">
        <v>81</v>
      </c>
      <c r="AH681" s="129">
        <v>6250</v>
      </c>
      <c r="AI681" s="203"/>
    </row>
    <row r="682" spans="1:35" ht="12.75" x14ac:dyDescent="0.25">
      <c r="A682" s="228" t="s">
        <v>281</v>
      </c>
      <c r="B682" s="229" t="s">
        <v>285</v>
      </c>
      <c r="C682" s="61">
        <v>44830</v>
      </c>
      <c r="D682" s="121" t="str">
        <f t="shared" si="82"/>
        <v>sep-22</v>
      </c>
      <c r="E682" s="246" t="str">
        <f t="shared" si="81"/>
        <v>2022</v>
      </c>
      <c r="F682" s="223">
        <v>0.55208333333333337</v>
      </c>
      <c r="G682" s="224">
        <v>23</v>
      </c>
      <c r="H682" s="224">
        <v>19</v>
      </c>
      <c r="I682" s="224">
        <v>7</v>
      </c>
      <c r="J682" s="224">
        <v>6.6</v>
      </c>
      <c r="K682" s="224">
        <v>6.6</v>
      </c>
      <c r="L682" s="224">
        <v>6.6</v>
      </c>
      <c r="M682" s="124">
        <f t="shared" si="80"/>
        <v>70.212765957446805</v>
      </c>
      <c r="N682" s="225">
        <v>10</v>
      </c>
      <c r="O682" s="225"/>
      <c r="P682" s="266">
        <v>2</v>
      </c>
      <c r="Q682" s="226">
        <v>115</v>
      </c>
      <c r="R682" s="200">
        <v>60</v>
      </c>
      <c r="S682" s="271">
        <v>4.4000000000000004</v>
      </c>
      <c r="T682" s="272">
        <v>0.2</v>
      </c>
      <c r="U682" s="201">
        <v>0.58333333333333337</v>
      </c>
      <c r="V682" s="202">
        <v>1</v>
      </c>
      <c r="W682" s="65">
        <v>36</v>
      </c>
      <c r="X682" s="202">
        <v>41</v>
      </c>
      <c r="Y682" s="202">
        <v>5</v>
      </c>
      <c r="Z682" s="202">
        <v>3</v>
      </c>
      <c r="AA682" s="202">
        <v>3</v>
      </c>
      <c r="AB682" s="127">
        <f t="shared" si="73"/>
        <v>366.66666666666663</v>
      </c>
      <c r="AC682" s="202">
        <v>39</v>
      </c>
      <c r="AD682" s="202">
        <v>41</v>
      </c>
      <c r="AE682" s="202">
        <v>19</v>
      </c>
      <c r="AF682" s="129">
        <f t="shared" si="83"/>
        <v>3300</v>
      </c>
      <c r="AG682" s="129">
        <v>95</v>
      </c>
      <c r="AH682" s="129">
        <v>3262</v>
      </c>
      <c r="AI682" s="203"/>
    </row>
    <row r="683" spans="1:35" ht="12.75" x14ac:dyDescent="0.25">
      <c r="A683" s="228" t="s">
        <v>282</v>
      </c>
      <c r="B683" s="229" t="s">
        <v>286</v>
      </c>
      <c r="C683" s="61">
        <v>44831</v>
      </c>
      <c r="D683" s="121" t="str">
        <f t="shared" si="82"/>
        <v>sep-22</v>
      </c>
      <c r="E683" s="246" t="str">
        <f t="shared" si="81"/>
        <v>2022</v>
      </c>
      <c r="F683" s="223">
        <v>0.45</v>
      </c>
      <c r="G683" s="224">
        <v>14</v>
      </c>
      <c r="H683" s="224">
        <v>15</v>
      </c>
      <c r="I683" s="224">
        <v>7</v>
      </c>
      <c r="J683" s="224">
        <v>6.4</v>
      </c>
      <c r="K683" s="224">
        <v>6.6</v>
      </c>
      <c r="L683" s="224">
        <v>6.5</v>
      </c>
      <c r="M683" s="124">
        <f t="shared" si="80"/>
        <v>63.725490196078439</v>
      </c>
      <c r="N683" s="225">
        <v>10</v>
      </c>
      <c r="O683" s="225"/>
      <c r="P683" s="266">
        <v>2</v>
      </c>
      <c r="Q683" s="226">
        <v>55</v>
      </c>
      <c r="R683" s="200">
        <v>50</v>
      </c>
      <c r="S683" s="271">
        <v>1.72</v>
      </c>
      <c r="T683" s="272">
        <v>0.2</v>
      </c>
      <c r="U683" s="201">
        <v>0.4680555555555555</v>
      </c>
      <c r="V683" s="202">
        <v>1</v>
      </c>
      <c r="W683" s="65">
        <v>36</v>
      </c>
      <c r="X683" s="202">
        <v>41</v>
      </c>
      <c r="Y683" s="202">
        <v>20</v>
      </c>
      <c r="Z683" s="202">
        <v>17</v>
      </c>
      <c r="AA683" s="202">
        <v>22</v>
      </c>
      <c r="AB683" s="127">
        <f t="shared" si="73"/>
        <v>1966.6666666666667</v>
      </c>
      <c r="AC683" s="202">
        <v>12</v>
      </c>
      <c r="AD683" s="202">
        <v>24</v>
      </c>
      <c r="AE683" s="202">
        <v>16</v>
      </c>
      <c r="AF683" s="129">
        <f t="shared" si="83"/>
        <v>1733.3333333333333</v>
      </c>
      <c r="AG683" s="129">
        <v>51</v>
      </c>
      <c r="AH683" s="129">
        <v>5167</v>
      </c>
      <c r="AI683" s="203"/>
    </row>
    <row r="684" spans="1:35" ht="12.75" x14ac:dyDescent="0.25">
      <c r="A684" s="228" t="s">
        <v>283</v>
      </c>
      <c r="B684" s="118" t="s">
        <v>306</v>
      </c>
      <c r="C684" s="61">
        <v>44831</v>
      </c>
      <c r="D684" s="121" t="str">
        <f t="shared" si="82"/>
        <v>sep-22</v>
      </c>
      <c r="E684" s="246" t="str">
        <f>TEXT(D691,"aaaa")</f>
        <v>2022</v>
      </c>
      <c r="F684" s="196">
        <v>0.55972222222222223</v>
      </c>
      <c r="G684" s="197">
        <v>19</v>
      </c>
      <c r="H684" s="197">
        <v>17</v>
      </c>
      <c r="I684" s="197">
        <v>7</v>
      </c>
      <c r="J684" s="197">
        <v>6.8</v>
      </c>
      <c r="K684" s="197">
        <v>7</v>
      </c>
      <c r="L684" s="197">
        <v>6.9</v>
      </c>
      <c r="M684" s="124">
        <f t="shared" si="80"/>
        <v>70.408163265306129</v>
      </c>
      <c r="N684" s="198">
        <v>5</v>
      </c>
      <c r="O684" s="198"/>
      <c r="P684" s="264">
        <v>1</v>
      </c>
      <c r="Q684" s="199">
        <v>90</v>
      </c>
      <c r="R684" s="200">
        <v>50</v>
      </c>
      <c r="S684" s="271">
        <v>4.4000000000000004</v>
      </c>
      <c r="T684" s="272">
        <v>0.2</v>
      </c>
      <c r="U684" s="201">
        <v>0.57638888888888895</v>
      </c>
      <c r="V684" s="65">
        <v>1</v>
      </c>
      <c r="W684" s="65">
        <v>36</v>
      </c>
      <c r="X684" s="202">
        <v>41</v>
      </c>
      <c r="Y684" s="202">
        <v>7</v>
      </c>
      <c r="Z684" s="202">
        <v>6</v>
      </c>
      <c r="AA684" s="202">
        <v>8</v>
      </c>
      <c r="AB684" s="127">
        <f t="shared" si="73"/>
        <v>700</v>
      </c>
      <c r="AC684" s="202">
        <v>10</v>
      </c>
      <c r="AD684" s="202">
        <v>10</v>
      </c>
      <c r="AE684" s="202">
        <v>12</v>
      </c>
      <c r="AF684" s="129">
        <f t="shared" si="83"/>
        <v>1066.6666666666665</v>
      </c>
      <c r="AG684" s="129">
        <v>77</v>
      </c>
      <c r="AH684" s="129">
        <v>1894</v>
      </c>
      <c r="AI684" s="203"/>
    </row>
    <row r="685" spans="1:35" ht="12.75" x14ac:dyDescent="0.25">
      <c r="A685" s="227" t="s">
        <v>249</v>
      </c>
      <c r="B685" s="229" t="s">
        <v>250</v>
      </c>
      <c r="C685" s="61">
        <v>44858</v>
      </c>
      <c r="D685" s="121" t="str">
        <f t="shared" si="82"/>
        <v>oct-22</v>
      </c>
      <c r="E685" s="246" t="str">
        <f>TEXT(D685,"aaaa")</f>
        <v>2022</v>
      </c>
      <c r="F685" s="235">
        <v>0.40972222222222227</v>
      </c>
      <c r="G685" s="236">
        <v>17</v>
      </c>
      <c r="H685" s="236">
        <v>15</v>
      </c>
      <c r="I685" s="236">
        <v>7</v>
      </c>
      <c r="J685" s="236">
        <v>6.2</v>
      </c>
      <c r="K685" s="236">
        <v>6.2</v>
      </c>
      <c r="L685" s="236">
        <v>6.2</v>
      </c>
      <c r="M685" s="124">
        <f t="shared" si="80"/>
        <v>60.7843137254902</v>
      </c>
      <c r="N685" s="238">
        <v>2</v>
      </c>
      <c r="O685" s="238"/>
      <c r="P685" s="267">
        <v>0</v>
      </c>
      <c r="Q685" s="239">
        <v>60</v>
      </c>
      <c r="R685" s="214">
        <v>30</v>
      </c>
      <c r="S685" s="273">
        <v>4.4000000000000004</v>
      </c>
      <c r="T685" s="270">
        <v>0.2</v>
      </c>
      <c r="U685" s="215">
        <v>0.43055555555555558</v>
      </c>
      <c r="V685" s="65">
        <v>1</v>
      </c>
      <c r="W685" s="65">
        <v>36</v>
      </c>
      <c r="X685" s="202">
        <v>41</v>
      </c>
      <c r="Y685" s="65">
        <v>78</v>
      </c>
      <c r="Z685" s="65">
        <v>102</v>
      </c>
      <c r="AA685" s="65">
        <v>93</v>
      </c>
      <c r="AB685" s="127">
        <f t="shared" si="73"/>
        <v>9100</v>
      </c>
      <c r="AC685" s="65">
        <v>50</v>
      </c>
      <c r="AD685" s="65">
        <v>43</v>
      </c>
      <c r="AE685" s="65">
        <v>31</v>
      </c>
      <c r="AF685" s="129">
        <f t="shared" si="83"/>
        <v>4133.3333333333339</v>
      </c>
      <c r="AG685" s="129">
        <v>45</v>
      </c>
      <c r="AH685" s="129">
        <v>1180</v>
      </c>
      <c r="AI685" s="115"/>
    </row>
    <row r="686" spans="1:35" ht="12.75" x14ac:dyDescent="0.25">
      <c r="A686" s="227" t="s">
        <v>251</v>
      </c>
      <c r="B686" s="229" t="s">
        <v>252</v>
      </c>
      <c r="C686" s="61">
        <v>44858</v>
      </c>
      <c r="D686" s="121" t="str">
        <f t="shared" si="82"/>
        <v>oct-22</v>
      </c>
      <c r="E686" s="277" t="str">
        <f t="shared" ref="E686:E705" si="84">TEXT(D686,"aaaa")</f>
        <v>2022</v>
      </c>
      <c r="F686" s="223">
        <v>0.44791666666666669</v>
      </c>
      <c r="G686" s="224">
        <v>17</v>
      </c>
      <c r="H686" s="224">
        <v>14</v>
      </c>
      <c r="I686" s="224">
        <v>7</v>
      </c>
      <c r="J686" s="224">
        <v>6</v>
      </c>
      <c r="K686" s="224">
        <v>6</v>
      </c>
      <c r="L686" s="224">
        <v>6</v>
      </c>
      <c r="M686" s="124">
        <f t="shared" si="80"/>
        <v>57.692307692307686</v>
      </c>
      <c r="N686" s="225">
        <v>5</v>
      </c>
      <c r="O686" s="225"/>
      <c r="P686" s="266">
        <v>1</v>
      </c>
      <c r="Q686" s="226">
        <v>60</v>
      </c>
      <c r="R686" s="200">
        <v>30</v>
      </c>
      <c r="S686" s="271">
        <v>4.4000000000000004</v>
      </c>
      <c r="T686" s="272">
        <v>0.2</v>
      </c>
      <c r="U686" s="201">
        <v>0.46527777777777773</v>
      </c>
      <c r="V686" s="65">
        <v>1</v>
      </c>
      <c r="W686" s="65">
        <v>36</v>
      </c>
      <c r="X686" s="202">
        <v>41</v>
      </c>
      <c r="Y686" s="202">
        <v>84</v>
      </c>
      <c r="Z686" s="202">
        <v>82</v>
      </c>
      <c r="AA686" s="202">
        <v>97</v>
      </c>
      <c r="AB686" s="127">
        <f t="shared" si="73"/>
        <v>8766.6666666666679</v>
      </c>
      <c r="AC686" s="202">
        <v>34</v>
      </c>
      <c r="AD686" s="202">
        <v>32</v>
      </c>
      <c r="AE686" s="202">
        <v>44</v>
      </c>
      <c r="AF686" s="129">
        <f t="shared" si="83"/>
        <v>3666.6666666666665</v>
      </c>
      <c r="AG686" s="129">
        <v>55</v>
      </c>
      <c r="AH686" s="129">
        <v>1242</v>
      </c>
      <c r="AI686" s="203"/>
    </row>
    <row r="687" spans="1:35" ht="12.75" x14ac:dyDescent="0.25">
      <c r="A687" s="227" t="s">
        <v>253</v>
      </c>
      <c r="B687" s="229" t="s">
        <v>254</v>
      </c>
      <c r="C687" s="61">
        <v>44858</v>
      </c>
      <c r="D687" s="121" t="str">
        <f t="shared" si="82"/>
        <v>oct-22</v>
      </c>
      <c r="E687" s="277" t="str">
        <f t="shared" si="84"/>
        <v>2022</v>
      </c>
      <c r="F687" s="223">
        <v>0.54166666666666663</v>
      </c>
      <c r="G687" s="224">
        <v>19</v>
      </c>
      <c r="H687" s="224">
        <v>17</v>
      </c>
      <c r="I687" s="224">
        <v>7</v>
      </c>
      <c r="J687" s="224">
        <v>6.6</v>
      </c>
      <c r="K687" s="224">
        <v>6.8</v>
      </c>
      <c r="L687" s="224">
        <v>6.7</v>
      </c>
      <c r="M687" s="124">
        <f t="shared" si="80"/>
        <v>68.367346938775512</v>
      </c>
      <c r="N687" s="225" t="s">
        <v>303</v>
      </c>
      <c r="O687" s="225"/>
      <c r="P687" s="266" t="s">
        <v>303</v>
      </c>
      <c r="Q687" s="226">
        <v>50</v>
      </c>
      <c r="R687" s="200">
        <v>20</v>
      </c>
      <c r="S687" s="271">
        <v>2.64</v>
      </c>
      <c r="T687" s="272">
        <v>0.2</v>
      </c>
      <c r="U687" s="201">
        <v>0.5625</v>
      </c>
      <c r="V687" s="65">
        <v>1</v>
      </c>
      <c r="W687" s="65">
        <v>36</v>
      </c>
      <c r="X687" s="202">
        <v>41</v>
      </c>
      <c r="Y687" s="202">
        <v>30</v>
      </c>
      <c r="Z687" s="202">
        <v>14</v>
      </c>
      <c r="AA687" s="202">
        <v>18</v>
      </c>
      <c r="AB687" s="127">
        <f t="shared" si="73"/>
        <v>2066.666666666667</v>
      </c>
      <c r="AC687" s="202">
        <v>38</v>
      </c>
      <c r="AD687" s="202">
        <v>48</v>
      </c>
      <c r="AE687" s="202">
        <v>41</v>
      </c>
      <c r="AF687" s="129">
        <f t="shared" si="83"/>
        <v>4233.3333333333339</v>
      </c>
      <c r="AG687" s="129">
        <v>49</v>
      </c>
      <c r="AH687" s="129">
        <v>567</v>
      </c>
      <c r="AI687" s="203"/>
    </row>
    <row r="688" spans="1:35" ht="12.75" x14ac:dyDescent="0.25">
      <c r="A688" s="231" t="s">
        <v>260</v>
      </c>
      <c r="B688" s="232" t="s">
        <v>261</v>
      </c>
      <c r="C688" s="61">
        <v>44859</v>
      </c>
      <c r="D688" s="121" t="str">
        <f t="shared" si="82"/>
        <v>oct-22</v>
      </c>
      <c r="E688" s="277" t="str">
        <f t="shared" si="84"/>
        <v>2022</v>
      </c>
      <c r="F688" s="223">
        <v>0.4548611111111111</v>
      </c>
      <c r="G688" s="224">
        <v>12</v>
      </c>
      <c r="H688" s="224">
        <v>13</v>
      </c>
      <c r="I688" s="224">
        <v>7</v>
      </c>
      <c r="J688" s="224">
        <v>6.6</v>
      </c>
      <c r="K688" s="224">
        <v>6.8</v>
      </c>
      <c r="L688" s="224">
        <v>6.7</v>
      </c>
      <c r="M688" s="124">
        <f t="shared" si="80"/>
        <v>63.207547169811328</v>
      </c>
      <c r="N688" s="225">
        <v>2</v>
      </c>
      <c r="O688" s="225"/>
      <c r="P688" s="266">
        <v>0</v>
      </c>
      <c r="Q688" s="226">
        <v>45</v>
      </c>
      <c r="R688" s="200">
        <v>30</v>
      </c>
      <c r="S688" s="271">
        <v>4.4000000000000004</v>
      </c>
      <c r="T688" s="272">
        <v>0.4</v>
      </c>
      <c r="U688" s="201">
        <v>0.47013888888888888</v>
      </c>
      <c r="V688" s="65">
        <v>1</v>
      </c>
      <c r="W688" s="65">
        <v>36</v>
      </c>
      <c r="X688" s="202">
        <v>41</v>
      </c>
      <c r="Y688" s="202">
        <v>0</v>
      </c>
      <c r="Z688" s="202">
        <v>0</v>
      </c>
      <c r="AA688" s="202">
        <v>1</v>
      </c>
      <c r="AB688" s="127">
        <f t="shared" si="73"/>
        <v>33.333333333333329</v>
      </c>
      <c r="AC688" s="202">
        <v>0</v>
      </c>
      <c r="AD688" s="202">
        <v>0</v>
      </c>
      <c r="AE688" s="202">
        <v>5</v>
      </c>
      <c r="AF688" s="129">
        <f t="shared" ref="AF688:AF716" si="85">IF($V688&lt;&gt;"",((AC688+AD688+AE688)/3)*100/$V688,"")</f>
        <v>166.66666666666669</v>
      </c>
      <c r="AG688" s="129">
        <v>35</v>
      </c>
      <c r="AH688" s="234">
        <v>26.5</v>
      </c>
      <c r="AI688" s="203"/>
    </row>
    <row r="689" spans="1:35" ht="12.75" x14ac:dyDescent="0.25">
      <c r="A689" s="231" t="s">
        <v>262</v>
      </c>
      <c r="B689" s="232" t="s">
        <v>263</v>
      </c>
      <c r="C689" s="61">
        <v>44859</v>
      </c>
      <c r="D689" s="121" t="str">
        <f t="shared" si="82"/>
        <v>oct-22</v>
      </c>
      <c r="E689" s="277" t="str">
        <f t="shared" si="84"/>
        <v>2022</v>
      </c>
      <c r="F689" s="223">
        <v>0.40625</v>
      </c>
      <c r="G689" s="224">
        <v>14</v>
      </c>
      <c r="H689" s="224">
        <v>14</v>
      </c>
      <c r="I689" s="224">
        <v>7</v>
      </c>
      <c r="J689" s="224">
        <v>6.8</v>
      </c>
      <c r="K689" s="224">
        <v>6.8</v>
      </c>
      <c r="L689" s="224">
        <v>6.8</v>
      </c>
      <c r="M689" s="124">
        <f t="shared" si="80"/>
        <v>65.384615384615387</v>
      </c>
      <c r="N689" s="225">
        <v>2</v>
      </c>
      <c r="O689" s="225"/>
      <c r="P689" s="266">
        <v>0</v>
      </c>
      <c r="Q689" s="226">
        <v>50</v>
      </c>
      <c r="R689" s="200">
        <v>30</v>
      </c>
      <c r="S689" s="271">
        <v>2.64</v>
      </c>
      <c r="T689" s="272">
        <v>0.4</v>
      </c>
      <c r="U689" s="201">
        <v>0.42708333333333331</v>
      </c>
      <c r="V689" s="65">
        <v>1</v>
      </c>
      <c r="W689" s="65">
        <v>36</v>
      </c>
      <c r="X689" s="202">
        <v>41</v>
      </c>
      <c r="Y689" s="202">
        <v>0</v>
      </c>
      <c r="Z689" s="202">
        <v>0</v>
      </c>
      <c r="AA689" s="202">
        <v>2</v>
      </c>
      <c r="AB689" s="127">
        <f t="shared" si="73"/>
        <v>66.666666666666657</v>
      </c>
      <c r="AC689" s="202">
        <v>0</v>
      </c>
      <c r="AD689" s="202">
        <v>3</v>
      </c>
      <c r="AE689" s="202">
        <v>9</v>
      </c>
      <c r="AF689" s="129">
        <f t="shared" si="85"/>
        <v>400</v>
      </c>
      <c r="AG689" s="129">
        <v>38</v>
      </c>
      <c r="AH689" s="234">
        <v>38.700000000000003</v>
      </c>
      <c r="AI689" s="203"/>
    </row>
    <row r="690" spans="1:35" ht="12.75" x14ac:dyDescent="0.25">
      <c r="A690" s="231" t="s">
        <v>264</v>
      </c>
      <c r="B690" s="232" t="s">
        <v>265</v>
      </c>
      <c r="C690" s="61">
        <v>44859</v>
      </c>
      <c r="D690" s="121" t="str">
        <f t="shared" si="82"/>
        <v>oct-22</v>
      </c>
      <c r="E690" s="277" t="str">
        <f t="shared" si="84"/>
        <v>2022</v>
      </c>
      <c r="F690" s="223">
        <v>0.54513888888888895</v>
      </c>
      <c r="G690" s="224">
        <v>16</v>
      </c>
      <c r="H690" s="224">
        <v>12</v>
      </c>
      <c r="I690" s="224">
        <v>7</v>
      </c>
      <c r="J690" s="224">
        <v>6.6</v>
      </c>
      <c r="K690" s="224">
        <v>6.6</v>
      </c>
      <c r="L690" s="224">
        <v>6.6</v>
      </c>
      <c r="M690" s="124">
        <f t="shared" si="80"/>
        <v>60.550458715596321</v>
      </c>
      <c r="N690" s="225">
        <v>2</v>
      </c>
      <c r="O690" s="225"/>
      <c r="P690" s="266">
        <v>0</v>
      </c>
      <c r="Q690" s="226">
        <v>45</v>
      </c>
      <c r="R690" s="200">
        <v>20</v>
      </c>
      <c r="S690" s="271">
        <v>0.88</v>
      </c>
      <c r="T690" s="272">
        <v>0.2</v>
      </c>
      <c r="U690" s="201">
        <v>0.55972222222222223</v>
      </c>
      <c r="V690" s="65">
        <v>1</v>
      </c>
      <c r="W690" s="65">
        <v>36</v>
      </c>
      <c r="X690" s="202">
        <v>41</v>
      </c>
      <c r="Y690" s="202">
        <v>0</v>
      </c>
      <c r="Z690" s="202">
        <v>5</v>
      </c>
      <c r="AA690" s="202">
        <v>0</v>
      </c>
      <c r="AB690" s="127">
        <f t="shared" si="73"/>
        <v>166.66666666666669</v>
      </c>
      <c r="AC690" s="202">
        <v>2</v>
      </c>
      <c r="AD690" s="202">
        <v>14</v>
      </c>
      <c r="AE690" s="202">
        <v>6</v>
      </c>
      <c r="AF690" s="129">
        <f t="shared" si="85"/>
        <v>733.33333333333326</v>
      </c>
      <c r="AG690" s="129">
        <v>35</v>
      </c>
      <c r="AH690" s="129">
        <v>144</v>
      </c>
      <c r="AI690" s="203"/>
    </row>
    <row r="691" spans="1:35" ht="12.75" x14ac:dyDescent="0.25">
      <c r="A691" s="228" t="s">
        <v>266</v>
      </c>
      <c r="B691" s="230" t="s">
        <v>267</v>
      </c>
      <c r="C691" s="61">
        <v>44859</v>
      </c>
      <c r="D691" s="121" t="str">
        <f t="shared" si="82"/>
        <v>oct-22</v>
      </c>
      <c r="E691" s="277" t="str">
        <f t="shared" si="84"/>
        <v>2022</v>
      </c>
      <c r="F691" s="223">
        <v>0.59027777777777779</v>
      </c>
      <c r="G691" s="224">
        <v>17</v>
      </c>
      <c r="H691" s="224">
        <v>15</v>
      </c>
      <c r="I691" s="224">
        <v>7</v>
      </c>
      <c r="J691" s="224">
        <v>6.4</v>
      </c>
      <c r="K691" s="224">
        <v>6.4</v>
      </c>
      <c r="L691" s="224">
        <v>6.4</v>
      </c>
      <c r="M691" s="124">
        <f t="shared" si="80"/>
        <v>62.745098039215698</v>
      </c>
      <c r="N691" s="225">
        <v>2</v>
      </c>
      <c r="O691" s="225"/>
      <c r="P691" s="266">
        <v>0</v>
      </c>
      <c r="Q691" s="226">
        <v>40</v>
      </c>
      <c r="R691" s="200">
        <v>20</v>
      </c>
      <c r="S691" s="271">
        <v>4.4000000000000004</v>
      </c>
      <c r="T691" s="272">
        <v>0</v>
      </c>
      <c r="U691" s="201">
        <v>14.35</v>
      </c>
      <c r="V691" s="65">
        <v>1</v>
      </c>
      <c r="W691" s="65">
        <v>36</v>
      </c>
      <c r="X691" s="202">
        <v>41</v>
      </c>
      <c r="Y691" s="202">
        <v>6</v>
      </c>
      <c r="Z691" s="202">
        <v>3</v>
      </c>
      <c r="AA691" s="202">
        <v>2</v>
      </c>
      <c r="AB691" s="127">
        <f t="shared" si="73"/>
        <v>366.66666666666663</v>
      </c>
      <c r="AC691" s="202">
        <v>1</v>
      </c>
      <c r="AD691" s="202">
        <v>1</v>
      </c>
      <c r="AE691" s="202">
        <v>2</v>
      </c>
      <c r="AF691" s="129">
        <f t="shared" si="85"/>
        <v>133.33333333333331</v>
      </c>
      <c r="AG691" s="129">
        <v>33</v>
      </c>
      <c r="AH691" s="234">
        <v>10.5</v>
      </c>
      <c r="AI691" s="203"/>
    </row>
    <row r="692" spans="1:35" ht="12.75" x14ac:dyDescent="0.25">
      <c r="A692" s="228" t="s">
        <v>280</v>
      </c>
      <c r="B692" s="229" t="s">
        <v>284</v>
      </c>
      <c r="C692" s="61">
        <v>44865</v>
      </c>
      <c r="D692" s="121" t="str">
        <f t="shared" si="82"/>
        <v>oct-22</v>
      </c>
      <c r="E692" s="277" t="str">
        <f t="shared" si="84"/>
        <v>2022</v>
      </c>
      <c r="F692" s="223">
        <v>0.4513888888888889</v>
      </c>
      <c r="G692" s="224">
        <v>25</v>
      </c>
      <c r="H692" s="224">
        <v>17</v>
      </c>
      <c r="I692" s="224">
        <v>7</v>
      </c>
      <c r="J692" s="224">
        <v>6</v>
      </c>
      <c r="K692" s="224">
        <v>6</v>
      </c>
      <c r="L692" s="224">
        <v>6</v>
      </c>
      <c r="M692" s="124">
        <f t="shared" si="80"/>
        <v>61.224489795918359</v>
      </c>
      <c r="N692" s="212" t="s">
        <v>303</v>
      </c>
      <c r="O692" s="225"/>
      <c r="P692" s="265" t="s">
        <v>303</v>
      </c>
      <c r="Q692" s="226">
        <v>100</v>
      </c>
      <c r="R692" s="200">
        <v>50</v>
      </c>
      <c r="S692" s="271">
        <v>6.6</v>
      </c>
      <c r="T692" s="272">
        <v>0.8</v>
      </c>
      <c r="U692" s="201">
        <v>0.45833333333333331</v>
      </c>
      <c r="V692" s="65">
        <v>1</v>
      </c>
      <c r="W692" s="65">
        <v>36</v>
      </c>
      <c r="X692" s="202">
        <v>41</v>
      </c>
      <c r="Y692" s="202">
        <v>136</v>
      </c>
      <c r="Z692" s="202">
        <v>121</v>
      </c>
      <c r="AA692" s="202">
        <v>141</v>
      </c>
      <c r="AB692" s="127">
        <f t="shared" si="73"/>
        <v>13266.666666666666</v>
      </c>
      <c r="AC692" s="202">
        <v>57</v>
      </c>
      <c r="AD692" s="202">
        <v>46</v>
      </c>
      <c r="AE692" s="202">
        <v>58</v>
      </c>
      <c r="AF692" s="129">
        <f t="shared" si="85"/>
        <v>5366.6666666666661</v>
      </c>
      <c r="AG692" s="129">
        <v>115</v>
      </c>
      <c r="AH692" s="129">
        <v>2506</v>
      </c>
      <c r="AI692" s="203"/>
    </row>
    <row r="693" spans="1:35" ht="12.75" x14ac:dyDescent="0.25">
      <c r="A693" s="228" t="s">
        <v>281</v>
      </c>
      <c r="B693" s="229" t="s">
        <v>285</v>
      </c>
      <c r="C693" s="61">
        <v>44865</v>
      </c>
      <c r="D693" s="121" t="str">
        <f t="shared" si="82"/>
        <v>oct-22</v>
      </c>
      <c r="E693" s="277" t="str">
        <f t="shared" si="84"/>
        <v>2022</v>
      </c>
      <c r="F693" s="223">
        <v>0.55555555555555558</v>
      </c>
      <c r="G693" s="224">
        <v>26</v>
      </c>
      <c r="H693" s="224">
        <v>18</v>
      </c>
      <c r="I693" s="224">
        <v>7</v>
      </c>
      <c r="J693" s="224">
        <v>6.8</v>
      </c>
      <c r="K693" s="224">
        <v>6.8</v>
      </c>
      <c r="L693" s="224">
        <v>6.8</v>
      </c>
      <c r="M693" s="124">
        <f t="shared" si="80"/>
        <v>70.833333333333343</v>
      </c>
      <c r="N693" s="225">
        <v>5</v>
      </c>
      <c r="O693" s="225"/>
      <c r="P693" s="266">
        <v>1</v>
      </c>
      <c r="Q693" s="226">
        <v>95</v>
      </c>
      <c r="R693" s="200">
        <v>70</v>
      </c>
      <c r="S693" s="271">
        <v>4.4000000000000004</v>
      </c>
      <c r="T693" s="272">
        <v>0.6</v>
      </c>
      <c r="U693" s="201">
        <v>0.56944444444444442</v>
      </c>
      <c r="V693" s="65">
        <v>1</v>
      </c>
      <c r="W693" s="65">
        <v>36</v>
      </c>
      <c r="X693" s="202">
        <v>41</v>
      </c>
      <c r="Y693" s="202">
        <v>2</v>
      </c>
      <c r="Z693" s="202">
        <v>3</v>
      </c>
      <c r="AA693" s="202">
        <v>3</v>
      </c>
      <c r="AB693" s="127">
        <f t="shared" si="73"/>
        <v>266.66666666666663</v>
      </c>
      <c r="AC693" s="202">
        <v>54</v>
      </c>
      <c r="AD693" s="202">
        <v>52</v>
      </c>
      <c r="AE693" s="202">
        <v>64</v>
      </c>
      <c r="AF693" s="129">
        <f t="shared" si="85"/>
        <v>5666.6666666666661</v>
      </c>
      <c r="AG693" s="129">
        <v>84</v>
      </c>
      <c r="AH693" s="129">
        <v>2979</v>
      </c>
      <c r="AI693" s="203"/>
    </row>
    <row r="694" spans="1:35" ht="12.75" x14ac:dyDescent="0.25">
      <c r="A694" s="228" t="s">
        <v>282</v>
      </c>
      <c r="B694" s="229" t="s">
        <v>286</v>
      </c>
      <c r="C694" s="61">
        <v>44866</v>
      </c>
      <c r="D694" s="121" t="str">
        <f t="shared" si="82"/>
        <v>nov-22</v>
      </c>
      <c r="E694" s="277" t="str">
        <f t="shared" si="84"/>
        <v>2022</v>
      </c>
      <c r="F694" s="223">
        <v>0.47916666666666669</v>
      </c>
      <c r="G694" s="224">
        <v>18</v>
      </c>
      <c r="H694" s="224">
        <v>16</v>
      </c>
      <c r="I694" s="224">
        <v>7</v>
      </c>
      <c r="J694" s="224">
        <v>3.8</v>
      </c>
      <c r="K694" s="224">
        <v>6.8</v>
      </c>
      <c r="L694" s="224">
        <v>6.8</v>
      </c>
      <c r="M694" s="124">
        <f t="shared" si="80"/>
        <v>68</v>
      </c>
      <c r="N694" s="225">
        <v>2</v>
      </c>
      <c r="O694" s="225"/>
      <c r="P694" s="266">
        <v>0</v>
      </c>
      <c r="Q694" s="226">
        <v>55</v>
      </c>
      <c r="R694" s="200">
        <v>40</v>
      </c>
      <c r="S694" s="271">
        <v>1.76</v>
      </c>
      <c r="T694" s="272">
        <v>0.4</v>
      </c>
      <c r="U694" s="201">
        <v>0.49652777777777773</v>
      </c>
      <c r="V694" s="65">
        <v>1</v>
      </c>
      <c r="W694" s="65">
        <v>36</v>
      </c>
      <c r="X694" s="202">
        <v>41</v>
      </c>
      <c r="Y694" s="202">
        <v>1</v>
      </c>
      <c r="Z694" s="202">
        <v>3</v>
      </c>
      <c r="AA694" s="202">
        <v>5</v>
      </c>
      <c r="AB694" s="127">
        <f t="shared" si="73"/>
        <v>300</v>
      </c>
      <c r="AC694" s="202">
        <v>6</v>
      </c>
      <c r="AD694" s="202">
        <v>3</v>
      </c>
      <c r="AE694" s="202">
        <v>7</v>
      </c>
      <c r="AF694" s="129">
        <f t="shared" si="85"/>
        <v>533.33333333333326</v>
      </c>
      <c r="AG694" s="129">
        <v>56</v>
      </c>
      <c r="AH694" s="129">
        <v>2604</v>
      </c>
      <c r="AI694" s="203"/>
    </row>
    <row r="695" spans="1:35" ht="12.75" x14ac:dyDescent="0.25">
      <c r="A695" s="228" t="s">
        <v>283</v>
      </c>
      <c r="B695" s="118" t="s">
        <v>306</v>
      </c>
      <c r="C695" s="61">
        <v>44866</v>
      </c>
      <c r="D695" s="121" t="str">
        <f t="shared" si="82"/>
        <v>nov-22</v>
      </c>
      <c r="E695" s="277" t="str">
        <f t="shared" si="84"/>
        <v>2022</v>
      </c>
      <c r="F695" s="223">
        <v>0.52083333333333337</v>
      </c>
      <c r="G695" s="224">
        <v>20</v>
      </c>
      <c r="H695" s="224">
        <v>18</v>
      </c>
      <c r="I695" s="224">
        <v>7</v>
      </c>
      <c r="J695" s="224">
        <v>7.6</v>
      </c>
      <c r="K695" s="224">
        <v>7.4</v>
      </c>
      <c r="L695" s="224">
        <v>7.5</v>
      </c>
      <c r="M695" s="124">
        <f t="shared" si="80"/>
        <v>78.125</v>
      </c>
      <c r="N695" s="225">
        <v>2</v>
      </c>
      <c r="O695" s="225"/>
      <c r="P695" s="266">
        <v>0</v>
      </c>
      <c r="Q695" s="226">
        <v>95</v>
      </c>
      <c r="R695" s="200">
        <v>50</v>
      </c>
      <c r="S695" s="271">
        <v>4.4000000000000004</v>
      </c>
      <c r="T695" s="272">
        <v>0.4</v>
      </c>
      <c r="U695" s="201">
        <v>0.57638888888888895</v>
      </c>
      <c r="V695" s="65">
        <v>1</v>
      </c>
      <c r="W695" s="65">
        <v>36</v>
      </c>
      <c r="X695" s="202">
        <v>41</v>
      </c>
      <c r="Y695" s="202">
        <v>3</v>
      </c>
      <c r="Z695" s="202">
        <v>3</v>
      </c>
      <c r="AA695" s="202">
        <v>5</v>
      </c>
      <c r="AB695" s="127">
        <f t="shared" si="73"/>
        <v>366.66666666666663</v>
      </c>
      <c r="AC695" s="202">
        <v>3</v>
      </c>
      <c r="AD695" s="202">
        <v>4</v>
      </c>
      <c r="AE695" s="202">
        <v>4</v>
      </c>
      <c r="AF695" s="129">
        <f t="shared" si="85"/>
        <v>366.66666666666663</v>
      </c>
      <c r="AG695" s="129">
        <v>78</v>
      </c>
      <c r="AH695" s="129">
        <v>1164</v>
      </c>
      <c r="AI695" s="203"/>
    </row>
    <row r="696" spans="1:35" ht="12.75" x14ac:dyDescent="0.25">
      <c r="A696" s="227" t="s">
        <v>249</v>
      </c>
      <c r="B696" s="229" t="s">
        <v>250</v>
      </c>
      <c r="C696" s="61">
        <v>44887</v>
      </c>
      <c r="D696" s="121" t="str">
        <f t="shared" si="82"/>
        <v>nov-22</v>
      </c>
      <c r="E696" s="277" t="str">
        <f t="shared" si="84"/>
        <v>2022</v>
      </c>
      <c r="F696" s="223">
        <v>0.41666666666666669</v>
      </c>
      <c r="G696" s="224">
        <v>15</v>
      </c>
      <c r="H696" s="224">
        <v>13</v>
      </c>
      <c r="I696" s="224">
        <v>7</v>
      </c>
      <c r="J696" s="224">
        <v>6.2</v>
      </c>
      <c r="K696" s="224">
        <v>6.4</v>
      </c>
      <c r="L696" s="224">
        <v>6.3</v>
      </c>
      <c r="M696" s="124">
        <f t="shared" si="80"/>
        <v>59.433962264150942</v>
      </c>
      <c r="N696" s="225">
        <v>10</v>
      </c>
      <c r="O696" s="225"/>
      <c r="P696" s="266">
        <v>2</v>
      </c>
      <c r="Q696" s="226">
        <v>45</v>
      </c>
      <c r="R696" s="200">
        <v>30</v>
      </c>
      <c r="S696" s="271">
        <v>2.64</v>
      </c>
      <c r="T696" s="272">
        <v>0.2</v>
      </c>
      <c r="U696" s="201">
        <v>0.4375</v>
      </c>
      <c r="V696" s="65">
        <v>1</v>
      </c>
      <c r="W696" s="65">
        <v>36</v>
      </c>
      <c r="X696" s="202">
        <v>41</v>
      </c>
      <c r="Y696" s="202">
        <v>45</v>
      </c>
      <c r="Z696" s="202">
        <v>96</v>
      </c>
      <c r="AA696" s="202">
        <v>115</v>
      </c>
      <c r="AB696" s="127">
        <f t="shared" si="73"/>
        <v>8533.3333333333321</v>
      </c>
      <c r="AC696" s="202">
        <v>27</v>
      </c>
      <c r="AD696" s="202">
        <v>41</v>
      </c>
      <c r="AE696" s="202">
        <v>39</v>
      </c>
      <c r="AF696" s="129">
        <f t="shared" si="85"/>
        <v>3566.6666666666665</v>
      </c>
      <c r="AG696" s="129">
        <v>41</v>
      </c>
      <c r="AH696" s="129">
        <v>1097</v>
      </c>
      <c r="AI696" s="203"/>
    </row>
    <row r="697" spans="1:35" ht="12.75" x14ac:dyDescent="0.25">
      <c r="A697" s="227" t="s">
        <v>251</v>
      </c>
      <c r="B697" s="229" t="s">
        <v>252</v>
      </c>
      <c r="C697" s="61">
        <v>44887</v>
      </c>
      <c r="D697" s="121" t="str">
        <f t="shared" si="82"/>
        <v>nov-22</v>
      </c>
      <c r="E697" s="277" t="str">
        <f t="shared" si="84"/>
        <v>2022</v>
      </c>
      <c r="F697" s="223">
        <v>0.45833333333333331</v>
      </c>
      <c r="G697" s="224">
        <v>15</v>
      </c>
      <c r="H697" s="224">
        <v>13</v>
      </c>
      <c r="I697" s="224">
        <v>7</v>
      </c>
      <c r="J697" s="224">
        <v>6.6</v>
      </c>
      <c r="K697" s="224">
        <v>6.6</v>
      </c>
      <c r="L697" s="224">
        <v>6.6</v>
      </c>
      <c r="M697" s="124">
        <f t="shared" si="80"/>
        <v>62.264150943396224</v>
      </c>
      <c r="N697" s="225">
        <v>10</v>
      </c>
      <c r="O697" s="225"/>
      <c r="P697" s="266">
        <v>2</v>
      </c>
      <c r="Q697" s="226">
        <v>50</v>
      </c>
      <c r="R697" s="200">
        <v>30</v>
      </c>
      <c r="S697" s="271">
        <v>4.4000000000000004</v>
      </c>
      <c r="T697" s="272">
        <v>0.6</v>
      </c>
      <c r="U697" s="201">
        <v>0.47916666666666669</v>
      </c>
      <c r="V697" s="65">
        <v>1</v>
      </c>
      <c r="W697" s="65">
        <v>36</v>
      </c>
      <c r="X697" s="202">
        <v>41</v>
      </c>
      <c r="Y697" s="65">
        <v>103</v>
      </c>
      <c r="Z697" s="202">
        <v>122</v>
      </c>
      <c r="AA697" s="202">
        <v>112</v>
      </c>
      <c r="AB697" s="127">
        <f t="shared" si="73"/>
        <v>11233.333333333332</v>
      </c>
      <c r="AC697" s="202">
        <v>55</v>
      </c>
      <c r="AD697" s="202">
        <v>49</v>
      </c>
      <c r="AE697" s="202">
        <v>50</v>
      </c>
      <c r="AF697" s="129">
        <f t="shared" si="85"/>
        <v>5133.3333333333339</v>
      </c>
      <c r="AG697" s="129">
        <v>46</v>
      </c>
      <c r="AH697" s="129">
        <v>765</v>
      </c>
      <c r="AI697" s="203"/>
    </row>
    <row r="698" spans="1:35" ht="12.75" x14ac:dyDescent="0.25">
      <c r="A698" s="227" t="s">
        <v>253</v>
      </c>
      <c r="B698" s="229" t="s">
        <v>254</v>
      </c>
      <c r="C698" s="61">
        <v>44887</v>
      </c>
      <c r="D698" s="121" t="str">
        <f t="shared" si="82"/>
        <v>nov-22</v>
      </c>
      <c r="E698" s="277" t="str">
        <f t="shared" si="84"/>
        <v>2022</v>
      </c>
      <c r="F698" s="223">
        <v>0.53472222222222221</v>
      </c>
      <c r="G698" s="224">
        <v>16</v>
      </c>
      <c r="H698" s="224">
        <v>15</v>
      </c>
      <c r="I698" s="224">
        <v>7</v>
      </c>
      <c r="J698" s="224">
        <v>6.6</v>
      </c>
      <c r="K698" s="224">
        <v>6.4</v>
      </c>
      <c r="L698" s="224">
        <v>6.5</v>
      </c>
      <c r="M698" s="124">
        <f t="shared" si="80"/>
        <v>63.725490196078439</v>
      </c>
      <c r="N698" s="225">
        <v>5</v>
      </c>
      <c r="O698" s="225"/>
      <c r="P698" s="266">
        <v>1</v>
      </c>
      <c r="Q698" s="226">
        <v>60</v>
      </c>
      <c r="R698" s="200">
        <v>30</v>
      </c>
      <c r="S698" s="271">
        <v>2.64</v>
      </c>
      <c r="T698" s="272">
        <v>0.2</v>
      </c>
      <c r="U698" s="201">
        <v>0.55902777777777779</v>
      </c>
      <c r="V698" s="65">
        <v>1</v>
      </c>
      <c r="W698" s="65">
        <v>36</v>
      </c>
      <c r="X698" s="202">
        <v>41</v>
      </c>
      <c r="Y698" s="202">
        <v>46</v>
      </c>
      <c r="Z698" s="202">
        <v>56</v>
      </c>
      <c r="AA698" s="202">
        <v>44</v>
      </c>
      <c r="AB698" s="127">
        <f t="shared" si="73"/>
        <v>4866.6666666666661</v>
      </c>
      <c r="AC698" s="202">
        <v>55</v>
      </c>
      <c r="AD698" s="202">
        <v>50</v>
      </c>
      <c r="AE698" s="202">
        <v>55</v>
      </c>
      <c r="AF698" s="129">
        <f t="shared" si="85"/>
        <v>5333.3333333333339</v>
      </c>
      <c r="AG698" s="129">
        <v>47</v>
      </c>
      <c r="AH698" s="129">
        <v>498</v>
      </c>
      <c r="AI698" s="203"/>
    </row>
    <row r="699" spans="1:35" ht="12.75" x14ac:dyDescent="0.25">
      <c r="A699" s="231" t="s">
        <v>260</v>
      </c>
      <c r="B699" s="232" t="s">
        <v>261</v>
      </c>
      <c r="C699" s="61">
        <v>44888</v>
      </c>
      <c r="D699" s="121" t="str">
        <f t="shared" si="82"/>
        <v>nov-22</v>
      </c>
      <c r="E699" s="277" t="str">
        <f t="shared" si="84"/>
        <v>2022</v>
      </c>
      <c r="F699" s="223">
        <v>0.47222222222222227</v>
      </c>
      <c r="G699" s="224">
        <v>13</v>
      </c>
      <c r="H699" s="224">
        <v>12</v>
      </c>
      <c r="I699" s="224">
        <v>7</v>
      </c>
      <c r="J699" s="224">
        <v>7.2</v>
      </c>
      <c r="K699" s="224">
        <v>7.4</v>
      </c>
      <c r="L699" s="224">
        <v>7.3</v>
      </c>
      <c r="M699" s="124">
        <f t="shared" si="80"/>
        <v>66.972477064220186</v>
      </c>
      <c r="N699" s="225">
        <v>5</v>
      </c>
      <c r="O699" s="225"/>
      <c r="P699" s="266">
        <v>1</v>
      </c>
      <c r="Q699" s="226">
        <v>40</v>
      </c>
      <c r="R699" s="200">
        <v>30</v>
      </c>
      <c r="S699" s="271">
        <v>4.4000000000000004</v>
      </c>
      <c r="T699" s="272">
        <v>0</v>
      </c>
      <c r="U699" s="201">
        <v>0.48958333333333331</v>
      </c>
      <c r="V699" s="65">
        <v>1</v>
      </c>
      <c r="W699" s="65">
        <v>36</v>
      </c>
      <c r="X699" s="202">
        <v>41</v>
      </c>
      <c r="Y699" s="202">
        <v>4</v>
      </c>
      <c r="Z699" s="202">
        <v>4</v>
      </c>
      <c r="AA699" s="202">
        <v>3</v>
      </c>
      <c r="AB699" s="127">
        <f t="shared" si="73"/>
        <v>366.66666666666663</v>
      </c>
      <c r="AC699" s="202">
        <v>9</v>
      </c>
      <c r="AD699" s="202">
        <v>8</v>
      </c>
      <c r="AE699" s="202">
        <v>9</v>
      </c>
      <c r="AF699" s="129">
        <f t="shared" si="85"/>
        <v>866.66666666666663</v>
      </c>
      <c r="AG699" s="129">
        <v>37</v>
      </c>
      <c r="AH699" s="129">
        <v>34</v>
      </c>
      <c r="AI699" s="203"/>
    </row>
    <row r="700" spans="1:35" ht="12.75" x14ac:dyDescent="0.25">
      <c r="A700" s="231" t="s">
        <v>262</v>
      </c>
      <c r="B700" s="232" t="s">
        <v>263</v>
      </c>
      <c r="C700" s="61">
        <v>44888</v>
      </c>
      <c r="D700" s="121" t="str">
        <f t="shared" si="82"/>
        <v>nov-22</v>
      </c>
      <c r="E700" s="277" t="str">
        <f t="shared" si="84"/>
        <v>2022</v>
      </c>
      <c r="F700" s="223">
        <v>0.41666666666666669</v>
      </c>
      <c r="G700" s="224">
        <v>15</v>
      </c>
      <c r="H700" s="224">
        <v>12</v>
      </c>
      <c r="I700" s="224">
        <v>7</v>
      </c>
      <c r="J700" s="224">
        <v>7</v>
      </c>
      <c r="K700" s="224">
        <v>7</v>
      </c>
      <c r="L700" s="224">
        <v>7</v>
      </c>
      <c r="M700" s="124">
        <f t="shared" si="80"/>
        <v>64.220183486238525</v>
      </c>
      <c r="N700" s="225">
        <v>5</v>
      </c>
      <c r="O700" s="225"/>
      <c r="P700" s="266">
        <v>1</v>
      </c>
      <c r="Q700" s="226">
        <v>50</v>
      </c>
      <c r="R700" s="200">
        <v>30</v>
      </c>
      <c r="S700" s="271">
        <v>4.4000000000000004</v>
      </c>
      <c r="T700" s="272">
        <v>0.2</v>
      </c>
      <c r="U700" s="201">
        <v>0.4375</v>
      </c>
      <c r="V700" s="65">
        <v>1</v>
      </c>
      <c r="W700" s="65">
        <v>36</v>
      </c>
      <c r="X700" s="202">
        <v>41</v>
      </c>
      <c r="Y700" s="202">
        <v>0</v>
      </c>
      <c r="Z700" s="202">
        <v>0</v>
      </c>
      <c r="AA700" s="202">
        <v>0</v>
      </c>
      <c r="AB700" s="127">
        <f t="shared" si="73"/>
        <v>0</v>
      </c>
      <c r="AC700" s="202">
        <v>11</v>
      </c>
      <c r="AD700" s="202">
        <v>17</v>
      </c>
      <c r="AE700" s="202">
        <v>4</v>
      </c>
      <c r="AF700" s="129">
        <f t="shared" si="85"/>
        <v>1066.6666666666665</v>
      </c>
      <c r="AG700" s="129">
        <v>37</v>
      </c>
      <c r="AH700" s="129">
        <v>77</v>
      </c>
      <c r="AI700" s="203"/>
    </row>
    <row r="701" spans="1:35" ht="12.75" x14ac:dyDescent="0.25">
      <c r="A701" s="231" t="s">
        <v>264</v>
      </c>
      <c r="B701" s="232" t="s">
        <v>265</v>
      </c>
      <c r="C701" s="61">
        <v>44888</v>
      </c>
      <c r="D701" s="121" t="str">
        <f t="shared" si="82"/>
        <v>nov-22</v>
      </c>
      <c r="E701" s="277" t="str">
        <f t="shared" si="84"/>
        <v>2022</v>
      </c>
      <c r="F701" s="210">
        <v>0.54166666666666663</v>
      </c>
      <c r="G701" s="224">
        <v>15</v>
      </c>
      <c r="H701" s="224">
        <v>11</v>
      </c>
      <c r="I701" s="224">
        <v>7</v>
      </c>
      <c r="J701" s="224">
        <v>7.2</v>
      </c>
      <c r="K701" s="224">
        <v>7.4</v>
      </c>
      <c r="L701" s="224">
        <v>7.3</v>
      </c>
      <c r="M701" s="124">
        <f t="shared" si="80"/>
        <v>65.765765765765778</v>
      </c>
      <c r="N701" s="225">
        <v>2</v>
      </c>
      <c r="O701" s="225"/>
      <c r="P701" s="266">
        <v>0</v>
      </c>
      <c r="Q701" s="226">
        <v>35</v>
      </c>
      <c r="R701" s="200">
        <v>30</v>
      </c>
      <c r="S701" s="271">
        <v>1.76</v>
      </c>
      <c r="T701" s="272">
        <v>0.2</v>
      </c>
      <c r="U701" s="201">
        <v>0.5625</v>
      </c>
      <c r="V701" s="65">
        <v>1</v>
      </c>
      <c r="W701" s="65">
        <v>36</v>
      </c>
      <c r="X701" s="202">
        <v>41</v>
      </c>
      <c r="Y701" s="202">
        <v>13</v>
      </c>
      <c r="Z701" s="202">
        <v>11</v>
      </c>
      <c r="AA701" s="202">
        <v>13</v>
      </c>
      <c r="AB701" s="127">
        <f t="shared" si="73"/>
        <v>1233.3333333333335</v>
      </c>
      <c r="AC701" s="202">
        <v>58</v>
      </c>
      <c r="AD701" s="202">
        <v>54</v>
      </c>
      <c r="AE701" s="202">
        <v>21</v>
      </c>
      <c r="AF701" s="129">
        <f t="shared" si="85"/>
        <v>4433.3333333333339</v>
      </c>
      <c r="AG701" s="129">
        <v>33</v>
      </c>
      <c r="AH701" s="129">
        <v>103</v>
      </c>
      <c r="AI701" s="203"/>
    </row>
    <row r="702" spans="1:35" ht="12.75" x14ac:dyDescent="0.25">
      <c r="A702" s="228" t="s">
        <v>266</v>
      </c>
      <c r="B702" s="230" t="s">
        <v>267</v>
      </c>
      <c r="C702" s="61">
        <v>44888</v>
      </c>
      <c r="D702" s="121" t="str">
        <f t="shared" si="82"/>
        <v>nov-22</v>
      </c>
      <c r="E702" s="277" t="str">
        <f t="shared" si="84"/>
        <v>2022</v>
      </c>
      <c r="F702" s="223">
        <v>0.59027777777777779</v>
      </c>
      <c r="G702" s="224">
        <v>14</v>
      </c>
      <c r="H702" s="224">
        <v>13</v>
      </c>
      <c r="I702" s="224">
        <v>7</v>
      </c>
      <c r="J702" s="224">
        <v>6.4</v>
      </c>
      <c r="K702" s="224">
        <v>6.4</v>
      </c>
      <c r="L702" s="224">
        <v>6.4</v>
      </c>
      <c r="M702" s="124">
        <f t="shared" si="80"/>
        <v>60.377358490566046</v>
      </c>
      <c r="N702" s="225">
        <v>2</v>
      </c>
      <c r="O702" s="225"/>
      <c r="P702" s="266">
        <v>2</v>
      </c>
      <c r="Q702" s="226">
        <v>35</v>
      </c>
      <c r="R702" s="200">
        <v>20</v>
      </c>
      <c r="S702" s="271">
        <v>4.4000000000000004</v>
      </c>
      <c r="T702" s="272">
        <v>0</v>
      </c>
      <c r="U702" s="201">
        <v>0.60416666666666663</v>
      </c>
      <c r="V702" s="65">
        <v>1</v>
      </c>
      <c r="W702" s="65">
        <v>36</v>
      </c>
      <c r="X702" s="202">
        <v>41</v>
      </c>
      <c r="Y702" s="202">
        <v>1</v>
      </c>
      <c r="Z702" s="202">
        <v>7</v>
      </c>
      <c r="AA702" s="202">
        <v>5</v>
      </c>
      <c r="AB702" s="127">
        <f t="shared" si="73"/>
        <v>433.33333333333331</v>
      </c>
      <c r="AC702" s="202">
        <v>12</v>
      </c>
      <c r="AD702" s="202">
        <v>24</v>
      </c>
      <c r="AE702" s="202">
        <v>8</v>
      </c>
      <c r="AF702" s="129">
        <f t="shared" si="85"/>
        <v>1466.6666666666665</v>
      </c>
      <c r="AG702" s="129">
        <v>32</v>
      </c>
      <c r="AH702" s="234">
        <v>4.4000000000000004</v>
      </c>
      <c r="AI702" s="203"/>
    </row>
    <row r="703" spans="1:35" ht="12.75" x14ac:dyDescent="0.25">
      <c r="A703" s="228" t="s">
        <v>280</v>
      </c>
      <c r="B703" s="229" t="s">
        <v>284</v>
      </c>
      <c r="C703" s="61">
        <v>44893</v>
      </c>
      <c r="D703" s="121" t="str">
        <f t="shared" si="82"/>
        <v>nov-22</v>
      </c>
      <c r="E703" s="277" t="str">
        <f t="shared" si="84"/>
        <v>2022</v>
      </c>
      <c r="F703" s="223">
        <v>0.45833333333333331</v>
      </c>
      <c r="G703" s="224">
        <v>20</v>
      </c>
      <c r="H703" s="224">
        <v>15</v>
      </c>
      <c r="I703" s="224">
        <v>7</v>
      </c>
      <c r="J703" s="224">
        <v>7</v>
      </c>
      <c r="K703" s="224">
        <v>7.2</v>
      </c>
      <c r="L703" s="224">
        <v>7.1</v>
      </c>
      <c r="M703" s="124">
        <f t="shared" si="80"/>
        <v>69.607843137254903</v>
      </c>
      <c r="N703" s="225">
        <v>5</v>
      </c>
      <c r="O703" s="225"/>
      <c r="P703" s="266">
        <v>1</v>
      </c>
      <c r="Q703" s="226">
        <v>120</v>
      </c>
      <c r="R703" s="200">
        <v>100</v>
      </c>
      <c r="S703" s="271">
        <v>4.4000000000000004</v>
      </c>
      <c r="T703" s="272">
        <v>0.2</v>
      </c>
      <c r="U703" s="201">
        <v>0.47916666666666669</v>
      </c>
      <c r="V703" s="65">
        <v>1</v>
      </c>
      <c r="W703" s="65">
        <v>36</v>
      </c>
      <c r="X703" s="202">
        <v>41</v>
      </c>
      <c r="Y703" s="202">
        <v>61</v>
      </c>
      <c r="Z703" s="202">
        <v>59</v>
      </c>
      <c r="AA703" s="202">
        <v>44</v>
      </c>
      <c r="AB703" s="127">
        <f t="shared" si="73"/>
        <v>5466.6666666666661</v>
      </c>
      <c r="AC703" s="202">
        <v>12</v>
      </c>
      <c r="AD703" s="202">
        <v>27</v>
      </c>
      <c r="AE703" s="202">
        <v>18</v>
      </c>
      <c r="AF703" s="129">
        <f t="shared" si="85"/>
        <v>1900</v>
      </c>
      <c r="AG703" s="129">
        <v>144</v>
      </c>
      <c r="AH703" s="129">
        <v>858</v>
      </c>
      <c r="AI703" s="203"/>
    </row>
    <row r="704" spans="1:35" ht="12.75" x14ac:dyDescent="0.25">
      <c r="A704" s="228" t="s">
        <v>281</v>
      </c>
      <c r="B704" s="229" t="s">
        <v>285</v>
      </c>
      <c r="C704" s="61">
        <v>44893</v>
      </c>
      <c r="D704" s="121" t="str">
        <f t="shared" si="82"/>
        <v>nov-22</v>
      </c>
      <c r="E704" s="277" t="str">
        <f t="shared" si="84"/>
        <v>2022</v>
      </c>
      <c r="F704" s="223">
        <v>0.54861111111111105</v>
      </c>
      <c r="G704" s="224">
        <v>24</v>
      </c>
      <c r="H704" s="224">
        <v>17</v>
      </c>
      <c r="I704" s="224">
        <v>7</v>
      </c>
      <c r="J704" s="224">
        <v>7</v>
      </c>
      <c r="K704" s="224">
        <v>7</v>
      </c>
      <c r="L704" s="224">
        <v>7</v>
      </c>
      <c r="M704" s="124">
        <f t="shared" si="80"/>
        <v>71.428571428571416</v>
      </c>
      <c r="N704" s="225">
        <v>2</v>
      </c>
      <c r="O704" s="225"/>
      <c r="P704" s="266"/>
      <c r="Q704" s="226">
        <v>90</v>
      </c>
      <c r="R704" s="200">
        <v>50</v>
      </c>
      <c r="S704" s="271">
        <v>4.4000000000000004</v>
      </c>
      <c r="T704" s="272">
        <v>0.4</v>
      </c>
      <c r="U704" s="201">
        <v>0.56944444444444442</v>
      </c>
      <c r="V704" s="65">
        <v>1</v>
      </c>
      <c r="W704" s="65">
        <v>36</v>
      </c>
      <c r="X704" s="202">
        <v>41</v>
      </c>
      <c r="Y704" s="202">
        <v>21</v>
      </c>
      <c r="Z704" s="202">
        <v>34</v>
      </c>
      <c r="AA704" s="202">
        <v>18</v>
      </c>
      <c r="AB704" s="127">
        <f t="shared" si="73"/>
        <v>2433.333333333333</v>
      </c>
      <c r="AC704" s="202">
        <v>18</v>
      </c>
      <c r="AD704" s="202">
        <v>38</v>
      </c>
      <c r="AE704" s="202">
        <v>23</v>
      </c>
      <c r="AF704" s="129">
        <f t="shared" si="85"/>
        <v>2633.333333333333</v>
      </c>
      <c r="AG704" s="129">
        <v>91</v>
      </c>
      <c r="AH704" s="129">
        <v>1428</v>
      </c>
      <c r="AI704" s="203"/>
    </row>
    <row r="705" spans="1:35" ht="12.75" x14ac:dyDescent="0.25">
      <c r="A705" s="228" t="s">
        <v>282</v>
      </c>
      <c r="B705" s="229" t="s">
        <v>286</v>
      </c>
      <c r="C705" s="61">
        <v>44894</v>
      </c>
      <c r="D705" s="121" t="str">
        <f t="shared" si="82"/>
        <v>nov-22</v>
      </c>
      <c r="E705" s="277" t="str">
        <f t="shared" si="84"/>
        <v>2022</v>
      </c>
      <c r="F705" s="223">
        <v>0.50416666666666665</v>
      </c>
      <c r="G705" s="224">
        <v>20</v>
      </c>
      <c r="H705" s="224">
        <v>13</v>
      </c>
      <c r="I705" s="224">
        <v>7</v>
      </c>
      <c r="J705" s="224">
        <v>7.2</v>
      </c>
      <c r="K705" s="224">
        <v>7.4</v>
      </c>
      <c r="L705" s="224">
        <v>7.3</v>
      </c>
      <c r="M705" s="124">
        <f t="shared" si="80"/>
        <v>68.867924528301884</v>
      </c>
      <c r="N705" s="225" t="s">
        <v>303</v>
      </c>
      <c r="O705" s="225">
        <v>80</v>
      </c>
      <c r="P705" s="266">
        <v>8</v>
      </c>
      <c r="Q705" s="226">
        <v>40</v>
      </c>
      <c r="R705" s="200">
        <v>30</v>
      </c>
      <c r="S705" s="271">
        <v>2.64</v>
      </c>
      <c r="T705" s="272">
        <v>0.2</v>
      </c>
      <c r="U705" s="201">
        <v>0.52083333333333337</v>
      </c>
      <c r="V705" s="65">
        <v>1</v>
      </c>
      <c r="W705" s="65">
        <v>36</v>
      </c>
      <c r="X705" s="202">
        <v>41</v>
      </c>
      <c r="Y705" s="202">
        <v>48</v>
      </c>
      <c r="Z705" s="202">
        <v>66</v>
      </c>
      <c r="AA705" s="202">
        <v>72</v>
      </c>
      <c r="AB705" s="127">
        <f t="shared" si="73"/>
        <v>6200</v>
      </c>
      <c r="AC705" s="202">
        <v>27</v>
      </c>
      <c r="AD705" s="202">
        <v>33</v>
      </c>
      <c r="AE705" s="202">
        <v>56</v>
      </c>
      <c r="AF705" s="129">
        <f t="shared" si="85"/>
        <v>3866.6666666666665</v>
      </c>
      <c r="AG705" s="129">
        <v>54</v>
      </c>
      <c r="AH705" s="129">
        <v>2026</v>
      </c>
      <c r="AI705" s="203"/>
    </row>
    <row r="706" spans="1:35" ht="12.75" x14ac:dyDescent="0.25">
      <c r="A706" s="228" t="s">
        <v>283</v>
      </c>
      <c r="B706" s="118" t="s">
        <v>306</v>
      </c>
      <c r="C706" s="61">
        <v>44894</v>
      </c>
      <c r="D706" s="121" t="str">
        <f t="shared" si="82"/>
        <v>nov-22</v>
      </c>
      <c r="E706" s="277" t="str">
        <f>TEXT(D706,"aaaa")</f>
        <v>2022</v>
      </c>
      <c r="F706" s="196">
        <v>0.58333333333333337</v>
      </c>
      <c r="G706" s="197">
        <v>17</v>
      </c>
      <c r="H706" s="197">
        <v>15</v>
      </c>
      <c r="I706" s="197">
        <v>7</v>
      </c>
      <c r="J706" s="197">
        <v>7.6</v>
      </c>
      <c r="K706" s="197">
        <v>7.4</v>
      </c>
      <c r="L706" s="197">
        <v>7.5</v>
      </c>
      <c r="M706" s="124">
        <f t="shared" si="80"/>
        <v>73.529411764705884</v>
      </c>
      <c r="N706" s="198">
        <v>5</v>
      </c>
      <c r="O706" s="198"/>
      <c r="P706" s="264">
        <v>1</v>
      </c>
      <c r="Q706" s="199">
        <v>60</v>
      </c>
      <c r="R706" s="200">
        <v>40</v>
      </c>
      <c r="S706" s="271">
        <v>4.4000000000000004</v>
      </c>
      <c r="T706" s="272">
        <v>0.2</v>
      </c>
      <c r="U706" s="201">
        <v>0.60416666666666663</v>
      </c>
      <c r="V706" s="65">
        <v>1</v>
      </c>
      <c r="W706" s="65">
        <v>36</v>
      </c>
      <c r="X706" s="202">
        <v>41</v>
      </c>
      <c r="Y706" s="202">
        <v>1</v>
      </c>
      <c r="Z706" s="202">
        <v>5</v>
      </c>
      <c r="AA706" s="202">
        <v>0</v>
      </c>
      <c r="AB706" s="127">
        <f t="shared" si="73"/>
        <v>200</v>
      </c>
      <c r="AC706" s="202">
        <v>3</v>
      </c>
      <c r="AD706" s="202">
        <v>2</v>
      </c>
      <c r="AE706" s="202">
        <v>0</v>
      </c>
      <c r="AF706" s="129">
        <f t="shared" si="85"/>
        <v>166.66666666666669</v>
      </c>
      <c r="AG706" s="129">
        <v>75</v>
      </c>
      <c r="AH706" s="129">
        <v>1038</v>
      </c>
      <c r="AI706" s="203"/>
    </row>
    <row r="707" spans="1:35" ht="12.75" x14ac:dyDescent="0.25">
      <c r="A707" s="227" t="s">
        <v>249</v>
      </c>
      <c r="B707" s="229" t="s">
        <v>250</v>
      </c>
      <c r="C707" s="61">
        <v>44929</v>
      </c>
      <c r="D707" s="121" t="str">
        <f t="shared" si="82"/>
        <v>ene-23</v>
      </c>
      <c r="E707" s="277" t="str">
        <f t="shared" ref="E707:E716" si="86">TEXT(D707,"aaaa")</f>
        <v>2023</v>
      </c>
      <c r="F707" s="223">
        <v>0.41666666666666669</v>
      </c>
      <c r="G707" s="224">
        <v>17</v>
      </c>
      <c r="H707" s="224">
        <v>12</v>
      </c>
      <c r="I707" s="224">
        <v>70</v>
      </c>
      <c r="J707" s="224">
        <v>6.6</v>
      </c>
      <c r="K707" s="224">
        <v>6.8</v>
      </c>
      <c r="L707" s="224">
        <v>6.7</v>
      </c>
      <c r="M707" s="124">
        <f t="shared" si="80"/>
        <v>61.467889908256879</v>
      </c>
      <c r="N707" s="225">
        <v>2</v>
      </c>
      <c r="O707" s="225"/>
      <c r="P707" s="266">
        <v>0</v>
      </c>
      <c r="Q707" s="226">
        <v>60</v>
      </c>
      <c r="R707" s="200">
        <v>40</v>
      </c>
      <c r="S707" s="271">
        <v>4.4000000000000004</v>
      </c>
      <c r="T707" s="272">
        <v>0.2</v>
      </c>
      <c r="U707" s="201">
        <v>0.44444444444444442</v>
      </c>
      <c r="V707" s="65">
        <v>1</v>
      </c>
      <c r="W707" s="65">
        <v>36</v>
      </c>
      <c r="X707" s="202">
        <v>41</v>
      </c>
      <c r="Y707" s="202">
        <v>30</v>
      </c>
      <c r="Z707" s="202">
        <v>18</v>
      </c>
      <c r="AA707" s="202">
        <v>24</v>
      </c>
      <c r="AB707" s="127">
        <f t="shared" si="73"/>
        <v>2400</v>
      </c>
      <c r="AC707" s="202">
        <v>15</v>
      </c>
      <c r="AD707" s="202">
        <v>7</v>
      </c>
      <c r="AE707" s="202">
        <v>18</v>
      </c>
      <c r="AF707" s="129">
        <f t="shared" si="85"/>
        <v>1333.3333333333335</v>
      </c>
      <c r="AG707" s="129">
        <v>43</v>
      </c>
      <c r="AH707" s="129">
        <v>774</v>
      </c>
      <c r="AI707" s="203"/>
    </row>
    <row r="708" spans="1:35" ht="12.75" x14ac:dyDescent="0.25">
      <c r="A708" s="227" t="s">
        <v>251</v>
      </c>
      <c r="B708" s="229" t="s">
        <v>252</v>
      </c>
      <c r="C708" s="61">
        <v>44929</v>
      </c>
      <c r="D708" s="121" t="str">
        <f t="shared" si="82"/>
        <v>ene-23</v>
      </c>
      <c r="E708" s="277" t="str">
        <f t="shared" si="86"/>
        <v>2023</v>
      </c>
      <c r="F708" s="223">
        <v>0.45833333333333331</v>
      </c>
      <c r="G708" s="224">
        <v>14</v>
      </c>
      <c r="H708" s="224">
        <v>13</v>
      </c>
      <c r="I708" s="224">
        <v>7</v>
      </c>
      <c r="J708" s="224">
        <v>6.2</v>
      </c>
      <c r="K708" s="224">
        <v>6.4</v>
      </c>
      <c r="L708" s="224">
        <v>6.3</v>
      </c>
      <c r="M708" s="124">
        <f t="shared" si="80"/>
        <v>59.433962264150942</v>
      </c>
      <c r="N708" s="225">
        <v>5</v>
      </c>
      <c r="O708" s="225"/>
      <c r="P708" s="266">
        <v>1</v>
      </c>
      <c r="Q708" s="226">
        <v>80</v>
      </c>
      <c r="R708" s="200">
        <v>50</v>
      </c>
      <c r="S708" s="271">
        <v>8.8000000000000007</v>
      </c>
      <c r="T708" s="272">
        <v>0.2</v>
      </c>
      <c r="U708" s="201">
        <v>0.48055555555555557</v>
      </c>
      <c r="V708" s="65">
        <v>1</v>
      </c>
      <c r="W708" s="65">
        <v>36</v>
      </c>
      <c r="X708" s="202">
        <v>41</v>
      </c>
      <c r="Y708" s="202">
        <v>2</v>
      </c>
      <c r="Z708" s="202">
        <v>4</v>
      </c>
      <c r="AA708" s="202">
        <v>8</v>
      </c>
      <c r="AB708" s="127">
        <f t="shared" si="73"/>
        <v>466.66666666666669</v>
      </c>
      <c r="AC708" s="202">
        <v>27</v>
      </c>
      <c r="AD708" s="202">
        <v>9</v>
      </c>
      <c r="AE708" s="202">
        <v>8</v>
      </c>
      <c r="AF708" s="129">
        <f t="shared" si="85"/>
        <v>1466.6666666666665</v>
      </c>
      <c r="AG708" s="129">
        <v>63</v>
      </c>
      <c r="AH708" s="129">
        <v>735</v>
      </c>
      <c r="AI708" s="203"/>
    </row>
    <row r="709" spans="1:35" ht="12.75" x14ac:dyDescent="0.25">
      <c r="A709" s="227" t="s">
        <v>253</v>
      </c>
      <c r="B709" s="229" t="s">
        <v>254</v>
      </c>
      <c r="C709" s="61">
        <v>44929</v>
      </c>
      <c r="D709" s="121" t="str">
        <f t="shared" si="82"/>
        <v>ene-23</v>
      </c>
      <c r="E709" s="277" t="str">
        <f t="shared" si="86"/>
        <v>2023</v>
      </c>
      <c r="F709" s="223">
        <v>0.52083333333333337</v>
      </c>
      <c r="G709" s="224">
        <v>16</v>
      </c>
      <c r="H709" s="224">
        <v>14</v>
      </c>
      <c r="I709" s="224">
        <v>7</v>
      </c>
      <c r="J709" s="224">
        <v>6.4</v>
      </c>
      <c r="K709" s="224">
        <v>6.6</v>
      </c>
      <c r="L709" s="224">
        <v>3.5</v>
      </c>
      <c r="M709" s="124">
        <f t="shared" si="80"/>
        <v>33.653846153846153</v>
      </c>
      <c r="N709" s="225">
        <v>2</v>
      </c>
      <c r="O709" s="225"/>
      <c r="P709" s="266">
        <v>0</v>
      </c>
      <c r="Q709" s="226">
        <v>60</v>
      </c>
      <c r="R709" s="200">
        <v>40</v>
      </c>
      <c r="S709" s="271">
        <v>2.64</v>
      </c>
      <c r="T709" s="272">
        <v>0.4</v>
      </c>
      <c r="U709" s="201">
        <v>0.53472222222222221</v>
      </c>
      <c r="V709" s="65">
        <v>1</v>
      </c>
      <c r="W709" s="65">
        <v>36</v>
      </c>
      <c r="X709" s="202">
        <v>41</v>
      </c>
      <c r="Y709" s="202">
        <v>38</v>
      </c>
      <c r="Z709" s="202">
        <v>29</v>
      </c>
      <c r="AA709" s="202">
        <v>28</v>
      </c>
      <c r="AB709" s="127">
        <f t="shared" si="73"/>
        <v>3166.666666666667</v>
      </c>
      <c r="AC709" s="202">
        <v>81</v>
      </c>
      <c r="AD709" s="202">
        <v>59</v>
      </c>
      <c r="AE709" s="202">
        <v>40</v>
      </c>
      <c r="AF709" s="129">
        <f t="shared" si="85"/>
        <v>6000</v>
      </c>
      <c r="AG709" s="129">
        <v>45</v>
      </c>
      <c r="AH709" s="129">
        <v>229</v>
      </c>
      <c r="AI709" s="203"/>
    </row>
    <row r="710" spans="1:35" ht="12.75" x14ac:dyDescent="0.25">
      <c r="A710" s="231" t="s">
        <v>260</v>
      </c>
      <c r="B710" s="232" t="s">
        <v>261</v>
      </c>
      <c r="C710" s="61">
        <v>44930</v>
      </c>
      <c r="D710" s="121" t="str">
        <f t="shared" si="82"/>
        <v>ene-23</v>
      </c>
      <c r="E710" s="277" t="str">
        <f t="shared" si="86"/>
        <v>2023</v>
      </c>
      <c r="F710" s="223">
        <v>0.52083333333333337</v>
      </c>
      <c r="G710" s="224">
        <v>15</v>
      </c>
      <c r="H710" s="224">
        <v>12</v>
      </c>
      <c r="I710" s="224">
        <v>7</v>
      </c>
      <c r="J710" s="224">
        <v>6.4</v>
      </c>
      <c r="K710" s="224">
        <v>7</v>
      </c>
      <c r="L710" s="224">
        <v>6.7</v>
      </c>
      <c r="M710" s="124">
        <f t="shared" si="80"/>
        <v>61.467889908256879</v>
      </c>
      <c r="N710" s="225">
        <v>2</v>
      </c>
      <c r="O710" s="225"/>
      <c r="P710" s="266">
        <v>0</v>
      </c>
      <c r="Q710" s="226">
        <v>55</v>
      </c>
      <c r="R710" s="200">
        <v>30</v>
      </c>
      <c r="S710" s="271">
        <v>4.4000000000000004</v>
      </c>
      <c r="T710" s="272">
        <v>0</v>
      </c>
      <c r="U710" s="201">
        <v>0.54861111111111105</v>
      </c>
      <c r="V710" s="65">
        <v>1</v>
      </c>
      <c r="W710" s="65">
        <v>36</v>
      </c>
      <c r="X710" s="202">
        <v>41</v>
      </c>
      <c r="Y710" s="202">
        <v>0</v>
      </c>
      <c r="Z710" s="202">
        <v>0</v>
      </c>
      <c r="AA710" s="202">
        <v>0</v>
      </c>
      <c r="AB710" s="127">
        <f t="shared" si="73"/>
        <v>0</v>
      </c>
      <c r="AC710" s="202">
        <v>8</v>
      </c>
      <c r="AD710" s="202">
        <v>5</v>
      </c>
      <c r="AE710" s="202">
        <v>8</v>
      </c>
      <c r="AF710" s="129">
        <f t="shared" si="85"/>
        <v>700</v>
      </c>
      <c r="AG710" s="129">
        <v>34</v>
      </c>
      <c r="AH710" s="129">
        <v>38</v>
      </c>
      <c r="AI710" s="203"/>
    </row>
    <row r="711" spans="1:35" ht="12.75" x14ac:dyDescent="0.25">
      <c r="A711" s="231" t="s">
        <v>262</v>
      </c>
      <c r="B711" s="232" t="s">
        <v>263</v>
      </c>
      <c r="C711" s="61">
        <v>44930</v>
      </c>
      <c r="D711" s="121" t="str">
        <f t="shared" si="82"/>
        <v>ene-23</v>
      </c>
      <c r="E711" s="277" t="str">
        <f t="shared" si="86"/>
        <v>2023</v>
      </c>
      <c r="F711" s="223">
        <v>0.52083333333333337</v>
      </c>
      <c r="G711" s="224">
        <v>18</v>
      </c>
      <c r="H711" s="224">
        <v>13</v>
      </c>
      <c r="I711" s="224">
        <v>7</v>
      </c>
      <c r="J711" s="224">
        <v>6.6</v>
      </c>
      <c r="K711" s="224">
        <v>6.8</v>
      </c>
      <c r="L711" s="224">
        <v>6.7</v>
      </c>
      <c r="M711" s="124">
        <f t="shared" si="80"/>
        <v>63.207547169811328</v>
      </c>
      <c r="N711" s="225">
        <v>2</v>
      </c>
      <c r="O711" s="225"/>
      <c r="P711" s="266">
        <v>0</v>
      </c>
      <c r="Q711" s="226">
        <v>55</v>
      </c>
      <c r="R711" s="200">
        <v>50</v>
      </c>
      <c r="S711" s="271">
        <v>2.64</v>
      </c>
      <c r="T711" s="272">
        <v>0.2</v>
      </c>
      <c r="U711" s="201">
        <v>0.47916666666666669</v>
      </c>
      <c r="V711" s="65">
        <v>1</v>
      </c>
      <c r="W711" s="65">
        <v>36</v>
      </c>
      <c r="X711" s="202">
        <v>41</v>
      </c>
      <c r="Y711" s="202">
        <v>2</v>
      </c>
      <c r="Z711" s="202">
        <v>0</v>
      </c>
      <c r="AA711" s="202">
        <v>0</v>
      </c>
      <c r="AB711" s="127">
        <f t="shared" si="73"/>
        <v>66.666666666666657</v>
      </c>
      <c r="AC711" s="202">
        <v>8</v>
      </c>
      <c r="AD711" s="202">
        <v>13</v>
      </c>
      <c r="AE711" s="202">
        <v>22</v>
      </c>
      <c r="AF711" s="129">
        <f t="shared" si="85"/>
        <v>1433.3333333333335</v>
      </c>
      <c r="AG711" s="129">
        <v>35</v>
      </c>
      <c r="AH711" s="129">
        <v>34</v>
      </c>
      <c r="AI711" s="203"/>
    </row>
    <row r="712" spans="1:35" ht="12.75" x14ac:dyDescent="0.25">
      <c r="A712" s="231" t="s">
        <v>264</v>
      </c>
      <c r="B712" s="232" t="s">
        <v>265</v>
      </c>
      <c r="C712" s="61">
        <v>44930</v>
      </c>
      <c r="D712" s="121" t="str">
        <f t="shared" si="82"/>
        <v>ene-23</v>
      </c>
      <c r="E712" s="277" t="str">
        <f t="shared" si="86"/>
        <v>2023</v>
      </c>
      <c r="F712" s="223">
        <v>0.60416666666666663</v>
      </c>
      <c r="G712" s="224">
        <v>15</v>
      </c>
      <c r="H712" s="224">
        <v>10</v>
      </c>
      <c r="I712" s="224">
        <v>7</v>
      </c>
      <c r="J712" s="224">
        <v>6.6</v>
      </c>
      <c r="K712" s="224">
        <v>6.6</v>
      </c>
      <c r="L712" s="224">
        <v>6.6</v>
      </c>
      <c r="M712" s="124">
        <f t="shared" si="80"/>
        <v>58.407079646017692</v>
      </c>
      <c r="N712" s="225">
        <v>2</v>
      </c>
      <c r="O712" s="225"/>
      <c r="P712" s="266">
        <v>0</v>
      </c>
      <c r="Q712" s="226">
        <v>55</v>
      </c>
      <c r="R712" s="200">
        <v>30</v>
      </c>
      <c r="S712" s="271">
        <v>1.76</v>
      </c>
      <c r="T712" s="272">
        <v>0.6</v>
      </c>
      <c r="U712" s="201">
        <v>0.63194444444444442</v>
      </c>
      <c r="V712" s="65">
        <v>1</v>
      </c>
      <c r="W712" s="65">
        <v>36</v>
      </c>
      <c r="X712" s="202">
        <v>41</v>
      </c>
      <c r="Y712" s="202">
        <v>0</v>
      </c>
      <c r="Z712" s="202">
        <v>0</v>
      </c>
      <c r="AA712" s="202">
        <v>0</v>
      </c>
      <c r="AB712" s="127">
        <f t="shared" si="73"/>
        <v>0</v>
      </c>
      <c r="AC712" s="202">
        <v>12</v>
      </c>
      <c r="AD712" s="202">
        <v>15</v>
      </c>
      <c r="AE712" s="202">
        <v>25</v>
      </c>
      <c r="AF712" s="129">
        <f t="shared" si="85"/>
        <v>1733.3333333333333</v>
      </c>
      <c r="AG712" s="129">
        <v>38</v>
      </c>
      <c r="AH712" s="129">
        <v>51</v>
      </c>
      <c r="AI712" s="203"/>
    </row>
    <row r="713" spans="1:35" ht="12.75" x14ac:dyDescent="0.25">
      <c r="A713" s="228" t="s">
        <v>266</v>
      </c>
      <c r="B713" s="230" t="s">
        <v>267</v>
      </c>
      <c r="C713" s="61">
        <v>44930</v>
      </c>
      <c r="D713" s="121" t="str">
        <f t="shared" si="82"/>
        <v>ene-23</v>
      </c>
      <c r="E713" s="277" t="str">
        <f t="shared" si="86"/>
        <v>2023</v>
      </c>
      <c r="F713" s="223">
        <v>0.4236111111111111</v>
      </c>
      <c r="G713" s="224">
        <v>11</v>
      </c>
      <c r="H713" s="224">
        <v>11</v>
      </c>
      <c r="I713" s="224">
        <v>7</v>
      </c>
      <c r="J713" s="224">
        <v>7.8</v>
      </c>
      <c r="K713" s="224">
        <v>7.8</v>
      </c>
      <c r="L713" s="224">
        <v>7.8</v>
      </c>
      <c r="M713" s="124">
        <f t="shared" si="80"/>
        <v>70.270270270270274</v>
      </c>
      <c r="N713" s="225">
        <v>2</v>
      </c>
      <c r="O713" s="225"/>
      <c r="P713" s="266">
        <v>0</v>
      </c>
      <c r="Q713" s="226">
        <v>50</v>
      </c>
      <c r="R713" s="200">
        <v>50</v>
      </c>
      <c r="S713" s="271">
        <v>4.4000000000000004</v>
      </c>
      <c r="T713" s="272">
        <v>0.2</v>
      </c>
      <c r="U713" s="201">
        <v>0.44097222222222227</v>
      </c>
      <c r="V713" s="65">
        <v>1</v>
      </c>
      <c r="W713" s="65">
        <v>36</v>
      </c>
      <c r="X713" s="202">
        <v>41</v>
      </c>
      <c r="Y713" s="202">
        <v>0</v>
      </c>
      <c r="Z713" s="202">
        <v>0</v>
      </c>
      <c r="AA713" s="202">
        <v>0</v>
      </c>
      <c r="AB713" s="127">
        <f t="shared" si="73"/>
        <v>0</v>
      </c>
      <c r="AC713" s="202">
        <v>16</v>
      </c>
      <c r="AD713" s="202">
        <v>14</v>
      </c>
      <c r="AE713" s="202">
        <v>6</v>
      </c>
      <c r="AF713" s="129">
        <f t="shared" si="85"/>
        <v>1200</v>
      </c>
      <c r="AG713" s="129">
        <v>26</v>
      </c>
      <c r="AH713" s="234">
        <v>2.4</v>
      </c>
      <c r="AI713" s="203"/>
    </row>
    <row r="714" spans="1:35" ht="12.75" x14ac:dyDescent="0.25">
      <c r="A714" s="228" t="s">
        <v>280</v>
      </c>
      <c r="B714" s="229" t="s">
        <v>284</v>
      </c>
      <c r="C714" s="61">
        <v>44935</v>
      </c>
      <c r="D714" s="121" t="str">
        <f t="shared" si="82"/>
        <v>ene-23</v>
      </c>
      <c r="E714" s="277" t="str">
        <f t="shared" si="86"/>
        <v>2023</v>
      </c>
      <c r="F714" s="223">
        <v>0.45833333333333331</v>
      </c>
      <c r="G714" s="224">
        <v>22</v>
      </c>
      <c r="H714" s="224">
        <v>15</v>
      </c>
      <c r="I714" s="224">
        <v>7</v>
      </c>
      <c r="J714" s="224">
        <v>7</v>
      </c>
      <c r="K714" s="224">
        <v>7</v>
      </c>
      <c r="L714" s="224">
        <v>7</v>
      </c>
      <c r="M714" s="124">
        <f t="shared" ref="M714:M716" si="87">IF(L714="N/A","N/A",IF(AND(H714&gt;=5,H714&lt;6),(L714/12.8)*100,IF(AND(H714&gt;=6,H714&lt;7),(L714/12.5)*100,IF(AND(H714&gt;=7,H714&lt;8),(L714/12.2)*100,IF(AND(H714&gt;=8,H714&lt;9),(L714/11.9)*100,IF(AND(H714&gt;=9,H714&lt;10),(L714/11.6)*100,IF(AND(H714&gt;=10,H714&lt;11),(L714/11.3)*100,IF(AND(H714&gt;=11,H714&lt;12),(L714/11.1)*100,IF(AND(H714&gt;=12,H714&lt;13),(L714/10.9)*100,IF(AND(H714&gt;=13,H714&lt;14),(L714/10.6)*100,IF(AND(H714&gt;=14,H714&lt;15),(L714/10.4)*100,IF(AND(H714&gt;=15,H714&lt;16),(L714/10.2)*100,IF(AND(H714&gt;=16,H714&lt;17),(L714/10)*100,IF(AND(H714&gt;=17,H714&lt;18),(L714/9.8)*100,IF(AND(H714&gt;=18,H714&lt;19),(L714/9.6)*100,IF(AND(H714&gt;=19,H714&lt;20),(L714/9.4)*100,IF(AND(H714&gt;=20,H714&lt;21),(L714/9.2)*100,IF(AND(H714&gt;=21,H714&lt;22),(L714/9)*100,IF(AND(H714&gt;=22,H714&lt;23),(L714/8.9)*100,IF(AND(H714&gt;=23,H714&lt;24),(L714/8.7)*100,IF(AND(H714&gt;=24,H714&lt;25),(L714/8.6)*100,IF(AND(H714&gt;=25,H714&lt;26),(L714/8.4)*100,IF(AND(H714&gt;=26,H714&lt;27),(L714/8.2)*100,IF(AND(H714&gt;=27,H714&lt;28),(L714/8.1)*100,IF(AND(H714&gt;=28,H714&lt;29),(L714/7.9)*100,IF(AND(H714&gt;=29,H714&lt;30),(L714/7.8)*100,(L714/7.7)*100))))))))))))))))))))))))))</f>
        <v>68.627450980392155</v>
      </c>
      <c r="N714" s="225">
        <v>10</v>
      </c>
      <c r="O714" s="225"/>
      <c r="P714" s="266">
        <v>2</v>
      </c>
      <c r="Q714" s="226">
        <v>120</v>
      </c>
      <c r="R714" s="200">
        <v>80</v>
      </c>
      <c r="S714" s="271">
        <v>4.4000000000000004</v>
      </c>
      <c r="T714" s="272">
        <v>0.3</v>
      </c>
      <c r="U714" s="201">
        <v>0.4861111111111111</v>
      </c>
      <c r="V714" s="65">
        <v>1</v>
      </c>
      <c r="W714" s="65">
        <v>36</v>
      </c>
      <c r="X714" s="202">
        <v>41</v>
      </c>
      <c r="Y714" s="202">
        <v>126</v>
      </c>
      <c r="Z714" s="202">
        <v>43</v>
      </c>
      <c r="AA714" s="202">
        <v>39</v>
      </c>
      <c r="AB714" s="127">
        <f t="shared" ref="AB714:AB716" si="88">IF($V714&lt;&gt;"",((Y714+Z714+AA714)/3)*100/$V714,"")</f>
        <v>6933.333333333333</v>
      </c>
      <c r="AC714" s="202">
        <v>38</v>
      </c>
      <c r="AD714" s="202">
        <v>45</v>
      </c>
      <c r="AE714" s="202">
        <v>59</v>
      </c>
      <c r="AF714" s="129">
        <f t="shared" si="85"/>
        <v>4733.3333333333339</v>
      </c>
      <c r="AG714" s="129">
        <v>142</v>
      </c>
      <c r="AH714" s="129">
        <v>737</v>
      </c>
      <c r="AI714" s="203"/>
    </row>
    <row r="715" spans="1:35" ht="12.75" x14ac:dyDescent="0.25">
      <c r="A715" s="228" t="s">
        <v>281</v>
      </c>
      <c r="B715" s="229" t="s">
        <v>285</v>
      </c>
      <c r="C715" s="61">
        <v>44935</v>
      </c>
      <c r="D715" s="121" t="str">
        <f t="shared" si="82"/>
        <v>ene-23</v>
      </c>
      <c r="E715" s="277" t="str">
        <f t="shared" si="86"/>
        <v>2023</v>
      </c>
      <c r="F715" s="223">
        <v>0.56944444444444442</v>
      </c>
      <c r="G715" s="224">
        <v>22</v>
      </c>
      <c r="H715" s="224">
        <v>17</v>
      </c>
      <c r="I715" s="224">
        <v>7</v>
      </c>
      <c r="J715" s="224">
        <v>7.2</v>
      </c>
      <c r="K715" s="224">
        <v>7</v>
      </c>
      <c r="L715" s="224">
        <v>7.1</v>
      </c>
      <c r="M715" s="124">
        <f t="shared" si="87"/>
        <v>72.448979591836732</v>
      </c>
      <c r="N715" s="225">
        <v>5</v>
      </c>
      <c r="O715" s="225"/>
      <c r="P715" s="266">
        <v>1</v>
      </c>
      <c r="Q715" s="226">
        <v>95</v>
      </c>
      <c r="R715" s="200">
        <v>60</v>
      </c>
      <c r="S715" s="271">
        <v>4.4000000000000004</v>
      </c>
      <c r="T715" s="272">
        <v>0.4</v>
      </c>
      <c r="U715" s="215">
        <v>0.59027777777777779</v>
      </c>
      <c r="V715" s="65">
        <v>1</v>
      </c>
      <c r="W715" s="65">
        <v>36</v>
      </c>
      <c r="X715" s="202">
        <v>41</v>
      </c>
      <c r="Y715" s="202">
        <v>13</v>
      </c>
      <c r="Z715" s="202">
        <v>25</v>
      </c>
      <c r="AA715" s="202">
        <v>24</v>
      </c>
      <c r="AB715" s="127">
        <f t="shared" si="88"/>
        <v>2066.666666666667</v>
      </c>
      <c r="AC715" s="202">
        <v>25</v>
      </c>
      <c r="AD715" s="202">
        <v>35</v>
      </c>
      <c r="AE715" s="202">
        <v>27</v>
      </c>
      <c r="AF715" s="129">
        <f t="shared" si="85"/>
        <v>2900</v>
      </c>
      <c r="AG715" s="129">
        <v>89</v>
      </c>
      <c r="AH715" s="129">
        <v>1528</v>
      </c>
      <c r="AI715" s="203"/>
    </row>
    <row r="716" spans="1:35" ht="12.75" x14ac:dyDescent="0.25">
      <c r="A716" s="228" t="s">
        <v>282</v>
      </c>
      <c r="B716" s="229" t="s">
        <v>286</v>
      </c>
      <c r="C716" s="61">
        <v>44936</v>
      </c>
      <c r="D716" s="121" t="str">
        <f t="shared" si="82"/>
        <v>ene-23</v>
      </c>
      <c r="E716" s="277" t="str">
        <f t="shared" si="86"/>
        <v>2023</v>
      </c>
      <c r="F716" s="223">
        <v>0.45833333333333331</v>
      </c>
      <c r="G716" s="224">
        <v>20</v>
      </c>
      <c r="H716" s="224">
        <v>13</v>
      </c>
      <c r="I716" s="224">
        <v>7</v>
      </c>
      <c r="J716" s="224">
        <v>7.4</v>
      </c>
      <c r="K716" s="224">
        <v>7.4</v>
      </c>
      <c r="L716" s="224">
        <v>7.4</v>
      </c>
      <c r="M716" s="124">
        <f t="shared" si="87"/>
        <v>69.811320754716988</v>
      </c>
      <c r="N716" s="225">
        <v>5</v>
      </c>
      <c r="O716" s="225"/>
      <c r="P716" s="266">
        <v>1</v>
      </c>
      <c r="Q716" s="226">
        <v>50</v>
      </c>
      <c r="R716" s="200">
        <v>30</v>
      </c>
      <c r="S716" s="271">
        <v>2.64</v>
      </c>
      <c r="T716" s="272">
        <v>0.2</v>
      </c>
      <c r="U716" s="201">
        <v>0.4861111111111111</v>
      </c>
      <c r="V716" s="65">
        <v>1</v>
      </c>
      <c r="W716" s="65">
        <v>36</v>
      </c>
      <c r="X716" s="202">
        <v>41</v>
      </c>
      <c r="Y716" s="202">
        <v>1</v>
      </c>
      <c r="Z716" s="202">
        <v>1</v>
      </c>
      <c r="AA716" s="202">
        <v>0</v>
      </c>
      <c r="AB716" s="127">
        <f t="shared" si="88"/>
        <v>66.666666666666657</v>
      </c>
      <c r="AC716" s="202">
        <v>4</v>
      </c>
      <c r="AD716" s="202">
        <v>0</v>
      </c>
      <c r="AE716" s="202">
        <v>1</v>
      </c>
      <c r="AF716" s="129">
        <f t="shared" si="85"/>
        <v>166.66666666666669</v>
      </c>
      <c r="AG716" s="129">
        <v>47</v>
      </c>
      <c r="AH716" s="129">
        <v>1110</v>
      </c>
      <c r="AI716" s="203"/>
    </row>
    <row r="717" spans="1:35" ht="12.75" x14ac:dyDescent="0.25">
      <c r="A717" s="228" t="s">
        <v>283</v>
      </c>
      <c r="B717" s="229" t="s">
        <v>306</v>
      </c>
      <c r="C717" s="61">
        <v>44936</v>
      </c>
      <c r="D717" s="121" t="str">
        <f>TEXT(C717,"mmm-aa")</f>
        <v>ene-23</v>
      </c>
      <c r="E717" s="277" t="str">
        <f t="shared" ref="E717:E774" si="89">TEXT(D717,"aaaa")</f>
        <v>2023</v>
      </c>
      <c r="F717" s="196">
        <v>0.58333333333333337</v>
      </c>
      <c r="G717" s="197">
        <v>18</v>
      </c>
      <c r="H717" s="197">
        <v>14</v>
      </c>
      <c r="I717" s="197">
        <v>7</v>
      </c>
      <c r="J717" s="197">
        <v>7</v>
      </c>
      <c r="K717" s="197">
        <v>7.2</v>
      </c>
      <c r="L717" s="197">
        <v>7.1</v>
      </c>
      <c r="M717" s="124">
        <f>IF(L717="N/A","N/A",IF(AND(H717&gt;=5,H717&lt;6),(L717/12.8)*100,IF(AND(H717&gt;=6,H717&lt;7),(L717/12.5)*100,IF(AND(H717&gt;=7,H717&lt;8),(L717/12.2)*100,IF(AND(H717&gt;=8,H717&lt;9),(L717/11.9)*100,IF(AND(H717&gt;=9,H717&lt;10),(L717/11.6)*100,IF(AND(H717&gt;=10,H717&lt;11),(L717/11.3)*100,IF(AND(H717&gt;=11,H717&lt;12),(L717/11.1)*100,IF(AND(H717&gt;=12,H717&lt;13),(L717/10.9)*100,IF(AND(H717&gt;=13,H717&lt;14),(L717/10.6)*100,IF(AND(H717&gt;=14,H717&lt;15),(L717/10.4)*100,IF(AND(H717&gt;=15,H717&lt;16),(L717/10.2)*100,IF(AND(H717&gt;=16,H717&lt;17),(L717/10)*100,IF(AND(H717&gt;=17,H717&lt;18),(L717/9.8)*100,IF(AND(H717&gt;=18,H717&lt;19),(L717/9.6)*100,IF(AND(H717&gt;=19,H717&lt;20),(L717/9.4)*100,IF(AND(H717&gt;=20,H717&lt;21),(L717/9.2)*100,IF(AND(H717&gt;=21,H717&lt;22),(L717/9)*100,IF(AND(H717&gt;=22,H717&lt;23),(L717/8.9)*100,IF(AND(H717&gt;=23,H717&lt;24),(L717/8.7)*100,IF(AND(H717&gt;=24,H717&lt;25),(L717/8.6)*100,IF(AND(H717&gt;=25,H717&lt;26),(L717/8.4)*100,IF(AND(H717&gt;=26,H717&lt;27),(L717/8.2)*100,IF(AND(H717&gt;=27,H717&lt;28),(L717/8.1)*100,IF(AND(H717&gt;=28,H717&lt;29),(L717/7.9)*100,IF(AND(H717&gt;=29,H717&lt;30),(L717/7.8)*100,(L717/7.7)*100))))))))))))))))))))))))))</f>
        <v>68.269230769230759</v>
      </c>
      <c r="N717" s="198">
        <v>5</v>
      </c>
      <c r="O717" s="198"/>
      <c r="P717" s="264">
        <v>1</v>
      </c>
      <c r="Q717" s="199">
        <v>80</v>
      </c>
      <c r="R717" s="200">
        <v>40</v>
      </c>
      <c r="S717" s="271">
        <v>4.4000000000000004</v>
      </c>
      <c r="T717" s="272">
        <v>0.6</v>
      </c>
      <c r="U717" s="201">
        <v>0.60416666666666663</v>
      </c>
      <c r="V717" s="65">
        <v>1</v>
      </c>
      <c r="W717" s="65">
        <v>36</v>
      </c>
      <c r="X717" s="202">
        <v>41</v>
      </c>
      <c r="Y717" s="202">
        <v>3</v>
      </c>
      <c r="Z717" s="202">
        <v>3</v>
      </c>
      <c r="AA717" s="202">
        <v>8</v>
      </c>
      <c r="AB717" s="127">
        <f>IF($V717&lt;&gt;"",((Y717+Z717+AA717)/3)*100/$V717,"")</f>
        <v>466.66666666666669</v>
      </c>
      <c r="AC717" s="202">
        <v>23</v>
      </c>
      <c r="AD717" s="202">
        <v>11</v>
      </c>
      <c r="AE717" s="202">
        <v>13</v>
      </c>
      <c r="AF717" s="129">
        <f>IF($V717&lt;&gt;"",((AC717+AD717+AE717)/3)*100/$V717,"")</f>
        <v>1566.6666666666665</v>
      </c>
      <c r="AG717" s="129">
        <v>73</v>
      </c>
      <c r="AH717" s="129">
        <v>864</v>
      </c>
      <c r="AI717" s="203"/>
    </row>
    <row r="718" spans="1:35" ht="12.75" x14ac:dyDescent="0.25">
      <c r="A718" s="227" t="s">
        <v>249</v>
      </c>
      <c r="B718" s="229" t="s">
        <v>250</v>
      </c>
      <c r="C718" s="61">
        <v>44964</v>
      </c>
      <c r="D718" s="246" t="str">
        <f>TEXT(C718,"mmm-aa")</f>
        <v>feb-23</v>
      </c>
      <c r="E718" s="246" t="str">
        <f t="shared" si="89"/>
        <v>2023</v>
      </c>
      <c r="F718" s="235">
        <v>0.41666666666666669</v>
      </c>
      <c r="G718" s="236">
        <v>18</v>
      </c>
      <c r="H718" s="236">
        <v>12</v>
      </c>
      <c r="I718" s="236">
        <v>7</v>
      </c>
      <c r="J718" s="236">
        <v>7</v>
      </c>
      <c r="K718" s="236">
        <v>7</v>
      </c>
      <c r="L718" s="197">
        <v>7</v>
      </c>
      <c r="M718" s="247">
        <f t="shared" ref="M718:M774" si="90">IF(L718="N/A","N/A",IF(AND(H718&gt;=5,H718&lt;6),(L718/12.8)*100,IF(AND(H718&gt;=6,H718&lt;7),(L718/12.5)*100,IF(AND(H718&gt;=7,H718&lt;8),(L718/12.2)*100,IF(AND(H718&gt;=8,H718&lt;9),(L718/11.9)*100,IF(AND(H718&gt;=9,H718&lt;10),(L718/11.6)*100,IF(AND(H718&gt;=10,H718&lt;11),(L718/11.3)*100,IF(AND(H718&gt;=11,H718&lt;12),(L718/11.1)*100,IF(AND(H718&gt;=12,H718&lt;13),(L718/10.9)*100,IF(AND(H718&gt;=13,H718&lt;14),(L718/10.6)*100,IF(AND(H718&gt;=14,H718&lt;15),(L718/10.4)*100,IF(AND(H718&gt;=15,H718&lt;16),(L718/10.2)*100,IF(AND(H718&gt;=16,H718&lt;17),(L718/10)*100,IF(AND(H718&gt;=17,H718&lt;18),(L718/9.8)*100,IF(AND(H718&gt;=18,H718&lt;19),(L718/9.6)*100,IF(AND(H718&gt;=19,H718&lt;20),(L718/9.4)*100,IF(AND(H718&gt;=20,H718&lt;21),(L718/9.2)*100,IF(AND(H718&gt;=21,H718&lt;22),(L718/9)*100,IF(AND(H718&gt;=22,H718&lt;23),(L718/8.9)*100,IF(AND(H718&gt;=23,H718&lt;24),(L718/8.7)*100,IF(AND(H718&gt;=24,H718&lt;25),(L718/8.6)*100,IF(AND(H718&gt;=25,H718&lt;26),(L718/8.4)*100,IF(AND(H718&gt;=26,H718&lt;27),(L718/8.2)*100,IF(AND(H718&gt;=27,H718&lt;28),(L718/8.1)*100,IF(AND(H718&gt;=28,H718&lt;29),(L718/7.9)*100,IF(AND(H718&gt;=29,H718&lt;30),(L718/7.8)*100,(L718/7.7)*100))))))))))))))))))))))))))</f>
        <v>64.220183486238525</v>
      </c>
      <c r="N718" s="238">
        <v>5</v>
      </c>
      <c r="O718" s="238"/>
      <c r="P718" s="267">
        <v>0</v>
      </c>
      <c r="Q718" s="236">
        <v>55</v>
      </c>
      <c r="R718" s="248">
        <v>30</v>
      </c>
      <c r="S718" s="273">
        <v>4.4000000000000004</v>
      </c>
      <c r="T718" s="270">
        <v>0.2</v>
      </c>
      <c r="U718" s="215">
        <v>0.4375</v>
      </c>
      <c r="V718" s="65">
        <v>1</v>
      </c>
      <c r="W718" s="65">
        <v>36</v>
      </c>
      <c r="X718" s="65">
        <v>40</v>
      </c>
      <c r="Y718" s="65">
        <v>118</v>
      </c>
      <c r="Z718" s="65">
        <v>126</v>
      </c>
      <c r="AA718" s="65">
        <v>143</v>
      </c>
      <c r="AB718" s="249">
        <f t="shared" ref="AB718:AB774" si="91">IF($V718&lt;&gt;"",((Y718+Z718+AA718)/3)*100/$V718,"")</f>
        <v>12900</v>
      </c>
      <c r="AC718" s="65">
        <v>11</v>
      </c>
      <c r="AD718" s="65">
        <v>13</v>
      </c>
      <c r="AE718" s="65">
        <v>6</v>
      </c>
      <c r="AF718" s="250">
        <f t="shared" ref="AF718:AF774" si="92">IF($V718&lt;&gt;"",((AC718+AD718+AE718)/3)*100/$V718,"")</f>
        <v>1000</v>
      </c>
      <c r="AG718" s="129">
        <v>47</v>
      </c>
      <c r="AH718" s="129">
        <v>815</v>
      </c>
      <c r="AI718" s="115"/>
    </row>
    <row r="719" spans="1:35" ht="12.75" x14ac:dyDescent="0.25">
      <c r="A719" s="227" t="s">
        <v>251</v>
      </c>
      <c r="B719" s="229" t="s">
        <v>252</v>
      </c>
      <c r="C719" s="61">
        <v>44964</v>
      </c>
      <c r="D719" s="246" t="str">
        <f t="shared" ref="D719:D774" si="93">TEXT(C719,"mmm-aa")</f>
        <v>feb-23</v>
      </c>
      <c r="E719" s="246" t="str">
        <f t="shared" si="89"/>
        <v>2023</v>
      </c>
      <c r="F719" s="235">
        <v>0.47916666666666669</v>
      </c>
      <c r="G719" s="236">
        <v>15</v>
      </c>
      <c r="H719" s="236">
        <v>14</v>
      </c>
      <c r="I719" s="236">
        <v>7</v>
      </c>
      <c r="J719" s="236">
        <v>5.8</v>
      </c>
      <c r="K719" s="236">
        <v>5.8</v>
      </c>
      <c r="L719" s="236">
        <v>5.8</v>
      </c>
      <c r="M719" s="247">
        <f t="shared" si="90"/>
        <v>55.769230769230774</v>
      </c>
      <c r="N719" s="238">
        <v>10</v>
      </c>
      <c r="O719" s="238"/>
      <c r="P719" s="267">
        <v>2</v>
      </c>
      <c r="Q719" s="236">
        <v>80</v>
      </c>
      <c r="R719" s="248">
        <v>40</v>
      </c>
      <c r="S719" s="273">
        <v>4.4000000000000004</v>
      </c>
      <c r="T719" s="270">
        <v>0.2</v>
      </c>
      <c r="U719" s="215">
        <v>0.5</v>
      </c>
      <c r="V719" s="65">
        <v>1</v>
      </c>
      <c r="W719" s="65">
        <v>36</v>
      </c>
      <c r="X719" s="65">
        <v>40</v>
      </c>
      <c r="Y719" s="65">
        <v>11</v>
      </c>
      <c r="Z719" s="65">
        <v>4</v>
      </c>
      <c r="AA719" s="65">
        <v>16</v>
      </c>
      <c r="AB719" s="249">
        <f t="shared" si="91"/>
        <v>1033.3333333333335</v>
      </c>
      <c r="AC719" s="65">
        <v>6</v>
      </c>
      <c r="AD719" s="65">
        <v>2</v>
      </c>
      <c r="AE719" s="65">
        <v>7</v>
      </c>
      <c r="AF719" s="250">
        <f t="shared" si="92"/>
        <v>500</v>
      </c>
      <c r="AG719" s="129">
        <v>70</v>
      </c>
      <c r="AH719" s="129">
        <v>901</v>
      </c>
      <c r="AI719" s="115"/>
    </row>
    <row r="720" spans="1:35" ht="12.75" x14ac:dyDescent="0.25">
      <c r="A720" s="227" t="s">
        <v>253</v>
      </c>
      <c r="B720" s="229" t="s">
        <v>254</v>
      </c>
      <c r="C720" s="61">
        <v>44964</v>
      </c>
      <c r="D720" s="246" t="str">
        <f t="shared" si="93"/>
        <v>feb-23</v>
      </c>
      <c r="E720" s="246" t="str">
        <f t="shared" si="89"/>
        <v>2023</v>
      </c>
      <c r="F720" s="235">
        <v>0.54166666666666663</v>
      </c>
      <c r="G720" s="236">
        <v>15</v>
      </c>
      <c r="H720" s="236">
        <v>15</v>
      </c>
      <c r="I720" s="236">
        <v>7</v>
      </c>
      <c r="J720" s="236">
        <v>6</v>
      </c>
      <c r="K720" s="236">
        <v>5.8</v>
      </c>
      <c r="L720" s="236">
        <v>5.9</v>
      </c>
      <c r="M720" s="247">
        <f t="shared" si="90"/>
        <v>57.843137254901968</v>
      </c>
      <c r="N720" s="238">
        <v>10</v>
      </c>
      <c r="O720" s="238"/>
      <c r="P720" s="267">
        <v>2</v>
      </c>
      <c r="Q720" s="236">
        <v>65</v>
      </c>
      <c r="R720" s="248">
        <v>40</v>
      </c>
      <c r="S720" s="273">
        <v>2.64</v>
      </c>
      <c r="T720" s="270">
        <v>0.2</v>
      </c>
      <c r="U720" s="215">
        <v>0.56944444444444442</v>
      </c>
      <c r="V720" s="65">
        <v>1</v>
      </c>
      <c r="W720" s="65">
        <v>36</v>
      </c>
      <c r="X720" s="65">
        <v>40</v>
      </c>
      <c r="Y720" s="65">
        <v>15</v>
      </c>
      <c r="Z720" s="65">
        <v>32</v>
      </c>
      <c r="AA720" s="65">
        <v>29</v>
      </c>
      <c r="AB720" s="249">
        <f t="shared" si="91"/>
        <v>2533.333333333333</v>
      </c>
      <c r="AC720" s="65">
        <v>7</v>
      </c>
      <c r="AD720" s="65">
        <v>9</v>
      </c>
      <c r="AE720" s="65">
        <v>12</v>
      </c>
      <c r="AF720" s="250">
        <f t="shared" si="92"/>
        <v>933.33333333333337</v>
      </c>
      <c r="AG720" s="129">
        <v>57</v>
      </c>
      <c r="AH720" s="129">
        <v>112</v>
      </c>
      <c r="AI720" s="115"/>
    </row>
    <row r="721" spans="1:35" ht="12.75" x14ac:dyDescent="0.25">
      <c r="A721" s="231" t="s">
        <v>260</v>
      </c>
      <c r="B721" s="232" t="s">
        <v>261</v>
      </c>
      <c r="C721" s="61">
        <v>44965</v>
      </c>
      <c r="D721" s="246" t="str">
        <f t="shared" si="93"/>
        <v>feb-23</v>
      </c>
      <c r="E721" s="246" t="str">
        <f t="shared" si="89"/>
        <v>2023</v>
      </c>
      <c r="F721" s="235">
        <v>0.46527777777777773</v>
      </c>
      <c r="G721" s="236">
        <v>9</v>
      </c>
      <c r="H721" s="236">
        <v>8</v>
      </c>
      <c r="I721" s="236">
        <v>7</v>
      </c>
      <c r="J721" s="236">
        <v>7</v>
      </c>
      <c r="K721" s="236">
        <v>7.2</v>
      </c>
      <c r="L721" s="236">
        <v>7.1</v>
      </c>
      <c r="M721" s="247">
        <f t="shared" si="90"/>
        <v>59.663865546218489</v>
      </c>
      <c r="N721" s="238">
        <v>2</v>
      </c>
      <c r="O721" s="238"/>
      <c r="P721" s="267">
        <v>0</v>
      </c>
      <c r="Q721" s="236">
        <v>35</v>
      </c>
      <c r="R721" s="248">
        <v>40</v>
      </c>
      <c r="S721" s="273">
        <v>4.4000000000000004</v>
      </c>
      <c r="T721" s="270">
        <v>0.2</v>
      </c>
      <c r="U721" s="215">
        <v>0.4861111111111111</v>
      </c>
      <c r="V721" s="65">
        <v>1</v>
      </c>
      <c r="W721" s="65">
        <v>36</v>
      </c>
      <c r="X721" s="65">
        <v>40</v>
      </c>
      <c r="Y721" s="65">
        <v>1</v>
      </c>
      <c r="Z721" s="65">
        <v>0</v>
      </c>
      <c r="AA721" s="65">
        <v>1</v>
      </c>
      <c r="AB721" s="249">
        <f t="shared" si="91"/>
        <v>66.666666666666657</v>
      </c>
      <c r="AC721" s="65">
        <v>0</v>
      </c>
      <c r="AD721" s="65">
        <v>0</v>
      </c>
      <c r="AE721" s="65">
        <v>0</v>
      </c>
      <c r="AF721" s="250">
        <f t="shared" si="92"/>
        <v>0</v>
      </c>
      <c r="AG721" s="129">
        <v>32</v>
      </c>
      <c r="AH721" s="129">
        <v>20</v>
      </c>
      <c r="AI721" s="115"/>
    </row>
    <row r="722" spans="1:35" ht="12.75" x14ac:dyDescent="0.25">
      <c r="A722" s="231" t="s">
        <v>262</v>
      </c>
      <c r="B722" s="232" t="s">
        <v>263</v>
      </c>
      <c r="C722" s="61">
        <v>44965</v>
      </c>
      <c r="D722" s="246" t="str">
        <f t="shared" si="93"/>
        <v>feb-23</v>
      </c>
      <c r="E722" s="246" t="str">
        <f t="shared" si="89"/>
        <v>2023</v>
      </c>
      <c r="F722" s="235">
        <v>0.41666666666666669</v>
      </c>
      <c r="G722" s="236">
        <v>13</v>
      </c>
      <c r="H722" s="236">
        <v>13</v>
      </c>
      <c r="I722" s="236">
        <v>7</v>
      </c>
      <c r="J722" s="236">
        <v>6.6</v>
      </c>
      <c r="K722" s="236">
        <v>6.6</v>
      </c>
      <c r="L722" s="236">
        <v>6.6</v>
      </c>
      <c r="M722" s="247">
        <f t="shared" si="90"/>
        <v>62.264150943396224</v>
      </c>
      <c r="N722" s="238">
        <v>2</v>
      </c>
      <c r="O722" s="238"/>
      <c r="P722" s="267">
        <v>0</v>
      </c>
      <c r="Q722" s="236">
        <v>55</v>
      </c>
      <c r="R722" s="248">
        <v>30</v>
      </c>
      <c r="S722" s="273">
        <v>1.76</v>
      </c>
      <c r="T722" s="270">
        <v>0.2</v>
      </c>
      <c r="U722" s="215">
        <v>0.4375</v>
      </c>
      <c r="V722" s="65">
        <v>1</v>
      </c>
      <c r="W722" s="65">
        <v>36</v>
      </c>
      <c r="X722" s="65">
        <v>40</v>
      </c>
      <c r="Y722" s="65">
        <v>2</v>
      </c>
      <c r="Z722" s="65">
        <v>1</v>
      </c>
      <c r="AA722" s="65">
        <v>0</v>
      </c>
      <c r="AB722" s="249">
        <f t="shared" si="91"/>
        <v>100</v>
      </c>
      <c r="AC722" s="65">
        <v>1</v>
      </c>
      <c r="AD722" s="65">
        <v>0</v>
      </c>
      <c r="AE722" s="65">
        <v>1</v>
      </c>
      <c r="AF722" s="250">
        <f t="shared" si="92"/>
        <v>66.666666666666657</v>
      </c>
      <c r="AG722" s="129">
        <v>36</v>
      </c>
      <c r="AH722" s="129">
        <v>34</v>
      </c>
      <c r="AI722" s="115"/>
    </row>
    <row r="723" spans="1:35" ht="12.75" x14ac:dyDescent="0.25">
      <c r="A723" s="231" t="s">
        <v>264</v>
      </c>
      <c r="B723" s="232" t="s">
        <v>265</v>
      </c>
      <c r="C723" s="61">
        <v>44965</v>
      </c>
      <c r="D723" s="246" t="str">
        <f t="shared" si="93"/>
        <v>feb-23</v>
      </c>
      <c r="E723" s="246" t="str">
        <f t="shared" si="89"/>
        <v>2023</v>
      </c>
      <c r="F723" s="235">
        <v>0.5625</v>
      </c>
      <c r="G723" s="236">
        <v>12</v>
      </c>
      <c r="H723" s="236">
        <v>9</v>
      </c>
      <c r="I723" s="236">
        <v>7</v>
      </c>
      <c r="J723" s="236">
        <v>6.4</v>
      </c>
      <c r="K723" s="236">
        <v>6.4</v>
      </c>
      <c r="L723" s="236">
        <v>6.4</v>
      </c>
      <c r="M723" s="247">
        <f t="shared" si="90"/>
        <v>55.172413793103445</v>
      </c>
      <c r="N723" s="238">
        <v>2</v>
      </c>
      <c r="O723" s="238"/>
      <c r="P723" s="267">
        <v>0</v>
      </c>
      <c r="Q723" s="236">
        <v>50</v>
      </c>
      <c r="R723" s="248">
        <v>40</v>
      </c>
      <c r="S723" s="273">
        <v>1.76</v>
      </c>
      <c r="T723" s="270">
        <v>0.6</v>
      </c>
      <c r="U723" s="215">
        <v>0.58333333333333337</v>
      </c>
      <c r="V723" s="65">
        <v>1</v>
      </c>
      <c r="W723" s="65">
        <v>36</v>
      </c>
      <c r="X723" s="65">
        <v>40</v>
      </c>
      <c r="Y723" s="65">
        <v>1</v>
      </c>
      <c r="Z723" s="65">
        <v>2</v>
      </c>
      <c r="AA723" s="65">
        <v>2</v>
      </c>
      <c r="AB723" s="249">
        <f t="shared" si="91"/>
        <v>166.66666666666669</v>
      </c>
      <c r="AC723" s="65">
        <v>0</v>
      </c>
      <c r="AD723" s="65">
        <v>4</v>
      </c>
      <c r="AE723" s="65">
        <v>0</v>
      </c>
      <c r="AF723" s="250">
        <f t="shared" si="92"/>
        <v>133.33333333333331</v>
      </c>
      <c r="AG723" s="129">
        <v>39</v>
      </c>
      <c r="AH723" s="129">
        <v>59</v>
      </c>
      <c r="AI723" s="115"/>
    </row>
    <row r="724" spans="1:35" ht="12.75" x14ac:dyDescent="0.25">
      <c r="A724" s="228" t="s">
        <v>266</v>
      </c>
      <c r="B724" s="230" t="s">
        <v>267</v>
      </c>
      <c r="C724" s="61">
        <v>44965</v>
      </c>
      <c r="D724" s="246" t="str">
        <f t="shared" si="93"/>
        <v>feb-23</v>
      </c>
      <c r="E724" s="246" t="str">
        <f t="shared" si="89"/>
        <v>2023</v>
      </c>
      <c r="F724" s="235">
        <v>0.61111111111111105</v>
      </c>
      <c r="G724" s="236">
        <v>13</v>
      </c>
      <c r="H724" s="236">
        <v>12</v>
      </c>
      <c r="I724" s="236">
        <v>7</v>
      </c>
      <c r="J724" s="236">
        <v>7</v>
      </c>
      <c r="K724" s="236">
        <v>7</v>
      </c>
      <c r="L724" s="236">
        <v>7</v>
      </c>
      <c r="M724" s="247">
        <f t="shared" si="90"/>
        <v>64.220183486238525</v>
      </c>
      <c r="N724" s="238">
        <v>5</v>
      </c>
      <c r="O724" s="238"/>
      <c r="P724" s="267">
        <v>1</v>
      </c>
      <c r="Q724" s="236">
        <v>35</v>
      </c>
      <c r="R724" s="248">
        <v>30</v>
      </c>
      <c r="S724" s="273">
        <v>4.4000000000000004</v>
      </c>
      <c r="T724" s="270">
        <v>0.2</v>
      </c>
      <c r="U724" s="215">
        <v>0.63888888888888895</v>
      </c>
      <c r="V724" s="65">
        <v>1</v>
      </c>
      <c r="W724" s="65">
        <v>36</v>
      </c>
      <c r="X724" s="65">
        <v>40</v>
      </c>
      <c r="Y724" s="65">
        <v>2</v>
      </c>
      <c r="Z724" s="65">
        <v>2</v>
      </c>
      <c r="AA724" s="65">
        <v>1</v>
      </c>
      <c r="AB724" s="249">
        <f t="shared" si="91"/>
        <v>166.66666666666669</v>
      </c>
      <c r="AC724" s="65">
        <v>2</v>
      </c>
      <c r="AD724" s="65">
        <v>1</v>
      </c>
      <c r="AE724" s="65">
        <v>2</v>
      </c>
      <c r="AF724" s="250">
        <f t="shared" si="92"/>
        <v>166.66666666666669</v>
      </c>
      <c r="AG724" s="129">
        <v>30</v>
      </c>
      <c r="AH724" s="129">
        <v>5</v>
      </c>
      <c r="AI724" s="115"/>
    </row>
    <row r="725" spans="1:35" ht="12.75" x14ac:dyDescent="0.25">
      <c r="A725" s="228" t="s">
        <v>280</v>
      </c>
      <c r="B725" s="229" t="s">
        <v>284</v>
      </c>
      <c r="C725" s="61">
        <v>44970</v>
      </c>
      <c r="D725" s="246" t="str">
        <f t="shared" si="93"/>
        <v>feb-23</v>
      </c>
      <c r="E725" s="246" t="str">
        <f t="shared" si="89"/>
        <v>2023</v>
      </c>
      <c r="F725" s="235">
        <v>0.44791666666666669</v>
      </c>
      <c r="G725" s="236">
        <v>18</v>
      </c>
      <c r="H725" s="236">
        <v>13</v>
      </c>
      <c r="I725" s="236">
        <v>7.5</v>
      </c>
      <c r="J725" s="236">
        <v>6.2</v>
      </c>
      <c r="K725" s="236">
        <v>6.1</v>
      </c>
      <c r="L725" s="236">
        <v>6.1</v>
      </c>
      <c r="M725" s="247">
        <f t="shared" si="90"/>
        <v>57.547169811320757</v>
      </c>
      <c r="N725" s="238">
        <v>5</v>
      </c>
      <c r="O725" s="238"/>
      <c r="P725" s="267">
        <v>1</v>
      </c>
      <c r="Q725" s="236">
        <v>150</v>
      </c>
      <c r="R725" s="248">
        <v>100</v>
      </c>
      <c r="S725" s="273">
        <v>4.4000000000000004</v>
      </c>
      <c r="T725" s="270">
        <v>0.2</v>
      </c>
      <c r="U725" s="215">
        <v>0.46875</v>
      </c>
      <c r="V725" s="65">
        <v>1</v>
      </c>
      <c r="W725" s="65">
        <v>36</v>
      </c>
      <c r="X725" s="65">
        <v>40</v>
      </c>
      <c r="Y725" s="65">
        <v>8</v>
      </c>
      <c r="Z725" s="65">
        <v>12</v>
      </c>
      <c r="AA725" s="65">
        <v>3</v>
      </c>
      <c r="AB725" s="249">
        <f t="shared" si="91"/>
        <v>766.66666666666674</v>
      </c>
      <c r="AC725" s="65">
        <v>41</v>
      </c>
      <c r="AD725" s="65">
        <v>10</v>
      </c>
      <c r="AE725" s="65">
        <v>13</v>
      </c>
      <c r="AF725" s="250">
        <f t="shared" si="92"/>
        <v>2133.333333333333</v>
      </c>
      <c r="AG725" s="129">
        <v>177</v>
      </c>
      <c r="AH725" s="129">
        <v>115</v>
      </c>
      <c r="AI725" s="115"/>
    </row>
    <row r="726" spans="1:35" ht="12.75" x14ac:dyDescent="0.25">
      <c r="A726" s="228" t="s">
        <v>281</v>
      </c>
      <c r="B726" s="229" t="s">
        <v>285</v>
      </c>
      <c r="C726" s="61">
        <v>44970</v>
      </c>
      <c r="D726" s="246" t="str">
        <f t="shared" si="93"/>
        <v>feb-23</v>
      </c>
      <c r="E726" s="246" t="str">
        <f t="shared" si="89"/>
        <v>2023</v>
      </c>
      <c r="F726" s="235">
        <v>0.54166666666666663</v>
      </c>
      <c r="G726" s="236">
        <v>20</v>
      </c>
      <c r="H726" s="236">
        <v>17</v>
      </c>
      <c r="I726" s="236">
        <v>7</v>
      </c>
      <c r="J726" s="236">
        <v>6</v>
      </c>
      <c r="K726" s="236">
        <v>6.2</v>
      </c>
      <c r="L726" s="236">
        <v>6.1</v>
      </c>
      <c r="M726" s="247">
        <f t="shared" si="90"/>
        <v>62.244897959183668</v>
      </c>
      <c r="N726" s="238">
        <v>5</v>
      </c>
      <c r="O726" s="238"/>
      <c r="P726" s="267">
        <v>1</v>
      </c>
      <c r="Q726" s="236">
        <v>105</v>
      </c>
      <c r="R726" s="248">
        <v>60</v>
      </c>
      <c r="S726" s="273">
        <v>4.4000000000000004</v>
      </c>
      <c r="T726" s="270">
        <v>0.4</v>
      </c>
      <c r="U726" s="215">
        <v>0.55555555555555558</v>
      </c>
      <c r="V726" s="65">
        <v>1</v>
      </c>
      <c r="W726" s="65">
        <v>36</v>
      </c>
      <c r="X726" s="65">
        <v>40</v>
      </c>
      <c r="Y726" s="65">
        <v>5</v>
      </c>
      <c r="Z726" s="65">
        <v>4</v>
      </c>
      <c r="AA726" s="65">
        <v>8</v>
      </c>
      <c r="AB726" s="249">
        <f t="shared" si="91"/>
        <v>566.66666666666674</v>
      </c>
      <c r="AC726" s="65">
        <v>9</v>
      </c>
      <c r="AD726" s="65">
        <v>24</v>
      </c>
      <c r="AE726" s="65">
        <v>28</v>
      </c>
      <c r="AF726" s="250">
        <f t="shared" si="92"/>
        <v>2033.3333333333333</v>
      </c>
      <c r="AG726" s="129">
        <v>95</v>
      </c>
      <c r="AH726" s="129">
        <v>1299</v>
      </c>
      <c r="AI726" s="115"/>
    </row>
    <row r="727" spans="1:35" ht="12.75" x14ac:dyDescent="0.25">
      <c r="A727" s="228" t="s">
        <v>282</v>
      </c>
      <c r="B727" s="229" t="s">
        <v>286</v>
      </c>
      <c r="C727" s="61">
        <v>44971</v>
      </c>
      <c r="D727" s="246" t="str">
        <f t="shared" si="93"/>
        <v>feb-23</v>
      </c>
      <c r="E727" s="246" t="str">
        <f t="shared" si="89"/>
        <v>2023</v>
      </c>
      <c r="F727" s="235">
        <v>0.4201388888888889</v>
      </c>
      <c r="G727" s="236">
        <v>16</v>
      </c>
      <c r="H727" s="236">
        <v>12</v>
      </c>
      <c r="I727" s="236">
        <v>7</v>
      </c>
      <c r="J727" s="236">
        <v>6.4</v>
      </c>
      <c r="K727" s="236">
        <v>6.4</v>
      </c>
      <c r="L727" s="236">
        <v>6.4</v>
      </c>
      <c r="M727" s="247">
        <f t="shared" si="90"/>
        <v>58.715596330275233</v>
      </c>
      <c r="N727" s="238">
        <v>10</v>
      </c>
      <c r="O727" s="238"/>
      <c r="P727" s="267">
        <v>2</v>
      </c>
      <c r="Q727" s="236">
        <v>60</v>
      </c>
      <c r="R727" s="248">
        <v>50</v>
      </c>
      <c r="S727" s="273">
        <v>1.76</v>
      </c>
      <c r="T727" s="270">
        <v>0.2</v>
      </c>
      <c r="U727" s="215">
        <v>0.44097222222222227</v>
      </c>
      <c r="V727" s="65">
        <v>1</v>
      </c>
      <c r="W727" s="65">
        <v>36</v>
      </c>
      <c r="X727" s="65">
        <v>40</v>
      </c>
      <c r="Y727" s="65">
        <v>4</v>
      </c>
      <c r="Z727" s="65">
        <v>6</v>
      </c>
      <c r="AA727" s="65">
        <v>7</v>
      </c>
      <c r="AB727" s="249">
        <f t="shared" si="91"/>
        <v>566.66666666666674</v>
      </c>
      <c r="AC727" s="65">
        <v>12</v>
      </c>
      <c r="AD727" s="65">
        <v>13</v>
      </c>
      <c r="AE727" s="65">
        <v>10</v>
      </c>
      <c r="AF727" s="250">
        <f t="shared" si="92"/>
        <v>1166.6666666666665</v>
      </c>
      <c r="AG727" s="129">
        <v>51</v>
      </c>
      <c r="AH727" s="129">
        <v>551</v>
      </c>
      <c r="AI727" s="115"/>
    </row>
    <row r="728" spans="1:35" ht="12.75" x14ac:dyDescent="0.25">
      <c r="A728" s="228" t="s">
        <v>283</v>
      </c>
      <c r="B728" s="229" t="s">
        <v>306</v>
      </c>
      <c r="C728" s="61">
        <v>44971</v>
      </c>
      <c r="D728" s="246" t="str">
        <f t="shared" si="93"/>
        <v>feb-23</v>
      </c>
      <c r="E728" s="246" t="str">
        <f t="shared" si="89"/>
        <v>2023</v>
      </c>
      <c r="F728" s="235">
        <v>0.51388888888888895</v>
      </c>
      <c r="G728" s="236">
        <v>12</v>
      </c>
      <c r="H728" s="236">
        <v>14</v>
      </c>
      <c r="I728" s="236">
        <v>7.5</v>
      </c>
      <c r="J728" s="236">
        <v>5.8</v>
      </c>
      <c r="K728" s="236">
        <v>6</v>
      </c>
      <c r="L728" s="236">
        <v>5.9</v>
      </c>
      <c r="M728" s="247">
        <f t="shared" si="90"/>
        <v>56.730769230769226</v>
      </c>
      <c r="N728" s="238">
        <v>2</v>
      </c>
      <c r="O728" s="238"/>
      <c r="P728" s="267">
        <v>0</v>
      </c>
      <c r="Q728" s="236">
        <v>105</v>
      </c>
      <c r="R728" s="248">
        <v>90</v>
      </c>
      <c r="S728" s="273">
        <v>2.64</v>
      </c>
      <c r="T728" s="270">
        <v>0.6</v>
      </c>
      <c r="U728" s="215">
        <v>0.53472222222222221</v>
      </c>
      <c r="V728" s="65">
        <v>1</v>
      </c>
      <c r="W728" s="65">
        <v>36</v>
      </c>
      <c r="X728" s="65">
        <v>40</v>
      </c>
      <c r="Y728" s="65">
        <v>10</v>
      </c>
      <c r="Z728" s="65">
        <v>13</v>
      </c>
      <c r="AA728" s="65">
        <v>11</v>
      </c>
      <c r="AB728" s="249">
        <f t="shared" si="91"/>
        <v>1133.3333333333335</v>
      </c>
      <c r="AC728" s="65">
        <v>21</v>
      </c>
      <c r="AD728" s="65">
        <v>22</v>
      </c>
      <c r="AE728" s="65">
        <v>13</v>
      </c>
      <c r="AF728" s="250">
        <f t="shared" si="92"/>
        <v>1866.6666666666667</v>
      </c>
      <c r="AG728" s="129">
        <v>76</v>
      </c>
      <c r="AH728" s="129">
        <v>863</v>
      </c>
      <c r="AI728" s="115"/>
    </row>
    <row r="729" spans="1:35" ht="12.75" x14ac:dyDescent="0.25">
      <c r="A729" s="227" t="s">
        <v>249</v>
      </c>
      <c r="B729" s="229" t="s">
        <v>250</v>
      </c>
      <c r="C729" s="61">
        <v>44991</v>
      </c>
      <c r="D729" s="246" t="str">
        <f t="shared" si="93"/>
        <v>mar-23</v>
      </c>
      <c r="E729" s="246" t="str">
        <f t="shared" si="89"/>
        <v>2023</v>
      </c>
      <c r="F729" s="235">
        <v>0.41666666666666669</v>
      </c>
      <c r="G729" s="236">
        <v>21</v>
      </c>
      <c r="H729" s="236">
        <v>13</v>
      </c>
      <c r="I729" s="236">
        <v>7</v>
      </c>
      <c r="J729" s="236">
        <v>6</v>
      </c>
      <c r="K729" s="236">
        <v>6</v>
      </c>
      <c r="L729" s="236">
        <v>6</v>
      </c>
      <c r="M729" s="247">
        <f t="shared" si="90"/>
        <v>56.60377358490566</v>
      </c>
      <c r="N729" s="238">
        <v>5</v>
      </c>
      <c r="O729" s="238"/>
      <c r="P729" s="267">
        <v>1</v>
      </c>
      <c r="Q729" s="236">
        <v>60</v>
      </c>
      <c r="R729" s="248">
        <v>30</v>
      </c>
      <c r="S729" s="273">
        <v>1</v>
      </c>
      <c r="T729" s="270">
        <v>0.2</v>
      </c>
      <c r="U729" s="215">
        <v>0.45277777777777778</v>
      </c>
      <c r="V729" s="65">
        <v>1</v>
      </c>
      <c r="W729" s="65">
        <v>36</v>
      </c>
      <c r="X729" s="65">
        <v>40</v>
      </c>
      <c r="Y729" s="65">
        <v>13</v>
      </c>
      <c r="Z729" s="65">
        <v>5</v>
      </c>
      <c r="AA729" s="65">
        <v>4</v>
      </c>
      <c r="AB729" s="249">
        <f t="shared" si="91"/>
        <v>733.33333333333326</v>
      </c>
      <c r="AC729" s="65">
        <v>8</v>
      </c>
      <c r="AD729" s="65">
        <v>4</v>
      </c>
      <c r="AE729" s="65">
        <v>37</v>
      </c>
      <c r="AF729" s="250">
        <f t="shared" si="92"/>
        <v>1633.3333333333333</v>
      </c>
      <c r="AG729" s="129">
        <v>42</v>
      </c>
      <c r="AH729" s="129">
        <v>616</v>
      </c>
      <c r="AI729" s="115"/>
    </row>
    <row r="730" spans="1:35" ht="12.75" x14ac:dyDescent="0.25">
      <c r="A730" s="227" t="s">
        <v>251</v>
      </c>
      <c r="B730" s="229" t="s">
        <v>252</v>
      </c>
      <c r="C730" s="61">
        <v>44991</v>
      </c>
      <c r="D730" s="246" t="str">
        <f t="shared" si="93"/>
        <v>mar-23</v>
      </c>
      <c r="E730" s="246" t="str">
        <f t="shared" si="89"/>
        <v>2023</v>
      </c>
      <c r="F730" s="235">
        <v>0.48472222222222222</v>
      </c>
      <c r="G730" s="236">
        <v>21</v>
      </c>
      <c r="H730" s="236">
        <v>14</v>
      </c>
      <c r="I730" s="236">
        <v>7</v>
      </c>
      <c r="J730" s="236">
        <v>6.2</v>
      </c>
      <c r="K730" s="236">
        <v>6.2</v>
      </c>
      <c r="L730" s="236">
        <v>6.2</v>
      </c>
      <c r="M730" s="247">
        <f t="shared" si="90"/>
        <v>59.615384615384613</v>
      </c>
      <c r="N730" s="238">
        <v>5</v>
      </c>
      <c r="O730" s="238"/>
      <c r="P730" s="267">
        <v>1</v>
      </c>
      <c r="Q730" s="236">
        <v>75</v>
      </c>
      <c r="R730" s="248">
        <v>50</v>
      </c>
      <c r="S730" s="273">
        <v>1</v>
      </c>
      <c r="T730" s="270">
        <v>0.2</v>
      </c>
      <c r="U730" s="215">
        <v>0.4861111111111111</v>
      </c>
      <c r="V730" s="65">
        <v>1</v>
      </c>
      <c r="W730" s="65">
        <v>36</v>
      </c>
      <c r="X730" s="65">
        <v>40</v>
      </c>
      <c r="Y730" s="65">
        <v>28</v>
      </c>
      <c r="Z730" s="65">
        <v>18</v>
      </c>
      <c r="AA730" s="65">
        <v>4</v>
      </c>
      <c r="AB730" s="249">
        <f t="shared" si="91"/>
        <v>1666.6666666666667</v>
      </c>
      <c r="AC730" s="65">
        <v>6</v>
      </c>
      <c r="AD730" s="65">
        <v>4</v>
      </c>
      <c r="AE730" s="65">
        <v>11</v>
      </c>
      <c r="AF730" s="250">
        <f t="shared" si="92"/>
        <v>700</v>
      </c>
      <c r="AG730" s="129">
        <v>61</v>
      </c>
      <c r="AH730" s="129">
        <v>435</v>
      </c>
      <c r="AI730" s="115"/>
    </row>
    <row r="731" spans="1:35" ht="12.75" x14ac:dyDescent="0.25">
      <c r="A731" s="227" t="s">
        <v>253</v>
      </c>
      <c r="B731" s="229" t="s">
        <v>254</v>
      </c>
      <c r="C731" s="61">
        <v>44991</v>
      </c>
      <c r="D731" s="246" t="str">
        <f t="shared" si="93"/>
        <v>mar-23</v>
      </c>
      <c r="E731" s="246" t="str">
        <f t="shared" si="89"/>
        <v>2023</v>
      </c>
      <c r="F731" s="235">
        <v>0.55555555555555558</v>
      </c>
      <c r="G731" s="236">
        <v>23</v>
      </c>
      <c r="H731" s="236">
        <v>15</v>
      </c>
      <c r="I731" s="236">
        <v>7.5</v>
      </c>
      <c r="J731" s="236">
        <v>6</v>
      </c>
      <c r="K731" s="236">
        <v>6.2</v>
      </c>
      <c r="L731" s="236">
        <v>6.1</v>
      </c>
      <c r="M731" s="247">
        <f t="shared" si="90"/>
        <v>59.803921568627452</v>
      </c>
      <c r="N731" s="238"/>
      <c r="O731" s="238">
        <v>20</v>
      </c>
      <c r="P731" s="267">
        <v>2</v>
      </c>
      <c r="Q731" s="236">
        <v>55</v>
      </c>
      <c r="R731" s="248">
        <v>30</v>
      </c>
      <c r="S731" s="273">
        <v>1</v>
      </c>
      <c r="T731" s="270">
        <v>0.2</v>
      </c>
      <c r="U731" s="215">
        <v>0.56944444444444442</v>
      </c>
      <c r="V731" s="65">
        <v>1</v>
      </c>
      <c r="W731" s="65">
        <v>36</v>
      </c>
      <c r="X731" s="65">
        <v>40</v>
      </c>
      <c r="Y731" s="65">
        <v>8</v>
      </c>
      <c r="Z731" s="65">
        <v>11</v>
      </c>
      <c r="AA731" s="65">
        <v>9</v>
      </c>
      <c r="AB731" s="249">
        <f t="shared" si="91"/>
        <v>933.33333333333337</v>
      </c>
      <c r="AC731" s="65">
        <v>26</v>
      </c>
      <c r="AD731" s="65">
        <v>9</v>
      </c>
      <c r="AE731" s="65">
        <v>19</v>
      </c>
      <c r="AF731" s="250">
        <f t="shared" si="92"/>
        <v>1800</v>
      </c>
      <c r="AG731" s="129">
        <v>43</v>
      </c>
      <c r="AH731" s="129">
        <v>126</v>
      </c>
      <c r="AI731" s="115"/>
    </row>
    <row r="732" spans="1:35" ht="12.75" x14ac:dyDescent="0.25">
      <c r="A732" s="231" t="s">
        <v>260</v>
      </c>
      <c r="B732" s="232" t="s">
        <v>261</v>
      </c>
      <c r="C732" s="61">
        <v>44992</v>
      </c>
      <c r="D732" s="246" t="str">
        <f t="shared" si="93"/>
        <v>mar-23</v>
      </c>
      <c r="E732" s="246" t="str">
        <f t="shared" si="89"/>
        <v>2023</v>
      </c>
      <c r="F732" s="235">
        <v>0.47569444444444442</v>
      </c>
      <c r="G732" s="236">
        <v>18</v>
      </c>
      <c r="H732" s="236">
        <v>12</v>
      </c>
      <c r="I732" s="236">
        <v>7</v>
      </c>
      <c r="J732" s="236">
        <v>7.2</v>
      </c>
      <c r="K732" s="236">
        <v>7.2</v>
      </c>
      <c r="L732" s="236">
        <v>7.2</v>
      </c>
      <c r="M732" s="247">
        <f t="shared" si="90"/>
        <v>66.055045871559642</v>
      </c>
      <c r="N732" s="238">
        <v>10</v>
      </c>
      <c r="O732" s="238"/>
      <c r="P732" s="267">
        <v>2</v>
      </c>
      <c r="Q732" s="236">
        <v>50</v>
      </c>
      <c r="R732" s="248">
        <v>30</v>
      </c>
      <c r="S732" s="273">
        <v>0.6</v>
      </c>
      <c r="T732" s="270">
        <v>0.4</v>
      </c>
      <c r="U732" s="215">
        <v>0.48958333333333331</v>
      </c>
      <c r="V732" s="65">
        <v>1</v>
      </c>
      <c r="W732" s="65">
        <v>36</v>
      </c>
      <c r="X732" s="65">
        <v>40</v>
      </c>
      <c r="Y732" s="65">
        <v>1</v>
      </c>
      <c r="Z732" s="65">
        <v>0</v>
      </c>
      <c r="AA732" s="65">
        <v>1</v>
      </c>
      <c r="AB732" s="249">
        <f t="shared" si="91"/>
        <v>66.666666666666657</v>
      </c>
      <c r="AC732" s="65">
        <v>4</v>
      </c>
      <c r="AD732" s="65">
        <v>6</v>
      </c>
      <c r="AE732" s="65">
        <v>11</v>
      </c>
      <c r="AF732" s="250">
        <f t="shared" si="92"/>
        <v>700</v>
      </c>
      <c r="AG732" s="129">
        <v>35</v>
      </c>
      <c r="AH732" s="129">
        <v>28.2</v>
      </c>
      <c r="AI732" s="115"/>
    </row>
    <row r="733" spans="1:35" ht="12.75" x14ac:dyDescent="0.25">
      <c r="A733" s="231" t="s">
        <v>262</v>
      </c>
      <c r="B733" s="232" t="s">
        <v>263</v>
      </c>
      <c r="C733" s="61">
        <v>44992</v>
      </c>
      <c r="D733" s="246" t="str">
        <f t="shared" si="93"/>
        <v>mar-23</v>
      </c>
      <c r="E733" s="246" t="str">
        <f t="shared" si="89"/>
        <v>2023</v>
      </c>
      <c r="F733" s="235">
        <v>0.41805555555555557</v>
      </c>
      <c r="G733" s="236">
        <v>21</v>
      </c>
      <c r="H733" s="236">
        <v>14</v>
      </c>
      <c r="I733" s="236">
        <v>7</v>
      </c>
      <c r="J733" s="236">
        <v>6.6</v>
      </c>
      <c r="K733" s="236">
        <v>6.8</v>
      </c>
      <c r="L733" s="236">
        <v>6.7</v>
      </c>
      <c r="M733" s="247">
        <f t="shared" si="90"/>
        <v>64.423076923076934</v>
      </c>
      <c r="N733" s="238">
        <v>10</v>
      </c>
      <c r="O733" s="238"/>
      <c r="P733" s="267">
        <v>2</v>
      </c>
      <c r="Q733" s="236">
        <v>50</v>
      </c>
      <c r="R733" s="248">
        <v>30</v>
      </c>
      <c r="S733" s="273">
        <v>0.4</v>
      </c>
      <c r="T733" s="270">
        <v>0.6</v>
      </c>
      <c r="U733" s="215">
        <v>0.4375</v>
      </c>
      <c r="V733" s="65">
        <v>1</v>
      </c>
      <c r="W733" s="65">
        <v>36</v>
      </c>
      <c r="X733" s="65">
        <v>40</v>
      </c>
      <c r="Y733" s="65">
        <v>4</v>
      </c>
      <c r="Z733" s="65">
        <v>3</v>
      </c>
      <c r="AA733" s="65">
        <v>3</v>
      </c>
      <c r="AB733" s="249">
        <f t="shared" si="91"/>
        <v>333.33333333333337</v>
      </c>
      <c r="AC733" s="65">
        <v>6</v>
      </c>
      <c r="AD733" s="65">
        <v>8</v>
      </c>
      <c r="AE733" s="65">
        <v>11</v>
      </c>
      <c r="AF733" s="250">
        <f t="shared" si="92"/>
        <v>833.33333333333337</v>
      </c>
      <c r="AG733" s="129">
        <v>36</v>
      </c>
      <c r="AH733" s="129">
        <v>18.5</v>
      </c>
      <c r="AI733" s="115"/>
    </row>
    <row r="734" spans="1:35" ht="12.75" x14ac:dyDescent="0.25">
      <c r="A734" s="231" t="s">
        <v>264</v>
      </c>
      <c r="B734" s="232" t="s">
        <v>265</v>
      </c>
      <c r="C734" s="61">
        <v>44992</v>
      </c>
      <c r="D734" s="246" t="str">
        <f t="shared" si="93"/>
        <v>mar-23</v>
      </c>
      <c r="E734" s="246" t="str">
        <f t="shared" si="89"/>
        <v>2023</v>
      </c>
      <c r="F734" s="235">
        <v>0.57291666666666663</v>
      </c>
      <c r="G734" s="236">
        <v>18</v>
      </c>
      <c r="H734" s="236">
        <v>12</v>
      </c>
      <c r="I734" s="236">
        <v>7</v>
      </c>
      <c r="J734" s="236">
        <v>6.4</v>
      </c>
      <c r="K734" s="236">
        <v>6.6</v>
      </c>
      <c r="L734" s="236">
        <v>6.5</v>
      </c>
      <c r="M734" s="247">
        <f t="shared" si="90"/>
        <v>59.633027522935777</v>
      </c>
      <c r="N734" s="238">
        <v>2</v>
      </c>
      <c r="O734" s="238"/>
      <c r="P734" s="267">
        <v>0</v>
      </c>
      <c r="Q734" s="236">
        <v>55</v>
      </c>
      <c r="R734" s="248">
        <v>30</v>
      </c>
      <c r="S734" s="273">
        <v>0.6</v>
      </c>
      <c r="T734" s="270">
        <v>0.6</v>
      </c>
      <c r="U734" s="215">
        <v>0.59027777777777779</v>
      </c>
      <c r="V734" s="65">
        <v>1</v>
      </c>
      <c r="W734" s="65">
        <v>36</v>
      </c>
      <c r="X734" s="65">
        <v>40</v>
      </c>
      <c r="Y734" s="65">
        <v>6</v>
      </c>
      <c r="Z734" s="65">
        <v>4</v>
      </c>
      <c r="AA734" s="65">
        <v>7</v>
      </c>
      <c r="AB734" s="249">
        <f t="shared" si="91"/>
        <v>566.66666666666674</v>
      </c>
      <c r="AC734" s="65">
        <v>11</v>
      </c>
      <c r="AD734" s="65">
        <v>13</v>
      </c>
      <c r="AE734" s="65">
        <v>9</v>
      </c>
      <c r="AF734" s="250">
        <f t="shared" si="92"/>
        <v>1100</v>
      </c>
      <c r="AG734" s="129">
        <v>44</v>
      </c>
      <c r="AH734" s="129">
        <v>47</v>
      </c>
      <c r="AI734" s="115"/>
    </row>
    <row r="735" spans="1:35" ht="12.75" x14ac:dyDescent="0.25">
      <c r="A735" s="228" t="s">
        <v>266</v>
      </c>
      <c r="B735" s="230" t="s">
        <v>267</v>
      </c>
      <c r="C735" s="61">
        <v>44992</v>
      </c>
      <c r="D735" s="246" t="str">
        <f t="shared" si="93"/>
        <v>mar-23</v>
      </c>
      <c r="E735" s="246" t="str">
        <f t="shared" si="89"/>
        <v>2023</v>
      </c>
      <c r="F735" s="235">
        <v>0.62916666666666665</v>
      </c>
      <c r="G735" s="236">
        <v>15</v>
      </c>
      <c r="H735" s="236">
        <v>12</v>
      </c>
      <c r="I735" s="236">
        <v>7</v>
      </c>
      <c r="J735" s="236">
        <v>6.2</v>
      </c>
      <c r="K735" s="236">
        <v>6.2</v>
      </c>
      <c r="L735" s="236">
        <v>6.2</v>
      </c>
      <c r="M735" s="247">
        <f t="shared" si="90"/>
        <v>56.88073394495413</v>
      </c>
      <c r="N735" s="238">
        <v>10</v>
      </c>
      <c r="O735" s="238"/>
      <c r="P735" s="267">
        <v>2</v>
      </c>
      <c r="Q735" s="236">
        <v>45</v>
      </c>
      <c r="R735" s="248">
        <v>40</v>
      </c>
      <c r="S735" s="273">
        <v>0.1</v>
      </c>
      <c r="T735" s="270">
        <v>0.2</v>
      </c>
      <c r="U735" s="215">
        <v>0.64444444444444449</v>
      </c>
      <c r="V735" s="65">
        <v>1</v>
      </c>
      <c r="W735" s="65">
        <v>36</v>
      </c>
      <c r="X735" s="65">
        <v>40</v>
      </c>
      <c r="Y735" s="65">
        <v>3</v>
      </c>
      <c r="Z735" s="65">
        <v>13</v>
      </c>
      <c r="AA735" s="65">
        <v>5</v>
      </c>
      <c r="AB735" s="249">
        <f t="shared" si="91"/>
        <v>700</v>
      </c>
      <c r="AC735" s="65">
        <v>5</v>
      </c>
      <c r="AD735" s="65">
        <v>8</v>
      </c>
      <c r="AE735" s="65">
        <v>9</v>
      </c>
      <c r="AF735" s="250">
        <f t="shared" si="92"/>
        <v>733.33333333333326</v>
      </c>
      <c r="AG735" s="129">
        <v>31</v>
      </c>
      <c r="AH735" s="129">
        <v>2.5</v>
      </c>
      <c r="AI735" s="115"/>
    </row>
    <row r="736" spans="1:35" ht="12.75" x14ac:dyDescent="0.25">
      <c r="A736" s="228" t="s">
        <v>280</v>
      </c>
      <c r="B736" s="229" t="s">
        <v>284</v>
      </c>
      <c r="C736" s="61">
        <v>44998</v>
      </c>
      <c r="D736" s="246" t="str">
        <f t="shared" si="93"/>
        <v>mar-23</v>
      </c>
      <c r="E736" s="246" t="str">
        <f t="shared" si="89"/>
        <v>2023</v>
      </c>
      <c r="F736" s="235">
        <v>0.47916666666666669</v>
      </c>
      <c r="G736" s="236">
        <v>22</v>
      </c>
      <c r="H736" s="236">
        <v>17</v>
      </c>
      <c r="I736" s="236">
        <v>7</v>
      </c>
      <c r="J736" s="236">
        <v>6.6</v>
      </c>
      <c r="K736" s="236">
        <v>6.8</v>
      </c>
      <c r="L736" s="236">
        <v>6.7</v>
      </c>
      <c r="M736" s="247">
        <f t="shared" si="90"/>
        <v>68.367346938775512</v>
      </c>
      <c r="N736" s="238">
        <v>5</v>
      </c>
      <c r="O736" s="238"/>
      <c r="P736" s="267">
        <v>1</v>
      </c>
      <c r="Q736" s="236">
        <v>105</v>
      </c>
      <c r="R736" s="248">
        <v>100</v>
      </c>
      <c r="S736" s="273">
        <v>1.74</v>
      </c>
      <c r="T736" s="270">
        <v>0.4</v>
      </c>
      <c r="U736" s="215">
        <v>0.5</v>
      </c>
      <c r="V736" s="65">
        <v>1</v>
      </c>
      <c r="W736" s="65">
        <v>36</v>
      </c>
      <c r="X736" s="65">
        <v>40</v>
      </c>
      <c r="Y736" s="65">
        <v>14</v>
      </c>
      <c r="Z736" s="65">
        <v>15</v>
      </c>
      <c r="AA736" s="65">
        <v>9</v>
      </c>
      <c r="AB736" s="249">
        <f t="shared" si="91"/>
        <v>1266.6666666666665</v>
      </c>
      <c r="AC736" s="65">
        <v>7</v>
      </c>
      <c r="AD736" s="65">
        <v>11</v>
      </c>
      <c r="AE736" s="65">
        <v>12</v>
      </c>
      <c r="AF736" s="250">
        <f t="shared" si="92"/>
        <v>1000</v>
      </c>
      <c r="AG736" s="129">
        <v>150</v>
      </c>
      <c r="AH736" s="129">
        <v>226</v>
      </c>
      <c r="AI736" s="115"/>
    </row>
    <row r="737" spans="1:35" ht="12.75" x14ac:dyDescent="0.25">
      <c r="A737" s="228" t="s">
        <v>281</v>
      </c>
      <c r="B737" s="229" t="s">
        <v>285</v>
      </c>
      <c r="C737" s="61">
        <v>44998</v>
      </c>
      <c r="D737" s="246" t="str">
        <f t="shared" si="93"/>
        <v>mar-23</v>
      </c>
      <c r="E737" s="246" t="str">
        <f t="shared" si="89"/>
        <v>2023</v>
      </c>
      <c r="F737" s="235">
        <v>0.5625</v>
      </c>
      <c r="G737" s="236">
        <v>21</v>
      </c>
      <c r="H737" s="236">
        <v>17</v>
      </c>
      <c r="I737" s="236">
        <v>7.5</v>
      </c>
      <c r="J737" s="236">
        <v>6</v>
      </c>
      <c r="K737" s="236">
        <v>6.2</v>
      </c>
      <c r="L737" s="236">
        <v>6.1</v>
      </c>
      <c r="M737" s="247">
        <f t="shared" si="90"/>
        <v>62.244897959183668</v>
      </c>
      <c r="N737" s="238">
        <v>2</v>
      </c>
      <c r="O737" s="238"/>
      <c r="P737" s="267">
        <v>0</v>
      </c>
      <c r="Q737" s="236">
        <v>80</v>
      </c>
      <c r="R737" s="248">
        <v>60</v>
      </c>
      <c r="S737" s="273">
        <v>4.4000000000000004</v>
      </c>
      <c r="T737" s="270">
        <v>0.4</v>
      </c>
      <c r="U737" s="215">
        <v>0.59027777777777779</v>
      </c>
      <c r="V737" s="65">
        <v>1</v>
      </c>
      <c r="W737" s="65">
        <v>36</v>
      </c>
      <c r="X737" s="65">
        <v>40</v>
      </c>
      <c r="Y737" s="65">
        <v>3</v>
      </c>
      <c r="Z737" s="65">
        <v>3</v>
      </c>
      <c r="AA737" s="65">
        <v>3</v>
      </c>
      <c r="AB737" s="249">
        <f>IF($V737&lt;&gt;"",((Y737+Z737+AA737)/3)*100/$V737,"")</f>
        <v>300</v>
      </c>
      <c r="AC737" s="65">
        <v>5</v>
      </c>
      <c r="AD737" s="65">
        <v>6</v>
      </c>
      <c r="AE737" s="65">
        <v>8</v>
      </c>
      <c r="AF737" s="250">
        <f t="shared" si="92"/>
        <v>633.33333333333326</v>
      </c>
      <c r="AG737" s="129">
        <v>92</v>
      </c>
      <c r="AH737" s="129">
        <v>1386</v>
      </c>
      <c r="AI737" s="115"/>
    </row>
    <row r="738" spans="1:35" ht="12.75" x14ac:dyDescent="0.25">
      <c r="A738" s="228" t="s">
        <v>282</v>
      </c>
      <c r="B738" s="229" t="s">
        <v>286</v>
      </c>
      <c r="C738" s="61">
        <v>44999</v>
      </c>
      <c r="D738" s="246" t="str">
        <f t="shared" si="93"/>
        <v>mar-23</v>
      </c>
      <c r="E738" s="246" t="str">
        <f t="shared" si="89"/>
        <v>2023</v>
      </c>
      <c r="F738" s="235">
        <v>0.4375</v>
      </c>
      <c r="G738" s="236">
        <v>14</v>
      </c>
      <c r="H738" s="236">
        <v>12</v>
      </c>
      <c r="I738" s="236">
        <v>7.5</v>
      </c>
      <c r="J738" s="236">
        <v>7.8</v>
      </c>
      <c r="K738" s="236">
        <v>7.8</v>
      </c>
      <c r="L738" s="236">
        <v>7.8</v>
      </c>
      <c r="M738" s="247">
        <f t="shared" si="90"/>
        <v>71.559633027522935</v>
      </c>
      <c r="N738" s="238">
        <v>2</v>
      </c>
      <c r="O738" s="238"/>
      <c r="P738" s="267">
        <v>0</v>
      </c>
      <c r="Q738" s="236">
        <v>55</v>
      </c>
      <c r="R738" s="248">
        <v>50</v>
      </c>
      <c r="S738" s="273">
        <v>0.88</v>
      </c>
      <c r="T738" s="270">
        <v>0.2</v>
      </c>
      <c r="U738" s="215">
        <v>0.45833333333333331</v>
      </c>
      <c r="V738" s="65">
        <v>1</v>
      </c>
      <c r="W738" s="65">
        <v>36</v>
      </c>
      <c r="X738" s="65">
        <v>40</v>
      </c>
      <c r="Y738" s="65">
        <v>0</v>
      </c>
      <c r="Z738" s="65">
        <v>0</v>
      </c>
      <c r="AA738" s="65">
        <v>0</v>
      </c>
      <c r="AB738" s="249">
        <f t="shared" si="91"/>
        <v>0</v>
      </c>
      <c r="AC738" s="65">
        <v>1</v>
      </c>
      <c r="AD738" s="65">
        <v>0</v>
      </c>
      <c r="AE738" s="65">
        <v>0</v>
      </c>
      <c r="AF738" s="250">
        <f t="shared" si="92"/>
        <v>33.333333333333329</v>
      </c>
      <c r="AG738" s="129">
        <v>50</v>
      </c>
      <c r="AH738" s="129">
        <v>529</v>
      </c>
      <c r="AI738" s="115"/>
    </row>
    <row r="739" spans="1:35" ht="12.75" x14ac:dyDescent="0.25">
      <c r="A739" s="228" t="s">
        <v>283</v>
      </c>
      <c r="B739" s="229" t="s">
        <v>306</v>
      </c>
      <c r="C739" s="61">
        <v>44999</v>
      </c>
      <c r="D739" s="246" t="str">
        <f t="shared" si="93"/>
        <v>mar-23</v>
      </c>
      <c r="E739" s="246" t="str">
        <f t="shared" si="89"/>
        <v>2023</v>
      </c>
      <c r="F739" s="235">
        <v>0.54166666666666663</v>
      </c>
      <c r="G739" s="236">
        <v>18</v>
      </c>
      <c r="H739" s="236">
        <v>15</v>
      </c>
      <c r="I739" s="236">
        <v>7</v>
      </c>
      <c r="J739" s="236">
        <v>6.8</v>
      </c>
      <c r="K739" s="236">
        <v>7</v>
      </c>
      <c r="L739" s="236">
        <v>6.9</v>
      </c>
      <c r="M739" s="247">
        <f t="shared" si="90"/>
        <v>67.64705882352942</v>
      </c>
      <c r="N739" s="238">
        <v>2</v>
      </c>
      <c r="O739" s="238"/>
      <c r="P739" s="267">
        <v>0</v>
      </c>
      <c r="Q739" s="236">
        <v>60</v>
      </c>
      <c r="R739" s="248">
        <v>60</v>
      </c>
      <c r="S739" s="273">
        <v>3.52</v>
      </c>
      <c r="T739" s="270">
        <v>0.2</v>
      </c>
      <c r="U739" s="215">
        <v>0.56944444444444442</v>
      </c>
      <c r="V739" s="65">
        <v>1</v>
      </c>
      <c r="W739" s="65">
        <v>36</v>
      </c>
      <c r="X739" s="65">
        <v>40</v>
      </c>
      <c r="Y739" s="65">
        <v>2</v>
      </c>
      <c r="Z739" s="65">
        <v>5</v>
      </c>
      <c r="AA739" s="65">
        <v>2</v>
      </c>
      <c r="AB739" s="249">
        <f t="shared" si="91"/>
        <v>300</v>
      </c>
      <c r="AC739" s="65">
        <v>3</v>
      </c>
      <c r="AD739" s="65">
        <v>6</v>
      </c>
      <c r="AE739" s="65">
        <v>9</v>
      </c>
      <c r="AF739" s="250">
        <f t="shared" si="92"/>
        <v>600</v>
      </c>
      <c r="AG739" s="129">
        <v>75</v>
      </c>
      <c r="AH739" s="129">
        <v>927</v>
      </c>
      <c r="AI739" s="115"/>
    </row>
    <row r="740" spans="1:35" ht="12.75" x14ac:dyDescent="0.25">
      <c r="A740" s="251" t="s">
        <v>249</v>
      </c>
      <c r="B740" s="118" t="s">
        <v>250</v>
      </c>
      <c r="C740" s="61">
        <v>45026</v>
      </c>
      <c r="D740" s="246" t="str">
        <f t="shared" si="93"/>
        <v>abr-23</v>
      </c>
      <c r="E740" s="279" t="str">
        <f t="shared" ref="E740:E750" si="94">TEXT(D740,"aaaa")</f>
        <v>2023</v>
      </c>
      <c r="F740" s="254">
        <v>0.40625</v>
      </c>
      <c r="G740" s="255">
        <v>21</v>
      </c>
      <c r="H740" s="255">
        <v>17</v>
      </c>
      <c r="I740" s="255">
        <v>7</v>
      </c>
      <c r="J740" s="255">
        <v>5.2</v>
      </c>
      <c r="K740" s="255">
        <v>5.2</v>
      </c>
      <c r="L740" s="255">
        <v>5.2</v>
      </c>
      <c r="M740" s="247">
        <f t="shared" si="90"/>
        <v>53.061224489795919</v>
      </c>
      <c r="N740" s="256">
        <v>10</v>
      </c>
      <c r="O740" s="256"/>
      <c r="P740" s="268">
        <v>2</v>
      </c>
      <c r="Q740" s="257">
        <v>55</v>
      </c>
      <c r="R740" s="258">
        <v>30</v>
      </c>
      <c r="S740" s="274">
        <v>8.8000000000000007</v>
      </c>
      <c r="T740" s="275">
        <v>1</v>
      </c>
      <c r="U740" s="259">
        <v>0.4236111111111111</v>
      </c>
      <c r="V740" s="260">
        <v>1</v>
      </c>
      <c r="W740" s="260">
        <v>36</v>
      </c>
      <c r="X740" s="260">
        <v>40</v>
      </c>
      <c r="Y740" s="260">
        <v>8</v>
      </c>
      <c r="Z740" s="260">
        <v>10</v>
      </c>
      <c r="AA740" s="260">
        <v>13</v>
      </c>
      <c r="AB740" s="249">
        <f t="shared" si="91"/>
        <v>1033.3333333333335</v>
      </c>
      <c r="AC740" s="260">
        <v>8</v>
      </c>
      <c r="AD740" s="260">
        <v>15</v>
      </c>
      <c r="AE740" s="260">
        <v>11</v>
      </c>
      <c r="AF740" s="250">
        <f t="shared" si="92"/>
        <v>1133.3333333333335</v>
      </c>
      <c r="AG740" s="129">
        <v>46</v>
      </c>
      <c r="AH740" s="129">
        <v>918</v>
      </c>
      <c r="AI740" s="261"/>
    </row>
    <row r="741" spans="1:35" ht="12.75" x14ac:dyDescent="0.25">
      <c r="A741" s="251" t="s">
        <v>251</v>
      </c>
      <c r="B741" s="118" t="s">
        <v>252</v>
      </c>
      <c r="C741" s="61">
        <v>45026</v>
      </c>
      <c r="D741" s="246" t="str">
        <f t="shared" si="93"/>
        <v>abr-23</v>
      </c>
      <c r="E741" s="279" t="str">
        <f t="shared" si="94"/>
        <v>2023</v>
      </c>
      <c r="F741" s="254">
        <v>0.44930555555555557</v>
      </c>
      <c r="G741" s="255">
        <v>24</v>
      </c>
      <c r="H741" s="255">
        <v>17</v>
      </c>
      <c r="I741" s="255">
        <v>7</v>
      </c>
      <c r="J741" s="255">
        <v>6.2</v>
      </c>
      <c r="K741" s="255">
        <v>6.2</v>
      </c>
      <c r="L741" s="255">
        <v>6.2</v>
      </c>
      <c r="M741" s="247">
        <f t="shared" si="90"/>
        <v>63.265306122448969</v>
      </c>
      <c r="N741" s="256">
        <v>10</v>
      </c>
      <c r="O741" s="256"/>
      <c r="P741" s="268">
        <v>2</v>
      </c>
      <c r="Q741" s="257">
        <v>60</v>
      </c>
      <c r="R741" s="258">
        <v>40</v>
      </c>
      <c r="S741" s="274">
        <v>8.8000000000000007</v>
      </c>
      <c r="T741" s="275">
        <v>0.4</v>
      </c>
      <c r="U741" s="259">
        <v>0.47222222222222227</v>
      </c>
      <c r="V741" s="260">
        <v>1</v>
      </c>
      <c r="W741" s="260">
        <v>36</v>
      </c>
      <c r="X741" s="260">
        <v>40</v>
      </c>
      <c r="Y741" s="260">
        <v>4</v>
      </c>
      <c r="Z741" s="260">
        <v>5</v>
      </c>
      <c r="AA741" s="260">
        <v>9</v>
      </c>
      <c r="AB741" s="249">
        <f t="shared" si="91"/>
        <v>600</v>
      </c>
      <c r="AC741" s="260">
        <v>12</v>
      </c>
      <c r="AD741" s="260">
        <v>8</v>
      </c>
      <c r="AE741" s="260">
        <v>9</v>
      </c>
      <c r="AF741" s="250">
        <f t="shared" si="92"/>
        <v>966.66666666666663</v>
      </c>
      <c r="AG741" s="129">
        <v>74</v>
      </c>
      <c r="AH741" s="129">
        <v>633</v>
      </c>
      <c r="AI741" s="261"/>
    </row>
    <row r="742" spans="1:35" ht="12.75" x14ac:dyDescent="0.25">
      <c r="A742" s="251" t="s">
        <v>253</v>
      </c>
      <c r="B742" s="118" t="s">
        <v>254</v>
      </c>
      <c r="C742" s="61">
        <v>45026</v>
      </c>
      <c r="D742" s="246" t="str">
        <f t="shared" si="93"/>
        <v>abr-23</v>
      </c>
      <c r="E742" s="279" t="str">
        <f t="shared" si="94"/>
        <v>2023</v>
      </c>
      <c r="F742" s="254">
        <v>0.51041666666666663</v>
      </c>
      <c r="G742" s="255">
        <v>24</v>
      </c>
      <c r="H742" s="255">
        <v>19</v>
      </c>
      <c r="I742" s="255">
        <v>7</v>
      </c>
      <c r="J742" s="255">
        <v>6.4</v>
      </c>
      <c r="K742" s="255">
        <v>6.4</v>
      </c>
      <c r="L742" s="255">
        <v>6.4</v>
      </c>
      <c r="M742" s="247">
        <f t="shared" si="90"/>
        <v>68.085106382978722</v>
      </c>
      <c r="N742" s="256">
        <v>10</v>
      </c>
      <c r="O742" s="256"/>
      <c r="P742" s="268">
        <v>2</v>
      </c>
      <c r="Q742" s="257">
        <v>60</v>
      </c>
      <c r="R742" s="258">
        <v>30</v>
      </c>
      <c r="S742" s="274">
        <v>2.2000000000000002</v>
      </c>
      <c r="T742" s="275">
        <v>0.2</v>
      </c>
      <c r="U742" s="259">
        <v>0.52638888888888891</v>
      </c>
      <c r="V742" s="260">
        <v>1</v>
      </c>
      <c r="W742" s="260">
        <v>36</v>
      </c>
      <c r="X742" s="260">
        <v>40</v>
      </c>
      <c r="Y742" s="260">
        <v>37</v>
      </c>
      <c r="Z742" s="260">
        <v>52</v>
      </c>
      <c r="AA742" s="260">
        <v>44</v>
      </c>
      <c r="AB742" s="249">
        <f t="shared" si="91"/>
        <v>4433.3333333333339</v>
      </c>
      <c r="AC742" s="260">
        <v>16</v>
      </c>
      <c r="AD742" s="260">
        <v>22</v>
      </c>
      <c r="AE742" s="260">
        <v>20</v>
      </c>
      <c r="AF742" s="250">
        <f t="shared" si="92"/>
        <v>1933.3333333333333</v>
      </c>
      <c r="AG742" s="129">
        <v>51</v>
      </c>
      <c r="AH742" s="129">
        <v>60</v>
      </c>
      <c r="AI742" s="261"/>
    </row>
    <row r="743" spans="1:35" ht="12.75" x14ac:dyDescent="0.25">
      <c r="A743" s="251" t="s">
        <v>260</v>
      </c>
      <c r="B743" s="118" t="s">
        <v>261</v>
      </c>
      <c r="C743" s="61">
        <v>45027</v>
      </c>
      <c r="D743" s="246" t="str">
        <f t="shared" si="93"/>
        <v>abr-23</v>
      </c>
      <c r="E743" s="279" t="str">
        <f t="shared" si="94"/>
        <v>2023</v>
      </c>
      <c r="F743" s="254">
        <v>0.47569444444444442</v>
      </c>
      <c r="G743" s="255">
        <v>21</v>
      </c>
      <c r="H743" s="255">
        <v>16</v>
      </c>
      <c r="I743" s="255">
        <v>7.5</v>
      </c>
      <c r="J743" s="255">
        <v>6.4</v>
      </c>
      <c r="K743" s="255">
        <v>6.4</v>
      </c>
      <c r="L743" s="255">
        <v>6.4</v>
      </c>
      <c r="M743" s="247">
        <f t="shared" si="90"/>
        <v>64</v>
      </c>
      <c r="N743" s="256">
        <v>5</v>
      </c>
      <c r="O743" s="256"/>
      <c r="P743" s="268">
        <v>1</v>
      </c>
      <c r="Q743" s="257">
        <v>50</v>
      </c>
      <c r="R743" s="258">
        <v>40</v>
      </c>
      <c r="S743" s="274">
        <v>4.4000000000000004</v>
      </c>
      <c r="T743" s="275">
        <v>0.2</v>
      </c>
      <c r="U743" s="259">
        <v>0.49305555555555558</v>
      </c>
      <c r="V743" s="260">
        <v>1</v>
      </c>
      <c r="W743" s="260">
        <v>36</v>
      </c>
      <c r="X743" s="260">
        <v>40</v>
      </c>
      <c r="Y743" s="260">
        <v>0</v>
      </c>
      <c r="Z743" s="260">
        <v>0</v>
      </c>
      <c r="AA743" s="260">
        <v>0</v>
      </c>
      <c r="AB743" s="249">
        <f t="shared" si="91"/>
        <v>0</v>
      </c>
      <c r="AC743" s="260">
        <v>30</v>
      </c>
      <c r="AD743" s="260">
        <v>33</v>
      </c>
      <c r="AE743" s="260">
        <v>14</v>
      </c>
      <c r="AF743" s="250">
        <f t="shared" si="92"/>
        <v>2566.666666666667</v>
      </c>
      <c r="AG743" s="129">
        <v>35</v>
      </c>
      <c r="AH743" s="129">
        <v>39</v>
      </c>
      <c r="AI743" s="261"/>
    </row>
    <row r="744" spans="1:35" ht="12.75" x14ac:dyDescent="0.25">
      <c r="A744" s="251" t="s">
        <v>262</v>
      </c>
      <c r="B744" s="118" t="s">
        <v>263</v>
      </c>
      <c r="C744" s="61">
        <v>45027</v>
      </c>
      <c r="D744" s="246" t="str">
        <f t="shared" si="93"/>
        <v>abr-23</v>
      </c>
      <c r="E744" s="279" t="str">
        <f t="shared" si="94"/>
        <v>2023</v>
      </c>
      <c r="F744" s="254">
        <v>0.43402777777777773</v>
      </c>
      <c r="G744" s="255">
        <v>18</v>
      </c>
      <c r="H744" s="255">
        <v>17</v>
      </c>
      <c r="I744" s="255">
        <v>7</v>
      </c>
      <c r="J744" s="255">
        <v>6.2</v>
      </c>
      <c r="K744" s="255">
        <v>6.4</v>
      </c>
      <c r="L744" s="255">
        <v>6.3</v>
      </c>
      <c r="M744" s="247">
        <f t="shared" si="90"/>
        <v>64.285714285714278</v>
      </c>
      <c r="N744" s="256">
        <v>5</v>
      </c>
      <c r="O744" s="256"/>
      <c r="P744" s="268">
        <v>1</v>
      </c>
      <c r="Q744" s="257">
        <v>45</v>
      </c>
      <c r="R744" s="258">
        <v>50</v>
      </c>
      <c r="S744" s="274">
        <v>2.2000000000000002</v>
      </c>
      <c r="T744" s="275">
        <v>1</v>
      </c>
      <c r="U744" s="259">
        <v>0.44861111111111113</v>
      </c>
      <c r="V744" s="260">
        <v>1</v>
      </c>
      <c r="W744" s="260">
        <v>36</v>
      </c>
      <c r="X744" s="260">
        <v>40</v>
      </c>
      <c r="Y744" s="260">
        <v>0</v>
      </c>
      <c r="Z744" s="260">
        <v>0</v>
      </c>
      <c r="AA744" s="260">
        <v>1</v>
      </c>
      <c r="AB744" s="249">
        <f t="shared" si="91"/>
        <v>33.333333333333329</v>
      </c>
      <c r="AC744" s="260">
        <v>22</v>
      </c>
      <c r="AD744" s="260">
        <v>35</v>
      </c>
      <c r="AE744" s="260">
        <v>16</v>
      </c>
      <c r="AF744" s="250">
        <f t="shared" si="92"/>
        <v>2433.333333333333</v>
      </c>
      <c r="AG744" s="129">
        <v>34</v>
      </c>
      <c r="AH744" s="129">
        <v>28.4</v>
      </c>
      <c r="AI744" s="261"/>
    </row>
    <row r="745" spans="1:35" ht="12.75" x14ac:dyDescent="0.25">
      <c r="A745" s="251" t="s">
        <v>264</v>
      </c>
      <c r="B745" s="118" t="s">
        <v>265</v>
      </c>
      <c r="C745" s="61">
        <v>45027</v>
      </c>
      <c r="D745" s="246" t="str">
        <f t="shared" si="93"/>
        <v>abr-23</v>
      </c>
      <c r="E745" s="279" t="str">
        <f t="shared" si="94"/>
        <v>2023</v>
      </c>
      <c r="F745" s="254">
        <v>0.54861111111111105</v>
      </c>
      <c r="G745" s="255">
        <v>22</v>
      </c>
      <c r="H745" s="255">
        <v>17</v>
      </c>
      <c r="I745" s="255">
        <v>7</v>
      </c>
      <c r="J745" s="255">
        <v>5.4</v>
      </c>
      <c r="K745" s="255">
        <v>5.4</v>
      </c>
      <c r="L745" s="255">
        <v>5.4</v>
      </c>
      <c r="M745" s="247">
        <f t="shared" si="90"/>
        <v>55.102040816326522</v>
      </c>
      <c r="N745" s="256">
        <v>5</v>
      </c>
      <c r="O745" s="256"/>
      <c r="P745" s="268">
        <v>1</v>
      </c>
      <c r="Q745" s="257">
        <v>50</v>
      </c>
      <c r="R745" s="258">
        <v>30</v>
      </c>
      <c r="S745" s="274">
        <v>2.2000000000000002</v>
      </c>
      <c r="T745" s="275">
        <v>0.6</v>
      </c>
      <c r="U745" s="259">
        <v>0.56944444444444442</v>
      </c>
      <c r="V745" s="260">
        <v>1</v>
      </c>
      <c r="W745" s="260">
        <v>36</v>
      </c>
      <c r="X745" s="260">
        <v>40</v>
      </c>
      <c r="Y745" s="260">
        <v>19</v>
      </c>
      <c r="Z745" s="260">
        <v>17</v>
      </c>
      <c r="AA745" s="260">
        <v>9</v>
      </c>
      <c r="AB745" s="249">
        <f t="shared" si="91"/>
        <v>1500</v>
      </c>
      <c r="AC745" s="260">
        <v>48</v>
      </c>
      <c r="AD745" s="260">
        <v>26</v>
      </c>
      <c r="AE745" s="260">
        <v>22</v>
      </c>
      <c r="AF745" s="250">
        <f t="shared" si="92"/>
        <v>3200</v>
      </c>
      <c r="AG745" s="129">
        <v>43</v>
      </c>
      <c r="AH745" s="129">
        <v>61.6</v>
      </c>
      <c r="AI745" s="261"/>
    </row>
    <row r="746" spans="1:35" ht="12.75" x14ac:dyDescent="0.25">
      <c r="A746" s="251" t="s">
        <v>266</v>
      </c>
      <c r="B746" s="118" t="s">
        <v>267</v>
      </c>
      <c r="C746" s="61">
        <v>45027</v>
      </c>
      <c r="D746" s="246" t="str">
        <f t="shared" si="93"/>
        <v>abr-23</v>
      </c>
      <c r="E746" s="279" t="str">
        <f t="shared" si="94"/>
        <v>2023</v>
      </c>
      <c r="F746" s="254">
        <v>0.59722222222222221</v>
      </c>
      <c r="G746" s="255">
        <v>21</v>
      </c>
      <c r="H746" s="255">
        <v>15</v>
      </c>
      <c r="I746" s="255">
        <v>7</v>
      </c>
      <c r="J746" s="255">
        <v>5.4</v>
      </c>
      <c r="K746" s="255">
        <v>5.4</v>
      </c>
      <c r="L746" s="255">
        <v>5.4</v>
      </c>
      <c r="M746" s="247">
        <f t="shared" si="90"/>
        <v>52.941176470588246</v>
      </c>
      <c r="N746" s="256">
        <v>10</v>
      </c>
      <c r="O746" s="256"/>
      <c r="P746" s="268">
        <v>2</v>
      </c>
      <c r="Q746" s="257">
        <v>40</v>
      </c>
      <c r="R746" s="258">
        <v>40</v>
      </c>
      <c r="S746" s="274">
        <v>2.2000000000000002</v>
      </c>
      <c r="T746" s="275">
        <v>0.2</v>
      </c>
      <c r="U746" s="259">
        <v>0.61111111111111105</v>
      </c>
      <c r="V746" s="260">
        <v>1</v>
      </c>
      <c r="W746" s="260">
        <v>36</v>
      </c>
      <c r="X746" s="260">
        <v>40</v>
      </c>
      <c r="Y746" s="260">
        <v>6</v>
      </c>
      <c r="Z746" s="260">
        <v>5</v>
      </c>
      <c r="AA746" s="260">
        <v>1</v>
      </c>
      <c r="AB746" s="249">
        <f t="shared" si="91"/>
        <v>400</v>
      </c>
      <c r="AC746" s="260">
        <v>10</v>
      </c>
      <c r="AD746" s="260">
        <v>5</v>
      </c>
      <c r="AE746" s="260">
        <v>0</v>
      </c>
      <c r="AF746" s="250">
        <f t="shared" si="92"/>
        <v>500</v>
      </c>
      <c r="AG746" s="129">
        <v>31</v>
      </c>
      <c r="AH746" s="234">
        <v>2.8</v>
      </c>
      <c r="AI746" s="261"/>
    </row>
    <row r="747" spans="1:35" ht="12.75" x14ac:dyDescent="0.25">
      <c r="A747" s="204" t="s">
        <v>280</v>
      </c>
      <c r="B747" s="118" t="s">
        <v>284</v>
      </c>
      <c r="C747" s="61">
        <v>45019</v>
      </c>
      <c r="D747" s="246" t="str">
        <f t="shared" si="93"/>
        <v>abr-23</v>
      </c>
      <c r="E747" s="279" t="str">
        <f t="shared" si="94"/>
        <v>2023</v>
      </c>
      <c r="F747" s="254">
        <v>0.4375</v>
      </c>
      <c r="G747" s="255">
        <v>25</v>
      </c>
      <c r="H747" s="255">
        <v>17</v>
      </c>
      <c r="I747" s="255">
        <v>7.5</v>
      </c>
      <c r="J747" s="255">
        <v>7</v>
      </c>
      <c r="K747" s="255">
        <v>7</v>
      </c>
      <c r="L747" s="255">
        <v>7</v>
      </c>
      <c r="M747" s="247">
        <f t="shared" si="90"/>
        <v>71.428571428571416</v>
      </c>
      <c r="N747" s="256">
        <v>5</v>
      </c>
      <c r="O747" s="256"/>
      <c r="P747" s="268">
        <v>1</v>
      </c>
      <c r="Q747" s="257">
        <v>110</v>
      </c>
      <c r="R747" s="258">
        <v>60</v>
      </c>
      <c r="S747" s="274">
        <v>4.4000000000000004</v>
      </c>
      <c r="T747" s="275">
        <v>0.4</v>
      </c>
      <c r="U747" s="259">
        <v>0.45833333333333331</v>
      </c>
      <c r="V747" s="260">
        <v>1</v>
      </c>
      <c r="W747" s="260">
        <v>36</v>
      </c>
      <c r="X747" s="260">
        <v>40</v>
      </c>
      <c r="Y747" s="260">
        <v>20</v>
      </c>
      <c r="Z747" s="260">
        <v>53</v>
      </c>
      <c r="AA747" s="260">
        <v>22</v>
      </c>
      <c r="AB747" s="249">
        <f t="shared" si="91"/>
        <v>3166.666666666667</v>
      </c>
      <c r="AC747" s="260">
        <v>25</v>
      </c>
      <c r="AD747" s="260">
        <v>27</v>
      </c>
      <c r="AE747" s="260">
        <v>20</v>
      </c>
      <c r="AF747" s="250">
        <f t="shared" si="92"/>
        <v>2400</v>
      </c>
      <c r="AG747" s="129">
        <v>152</v>
      </c>
      <c r="AH747" s="129">
        <v>379</v>
      </c>
      <c r="AI747" s="261"/>
    </row>
    <row r="748" spans="1:35" ht="12.75" x14ac:dyDescent="0.25">
      <c r="A748" s="204" t="s">
        <v>281</v>
      </c>
      <c r="B748" s="118" t="s">
        <v>285</v>
      </c>
      <c r="C748" s="61">
        <v>45019</v>
      </c>
      <c r="D748" s="246" t="str">
        <f t="shared" si="93"/>
        <v>abr-23</v>
      </c>
      <c r="E748" s="279" t="str">
        <f t="shared" si="94"/>
        <v>2023</v>
      </c>
      <c r="F748" s="254">
        <v>0.53472222222222221</v>
      </c>
      <c r="G748" s="255">
        <v>25</v>
      </c>
      <c r="H748" s="255">
        <v>18</v>
      </c>
      <c r="I748" s="255">
        <v>7.5</v>
      </c>
      <c r="J748" s="255">
        <v>7.6</v>
      </c>
      <c r="K748" s="255">
        <v>7.6</v>
      </c>
      <c r="L748" s="255">
        <v>7.6</v>
      </c>
      <c r="M748" s="247">
        <f t="shared" si="90"/>
        <v>79.166666666666657</v>
      </c>
      <c r="N748" s="256">
        <v>2</v>
      </c>
      <c r="O748" s="256"/>
      <c r="P748" s="268">
        <v>0</v>
      </c>
      <c r="Q748" s="257">
        <v>75</v>
      </c>
      <c r="R748" s="258">
        <v>50</v>
      </c>
      <c r="S748" s="274">
        <v>404</v>
      </c>
      <c r="T748" s="275">
        <v>0.4</v>
      </c>
      <c r="U748" s="259">
        <v>0.55902777777777779</v>
      </c>
      <c r="V748" s="260">
        <v>1</v>
      </c>
      <c r="W748" s="260">
        <v>36</v>
      </c>
      <c r="X748" s="260">
        <v>40</v>
      </c>
      <c r="Y748" s="260">
        <v>8</v>
      </c>
      <c r="Z748" s="260">
        <v>8</v>
      </c>
      <c r="AA748" s="260">
        <v>16</v>
      </c>
      <c r="AB748" s="249">
        <f t="shared" si="91"/>
        <v>1066.6666666666665</v>
      </c>
      <c r="AC748" s="260">
        <v>12</v>
      </c>
      <c r="AD748" s="260">
        <v>10</v>
      </c>
      <c r="AE748" s="260">
        <v>9</v>
      </c>
      <c r="AF748" s="250">
        <f t="shared" si="92"/>
        <v>1033.3333333333335</v>
      </c>
      <c r="AG748" s="129">
        <v>89</v>
      </c>
      <c r="AH748" s="129">
        <v>1016</v>
      </c>
      <c r="AI748" s="261"/>
    </row>
    <row r="749" spans="1:35" ht="12.75" x14ac:dyDescent="0.25">
      <c r="A749" s="204" t="s">
        <v>282</v>
      </c>
      <c r="B749" s="118" t="s">
        <v>286</v>
      </c>
      <c r="C749" s="61">
        <v>45020</v>
      </c>
      <c r="D749" s="246" t="str">
        <f t="shared" si="93"/>
        <v>abr-23</v>
      </c>
      <c r="E749" s="279" t="str">
        <f t="shared" si="94"/>
        <v>2023</v>
      </c>
      <c r="F749" s="254">
        <v>0.45833333333333331</v>
      </c>
      <c r="G749" s="255">
        <v>21</v>
      </c>
      <c r="H749" s="255">
        <v>17</v>
      </c>
      <c r="I749" s="255">
        <v>8</v>
      </c>
      <c r="J749" s="255">
        <v>7.2</v>
      </c>
      <c r="K749" s="255">
        <v>7.2</v>
      </c>
      <c r="L749" s="255">
        <v>7.2</v>
      </c>
      <c r="M749" s="247">
        <f t="shared" si="90"/>
        <v>73.469387755102034</v>
      </c>
      <c r="N749" s="256">
        <v>2</v>
      </c>
      <c r="O749" s="256"/>
      <c r="P749" s="268">
        <v>0</v>
      </c>
      <c r="Q749" s="257">
        <v>115</v>
      </c>
      <c r="R749" s="258">
        <v>30</v>
      </c>
      <c r="S749" s="274">
        <v>0.88</v>
      </c>
      <c r="T749" s="275">
        <v>0.2</v>
      </c>
      <c r="U749" s="259">
        <v>0.4861111111111111</v>
      </c>
      <c r="V749" s="260">
        <v>1</v>
      </c>
      <c r="W749" s="260">
        <v>36</v>
      </c>
      <c r="X749" s="260">
        <v>40</v>
      </c>
      <c r="Y749" s="260">
        <v>0</v>
      </c>
      <c r="Z749" s="260">
        <v>1</v>
      </c>
      <c r="AA749" s="260">
        <v>0</v>
      </c>
      <c r="AB749" s="249">
        <f t="shared" si="91"/>
        <v>33.333333333333329</v>
      </c>
      <c r="AC749" s="260">
        <v>4</v>
      </c>
      <c r="AD749" s="260">
        <v>3</v>
      </c>
      <c r="AE749" s="260">
        <v>20</v>
      </c>
      <c r="AF749" s="250">
        <f t="shared" si="92"/>
        <v>900</v>
      </c>
      <c r="AG749" s="129">
        <v>57</v>
      </c>
      <c r="AH749" s="129">
        <v>446</v>
      </c>
      <c r="AI749" s="261"/>
    </row>
    <row r="750" spans="1:35" ht="12.75" x14ac:dyDescent="0.25">
      <c r="A750" s="204" t="s">
        <v>283</v>
      </c>
      <c r="B750" s="118" t="s">
        <v>306</v>
      </c>
      <c r="C750" s="61">
        <v>45020</v>
      </c>
      <c r="D750" s="246" t="str">
        <f t="shared" si="93"/>
        <v>abr-23</v>
      </c>
      <c r="E750" s="279" t="str">
        <f t="shared" si="94"/>
        <v>2023</v>
      </c>
      <c r="F750" s="254">
        <v>0.54861111111111105</v>
      </c>
      <c r="G750" s="255">
        <v>25</v>
      </c>
      <c r="H750" s="255">
        <v>17</v>
      </c>
      <c r="I750" s="255">
        <v>8</v>
      </c>
      <c r="J750" s="255">
        <v>6.8</v>
      </c>
      <c r="K750" s="255">
        <v>7</v>
      </c>
      <c r="L750" s="255">
        <v>6.9</v>
      </c>
      <c r="M750" s="247">
        <f t="shared" si="90"/>
        <v>70.408163265306129</v>
      </c>
      <c r="N750" s="256">
        <v>2</v>
      </c>
      <c r="O750" s="256"/>
      <c r="P750" s="268">
        <v>0</v>
      </c>
      <c r="Q750" s="257">
        <v>75</v>
      </c>
      <c r="R750" s="258">
        <v>50</v>
      </c>
      <c r="S750" s="274">
        <v>2.64</v>
      </c>
      <c r="T750" s="275">
        <v>0.6</v>
      </c>
      <c r="U750" s="259">
        <v>0.57291666666666663</v>
      </c>
      <c r="V750" s="260">
        <v>1</v>
      </c>
      <c r="W750" s="260">
        <v>36</v>
      </c>
      <c r="X750" s="260">
        <v>40</v>
      </c>
      <c r="Y750" s="260">
        <v>2</v>
      </c>
      <c r="Z750" s="260">
        <v>1</v>
      </c>
      <c r="AA750" s="260">
        <v>1</v>
      </c>
      <c r="AB750" s="249">
        <f t="shared" si="91"/>
        <v>133.33333333333331</v>
      </c>
      <c r="AC750" s="260">
        <v>10</v>
      </c>
      <c r="AD750" s="260">
        <v>10</v>
      </c>
      <c r="AE750" s="260">
        <v>7</v>
      </c>
      <c r="AF750" s="250">
        <f t="shared" si="92"/>
        <v>900</v>
      </c>
      <c r="AG750" s="129">
        <v>80</v>
      </c>
      <c r="AH750" s="129">
        <v>834</v>
      </c>
      <c r="AI750" s="261"/>
    </row>
    <row r="751" spans="1:35" ht="12.75" x14ac:dyDescent="0.25">
      <c r="A751" s="251"/>
      <c r="B751" s="252"/>
      <c r="C751" s="253"/>
      <c r="D751" s="246" t="str">
        <f t="shared" si="93"/>
        <v>ene-00</v>
      </c>
      <c r="E751" s="279" t="str">
        <f t="shared" ref="E751:E762" si="95">TEXT(D751,"aaaa")</f>
        <v>2000</v>
      </c>
      <c r="F751" s="254"/>
      <c r="G751" s="255"/>
      <c r="H751" s="255"/>
      <c r="I751" s="255"/>
      <c r="J751" s="255"/>
      <c r="K751" s="255"/>
      <c r="L751" s="255"/>
      <c r="M751" s="247">
        <f t="shared" si="90"/>
        <v>0</v>
      </c>
      <c r="N751" s="256"/>
      <c r="O751" s="256"/>
      <c r="P751" s="268"/>
      <c r="Q751" s="257"/>
      <c r="R751" s="258"/>
      <c r="S751" s="274"/>
      <c r="T751" s="275"/>
      <c r="U751" s="259"/>
      <c r="V751" s="260"/>
      <c r="W751" s="260"/>
      <c r="X751" s="260"/>
      <c r="Y751" s="260"/>
      <c r="Z751" s="260"/>
      <c r="AA751" s="260"/>
      <c r="AB751" s="249" t="str">
        <f t="shared" si="91"/>
        <v/>
      </c>
      <c r="AC751" s="260"/>
      <c r="AD751" s="260"/>
      <c r="AE751" s="260"/>
      <c r="AF751" s="250" t="str">
        <f t="shared" si="92"/>
        <v/>
      </c>
      <c r="AG751" s="129"/>
      <c r="AH751" s="129"/>
      <c r="AI751" s="261"/>
    </row>
    <row r="752" spans="1:35" ht="12.75" x14ac:dyDescent="0.25">
      <c r="A752" s="251"/>
      <c r="B752" s="252"/>
      <c r="C752" s="253"/>
      <c r="D752" s="246" t="str">
        <f t="shared" si="93"/>
        <v>ene-00</v>
      </c>
      <c r="E752" s="279" t="str">
        <f t="shared" si="95"/>
        <v>2000</v>
      </c>
      <c r="F752" s="254"/>
      <c r="G752" s="255"/>
      <c r="H752" s="255"/>
      <c r="I752" s="255"/>
      <c r="J752" s="255"/>
      <c r="K752" s="255"/>
      <c r="L752" s="255"/>
      <c r="M752" s="247">
        <f t="shared" si="90"/>
        <v>0</v>
      </c>
      <c r="N752" s="256"/>
      <c r="O752" s="256"/>
      <c r="P752" s="268"/>
      <c r="Q752" s="257"/>
      <c r="R752" s="258"/>
      <c r="S752" s="274"/>
      <c r="T752" s="275"/>
      <c r="U752" s="259"/>
      <c r="V752" s="260"/>
      <c r="W752" s="260"/>
      <c r="X752" s="260"/>
      <c r="Y752" s="260"/>
      <c r="Z752" s="260"/>
      <c r="AA752" s="260"/>
      <c r="AB752" s="249" t="str">
        <f t="shared" si="91"/>
        <v/>
      </c>
      <c r="AC752" s="260"/>
      <c r="AD752" s="260"/>
      <c r="AE752" s="260"/>
      <c r="AF752" s="250" t="str">
        <f t="shared" si="92"/>
        <v/>
      </c>
      <c r="AG752" s="129"/>
      <c r="AH752" s="129"/>
      <c r="AI752" s="261"/>
    </row>
    <row r="753" spans="1:35" ht="12.75" x14ac:dyDescent="0.25">
      <c r="A753" s="251"/>
      <c r="B753" s="252"/>
      <c r="C753" s="253"/>
      <c r="D753" s="246" t="str">
        <f t="shared" si="93"/>
        <v>ene-00</v>
      </c>
      <c r="E753" s="279" t="str">
        <f t="shared" si="95"/>
        <v>2000</v>
      </c>
      <c r="F753" s="254"/>
      <c r="G753" s="255"/>
      <c r="H753" s="255"/>
      <c r="I753" s="255"/>
      <c r="J753" s="255"/>
      <c r="K753" s="255"/>
      <c r="L753" s="255"/>
      <c r="M753" s="247">
        <f t="shared" si="90"/>
        <v>0</v>
      </c>
      <c r="N753" s="256"/>
      <c r="O753" s="256"/>
      <c r="P753" s="268"/>
      <c r="Q753" s="257"/>
      <c r="R753" s="258"/>
      <c r="S753" s="274"/>
      <c r="T753" s="275"/>
      <c r="U753" s="259"/>
      <c r="V753" s="260"/>
      <c r="W753" s="260"/>
      <c r="X753" s="260"/>
      <c r="Y753" s="260"/>
      <c r="Z753" s="260"/>
      <c r="AA753" s="260"/>
      <c r="AB753" s="249" t="str">
        <f t="shared" si="91"/>
        <v/>
      </c>
      <c r="AC753" s="260"/>
      <c r="AD753" s="260"/>
      <c r="AE753" s="260"/>
      <c r="AF753" s="250" t="str">
        <f t="shared" si="92"/>
        <v/>
      </c>
      <c r="AG753" s="129"/>
      <c r="AH753" s="129"/>
      <c r="AI753" s="261"/>
    </row>
    <row r="754" spans="1:35" ht="12.75" x14ac:dyDescent="0.25">
      <c r="A754" s="251"/>
      <c r="B754" s="252"/>
      <c r="C754" s="253"/>
      <c r="D754" s="246" t="str">
        <f t="shared" si="93"/>
        <v>ene-00</v>
      </c>
      <c r="E754" s="279" t="str">
        <f t="shared" si="95"/>
        <v>2000</v>
      </c>
      <c r="F754" s="254"/>
      <c r="G754" s="255"/>
      <c r="H754" s="255"/>
      <c r="I754" s="255"/>
      <c r="J754" s="255"/>
      <c r="K754" s="255"/>
      <c r="L754" s="255"/>
      <c r="M754" s="247">
        <f t="shared" si="90"/>
        <v>0</v>
      </c>
      <c r="N754" s="256"/>
      <c r="O754" s="256"/>
      <c r="P754" s="268"/>
      <c r="Q754" s="257"/>
      <c r="R754" s="258"/>
      <c r="S754" s="274"/>
      <c r="T754" s="275"/>
      <c r="U754" s="259"/>
      <c r="V754" s="260"/>
      <c r="W754" s="260"/>
      <c r="X754" s="260"/>
      <c r="Y754" s="260"/>
      <c r="Z754" s="260"/>
      <c r="AA754" s="260"/>
      <c r="AB754" s="249" t="str">
        <f t="shared" si="91"/>
        <v/>
      </c>
      <c r="AC754" s="260"/>
      <c r="AD754" s="260"/>
      <c r="AE754" s="260"/>
      <c r="AF754" s="250" t="str">
        <f t="shared" si="92"/>
        <v/>
      </c>
      <c r="AG754" s="129"/>
      <c r="AH754" s="129"/>
      <c r="AI754" s="261"/>
    </row>
    <row r="755" spans="1:35" ht="12.75" x14ac:dyDescent="0.25">
      <c r="A755" s="251"/>
      <c r="B755" s="252"/>
      <c r="C755" s="253"/>
      <c r="D755" s="246" t="str">
        <f t="shared" si="93"/>
        <v>ene-00</v>
      </c>
      <c r="E755" s="279" t="str">
        <f t="shared" si="95"/>
        <v>2000</v>
      </c>
      <c r="F755" s="254"/>
      <c r="G755" s="255"/>
      <c r="H755" s="255"/>
      <c r="I755" s="255"/>
      <c r="J755" s="255"/>
      <c r="K755" s="255"/>
      <c r="L755" s="255"/>
      <c r="M755" s="247">
        <f t="shared" si="90"/>
        <v>0</v>
      </c>
      <c r="N755" s="256"/>
      <c r="O755" s="256"/>
      <c r="P755" s="268"/>
      <c r="Q755" s="257"/>
      <c r="R755" s="258"/>
      <c r="S755" s="274"/>
      <c r="T755" s="275"/>
      <c r="U755" s="259"/>
      <c r="V755" s="260"/>
      <c r="W755" s="260"/>
      <c r="X755" s="260"/>
      <c r="Y755" s="260"/>
      <c r="Z755" s="260"/>
      <c r="AA755" s="260"/>
      <c r="AB755" s="249" t="str">
        <f t="shared" si="91"/>
        <v/>
      </c>
      <c r="AC755" s="260"/>
      <c r="AD755" s="260"/>
      <c r="AE755" s="260"/>
      <c r="AF755" s="250" t="str">
        <f t="shared" si="92"/>
        <v/>
      </c>
      <c r="AG755" s="129"/>
      <c r="AH755" s="129"/>
      <c r="AI755" s="261"/>
    </row>
    <row r="756" spans="1:35" ht="12.75" x14ac:dyDescent="0.25">
      <c r="A756" s="251"/>
      <c r="B756" s="252"/>
      <c r="C756" s="253"/>
      <c r="D756" s="246" t="str">
        <f t="shared" si="93"/>
        <v>ene-00</v>
      </c>
      <c r="E756" s="279" t="str">
        <f t="shared" si="95"/>
        <v>2000</v>
      </c>
      <c r="F756" s="254"/>
      <c r="G756" s="255"/>
      <c r="H756" s="255"/>
      <c r="I756" s="255"/>
      <c r="J756" s="255"/>
      <c r="K756" s="255"/>
      <c r="L756" s="255"/>
      <c r="M756" s="247">
        <f t="shared" si="90"/>
        <v>0</v>
      </c>
      <c r="N756" s="256"/>
      <c r="O756" s="256"/>
      <c r="P756" s="268"/>
      <c r="Q756" s="257"/>
      <c r="R756" s="258"/>
      <c r="S756" s="274"/>
      <c r="T756" s="275"/>
      <c r="U756" s="259"/>
      <c r="V756" s="260"/>
      <c r="W756" s="260"/>
      <c r="X756" s="260"/>
      <c r="Y756" s="260"/>
      <c r="Z756" s="260"/>
      <c r="AA756" s="260"/>
      <c r="AB756" s="249" t="str">
        <f t="shared" si="91"/>
        <v/>
      </c>
      <c r="AC756" s="260"/>
      <c r="AD756" s="260"/>
      <c r="AE756" s="260"/>
      <c r="AF756" s="250" t="str">
        <f t="shared" si="92"/>
        <v/>
      </c>
      <c r="AG756" s="129"/>
      <c r="AH756" s="129"/>
      <c r="AI756" s="261"/>
    </row>
    <row r="757" spans="1:35" ht="12.75" x14ac:dyDescent="0.25">
      <c r="A757" s="251"/>
      <c r="B757" s="252"/>
      <c r="C757" s="253"/>
      <c r="D757" s="246" t="str">
        <f t="shared" si="93"/>
        <v>ene-00</v>
      </c>
      <c r="E757" s="279" t="str">
        <f t="shared" si="95"/>
        <v>2000</v>
      </c>
      <c r="F757" s="254"/>
      <c r="G757" s="255"/>
      <c r="H757" s="255"/>
      <c r="I757" s="255"/>
      <c r="J757" s="255"/>
      <c r="K757" s="255"/>
      <c r="L757" s="255"/>
      <c r="M757" s="247">
        <f t="shared" si="90"/>
        <v>0</v>
      </c>
      <c r="N757" s="256"/>
      <c r="O757" s="256"/>
      <c r="P757" s="268"/>
      <c r="Q757" s="257"/>
      <c r="R757" s="258"/>
      <c r="S757" s="274"/>
      <c r="T757" s="275"/>
      <c r="U757" s="259"/>
      <c r="V757" s="260"/>
      <c r="W757" s="260"/>
      <c r="X757" s="260"/>
      <c r="Y757" s="260"/>
      <c r="Z757" s="260"/>
      <c r="AA757" s="260"/>
      <c r="AB757" s="249" t="str">
        <f t="shared" si="91"/>
        <v/>
      </c>
      <c r="AC757" s="260"/>
      <c r="AD757" s="260"/>
      <c r="AE757" s="260"/>
      <c r="AF757" s="250" t="str">
        <f t="shared" si="92"/>
        <v/>
      </c>
      <c r="AG757" s="129"/>
      <c r="AH757" s="129"/>
      <c r="AI757" s="261"/>
    </row>
    <row r="758" spans="1:35" ht="12.75" x14ac:dyDescent="0.25">
      <c r="A758" s="251"/>
      <c r="B758" s="252"/>
      <c r="C758" s="253"/>
      <c r="D758" s="246" t="str">
        <f t="shared" si="93"/>
        <v>ene-00</v>
      </c>
      <c r="E758" s="279" t="str">
        <f t="shared" si="95"/>
        <v>2000</v>
      </c>
      <c r="F758" s="254"/>
      <c r="G758" s="255"/>
      <c r="H758" s="255"/>
      <c r="I758" s="255"/>
      <c r="J758" s="255"/>
      <c r="K758" s="255"/>
      <c r="L758" s="255"/>
      <c r="M758" s="247">
        <f t="shared" si="90"/>
        <v>0</v>
      </c>
      <c r="N758" s="256"/>
      <c r="O758" s="256"/>
      <c r="P758" s="268"/>
      <c r="Q758" s="257"/>
      <c r="R758" s="258"/>
      <c r="S758" s="274"/>
      <c r="T758" s="275"/>
      <c r="U758" s="259"/>
      <c r="V758" s="260"/>
      <c r="W758" s="260"/>
      <c r="X758" s="260"/>
      <c r="Y758" s="260"/>
      <c r="Z758" s="260"/>
      <c r="AA758" s="260"/>
      <c r="AB758" s="249" t="str">
        <f t="shared" si="91"/>
        <v/>
      </c>
      <c r="AC758" s="260"/>
      <c r="AD758" s="260"/>
      <c r="AE758" s="260"/>
      <c r="AF758" s="250" t="str">
        <f t="shared" si="92"/>
        <v/>
      </c>
      <c r="AG758" s="129"/>
      <c r="AH758" s="129"/>
      <c r="AI758" s="261"/>
    </row>
    <row r="759" spans="1:35" ht="12.75" x14ac:dyDescent="0.25">
      <c r="A759" s="251"/>
      <c r="B759" s="252"/>
      <c r="C759" s="253"/>
      <c r="D759" s="246" t="str">
        <f t="shared" si="93"/>
        <v>ene-00</v>
      </c>
      <c r="E759" s="279" t="str">
        <f t="shared" si="95"/>
        <v>2000</v>
      </c>
      <c r="F759" s="254"/>
      <c r="G759" s="255"/>
      <c r="H759" s="255"/>
      <c r="I759" s="255"/>
      <c r="J759" s="255"/>
      <c r="K759" s="255"/>
      <c r="L759" s="255"/>
      <c r="M759" s="247">
        <f t="shared" si="90"/>
        <v>0</v>
      </c>
      <c r="N759" s="256"/>
      <c r="O759" s="256"/>
      <c r="P759" s="268"/>
      <c r="Q759" s="257"/>
      <c r="R759" s="258"/>
      <c r="S759" s="274"/>
      <c r="T759" s="275"/>
      <c r="U759" s="259"/>
      <c r="V759" s="260"/>
      <c r="W759" s="260"/>
      <c r="X759" s="260"/>
      <c r="Y759" s="260"/>
      <c r="Z759" s="260"/>
      <c r="AA759" s="260"/>
      <c r="AB759" s="249" t="str">
        <f t="shared" si="91"/>
        <v/>
      </c>
      <c r="AC759" s="260"/>
      <c r="AD759" s="260"/>
      <c r="AE759" s="260"/>
      <c r="AF759" s="250" t="str">
        <f t="shared" si="92"/>
        <v/>
      </c>
      <c r="AG759" s="129"/>
      <c r="AH759" s="129"/>
      <c r="AI759" s="261"/>
    </row>
    <row r="760" spans="1:35" ht="12.75" x14ac:dyDescent="0.25">
      <c r="A760" s="251"/>
      <c r="B760" s="252"/>
      <c r="C760" s="253"/>
      <c r="D760" s="246" t="str">
        <f t="shared" si="93"/>
        <v>ene-00</v>
      </c>
      <c r="E760" s="279" t="str">
        <f t="shared" si="95"/>
        <v>2000</v>
      </c>
      <c r="F760" s="254"/>
      <c r="G760" s="255"/>
      <c r="H760" s="255"/>
      <c r="I760" s="255"/>
      <c r="J760" s="255"/>
      <c r="K760" s="255"/>
      <c r="L760" s="255"/>
      <c r="M760" s="247">
        <f t="shared" si="90"/>
        <v>0</v>
      </c>
      <c r="N760" s="256"/>
      <c r="O760" s="256"/>
      <c r="P760" s="268"/>
      <c r="Q760" s="257"/>
      <c r="R760" s="258"/>
      <c r="S760" s="274"/>
      <c r="T760" s="275"/>
      <c r="U760" s="259"/>
      <c r="V760" s="260"/>
      <c r="W760" s="260"/>
      <c r="X760" s="260"/>
      <c r="Y760" s="260"/>
      <c r="Z760" s="260"/>
      <c r="AA760" s="260"/>
      <c r="AB760" s="249" t="str">
        <f t="shared" si="91"/>
        <v/>
      </c>
      <c r="AC760" s="260"/>
      <c r="AD760" s="260"/>
      <c r="AE760" s="260"/>
      <c r="AF760" s="250" t="str">
        <f t="shared" si="92"/>
        <v/>
      </c>
      <c r="AG760" s="129"/>
      <c r="AH760" s="129"/>
      <c r="AI760" s="261"/>
    </row>
    <row r="761" spans="1:35" ht="12.75" x14ac:dyDescent="0.25">
      <c r="A761" s="251"/>
      <c r="B761" s="252"/>
      <c r="C761" s="253"/>
      <c r="D761" s="246" t="str">
        <f t="shared" si="93"/>
        <v>ene-00</v>
      </c>
      <c r="E761" s="279" t="str">
        <f t="shared" si="95"/>
        <v>2000</v>
      </c>
      <c r="F761" s="254"/>
      <c r="G761" s="255"/>
      <c r="H761" s="255"/>
      <c r="I761" s="255"/>
      <c r="J761" s="255"/>
      <c r="K761" s="255"/>
      <c r="L761" s="255"/>
      <c r="M761" s="247">
        <f t="shared" si="90"/>
        <v>0</v>
      </c>
      <c r="N761" s="256"/>
      <c r="O761" s="256"/>
      <c r="P761" s="268"/>
      <c r="Q761" s="257"/>
      <c r="R761" s="258"/>
      <c r="S761" s="274"/>
      <c r="T761" s="275"/>
      <c r="U761" s="259"/>
      <c r="V761" s="260"/>
      <c r="W761" s="260"/>
      <c r="X761" s="260"/>
      <c r="Y761" s="260"/>
      <c r="Z761" s="260"/>
      <c r="AA761" s="260"/>
      <c r="AB761" s="249" t="str">
        <f t="shared" si="91"/>
        <v/>
      </c>
      <c r="AC761" s="260"/>
      <c r="AD761" s="260"/>
      <c r="AE761" s="260"/>
      <c r="AF761" s="250" t="str">
        <f t="shared" si="92"/>
        <v/>
      </c>
      <c r="AG761" s="129"/>
      <c r="AH761" s="129"/>
      <c r="AI761" s="261"/>
    </row>
    <row r="762" spans="1:35" ht="12.75" x14ac:dyDescent="0.25">
      <c r="A762" s="251"/>
      <c r="B762" s="252"/>
      <c r="C762" s="253"/>
      <c r="D762" s="246" t="str">
        <f t="shared" si="93"/>
        <v>ene-00</v>
      </c>
      <c r="E762" s="279" t="str">
        <f t="shared" si="95"/>
        <v>2000</v>
      </c>
      <c r="F762" s="254"/>
      <c r="G762" s="255"/>
      <c r="H762" s="255"/>
      <c r="I762" s="255"/>
      <c r="J762" s="255"/>
      <c r="K762" s="255"/>
      <c r="L762" s="255"/>
      <c r="M762" s="247">
        <f t="shared" si="90"/>
        <v>0</v>
      </c>
      <c r="N762" s="256"/>
      <c r="O762" s="256"/>
      <c r="P762" s="268"/>
      <c r="Q762" s="257"/>
      <c r="R762" s="258"/>
      <c r="S762" s="274"/>
      <c r="T762" s="275"/>
      <c r="U762" s="259"/>
      <c r="V762" s="260"/>
      <c r="W762" s="260"/>
      <c r="X762" s="260"/>
      <c r="Y762" s="260"/>
      <c r="Z762" s="260"/>
      <c r="AA762" s="260"/>
      <c r="AB762" s="249" t="str">
        <f t="shared" si="91"/>
        <v/>
      </c>
      <c r="AC762" s="260"/>
      <c r="AD762" s="260"/>
      <c r="AE762" s="260"/>
      <c r="AF762" s="250" t="str">
        <f t="shared" si="92"/>
        <v/>
      </c>
      <c r="AG762" s="129"/>
      <c r="AH762" s="129"/>
      <c r="AI762" s="261"/>
    </row>
    <row r="763" spans="1:35" ht="12.75" x14ac:dyDescent="0.25">
      <c r="A763" s="251"/>
      <c r="B763" s="252"/>
      <c r="C763" s="253"/>
      <c r="D763" s="246" t="str">
        <f t="shared" si="93"/>
        <v>ene-00</v>
      </c>
      <c r="E763" s="279" t="str">
        <f t="shared" ref="E763:E768" si="96">TEXT(D763,"aaaa")</f>
        <v>2000</v>
      </c>
      <c r="F763" s="254"/>
      <c r="G763" s="255"/>
      <c r="H763" s="255"/>
      <c r="I763" s="255"/>
      <c r="J763" s="255"/>
      <c r="K763" s="255"/>
      <c r="L763" s="255"/>
      <c r="M763" s="247">
        <f t="shared" si="90"/>
        <v>0</v>
      </c>
      <c r="N763" s="256"/>
      <c r="O763" s="256"/>
      <c r="P763" s="268"/>
      <c r="Q763" s="257"/>
      <c r="R763" s="258"/>
      <c r="S763" s="274"/>
      <c r="T763" s="275"/>
      <c r="U763" s="259"/>
      <c r="V763" s="260"/>
      <c r="W763" s="260"/>
      <c r="X763" s="260"/>
      <c r="Y763" s="260"/>
      <c r="Z763" s="260"/>
      <c r="AA763" s="260"/>
      <c r="AB763" s="249" t="str">
        <f t="shared" si="91"/>
        <v/>
      </c>
      <c r="AC763" s="260"/>
      <c r="AD763" s="260"/>
      <c r="AE763" s="260"/>
      <c r="AF763" s="250" t="str">
        <f t="shared" si="92"/>
        <v/>
      </c>
      <c r="AG763" s="129"/>
      <c r="AH763" s="129"/>
      <c r="AI763" s="261"/>
    </row>
    <row r="764" spans="1:35" ht="12.75" x14ac:dyDescent="0.25">
      <c r="A764" s="251"/>
      <c r="B764" s="252"/>
      <c r="C764" s="253"/>
      <c r="D764" s="246" t="str">
        <f t="shared" si="93"/>
        <v>ene-00</v>
      </c>
      <c r="E764" s="279" t="str">
        <f t="shared" si="96"/>
        <v>2000</v>
      </c>
      <c r="F764" s="254"/>
      <c r="G764" s="255"/>
      <c r="H764" s="255"/>
      <c r="I764" s="255"/>
      <c r="J764" s="255"/>
      <c r="K764" s="255"/>
      <c r="L764" s="255"/>
      <c r="M764" s="247">
        <f t="shared" si="90"/>
        <v>0</v>
      </c>
      <c r="N764" s="256"/>
      <c r="O764" s="256"/>
      <c r="P764" s="268"/>
      <c r="Q764" s="257"/>
      <c r="R764" s="258"/>
      <c r="S764" s="274"/>
      <c r="T764" s="275"/>
      <c r="U764" s="259"/>
      <c r="V764" s="260"/>
      <c r="W764" s="260"/>
      <c r="X764" s="260"/>
      <c r="Y764" s="260"/>
      <c r="Z764" s="260"/>
      <c r="AA764" s="260"/>
      <c r="AB764" s="249" t="str">
        <f t="shared" si="91"/>
        <v/>
      </c>
      <c r="AC764" s="260"/>
      <c r="AD764" s="260"/>
      <c r="AE764" s="260"/>
      <c r="AF764" s="250" t="str">
        <f t="shared" si="92"/>
        <v/>
      </c>
      <c r="AG764" s="129"/>
      <c r="AH764" s="129"/>
      <c r="AI764" s="261"/>
    </row>
    <row r="765" spans="1:35" ht="12.75" x14ac:dyDescent="0.25">
      <c r="A765" s="251"/>
      <c r="B765" s="252"/>
      <c r="C765" s="253"/>
      <c r="D765" s="246" t="str">
        <f t="shared" si="93"/>
        <v>ene-00</v>
      </c>
      <c r="E765" s="279" t="str">
        <f t="shared" si="96"/>
        <v>2000</v>
      </c>
      <c r="F765" s="254"/>
      <c r="G765" s="255"/>
      <c r="H765" s="255"/>
      <c r="I765" s="255"/>
      <c r="J765" s="255"/>
      <c r="K765" s="255"/>
      <c r="L765" s="255"/>
      <c r="M765" s="247">
        <f t="shared" si="90"/>
        <v>0</v>
      </c>
      <c r="N765" s="256"/>
      <c r="O765" s="256"/>
      <c r="P765" s="268"/>
      <c r="Q765" s="257"/>
      <c r="R765" s="258"/>
      <c r="S765" s="274"/>
      <c r="T765" s="275"/>
      <c r="U765" s="259"/>
      <c r="V765" s="260"/>
      <c r="W765" s="260"/>
      <c r="X765" s="260"/>
      <c r="Y765" s="260"/>
      <c r="Z765" s="260"/>
      <c r="AA765" s="260"/>
      <c r="AB765" s="249" t="str">
        <f t="shared" si="91"/>
        <v/>
      </c>
      <c r="AC765" s="260"/>
      <c r="AD765" s="260"/>
      <c r="AE765" s="260"/>
      <c r="AF765" s="250" t="str">
        <f t="shared" si="92"/>
        <v/>
      </c>
      <c r="AG765" s="129"/>
      <c r="AH765" s="129"/>
      <c r="AI765" s="261"/>
    </row>
    <row r="766" spans="1:35" ht="12.75" x14ac:dyDescent="0.25">
      <c r="A766" s="251"/>
      <c r="B766" s="252"/>
      <c r="C766" s="253"/>
      <c r="D766" s="246" t="str">
        <f t="shared" si="93"/>
        <v>ene-00</v>
      </c>
      <c r="E766" s="279" t="str">
        <f t="shared" si="96"/>
        <v>2000</v>
      </c>
      <c r="F766" s="254"/>
      <c r="G766" s="255"/>
      <c r="H766" s="255"/>
      <c r="I766" s="255"/>
      <c r="J766" s="255"/>
      <c r="K766" s="255"/>
      <c r="L766" s="255"/>
      <c r="M766" s="247">
        <f t="shared" si="90"/>
        <v>0</v>
      </c>
      <c r="N766" s="256"/>
      <c r="O766" s="256"/>
      <c r="P766" s="268"/>
      <c r="Q766" s="257"/>
      <c r="R766" s="258"/>
      <c r="S766" s="274"/>
      <c r="T766" s="275"/>
      <c r="U766" s="259"/>
      <c r="V766" s="260"/>
      <c r="W766" s="260"/>
      <c r="X766" s="260"/>
      <c r="Y766" s="260"/>
      <c r="Z766" s="260"/>
      <c r="AA766" s="260"/>
      <c r="AB766" s="249" t="str">
        <f t="shared" si="91"/>
        <v/>
      </c>
      <c r="AC766" s="260"/>
      <c r="AD766" s="260"/>
      <c r="AE766" s="260"/>
      <c r="AF766" s="250" t="str">
        <f t="shared" si="92"/>
        <v/>
      </c>
      <c r="AG766" s="129"/>
      <c r="AH766" s="129"/>
      <c r="AI766" s="261"/>
    </row>
    <row r="767" spans="1:35" ht="12.75" x14ac:dyDescent="0.25">
      <c r="A767" s="251"/>
      <c r="B767" s="252"/>
      <c r="C767" s="253"/>
      <c r="D767" s="246" t="str">
        <f t="shared" si="93"/>
        <v>ene-00</v>
      </c>
      <c r="E767" s="279" t="str">
        <f t="shared" si="96"/>
        <v>2000</v>
      </c>
      <c r="F767" s="254"/>
      <c r="G767" s="255"/>
      <c r="H767" s="255"/>
      <c r="I767" s="255"/>
      <c r="J767" s="255"/>
      <c r="K767" s="255"/>
      <c r="L767" s="255"/>
      <c r="M767" s="247">
        <f t="shared" si="90"/>
        <v>0</v>
      </c>
      <c r="N767" s="256"/>
      <c r="O767" s="256"/>
      <c r="P767" s="268"/>
      <c r="Q767" s="257"/>
      <c r="R767" s="258"/>
      <c r="S767" s="274"/>
      <c r="T767" s="275"/>
      <c r="U767" s="259"/>
      <c r="V767" s="260"/>
      <c r="W767" s="260"/>
      <c r="X767" s="260"/>
      <c r="Y767" s="260"/>
      <c r="Z767" s="260"/>
      <c r="AA767" s="260"/>
      <c r="AB767" s="249" t="str">
        <f t="shared" si="91"/>
        <v/>
      </c>
      <c r="AC767" s="260"/>
      <c r="AD767" s="260"/>
      <c r="AE767" s="260"/>
      <c r="AF767" s="250" t="str">
        <f t="shared" si="92"/>
        <v/>
      </c>
      <c r="AG767" s="129"/>
      <c r="AH767" s="129"/>
      <c r="AI767" s="261"/>
    </row>
    <row r="768" spans="1:35" ht="12.75" x14ac:dyDescent="0.25">
      <c r="A768" s="251"/>
      <c r="B768" s="252"/>
      <c r="C768" s="253"/>
      <c r="D768" s="246" t="str">
        <f t="shared" si="93"/>
        <v>ene-00</v>
      </c>
      <c r="E768" s="279" t="str">
        <f t="shared" si="96"/>
        <v>2000</v>
      </c>
      <c r="F768" s="254"/>
      <c r="G768" s="255"/>
      <c r="H768" s="255"/>
      <c r="I768" s="255"/>
      <c r="J768" s="255"/>
      <c r="K768" s="255"/>
      <c r="L768" s="255"/>
      <c r="M768" s="247">
        <f t="shared" si="90"/>
        <v>0</v>
      </c>
      <c r="N768" s="256"/>
      <c r="O768" s="256"/>
      <c r="P768" s="268"/>
      <c r="Q768" s="257"/>
      <c r="R768" s="258"/>
      <c r="S768" s="274"/>
      <c r="T768" s="275"/>
      <c r="U768" s="259"/>
      <c r="V768" s="260"/>
      <c r="W768" s="260"/>
      <c r="X768" s="260"/>
      <c r="Y768" s="260"/>
      <c r="Z768" s="260"/>
      <c r="AA768" s="260"/>
      <c r="AB768" s="249" t="str">
        <f t="shared" si="91"/>
        <v/>
      </c>
      <c r="AC768" s="260"/>
      <c r="AD768" s="260"/>
      <c r="AE768" s="260"/>
      <c r="AF768" s="250" t="str">
        <f t="shared" si="92"/>
        <v/>
      </c>
      <c r="AG768" s="129"/>
      <c r="AH768" s="129"/>
      <c r="AI768" s="261"/>
    </row>
    <row r="769" spans="1:35" ht="12.75" x14ac:dyDescent="0.25">
      <c r="A769" s="251"/>
      <c r="B769" s="252"/>
      <c r="C769" s="253"/>
      <c r="D769" s="246" t="str">
        <f t="shared" si="93"/>
        <v>ene-00</v>
      </c>
      <c r="E769" s="279" t="str">
        <f t="shared" ref="E769:E770" si="97">TEXT(D769,"aaaa")</f>
        <v>2000</v>
      </c>
      <c r="F769" s="254"/>
      <c r="G769" s="255"/>
      <c r="H769" s="255"/>
      <c r="I769" s="255"/>
      <c r="J769" s="255"/>
      <c r="K769" s="255"/>
      <c r="L769" s="255"/>
      <c r="M769" s="247">
        <f t="shared" si="90"/>
        <v>0</v>
      </c>
      <c r="N769" s="256"/>
      <c r="O769" s="256"/>
      <c r="P769" s="268"/>
      <c r="Q769" s="257"/>
      <c r="R769" s="258"/>
      <c r="S769" s="274"/>
      <c r="T769" s="275"/>
      <c r="U769" s="259"/>
      <c r="V769" s="260"/>
      <c r="W769" s="260"/>
      <c r="X769" s="260"/>
      <c r="Y769" s="260"/>
      <c r="Z769" s="260"/>
      <c r="AA769" s="260"/>
      <c r="AB769" s="249" t="str">
        <f t="shared" si="91"/>
        <v/>
      </c>
      <c r="AC769" s="260"/>
      <c r="AD769" s="260"/>
      <c r="AE769" s="260"/>
      <c r="AF769" s="250" t="str">
        <f t="shared" si="92"/>
        <v/>
      </c>
      <c r="AG769" s="129"/>
      <c r="AH769" s="129"/>
      <c r="AI769" s="261"/>
    </row>
    <row r="770" spans="1:35" ht="12.75" x14ac:dyDescent="0.25">
      <c r="A770" s="251"/>
      <c r="B770" s="252"/>
      <c r="C770" s="253"/>
      <c r="D770" s="246" t="str">
        <f t="shared" si="93"/>
        <v>ene-00</v>
      </c>
      <c r="E770" s="279" t="str">
        <f t="shared" si="97"/>
        <v>2000</v>
      </c>
      <c r="F770" s="254"/>
      <c r="G770" s="255"/>
      <c r="H770" s="255"/>
      <c r="I770" s="255"/>
      <c r="J770" s="255"/>
      <c r="K770" s="255"/>
      <c r="L770" s="255"/>
      <c r="M770" s="247">
        <f t="shared" si="90"/>
        <v>0</v>
      </c>
      <c r="N770" s="256"/>
      <c r="O770" s="256"/>
      <c r="P770" s="268"/>
      <c r="Q770" s="257"/>
      <c r="R770" s="258"/>
      <c r="S770" s="274"/>
      <c r="T770" s="275"/>
      <c r="U770" s="259"/>
      <c r="V770" s="260"/>
      <c r="W770" s="260"/>
      <c r="X770" s="260"/>
      <c r="Y770" s="260"/>
      <c r="Z770" s="260"/>
      <c r="AA770" s="260"/>
      <c r="AB770" s="249" t="str">
        <f t="shared" si="91"/>
        <v/>
      </c>
      <c r="AC770" s="260"/>
      <c r="AD770" s="260"/>
      <c r="AE770" s="260"/>
      <c r="AF770" s="250" t="str">
        <f t="shared" si="92"/>
        <v/>
      </c>
      <c r="AG770" s="129"/>
      <c r="AH770" s="129"/>
      <c r="AI770" s="261"/>
    </row>
    <row r="771" spans="1:35" ht="12.75" x14ac:dyDescent="0.25">
      <c r="A771" s="251"/>
      <c r="B771" s="252"/>
      <c r="C771" s="253"/>
      <c r="D771" s="246" t="str">
        <f t="shared" si="93"/>
        <v>ene-00</v>
      </c>
      <c r="E771" s="279" t="str">
        <f t="shared" ref="E771:E772" si="98">TEXT(D771,"aaaa")</f>
        <v>2000</v>
      </c>
      <c r="F771" s="254"/>
      <c r="G771" s="255"/>
      <c r="H771" s="255"/>
      <c r="I771" s="255"/>
      <c r="J771" s="255"/>
      <c r="K771" s="255"/>
      <c r="L771" s="255"/>
      <c r="M771" s="247">
        <f t="shared" si="90"/>
        <v>0</v>
      </c>
      <c r="N771" s="256"/>
      <c r="O771" s="256"/>
      <c r="P771" s="268"/>
      <c r="Q771" s="257"/>
      <c r="R771" s="258"/>
      <c r="S771" s="274"/>
      <c r="T771" s="275"/>
      <c r="U771" s="259"/>
      <c r="V771" s="260"/>
      <c r="W771" s="260"/>
      <c r="X771" s="260"/>
      <c r="Y771" s="260"/>
      <c r="Z771" s="260"/>
      <c r="AA771" s="260"/>
      <c r="AB771" s="249" t="str">
        <f t="shared" si="91"/>
        <v/>
      </c>
      <c r="AC771" s="260"/>
      <c r="AD771" s="260"/>
      <c r="AE771" s="260"/>
      <c r="AF771" s="250" t="str">
        <f t="shared" si="92"/>
        <v/>
      </c>
      <c r="AG771" s="129"/>
      <c r="AH771" s="129"/>
      <c r="AI771" s="261"/>
    </row>
    <row r="772" spans="1:35" ht="12.75" x14ac:dyDescent="0.25">
      <c r="A772" s="251"/>
      <c r="B772" s="252"/>
      <c r="C772" s="253"/>
      <c r="D772" s="246" t="str">
        <f t="shared" si="93"/>
        <v>ene-00</v>
      </c>
      <c r="E772" s="279" t="str">
        <f t="shared" si="98"/>
        <v>2000</v>
      </c>
      <c r="F772" s="254"/>
      <c r="G772" s="255"/>
      <c r="H772" s="255"/>
      <c r="I772" s="255"/>
      <c r="J772" s="255"/>
      <c r="K772" s="255"/>
      <c r="L772" s="255"/>
      <c r="M772" s="247">
        <f t="shared" si="90"/>
        <v>0</v>
      </c>
      <c r="N772" s="256"/>
      <c r="O772" s="256"/>
      <c r="P772" s="268"/>
      <c r="Q772" s="257"/>
      <c r="R772" s="258"/>
      <c r="S772" s="274"/>
      <c r="T772" s="275"/>
      <c r="U772" s="259"/>
      <c r="V772" s="260"/>
      <c r="W772" s="260"/>
      <c r="X772" s="260"/>
      <c r="Y772" s="260"/>
      <c r="Z772" s="260"/>
      <c r="AA772" s="260"/>
      <c r="AB772" s="249" t="str">
        <f t="shared" si="91"/>
        <v/>
      </c>
      <c r="AC772" s="260"/>
      <c r="AD772" s="260"/>
      <c r="AE772" s="260"/>
      <c r="AF772" s="250" t="str">
        <f t="shared" si="92"/>
        <v/>
      </c>
      <c r="AG772" s="129"/>
      <c r="AH772" s="129"/>
      <c r="AI772" s="261"/>
    </row>
    <row r="773" spans="1:35" ht="12.75" x14ac:dyDescent="0.25">
      <c r="A773" s="251"/>
      <c r="B773" s="252"/>
      <c r="C773" s="253"/>
      <c r="D773" s="246" t="str">
        <f t="shared" si="93"/>
        <v>ene-00</v>
      </c>
      <c r="E773" s="279" t="str">
        <f>TEXT(D773,"aaaa")</f>
        <v>2000</v>
      </c>
      <c r="F773" s="254"/>
      <c r="G773" s="255"/>
      <c r="H773" s="255"/>
      <c r="I773" s="255"/>
      <c r="J773" s="255"/>
      <c r="K773" s="255"/>
      <c r="L773" s="255"/>
      <c r="M773" s="247">
        <f t="shared" si="90"/>
        <v>0</v>
      </c>
      <c r="N773" s="256"/>
      <c r="O773" s="256"/>
      <c r="P773" s="268"/>
      <c r="Q773" s="257"/>
      <c r="R773" s="258"/>
      <c r="S773" s="274"/>
      <c r="T773" s="275"/>
      <c r="U773" s="259"/>
      <c r="V773" s="260"/>
      <c r="W773" s="260"/>
      <c r="X773" s="260"/>
      <c r="Y773" s="260"/>
      <c r="Z773" s="260"/>
      <c r="AA773" s="260"/>
      <c r="AB773" s="249" t="str">
        <f t="shared" si="91"/>
        <v/>
      </c>
      <c r="AC773" s="260"/>
      <c r="AD773" s="260"/>
      <c r="AE773" s="260"/>
      <c r="AF773" s="250" t="str">
        <f t="shared" si="92"/>
        <v/>
      </c>
      <c r="AG773" s="129"/>
      <c r="AH773" s="129"/>
      <c r="AI773" s="261"/>
    </row>
    <row r="774" spans="1:35" ht="12.75" x14ac:dyDescent="0.25">
      <c r="A774" s="204"/>
      <c r="B774" s="118"/>
      <c r="C774" s="208"/>
      <c r="D774" s="246" t="str">
        <f t="shared" si="93"/>
        <v>ene-00</v>
      </c>
      <c r="E774" s="246" t="str">
        <f t="shared" si="89"/>
        <v>2000</v>
      </c>
      <c r="F774" s="235"/>
      <c r="G774" s="236"/>
      <c r="H774" s="236"/>
      <c r="I774" s="236"/>
      <c r="J774" s="236"/>
      <c r="K774" s="236"/>
      <c r="L774" s="236"/>
      <c r="M774" s="247">
        <f t="shared" si="90"/>
        <v>0</v>
      </c>
      <c r="N774" s="238"/>
      <c r="O774" s="238"/>
      <c r="P774" s="267"/>
      <c r="Q774" s="239"/>
      <c r="R774" s="214"/>
      <c r="S774" s="273"/>
      <c r="T774" s="270"/>
      <c r="U774" s="215"/>
      <c r="V774" s="65"/>
      <c r="W774" s="65"/>
      <c r="X774" s="65"/>
      <c r="Y774" s="65"/>
      <c r="Z774" s="65"/>
      <c r="AA774" s="65"/>
      <c r="AB774" s="249" t="str">
        <f t="shared" si="91"/>
        <v/>
      </c>
      <c r="AC774" s="65"/>
      <c r="AD774" s="65"/>
      <c r="AE774" s="65"/>
      <c r="AF774" s="250" t="str">
        <f t="shared" si="92"/>
        <v/>
      </c>
      <c r="AG774" s="129"/>
      <c r="AH774" s="129"/>
      <c r="AI774" s="115"/>
    </row>
    <row r="775" spans="1:35" ht="12.75" x14ac:dyDescent="0.25">
      <c r="A775" s="8"/>
      <c r="B775" s="119"/>
      <c r="C775" s="5"/>
      <c r="D775" s="122"/>
      <c r="E775" s="280"/>
      <c r="F775" s="7"/>
      <c r="G775" s="7"/>
      <c r="H775" s="9"/>
      <c r="I775" s="9"/>
      <c r="J775" s="9"/>
      <c r="K775" s="9"/>
      <c r="L775" s="9"/>
      <c r="M775" s="125"/>
      <c r="N775" s="6"/>
      <c r="O775" s="6"/>
      <c r="P775" s="125"/>
      <c r="Q775" s="7"/>
      <c r="R775" s="14"/>
      <c r="S775" s="14"/>
      <c r="Y775" s="5"/>
    </row>
    <row r="776" spans="1:35" ht="12.75" x14ac:dyDescent="0.25">
      <c r="A776" s="8"/>
      <c r="B776" s="119"/>
      <c r="C776" s="5"/>
      <c r="D776" s="122"/>
      <c r="E776" s="280"/>
      <c r="F776" s="7"/>
      <c r="G776" s="7"/>
      <c r="H776" s="9"/>
      <c r="I776" s="9"/>
      <c r="J776" s="9"/>
      <c r="K776" s="9"/>
      <c r="L776" s="9"/>
      <c r="M776" s="125"/>
      <c r="N776" s="6"/>
      <c r="O776" s="6"/>
      <c r="P776" s="125"/>
      <c r="Q776" s="7"/>
      <c r="R776" s="14"/>
      <c r="S776" s="14"/>
      <c r="Y776" s="5"/>
    </row>
    <row r="777" spans="1:35" ht="12.75" x14ac:dyDescent="0.25">
      <c r="A777" s="8"/>
      <c r="B777" s="119"/>
      <c r="C777" s="5"/>
      <c r="D777" s="122"/>
      <c r="E777" s="280"/>
      <c r="F777" s="7"/>
      <c r="G777" s="7"/>
      <c r="H777" s="9"/>
      <c r="I777" s="9"/>
      <c r="J777" s="9"/>
      <c r="K777" s="9"/>
      <c r="L777" s="9"/>
      <c r="M777" s="125"/>
      <c r="N777" s="6"/>
      <c r="O777" s="6"/>
      <c r="P777" s="125"/>
      <c r="Q777" s="7"/>
      <c r="R777" s="14"/>
      <c r="S777" s="14"/>
      <c r="Y777" s="5"/>
    </row>
    <row r="778" spans="1:35" ht="12.75" x14ac:dyDescent="0.25">
      <c r="A778" s="8"/>
      <c r="B778" s="119"/>
      <c r="C778" s="5"/>
      <c r="D778" s="122"/>
      <c r="E778" s="280"/>
      <c r="F778" s="7"/>
      <c r="G778" s="7"/>
      <c r="H778" s="9"/>
      <c r="I778" s="9"/>
      <c r="J778" s="9"/>
      <c r="K778" s="9"/>
      <c r="L778" s="9"/>
      <c r="M778" s="125"/>
      <c r="N778" s="6"/>
      <c r="O778" s="6"/>
      <c r="P778" s="125"/>
      <c r="Q778" s="7"/>
      <c r="R778" s="14"/>
      <c r="S778" s="14"/>
      <c r="Y778" s="5"/>
    </row>
    <row r="779" spans="1:35" ht="12.75" x14ac:dyDescent="0.25">
      <c r="A779" s="8"/>
      <c r="B779" s="119"/>
      <c r="C779" s="5"/>
      <c r="D779" s="122"/>
      <c r="E779" s="280"/>
      <c r="F779" s="7"/>
      <c r="G779" s="7"/>
      <c r="H779" s="9"/>
      <c r="I779" s="9"/>
      <c r="J779" s="9"/>
      <c r="K779" s="9"/>
      <c r="L779" s="9"/>
      <c r="M779" s="125"/>
      <c r="N779" s="6"/>
      <c r="O779" s="6"/>
      <c r="P779" s="125"/>
      <c r="Q779" s="7"/>
      <c r="R779" s="14"/>
      <c r="S779" s="14"/>
      <c r="Y779" s="5"/>
    </row>
    <row r="780" spans="1:35" ht="12.75" x14ac:dyDescent="0.25">
      <c r="A780" s="8"/>
      <c r="B780" s="119"/>
      <c r="C780" s="5"/>
      <c r="D780" s="122"/>
      <c r="E780" s="280"/>
      <c r="F780" s="7"/>
      <c r="G780" s="7"/>
      <c r="H780" s="9"/>
      <c r="I780" s="9"/>
      <c r="J780" s="9"/>
      <c r="K780" s="9"/>
      <c r="L780" s="9"/>
      <c r="M780" s="125"/>
      <c r="N780" s="6"/>
      <c r="O780" s="6"/>
      <c r="P780" s="125"/>
      <c r="Q780" s="7"/>
      <c r="R780" s="14"/>
      <c r="S780" s="14"/>
      <c r="Y780" s="5"/>
    </row>
    <row r="781" spans="1:35" ht="12.75" x14ac:dyDescent="0.25">
      <c r="A781" s="8"/>
      <c r="B781" s="119"/>
      <c r="C781" s="5"/>
      <c r="D781" s="122"/>
      <c r="E781" s="280"/>
      <c r="F781" s="7"/>
      <c r="G781" s="7"/>
      <c r="H781" s="9"/>
      <c r="I781" s="9"/>
      <c r="J781" s="9"/>
      <c r="K781" s="9"/>
      <c r="L781" s="9"/>
      <c r="M781" s="125"/>
      <c r="N781" s="6"/>
      <c r="O781" s="6"/>
      <c r="P781" s="125"/>
      <c r="Q781" s="7"/>
      <c r="R781" s="14"/>
      <c r="S781" s="14"/>
      <c r="Y781" s="5"/>
    </row>
    <row r="782" spans="1:35" ht="12.75" x14ac:dyDescent="0.25">
      <c r="A782" s="8"/>
      <c r="B782" s="119"/>
      <c r="C782" s="5"/>
      <c r="D782" s="122"/>
      <c r="E782" s="280"/>
      <c r="F782" s="7"/>
      <c r="G782" s="7"/>
      <c r="H782" s="9"/>
      <c r="I782" s="9"/>
      <c r="J782" s="9"/>
      <c r="K782" s="9"/>
      <c r="L782" s="9"/>
      <c r="M782" s="125"/>
      <c r="N782" s="6"/>
      <c r="O782" s="6"/>
      <c r="P782" s="125"/>
      <c r="Q782" s="7"/>
      <c r="R782" s="14"/>
      <c r="S782" s="14"/>
      <c r="Y782" s="5"/>
    </row>
    <row r="783" spans="1:35" ht="12.75" x14ac:dyDescent="0.25">
      <c r="A783" s="8"/>
      <c r="B783" s="119"/>
      <c r="C783" s="5"/>
      <c r="D783" s="122"/>
      <c r="E783" s="280"/>
      <c r="F783" s="7"/>
      <c r="G783" s="7"/>
      <c r="H783" s="9"/>
      <c r="I783" s="9"/>
      <c r="J783" s="9"/>
      <c r="K783" s="9"/>
      <c r="L783" s="9"/>
      <c r="M783" s="125"/>
      <c r="N783" s="6"/>
      <c r="O783" s="6"/>
      <c r="P783" s="125"/>
      <c r="Q783" s="7"/>
      <c r="R783" s="14"/>
      <c r="S783" s="14"/>
      <c r="Y783" s="5"/>
    </row>
    <row r="784" spans="1:35" ht="12.75" x14ac:dyDescent="0.25">
      <c r="A784" s="8"/>
      <c r="B784" s="119"/>
      <c r="C784" s="5"/>
      <c r="D784" s="122"/>
      <c r="E784" s="280"/>
      <c r="F784" s="7"/>
      <c r="G784" s="7"/>
      <c r="H784" s="9"/>
      <c r="I784" s="9"/>
      <c r="J784" s="9"/>
      <c r="K784" s="9"/>
      <c r="L784" s="9"/>
      <c r="M784" s="125"/>
      <c r="N784" s="6"/>
      <c r="O784" s="6"/>
      <c r="P784" s="125"/>
      <c r="Q784" s="7"/>
      <c r="R784" s="14"/>
      <c r="S784" s="14"/>
      <c r="Y784" s="5"/>
    </row>
    <row r="785" spans="1:25" ht="12.75" x14ac:dyDescent="0.25">
      <c r="A785" s="8"/>
      <c r="B785" s="119"/>
      <c r="C785" s="5"/>
      <c r="D785" s="122"/>
      <c r="E785" s="280"/>
      <c r="F785" s="7"/>
      <c r="G785" s="7"/>
      <c r="H785" s="9"/>
      <c r="I785" s="9"/>
      <c r="J785" s="9"/>
      <c r="K785" s="9"/>
      <c r="L785" s="9"/>
      <c r="M785" s="125"/>
      <c r="N785" s="6"/>
      <c r="O785" s="6"/>
      <c r="P785" s="125"/>
      <c r="Q785" s="7"/>
      <c r="R785" s="14"/>
      <c r="S785" s="14"/>
      <c r="Y785" s="5"/>
    </row>
    <row r="786" spans="1:25" ht="12.75" x14ac:dyDescent="0.25">
      <c r="A786" s="8"/>
      <c r="B786" s="119"/>
      <c r="C786" s="5"/>
      <c r="D786" s="122"/>
      <c r="E786" s="280"/>
      <c r="F786" s="7"/>
      <c r="G786" s="7"/>
      <c r="H786" s="9"/>
      <c r="I786" s="9"/>
      <c r="J786" s="9"/>
      <c r="K786" s="9"/>
      <c r="L786" s="9"/>
      <c r="M786" s="125"/>
      <c r="N786" s="6"/>
      <c r="O786" s="6"/>
      <c r="P786" s="125"/>
      <c r="Q786" s="7"/>
      <c r="R786" s="14"/>
      <c r="S786" s="14"/>
      <c r="Y786" s="5"/>
    </row>
    <row r="787" spans="1:25" ht="12.75" x14ac:dyDescent="0.25">
      <c r="A787" s="8"/>
      <c r="B787" s="119"/>
      <c r="C787" s="5"/>
      <c r="D787" s="122"/>
      <c r="E787" s="280"/>
      <c r="F787" s="7"/>
      <c r="G787" s="7"/>
      <c r="H787" s="9"/>
      <c r="I787" s="9"/>
      <c r="J787" s="9"/>
      <c r="K787" s="9"/>
      <c r="L787" s="9"/>
      <c r="M787" s="125"/>
      <c r="N787" s="6"/>
      <c r="O787" s="6"/>
      <c r="P787" s="125"/>
      <c r="Q787" s="7"/>
      <c r="R787" s="14"/>
      <c r="S787" s="14"/>
      <c r="Y787" s="5"/>
    </row>
    <row r="788" spans="1:25" ht="12.75" x14ac:dyDescent="0.25">
      <c r="A788" s="8"/>
      <c r="B788" s="119"/>
      <c r="C788" s="5"/>
      <c r="D788" s="122"/>
      <c r="E788" s="280"/>
      <c r="F788" s="7"/>
      <c r="G788" s="7"/>
      <c r="H788" s="9"/>
      <c r="I788" s="9"/>
      <c r="J788" s="9"/>
      <c r="K788" s="9"/>
      <c r="L788" s="9"/>
      <c r="M788" s="125"/>
      <c r="N788" s="6"/>
      <c r="O788" s="6"/>
      <c r="P788" s="125"/>
      <c r="Q788" s="7"/>
      <c r="R788" s="14"/>
      <c r="S788" s="14"/>
      <c r="Y788" s="5"/>
    </row>
    <row r="789" spans="1:25" ht="12.75" x14ac:dyDescent="0.25">
      <c r="A789" s="8"/>
      <c r="B789" s="119"/>
      <c r="C789" s="5"/>
      <c r="D789" s="122"/>
      <c r="E789" s="280"/>
      <c r="F789" s="7"/>
      <c r="G789" s="7"/>
      <c r="H789" s="9"/>
      <c r="I789" s="9"/>
      <c r="J789" s="9"/>
      <c r="K789" s="9"/>
      <c r="L789" s="9"/>
      <c r="M789" s="125"/>
      <c r="N789" s="6"/>
      <c r="O789" s="6"/>
      <c r="P789" s="125"/>
      <c r="Q789" s="7"/>
      <c r="R789" s="14"/>
      <c r="S789" s="14"/>
      <c r="Y789" s="5"/>
    </row>
    <row r="790" spans="1:25" ht="12.75" x14ac:dyDescent="0.25">
      <c r="A790" s="8"/>
      <c r="B790" s="119"/>
      <c r="C790" s="5"/>
      <c r="D790" s="122"/>
      <c r="E790" s="280"/>
      <c r="F790" s="7"/>
      <c r="G790" s="7"/>
      <c r="H790" s="9"/>
      <c r="I790" s="9"/>
      <c r="J790" s="9"/>
      <c r="K790" s="9"/>
      <c r="L790" s="9"/>
      <c r="M790" s="125"/>
      <c r="N790" s="6"/>
      <c r="O790" s="6"/>
      <c r="P790" s="125"/>
      <c r="Q790" s="7"/>
      <c r="R790" s="14"/>
      <c r="S790" s="14"/>
      <c r="Y790" s="5"/>
    </row>
    <row r="791" spans="1:25" ht="12.75" x14ac:dyDescent="0.25">
      <c r="A791" s="8"/>
      <c r="B791" s="119"/>
      <c r="C791" s="5"/>
      <c r="D791" s="122"/>
      <c r="E791" s="280"/>
      <c r="F791" s="7"/>
      <c r="G791" s="7"/>
      <c r="H791" s="9"/>
      <c r="I791" s="9"/>
      <c r="J791" s="9"/>
      <c r="K791" s="9"/>
      <c r="L791" s="9"/>
      <c r="M791" s="125"/>
      <c r="N791" s="6"/>
      <c r="O791" s="6"/>
      <c r="P791" s="125"/>
      <c r="Q791" s="7"/>
      <c r="R791" s="14"/>
      <c r="S791" s="14"/>
      <c r="Y791" s="5"/>
    </row>
    <row r="792" spans="1:25" ht="12.75" x14ac:dyDescent="0.25">
      <c r="A792" s="8"/>
      <c r="B792" s="119"/>
      <c r="C792" s="5"/>
      <c r="D792" s="122"/>
      <c r="E792" s="280"/>
      <c r="F792" s="7"/>
      <c r="G792" s="7"/>
      <c r="H792" s="9"/>
      <c r="I792" s="9"/>
      <c r="J792" s="9"/>
      <c r="K792" s="9"/>
      <c r="L792" s="9"/>
      <c r="M792" s="125"/>
      <c r="N792" s="6"/>
      <c r="O792" s="6"/>
      <c r="P792" s="125"/>
      <c r="Q792" s="7"/>
      <c r="R792" s="14"/>
      <c r="S792" s="14"/>
      <c r="Y792" s="5"/>
    </row>
    <row r="793" spans="1:25" ht="12.75" x14ac:dyDescent="0.25">
      <c r="A793" s="8"/>
      <c r="B793" s="119"/>
      <c r="C793" s="5"/>
      <c r="D793" s="122"/>
      <c r="E793" s="280"/>
      <c r="F793" s="7"/>
      <c r="G793" s="7"/>
      <c r="H793" s="9"/>
      <c r="I793" s="9"/>
      <c r="J793" s="9"/>
      <c r="K793" s="9"/>
      <c r="L793" s="9"/>
      <c r="M793" s="125"/>
      <c r="N793" s="6"/>
      <c r="O793" s="6"/>
      <c r="P793" s="125"/>
      <c r="Q793" s="7"/>
      <c r="R793" s="14"/>
      <c r="S793" s="14"/>
      <c r="Y793" s="5"/>
    </row>
    <row r="794" spans="1:25" ht="12.75" x14ac:dyDescent="0.25">
      <c r="A794" s="8"/>
      <c r="B794" s="119"/>
      <c r="C794" s="5"/>
      <c r="D794" s="122"/>
      <c r="E794" s="280"/>
      <c r="F794" s="7"/>
      <c r="G794" s="7"/>
      <c r="H794" s="9"/>
      <c r="I794" s="9"/>
      <c r="J794" s="9"/>
      <c r="K794" s="9"/>
      <c r="L794" s="9"/>
      <c r="M794" s="125"/>
      <c r="N794" s="6"/>
      <c r="O794" s="6"/>
      <c r="P794" s="125"/>
      <c r="Q794" s="7"/>
      <c r="R794" s="14"/>
      <c r="S794" s="14"/>
      <c r="Y794" s="5"/>
    </row>
    <row r="795" spans="1:25" ht="12.75" x14ac:dyDescent="0.25">
      <c r="A795" s="8"/>
      <c r="B795" s="119"/>
      <c r="C795" s="5"/>
      <c r="D795" s="122"/>
      <c r="E795" s="280"/>
      <c r="F795" s="7"/>
      <c r="G795" s="7"/>
      <c r="H795" s="9"/>
      <c r="I795" s="9"/>
      <c r="J795" s="9"/>
      <c r="K795" s="9"/>
      <c r="L795" s="9"/>
      <c r="M795" s="125"/>
      <c r="N795" s="6"/>
      <c r="O795" s="6"/>
      <c r="P795" s="125"/>
      <c r="Q795" s="7"/>
      <c r="R795" s="14"/>
      <c r="S795" s="14"/>
      <c r="Y795" s="5"/>
    </row>
    <row r="796" spans="1:25" ht="12.75" x14ac:dyDescent="0.25">
      <c r="A796" s="8"/>
      <c r="B796" s="119"/>
      <c r="C796" s="5"/>
      <c r="D796" s="122"/>
      <c r="E796" s="280"/>
      <c r="F796" s="7"/>
      <c r="G796" s="7"/>
      <c r="H796" s="9"/>
      <c r="I796" s="9"/>
      <c r="J796" s="9"/>
      <c r="K796" s="9"/>
      <c r="L796" s="9"/>
      <c r="M796" s="125"/>
      <c r="N796" s="6"/>
      <c r="O796" s="6"/>
      <c r="P796" s="125"/>
      <c r="Q796" s="7"/>
      <c r="R796" s="14"/>
      <c r="S796" s="14"/>
      <c r="Y796" s="5"/>
    </row>
    <row r="797" spans="1:25" ht="12.75" x14ac:dyDescent="0.25">
      <c r="A797" s="8"/>
      <c r="B797" s="119"/>
      <c r="C797" s="5"/>
      <c r="D797" s="122"/>
      <c r="E797" s="280"/>
      <c r="F797" s="7"/>
      <c r="G797" s="7"/>
      <c r="H797" s="9"/>
      <c r="I797" s="9"/>
      <c r="J797" s="9"/>
      <c r="K797" s="9"/>
      <c r="L797" s="9"/>
      <c r="M797" s="125"/>
      <c r="N797" s="6"/>
      <c r="O797" s="6"/>
      <c r="P797" s="125"/>
      <c r="Q797" s="7"/>
      <c r="R797" s="14"/>
      <c r="S797" s="14"/>
      <c r="Y797" s="5"/>
    </row>
    <row r="798" spans="1:25" ht="12.75" x14ac:dyDescent="0.25">
      <c r="A798" s="8"/>
      <c r="B798" s="119"/>
      <c r="C798" s="5"/>
      <c r="D798" s="122"/>
      <c r="E798" s="280"/>
      <c r="F798" s="7"/>
      <c r="G798" s="7"/>
      <c r="H798" s="9"/>
      <c r="I798" s="9"/>
      <c r="J798" s="9"/>
      <c r="K798" s="9"/>
      <c r="L798" s="9"/>
      <c r="M798" s="125"/>
      <c r="N798" s="6"/>
      <c r="O798" s="6"/>
      <c r="P798" s="125"/>
      <c r="Q798" s="7"/>
      <c r="R798" s="14"/>
      <c r="S798" s="14"/>
      <c r="Y798" s="5"/>
    </row>
    <row r="799" spans="1:25" ht="12.75" x14ac:dyDescent="0.25">
      <c r="A799" s="8"/>
      <c r="B799" s="119"/>
      <c r="C799" s="5"/>
      <c r="D799" s="122"/>
      <c r="E799" s="280"/>
      <c r="F799" s="7"/>
      <c r="G799" s="7"/>
      <c r="H799" s="9"/>
      <c r="I799" s="9"/>
      <c r="J799" s="9"/>
      <c r="K799" s="9"/>
      <c r="L799" s="9"/>
      <c r="M799" s="125"/>
      <c r="N799" s="6"/>
      <c r="O799" s="6"/>
      <c r="P799" s="125"/>
      <c r="Q799" s="7"/>
      <c r="R799" s="14"/>
      <c r="S799" s="14"/>
      <c r="Y799" s="5"/>
    </row>
    <row r="800" spans="1:25" ht="12.75" x14ac:dyDescent="0.25">
      <c r="A800" s="8"/>
      <c r="B800" s="119"/>
      <c r="C800" s="5"/>
      <c r="D800" s="122"/>
      <c r="E800" s="280"/>
      <c r="F800" s="7"/>
      <c r="G800" s="7"/>
      <c r="H800" s="9"/>
      <c r="I800" s="9"/>
      <c r="J800" s="9"/>
      <c r="K800" s="9"/>
      <c r="L800" s="9"/>
      <c r="M800" s="125"/>
      <c r="N800" s="6"/>
      <c r="O800" s="6"/>
      <c r="P800" s="125"/>
      <c r="Q800" s="7"/>
      <c r="R800" s="14"/>
      <c r="S800" s="14"/>
      <c r="Y800" s="5"/>
    </row>
    <row r="801" spans="1:25" ht="12.75" x14ac:dyDescent="0.25">
      <c r="A801" s="8"/>
      <c r="B801" s="119"/>
      <c r="C801" s="5"/>
      <c r="D801" s="122"/>
      <c r="E801" s="280"/>
      <c r="F801" s="7"/>
      <c r="G801" s="7"/>
      <c r="H801" s="9"/>
      <c r="I801" s="9"/>
      <c r="J801" s="9"/>
      <c r="K801" s="9"/>
      <c r="L801" s="9"/>
      <c r="M801" s="125"/>
      <c r="N801" s="6"/>
      <c r="O801" s="6"/>
      <c r="P801" s="125"/>
      <c r="Q801" s="7"/>
      <c r="R801" s="14"/>
      <c r="S801" s="14"/>
      <c r="Y801" s="5"/>
    </row>
    <row r="802" spans="1:25" ht="12.75" x14ac:dyDescent="0.25">
      <c r="A802" s="8"/>
      <c r="B802" s="119"/>
      <c r="C802" s="5"/>
      <c r="D802" s="122"/>
      <c r="E802" s="280"/>
      <c r="F802" s="7"/>
      <c r="G802" s="7"/>
      <c r="H802" s="9"/>
      <c r="I802" s="9"/>
      <c r="J802" s="9"/>
      <c r="K802" s="9"/>
      <c r="L802" s="9"/>
      <c r="M802" s="125"/>
      <c r="N802" s="6"/>
      <c r="O802" s="6"/>
      <c r="P802" s="125"/>
      <c r="Q802" s="7"/>
      <c r="R802" s="14"/>
      <c r="S802" s="14"/>
      <c r="Y802" s="5"/>
    </row>
    <row r="803" spans="1:25" ht="12.75" x14ac:dyDescent="0.25">
      <c r="A803" s="8"/>
      <c r="B803" s="119"/>
      <c r="C803" s="5"/>
      <c r="D803" s="122"/>
      <c r="E803" s="280"/>
      <c r="F803" s="7"/>
      <c r="G803" s="7"/>
      <c r="H803" s="9"/>
      <c r="I803" s="9"/>
      <c r="J803" s="9"/>
      <c r="K803" s="9"/>
      <c r="L803" s="9"/>
      <c r="M803" s="125"/>
      <c r="N803" s="6"/>
      <c r="O803" s="6"/>
      <c r="P803" s="125"/>
      <c r="Q803" s="7"/>
      <c r="R803" s="14"/>
      <c r="S803" s="14"/>
      <c r="Y803" s="5"/>
    </row>
    <row r="804" spans="1:25" ht="12.75" x14ac:dyDescent="0.25">
      <c r="A804" s="8"/>
      <c r="B804" s="119"/>
      <c r="C804" s="5"/>
      <c r="D804" s="122"/>
      <c r="E804" s="280"/>
      <c r="F804" s="7"/>
      <c r="G804" s="7"/>
      <c r="H804" s="9"/>
      <c r="I804" s="9"/>
      <c r="J804" s="9"/>
      <c r="K804" s="9"/>
      <c r="L804" s="9"/>
      <c r="M804" s="125"/>
      <c r="N804" s="6"/>
      <c r="O804" s="6"/>
      <c r="P804" s="125"/>
      <c r="Q804" s="7"/>
      <c r="R804" s="14"/>
      <c r="S804" s="14"/>
      <c r="Y804" s="5"/>
    </row>
    <row r="805" spans="1:25" ht="12.75" x14ac:dyDescent="0.25">
      <c r="A805" s="8"/>
      <c r="B805" s="119"/>
      <c r="C805" s="5"/>
      <c r="D805" s="122"/>
      <c r="E805" s="280"/>
      <c r="F805" s="7"/>
      <c r="G805" s="7"/>
      <c r="H805" s="9"/>
      <c r="I805" s="9"/>
      <c r="J805" s="9"/>
      <c r="K805" s="9"/>
      <c r="L805" s="9"/>
      <c r="M805" s="125"/>
      <c r="N805" s="6"/>
      <c r="O805" s="6"/>
      <c r="P805" s="125"/>
      <c r="Q805" s="7"/>
      <c r="R805" s="14"/>
      <c r="S805" s="14"/>
      <c r="Y805" s="5"/>
    </row>
    <row r="806" spans="1:25" ht="12.75" x14ac:dyDescent="0.25">
      <c r="A806" s="8"/>
      <c r="B806" s="119"/>
      <c r="C806" s="5"/>
      <c r="D806" s="122"/>
      <c r="E806" s="280"/>
      <c r="F806" s="7"/>
      <c r="G806" s="7"/>
      <c r="H806" s="9"/>
      <c r="I806" s="9"/>
      <c r="J806" s="9"/>
      <c r="K806" s="9"/>
      <c r="L806" s="9"/>
      <c r="M806" s="125"/>
      <c r="N806" s="6"/>
      <c r="O806" s="6"/>
      <c r="P806" s="125"/>
      <c r="Q806" s="7"/>
      <c r="R806" s="14"/>
      <c r="S806" s="14"/>
      <c r="Y806" s="5"/>
    </row>
    <row r="807" spans="1:25" ht="12.75" x14ac:dyDescent="0.25">
      <c r="A807" s="8"/>
      <c r="B807" s="119"/>
      <c r="C807" s="5"/>
      <c r="D807" s="122"/>
      <c r="E807" s="280"/>
      <c r="F807" s="7"/>
      <c r="G807" s="7"/>
      <c r="H807" s="9"/>
      <c r="I807" s="9"/>
      <c r="J807" s="9"/>
      <c r="K807" s="9"/>
      <c r="L807" s="9"/>
      <c r="M807" s="125"/>
      <c r="N807" s="6"/>
      <c r="O807" s="6"/>
      <c r="P807" s="125"/>
      <c r="Q807" s="7"/>
      <c r="R807" s="14"/>
      <c r="S807" s="14"/>
      <c r="Y807" s="5"/>
    </row>
    <row r="808" spans="1:25" ht="12.75" x14ac:dyDescent="0.25">
      <c r="A808" s="8"/>
      <c r="B808" s="119"/>
      <c r="C808" s="5"/>
      <c r="D808" s="122"/>
      <c r="E808" s="280"/>
      <c r="F808" s="7"/>
      <c r="G808" s="7"/>
      <c r="H808" s="9"/>
      <c r="I808" s="9"/>
      <c r="J808" s="9"/>
      <c r="K808" s="9"/>
      <c r="L808" s="9"/>
      <c r="M808" s="125"/>
      <c r="N808" s="6"/>
      <c r="O808" s="6"/>
      <c r="P808" s="125"/>
      <c r="Q808" s="7"/>
      <c r="R808" s="14"/>
      <c r="S808" s="14"/>
      <c r="Y808" s="5"/>
    </row>
    <row r="809" spans="1:25" ht="12.75" x14ac:dyDescent="0.25">
      <c r="A809" s="8"/>
      <c r="B809" s="119"/>
      <c r="C809" s="5"/>
      <c r="D809" s="122"/>
      <c r="E809" s="280"/>
      <c r="F809" s="7"/>
      <c r="G809" s="7"/>
      <c r="H809" s="9"/>
      <c r="I809" s="9"/>
      <c r="J809" s="9"/>
      <c r="K809" s="9"/>
      <c r="L809" s="9"/>
      <c r="M809" s="125"/>
      <c r="N809" s="6"/>
      <c r="O809" s="6"/>
      <c r="P809" s="125"/>
      <c r="Q809" s="7"/>
      <c r="R809" s="14"/>
      <c r="S809" s="14"/>
      <c r="Y809" s="5"/>
    </row>
    <row r="810" spans="1:25" ht="12.75" x14ac:dyDescent="0.25">
      <c r="A810" s="8"/>
      <c r="B810" s="119"/>
      <c r="C810" s="5"/>
      <c r="D810" s="122"/>
      <c r="E810" s="280"/>
      <c r="F810" s="7"/>
      <c r="G810" s="7"/>
      <c r="H810" s="9"/>
      <c r="I810" s="9"/>
      <c r="J810" s="9"/>
      <c r="K810" s="9"/>
      <c r="L810" s="9"/>
      <c r="M810" s="125"/>
      <c r="N810" s="6"/>
      <c r="O810" s="6"/>
      <c r="P810" s="125"/>
      <c r="Q810" s="7"/>
      <c r="R810" s="14"/>
      <c r="S810" s="14"/>
      <c r="Y810" s="5"/>
    </row>
    <row r="811" spans="1:25" ht="12.75" x14ac:dyDescent="0.25">
      <c r="A811" s="8"/>
      <c r="B811" s="119"/>
      <c r="C811" s="5"/>
      <c r="D811" s="122"/>
      <c r="E811" s="280"/>
      <c r="F811" s="7"/>
      <c r="G811" s="7"/>
      <c r="H811" s="9"/>
      <c r="I811" s="9"/>
      <c r="J811" s="9"/>
      <c r="K811" s="9"/>
      <c r="L811" s="9"/>
      <c r="M811" s="125"/>
      <c r="N811" s="6"/>
      <c r="O811" s="6"/>
      <c r="P811" s="125"/>
      <c r="Q811" s="7"/>
      <c r="R811" s="14"/>
      <c r="S811" s="14"/>
      <c r="Y811" s="5"/>
    </row>
    <row r="812" spans="1:25" ht="12.75" x14ac:dyDescent="0.25">
      <c r="A812" s="8"/>
      <c r="B812" s="119"/>
      <c r="C812" s="5"/>
      <c r="D812" s="122"/>
      <c r="E812" s="280"/>
      <c r="F812" s="7"/>
      <c r="G812" s="7"/>
      <c r="H812" s="9"/>
      <c r="I812" s="9"/>
      <c r="J812" s="9"/>
      <c r="K812" s="9"/>
      <c r="L812" s="9"/>
      <c r="M812" s="125"/>
      <c r="N812" s="6"/>
      <c r="O812" s="6"/>
      <c r="P812" s="125"/>
      <c r="Q812" s="7"/>
      <c r="R812" s="14"/>
      <c r="S812" s="14"/>
      <c r="Y812" s="5"/>
    </row>
    <row r="813" spans="1:25" ht="12.75" x14ac:dyDescent="0.25">
      <c r="A813" s="8"/>
      <c r="B813" s="119"/>
      <c r="C813" s="5"/>
      <c r="D813" s="122"/>
      <c r="E813" s="280"/>
      <c r="F813" s="7"/>
      <c r="G813" s="7"/>
      <c r="H813" s="9"/>
      <c r="I813" s="9"/>
      <c r="J813" s="9"/>
      <c r="K813" s="9"/>
      <c r="L813" s="9"/>
      <c r="M813" s="125"/>
      <c r="N813" s="6"/>
      <c r="O813" s="6"/>
      <c r="P813" s="125"/>
      <c r="Q813" s="7"/>
      <c r="R813" s="14"/>
      <c r="S813" s="14"/>
      <c r="Y813" s="5"/>
    </row>
    <row r="814" spans="1:25" ht="12.75" x14ac:dyDescent="0.25">
      <c r="A814" s="8"/>
      <c r="B814" s="119"/>
      <c r="C814" s="5"/>
      <c r="D814" s="122"/>
      <c r="E814" s="280"/>
      <c r="F814" s="7"/>
      <c r="G814" s="7"/>
      <c r="H814" s="9"/>
      <c r="I814" s="9"/>
      <c r="J814" s="9"/>
      <c r="K814" s="9"/>
      <c r="L814" s="9"/>
      <c r="M814" s="125"/>
      <c r="N814" s="6"/>
      <c r="O814" s="6"/>
      <c r="P814" s="125"/>
      <c r="Q814" s="7"/>
      <c r="R814" s="14"/>
      <c r="S814" s="14"/>
      <c r="Y814" s="5"/>
    </row>
    <row r="815" spans="1:25" ht="12.75" x14ac:dyDescent="0.25">
      <c r="A815" s="8"/>
      <c r="B815" s="119"/>
      <c r="C815" s="5"/>
      <c r="D815" s="122"/>
      <c r="E815" s="280"/>
      <c r="F815" s="7"/>
      <c r="G815" s="7"/>
      <c r="H815" s="9"/>
      <c r="I815" s="9"/>
      <c r="J815" s="9"/>
      <c r="K815" s="9"/>
      <c r="L815" s="9"/>
      <c r="M815" s="125"/>
      <c r="N815" s="6"/>
      <c r="O815" s="6"/>
      <c r="P815" s="125"/>
      <c r="Q815" s="7"/>
      <c r="R815" s="14"/>
      <c r="S815" s="14"/>
      <c r="Y815" s="5"/>
    </row>
    <row r="816" spans="1:25" ht="12.75" x14ac:dyDescent="0.25">
      <c r="A816" s="8"/>
      <c r="B816" s="119"/>
      <c r="C816" s="5"/>
      <c r="D816" s="122"/>
      <c r="E816" s="280"/>
      <c r="F816" s="7"/>
      <c r="G816" s="7"/>
      <c r="H816" s="9"/>
      <c r="I816" s="9"/>
      <c r="J816" s="9"/>
      <c r="K816" s="9"/>
      <c r="L816" s="9"/>
      <c r="M816" s="125"/>
      <c r="N816" s="6"/>
      <c r="O816" s="6"/>
      <c r="P816" s="125"/>
      <c r="Q816" s="7"/>
      <c r="R816" s="14"/>
      <c r="S816" s="14"/>
      <c r="Y816" s="5"/>
    </row>
    <row r="817" spans="1:25" ht="12.75" x14ac:dyDescent="0.25">
      <c r="A817" s="8"/>
      <c r="B817" s="119"/>
      <c r="C817" s="5"/>
      <c r="D817" s="122"/>
      <c r="E817" s="280"/>
      <c r="F817" s="7"/>
      <c r="G817" s="7"/>
      <c r="H817" s="9"/>
      <c r="I817" s="9"/>
      <c r="J817" s="9"/>
      <c r="K817" s="9"/>
      <c r="L817" s="9"/>
      <c r="M817" s="125"/>
      <c r="N817" s="6"/>
      <c r="O817" s="6"/>
      <c r="P817" s="125"/>
      <c r="Q817" s="7"/>
      <c r="R817" s="14"/>
      <c r="S817" s="14"/>
      <c r="Y817" s="5"/>
    </row>
    <row r="818" spans="1:25" ht="12.75" x14ac:dyDescent="0.25">
      <c r="A818" s="8"/>
      <c r="B818" s="119"/>
      <c r="C818" s="5"/>
      <c r="D818" s="122"/>
      <c r="E818" s="280"/>
      <c r="F818" s="7"/>
      <c r="G818" s="7"/>
      <c r="H818" s="9"/>
      <c r="I818" s="9"/>
      <c r="J818" s="9"/>
      <c r="K818" s="9"/>
      <c r="L818" s="9"/>
      <c r="M818" s="125"/>
      <c r="N818" s="6"/>
      <c r="O818" s="6"/>
      <c r="P818" s="125"/>
      <c r="Q818" s="7"/>
      <c r="R818" s="14"/>
      <c r="S818" s="14"/>
      <c r="Y818" s="5"/>
    </row>
    <row r="819" spans="1:25" ht="12.75" x14ac:dyDescent="0.25">
      <c r="A819" s="8"/>
      <c r="B819" s="119"/>
      <c r="C819" s="5"/>
      <c r="D819" s="122"/>
      <c r="E819" s="280"/>
      <c r="F819" s="7"/>
      <c r="G819" s="7"/>
      <c r="H819" s="9"/>
      <c r="I819" s="9"/>
      <c r="J819" s="9"/>
      <c r="K819" s="9"/>
      <c r="L819" s="9"/>
      <c r="M819" s="125"/>
      <c r="N819" s="6"/>
      <c r="O819" s="6"/>
      <c r="P819" s="125"/>
      <c r="Q819" s="7"/>
      <c r="R819" s="14"/>
      <c r="S819" s="14"/>
      <c r="Y819" s="5"/>
    </row>
    <row r="820" spans="1:25" ht="12.75" x14ac:dyDescent="0.25">
      <c r="A820" s="8"/>
      <c r="B820" s="119"/>
      <c r="C820" s="5"/>
      <c r="D820" s="122"/>
      <c r="E820" s="280"/>
      <c r="F820" s="7"/>
      <c r="G820" s="7"/>
      <c r="H820" s="9"/>
      <c r="I820" s="9"/>
      <c r="J820" s="9"/>
      <c r="K820" s="9"/>
      <c r="L820" s="9"/>
      <c r="M820" s="125"/>
      <c r="N820" s="6"/>
      <c r="O820" s="6"/>
      <c r="P820" s="125"/>
      <c r="Q820" s="7"/>
      <c r="R820" s="14"/>
      <c r="S820" s="14"/>
      <c r="Y820" s="5"/>
    </row>
    <row r="821" spans="1:25" ht="12.75" x14ac:dyDescent="0.25">
      <c r="A821" s="8"/>
      <c r="B821" s="119"/>
      <c r="C821" s="5"/>
      <c r="D821" s="122"/>
      <c r="E821" s="280"/>
      <c r="F821" s="7"/>
      <c r="G821" s="7"/>
      <c r="H821" s="9"/>
      <c r="I821" s="9"/>
      <c r="J821" s="9"/>
      <c r="K821" s="9"/>
      <c r="L821" s="9"/>
      <c r="M821" s="125"/>
      <c r="N821" s="6"/>
      <c r="O821" s="6"/>
      <c r="P821" s="125"/>
      <c r="Q821" s="7"/>
      <c r="R821" s="14"/>
      <c r="S821" s="14"/>
      <c r="Y821" s="5"/>
    </row>
    <row r="822" spans="1:25" ht="12.75" x14ac:dyDescent="0.25">
      <c r="A822" s="8"/>
      <c r="B822" s="119"/>
      <c r="C822" s="5"/>
      <c r="D822" s="122"/>
      <c r="E822" s="280"/>
      <c r="F822" s="7"/>
      <c r="G822" s="7"/>
      <c r="H822" s="9"/>
      <c r="I822" s="9"/>
      <c r="J822" s="9"/>
      <c r="K822" s="9"/>
      <c r="L822" s="9"/>
      <c r="M822" s="125"/>
      <c r="N822" s="6"/>
      <c r="O822" s="6"/>
      <c r="P822" s="125"/>
      <c r="Q822" s="7"/>
      <c r="R822" s="14"/>
      <c r="S822" s="14"/>
      <c r="Y822" s="5"/>
    </row>
    <row r="823" spans="1:25" ht="12.75" x14ac:dyDescent="0.25">
      <c r="A823" s="8"/>
      <c r="B823" s="119"/>
      <c r="C823" s="5"/>
      <c r="D823" s="122"/>
      <c r="E823" s="280"/>
      <c r="F823" s="7"/>
      <c r="G823" s="7"/>
      <c r="H823" s="9"/>
      <c r="I823" s="9"/>
      <c r="J823" s="9"/>
      <c r="K823" s="9"/>
      <c r="L823" s="9"/>
      <c r="M823" s="125"/>
      <c r="N823" s="6"/>
      <c r="O823" s="6"/>
      <c r="P823" s="125"/>
      <c r="Q823" s="7"/>
      <c r="R823" s="14"/>
      <c r="S823" s="14"/>
      <c r="Y823" s="5"/>
    </row>
    <row r="824" spans="1:25" ht="12.75" x14ac:dyDescent="0.25">
      <c r="A824" s="8"/>
      <c r="B824" s="119"/>
      <c r="C824" s="5"/>
      <c r="D824" s="122"/>
      <c r="E824" s="280"/>
      <c r="F824" s="7"/>
      <c r="G824" s="7"/>
      <c r="H824" s="9"/>
      <c r="I824" s="9"/>
      <c r="J824" s="9"/>
      <c r="K824" s="9"/>
      <c r="L824" s="9"/>
      <c r="M824" s="125"/>
      <c r="N824" s="6"/>
      <c r="O824" s="6"/>
      <c r="P824" s="125"/>
      <c r="Q824" s="7"/>
      <c r="R824" s="14"/>
      <c r="S824" s="14"/>
      <c r="Y824" s="5"/>
    </row>
    <row r="825" spans="1:25" ht="12.75" x14ac:dyDescent="0.25">
      <c r="A825" s="8"/>
      <c r="B825" s="119"/>
      <c r="C825" s="5"/>
      <c r="D825" s="122"/>
      <c r="E825" s="280"/>
      <c r="F825" s="7"/>
      <c r="G825" s="7"/>
      <c r="H825" s="9"/>
      <c r="I825" s="9"/>
      <c r="J825" s="9"/>
      <c r="K825" s="9"/>
      <c r="L825" s="9"/>
      <c r="M825" s="125"/>
      <c r="N825" s="6"/>
      <c r="O825" s="6"/>
      <c r="P825" s="125"/>
      <c r="Q825" s="7"/>
      <c r="R825" s="14"/>
      <c r="S825" s="14"/>
      <c r="Y825" s="5"/>
    </row>
    <row r="826" spans="1:25" ht="12.75" x14ac:dyDescent="0.25">
      <c r="A826" s="8"/>
      <c r="B826" s="119"/>
      <c r="C826" s="5"/>
      <c r="D826" s="122"/>
      <c r="E826" s="280"/>
      <c r="F826" s="7"/>
      <c r="G826" s="7"/>
      <c r="H826" s="9"/>
      <c r="I826" s="9"/>
      <c r="J826" s="9"/>
      <c r="K826" s="9"/>
      <c r="L826" s="9"/>
      <c r="M826" s="125"/>
      <c r="N826" s="6"/>
      <c r="O826" s="6"/>
      <c r="P826" s="125"/>
      <c r="Q826" s="7"/>
      <c r="R826" s="14"/>
      <c r="S826" s="14"/>
      <c r="Y826" s="5"/>
    </row>
    <row r="827" spans="1:25" ht="12.75" x14ac:dyDescent="0.25">
      <c r="A827" s="8"/>
      <c r="B827" s="119"/>
      <c r="C827" s="5"/>
      <c r="D827" s="122"/>
      <c r="E827" s="280"/>
      <c r="F827" s="7"/>
      <c r="G827" s="7"/>
      <c r="H827" s="9"/>
      <c r="I827" s="9"/>
      <c r="J827" s="9"/>
      <c r="K827" s="9"/>
      <c r="L827" s="9"/>
      <c r="M827" s="125"/>
      <c r="N827" s="6"/>
      <c r="O827" s="6"/>
      <c r="P827" s="125"/>
      <c r="Q827" s="7"/>
      <c r="R827" s="14"/>
      <c r="S827" s="14"/>
      <c r="Y827" s="5"/>
    </row>
    <row r="828" spans="1:25" ht="12.75" x14ac:dyDescent="0.25">
      <c r="A828" s="8"/>
      <c r="B828" s="119"/>
      <c r="C828" s="5"/>
      <c r="D828" s="122"/>
      <c r="E828" s="280"/>
      <c r="F828" s="7"/>
      <c r="G828" s="7"/>
      <c r="H828" s="9"/>
      <c r="I828" s="9"/>
      <c r="J828" s="9"/>
      <c r="K828" s="9"/>
      <c r="L828" s="9"/>
      <c r="M828" s="125"/>
      <c r="N828" s="6"/>
      <c r="O828" s="6"/>
      <c r="P828" s="125"/>
      <c r="Q828" s="7"/>
      <c r="R828" s="14"/>
      <c r="S828" s="14"/>
      <c r="Y828" s="5"/>
    </row>
    <row r="829" spans="1:25" ht="12.75" x14ac:dyDescent="0.25">
      <c r="A829" s="8"/>
      <c r="B829" s="119"/>
      <c r="C829" s="5"/>
      <c r="D829" s="122"/>
      <c r="E829" s="280"/>
      <c r="F829" s="7"/>
      <c r="G829" s="7"/>
      <c r="H829" s="9"/>
      <c r="I829" s="9"/>
      <c r="J829" s="9"/>
      <c r="K829" s="9"/>
      <c r="L829" s="9"/>
      <c r="M829" s="125"/>
      <c r="N829" s="6"/>
      <c r="O829" s="6"/>
      <c r="P829" s="125"/>
      <c r="Q829" s="7"/>
      <c r="R829" s="14"/>
      <c r="S829" s="14"/>
      <c r="Y829" s="5"/>
    </row>
    <row r="830" spans="1:25" ht="12.75" x14ac:dyDescent="0.25">
      <c r="A830" s="8"/>
      <c r="B830" s="119"/>
      <c r="C830" s="5"/>
      <c r="D830" s="122"/>
      <c r="E830" s="280"/>
      <c r="F830" s="7"/>
      <c r="G830" s="7"/>
      <c r="H830" s="9"/>
      <c r="I830" s="9"/>
      <c r="J830" s="9"/>
      <c r="K830" s="9"/>
      <c r="L830" s="9"/>
      <c r="M830" s="125"/>
      <c r="N830" s="6"/>
      <c r="O830" s="6"/>
      <c r="P830" s="125"/>
      <c r="Q830" s="7"/>
      <c r="R830" s="14"/>
      <c r="S830" s="14"/>
      <c r="Y830" s="5"/>
    </row>
    <row r="831" spans="1:25" ht="12.75" x14ac:dyDescent="0.25">
      <c r="A831" s="8"/>
      <c r="B831" s="119"/>
      <c r="C831" s="5"/>
      <c r="D831" s="122"/>
      <c r="E831" s="280"/>
      <c r="F831" s="7"/>
      <c r="G831" s="7"/>
      <c r="H831" s="9"/>
      <c r="I831" s="9"/>
      <c r="J831" s="9"/>
      <c r="K831" s="9"/>
      <c r="L831" s="9"/>
      <c r="M831" s="125"/>
      <c r="N831" s="6"/>
      <c r="O831" s="6"/>
      <c r="P831" s="125"/>
      <c r="Q831" s="7"/>
      <c r="R831" s="14"/>
      <c r="S831" s="14"/>
      <c r="Y831" s="5"/>
    </row>
    <row r="832" spans="1:25" ht="12.75" x14ac:dyDescent="0.25">
      <c r="A832" s="8"/>
      <c r="B832" s="119"/>
      <c r="C832" s="5"/>
      <c r="D832" s="122"/>
      <c r="E832" s="280"/>
      <c r="F832" s="7"/>
      <c r="G832" s="7"/>
      <c r="H832" s="9"/>
      <c r="I832" s="9"/>
      <c r="J832" s="9"/>
      <c r="K832" s="9"/>
      <c r="L832" s="9"/>
      <c r="M832" s="125"/>
      <c r="N832" s="6"/>
      <c r="O832" s="6"/>
      <c r="P832" s="125"/>
      <c r="Q832" s="7"/>
      <c r="R832" s="14"/>
      <c r="S832" s="14"/>
      <c r="Y832" s="5"/>
    </row>
    <row r="833" spans="1:25" ht="12.75" x14ac:dyDescent="0.25">
      <c r="A833" s="8"/>
      <c r="B833" s="119"/>
      <c r="C833" s="5"/>
      <c r="D833" s="122"/>
      <c r="E833" s="280"/>
      <c r="F833" s="7"/>
      <c r="G833" s="7"/>
      <c r="H833" s="9"/>
      <c r="I833" s="9"/>
      <c r="J833" s="9"/>
      <c r="K833" s="9"/>
      <c r="L833" s="9"/>
      <c r="M833" s="125"/>
      <c r="N833" s="6"/>
      <c r="O833" s="6"/>
      <c r="P833" s="125"/>
      <c r="Q833" s="7"/>
      <c r="R833" s="14"/>
      <c r="S833" s="14"/>
      <c r="Y833" s="5"/>
    </row>
    <row r="834" spans="1:25" ht="12.75" x14ac:dyDescent="0.25">
      <c r="A834" s="8"/>
      <c r="B834" s="119"/>
      <c r="C834" s="5"/>
      <c r="D834" s="122"/>
      <c r="E834" s="280"/>
      <c r="F834" s="7"/>
      <c r="G834" s="7"/>
      <c r="H834" s="9"/>
      <c r="I834" s="9"/>
      <c r="J834" s="9"/>
      <c r="K834" s="9"/>
      <c r="L834" s="9"/>
      <c r="M834" s="125"/>
      <c r="N834" s="6"/>
      <c r="O834" s="6"/>
      <c r="P834" s="125"/>
      <c r="Q834" s="7"/>
      <c r="R834" s="14"/>
      <c r="S834" s="14"/>
      <c r="Y834" s="5"/>
    </row>
    <row r="835" spans="1:25" ht="12.75" x14ac:dyDescent="0.25">
      <c r="A835" s="8"/>
      <c r="B835" s="119"/>
      <c r="C835" s="5"/>
      <c r="D835" s="122"/>
      <c r="E835" s="280"/>
      <c r="F835" s="7"/>
      <c r="G835" s="7"/>
      <c r="H835" s="9"/>
      <c r="I835" s="9"/>
      <c r="J835" s="9"/>
      <c r="K835" s="9"/>
      <c r="L835" s="9"/>
      <c r="M835" s="125"/>
      <c r="N835" s="6"/>
      <c r="O835" s="6"/>
      <c r="P835" s="125"/>
      <c r="Q835" s="7"/>
      <c r="R835" s="14"/>
      <c r="S835" s="14"/>
      <c r="Y835" s="5"/>
    </row>
    <row r="836" spans="1:25" ht="12.75" x14ac:dyDescent="0.25">
      <c r="A836" s="8"/>
      <c r="B836" s="119"/>
      <c r="C836" s="5"/>
      <c r="D836" s="122"/>
      <c r="E836" s="280"/>
      <c r="F836" s="7"/>
      <c r="G836" s="7"/>
      <c r="H836" s="9"/>
      <c r="I836" s="9"/>
      <c r="J836" s="9"/>
      <c r="K836" s="9"/>
      <c r="L836" s="9"/>
      <c r="M836" s="125"/>
      <c r="N836" s="6"/>
      <c r="O836" s="6"/>
      <c r="P836" s="125"/>
      <c r="Q836" s="7"/>
      <c r="R836" s="14"/>
      <c r="S836" s="14"/>
      <c r="Y836" s="5"/>
    </row>
    <row r="837" spans="1:25" ht="12.75" x14ac:dyDescent="0.25">
      <c r="A837" s="8"/>
      <c r="B837" s="119"/>
      <c r="C837" s="5"/>
      <c r="D837" s="122"/>
      <c r="E837" s="280"/>
      <c r="F837" s="7"/>
      <c r="G837" s="7"/>
      <c r="H837" s="9"/>
      <c r="I837" s="9"/>
      <c r="J837" s="9"/>
      <c r="K837" s="9"/>
      <c r="L837" s="9"/>
      <c r="M837" s="125"/>
      <c r="N837" s="6"/>
      <c r="O837" s="6"/>
      <c r="P837" s="125"/>
      <c r="Q837" s="7"/>
      <c r="R837" s="14"/>
      <c r="S837" s="14"/>
      <c r="Y837" s="5"/>
    </row>
    <row r="838" spans="1:25" ht="12.75" x14ac:dyDescent="0.25">
      <c r="A838" s="8"/>
      <c r="B838" s="119"/>
      <c r="C838" s="5"/>
      <c r="D838" s="122"/>
      <c r="E838" s="280"/>
      <c r="F838" s="7"/>
      <c r="G838" s="7"/>
      <c r="H838" s="9"/>
      <c r="I838" s="9"/>
      <c r="J838" s="9"/>
      <c r="K838" s="9"/>
      <c r="L838" s="9"/>
      <c r="M838" s="125"/>
      <c r="N838" s="6"/>
      <c r="O838" s="6"/>
      <c r="P838" s="125"/>
      <c r="Q838" s="7"/>
      <c r="R838" s="14"/>
      <c r="S838" s="14"/>
      <c r="Y838" s="5"/>
    </row>
    <row r="839" spans="1:25" ht="12.75" x14ac:dyDescent="0.25">
      <c r="A839" s="8"/>
      <c r="B839" s="119"/>
      <c r="C839" s="5"/>
      <c r="D839" s="122"/>
      <c r="E839" s="280"/>
      <c r="F839" s="7"/>
      <c r="G839" s="7"/>
      <c r="H839" s="9"/>
      <c r="I839" s="9"/>
      <c r="J839" s="9"/>
      <c r="K839" s="9"/>
      <c r="L839" s="9"/>
      <c r="M839" s="125"/>
      <c r="N839" s="6"/>
      <c r="O839" s="6"/>
      <c r="P839" s="125"/>
      <c r="Q839" s="7"/>
      <c r="R839" s="14"/>
      <c r="S839" s="14"/>
      <c r="Y839" s="5"/>
    </row>
    <row r="840" spans="1:25" ht="12.75" x14ac:dyDescent="0.25">
      <c r="A840" s="8"/>
      <c r="B840" s="119"/>
      <c r="C840" s="5"/>
      <c r="D840" s="122"/>
      <c r="E840" s="280"/>
      <c r="F840" s="7"/>
      <c r="G840" s="7"/>
      <c r="H840" s="9"/>
      <c r="I840" s="9"/>
      <c r="J840" s="9"/>
      <c r="K840" s="9"/>
      <c r="L840" s="9"/>
      <c r="M840" s="125"/>
      <c r="N840" s="6"/>
      <c r="O840" s="6"/>
      <c r="P840" s="125"/>
      <c r="Q840" s="7"/>
      <c r="R840" s="14"/>
      <c r="S840" s="14"/>
      <c r="Y840" s="5"/>
    </row>
    <row r="841" spans="1:25" ht="12.75" x14ac:dyDescent="0.25">
      <c r="A841" s="8"/>
      <c r="B841" s="119"/>
      <c r="C841" s="5"/>
      <c r="D841" s="122"/>
      <c r="E841" s="280"/>
      <c r="F841" s="7"/>
      <c r="G841" s="7"/>
      <c r="H841" s="9"/>
      <c r="I841" s="9"/>
      <c r="J841" s="9"/>
      <c r="K841" s="9"/>
      <c r="L841" s="9"/>
      <c r="M841" s="125"/>
      <c r="N841" s="6"/>
      <c r="O841" s="6"/>
      <c r="P841" s="125"/>
      <c r="Q841" s="7"/>
      <c r="R841" s="14"/>
      <c r="S841" s="14"/>
      <c r="Y841" s="5"/>
    </row>
    <row r="842" spans="1:25" ht="12.75" x14ac:dyDescent="0.25">
      <c r="A842" s="8"/>
      <c r="B842" s="119"/>
      <c r="C842" s="5"/>
      <c r="D842" s="122"/>
      <c r="E842" s="280"/>
      <c r="F842" s="7"/>
      <c r="G842" s="7"/>
      <c r="H842" s="9"/>
      <c r="I842" s="9"/>
      <c r="J842" s="9"/>
      <c r="K842" s="9"/>
      <c r="L842" s="9"/>
      <c r="M842" s="125"/>
      <c r="N842" s="6"/>
      <c r="O842" s="6"/>
      <c r="P842" s="125"/>
      <c r="Q842" s="7"/>
      <c r="R842" s="14"/>
      <c r="S842" s="14"/>
      <c r="Y842" s="5"/>
    </row>
    <row r="843" spans="1:25" ht="12.75" x14ac:dyDescent="0.25">
      <c r="A843" s="8"/>
      <c r="B843" s="119"/>
      <c r="C843" s="5"/>
      <c r="D843" s="122"/>
      <c r="E843" s="280"/>
      <c r="F843" s="7"/>
      <c r="G843" s="7"/>
      <c r="H843" s="9"/>
      <c r="I843" s="9"/>
      <c r="J843" s="9"/>
      <c r="K843" s="9"/>
      <c r="L843" s="9"/>
      <c r="M843" s="125"/>
      <c r="N843" s="6"/>
      <c r="O843" s="6"/>
      <c r="P843" s="125"/>
      <c r="Q843" s="7"/>
      <c r="R843" s="14"/>
      <c r="S843" s="14"/>
      <c r="Y843" s="5"/>
    </row>
    <row r="844" spans="1:25" ht="12.75" x14ac:dyDescent="0.25">
      <c r="A844" s="8"/>
      <c r="B844" s="119"/>
      <c r="C844" s="5"/>
      <c r="D844" s="122"/>
      <c r="E844" s="280"/>
      <c r="F844" s="7"/>
      <c r="G844" s="7"/>
      <c r="H844" s="9"/>
      <c r="I844" s="9"/>
      <c r="J844" s="9"/>
      <c r="K844" s="9"/>
      <c r="L844" s="9"/>
      <c r="M844" s="125"/>
      <c r="N844" s="6"/>
      <c r="O844" s="6"/>
      <c r="P844" s="125"/>
      <c r="Q844" s="7"/>
      <c r="R844" s="14"/>
      <c r="S844" s="14"/>
      <c r="Y844" s="5"/>
    </row>
    <row r="845" spans="1:25" ht="12.75" x14ac:dyDescent="0.25">
      <c r="A845" s="8"/>
      <c r="B845" s="119"/>
      <c r="C845" s="5"/>
      <c r="D845" s="122"/>
      <c r="E845" s="280"/>
      <c r="F845" s="7"/>
      <c r="G845" s="7"/>
      <c r="H845" s="9"/>
      <c r="I845" s="9"/>
      <c r="J845" s="9"/>
      <c r="K845" s="9"/>
      <c r="L845" s="9"/>
      <c r="M845" s="125"/>
      <c r="N845" s="6"/>
      <c r="O845" s="6"/>
      <c r="P845" s="125"/>
      <c r="Q845" s="7"/>
      <c r="R845" s="14"/>
      <c r="S845" s="14"/>
      <c r="Y845" s="5"/>
    </row>
    <row r="846" spans="1:25" ht="12.75" x14ac:dyDescent="0.25">
      <c r="A846" s="8"/>
      <c r="B846" s="119"/>
      <c r="C846" s="5"/>
      <c r="D846" s="122"/>
      <c r="E846" s="280"/>
      <c r="F846" s="7"/>
      <c r="G846" s="7"/>
      <c r="H846" s="9"/>
      <c r="I846" s="9"/>
      <c r="J846" s="9"/>
      <c r="K846" s="9"/>
      <c r="L846" s="9"/>
      <c r="M846" s="125"/>
      <c r="N846" s="6"/>
      <c r="O846" s="6"/>
      <c r="P846" s="125"/>
      <c r="Q846" s="7"/>
      <c r="R846" s="14"/>
      <c r="S846" s="14"/>
      <c r="Y846" s="5"/>
    </row>
    <row r="847" spans="1:25" ht="12.75" x14ac:dyDescent="0.25">
      <c r="A847" s="8"/>
      <c r="B847" s="119"/>
      <c r="C847" s="5"/>
      <c r="D847" s="122"/>
      <c r="E847" s="280"/>
      <c r="F847" s="7"/>
      <c r="G847" s="7"/>
      <c r="H847" s="9"/>
      <c r="I847" s="9"/>
      <c r="J847" s="9"/>
      <c r="K847" s="9"/>
      <c r="L847" s="9"/>
      <c r="M847" s="125"/>
      <c r="N847" s="6"/>
      <c r="O847" s="6"/>
      <c r="P847" s="125"/>
      <c r="Q847" s="7"/>
      <c r="R847" s="14"/>
      <c r="S847" s="14"/>
      <c r="Y847" s="5"/>
    </row>
    <row r="848" spans="1:25" ht="12.75" x14ac:dyDescent="0.25">
      <c r="A848" s="8"/>
      <c r="B848" s="119"/>
      <c r="C848" s="5"/>
      <c r="D848" s="122"/>
      <c r="E848" s="280"/>
      <c r="F848" s="7"/>
      <c r="G848" s="7"/>
      <c r="H848" s="9"/>
      <c r="I848" s="9"/>
      <c r="J848" s="9"/>
      <c r="K848" s="9"/>
      <c r="L848" s="9"/>
      <c r="M848" s="125"/>
      <c r="N848" s="6"/>
      <c r="O848" s="6"/>
      <c r="P848" s="125"/>
      <c r="Q848" s="7"/>
      <c r="R848" s="14"/>
      <c r="S848" s="14"/>
      <c r="Y848" s="5"/>
    </row>
    <row r="849" spans="1:25" ht="12.75" x14ac:dyDescent="0.25">
      <c r="A849" s="8"/>
      <c r="B849" s="119"/>
      <c r="C849" s="5"/>
      <c r="D849" s="122"/>
      <c r="E849" s="280"/>
      <c r="F849" s="7"/>
      <c r="G849" s="7"/>
      <c r="H849" s="9"/>
      <c r="I849" s="9"/>
      <c r="J849" s="9"/>
      <c r="K849" s="9"/>
      <c r="L849" s="9"/>
      <c r="M849" s="125"/>
      <c r="N849" s="6"/>
      <c r="O849" s="6"/>
      <c r="P849" s="125"/>
      <c r="Q849" s="7"/>
      <c r="R849" s="14"/>
      <c r="S849" s="14"/>
      <c r="Y849" s="5"/>
    </row>
    <row r="850" spans="1:25" ht="12.75" x14ac:dyDescent="0.25">
      <c r="A850" s="8"/>
      <c r="B850" s="119"/>
      <c r="C850" s="5"/>
      <c r="D850" s="122"/>
      <c r="E850" s="280"/>
      <c r="F850" s="7"/>
      <c r="G850" s="7"/>
      <c r="H850" s="9"/>
      <c r="I850" s="9"/>
      <c r="J850" s="9"/>
      <c r="K850" s="9"/>
      <c r="L850" s="9"/>
      <c r="M850" s="125"/>
      <c r="N850" s="6"/>
      <c r="O850" s="6"/>
      <c r="P850" s="125"/>
      <c r="Q850" s="7"/>
      <c r="R850" s="14"/>
      <c r="S850" s="14"/>
      <c r="Y850" s="5"/>
    </row>
    <row r="851" spans="1:25" ht="12.75" x14ac:dyDescent="0.25">
      <c r="A851" s="8"/>
      <c r="B851" s="119"/>
      <c r="C851" s="5"/>
      <c r="D851" s="122"/>
      <c r="E851" s="280"/>
      <c r="F851" s="7"/>
      <c r="G851" s="7"/>
      <c r="H851" s="9"/>
      <c r="I851" s="9"/>
      <c r="J851" s="9"/>
      <c r="K851" s="9"/>
      <c r="L851" s="9"/>
      <c r="M851" s="125"/>
      <c r="N851" s="6"/>
      <c r="O851" s="6"/>
      <c r="P851" s="125"/>
      <c r="Q851" s="7"/>
      <c r="R851" s="14"/>
      <c r="S851" s="14"/>
      <c r="Y851" s="5"/>
    </row>
    <row r="852" spans="1:25" ht="12.75" x14ac:dyDescent="0.25">
      <c r="A852" s="8"/>
      <c r="B852" s="119"/>
      <c r="C852" s="5"/>
      <c r="D852" s="122"/>
      <c r="E852" s="280"/>
      <c r="F852" s="7"/>
      <c r="G852" s="7"/>
      <c r="H852" s="9"/>
      <c r="I852" s="9"/>
      <c r="J852" s="9"/>
      <c r="K852" s="9"/>
      <c r="L852" s="9"/>
      <c r="M852" s="125"/>
      <c r="N852" s="6"/>
      <c r="O852" s="6"/>
      <c r="P852" s="125"/>
      <c r="Q852" s="7"/>
      <c r="R852" s="14"/>
      <c r="S852" s="14"/>
      <c r="Y852" s="5"/>
    </row>
    <row r="853" spans="1:25" ht="12.75" x14ac:dyDescent="0.25">
      <c r="A853" s="8"/>
      <c r="B853" s="119"/>
      <c r="C853" s="5"/>
      <c r="D853" s="122"/>
      <c r="E853" s="280"/>
      <c r="F853" s="7"/>
      <c r="G853" s="7"/>
      <c r="H853" s="9"/>
      <c r="I853" s="9"/>
      <c r="J853" s="9"/>
      <c r="K853" s="9"/>
      <c r="L853" s="9"/>
      <c r="M853" s="125"/>
      <c r="N853" s="6"/>
      <c r="O853" s="6"/>
      <c r="P853" s="125"/>
      <c r="Q853" s="7"/>
      <c r="R853" s="14"/>
      <c r="S853" s="14"/>
      <c r="Y853" s="5"/>
    </row>
    <row r="854" spans="1:25" ht="12.75" x14ac:dyDescent="0.25">
      <c r="A854" s="8"/>
      <c r="B854" s="119"/>
      <c r="C854" s="5"/>
      <c r="D854" s="122"/>
      <c r="E854" s="280"/>
      <c r="F854" s="7"/>
      <c r="G854" s="7"/>
      <c r="H854" s="9"/>
      <c r="I854" s="9"/>
      <c r="J854" s="9"/>
      <c r="K854" s="9"/>
      <c r="L854" s="9"/>
      <c r="M854" s="125"/>
      <c r="N854" s="6"/>
      <c r="O854" s="6"/>
      <c r="P854" s="125"/>
      <c r="Q854" s="7"/>
      <c r="R854" s="14"/>
      <c r="S854" s="14"/>
      <c r="Y854" s="5"/>
    </row>
    <row r="855" spans="1:25" ht="12.75" x14ac:dyDescent="0.25">
      <c r="A855" s="8"/>
      <c r="B855" s="119"/>
      <c r="C855" s="5"/>
      <c r="D855" s="122"/>
      <c r="E855" s="280"/>
      <c r="F855" s="7"/>
      <c r="G855" s="7"/>
      <c r="H855" s="9"/>
      <c r="I855" s="9"/>
      <c r="J855" s="9"/>
      <c r="K855" s="9"/>
      <c r="L855" s="9"/>
      <c r="M855" s="125"/>
      <c r="N855" s="6"/>
      <c r="O855" s="6"/>
      <c r="P855" s="125"/>
      <c r="Q855" s="7"/>
      <c r="R855" s="14"/>
      <c r="S855" s="14"/>
      <c r="Y855" s="5"/>
    </row>
    <row r="856" spans="1:25" ht="12.75" x14ac:dyDescent="0.25">
      <c r="A856" s="8"/>
      <c r="B856" s="119"/>
      <c r="C856" s="5"/>
      <c r="D856" s="122"/>
      <c r="E856" s="280"/>
      <c r="F856" s="7"/>
      <c r="G856" s="7"/>
      <c r="H856" s="9"/>
      <c r="I856" s="9"/>
      <c r="J856" s="9"/>
      <c r="K856" s="9"/>
      <c r="L856" s="9"/>
      <c r="M856" s="125"/>
      <c r="N856" s="6"/>
      <c r="O856" s="6"/>
      <c r="P856" s="125"/>
      <c r="Q856" s="7"/>
      <c r="R856" s="14"/>
      <c r="S856" s="14"/>
      <c r="Y856" s="5"/>
    </row>
    <row r="857" spans="1:25" ht="12.75" x14ac:dyDescent="0.25">
      <c r="A857" s="8"/>
      <c r="B857" s="119"/>
      <c r="C857" s="5"/>
      <c r="D857" s="122"/>
      <c r="E857" s="280"/>
      <c r="F857" s="7"/>
      <c r="G857" s="7"/>
      <c r="H857" s="9"/>
      <c r="I857" s="9"/>
      <c r="J857" s="9"/>
      <c r="K857" s="9"/>
      <c r="L857" s="9"/>
      <c r="M857" s="125"/>
      <c r="N857" s="6"/>
      <c r="O857" s="6"/>
      <c r="P857" s="125"/>
      <c r="Q857" s="7"/>
      <c r="R857" s="14"/>
      <c r="S857" s="14"/>
      <c r="Y857" s="5"/>
    </row>
    <row r="858" spans="1:25" ht="12.75" x14ac:dyDescent="0.25">
      <c r="A858" s="8"/>
      <c r="B858" s="119"/>
      <c r="C858" s="5"/>
      <c r="D858" s="122"/>
      <c r="E858" s="280"/>
      <c r="F858" s="7"/>
      <c r="G858" s="7"/>
      <c r="H858" s="9"/>
      <c r="I858" s="9"/>
      <c r="J858" s="9"/>
      <c r="K858" s="9"/>
      <c r="L858" s="9"/>
      <c r="M858" s="125"/>
      <c r="N858" s="6"/>
      <c r="O858" s="6"/>
      <c r="P858" s="125"/>
      <c r="Q858" s="7"/>
      <c r="R858" s="14"/>
      <c r="S858" s="14"/>
      <c r="Y858" s="5"/>
    </row>
    <row r="859" spans="1:25" ht="12.75" x14ac:dyDescent="0.25">
      <c r="A859" s="8"/>
      <c r="B859" s="119"/>
      <c r="C859" s="5"/>
      <c r="D859" s="122"/>
      <c r="E859" s="280"/>
      <c r="F859" s="7"/>
      <c r="G859" s="7"/>
      <c r="H859" s="9"/>
      <c r="I859" s="9"/>
      <c r="J859" s="9"/>
      <c r="K859" s="9"/>
      <c r="L859" s="9"/>
      <c r="M859" s="125"/>
      <c r="N859" s="6"/>
      <c r="O859" s="6"/>
      <c r="P859" s="125"/>
      <c r="Q859" s="7"/>
      <c r="R859" s="14"/>
      <c r="S859" s="14"/>
      <c r="Y859" s="5"/>
    </row>
    <row r="860" spans="1:25" ht="12.75" x14ac:dyDescent="0.25">
      <c r="A860" s="8"/>
      <c r="B860" s="119"/>
      <c r="C860" s="5"/>
      <c r="D860" s="122"/>
      <c r="E860" s="280"/>
      <c r="F860" s="7"/>
      <c r="G860" s="7"/>
      <c r="H860" s="9"/>
      <c r="I860" s="9"/>
      <c r="J860" s="9"/>
      <c r="K860" s="9"/>
      <c r="L860" s="9"/>
      <c r="M860" s="125"/>
      <c r="N860" s="6"/>
      <c r="O860" s="6"/>
      <c r="P860" s="125"/>
      <c r="Q860" s="7"/>
      <c r="R860" s="14"/>
      <c r="S860" s="14"/>
      <c r="Y860" s="5"/>
    </row>
    <row r="861" spans="1:25" ht="12.75" x14ac:dyDescent="0.25">
      <c r="A861" s="8"/>
      <c r="B861" s="119"/>
      <c r="C861" s="5"/>
      <c r="D861" s="122"/>
      <c r="E861" s="280"/>
      <c r="F861" s="7"/>
      <c r="G861" s="7"/>
      <c r="H861" s="9"/>
      <c r="I861" s="9"/>
      <c r="J861" s="9"/>
      <c r="K861" s="9"/>
      <c r="L861" s="9"/>
      <c r="M861" s="125"/>
      <c r="N861" s="6"/>
      <c r="O861" s="6"/>
      <c r="P861" s="125"/>
      <c r="Q861" s="7"/>
      <c r="R861" s="14"/>
      <c r="S861" s="14"/>
      <c r="Y861" s="5"/>
    </row>
    <row r="862" spans="1:25" ht="12.75" x14ac:dyDescent="0.25">
      <c r="A862" s="8"/>
      <c r="B862" s="119"/>
      <c r="C862" s="5"/>
      <c r="D862" s="122"/>
      <c r="E862" s="280"/>
      <c r="F862" s="7"/>
      <c r="G862" s="7"/>
      <c r="H862" s="9"/>
      <c r="I862" s="9"/>
      <c r="J862" s="9"/>
      <c r="K862" s="9"/>
      <c r="L862" s="9"/>
      <c r="M862" s="125"/>
      <c r="N862" s="6"/>
      <c r="O862" s="6"/>
      <c r="P862" s="125"/>
      <c r="Q862" s="7"/>
      <c r="R862" s="14"/>
      <c r="S862" s="14"/>
      <c r="Y862" s="5"/>
    </row>
    <row r="863" spans="1:25" ht="12.75" x14ac:dyDescent="0.25">
      <c r="A863" s="8"/>
      <c r="B863" s="119"/>
      <c r="C863" s="5"/>
      <c r="D863" s="122"/>
      <c r="E863" s="280"/>
      <c r="F863" s="7"/>
      <c r="G863" s="7"/>
      <c r="H863" s="9"/>
      <c r="I863" s="9"/>
      <c r="J863" s="9"/>
      <c r="K863" s="9"/>
      <c r="L863" s="9"/>
      <c r="M863" s="125"/>
      <c r="N863" s="6"/>
      <c r="O863" s="6"/>
      <c r="P863" s="125"/>
      <c r="Q863" s="7"/>
      <c r="R863" s="14"/>
      <c r="S863" s="14"/>
      <c r="Y863" s="5"/>
    </row>
    <row r="864" spans="1:25" ht="12.75" x14ac:dyDescent="0.25">
      <c r="A864" s="8"/>
      <c r="B864" s="119"/>
      <c r="C864" s="5"/>
      <c r="D864" s="122"/>
      <c r="E864" s="280"/>
      <c r="F864" s="7"/>
      <c r="G864" s="7"/>
      <c r="H864" s="9"/>
      <c r="I864" s="9"/>
      <c r="J864" s="9"/>
      <c r="K864" s="9"/>
      <c r="L864" s="9"/>
      <c r="M864" s="125"/>
      <c r="N864" s="6"/>
      <c r="O864" s="6"/>
      <c r="P864" s="125"/>
      <c r="Q864" s="7"/>
      <c r="R864" s="14"/>
      <c r="S864" s="14"/>
      <c r="Y864" s="5"/>
    </row>
    <row r="865" spans="1:25" ht="12.75" x14ac:dyDescent="0.25">
      <c r="A865" s="8"/>
      <c r="B865" s="119"/>
      <c r="C865" s="5"/>
      <c r="D865" s="122"/>
      <c r="E865" s="280"/>
      <c r="F865" s="7"/>
      <c r="G865" s="7"/>
      <c r="H865" s="9"/>
      <c r="I865" s="9"/>
      <c r="J865" s="9"/>
      <c r="K865" s="9"/>
      <c r="L865" s="9"/>
      <c r="M865" s="125"/>
      <c r="N865" s="6"/>
      <c r="O865" s="6"/>
      <c r="P865" s="125"/>
      <c r="Q865" s="7"/>
      <c r="R865" s="14"/>
      <c r="S865" s="14"/>
      <c r="Y865" s="5"/>
    </row>
    <row r="866" spans="1:25" ht="12.75" x14ac:dyDescent="0.25">
      <c r="A866" s="8"/>
      <c r="B866" s="119"/>
      <c r="C866" s="5"/>
      <c r="D866" s="122"/>
      <c r="E866" s="280"/>
      <c r="F866" s="7"/>
      <c r="G866" s="7"/>
      <c r="H866" s="9"/>
      <c r="I866" s="9"/>
      <c r="J866" s="9"/>
      <c r="K866" s="9"/>
      <c r="L866" s="9"/>
      <c r="M866" s="125"/>
      <c r="N866" s="6"/>
      <c r="O866" s="6"/>
      <c r="P866" s="125"/>
      <c r="Q866" s="7"/>
      <c r="R866" s="14"/>
      <c r="S866" s="14"/>
      <c r="Y866" s="5"/>
    </row>
    <row r="867" spans="1:25" ht="12.75" x14ac:dyDescent="0.25">
      <c r="A867" s="8"/>
      <c r="B867" s="119"/>
      <c r="C867" s="5"/>
      <c r="D867" s="122"/>
      <c r="E867" s="280"/>
      <c r="F867" s="7"/>
      <c r="G867" s="7"/>
      <c r="H867" s="9"/>
      <c r="I867" s="9"/>
      <c r="J867" s="9"/>
      <c r="K867" s="9"/>
      <c r="L867" s="9"/>
      <c r="M867" s="125"/>
      <c r="N867" s="6"/>
      <c r="O867" s="6"/>
      <c r="P867" s="125"/>
      <c r="Q867" s="7"/>
      <c r="R867" s="14"/>
      <c r="S867" s="14"/>
      <c r="Y867" s="5"/>
    </row>
    <row r="868" spans="1:25" ht="12.75" x14ac:dyDescent="0.25">
      <c r="A868" s="8"/>
      <c r="B868" s="119"/>
      <c r="C868" s="5"/>
      <c r="D868" s="122"/>
      <c r="E868" s="280"/>
      <c r="F868" s="7"/>
      <c r="G868" s="7"/>
      <c r="H868" s="9"/>
      <c r="I868" s="9"/>
      <c r="J868" s="9"/>
      <c r="K868" s="9"/>
      <c r="L868" s="9"/>
      <c r="M868" s="125"/>
      <c r="N868" s="6"/>
      <c r="O868" s="6"/>
      <c r="P868" s="125"/>
      <c r="Q868" s="7"/>
      <c r="R868" s="14"/>
      <c r="S868" s="14"/>
      <c r="Y868" s="5"/>
    </row>
    <row r="869" spans="1:25" ht="12.75" x14ac:dyDescent="0.25">
      <c r="A869" s="8"/>
      <c r="B869" s="119"/>
      <c r="C869" s="5"/>
      <c r="D869" s="122"/>
      <c r="E869" s="280"/>
      <c r="F869" s="7"/>
      <c r="G869" s="7"/>
      <c r="H869" s="9"/>
      <c r="I869" s="9"/>
      <c r="J869" s="9"/>
      <c r="K869" s="9"/>
      <c r="L869" s="9"/>
      <c r="M869" s="125"/>
      <c r="N869" s="6"/>
      <c r="O869" s="6"/>
      <c r="P869" s="125"/>
      <c r="Q869" s="7"/>
      <c r="R869" s="14"/>
      <c r="S869" s="14"/>
      <c r="Y869" s="5"/>
    </row>
    <row r="870" spans="1:25" ht="12.75" x14ac:dyDescent="0.25">
      <c r="A870" s="8"/>
      <c r="B870" s="119"/>
      <c r="C870" s="5"/>
      <c r="D870" s="122"/>
      <c r="E870" s="280"/>
      <c r="F870" s="7"/>
      <c r="G870" s="7"/>
      <c r="H870" s="9"/>
      <c r="I870" s="9"/>
      <c r="J870" s="9"/>
      <c r="K870" s="9"/>
      <c r="L870" s="9"/>
      <c r="M870" s="125"/>
      <c r="N870" s="6"/>
      <c r="O870" s="6"/>
      <c r="P870" s="125"/>
      <c r="Q870" s="7"/>
      <c r="R870" s="14"/>
      <c r="S870" s="14"/>
      <c r="Y870" s="5"/>
    </row>
    <row r="871" spans="1:25" ht="12.75" x14ac:dyDescent="0.25">
      <c r="A871" s="8"/>
      <c r="B871" s="119"/>
      <c r="C871" s="5"/>
      <c r="D871" s="122"/>
      <c r="E871" s="280"/>
      <c r="F871" s="7"/>
      <c r="G871" s="7"/>
      <c r="H871" s="9"/>
      <c r="I871" s="9"/>
      <c r="J871" s="9"/>
      <c r="K871" s="9"/>
      <c r="L871" s="9"/>
      <c r="M871" s="125"/>
      <c r="N871" s="6"/>
      <c r="O871" s="6"/>
      <c r="P871" s="125"/>
      <c r="Q871" s="7"/>
      <c r="R871" s="14"/>
      <c r="S871" s="14"/>
      <c r="Y871" s="5"/>
    </row>
    <row r="872" spans="1:25" ht="12.75" x14ac:dyDescent="0.25">
      <c r="A872" s="8"/>
      <c r="B872" s="119"/>
      <c r="C872" s="5"/>
      <c r="D872" s="122"/>
      <c r="E872" s="280"/>
      <c r="F872" s="7"/>
      <c r="G872" s="7"/>
      <c r="H872" s="9"/>
      <c r="I872" s="9"/>
      <c r="J872" s="9"/>
      <c r="K872" s="9"/>
      <c r="L872" s="9"/>
      <c r="M872" s="125"/>
      <c r="N872" s="6"/>
      <c r="O872" s="6"/>
      <c r="P872" s="125"/>
      <c r="Q872" s="7"/>
      <c r="R872" s="14"/>
      <c r="S872" s="14"/>
      <c r="Y872" s="5"/>
    </row>
    <row r="873" spans="1:25" ht="12.75" x14ac:dyDescent="0.25">
      <c r="A873" s="8"/>
      <c r="B873" s="119"/>
      <c r="C873" s="5"/>
      <c r="D873" s="122"/>
      <c r="E873" s="280"/>
      <c r="F873" s="7"/>
      <c r="G873" s="7"/>
      <c r="H873" s="9"/>
      <c r="I873" s="9"/>
      <c r="J873" s="9"/>
      <c r="K873" s="9"/>
      <c r="L873" s="9"/>
      <c r="M873" s="125"/>
      <c r="N873" s="6"/>
      <c r="O873" s="6"/>
      <c r="P873" s="125"/>
      <c r="Q873" s="7"/>
      <c r="R873" s="14"/>
      <c r="S873" s="14"/>
      <c r="Y873" s="5"/>
    </row>
    <row r="874" spans="1:25" ht="12.75" x14ac:dyDescent="0.25">
      <c r="A874" s="8"/>
      <c r="B874" s="119"/>
      <c r="C874" s="5"/>
      <c r="D874" s="122"/>
      <c r="E874" s="280"/>
      <c r="F874" s="7"/>
      <c r="G874" s="7"/>
      <c r="H874" s="9"/>
      <c r="I874" s="9"/>
      <c r="J874" s="9"/>
      <c r="K874" s="9"/>
      <c r="L874" s="9"/>
      <c r="M874" s="125"/>
      <c r="N874" s="6"/>
      <c r="O874" s="6"/>
      <c r="P874" s="125"/>
      <c r="Q874" s="7"/>
      <c r="R874" s="14"/>
      <c r="S874" s="14"/>
      <c r="Y874" s="5"/>
    </row>
    <row r="875" spans="1:25" ht="12.75" x14ac:dyDescent="0.25">
      <c r="A875" s="8"/>
      <c r="B875" s="119"/>
      <c r="C875" s="5"/>
      <c r="D875" s="122"/>
      <c r="E875" s="280"/>
      <c r="F875" s="7"/>
      <c r="G875" s="7"/>
      <c r="H875" s="9"/>
      <c r="I875" s="9"/>
      <c r="J875" s="9"/>
      <c r="K875" s="9"/>
      <c r="L875" s="9"/>
      <c r="M875" s="125"/>
      <c r="N875" s="6"/>
      <c r="O875" s="6"/>
      <c r="P875" s="125"/>
      <c r="Q875" s="7"/>
      <c r="R875" s="14"/>
      <c r="S875" s="14"/>
      <c r="Y875" s="5"/>
    </row>
    <row r="876" spans="1:25" ht="12.75" x14ac:dyDescent="0.25">
      <c r="A876" s="8"/>
      <c r="B876" s="119"/>
      <c r="C876" s="5"/>
      <c r="D876" s="122"/>
      <c r="E876" s="280"/>
      <c r="F876" s="7"/>
      <c r="G876" s="7"/>
      <c r="H876" s="9"/>
      <c r="I876" s="9"/>
      <c r="J876" s="9"/>
      <c r="K876" s="9"/>
      <c r="L876" s="9"/>
      <c r="M876" s="125"/>
      <c r="N876" s="6"/>
      <c r="O876" s="6"/>
      <c r="P876" s="125"/>
      <c r="Q876" s="7"/>
      <c r="R876" s="14"/>
      <c r="S876" s="14"/>
      <c r="Y876" s="5"/>
    </row>
    <row r="877" spans="1:25" ht="12.75" x14ac:dyDescent="0.25">
      <c r="A877" s="8"/>
      <c r="B877" s="119"/>
      <c r="C877" s="5"/>
      <c r="D877" s="122"/>
      <c r="E877" s="280"/>
      <c r="F877" s="7"/>
      <c r="G877" s="7"/>
      <c r="H877" s="9"/>
      <c r="I877" s="9"/>
      <c r="J877" s="9"/>
      <c r="K877" s="9"/>
      <c r="L877" s="9"/>
      <c r="M877" s="125"/>
      <c r="N877" s="6"/>
      <c r="O877" s="6"/>
      <c r="P877" s="125"/>
      <c r="Q877" s="7"/>
      <c r="R877" s="14"/>
      <c r="S877" s="14"/>
      <c r="Y877" s="5"/>
    </row>
    <row r="878" spans="1:25" ht="12.75" x14ac:dyDescent="0.25">
      <c r="A878" s="8"/>
      <c r="B878" s="119"/>
      <c r="C878" s="5"/>
      <c r="D878" s="122"/>
      <c r="E878" s="280"/>
      <c r="F878" s="7"/>
      <c r="G878" s="7"/>
      <c r="H878" s="9"/>
      <c r="I878" s="9"/>
      <c r="J878" s="9"/>
      <c r="K878" s="9"/>
      <c r="L878" s="9"/>
      <c r="M878" s="125"/>
      <c r="N878" s="6"/>
      <c r="O878" s="6"/>
      <c r="P878" s="125"/>
      <c r="Q878" s="7"/>
      <c r="R878" s="14"/>
      <c r="S878" s="14"/>
      <c r="Y878" s="5"/>
    </row>
    <row r="879" spans="1:25" ht="12.75" x14ac:dyDescent="0.25">
      <c r="A879" s="8"/>
      <c r="B879" s="119"/>
      <c r="C879" s="5"/>
      <c r="D879" s="122"/>
      <c r="E879" s="280"/>
      <c r="F879" s="7"/>
      <c r="G879" s="7"/>
      <c r="H879" s="9"/>
      <c r="I879" s="9"/>
      <c r="J879" s="9"/>
      <c r="K879" s="9"/>
      <c r="L879" s="9"/>
      <c r="M879" s="125"/>
      <c r="N879" s="6"/>
      <c r="O879" s="6"/>
      <c r="P879" s="125"/>
      <c r="Q879" s="7"/>
      <c r="R879" s="14"/>
      <c r="S879" s="14"/>
      <c r="Y879" s="5"/>
    </row>
    <row r="880" spans="1:25" ht="12.75" x14ac:dyDescent="0.25">
      <c r="A880" s="8"/>
      <c r="B880" s="119"/>
      <c r="C880" s="5"/>
      <c r="D880" s="122"/>
      <c r="E880" s="280"/>
      <c r="F880" s="7"/>
      <c r="G880" s="7"/>
      <c r="H880" s="9"/>
      <c r="I880" s="9"/>
      <c r="J880" s="9"/>
      <c r="K880" s="9"/>
      <c r="L880" s="9"/>
      <c r="M880" s="125"/>
      <c r="N880" s="6"/>
      <c r="O880" s="6"/>
      <c r="P880" s="125"/>
      <c r="Q880" s="7"/>
      <c r="R880" s="14"/>
      <c r="S880" s="14"/>
      <c r="Y880" s="5"/>
    </row>
    <row r="881" spans="1:25" ht="12.75" x14ac:dyDescent="0.25">
      <c r="A881" s="8"/>
      <c r="B881" s="119"/>
      <c r="C881" s="5"/>
      <c r="D881" s="122"/>
      <c r="E881" s="280"/>
      <c r="F881" s="7"/>
      <c r="G881" s="7"/>
      <c r="H881" s="9"/>
      <c r="I881" s="9"/>
      <c r="J881" s="9"/>
      <c r="K881" s="9"/>
      <c r="L881" s="9"/>
      <c r="M881" s="125"/>
      <c r="N881" s="6"/>
      <c r="O881" s="6"/>
      <c r="P881" s="125"/>
      <c r="Q881" s="7"/>
      <c r="R881" s="14"/>
      <c r="S881" s="14"/>
      <c r="Y881" s="5"/>
    </row>
    <row r="882" spans="1:25" ht="12.75" x14ac:dyDescent="0.25">
      <c r="A882" s="8"/>
      <c r="B882" s="119"/>
      <c r="C882" s="5"/>
      <c r="D882" s="122"/>
      <c r="E882" s="280"/>
      <c r="F882" s="7"/>
      <c r="G882" s="7"/>
      <c r="H882" s="9"/>
      <c r="I882" s="9"/>
      <c r="J882" s="9"/>
      <c r="K882" s="9"/>
      <c r="L882" s="9"/>
      <c r="M882" s="125"/>
      <c r="N882" s="6"/>
      <c r="O882" s="6"/>
      <c r="P882" s="125"/>
      <c r="Q882" s="7"/>
      <c r="R882" s="14"/>
      <c r="S882" s="14"/>
      <c r="Y882" s="5"/>
    </row>
    <row r="883" spans="1:25" ht="12.75" x14ac:dyDescent="0.25">
      <c r="A883" s="8"/>
      <c r="B883" s="119"/>
      <c r="C883" s="5"/>
      <c r="D883" s="122"/>
      <c r="E883" s="280"/>
      <c r="F883" s="7"/>
      <c r="G883" s="7"/>
      <c r="H883" s="9"/>
      <c r="I883" s="9"/>
      <c r="J883" s="9"/>
      <c r="K883" s="9"/>
      <c r="L883" s="9"/>
      <c r="M883" s="125"/>
      <c r="N883" s="6"/>
      <c r="O883" s="6"/>
      <c r="P883" s="125"/>
      <c r="Q883" s="7"/>
      <c r="R883" s="14"/>
      <c r="S883" s="14"/>
      <c r="Y883" s="5"/>
    </row>
    <row r="884" spans="1:25" ht="12.75" x14ac:dyDescent="0.25">
      <c r="A884" s="8"/>
      <c r="B884" s="119"/>
      <c r="C884" s="5"/>
      <c r="D884" s="122"/>
      <c r="E884" s="280"/>
      <c r="F884" s="7"/>
      <c r="G884" s="7"/>
      <c r="H884" s="9"/>
      <c r="I884" s="9"/>
      <c r="J884" s="9"/>
      <c r="K884" s="9"/>
      <c r="L884" s="9"/>
      <c r="M884" s="125"/>
      <c r="N884" s="6"/>
      <c r="O884" s="6"/>
      <c r="P884" s="125"/>
      <c r="Q884" s="7"/>
      <c r="R884" s="14"/>
      <c r="S884" s="14"/>
      <c r="Y884" s="5"/>
    </row>
    <row r="885" spans="1:25" ht="12.75" x14ac:dyDescent="0.25">
      <c r="A885" s="8"/>
      <c r="B885" s="119"/>
      <c r="C885" s="5"/>
      <c r="D885" s="122"/>
      <c r="E885" s="280"/>
      <c r="F885" s="7"/>
      <c r="G885" s="7"/>
      <c r="H885" s="9"/>
      <c r="I885" s="9"/>
      <c r="J885" s="9"/>
      <c r="K885" s="9"/>
      <c r="L885" s="9"/>
      <c r="M885" s="125"/>
      <c r="N885" s="6"/>
      <c r="O885" s="6"/>
      <c r="P885" s="125"/>
      <c r="Q885" s="7"/>
      <c r="R885" s="14"/>
      <c r="S885" s="14"/>
      <c r="Y885" s="5"/>
    </row>
    <row r="886" spans="1:25" ht="12.75" x14ac:dyDescent="0.25">
      <c r="A886" s="8"/>
      <c r="B886" s="119"/>
      <c r="C886" s="5"/>
      <c r="D886" s="122"/>
      <c r="E886" s="280"/>
      <c r="F886" s="7"/>
      <c r="G886" s="7"/>
      <c r="H886" s="9"/>
      <c r="I886" s="9"/>
      <c r="J886" s="9"/>
      <c r="K886" s="9"/>
      <c r="L886" s="9"/>
      <c r="M886" s="125"/>
      <c r="N886" s="6"/>
      <c r="O886" s="6"/>
      <c r="P886" s="125"/>
      <c r="Q886" s="7"/>
      <c r="R886" s="14"/>
      <c r="S886" s="14"/>
      <c r="Y886" s="5"/>
    </row>
    <row r="887" spans="1:25" ht="12.75" x14ac:dyDescent="0.25">
      <c r="A887" s="8"/>
      <c r="B887" s="119"/>
      <c r="C887" s="5"/>
      <c r="D887" s="122"/>
      <c r="E887" s="280"/>
      <c r="F887" s="7"/>
      <c r="G887" s="7"/>
      <c r="H887" s="9"/>
      <c r="I887" s="9"/>
      <c r="J887" s="9"/>
      <c r="K887" s="9"/>
      <c r="L887" s="9"/>
      <c r="M887" s="125"/>
      <c r="N887" s="6"/>
      <c r="O887" s="6"/>
      <c r="P887" s="125"/>
      <c r="Q887" s="7"/>
      <c r="R887" s="14"/>
      <c r="S887" s="14"/>
      <c r="Y887" s="5"/>
    </row>
    <row r="888" spans="1:25" ht="12.75" x14ac:dyDescent="0.25">
      <c r="A888" s="8"/>
      <c r="B888" s="119"/>
      <c r="C888" s="5"/>
      <c r="D888" s="122"/>
      <c r="E888" s="280"/>
      <c r="F888" s="7"/>
      <c r="G888" s="7"/>
      <c r="H888" s="9"/>
      <c r="I888" s="9"/>
      <c r="J888" s="9"/>
      <c r="K888" s="9"/>
      <c r="L888" s="9"/>
      <c r="M888" s="125"/>
      <c r="N888" s="6"/>
      <c r="O888" s="6"/>
      <c r="P888" s="125"/>
      <c r="Q888" s="7"/>
      <c r="R888" s="14"/>
      <c r="S888" s="14"/>
      <c r="Y888" s="5"/>
    </row>
    <row r="889" spans="1:25" ht="12.75" x14ac:dyDescent="0.25">
      <c r="A889" s="8"/>
      <c r="B889" s="119"/>
      <c r="C889" s="5"/>
      <c r="D889" s="122"/>
      <c r="E889" s="280"/>
      <c r="F889" s="7"/>
      <c r="G889" s="7"/>
      <c r="H889" s="9"/>
      <c r="I889" s="9"/>
      <c r="J889" s="9"/>
      <c r="K889" s="9"/>
      <c r="L889" s="9"/>
      <c r="M889" s="125"/>
      <c r="N889" s="6"/>
      <c r="O889" s="6"/>
      <c r="P889" s="125"/>
      <c r="Q889" s="7"/>
      <c r="R889" s="14"/>
      <c r="S889" s="14"/>
      <c r="Y889" s="5"/>
    </row>
    <row r="890" spans="1:25" ht="12.75" x14ac:dyDescent="0.25">
      <c r="A890" s="8"/>
      <c r="B890" s="119"/>
      <c r="C890" s="5"/>
      <c r="D890" s="122"/>
      <c r="E890" s="280"/>
      <c r="F890" s="7"/>
      <c r="G890" s="7"/>
      <c r="H890" s="9"/>
      <c r="I890" s="9"/>
      <c r="J890" s="9"/>
      <c r="K890" s="9"/>
      <c r="L890" s="9"/>
      <c r="M890" s="125"/>
      <c r="N890" s="6"/>
      <c r="O890" s="6"/>
      <c r="P890" s="125"/>
      <c r="Q890" s="7"/>
      <c r="R890" s="14"/>
      <c r="S890" s="14"/>
      <c r="Y890" s="5"/>
    </row>
    <row r="891" spans="1:25" ht="12.75" x14ac:dyDescent="0.25">
      <c r="A891" s="8"/>
      <c r="B891" s="119"/>
      <c r="C891" s="5"/>
      <c r="D891" s="122"/>
      <c r="E891" s="280"/>
      <c r="F891" s="7"/>
      <c r="G891" s="7"/>
      <c r="H891" s="9"/>
      <c r="I891" s="9"/>
      <c r="J891" s="9"/>
      <c r="K891" s="9"/>
      <c r="L891" s="9"/>
      <c r="M891" s="125"/>
      <c r="N891" s="6"/>
      <c r="O891" s="6"/>
      <c r="P891" s="125"/>
      <c r="Q891" s="7"/>
      <c r="R891" s="14"/>
      <c r="S891" s="14"/>
      <c r="Y891" s="5"/>
    </row>
    <row r="892" spans="1:25" ht="12.75" x14ac:dyDescent="0.25">
      <c r="A892" s="8"/>
      <c r="B892" s="119"/>
      <c r="C892" s="5"/>
      <c r="D892" s="122"/>
      <c r="E892" s="280"/>
      <c r="F892" s="7"/>
      <c r="G892" s="7"/>
      <c r="H892" s="9"/>
      <c r="I892" s="9"/>
      <c r="J892" s="9"/>
      <c r="K892" s="9"/>
      <c r="L892" s="9"/>
      <c r="M892" s="125"/>
      <c r="N892" s="6"/>
      <c r="O892" s="6"/>
      <c r="P892" s="125"/>
      <c r="Q892" s="7"/>
      <c r="R892" s="14"/>
      <c r="S892" s="14"/>
      <c r="Y892" s="5"/>
    </row>
    <row r="893" spans="1:25" ht="12.75" x14ac:dyDescent="0.25">
      <c r="A893" s="8"/>
      <c r="B893" s="119"/>
      <c r="C893" s="5"/>
      <c r="D893" s="122"/>
      <c r="E893" s="280"/>
      <c r="F893" s="7"/>
      <c r="G893" s="7"/>
      <c r="H893" s="9"/>
      <c r="I893" s="9"/>
      <c r="J893" s="9"/>
      <c r="K893" s="9"/>
      <c r="L893" s="9"/>
      <c r="M893" s="125"/>
      <c r="N893" s="6"/>
      <c r="O893" s="6"/>
      <c r="P893" s="125"/>
      <c r="Q893" s="7"/>
      <c r="R893" s="14"/>
      <c r="S893" s="14"/>
      <c r="Y893" s="5"/>
    </row>
    <row r="894" spans="1:25" ht="12.75" x14ac:dyDescent="0.25">
      <c r="A894" s="8"/>
      <c r="B894" s="119"/>
      <c r="C894" s="5"/>
      <c r="D894" s="122"/>
      <c r="E894" s="280"/>
      <c r="F894" s="7"/>
      <c r="G894" s="7"/>
      <c r="H894" s="9"/>
      <c r="I894" s="9"/>
      <c r="J894" s="9"/>
      <c r="K894" s="9"/>
      <c r="L894" s="9"/>
      <c r="M894" s="125"/>
      <c r="N894" s="6"/>
      <c r="O894" s="6"/>
      <c r="P894" s="125"/>
      <c r="Q894" s="7"/>
      <c r="R894" s="14"/>
      <c r="S894" s="14"/>
      <c r="Y894" s="5"/>
    </row>
    <row r="895" spans="1:25" ht="12.75" x14ac:dyDescent="0.25">
      <c r="A895" s="8"/>
      <c r="B895" s="119"/>
      <c r="C895" s="5"/>
      <c r="D895" s="122"/>
      <c r="E895" s="280"/>
      <c r="F895" s="7"/>
      <c r="G895" s="7"/>
      <c r="H895" s="9"/>
      <c r="I895" s="9"/>
      <c r="J895" s="9"/>
      <c r="K895" s="9"/>
      <c r="L895" s="9"/>
      <c r="M895" s="125"/>
      <c r="N895" s="6"/>
      <c r="O895" s="6"/>
      <c r="P895" s="125"/>
      <c r="Q895" s="7"/>
      <c r="R895" s="14"/>
      <c r="S895" s="14"/>
      <c r="Y895" s="5"/>
    </row>
    <row r="896" spans="1:25" ht="12.75" x14ac:dyDescent="0.25">
      <c r="A896" s="8"/>
      <c r="B896" s="119"/>
      <c r="C896" s="5"/>
      <c r="D896" s="122"/>
      <c r="E896" s="280"/>
      <c r="F896" s="7"/>
      <c r="G896" s="7"/>
      <c r="H896" s="9"/>
      <c r="I896" s="9"/>
      <c r="J896" s="9"/>
      <c r="K896" s="9"/>
      <c r="L896" s="9"/>
      <c r="M896" s="125"/>
      <c r="N896" s="6"/>
      <c r="O896" s="6"/>
      <c r="P896" s="125"/>
      <c r="Q896" s="7"/>
      <c r="R896" s="14"/>
      <c r="S896" s="14"/>
      <c r="Y896" s="5"/>
    </row>
    <row r="897" spans="1:25" ht="12.75" x14ac:dyDescent="0.25">
      <c r="A897" s="8"/>
      <c r="B897" s="119"/>
      <c r="C897" s="5"/>
      <c r="D897" s="122"/>
      <c r="E897" s="280"/>
      <c r="F897" s="7"/>
      <c r="G897" s="7"/>
      <c r="H897" s="9"/>
      <c r="I897" s="9"/>
      <c r="J897" s="9"/>
      <c r="K897" s="9"/>
      <c r="L897" s="9"/>
      <c r="M897" s="125"/>
      <c r="N897" s="6"/>
      <c r="O897" s="6"/>
      <c r="P897" s="125"/>
      <c r="Q897" s="7"/>
      <c r="R897" s="14"/>
      <c r="S897" s="14"/>
      <c r="Y897" s="5"/>
    </row>
    <row r="898" spans="1:25" ht="12.75" x14ac:dyDescent="0.25">
      <c r="A898" s="8"/>
      <c r="B898" s="119"/>
      <c r="C898" s="5"/>
      <c r="D898" s="122"/>
      <c r="E898" s="280"/>
      <c r="F898" s="7"/>
      <c r="G898" s="7"/>
      <c r="H898" s="9"/>
      <c r="I898" s="9"/>
      <c r="J898" s="9"/>
      <c r="K898" s="9"/>
      <c r="L898" s="9"/>
      <c r="M898" s="125"/>
      <c r="N898" s="6"/>
      <c r="O898" s="6"/>
      <c r="P898" s="125"/>
      <c r="Q898" s="7"/>
      <c r="R898" s="14"/>
      <c r="S898" s="14"/>
      <c r="Y898" s="5"/>
    </row>
    <row r="899" spans="1:25" ht="12.75" x14ac:dyDescent="0.25">
      <c r="A899" s="8"/>
      <c r="B899" s="119"/>
      <c r="C899" s="5"/>
      <c r="D899" s="122"/>
      <c r="E899" s="280"/>
      <c r="F899" s="7"/>
      <c r="G899" s="7"/>
      <c r="H899" s="9"/>
      <c r="I899" s="9"/>
      <c r="J899" s="9"/>
      <c r="K899" s="9"/>
      <c r="L899" s="9"/>
      <c r="M899" s="125"/>
      <c r="N899" s="6"/>
      <c r="O899" s="6"/>
      <c r="P899" s="125"/>
      <c r="Q899" s="7"/>
      <c r="R899" s="14"/>
      <c r="S899" s="14"/>
      <c r="Y899" s="5"/>
    </row>
    <row r="900" spans="1:25" ht="12.75" x14ac:dyDescent="0.25">
      <c r="A900" s="8"/>
      <c r="B900" s="119"/>
      <c r="C900" s="5"/>
      <c r="D900" s="122"/>
      <c r="E900" s="280"/>
      <c r="F900" s="7"/>
      <c r="G900" s="7"/>
      <c r="H900" s="9"/>
      <c r="I900" s="9"/>
      <c r="J900" s="9"/>
      <c r="K900" s="9"/>
      <c r="L900" s="9"/>
      <c r="M900" s="125"/>
      <c r="N900" s="6"/>
      <c r="O900" s="6"/>
      <c r="P900" s="125"/>
      <c r="Q900" s="7"/>
      <c r="R900" s="14"/>
      <c r="S900" s="14"/>
      <c r="Y900" s="5"/>
    </row>
    <row r="901" spans="1:25" ht="12.75" x14ac:dyDescent="0.25">
      <c r="A901" s="8"/>
      <c r="B901" s="119"/>
      <c r="C901" s="5"/>
      <c r="D901" s="122"/>
      <c r="E901" s="280"/>
      <c r="F901" s="7"/>
      <c r="G901" s="7"/>
      <c r="H901" s="9"/>
      <c r="I901" s="9"/>
      <c r="J901" s="9"/>
      <c r="K901" s="9"/>
      <c r="L901" s="9"/>
      <c r="M901" s="125"/>
      <c r="N901" s="6"/>
      <c r="O901" s="6"/>
      <c r="P901" s="125"/>
      <c r="Q901" s="7"/>
      <c r="R901" s="14"/>
      <c r="S901" s="14"/>
      <c r="Y901" s="5"/>
    </row>
    <row r="902" spans="1:25" ht="12.75" x14ac:dyDescent="0.25">
      <c r="A902" s="8"/>
      <c r="B902" s="119"/>
      <c r="C902" s="5"/>
      <c r="D902" s="122"/>
      <c r="E902" s="280"/>
      <c r="F902" s="7"/>
      <c r="G902" s="7"/>
      <c r="H902" s="9"/>
      <c r="I902" s="9"/>
      <c r="J902" s="9"/>
      <c r="K902" s="9"/>
      <c r="L902" s="9"/>
      <c r="M902" s="125"/>
      <c r="N902" s="6"/>
      <c r="O902" s="6"/>
      <c r="P902" s="125"/>
      <c r="Q902" s="7"/>
      <c r="R902" s="14"/>
      <c r="S902" s="14"/>
      <c r="Y902" s="5"/>
    </row>
    <row r="903" spans="1:25" ht="12.75" x14ac:dyDescent="0.25">
      <c r="A903" s="8"/>
      <c r="B903" s="119"/>
      <c r="C903" s="5"/>
      <c r="D903" s="122"/>
      <c r="E903" s="280"/>
      <c r="F903" s="7"/>
      <c r="G903" s="7"/>
      <c r="H903" s="9"/>
      <c r="I903" s="9"/>
      <c r="J903" s="9"/>
      <c r="K903" s="9"/>
      <c r="L903" s="9"/>
      <c r="M903" s="125"/>
      <c r="N903" s="6"/>
      <c r="O903" s="6"/>
      <c r="P903" s="125"/>
      <c r="Q903" s="7"/>
      <c r="R903" s="14"/>
      <c r="S903" s="14"/>
      <c r="Y903" s="5"/>
    </row>
    <row r="904" spans="1:25" ht="12.75" x14ac:dyDescent="0.25">
      <c r="A904" s="8"/>
      <c r="B904" s="119"/>
      <c r="C904" s="5"/>
      <c r="D904" s="122"/>
      <c r="E904" s="280"/>
      <c r="F904" s="7"/>
      <c r="G904" s="7"/>
      <c r="H904" s="9"/>
      <c r="I904" s="9"/>
      <c r="J904" s="9"/>
      <c r="K904" s="9"/>
      <c r="L904" s="9"/>
      <c r="M904" s="125"/>
      <c r="N904" s="6"/>
      <c r="O904" s="6"/>
      <c r="P904" s="125"/>
      <c r="Q904" s="7"/>
      <c r="R904" s="14"/>
      <c r="S904" s="14"/>
      <c r="Y904" s="5"/>
    </row>
    <row r="905" spans="1:25" ht="12.75" x14ac:dyDescent="0.25">
      <c r="A905" s="8"/>
      <c r="B905" s="119"/>
      <c r="C905" s="5"/>
      <c r="D905" s="122"/>
      <c r="E905" s="280"/>
      <c r="F905" s="7"/>
      <c r="G905" s="7"/>
      <c r="H905" s="9"/>
      <c r="I905" s="9"/>
      <c r="J905" s="9"/>
      <c r="K905" s="9"/>
      <c r="L905" s="9"/>
      <c r="M905" s="125"/>
      <c r="N905" s="6"/>
      <c r="O905" s="6"/>
      <c r="P905" s="125"/>
      <c r="Q905" s="7"/>
      <c r="R905" s="14"/>
      <c r="S905" s="14"/>
      <c r="Y905" s="5"/>
    </row>
    <row r="906" spans="1:25" ht="12.75" x14ac:dyDescent="0.25">
      <c r="A906" s="8"/>
      <c r="B906" s="119"/>
      <c r="C906" s="5"/>
      <c r="D906" s="122"/>
      <c r="E906" s="280"/>
      <c r="F906" s="7"/>
      <c r="G906" s="7"/>
      <c r="H906" s="9"/>
      <c r="I906" s="9"/>
      <c r="J906" s="9"/>
      <c r="K906" s="9"/>
      <c r="L906" s="9"/>
      <c r="M906" s="125"/>
      <c r="N906" s="6"/>
      <c r="O906" s="6"/>
      <c r="P906" s="125"/>
      <c r="Q906" s="7"/>
      <c r="R906" s="14"/>
      <c r="S906" s="14"/>
      <c r="Y906" s="5"/>
    </row>
    <row r="907" spans="1:25" ht="12.75" x14ac:dyDescent="0.25">
      <c r="A907" s="8"/>
      <c r="B907" s="119"/>
      <c r="C907" s="5"/>
      <c r="D907" s="122"/>
      <c r="E907" s="280"/>
      <c r="F907" s="7"/>
      <c r="G907" s="7"/>
      <c r="H907" s="9"/>
      <c r="I907" s="9"/>
      <c r="J907" s="9"/>
      <c r="K907" s="9"/>
      <c r="L907" s="9"/>
      <c r="M907" s="125"/>
      <c r="N907" s="6"/>
      <c r="O907" s="6"/>
      <c r="P907" s="125"/>
      <c r="Q907" s="7"/>
      <c r="R907" s="14"/>
      <c r="S907" s="14"/>
      <c r="Y907" s="5"/>
    </row>
    <row r="908" spans="1:25" ht="12.75" x14ac:dyDescent="0.25">
      <c r="A908" s="8"/>
      <c r="B908" s="119"/>
      <c r="C908" s="5"/>
      <c r="D908" s="122"/>
      <c r="E908" s="280"/>
      <c r="F908" s="7"/>
      <c r="G908" s="7"/>
      <c r="H908" s="9"/>
      <c r="I908" s="9"/>
      <c r="J908" s="9"/>
      <c r="K908" s="9"/>
      <c r="L908" s="9"/>
      <c r="M908" s="125"/>
      <c r="N908" s="6"/>
      <c r="O908" s="6"/>
      <c r="P908" s="125"/>
      <c r="Q908" s="7"/>
      <c r="R908" s="14"/>
      <c r="S908" s="14"/>
      <c r="Y908" s="5"/>
    </row>
    <row r="909" spans="1:25" ht="12.75" x14ac:dyDescent="0.25">
      <c r="A909" s="8"/>
      <c r="B909" s="119"/>
      <c r="C909" s="5"/>
      <c r="D909" s="122"/>
      <c r="E909" s="280"/>
      <c r="F909" s="7"/>
      <c r="G909" s="7"/>
      <c r="H909" s="9"/>
      <c r="I909" s="9"/>
      <c r="J909" s="9"/>
      <c r="K909" s="9"/>
      <c r="L909" s="9"/>
      <c r="M909" s="125"/>
      <c r="N909" s="6"/>
      <c r="O909" s="6"/>
      <c r="P909" s="125"/>
      <c r="Q909" s="7"/>
      <c r="R909" s="14"/>
      <c r="S909" s="14"/>
      <c r="Y909" s="5"/>
    </row>
    <row r="910" spans="1:25" ht="12.75" x14ac:dyDescent="0.25">
      <c r="A910" s="8"/>
      <c r="B910" s="119"/>
      <c r="C910" s="5"/>
      <c r="D910" s="122"/>
      <c r="E910" s="280"/>
      <c r="F910" s="7"/>
      <c r="G910" s="7"/>
      <c r="H910" s="9"/>
      <c r="I910" s="9"/>
      <c r="J910" s="9"/>
      <c r="K910" s="9"/>
      <c r="L910" s="9"/>
      <c r="M910" s="125"/>
      <c r="N910" s="6"/>
      <c r="O910" s="6"/>
      <c r="P910" s="125"/>
      <c r="Q910" s="7"/>
      <c r="R910" s="14"/>
      <c r="S910" s="14"/>
      <c r="Y910" s="5"/>
    </row>
    <row r="911" spans="1:25" ht="12.75" x14ac:dyDescent="0.25">
      <c r="A911" s="8"/>
      <c r="B911" s="119"/>
      <c r="C911" s="5"/>
      <c r="D911" s="122"/>
      <c r="E911" s="280"/>
      <c r="F911" s="7"/>
      <c r="G911" s="7"/>
      <c r="H911" s="9"/>
      <c r="I911" s="9"/>
      <c r="J911" s="9"/>
      <c r="K911" s="9"/>
      <c r="L911" s="9"/>
      <c r="M911" s="125"/>
      <c r="N911" s="6"/>
      <c r="O911" s="6"/>
      <c r="P911" s="125"/>
      <c r="Q911" s="7"/>
      <c r="R911" s="14"/>
      <c r="S911" s="14"/>
      <c r="Y911" s="5"/>
    </row>
    <row r="912" spans="1:25" ht="12.75" x14ac:dyDescent="0.25">
      <c r="A912" s="8"/>
      <c r="B912" s="119"/>
      <c r="C912" s="5"/>
      <c r="D912" s="122"/>
      <c r="E912" s="280"/>
      <c r="F912" s="7"/>
      <c r="G912" s="7"/>
      <c r="H912" s="9"/>
      <c r="I912" s="9"/>
      <c r="J912" s="9"/>
      <c r="K912" s="9"/>
      <c r="L912" s="9"/>
      <c r="M912" s="125"/>
      <c r="N912" s="6"/>
      <c r="O912" s="6"/>
      <c r="P912" s="125"/>
      <c r="Q912" s="7"/>
      <c r="R912" s="14"/>
      <c r="S912" s="14"/>
      <c r="Y912" s="5"/>
    </row>
    <row r="913" spans="1:25" ht="12.75" x14ac:dyDescent="0.25">
      <c r="A913" s="8"/>
      <c r="B913" s="119"/>
      <c r="C913" s="5"/>
      <c r="D913" s="122"/>
      <c r="E913" s="280"/>
      <c r="F913" s="7"/>
      <c r="G913" s="7"/>
      <c r="H913" s="9"/>
      <c r="I913" s="9"/>
      <c r="J913" s="9"/>
      <c r="K913" s="9"/>
      <c r="L913" s="9"/>
      <c r="M913" s="125"/>
      <c r="N913" s="6"/>
      <c r="O913" s="6"/>
      <c r="P913" s="125"/>
      <c r="Q913" s="7"/>
      <c r="R913" s="14"/>
      <c r="S913" s="14"/>
      <c r="Y913" s="5"/>
    </row>
    <row r="914" spans="1:25" ht="12.75" x14ac:dyDescent="0.25">
      <c r="A914" s="8"/>
      <c r="B914" s="119"/>
      <c r="C914" s="5"/>
      <c r="D914" s="122"/>
      <c r="E914" s="280"/>
      <c r="F914" s="7"/>
      <c r="G914" s="7"/>
      <c r="H914" s="9"/>
      <c r="I914" s="9"/>
      <c r="J914" s="9"/>
      <c r="K914" s="9"/>
      <c r="L914" s="9"/>
      <c r="M914" s="125"/>
      <c r="N914" s="6"/>
      <c r="O914" s="6"/>
      <c r="P914" s="125"/>
      <c r="Q914" s="7"/>
      <c r="R914" s="14"/>
      <c r="S914" s="14"/>
      <c r="Y914" s="5"/>
    </row>
    <row r="915" spans="1:25" ht="12.75" x14ac:dyDescent="0.25">
      <c r="A915" s="8"/>
      <c r="B915" s="119"/>
      <c r="C915" s="5"/>
      <c r="D915" s="122"/>
      <c r="E915" s="280"/>
      <c r="F915" s="7"/>
      <c r="G915" s="7"/>
      <c r="H915" s="9"/>
      <c r="I915" s="9"/>
      <c r="J915" s="9"/>
      <c r="K915" s="9"/>
      <c r="L915" s="9"/>
      <c r="M915" s="125"/>
      <c r="N915" s="6"/>
      <c r="O915" s="6"/>
      <c r="P915" s="125"/>
      <c r="Q915" s="7"/>
      <c r="R915" s="14"/>
      <c r="S915" s="14"/>
      <c r="Y915" s="5"/>
    </row>
    <row r="916" spans="1:25" ht="12.75" x14ac:dyDescent="0.25">
      <c r="A916" s="8"/>
      <c r="B916" s="119"/>
      <c r="C916" s="5"/>
      <c r="D916" s="122"/>
      <c r="E916" s="280"/>
      <c r="F916" s="7"/>
      <c r="G916" s="7"/>
      <c r="H916" s="9"/>
      <c r="I916" s="9"/>
      <c r="J916" s="9"/>
      <c r="K916" s="9"/>
      <c r="L916" s="9"/>
      <c r="M916" s="125"/>
      <c r="N916" s="6"/>
      <c r="O916" s="6"/>
      <c r="P916" s="125"/>
      <c r="Q916" s="7"/>
      <c r="R916" s="14"/>
      <c r="S916" s="14"/>
      <c r="Y916" s="5"/>
    </row>
    <row r="917" spans="1:25" ht="12.75" x14ac:dyDescent="0.25">
      <c r="A917" s="8"/>
      <c r="B917" s="119"/>
      <c r="C917" s="5"/>
      <c r="D917" s="122"/>
      <c r="E917" s="280"/>
      <c r="F917" s="7"/>
      <c r="G917" s="7"/>
      <c r="H917" s="9"/>
      <c r="I917" s="9"/>
      <c r="J917" s="9"/>
      <c r="K917" s="9"/>
      <c r="L917" s="9"/>
      <c r="M917" s="125"/>
      <c r="N917" s="6"/>
      <c r="O917" s="6"/>
      <c r="P917" s="125"/>
      <c r="Q917" s="7"/>
      <c r="R917" s="14"/>
      <c r="S917" s="14"/>
      <c r="Y917" s="5"/>
    </row>
    <row r="918" spans="1:25" ht="12.75" x14ac:dyDescent="0.25">
      <c r="A918" s="8"/>
      <c r="B918" s="119"/>
      <c r="C918" s="5"/>
      <c r="D918" s="122"/>
      <c r="E918" s="280"/>
      <c r="F918" s="7"/>
      <c r="G918" s="7"/>
      <c r="H918" s="9"/>
      <c r="I918" s="9"/>
      <c r="J918" s="9"/>
      <c r="K918" s="9"/>
      <c r="L918" s="9"/>
      <c r="M918" s="125"/>
      <c r="N918" s="6"/>
      <c r="O918" s="6"/>
      <c r="P918" s="125"/>
      <c r="Q918" s="7"/>
      <c r="R918" s="14"/>
      <c r="S918" s="14"/>
      <c r="Y918" s="5"/>
    </row>
    <row r="919" spans="1:25" ht="12.75" x14ac:dyDescent="0.25">
      <c r="A919" s="8"/>
      <c r="B919" s="119"/>
      <c r="C919" s="5"/>
      <c r="D919" s="122"/>
      <c r="E919" s="280"/>
      <c r="F919" s="7"/>
      <c r="G919" s="7"/>
      <c r="H919" s="9"/>
      <c r="I919" s="9"/>
      <c r="J919" s="9"/>
      <c r="K919" s="9"/>
      <c r="L919" s="9"/>
      <c r="M919" s="125"/>
      <c r="N919" s="6"/>
      <c r="O919" s="6"/>
      <c r="P919" s="125"/>
      <c r="Q919" s="7"/>
      <c r="R919" s="14"/>
      <c r="S919" s="14"/>
      <c r="Y919" s="5"/>
    </row>
    <row r="920" spans="1:25" ht="12.75" x14ac:dyDescent="0.25">
      <c r="A920" s="8"/>
      <c r="B920" s="119"/>
      <c r="C920" s="5"/>
      <c r="D920" s="122"/>
      <c r="E920" s="280"/>
      <c r="F920" s="7"/>
      <c r="G920" s="7"/>
      <c r="H920" s="9"/>
      <c r="I920" s="9"/>
      <c r="J920" s="9"/>
      <c r="K920" s="9"/>
      <c r="L920" s="9"/>
      <c r="M920" s="125"/>
      <c r="N920" s="6"/>
      <c r="O920" s="6"/>
      <c r="P920" s="125"/>
      <c r="Q920" s="7"/>
      <c r="R920" s="14"/>
      <c r="S920" s="14"/>
      <c r="Y920" s="5"/>
    </row>
    <row r="921" spans="1:25" ht="12.75" x14ac:dyDescent="0.25">
      <c r="A921" s="8"/>
      <c r="B921" s="119"/>
      <c r="C921" s="5"/>
      <c r="D921" s="122"/>
      <c r="E921" s="280"/>
      <c r="F921" s="7"/>
      <c r="G921" s="7"/>
      <c r="H921" s="9"/>
      <c r="I921" s="9"/>
      <c r="J921" s="9"/>
      <c r="K921" s="9"/>
      <c r="L921" s="9"/>
      <c r="M921" s="125"/>
      <c r="N921" s="6"/>
      <c r="O921" s="6"/>
      <c r="P921" s="125"/>
      <c r="Q921" s="7"/>
      <c r="R921" s="14"/>
      <c r="S921" s="14"/>
      <c r="Y921" s="5"/>
    </row>
    <row r="922" spans="1:25" ht="12.75" x14ac:dyDescent="0.25">
      <c r="A922" s="8"/>
      <c r="B922" s="119"/>
      <c r="C922" s="5"/>
      <c r="D922" s="122"/>
      <c r="E922" s="280"/>
      <c r="F922" s="7"/>
      <c r="G922" s="7"/>
      <c r="H922" s="9"/>
      <c r="I922" s="9"/>
      <c r="J922" s="9"/>
      <c r="K922" s="9"/>
      <c r="L922" s="9"/>
      <c r="M922" s="125"/>
      <c r="N922" s="6"/>
      <c r="O922" s="6"/>
      <c r="P922" s="125"/>
      <c r="Q922" s="7"/>
      <c r="R922" s="14"/>
      <c r="S922" s="14"/>
      <c r="Y922" s="5"/>
    </row>
    <row r="923" spans="1:25" ht="12.75" x14ac:dyDescent="0.25">
      <c r="A923" s="8"/>
      <c r="B923" s="119"/>
      <c r="C923" s="5"/>
      <c r="D923" s="122"/>
      <c r="E923" s="280"/>
      <c r="F923" s="7"/>
      <c r="G923" s="7"/>
      <c r="H923" s="9"/>
      <c r="I923" s="9"/>
      <c r="J923" s="9"/>
      <c r="K923" s="9"/>
      <c r="L923" s="9"/>
      <c r="M923" s="125"/>
      <c r="N923" s="6"/>
      <c r="O923" s="6"/>
      <c r="P923" s="125"/>
      <c r="Q923" s="7"/>
      <c r="R923" s="14"/>
      <c r="S923" s="14"/>
      <c r="Y923" s="5"/>
    </row>
    <row r="924" spans="1:25" ht="12.75" x14ac:dyDescent="0.25">
      <c r="A924" s="8"/>
      <c r="B924" s="119"/>
      <c r="C924" s="5"/>
      <c r="D924" s="122"/>
      <c r="E924" s="280"/>
      <c r="F924" s="7"/>
      <c r="G924" s="7"/>
      <c r="H924" s="9"/>
      <c r="I924" s="9"/>
      <c r="J924" s="9"/>
      <c r="K924" s="9"/>
      <c r="L924" s="9"/>
      <c r="M924" s="125"/>
      <c r="N924" s="6"/>
      <c r="O924" s="6"/>
      <c r="P924" s="125"/>
      <c r="Q924" s="7"/>
      <c r="R924" s="14"/>
      <c r="S924" s="14"/>
      <c r="Y924" s="5"/>
    </row>
    <row r="925" spans="1:25" ht="12.75" x14ac:dyDescent="0.25">
      <c r="A925" s="8"/>
      <c r="B925" s="119"/>
      <c r="C925" s="5"/>
      <c r="D925" s="122"/>
      <c r="E925" s="280"/>
      <c r="F925" s="7"/>
      <c r="G925" s="7"/>
      <c r="H925" s="9"/>
      <c r="I925" s="9"/>
      <c r="J925" s="9"/>
      <c r="K925" s="9"/>
      <c r="L925" s="9"/>
      <c r="M925" s="125"/>
      <c r="N925" s="6"/>
      <c r="O925" s="6"/>
      <c r="P925" s="125"/>
      <c r="Q925" s="7"/>
      <c r="R925" s="14"/>
      <c r="S925" s="14"/>
      <c r="Y925" s="5"/>
    </row>
    <row r="926" spans="1:25" ht="12.75" x14ac:dyDescent="0.25">
      <c r="A926" s="8"/>
      <c r="B926" s="119"/>
      <c r="C926" s="5"/>
      <c r="D926" s="122"/>
      <c r="E926" s="280"/>
      <c r="F926" s="7"/>
      <c r="G926" s="7"/>
      <c r="H926" s="9"/>
      <c r="I926" s="9"/>
      <c r="J926" s="9"/>
      <c r="K926" s="9"/>
      <c r="L926" s="9"/>
      <c r="M926" s="125"/>
      <c r="N926" s="6"/>
      <c r="O926" s="6"/>
      <c r="P926" s="125"/>
      <c r="Q926" s="7"/>
      <c r="R926" s="14"/>
      <c r="S926" s="14"/>
      <c r="Y926" s="5"/>
    </row>
    <row r="927" spans="1:25" ht="12.75" x14ac:dyDescent="0.25">
      <c r="A927" s="8"/>
      <c r="B927" s="119"/>
      <c r="C927" s="5"/>
      <c r="D927" s="122"/>
      <c r="E927" s="280"/>
      <c r="F927" s="7"/>
      <c r="G927" s="7"/>
      <c r="H927" s="9"/>
      <c r="I927" s="9"/>
      <c r="J927" s="9"/>
      <c r="K927" s="9"/>
      <c r="L927" s="9"/>
      <c r="M927" s="125"/>
      <c r="N927" s="6"/>
      <c r="O927" s="6"/>
      <c r="P927" s="125"/>
      <c r="Q927" s="7"/>
      <c r="R927" s="14"/>
      <c r="S927" s="14"/>
      <c r="Y927" s="5"/>
    </row>
    <row r="928" spans="1:25" ht="12.75" x14ac:dyDescent="0.25">
      <c r="A928" s="8"/>
      <c r="B928" s="119"/>
      <c r="C928" s="5"/>
      <c r="D928" s="122"/>
      <c r="E928" s="280"/>
      <c r="F928" s="7"/>
      <c r="G928" s="7"/>
      <c r="H928" s="9"/>
      <c r="I928" s="9"/>
      <c r="J928" s="9"/>
      <c r="K928" s="9"/>
      <c r="L928" s="9"/>
      <c r="M928" s="125"/>
      <c r="N928" s="6"/>
      <c r="O928" s="6"/>
      <c r="P928" s="125"/>
      <c r="Q928" s="7"/>
      <c r="R928" s="14"/>
      <c r="S928" s="14"/>
      <c r="Y928" s="5"/>
    </row>
    <row r="929" spans="1:25" ht="12.75" x14ac:dyDescent="0.25">
      <c r="A929" s="8"/>
      <c r="B929" s="119"/>
      <c r="C929" s="5"/>
      <c r="D929" s="122"/>
      <c r="E929" s="280"/>
      <c r="F929" s="7"/>
      <c r="G929" s="7"/>
      <c r="H929" s="9"/>
      <c r="I929" s="9"/>
      <c r="J929" s="9"/>
      <c r="K929" s="9"/>
      <c r="L929" s="9"/>
      <c r="M929" s="125"/>
      <c r="N929" s="6"/>
      <c r="O929" s="6"/>
      <c r="P929" s="125"/>
      <c r="Q929" s="7"/>
      <c r="R929" s="14"/>
      <c r="S929" s="14"/>
      <c r="Y929" s="5"/>
    </row>
    <row r="930" spans="1:25" ht="12.75" x14ac:dyDescent="0.25">
      <c r="A930" s="8"/>
      <c r="B930" s="119"/>
      <c r="C930" s="5"/>
      <c r="D930" s="122"/>
      <c r="E930" s="280"/>
      <c r="F930" s="7"/>
      <c r="G930" s="7"/>
      <c r="H930" s="9"/>
      <c r="I930" s="9"/>
      <c r="J930" s="9"/>
      <c r="K930" s="9"/>
      <c r="L930" s="9"/>
      <c r="M930" s="125"/>
      <c r="N930" s="6"/>
      <c r="O930" s="6"/>
      <c r="P930" s="125"/>
      <c r="Q930" s="7"/>
      <c r="R930" s="14"/>
      <c r="S930" s="14"/>
      <c r="Y930" s="5"/>
    </row>
    <row r="931" spans="1:25" ht="12.75" x14ac:dyDescent="0.25">
      <c r="A931" s="8"/>
      <c r="B931" s="119"/>
      <c r="C931" s="5"/>
      <c r="D931" s="122"/>
      <c r="E931" s="280"/>
      <c r="F931" s="7"/>
      <c r="G931" s="7"/>
      <c r="H931" s="9"/>
      <c r="I931" s="9"/>
      <c r="J931" s="9"/>
      <c r="K931" s="9"/>
      <c r="L931" s="9"/>
      <c r="M931" s="125"/>
      <c r="N931" s="6"/>
      <c r="O931" s="6"/>
      <c r="P931" s="125"/>
      <c r="Q931" s="7"/>
      <c r="R931" s="14"/>
      <c r="S931" s="14"/>
      <c r="Y931" s="5"/>
    </row>
    <row r="932" spans="1:25" ht="12.75" x14ac:dyDescent="0.25">
      <c r="A932" s="8"/>
      <c r="B932" s="119"/>
      <c r="C932" s="5"/>
      <c r="D932" s="122"/>
      <c r="E932" s="280"/>
      <c r="F932" s="7"/>
      <c r="G932" s="7"/>
      <c r="H932" s="9"/>
      <c r="I932" s="9"/>
      <c r="J932" s="9"/>
      <c r="K932" s="9"/>
      <c r="L932" s="9"/>
      <c r="M932" s="125"/>
      <c r="N932" s="6"/>
      <c r="O932" s="6"/>
      <c r="P932" s="125"/>
      <c r="Q932" s="7"/>
      <c r="R932" s="14"/>
      <c r="S932" s="14"/>
      <c r="Y932" s="5"/>
    </row>
    <row r="933" spans="1:25" ht="12.75" x14ac:dyDescent="0.25">
      <c r="A933" s="8"/>
      <c r="B933" s="119"/>
      <c r="C933" s="5"/>
      <c r="D933" s="122"/>
      <c r="E933" s="280"/>
      <c r="F933" s="7"/>
      <c r="G933" s="7"/>
      <c r="H933" s="9"/>
      <c r="I933" s="9"/>
      <c r="J933" s="9"/>
      <c r="K933" s="9"/>
      <c r="L933" s="9"/>
      <c r="M933" s="125"/>
      <c r="N933" s="6"/>
      <c r="O933" s="6"/>
      <c r="P933" s="125"/>
      <c r="Q933" s="7"/>
      <c r="R933" s="14"/>
      <c r="S933" s="14"/>
      <c r="Y933" s="5"/>
    </row>
    <row r="934" spans="1:25" ht="12.75" x14ac:dyDescent="0.25">
      <c r="A934" s="8"/>
      <c r="B934" s="119"/>
      <c r="C934" s="5"/>
      <c r="D934" s="122"/>
      <c r="E934" s="280"/>
      <c r="F934" s="7"/>
      <c r="G934" s="7"/>
      <c r="H934" s="9"/>
      <c r="I934" s="9"/>
      <c r="J934" s="9"/>
      <c r="K934" s="9"/>
      <c r="L934" s="9"/>
      <c r="M934" s="125"/>
      <c r="N934" s="6"/>
      <c r="O934" s="6"/>
      <c r="P934" s="125"/>
      <c r="Q934" s="7"/>
      <c r="R934" s="14"/>
      <c r="S934" s="14"/>
      <c r="Y934" s="5"/>
    </row>
    <row r="935" spans="1:25" ht="12.75" x14ac:dyDescent="0.25">
      <c r="A935" s="8"/>
      <c r="B935" s="119"/>
      <c r="C935" s="5"/>
      <c r="D935" s="122"/>
      <c r="E935" s="280"/>
      <c r="F935" s="7"/>
      <c r="G935" s="7"/>
      <c r="H935" s="9"/>
      <c r="I935" s="9"/>
      <c r="J935" s="9"/>
      <c r="K935" s="9"/>
      <c r="L935" s="9"/>
      <c r="M935" s="125"/>
      <c r="N935" s="6"/>
      <c r="O935" s="6"/>
      <c r="P935" s="125"/>
      <c r="Q935" s="7"/>
      <c r="R935" s="14"/>
      <c r="S935" s="14"/>
      <c r="Y935" s="5"/>
    </row>
    <row r="936" spans="1:25" ht="12.75" x14ac:dyDescent="0.25">
      <c r="A936" s="8"/>
      <c r="B936" s="119"/>
      <c r="C936" s="5"/>
      <c r="D936" s="122"/>
      <c r="E936" s="280"/>
      <c r="F936" s="7"/>
      <c r="G936" s="7"/>
      <c r="H936" s="9"/>
      <c r="I936" s="9"/>
      <c r="J936" s="9"/>
      <c r="K936" s="9"/>
      <c r="L936" s="9"/>
      <c r="M936" s="125"/>
      <c r="N936" s="6"/>
      <c r="O936" s="6"/>
      <c r="P936" s="125"/>
      <c r="Q936" s="7"/>
      <c r="R936" s="14"/>
      <c r="S936" s="14"/>
      <c r="Y936" s="5"/>
    </row>
    <row r="937" spans="1:25" ht="12.75" x14ac:dyDescent="0.25">
      <c r="A937" s="8"/>
      <c r="B937" s="119"/>
      <c r="C937" s="5"/>
      <c r="D937" s="122"/>
      <c r="E937" s="280"/>
      <c r="F937" s="7"/>
      <c r="G937" s="7"/>
      <c r="H937" s="9"/>
      <c r="I937" s="9"/>
      <c r="J937" s="9"/>
      <c r="K937" s="9"/>
      <c r="L937" s="9"/>
      <c r="M937" s="125"/>
      <c r="N937" s="6"/>
      <c r="O937" s="6"/>
      <c r="P937" s="125"/>
      <c r="Q937" s="7"/>
      <c r="R937" s="14"/>
      <c r="S937" s="14"/>
      <c r="Y937" s="5"/>
    </row>
    <row r="938" spans="1:25" ht="12.75" x14ac:dyDescent="0.25">
      <c r="A938" s="8"/>
      <c r="B938" s="119"/>
      <c r="C938" s="5"/>
      <c r="D938" s="122"/>
      <c r="E938" s="280"/>
      <c r="F938" s="7"/>
      <c r="G938" s="7"/>
      <c r="H938" s="9"/>
      <c r="I938" s="9"/>
      <c r="J938" s="9"/>
      <c r="K938" s="9"/>
      <c r="L938" s="9"/>
      <c r="M938" s="125"/>
      <c r="N938" s="6"/>
      <c r="O938" s="6"/>
      <c r="P938" s="125"/>
      <c r="Q938" s="7"/>
      <c r="R938" s="14"/>
      <c r="S938" s="14"/>
      <c r="Y938" s="5"/>
    </row>
    <row r="939" spans="1:25" ht="12.75" x14ac:dyDescent="0.25">
      <c r="A939" s="8"/>
      <c r="B939" s="119"/>
      <c r="C939" s="5"/>
      <c r="D939" s="122"/>
      <c r="E939" s="280"/>
      <c r="F939" s="7"/>
      <c r="G939" s="7"/>
      <c r="H939" s="9"/>
      <c r="I939" s="9"/>
      <c r="J939" s="9"/>
      <c r="K939" s="9"/>
      <c r="L939" s="9"/>
      <c r="M939" s="125"/>
      <c r="N939" s="6"/>
      <c r="O939" s="6"/>
      <c r="P939" s="125"/>
      <c r="Q939" s="7"/>
      <c r="R939" s="14"/>
      <c r="S939" s="14"/>
      <c r="Y939" s="5"/>
    </row>
    <row r="940" spans="1:25" ht="12.75" x14ac:dyDescent="0.25">
      <c r="A940" s="8"/>
      <c r="B940" s="119"/>
      <c r="C940" s="5"/>
      <c r="D940" s="122"/>
      <c r="E940" s="280"/>
      <c r="F940" s="7"/>
      <c r="G940" s="7"/>
      <c r="H940" s="9"/>
      <c r="I940" s="9"/>
      <c r="J940" s="9"/>
      <c r="K940" s="9"/>
      <c r="L940" s="9"/>
      <c r="M940" s="125"/>
      <c r="N940" s="6"/>
      <c r="O940" s="6"/>
      <c r="P940" s="125"/>
      <c r="Q940" s="7"/>
      <c r="R940" s="14"/>
      <c r="S940" s="14"/>
      <c r="Y940" s="5"/>
    </row>
    <row r="941" spans="1:25" ht="12.75" x14ac:dyDescent="0.25">
      <c r="A941" s="8"/>
      <c r="B941" s="119"/>
      <c r="C941" s="5"/>
      <c r="D941" s="122"/>
      <c r="E941" s="280"/>
      <c r="F941" s="7"/>
      <c r="G941" s="7"/>
      <c r="H941" s="9"/>
      <c r="I941" s="9"/>
      <c r="J941" s="9"/>
      <c r="K941" s="9"/>
      <c r="L941" s="9"/>
      <c r="M941" s="125"/>
      <c r="N941" s="6"/>
      <c r="O941" s="6"/>
      <c r="P941" s="125"/>
      <c r="Q941" s="7"/>
      <c r="R941" s="14"/>
      <c r="S941" s="14"/>
      <c r="Y941" s="5"/>
    </row>
    <row r="942" spans="1:25" ht="12.75" x14ac:dyDescent="0.25">
      <c r="A942" s="8"/>
      <c r="B942" s="119"/>
      <c r="C942" s="5"/>
      <c r="D942" s="122"/>
      <c r="E942" s="280"/>
      <c r="F942" s="7"/>
      <c r="G942" s="7"/>
      <c r="H942" s="9"/>
      <c r="I942" s="9"/>
      <c r="J942" s="9"/>
      <c r="K942" s="9"/>
      <c r="L942" s="9"/>
      <c r="M942" s="125"/>
      <c r="N942" s="6"/>
      <c r="O942" s="6"/>
      <c r="P942" s="125"/>
      <c r="Q942" s="7"/>
      <c r="R942" s="14"/>
      <c r="S942" s="14"/>
      <c r="Y942" s="5"/>
    </row>
    <row r="943" spans="1:25" ht="12.75" x14ac:dyDescent="0.25">
      <c r="A943" s="8"/>
      <c r="B943" s="119"/>
      <c r="C943" s="5"/>
      <c r="D943" s="122"/>
      <c r="E943" s="280"/>
      <c r="F943" s="7"/>
      <c r="G943" s="7"/>
      <c r="H943" s="9"/>
      <c r="I943" s="9"/>
      <c r="J943" s="9"/>
      <c r="K943" s="9"/>
      <c r="L943" s="9"/>
      <c r="M943" s="125"/>
      <c r="N943" s="6"/>
      <c r="O943" s="6"/>
      <c r="P943" s="125"/>
      <c r="Q943" s="7"/>
      <c r="R943" s="14"/>
      <c r="S943" s="14"/>
      <c r="Y943" s="5"/>
    </row>
    <row r="944" spans="1:25" ht="12.75" x14ac:dyDescent="0.25">
      <c r="A944" s="8"/>
      <c r="B944" s="119"/>
      <c r="C944" s="5"/>
      <c r="D944" s="122"/>
      <c r="E944" s="280"/>
      <c r="F944" s="7"/>
      <c r="G944" s="7"/>
      <c r="H944" s="9"/>
      <c r="I944" s="9"/>
      <c r="J944" s="9"/>
      <c r="K944" s="9"/>
      <c r="L944" s="9"/>
      <c r="M944" s="125"/>
      <c r="N944" s="6"/>
      <c r="O944" s="6"/>
      <c r="P944" s="125"/>
      <c r="Q944" s="7"/>
      <c r="R944" s="14"/>
      <c r="S944" s="14"/>
      <c r="Y944" s="5"/>
    </row>
    <row r="945" spans="1:25" ht="12.75" x14ac:dyDescent="0.25">
      <c r="A945" s="8"/>
      <c r="B945" s="119"/>
      <c r="C945" s="5"/>
      <c r="D945" s="122"/>
      <c r="E945" s="280"/>
      <c r="F945" s="7"/>
      <c r="G945" s="7"/>
      <c r="H945" s="9"/>
      <c r="I945" s="9"/>
      <c r="J945" s="9"/>
      <c r="K945" s="9"/>
      <c r="L945" s="9"/>
      <c r="M945" s="125"/>
      <c r="N945" s="6"/>
      <c r="O945" s="6"/>
      <c r="P945" s="125"/>
      <c r="Q945" s="7"/>
      <c r="R945" s="14"/>
      <c r="S945" s="14"/>
      <c r="Y945" s="5"/>
    </row>
    <row r="946" spans="1:25" ht="12.75" x14ac:dyDescent="0.25">
      <c r="A946" s="8"/>
      <c r="B946" s="119"/>
      <c r="C946" s="5"/>
      <c r="D946" s="122"/>
      <c r="E946" s="280"/>
      <c r="F946" s="7"/>
      <c r="G946" s="7"/>
      <c r="H946" s="9"/>
      <c r="I946" s="9"/>
      <c r="J946" s="9"/>
      <c r="K946" s="9"/>
      <c r="L946" s="9"/>
      <c r="M946" s="125"/>
      <c r="N946" s="6"/>
      <c r="O946" s="6"/>
      <c r="P946" s="125"/>
      <c r="Q946" s="7"/>
      <c r="R946" s="14"/>
      <c r="S946" s="14"/>
      <c r="Y946" s="5"/>
    </row>
    <row r="947" spans="1:25" ht="12.75" x14ac:dyDescent="0.25">
      <c r="A947" s="8"/>
      <c r="B947" s="119"/>
      <c r="C947" s="5"/>
      <c r="D947" s="122"/>
      <c r="E947" s="280"/>
      <c r="F947" s="7"/>
      <c r="G947" s="7"/>
      <c r="H947" s="9"/>
      <c r="I947" s="9"/>
      <c r="J947" s="9"/>
      <c r="K947" s="9"/>
      <c r="L947" s="9"/>
      <c r="M947" s="125"/>
      <c r="N947" s="6"/>
      <c r="O947" s="6"/>
      <c r="P947" s="125"/>
      <c r="Q947" s="7"/>
      <c r="R947" s="14"/>
      <c r="S947" s="14"/>
      <c r="Y947" s="5"/>
    </row>
    <row r="948" spans="1:25" ht="12.75" x14ac:dyDescent="0.25">
      <c r="A948" s="8"/>
      <c r="B948" s="119"/>
      <c r="C948" s="5"/>
      <c r="D948" s="122"/>
      <c r="E948" s="280"/>
      <c r="F948" s="7"/>
      <c r="G948" s="7"/>
      <c r="H948" s="9"/>
      <c r="I948" s="9"/>
      <c r="J948" s="9"/>
      <c r="K948" s="9"/>
      <c r="L948" s="9"/>
      <c r="M948" s="125"/>
      <c r="N948" s="6"/>
      <c r="O948" s="6"/>
      <c r="P948" s="125"/>
      <c r="Q948" s="7"/>
      <c r="R948" s="14"/>
      <c r="S948" s="14"/>
      <c r="Y948" s="5"/>
    </row>
    <row r="949" spans="1:25" ht="12.75" x14ac:dyDescent="0.25">
      <c r="A949" s="8"/>
      <c r="B949" s="119"/>
      <c r="C949" s="5"/>
      <c r="D949" s="122"/>
      <c r="E949" s="280"/>
      <c r="F949" s="7"/>
      <c r="G949" s="7"/>
      <c r="H949" s="9"/>
      <c r="I949" s="9"/>
      <c r="J949" s="9"/>
      <c r="K949" s="9"/>
      <c r="L949" s="9"/>
      <c r="M949" s="125"/>
      <c r="N949" s="6"/>
      <c r="O949" s="6"/>
      <c r="P949" s="125"/>
      <c r="Q949" s="7"/>
      <c r="R949" s="14"/>
      <c r="S949" s="14"/>
      <c r="Y949" s="5"/>
    </row>
    <row r="950" spans="1:25" ht="12.75" x14ac:dyDescent="0.25">
      <c r="A950" s="8"/>
      <c r="B950" s="119"/>
      <c r="C950" s="5"/>
      <c r="D950" s="122"/>
      <c r="E950" s="280"/>
      <c r="F950" s="7"/>
      <c r="G950" s="7"/>
      <c r="H950" s="9"/>
      <c r="I950" s="9"/>
      <c r="J950" s="9"/>
      <c r="K950" s="9"/>
      <c r="L950" s="9"/>
      <c r="M950" s="125"/>
      <c r="N950" s="6"/>
      <c r="O950" s="6"/>
      <c r="P950" s="125"/>
      <c r="Q950" s="7"/>
      <c r="R950" s="14"/>
      <c r="S950" s="14"/>
      <c r="Y950" s="5"/>
    </row>
    <row r="951" spans="1:25" ht="12.75" x14ac:dyDescent="0.25">
      <c r="A951" s="8"/>
      <c r="B951" s="119"/>
      <c r="C951" s="5"/>
      <c r="D951" s="122"/>
      <c r="E951" s="280"/>
      <c r="F951" s="7"/>
      <c r="G951" s="7"/>
      <c r="H951" s="9"/>
      <c r="I951" s="9"/>
      <c r="J951" s="9"/>
      <c r="K951" s="9"/>
      <c r="L951" s="9"/>
      <c r="M951" s="125"/>
      <c r="N951" s="6"/>
      <c r="O951" s="6"/>
      <c r="P951" s="125"/>
      <c r="Q951" s="7"/>
      <c r="R951" s="14"/>
      <c r="S951" s="14"/>
      <c r="Y951" s="5"/>
    </row>
    <row r="952" spans="1:25" ht="12.75" x14ac:dyDescent="0.25">
      <c r="A952" s="8"/>
      <c r="B952" s="119"/>
      <c r="C952" s="5"/>
      <c r="D952" s="122"/>
      <c r="E952" s="280"/>
      <c r="F952" s="7"/>
      <c r="G952" s="7"/>
      <c r="H952" s="9"/>
      <c r="I952" s="9"/>
      <c r="J952" s="9"/>
      <c r="K952" s="9"/>
      <c r="L952" s="9"/>
      <c r="M952" s="125"/>
      <c r="N952" s="6"/>
      <c r="O952" s="6"/>
      <c r="P952" s="125"/>
      <c r="Q952" s="7"/>
      <c r="R952" s="14"/>
      <c r="S952" s="14"/>
      <c r="Y952" s="5"/>
    </row>
    <row r="953" spans="1:25" ht="12.75" x14ac:dyDescent="0.25">
      <c r="A953" s="8"/>
      <c r="B953" s="119"/>
      <c r="C953" s="5"/>
      <c r="D953" s="122"/>
      <c r="E953" s="280"/>
      <c r="F953" s="7"/>
      <c r="G953" s="7"/>
      <c r="H953" s="9"/>
      <c r="I953" s="9"/>
      <c r="J953" s="9"/>
      <c r="K953" s="9"/>
      <c r="L953" s="9"/>
      <c r="M953" s="125"/>
      <c r="N953" s="6"/>
      <c r="O953" s="6"/>
      <c r="P953" s="125"/>
      <c r="Q953" s="7"/>
      <c r="R953" s="14"/>
      <c r="S953" s="14"/>
      <c r="Y953" s="5"/>
    </row>
    <row r="954" spans="1:25" ht="12.75" x14ac:dyDescent="0.25">
      <c r="A954" s="8"/>
      <c r="B954" s="119"/>
      <c r="C954" s="5"/>
      <c r="D954" s="122"/>
      <c r="E954" s="280"/>
      <c r="F954" s="7"/>
      <c r="G954" s="7"/>
      <c r="H954" s="9"/>
      <c r="I954" s="9"/>
      <c r="J954" s="9"/>
      <c r="K954" s="9"/>
      <c r="L954" s="9"/>
      <c r="M954" s="125"/>
      <c r="N954" s="6"/>
      <c r="O954" s="6"/>
      <c r="P954" s="125"/>
      <c r="Q954" s="7"/>
      <c r="R954" s="14"/>
      <c r="S954" s="14"/>
      <c r="Y954" s="5"/>
    </row>
    <row r="955" spans="1:25" ht="12.75" x14ac:dyDescent="0.25">
      <c r="A955" s="8"/>
      <c r="B955" s="119"/>
      <c r="C955" s="5"/>
      <c r="D955" s="122"/>
      <c r="E955" s="280"/>
      <c r="F955" s="7"/>
      <c r="G955" s="7"/>
      <c r="H955" s="9"/>
      <c r="I955" s="9"/>
      <c r="J955" s="9"/>
      <c r="K955" s="9"/>
      <c r="L955" s="9"/>
      <c r="M955" s="125"/>
      <c r="N955" s="6"/>
      <c r="O955" s="6"/>
      <c r="P955" s="125"/>
      <c r="Q955" s="7"/>
      <c r="R955" s="14"/>
      <c r="S955" s="14"/>
      <c r="Y955" s="5"/>
    </row>
    <row r="956" spans="1:25" ht="12.75" x14ac:dyDescent="0.25">
      <c r="A956" s="8"/>
      <c r="B956" s="119"/>
      <c r="C956" s="5"/>
      <c r="D956" s="122"/>
      <c r="E956" s="280"/>
      <c r="F956" s="7"/>
      <c r="G956" s="7"/>
      <c r="H956" s="9"/>
      <c r="I956" s="9"/>
      <c r="J956" s="9"/>
      <c r="K956" s="9"/>
      <c r="L956" s="9"/>
      <c r="M956" s="125"/>
      <c r="N956" s="6"/>
      <c r="O956" s="6"/>
      <c r="P956" s="125"/>
      <c r="Q956" s="7"/>
      <c r="R956" s="14"/>
      <c r="S956" s="14"/>
      <c r="Y956" s="5"/>
    </row>
    <row r="957" spans="1:25" ht="12.75" x14ac:dyDescent="0.25">
      <c r="A957" s="8"/>
      <c r="B957" s="119"/>
      <c r="C957" s="5"/>
      <c r="D957" s="122"/>
      <c r="E957" s="280"/>
      <c r="F957" s="7"/>
      <c r="G957" s="7"/>
      <c r="H957" s="9"/>
      <c r="I957" s="9"/>
      <c r="J957" s="9"/>
      <c r="K957" s="9"/>
      <c r="L957" s="9"/>
      <c r="M957" s="125"/>
      <c r="N957" s="6"/>
      <c r="O957" s="6"/>
      <c r="P957" s="125"/>
      <c r="Q957" s="7"/>
      <c r="R957" s="14"/>
      <c r="S957" s="14"/>
      <c r="Y957" s="5"/>
    </row>
    <row r="958" spans="1:25" ht="12.75" x14ac:dyDescent="0.25">
      <c r="A958" s="8"/>
      <c r="B958" s="119"/>
      <c r="C958" s="5"/>
      <c r="D958" s="122"/>
      <c r="E958" s="280"/>
      <c r="F958" s="7"/>
      <c r="G958" s="7"/>
      <c r="H958" s="9"/>
      <c r="I958" s="9"/>
      <c r="J958" s="9"/>
      <c r="K958" s="9"/>
      <c r="L958" s="9"/>
      <c r="M958" s="125"/>
      <c r="N958" s="6"/>
      <c r="O958" s="6"/>
      <c r="P958" s="125"/>
      <c r="Q958" s="7"/>
      <c r="R958" s="14"/>
      <c r="S958" s="14"/>
      <c r="Y958" s="5"/>
    </row>
    <row r="959" spans="1:25" ht="12.75" x14ac:dyDescent="0.25">
      <c r="A959" s="8"/>
      <c r="B959" s="119"/>
      <c r="C959" s="5"/>
      <c r="D959" s="122"/>
      <c r="E959" s="280"/>
      <c r="F959" s="7"/>
      <c r="G959" s="7"/>
      <c r="H959" s="9"/>
      <c r="I959" s="9"/>
      <c r="J959" s="9"/>
      <c r="K959" s="9"/>
      <c r="L959" s="9"/>
      <c r="M959" s="125"/>
      <c r="N959" s="6"/>
      <c r="O959" s="6"/>
      <c r="P959" s="125"/>
      <c r="Q959" s="7"/>
      <c r="R959" s="14"/>
      <c r="S959" s="14"/>
      <c r="Y959" s="5"/>
    </row>
    <row r="960" spans="1:25" ht="12.75" x14ac:dyDescent="0.25">
      <c r="A960" s="8"/>
      <c r="B960" s="119"/>
      <c r="C960" s="5"/>
      <c r="D960" s="122"/>
      <c r="E960" s="280"/>
      <c r="F960" s="7"/>
      <c r="G960" s="7"/>
      <c r="H960" s="9"/>
      <c r="I960" s="9"/>
      <c r="J960" s="9"/>
      <c r="K960" s="9"/>
      <c r="L960" s="9"/>
      <c r="M960" s="125"/>
      <c r="N960" s="6"/>
      <c r="O960" s="6"/>
      <c r="P960" s="125"/>
      <c r="Q960" s="7"/>
      <c r="R960" s="14"/>
      <c r="S960" s="14"/>
      <c r="Y960" s="5"/>
    </row>
    <row r="961" spans="1:25" ht="12.75" x14ac:dyDescent="0.25">
      <c r="A961" s="8"/>
      <c r="B961" s="119"/>
      <c r="C961" s="5"/>
      <c r="D961" s="122"/>
      <c r="E961" s="280"/>
      <c r="F961" s="7"/>
      <c r="G961" s="7"/>
      <c r="H961" s="9"/>
      <c r="I961" s="9"/>
      <c r="J961" s="9"/>
      <c r="K961" s="9"/>
      <c r="L961" s="9"/>
      <c r="M961" s="125"/>
      <c r="N961" s="6"/>
      <c r="O961" s="6"/>
      <c r="P961" s="125"/>
      <c r="Q961" s="7"/>
      <c r="R961" s="14"/>
      <c r="S961" s="14"/>
      <c r="Y961" s="5"/>
    </row>
    <row r="962" spans="1:25" ht="12.75" x14ac:dyDescent="0.25">
      <c r="A962" s="8"/>
      <c r="B962" s="119"/>
      <c r="C962" s="5"/>
      <c r="D962" s="122"/>
      <c r="E962" s="280"/>
      <c r="F962" s="7"/>
      <c r="G962" s="7"/>
      <c r="H962" s="9"/>
      <c r="I962" s="9"/>
      <c r="J962" s="9"/>
      <c r="K962" s="9"/>
      <c r="L962" s="9"/>
      <c r="M962" s="125"/>
      <c r="N962" s="6"/>
      <c r="O962" s="6"/>
      <c r="P962" s="125"/>
      <c r="Q962" s="7"/>
      <c r="R962" s="14"/>
      <c r="S962" s="14"/>
      <c r="Y962" s="5"/>
    </row>
    <row r="963" spans="1:25" ht="12.75" x14ac:dyDescent="0.25">
      <c r="A963" s="8"/>
      <c r="B963" s="119"/>
      <c r="C963" s="5"/>
      <c r="D963" s="122"/>
      <c r="E963" s="280"/>
      <c r="F963" s="7"/>
      <c r="G963" s="7"/>
      <c r="H963" s="9"/>
      <c r="I963" s="9"/>
      <c r="J963" s="9"/>
      <c r="K963" s="9"/>
      <c r="L963" s="9"/>
      <c r="M963" s="125"/>
      <c r="N963" s="6"/>
      <c r="O963" s="6"/>
      <c r="P963" s="125"/>
      <c r="Q963" s="7"/>
      <c r="R963" s="14"/>
      <c r="S963" s="14"/>
      <c r="Y963" s="5"/>
    </row>
    <row r="964" spans="1:25" ht="12.75" x14ac:dyDescent="0.25">
      <c r="A964" s="8"/>
      <c r="B964" s="119"/>
      <c r="C964" s="5"/>
      <c r="D964" s="122"/>
      <c r="E964" s="280"/>
      <c r="F964" s="7"/>
      <c r="G964" s="7"/>
      <c r="H964" s="9"/>
      <c r="I964" s="9"/>
      <c r="J964" s="9"/>
      <c r="K964" s="9"/>
      <c r="L964" s="9"/>
      <c r="M964" s="125"/>
      <c r="N964" s="6"/>
      <c r="O964" s="6"/>
      <c r="P964" s="125"/>
      <c r="Q964" s="7"/>
      <c r="R964" s="14"/>
      <c r="S964" s="14"/>
      <c r="Y964" s="5"/>
    </row>
    <row r="965" spans="1:25" ht="12.75" x14ac:dyDescent="0.25">
      <c r="A965" s="8"/>
      <c r="B965" s="119"/>
      <c r="C965" s="5"/>
      <c r="D965" s="122"/>
      <c r="E965" s="280"/>
      <c r="F965" s="7"/>
      <c r="G965" s="7"/>
      <c r="H965" s="9"/>
      <c r="I965" s="9"/>
      <c r="J965" s="9"/>
      <c r="K965" s="9"/>
      <c r="L965" s="9"/>
      <c r="M965" s="125"/>
      <c r="N965" s="6"/>
      <c r="O965" s="6"/>
      <c r="P965" s="125"/>
      <c r="Q965" s="7"/>
      <c r="R965" s="14"/>
      <c r="S965" s="14"/>
      <c r="Y965" s="5"/>
    </row>
    <row r="966" spans="1:25" ht="12.75" x14ac:dyDescent="0.25">
      <c r="A966" s="8"/>
      <c r="B966" s="119"/>
      <c r="C966" s="5"/>
      <c r="D966" s="122"/>
      <c r="E966" s="280"/>
      <c r="F966" s="7"/>
      <c r="G966" s="7"/>
      <c r="H966" s="9"/>
      <c r="I966" s="9"/>
      <c r="J966" s="9"/>
      <c r="K966" s="9"/>
      <c r="L966" s="9"/>
      <c r="M966" s="125"/>
      <c r="N966" s="6"/>
      <c r="O966" s="6"/>
      <c r="P966" s="125"/>
      <c r="Q966" s="7"/>
      <c r="R966" s="14"/>
      <c r="S966" s="14"/>
      <c r="Y966" s="5"/>
    </row>
    <row r="967" spans="1:25" ht="12.75" x14ac:dyDescent="0.25">
      <c r="A967" s="8"/>
      <c r="B967" s="119"/>
      <c r="C967" s="5"/>
      <c r="D967" s="122"/>
      <c r="E967" s="280"/>
      <c r="F967" s="7"/>
      <c r="G967" s="7"/>
      <c r="H967" s="9"/>
      <c r="I967" s="9"/>
      <c r="J967" s="9"/>
      <c r="K967" s="9"/>
      <c r="L967" s="9"/>
      <c r="M967" s="125"/>
      <c r="N967" s="6"/>
      <c r="O967" s="6"/>
      <c r="P967" s="125"/>
      <c r="Q967" s="7"/>
      <c r="R967" s="14"/>
      <c r="S967" s="14"/>
      <c r="Y967" s="5"/>
    </row>
    <row r="968" spans="1:25" ht="12.75" x14ac:dyDescent="0.25">
      <c r="A968" s="8"/>
      <c r="B968" s="119"/>
      <c r="C968" s="5"/>
      <c r="D968" s="122"/>
      <c r="E968" s="280"/>
      <c r="F968" s="7"/>
      <c r="G968" s="7"/>
      <c r="H968" s="9"/>
      <c r="I968" s="9"/>
      <c r="J968" s="9"/>
      <c r="K968" s="9"/>
      <c r="L968" s="9"/>
      <c r="M968" s="125"/>
      <c r="N968" s="6"/>
      <c r="O968" s="6"/>
      <c r="P968" s="125"/>
      <c r="Q968" s="7"/>
      <c r="R968" s="14"/>
      <c r="S968" s="14"/>
      <c r="Y968" s="5"/>
    </row>
    <row r="969" spans="1:25" ht="12.75" x14ac:dyDescent="0.25">
      <c r="A969" s="8"/>
      <c r="B969" s="119"/>
      <c r="C969" s="5"/>
      <c r="D969" s="122"/>
      <c r="E969" s="280"/>
      <c r="F969" s="7"/>
      <c r="G969" s="7"/>
      <c r="H969" s="9"/>
      <c r="I969" s="9"/>
      <c r="J969" s="9"/>
      <c r="K969" s="9"/>
      <c r="L969" s="9"/>
      <c r="M969" s="125"/>
      <c r="N969" s="6"/>
      <c r="O969" s="6"/>
      <c r="P969" s="125"/>
      <c r="Q969" s="7"/>
      <c r="R969" s="14"/>
      <c r="S969" s="14"/>
      <c r="Y969" s="5"/>
    </row>
    <row r="970" spans="1:25" ht="12.75" x14ac:dyDescent="0.25">
      <c r="A970" s="8"/>
      <c r="B970" s="119"/>
      <c r="C970" s="5"/>
      <c r="D970" s="122"/>
      <c r="E970" s="280"/>
      <c r="F970" s="7"/>
      <c r="G970" s="7"/>
      <c r="H970" s="9"/>
      <c r="I970" s="9"/>
      <c r="J970" s="9"/>
      <c r="K970" s="9"/>
      <c r="L970" s="9"/>
      <c r="M970" s="125"/>
      <c r="N970" s="6"/>
      <c r="O970" s="6"/>
      <c r="P970" s="125"/>
      <c r="Q970" s="7"/>
      <c r="R970" s="14"/>
      <c r="S970" s="14"/>
      <c r="Y970" s="5"/>
    </row>
    <row r="971" spans="1:25" ht="12.75" x14ac:dyDescent="0.25">
      <c r="A971" s="8"/>
      <c r="B971" s="119"/>
      <c r="C971" s="5"/>
      <c r="D971" s="122"/>
      <c r="E971" s="280"/>
      <c r="F971" s="7"/>
      <c r="G971" s="7"/>
      <c r="H971" s="9"/>
      <c r="I971" s="9"/>
      <c r="J971" s="9"/>
      <c r="K971" s="9"/>
      <c r="L971" s="9"/>
      <c r="M971" s="125"/>
      <c r="N971" s="6"/>
      <c r="O971" s="6"/>
      <c r="P971" s="125"/>
      <c r="Q971" s="7"/>
      <c r="R971" s="14"/>
      <c r="S971" s="14"/>
      <c r="Y971" s="5"/>
    </row>
    <row r="972" spans="1:25" ht="12.75" x14ac:dyDescent="0.25">
      <c r="A972" s="8"/>
      <c r="B972" s="119"/>
      <c r="C972" s="5"/>
      <c r="D972" s="122"/>
      <c r="E972" s="280"/>
      <c r="F972" s="7"/>
      <c r="G972" s="7"/>
      <c r="H972" s="9"/>
      <c r="I972" s="9"/>
      <c r="J972" s="9"/>
      <c r="K972" s="9"/>
      <c r="L972" s="9"/>
      <c r="M972" s="125"/>
      <c r="N972" s="6"/>
      <c r="O972" s="6"/>
      <c r="P972" s="125"/>
      <c r="Q972" s="7"/>
      <c r="R972" s="14"/>
      <c r="S972" s="14"/>
      <c r="Y972" s="5"/>
    </row>
    <row r="973" spans="1:25" ht="12.75" x14ac:dyDescent="0.25">
      <c r="A973" s="8"/>
      <c r="B973" s="119"/>
      <c r="C973" s="5"/>
      <c r="D973" s="122"/>
      <c r="E973" s="280"/>
      <c r="F973" s="7"/>
      <c r="G973" s="7"/>
      <c r="H973" s="9"/>
      <c r="I973" s="9"/>
      <c r="J973" s="9"/>
      <c r="K973" s="9"/>
      <c r="L973" s="9"/>
      <c r="M973" s="125"/>
      <c r="N973" s="6"/>
      <c r="O973" s="6"/>
      <c r="P973" s="125"/>
      <c r="Q973" s="7"/>
      <c r="R973" s="14"/>
      <c r="S973" s="14"/>
      <c r="Y973" s="5"/>
    </row>
    <row r="974" spans="1:25" ht="12.75" x14ac:dyDescent="0.25">
      <c r="A974" s="8"/>
      <c r="B974" s="119"/>
      <c r="C974" s="5"/>
      <c r="D974" s="122"/>
      <c r="E974" s="280"/>
      <c r="F974" s="7"/>
      <c r="G974" s="7"/>
      <c r="H974" s="9"/>
      <c r="I974" s="9"/>
      <c r="J974" s="9"/>
      <c r="K974" s="9"/>
      <c r="L974" s="9"/>
      <c r="M974" s="125"/>
      <c r="N974" s="6"/>
      <c r="O974" s="6"/>
      <c r="P974" s="125"/>
      <c r="Q974" s="7"/>
      <c r="R974" s="14"/>
      <c r="S974" s="14"/>
      <c r="Y974" s="5"/>
    </row>
    <row r="975" spans="1:25" ht="12.75" x14ac:dyDescent="0.25">
      <c r="A975" s="8"/>
      <c r="B975" s="119"/>
      <c r="C975" s="5"/>
      <c r="D975" s="122"/>
      <c r="E975" s="280"/>
      <c r="F975" s="7"/>
      <c r="G975" s="7"/>
      <c r="H975" s="9"/>
      <c r="I975" s="9"/>
      <c r="J975" s="9"/>
      <c r="K975" s="9"/>
      <c r="L975" s="9"/>
      <c r="M975" s="125"/>
      <c r="N975" s="6"/>
      <c r="O975" s="6"/>
      <c r="P975" s="125"/>
      <c r="Q975" s="7"/>
      <c r="R975" s="14"/>
      <c r="S975" s="14"/>
      <c r="Y975" s="5"/>
    </row>
    <row r="976" spans="1:25" ht="12.75" x14ac:dyDescent="0.25">
      <c r="A976" s="8"/>
      <c r="B976" s="119"/>
      <c r="C976" s="5"/>
      <c r="D976" s="122"/>
      <c r="E976" s="280"/>
      <c r="F976" s="7"/>
      <c r="G976" s="7"/>
      <c r="H976" s="9"/>
      <c r="I976" s="9"/>
      <c r="J976" s="9"/>
      <c r="K976" s="9"/>
      <c r="L976" s="9"/>
      <c r="M976" s="125"/>
      <c r="N976" s="6"/>
      <c r="O976" s="6"/>
      <c r="P976" s="125"/>
      <c r="Q976" s="7"/>
      <c r="R976" s="14"/>
      <c r="S976" s="14"/>
      <c r="Y976" s="5"/>
    </row>
    <row r="977" spans="1:25" ht="12.75" x14ac:dyDescent="0.25">
      <c r="A977" s="8"/>
      <c r="B977" s="119"/>
      <c r="C977" s="5"/>
      <c r="D977" s="122"/>
      <c r="E977" s="280"/>
      <c r="F977" s="7"/>
      <c r="G977" s="7"/>
      <c r="H977" s="9"/>
      <c r="I977" s="9"/>
      <c r="J977" s="9"/>
      <c r="K977" s="9"/>
      <c r="L977" s="9"/>
      <c r="M977" s="125"/>
      <c r="N977" s="6"/>
      <c r="O977" s="6"/>
      <c r="P977" s="125"/>
      <c r="Q977" s="7"/>
      <c r="R977" s="14"/>
      <c r="S977" s="14"/>
      <c r="Y977" s="5"/>
    </row>
    <row r="978" spans="1:25" ht="12.75" x14ac:dyDescent="0.25">
      <c r="A978" s="8"/>
      <c r="B978" s="119"/>
      <c r="C978" s="5"/>
      <c r="D978" s="122"/>
      <c r="E978" s="280"/>
      <c r="F978" s="7"/>
      <c r="G978" s="7"/>
      <c r="H978" s="9"/>
      <c r="I978" s="9"/>
      <c r="J978" s="9"/>
      <c r="K978" s="9"/>
      <c r="L978" s="9"/>
      <c r="M978" s="125"/>
      <c r="N978" s="6"/>
      <c r="O978" s="6"/>
      <c r="P978" s="125"/>
      <c r="Q978" s="7"/>
      <c r="R978" s="14"/>
      <c r="S978" s="14"/>
      <c r="Y978" s="5"/>
    </row>
    <row r="979" spans="1:25" ht="12.75" x14ac:dyDescent="0.25">
      <c r="A979" s="8"/>
      <c r="B979" s="119"/>
      <c r="C979" s="5"/>
      <c r="D979" s="122"/>
      <c r="E979" s="280"/>
      <c r="F979" s="7"/>
      <c r="G979" s="7"/>
      <c r="H979" s="9"/>
      <c r="I979" s="9"/>
      <c r="J979" s="9"/>
      <c r="K979" s="9"/>
      <c r="L979" s="9"/>
      <c r="M979" s="125"/>
      <c r="N979" s="6"/>
      <c r="O979" s="6"/>
      <c r="P979" s="125"/>
      <c r="Q979" s="7"/>
      <c r="R979" s="14"/>
      <c r="S979" s="14"/>
      <c r="Y979" s="5"/>
    </row>
    <row r="980" spans="1:25" ht="12.75" x14ac:dyDescent="0.25">
      <c r="A980" s="8"/>
      <c r="B980" s="119"/>
      <c r="C980" s="5"/>
      <c r="D980" s="122"/>
      <c r="E980" s="280"/>
      <c r="F980" s="7"/>
      <c r="G980" s="7"/>
      <c r="H980" s="9"/>
      <c r="I980" s="9"/>
      <c r="J980" s="9"/>
      <c r="K980" s="9"/>
      <c r="L980" s="9"/>
      <c r="M980" s="125"/>
      <c r="N980" s="6"/>
      <c r="O980" s="6"/>
      <c r="P980" s="125"/>
      <c r="Q980" s="7"/>
      <c r="R980" s="14"/>
      <c r="S980" s="14"/>
      <c r="Y980" s="5"/>
    </row>
    <row r="981" spans="1:25" ht="12.75" x14ac:dyDescent="0.25">
      <c r="A981" s="8"/>
      <c r="B981" s="119"/>
      <c r="C981" s="5"/>
      <c r="D981" s="122"/>
      <c r="E981" s="280"/>
      <c r="F981" s="7"/>
      <c r="G981" s="7"/>
      <c r="H981" s="9"/>
      <c r="I981" s="9"/>
      <c r="J981" s="9"/>
      <c r="K981" s="9"/>
      <c r="L981" s="9"/>
      <c r="M981" s="125"/>
      <c r="N981" s="6"/>
      <c r="O981" s="6"/>
      <c r="P981" s="125"/>
      <c r="Q981" s="7"/>
      <c r="R981" s="14"/>
      <c r="S981" s="14"/>
      <c r="Y981" s="5"/>
    </row>
    <row r="982" spans="1:25" ht="12.75" x14ac:dyDescent="0.25">
      <c r="A982" s="8"/>
      <c r="B982" s="119"/>
      <c r="C982" s="5"/>
      <c r="D982" s="122"/>
      <c r="E982" s="280"/>
      <c r="F982" s="7"/>
      <c r="G982" s="7"/>
      <c r="H982" s="9"/>
      <c r="I982" s="9"/>
      <c r="J982" s="9"/>
      <c r="K982" s="9"/>
      <c r="L982" s="9"/>
      <c r="M982" s="125"/>
      <c r="N982" s="6"/>
      <c r="O982" s="6"/>
      <c r="P982" s="125"/>
      <c r="Q982" s="7"/>
      <c r="R982" s="14"/>
      <c r="S982" s="14"/>
      <c r="Y982" s="5"/>
    </row>
    <row r="983" spans="1:25" ht="12.75" x14ac:dyDescent="0.25">
      <c r="A983" s="8"/>
      <c r="B983" s="119"/>
      <c r="C983" s="5"/>
      <c r="D983" s="122"/>
      <c r="E983" s="280"/>
      <c r="F983" s="7"/>
      <c r="G983" s="7"/>
      <c r="H983" s="9"/>
      <c r="I983" s="9"/>
      <c r="J983" s="9"/>
      <c r="K983" s="9"/>
      <c r="L983" s="9"/>
      <c r="M983" s="125"/>
      <c r="N983" s="6"/>
      <c r="O983" s="6"/>
      <c r="P983" s="125"/>
      <c r="Q983" s="7"/>
      <c r="R983" s="14"/>
      <c r="S983" s="14"/>
      <c r="Y983" s="5"/>
    </row>
    <row r="984" spans="1:25" ht="12.75" x14ac:dyDescent="0.25">
      <c r="A984" s="8"/>
      <c r="B984" s="119"/>
      <c r="C984" s="5"/>
      <c r="D984" s="122"/>
      <c r="E984" s="280"/>
      <c r="F984" s="7"/>
      <c r="G984" s="7"/>
      <c r="H984" s="9"/>
      <c r="I984" s="9"/>
      <c r="J984" s="9"/>
      <c r="K984" s="9"/>
      <c r="L984" s="9"/>
      <c r="M984" s="125"/>
      <c r="N984" s="6"/>
      <c r="O984" s="6"/>
      <c r="P984" s="125"/>
      <c r="Q984" s="7"/>
      <c r="R984" s="14"/>
      <c r="S984" s="14"/>
      <c r="Y984" s="5"/>
    </row>
    <row r="985" spans="1:25" ht="12.75" x14ac:dyDescent="0.25">
      <c r="A985" s="8"/>
      <c r="B985" s="119"/>
      <c r="C985" s="5"/>
      <c r="D985" s="122"/>
      <c r="E985" s="280"/>
      <c r="F985" s="7"/>
      <c r="G985" s="7"/>
      <c r="H985" s="9"/>
      <c r="I985" s="9"/>
      <c r="J985" s="9"/>
      <c r="K985" s="9"/>
      <c r="L985" s="9"/>
      <c r="M985" s="125"/>
      <c r="N985" s="6"/>
      <c r="O985" s="6"/>
      <c r="P985" s="125"/>
      <c r="Q985" s="7"/>
      <c r="R985" s="14"/>
      <c r="S985" s="14"/>
      <c r="Y985" s="5"/>
    </row>
    <row r="986" spans="1:25" ht="12.75" x14ac:dyDescent="0.25">
      <c r="A986" s="8"/>
      <c r="B986" s="119"/>
      <c r="C986" s="5"/>
      <c r="D986" s="122"/>
      <c r="E986" s="280"/>
      <c r="F986" s="7"/>
      <c r="G986" s="7"/>
      <c r="H986" s="9"/>
      <c r="I986" s="9"/>
      <c r="J986" s="9"/>
      <c r="K986" s="9"/>
      <c r="L986" s="9"/>
      <c r="M986" s="125"/>
      <c r="N986" s="6"/>
      <c r="O986" s="6"/>
      <c r="P986" s="125"/>
      <c r="Q986" s="7"/>
      <c r="R986" s="14"/>
      <c r="S986" s="14"/>
      <c r="Y986" s="5"/>
    </row>
    <row r="987" spans="1:25" ht="12.75" x14ac:dyDescent="0.25">
      <c r="A987" s="8"/>
      <c r="B987" s="119"/>
      <c r="C987" s="5"/>
      <c r="D987" s="122"/>
      <c r="E987" s="280"/>
      <c r="F987" s="7"/>
      <c r="G987" s="7"/>
      <c r="H987" s="9"/>
      <c r="I987" s="9"/>
      <c r="J987" s="9"/>
      <c r="K987" s="9"/>
      <c r="L987" s="9"/>
      <c r="M987" s="125"/>
      <c r="N987" s="6"/>
      <c r="O987" s="6"/>
      <c r="P987" s="125"/>
      <c r="Q987" s="7"/>
      <c r="R987" s="14"/>
      <c r="S987" s="14"/>
      <c r="Y987" s="5"/>
    </row>
    <row r="988" spans="1:25" ht="12.75" x14ac:dyDescent="0.25">
      <c r="A988" s="8"/>
      <c r="B988" s="119"/>
      <c r="C988" s="5"/>
      <c r="D988" s="122"/>
      <c r="E988" s="280"/>
      <c r="F988" s="7"/>
      <c r="G988" s="7"/>
      <c r="H988" s="9"/>
      <c r="I988" s="9"/>
      <c r="J988" s="9"/>
      <c r="K988" s="9"/>
      <c r="L988" s="9"/>
      <c r="M988" s="125"/>
      <c r="N988" s="6"/>
      <c r="O988" s="6"/>
      <c r="P988" s="125"/>
      <c r="Q988" s="7"/>
      <c r="R988" s="14"/>
      <c r="S988" s="14"/>
      <c r="Y988" s="5"/>
    </row>
    <row r="989" spans="1:25" ht="12.75" x14ac:dyDescent="0.25">
      <c r="A989" s="8"/>
      <c r="B989" s="119"/>
      <c r="C989" s="5"/>
      <c r="D989" s="122"/>
      <c r="E989" s="280"/>
      <c r="F989" s="7"/>
      <c r="G989" s="7"/>
      <c r="H989" s="9"/>
      <c r="I989" s="9"/>
      <c r="J989" s="9"/>
      <c r="K989" s="9"/>
      <c r="L989" s="9"/>
      <c r="M989" s="125"/>
      <c r="N989" s="6"/>
      <c r="O989" s="6"/>
      <c r="P989" s="125"/>
      <c r="Q989" s="7"/>
      <c r="R989" s="14"/>
      <c r="S989" s="14"/>
      <c r="Y989" s="5"/>
    </row>
    <row r="990" spans="1:25" ht="12.75" x14ac:dyDescent="0.25">
      <c r="A990" s="8"/>
      <c r="B990" s="119"/>
      <c r="C990" s="5"/>
      <c r="D990" s="122"/>
      <c r="E990" s="280"/>
      <c r="F990" s="7"/>
      <c r="G990" s="7"/>
      <c r="H990" s="9"/>
      <c r="I990" s="9"/>
      <c r="J990" s="9"/>
      <c r="K990" s="9"/>
      <c r="L990" s="9"/>
      <c r="M990" s="125"/>
      <c r="N990" s="6"/>
      <c r="O990" s="6"/>
      <c r="P990" s="125"/>
      <c r="Q990" s="7"/>
      <c r="R990" s="14"/>
      <c r="S990" s="14"/>
      <c r="Y990" s="5"/>
    </row>
    <row r="991" spans="1:25" ht="12.75" x14ac:dyDescent="0.25">
      <c r="A991" s="8"/>
      <c r="B991" s="119"/>
      <c r="C991" s="5"/>
      <c r="D991" s="122"/>
      <c r="E991" s="280"/>
      <c r="F991" s="7"/>
      <c r="G991" s="7"/>
      <c r="H991" s="9"/>
      <c r="I991" s="9"/>
      <c r="J991" s="9"/>
      <c r="K991" s="9"/>
      <c r="L991" s="9"/>
      <c r="M991" s="125"/>
      <c r="N991" s="6"/>
      <c r="O991" s="6"/>
      <c r="P991" s="125"/>
      <c r="Q991" s="7"/>
      <c r="R991" s="14"/>
      <c r="S991" s="14"/>
      <c r="Y991" s="5"/>
    </row>
    <row r="992" spans="1:25" ht="12.75" x14ac:dyDescent="0.25">
      <c r="A992" s="8"/>
      <c r="B992" s="119"/>
      <c r="C992" s="5"/>
      <c r="D992" s="122"/>
      <c r="E992" s="280"/>
      <c r="F992" s="7"/>
      <c r="G992" s="7"/>
      <c r="H992" s="9"/>
      <c r="I992" s="9"/>
      <c r="J992" s="9"/>
      <c r="K992" s="9"/>
      <c r="L992" s="9"/>
      <c r="M992" s="125"/>
      <c r="N992" s="6"/>
      <c r="O992" s="6"/>
      <c r="P992" s="125"/>
      <c r="Q992" s="7"/>
      <c r="R992" s="14"/>
      <c r="S992" s="14"/>
      <c r="Y992" s="5"/>
    </row>
    <row r="993" spans="1:25" ht="12.75" x14ac:dyDescent="0.25">
      <c r="A993" s="8"/>
      <c r="B993" s="119"/>
      <c r="C993" s="5"/>
      <c r="D993" s="122"/>
      <c r="E993" s="280"/>
      <c r="F993" s="7"/>
      <c r="G993" s="7"/>
      <c r="H993" s="9"/>
      <c r="I993" s="9"/>
      <c r="J993" s="9"/>
      <c r="K993" s="9"/>
      <c r="L993" s="9"/>
      <c r="M993" s="125"/>
      <c r="N993" s="6"/>
      <c r="O993" s="6"/>
      <c r="P993" s="125"/>
      <c r="Q993" s="7"/>
      <c r="R993" s="14"/>
      <c r="S993" s="14"/>
      <c r="Y993" s="5"/>
    </row>
    <row r="994" spans="1:25" ht="12.75" x14ac:dyDescent="0.25">
      <c r="A994" s="8"/>
      <c r="B994" s="119"/>
      <c r="C994" s="5"/>
      <c r="D994" s="122"/>
      <c r="E994" s="280"/>
      <c r="F994" s="7"/>
      <c r="G994" s="7"/>
      <c r="H994" s="9"/>
      <c r="I994" s="9"/>
      <c r="J994" s="9"/>
      <c r="K994" s="9"/>
      <c r="L994" s="9"/>
      <c r="M994" s="125"/>
      <c r="N994" s="6"/>
      <c r="O994" s="6"/>
      <c r="P994" s="125"/>
      <c r="Q994" s="7"/>
      <c r="R994" s="14"/>
      <c r="S994" s="14"/>
      <c r="Y994" s="5"/>
    </row>
    <row r="995" spans="1:25" ht="12.75" x14ac:dyDescent="0.25">
      <c r="A995" s="8"/>
      <c r="B995" s="119"/>
      <c r="C995" s="5"/>
      <c r="D995" s="122"/>
      <c r="E995" s="280"/>
      <c r="F995" s="7"/>
      <c r="G995" s="7"/>
      <c r="H995" s="9"/>
      <c r="I995" s="9"/>
      <c r="J995" s="9"/>
      <c r="K995" s="9"/>
      <c r="L995" s="9"/>
      <c r="M995" s="125"/>
      <c r="N995" s="6"/>
      <c r="O995" s="6"/>
      <c r="P995" s="125"/>
      <c r="Q995" s="7"/>
      <c r="R995" s="14"/>
      <c r="S995" s="14"/>
      <c r="Y995" s="5"/>
    </row>
    <row r="996" spans="1:25" ht="12.75" x14ac:dyDescent="0.25">
      <c r="A996" s="8"/>
      <c r="B996" s="119"/>
      <c r="C996" s="5"/>
      <c r="D996" s="122"/>
      <c r="E996" s="280"/>
      <c r="F996" s="7"/>
      <c r="G996" s="7"/>
      <c r="H996" s="9"/>
      <c r="I996" s="9"/>
      <c r="J996" s="9"/>
      <c r="K996" s="9"/>
      <c r="L996" s="9"/>
      <c r="M996" s="125"/>
      <c r="N996" s="6"/>
      <c r="O996" s="6"/>
      <c r="P996" s="125"/>
      <c r="Q996" s="7"/>
      <c r="R996" s="14"/>
      <c r="S996" s="14"/>
      <c r="Y996" s="5"/>
    </row>
    <row r="997" spans="1:25" ht="12.75" x14ac:dyDescent="0.25">
      <c r="A997" s="8"/>
      <c r="B997" s="119"/>
      <c r="C997" s="5"/>
      <c r="D997" s="122"/>
      <c r="E997" s="280"/>
      <c r="F997" s="7"/>
      <c r="G997" s="7"/>
      <c r="H997" s="9"/>
      <c r="I997" s="9"/>
      <c r="J997" s="9"/>
      <c r="K997" s="9"/>
      <c r="L997" s="9"/>
      <c r="M997" s="125"/>
      <c r="N997" s="6"/>
      <c r="O997" s="6"/>
      <c r="P997" s="125"/>
      <c r="Q997" s="7"/>
      <c r="R997" s="14"/>
      <c r="S997" s="14"/>
      <c r="Y997" s="5"/>
    </row>
    <row r="998" spans="1:25" ht="12.75" x14ac:dyDescent="0.25">
      <c r="A998" s="8"/>
      <c r="B998" s="119"/>
      <c r="C998" s="5"/>
      <c r="D998" s="122"/>
      <c r="E998" s="280"/>
      <c r="F998" s="7"/>
      <c r="G998" s="7"/>
      <c r="H998" s="9"/>
      <c r="I998" s="9"/>
      <c r="J998" s="9"/>
      <c r="K998" s="9"/>
      <c r="L998" s="9"/>
      <c r="M998" s="125"/>
      <c r="N998" s="6"/>
      <c r="O998" s="6"/>
      <c r="P998" s="125"/>
      <c r="Q998" s="7"/>
      <c r="R998" s="14"/>
      <c r="S998" s="14"/>
      <c r="Y998" s="5"/>
    </row>
    <row r="999" spans="1:25" ht="12.75" x14ac:dyDescent="0.25">
      <c r="A999" s="8"/>
      <c r="B999" s="119"/>
      <c r="C999" s="5"/>
      <c r="D999" s="122"/>
      <c r="E999" s="280"/>
      <c r="F999" s="7"/>
      <c r="G999" s="7"/>
      <c r="H999" s="9"/>
      <c r="I999" s="9"/>
      <c r="J999" s="9"/>
      <c r="K999" s="9"/>
      <c r="L999" s="9"/>
      <c r="M999" s="125"/>
      <c r="N999" s="6"/>
      <c r="O999" s="6"/>
      <c r="P999" s="125"/>
      <c r="Q999" s="7"/>
      <c r="R999" s="14"/>
      <c r="S999" s="14"/>
      <c r="Y999" s="5"/>
    </row>
    <row r="1000" spans="1:25" ht="12.75" x14ac:dyDescent="0.25">
      <c r="A1000" s="8"/>
      <c r="B1000" s="119"/>
      <c r="C1000" s="5"/>
      <c r="D1000" s="122"/>
      <c r="E1000" s="280"/>
      <c r="F1000" s="7"/>
      <c r="G1000" s="7"/>
      <c r="H1000" s="9"/>
      <c r="I1000" s="9"/>
      <c r="J1000" s="9"/>
      <c r="K1000" s="9"/>
      <c r="L1000" s="9"/>
      <c r="M1000" s="125"/>
      <c r="N1000" s="6"/>
      <c r="O1000" s="6"/>
      <c r="P1000" s="125"/>
      <c r="Q1000" s="7"/>
      <c r="R1000" s="14"/>
      <c r="S1000" s="14"/>
      <c r="Y1000" s="5"/>
    </row>
    <row r="1001" spans="1:25" ht="12.75" x14ac:dyDescent="0.25">
      <c r="A1001" s="8"/>
      <c r="B1001" s="119"/>
      <c r="C1001" s="5"/>
      <c r="D1001" s="122"/>
      <c r="E1001" s="280"/>
      <c r="F1001" s="7"/>
      <c r="G1001" s="7"/>
      <c r="H1001" s="9"/>
      <c r="I1001" s="9"/>
      <c r="J1001" s="9"/>
      <c r="K1001" s="9"/>
      <c r="L1001" s="9"/>
      <c r="M1001" s="125"/>
      <c r="N1001" s="6"/>
      <c r="O1001" s="6"/>
      <c r="P1001" s="125"/>
      <c r="Q1001" s="7"/>
      <c r="R1001" s="14"/>
      <c r="S1001" s="14"/>
      <c r="Y1001" s="5"/>
    </row>
    <row r="1002" spans="1:25" ht="12.75" x14ac:dyDescent="0.25">
      <c r="A1002" s="8"/>
      <c r="B1002" s="119"/>
      <c r="C1002" s="5"/>
      <c r="D1002" s="122"/>
      <c r="E1002" s="280"/>
      <c r="F1002" s="7"/>
      <c r="G1002" s="7"/>
      <c r="H1002" s="9"/>
      <c r="I1002" s="9"/>
      <c r="J1002" s="9"/>
      <c r="K1002" s="9"/>
      <c r="L1002" s="9"/>
      <c r="M1002" s="125"/>
      <c r="N1002" s="6"/>
      <c r="O1002" s="6"/>
      <c r="P1002" s="125"/>
      <c r="Q1002" s="7"/>
      <c r="R1002" s="14"/>
      <c r="S1002" s="14"/>
      <c r="Y1002" s="5"/>
    </row>
    <row r="1003" spans="1:25" ht="12.75" x14ac:dyDescent="0.25">
      <c r="A1003" s="8"/>
      <c r="B1003" s="119"/>
      <c r="C1003" s="5"/>
      <c r="D1003" s="122"/>
      <c r="E1003" s="280"/>
      <c r="F1003" s="7"/>
      <c r="G1003" s="7"/>
      <c r="H1003" s="9"/>
      <c r="I1003" s="9"/>
      <c r="J1003" s="9"/>
      <c r="K1003" s="9"/>
      <c r="L1003" s="9"/>
      <c r="M1003" s="125"/>
      <c r="N1003" s="6"/>
      <c r="O1003" s="6"/>
      <c r="P1003" s="125"/>
      <c r="Q1003" s="7"/>
      <c r="R1003" s="14"/>
      <c r="S1003" s="14"/>
      <c r="Y1003" s="5"/>
    </row>
    <row r="1004" spans="1:25" ht="12.75" x14ac:dyDescent="0.25">
      <c r="A1004" s="8"/>
      <c r="B1004" s="119"/>
      <c r="C1004" s="5"/>
      <c r="D1004" s="122"/>
      <c r="E1004" s="280"/>
      <c r="F1004" s="7"/>
      <c r="G1004" s="7"/>
      <c r="H1004" s="9"/>
      <c r="I1004" s="9"/>
      <c r="J1004" s="9"/>
      <c r="K1004" s="9"/>
      <c r="L1004" s="9"/>
      <c r="M1004" s="125"/>
      <c r="N1004" s="6"/>
      <c r="O1004" s="6"/>
      <c r="P1004" s="125"/>
      <c r="Q1004" s="7"/>
      <c r="R1004" s="14"/>
      <c r="S1004" s="14"/>
      <c r="Y1004" s="5"/>
    </row>
    <row r="1005" spans="1:25" ht="12.75" x14ac:dyDescent="0.25">
      <c r="A1005" s="8"/>
      <c r="B1005" s="119"/>
      <c r="C1005" s="5"/>
      <c r="D1005" s="122"/>
      <c r="E1005" s="280"/>
      <c r="F1005" s="7"/>
      <c r="G1005" s="7"/>
      <c r="H1005" s="9"/>
      <c r="I1005" s="9"/>
      <c r="J1005" s="9"/>
      <c r="K1005" s="9"/>
      <c r="L1005" s="9"/>
      <c r="M1005" s="125"/>
      <c r="N1005" s="6"/>
      <c r="O1005" s="6"/>
      <c r="P1005" s="125"/>
      <c r="Q1005" s="7"/>
      <c r="R1005" s="14"/>
      <c r="S1005" s="14"/>
      <c r="Y1005" s="5"/>
    </row>
    <row r="1006" spans="1:25" ht="12.75" x14ac:dyDescent="0.25">
      <c r="A1006" s="8"/>
      <c r="B1006" s="119"/>
      <c r="C1006" s="5"/>
      <c r="D1006" s="122"/>
      <c r="E1006" s="280"/>
      <c r="F1006" s="7"/>
      <c r="G1006" s="7"/>
      <c r="H1006" s="9"/>
      <c r="I1006" s="9"/>
      <c r="J1006" s="9"/>
      <c r="K1006" s="9"/>
      <c r="L1006" s="9"/>
      <c r="M1006" s="125"/>
      <c r="N1006" s="6"/>
      <c r="O1006" s="6"/>
      <c r="P1006" s="125"/>
      <c r="Q1006" s="7"/>
      <c r="R1006" s="14"/>
      <c r="S1006" s="14"/>
      <c r="Y1006" s="5"/>
    </row>
    <row r="1007" spans="1:25" ht="12.75" x14ac:dyDescent="0.25">
      <c r="A1007" s="8"/>
      <c r="B1007" s="119"/>
      <c r="C1007" s="5"/>
      <c r="D1007" s="122"/>
      <c r="E1007" s="280"/>
      <c r="F1007" s="7"/>
      <c r="G1007" s="7"/>
      <c r="H1007" s="9"/>
      <c r="I1007" s="9"/>
      <c r="J1007" s="9"/>
      <c r="K1007" s="9"/>
      <c r="L1007" s="9"/>
      <c r="M1007" s="125"/>
      <c r="N1007" s="6"/>
      <c r="O1007" s="6"/>
      <c r="P1007" s="125"/>
      <c r="Q1007" s="7"/>
      <c r="R1007" s="14"/>
      <c r="S1007" s="14"/>
      <c r="Y1007" s="5"/>
    </row>
    <row r="1008" spans="1:25" ht="12.75" x14ac:dyDescent="0.25">
      <c r="A1008" s="8"/>
      <c r="B1008" s="119"/>
      <c r="C1008" s="5"/>
      <c r="D1008" s="122"/>
      <c r="E1008" s="280"/>
      <c r="F1008" s="7"/>
      <c r="G1008" s="7"/>
      <c r="H1008" s="9"/>
      <c r="I1008" s="9"/>
      <c r="J1008" s="9"/>
      <c r="K1008" s="9"/>
      <c r="L1008" s="9"/>
      <c r="M1008" s="125"/>
      <c r="N1008" s="6"/>
      <c r="O1008" s="6"/>
      <c r="P1008" s="125"/>
      <c r="Q1008" s="7"/>
      <c r="R1008" s="14"/>
      <c r="S1008" s="14"/>
      <c r="Y1008" s="5"/>
    </row>
    <row r="1009" spans="1:25" ht="12.75" x14ac:dyDescent="0.25">
      <c r="A1009" s="8"/>
      <c r="B1009" s="119"/>
      <c r="C1009" s="5"/>
      <c r="D1009" s="122"/>
      <c r="E1009" s="280"/>
      <c r="F1009" s="7"/>
      <c r="G1009" s="7"/>
      <c r="H1009" s="9"/>
      <c r="I1009" s="9"/>
      <c r="J1009" s="9"/>
      <c r="K1009" s="9"/>
      <c r="L1009" s="9"/>
      <c r="M1009" s="125"/>
      <c r="N1009" s="6"/>
      <c r="O1009" s="6"/>
      <c r="P1009" s="125"/>
      <c r="Q1009" s="7"/>
      <c r="R1009" s="14"/>
      <c r="S1009" s="14"/>
      <c r="Y1009" s="5"/>
    </row>
    <row r="1010" spans="1:25" ht="12.75" x14ac:dyDescent="0.25">
      <c r="A1010" s="8"/>
      <c r="B1010" s="119"/>
      <c r="C1010" s="5"/>
      <c r="D1010" s="122"/>
      <c r="E1010" s="280"/>
      <c r="F1010" s="7"/>
      <c r="G1010" s="7"/>
      <c r="H1010" s="9"/>
      <c r="I1010" s="9"/>
      <c r="J1010" s="9"/>
      <c r="K1010" s="9"/>
      <c r="L1010" s="9"/>
      <c r="M1010" s="125"/>
      <c r="N1010" s="6"/>
      <c r="O1010" s="6"/>
      <c r="P1010" s="125"/>
      <c r="Q1010" s="7"/>
      <c r="R1010" s="14"/>
      <c r="S1010" s="14"/>
      <c r="Y1010" s="5"/>
    </row>
    <row r="1011" spans="1:25" ht="12.75" x14ac:dyDescent="0.25">
      <c r="A1011" s="8"/>
      <c r="B1011" s="119"/>
      <c r="C1011" s="5"/>
      <c r="D1011" s="122"/>
      <c r="E1011" s="280"/>
      <c r="F1011" s="7"/>
      <c r="G1011" s="7"/>
      <c r="H1011" s="9"/>
      <c r="I1011" s="9"/>
      <c r="J1011" s="9"/>
      <c r="K1011" s="9"/>
      <c r="L1011" s="9"/>
      <c r="M1011" s="125"/>
      <c r="N1011" s="6"/>
      <c r="O1011" s="6"/>
      <c r="P1011" s="125"/>
      <c r="Q1011" s="7"/>
      <c r="R1011" s="14"/>
      <c r="S1011" s="14"/>
      <c r="Y1011" s="5"/>
    </row>
    <row r="1012" spans="1:25" ht="12.75" x14ac:dyDescent="0.25">
      <c r="A1012" s="8"/>
      <c r="B1012" s="119"/>
      <c r="C1012" s="5"/>
      <c r="D1012" s="122"/>
      <c r="E1012" s="280"/>
      <c r="F1012" s="7"/>
      <c r="G1012" s="7"/>
      <c r="H1012" s="9"/>
      <c r="I1012" s="9"/>
      <c r="J1012" s="9"/>
      <c r="K1012" s="9"/>
      <c r="L1012" s="9"/>
      <c r="M1012" s="125"/>
      <c r="N1012" s="6"/>
      <c r="O1012" s="6"/>
      <c r="P1012" s="125"/>
      <c r="Q1012" s="7"/>
      <c r="R1012" s="14"/>
      <c r="S1012" s="14"/>
      <c r="Y1012" s="5"/>
    </row>
    <row r="1013" spans="1:25" ht="12.75" x14ac:dyDescent="0.25">
      <c r="A1013" s="8"/>
      <c r="B1013" s="119"/>
      <c r="C1013" s="5"/>
      <c r="D1013" s="122"/>
      <c r="E1013" s="280"/>
      <c r="F1013" s="7"/>
      <c r="G1013" s="7"/>
      <c r="H1013" s="9"/>
      <c r="I1013" s="9"/>
      <c r="J1013" s="9"/>
      <c r="K1013" s="9"/>
      <c r="L1013" s="9"/>
      <c r="M1013" s="125"/>
      <c r="N1013" s="6"/>
      <c r="O1013" s="6"/>
      <c r="P1013" s="125"/>
      <c r="Q1013" s="7"/>
      <c r="R1013" s="14"/>
      <c r="S1013" s="14"/>
      <c r="Y1013" s="5"/>
    </row>
    <row r="1014" spans="1:25" ht="12.75" x14ac:dyDescent="0.25">
      <c r="A1014" s="8"/>
      <c r="B1014" s="119"/>
      <c r="C1014" s="5"/>
      <c r="D1014" s="122"/>
      <c r="E1014" s="280"/>
      <c r="F1014" s="7"/>
      <c r="G1014" s="7"/>
      <c r="H1014" s="9"/>
      <c r="I1014" s="9"/>
      <c r="J1014" s="9"/>
      <c r="K1014" s="9"/>
      <c r="L1014" s="9"/>
      <c r="M1014" s="125"/>
      <c r="N1014" s="6"/>
      <c r="O1014" s="6"/>
      <c r="P1014" s="125"/>
      <c r="Q1014" s="7"/>
      <c r="R1014" s="14"/>
      <c r="S1014" s="14"/>
      <c r="Y1014" s="5"/>
    </row>
    <row r="1015" spans="1:25" ht="12.75" x14ac:dyDescent="0.25">
      <c r="A1015" s="8"/>
      <c r="B1015" s="119"/>
      <c r="C1015" s="5"/>
      <c r="D1015" s="122"/>
      <c r="E1015" s="280"/>
      <c r="F1015" s="7"/>
      <c r="G1015" s="7"/>
      <c r="H1015" s="9"/>
      <c r="I1015" s="9"/>
      <c r="J1015" s="9"/>
      <c r="K1015" s="9"/>
      <c r="L1015" s="9"/>
      <c r="M1015" s="125"/>
      <c r="N1015" s="6"/>
      <c r="O1015" s="6"/>
      <c r="P1015" s="125"/>
      <c r="Q1015" s="7"/>
      <c r="R1015" s="14"/>
      <c r="S1015" s="14"/>
      <c r="Y1015" s="5"/>
    </row>
    <row r="1016" spans="1:25" ht="12.75" x14ac:dyDescent="0.25">
      <c r="A1016" s="8"/>
      <c r="B1016" s="119"/>
      <c r="C1016" s="5"/>
      <c r="D1016" s="122"/>
      <c r="E1016" s="280"/>
      <c r="F1016" s="7"/>
      <c r="G1016" s="7"/>
      <c r="H1016" s="9"/>
      <c r="I1016" s="9"/>
      <c r="J1016" s="9"/>
      <c r="K1016" s="9"/>
      <c r="L1016" s="9"/>
      <c r="M1016" s="125"/>
      <c r="N1016" s="6"/>
      <c r="O1016" s="6"/>
      <c r="P1016" s="125"/>
      <c r="Q1016" s="7"/>
      <c r="R1016" s="14"/>
      <c r="S1016" s="14"/>
      <c r="Y1016" s="5"/>
    </row>
    <row r="1017" spans="1:25" ht="12.75" x14ac:dyDescent="0.25">
      <c r="A1017" s="8"/>
      <c r="B1017" s="119"/>
      <c r="C1017" s="5"/>
      <c r="D1017" s="122"/>
      <c r="E1017" s="280"/>
      <c r="F1017" s="7"/>
      <c r="G1017" s="7"/>
      <c r="H1017" s="9"/>
      <c r="I1017" s="9"/>
      <c r="J1017" s="9"/>
      <c r="K1017" s="9"/>
      <c r="L1017" s="9"/>
      <c r="M1017" s="125"/>
      <c r="N1017" s="6"/>
      <c r="O1017" s="6"/>
      <c r="P1017" s="125"/>
      <c r="Q1017" s="7"/>
      <c r="R1017" s="14"/>
      <c r="S1017" s="14"/>
      <c r="Y1017" s="5"/>
    </row>
    <row r="1018" spans="1:25" ht="12.75" x14ac:dyDescent="0.25">
      <c r="A1018" s="8"/>
      <c r="B1018" s="119"/>
      <c r="C1018" s="5"/>
      <c r="D1018" s="122"/>
      <c r="E1018" s="280"/>
      <c r="F1018" s="7"/>
      <c r="G1018" s="7"/>
      <c r="H1018" s="9"/>
      <c r="I1018" s="9"/>
      <c r="J1018" s="9"/>
      <c r="K1018" s="9"/>
      <c r="L1018" s="9"/>
      <c r="M1018" s="125"/>
      <c r="N1018" s="6"/>
      <c r="O1018" s="6"/>
      <c r="P1018" s="125"/>
      <c r="Q1018" s="7"/>
      <c r="R1018" s="14"/>
      <c r="S1018" s="14"/>
      <c r="Y1018" s="5"/>
    </row>
    <row r="1019" spans="1:25" ht="12.75" x14ac:dyDescent="0.25">
      <c r="A1019" s="8"/>
      <c r="B1019" s="119"/>
      <c r="C1019" s="5"/>
      <c r="D1019" s="122"/>
      <c r="E1019" s="280"/>
      <c r="F1019" s="7"/>
      <c r="G1019" s="7"/>
      <c r="H1019" s="9"/>
      <c r="I1019" s="9"/>
      <c r="J1019" s="9"/>
      <c r="K1019" s="9"/>
      <c r="L1019" s="9"/>
      <c r="M1019" s="125"/>
      <c r="N1019" s="6"/>
      <c r="O1019" s="6"/>
      <c r="P1019" s="125"/>
      <c r="Q1019" s="7"/>
      <c r="R1019" s="14"/>
      <c r="S1019" s="14"/>
      <c r="Y1019" s="5"/>
    </row>
    <row r="1020" spans="1:25" ht="12.75" x14ac:dyDescent="0.25">
      <c r="A1020" s="8"/>
      <c r="B1020" s="119"/>
      <c r="C1020" s="5"/>
      <c r="D1020" s="122"/>
      <c r="E1020" s="280"/>
      <c r="F1020" s="7"/>
      <c r="G1020" s="7"/>
      <c r="H1020" s="9"/>
      <c r="I1020" s="9"/>
      <c r="J1020" s="9"/>
      <c r="K1020" s="9"/>
      <c r="L1020" s="9"/>
      <c r="M1020" s="125"/>
      <c r="N1020" s="6"/>
      <c r="O1020" s="6"/>
      <c r="P1020" s="125"/>
      <c r="Q1020" s="7"/>
      <c r="R1020" s="14"/>
      <c r="S1020" s="14"/>
      <c r="Y1020" s="5"/>
    </row>
    <row r="1021" spans="1:25" ht="12.75" x14ac:dyDescent="0.25">
      <c r="A1021" s="8"/>
      <c r="B1021" s="119"/>
      <c r="C1021" s="5"/>
      <c r="D1021" s="122"/>
      <c r="E1021" s="280"/>
      <c r="F1021" s="7"/>
      <c r="G1021" s="7"/>
      <c r="H1021" s="9"/>
      <c r="I1021" s="9"/>
      <c r="J1021" s="9"/>
      <c r="K1021" s="9"/>
      <c r="L1021" s="9"/>
      <c r="M1021" s="125"/>
      <c r="N1021" s="6"/>
      <c r="O1021" s="6"/>
      <c r="P1021" s="125"/>
      <c r="Q1021" s="7"/>
      <c r="R1021" s="14"/>
      <c r="S1021" s="14"/>
      <c r="Y1021" s="5"/>
    </row>
    <row r="1022" spans="1:25" ht="12.75" x14ac:dyDescent="0.25">
      <c r="A1022" s="8"/>
      <c r="B1022" s="119"/>
      <c r="C1022" s="5"/>
      <c r="D1022" s="122"/>
      <c r="E1022" s="280"/>
      <c r="F1022" s="7"/>
      <c r="G1022" s="7"/>
      <c r="H1022" s="9"/>
      <c r="I1022" s="9"/>
      <c r="J1022" s="9"/>
      <c r="K1022" s="9"/>
      <c r="L1022" s="9"/>
      <c r="M1022" s="125"/>
      <c r="N1022" s="6"/>
      <c r="O1022" s="6"/>
      <c r="P1022" s="125"/>
      <c r="Q1022" s="7"/>
      <c r="R1022" s="14"/>
      <c r="S1022" s="14"/>
      <c r="Y1022" s="5"/>
    </row>
    <row r="1023" spans="1:25" ht="12.75" x14ac:dyDescent="0.25">
      <c r="A1023" s="8"/>
      <c r="B1023" s="119"/>
      <c r="C1023" s="5"/>
      <c r="D1023" s="122"/>
      <c r="E1023" s="280"/>
      <c r="F1023" s="7"/>
      <c r="G1023" s="7"/>
      <c r="H1023" s="9"/>
      <c r="I1023" s="9"/>
      <c r="J1023" s="9"/>
      <c r="K1023" s="9"/>
      <c r="L1023" s="9"/>
      <c r="M1023" s="125"/>
      <c r="N1023" s="6"/>
      <c r="O1023" s="6"/>
      <c r="P1023" s="125"/>
      <c r="Q1023" s="7"/>
      <c r="R1023" s="14"/>
      <c r="S1023" s="14"/>
      <c r="Y1023" s="5"/>
    </row>
    <row r="1024" spans="1:25" ht="12.75" x14ac:dyDescent="0.25">
      <c r="A1024" s="8"/>
      <c r="B1024" s="119"/>
      <c r="C1024" s="5"/>
      <c r="D1024" s="122"/>
      <c r="E1024" s="280"/>
      <c r="F1024" s="7"/>
      <c r="G1024" s="7"/>
      <c r="H1024" s="9"/>
      <c r="I1024" s="9"/>
      <c r="J1024" s="9"/>
      <c r="K1024" s="9"/>
      <c r="L1024" s="9"/>
      <c r="M1024" s="125"/>
      <c r="N1024" s="6"/>
      <c r="O1024" s="6"/>
      <c r="P1024" s="125"/>
      <c r="Q1024" s="7"/>
      <c r="R1024" s="14"/>
      <c r="S1024" s="14"/>
      <c r="Y1024" s="5"/>
    </row>
    <row r="1025" spans="1:25" ht="12.75" x14ac:dyDescent="0.25">
      <c r="A1025" s="8"/>
      <c r="B1025" s="119"/>
      <c r="C1025" s="5"/>
      <c r="D1025" s="122"/>
      <c r="E1025" s="280"/>
      <c r="F1025" s="7"/>
      <c r="G1025" s="7"/>
      <c r="H1025" s="9"/>
      <c r="I1025" s="9"/>
      <c r="J1025" s="9"/>
      <c r="K1025" s="9"/>
      <c r="L1025" s="9"/>
      <c r="M1025" s="125"/>
      <c r="N1025" s="6"/>
      <c r="O1025" s="6"/>
      <c r="P1025" s="125"/>
      <c r="Q1025" s="7"/>
      <c r="R1025" s="14"/>
      <c r="S1025" s="14"/>
      <c r="Y1025" s="5"/>
    </row>
    <row r="1026" spans="1:25" ht="12.75" x14ac:dyDescent="0.25">
      <c r="A1026" s="8"/>
      <c r="B1026" s="119"/>
      <c r="C1026" s="5"/>
      <c r="D1026" s="122"/>
      <c r="E1026" s="280"/>
      <c r="F1026" s="7"/>
      <c r="G1026" s="7"/>
      <c r="H1026" s="9"/>
      <c r="I1026" s="9"/>
      <c r="J1026" s="9"/>
      <c r="K1026" s="9"/>
      <c r="L1026" s="9"/>
      <c r="M1026" s="125"/>
      <c r="N1026" s="6"/>
      <c r="O1026" s="6"/>
      <c r="P1026" s="125"/>
      <c r="Q1026" s="7"/>
      <c r="R1026" s="14"/>
      <c r="S1026" s="14"/>
      <c r="Y1026" s="5"/>
    </row>
    <row r="1027" spans="1:25" ht="12.75" x14ac:dyDescent="0.25">
      <c r="A1027" s="8"/>
      <c r="B1027" s="119"/>
      <c r="C1027" s="5"/>
      <c r="D1027" s="122"/>
      <c r="E1027" s="280"/>
      <c r="F1027" s="7"/>
      <c r="G1027" s="7"/>
      <c r="H1027" s="9"/>
      <c r="I1027" s="9"/>
      <c r="J1027" s="9"/>
      <c r="K1027" s="9"/>
      <c r="L1027" s="9"/>
      <c r="M1027" s="125"/>
      <c r="N1027" s="6"/>
      <c r="O1027" s="6"/>
      <c r="P1027" s="125"/>
      <c r="Q1027" s="7"/>
      <c r="R1027" s="14"/>
      <c r="S1027" s="14"/>
      <c r="Y1027" s="5"/>
    </row>
    <row r="1028" spans="1:25" ht="12.75" x14ac:dyDescent="0.25">
      <c r="A1028" s="8"/>
      <c r="B1028" s="119"/>
      <c r="C1028" s="5"/>
      <c r="D1028" s="122"/>
      <c r="E1028" s="280"/>
      <c r="F1028" s="7"/>
      <c r="G1028" s="7"/>
      <c r="H1028" s="9"/>
      <c r="I1028" s="9"/>
      <c r="J1028" s="9"/>
      <c r="K1028" s="9"/>
      <c r="L1028" s="9"/>
      <c r="M1028" s="125"/>
      <c r="N1028" s="6"/>
      <c r="O1028" s="6"/>
      <c r="P1028" s="125"/>
      <c r="Q1028" s="7"/>
      <c r="R1028" s="14"/>
      <c r="S1028" s="14"/>
      <c r="Y1028" s="5"/>
    </row>
    <row r="1029" spans="1:25" ht="12.75" x14ac:dyDescent="0.25">
      <c r="A1029" s="8"/>
      <c r="B1029" s="119"/>
      <c r="C1029" s="5"/>
      <c r="D1029" s="122"/>
      <c r="E1029" s="280"/>
      <c r="F1029" s="7"/>
      <c r="G1029" s="7"/>
      <c r="H1029" s="9"/>
      <c r="I1029" s="9"/>
      <c r="J1029" s="9"/>
      <c r="K1029" s="9"/>
      <c r="L1029" s="9"/>
      <c r="M1029" s="125"/>
      <c r="N1029" s="6"/>
      <c r="O1029" s="6"/>
      <c r="P1029" s="125"/>
      <c r="Q1029" s="7"/>
      <c r="R1029" s="14"/>
      <c r="S1029" s="14"/>
      <c r="Y1029" s="5"/>
    </row>
    <row r="1030" spans="1:25" ht="12.75" x14ac:dyDescent="0.25">
      <c r="A1030" s="8"/>
      <c r="B1030" s="119"/>
      <c r="C1030" s="5"/>
      <c r="D1030" s="122"/>
      <c r="E1030" s="280"/>
      <c r="F1030" s="7"/>
      <c r="G1030" s="7"/>
      <c r="H1030" s="9"/>
      <c r="I1030" s="9"/>
      <c r="J1030" s="9"/>
      <c r="K1030" s="9"/>
      <c r="L1030" s="9"/>
      <c r="M1030" s="125"/>
      <c r="N1030" s="6"/>
      <c r="O1030" s="6"/>
      <c r="P1030" s="125"/>
      <c r="Q1030" s="7"/>
      <c r="R1030" s="14"/>
      <c r="S1030" s="14"/>
      <c r="Y1030" s="5"/>
    </row>
    <row r="1031" spans="1:25" ht="12.75" x14ac:dyDescent="0.25">
      <c r="A1031" s="8"/>
      <c r="B1031" s="119"/>
      <c r="C1031" s="5"/>
      <c r="D1031" s="122"/>
      <c r="E1031" s="280"/>
      <c r="F1031" s="7"/>
      <c r="G1031" s="7"/>
      <c r="H1031" s="9"/>
      <c r="I1031" s="9"/>
      <c r="J1031" s="9"/>
      <c r="K1031" s="9"/>
      <c r="L1031" s="9"/>
      <c r="M1031" s="125"/>
      <c r="N1031" s="6"/>
      <c r="O1031" s="6"/>
      <c r="P1031" s="125"/>
      <c r="Q1031" s="7"/>
      <c r="R1031" s="14"/>
      <c r="S1031" s="14"/>
      <c r="Y1031" s="5"/>
    </row>
    <row r="1032" spans="1:25" ht="12.75" x14ac:dyDescent="0.25">
      <c r="A1032" s="8"/>
      <c r="B1032" s="119"/>
      <c r="C1032" s="5"/>
      <c r="D1032" s="122"/>
      <c r="E1032" s="280"/>
      <c r="F1032" s="7"/>
      <c r="G1032" s="7"/>
      <c r="H1032" s="9"/>
      <c r="I1032" s="9"/>
      <c r="J1032" s="9"/>
      <c r="K1032" s="9"/>
      <c r="L1032" s="9"/>
      <c r="M1032" s="125"/>
      <c r="N1032" s="6"/>
      <c r="O1032" s="6"/>
      <c r="P1032" s="125"/>
      <c r="Q1032" s="7"/>
      <c r="R1032" s="14"/>
      <c r="S1032" s="14"/>
      <c r="Y1032" s="5"/>
    </row>
    <row r="1033" spans="1:25" ht="12.75" x14ac:dyDescent="0.25">
      <c r="A1033" s="8"/>
      <c r="B1033" s="119"/>
      <c r="C1033" s="5"/>
      <c r="D1033" s="122"/>
      <c r="E1033" s="280"/>
      <c r="F1033" s="7"/>
      <c r="G1033" s="7"/>
      <c r="H1033" s="9"/>
      <c r="I1033" s="9"/>
      <c r="J1033" s="9"/>
      <c r="K1033" s="9"/>
      <c r="L1033" s="9"/>
      <c r="M1033" s="125"/>
      <c r="N1033" s="6"/>
      <c r="O1033" s="6"/>
      <c r="P1033" s="125"/>
      <c r="Q1033" s="7"/>
      <c r="R1033" s="14"/>
      <c r="S1033" s="14"/>
      <c r="Y1033" s="5"/>
    </row>
    <row r="1034" spans="1:25" ht="12.75" x14ac:dyDescent="0.25">
      <c r="A1034" s="8"/>
      <c r="B1034" s="119"/>
      <c r="C1034" s="5"/>
      <c r="D1034" s="122"/>
      <c r="E1034" s="280"/>
      <c r="F1034" s="7"/>
      <c r="G1034" s="7"/>
      <c r="H1034" s="9"/>
      <c r="I1034" s="9"/>
      <c r="J1034" s="9"/>
      <c r="K1034" s="9"/>
      <c r="L1034" s="9"/>
      <c r="M1034" s="125"/>
      <c r="N1034" s="6"/>
      <c r="O1034" s="6"/>
      <c r="P1034" s="125"/>
      <c r="Q1034" s="7"/>
      <c r="R1034" s="14"/>
      <c r="S1034" s="14"/>
      <c r="Y1034" s="5"/>
    </row>
    <row r="1035" spans="1:25" ht="12.75" x14ac:dyDescent="0.25">
      <c r="A1035" s="8"/>
      <c r="B1035" s="119"/>
      <c r="C1035" s="5"/>
      <c r="D1035" s="122"/>
      <c r="E1035" s="280"/>
      <c r="F1035" s="7"/>
      <c r="G1035" s="7"/>
      <c r="H1035" s="9"/>
      <c r="I1035" s="9"/>
      <c r="J1035" s="9"/>
      <c r="K1035" s="9"/>
      <c r="L1035" s="9"/>
      <c r="M1035" s="125"/>
      <c r="N1035" s="6"/>
      <c r="O1035" s="6"/>
      <c r="P1035" s="125"/>
      <c r="Q1035" s="7"/>
      <c r="R1035" s="14"/>
      <c r="S1035" s="14"/>
      <c r="Y1035" s="5"/>
    </row>
    <row r="1036" spans="1:25" ht="12.75" x14ac:dyDescent="0.25">
      <c r="A1036" s="8"/>
      <c r="B1036" s="119"/>
      <c r="C1036" s="5"/>
      <c r="D1036" s="122"/>
      <c r="E1036" s="280"/>
      <c r="F1036" s="7"/>
      <c r="G1036" s="7"/>
      <c r="H1036" s="9"/>
      <c r="I1036" s="9"/>
      <c r="J1036" s="9"/>
      <c r="K1036" s="9"/>
      <c r="L1036" s="9"/>
      <c r="M1036" s="125"/>
      <c r="N1036" s="6"/>
      <c r="O1036" s="6"/>
      <c r="P1036" s="125"/>
      <c r="Q1036" s="7"/>
      <c r="R1036" s="14"/>
      <c r="S1036" s="14"/>
      <c r="Y1036" s="5"/>
    </row>
    <row r="1037" spans="1:25" ht="12.75" x14ac:dyDescent="0.25">
      <c r="A1037" s="8"/>
      <c r="B1037" s="119"/>
      <c r="C1037" s="5"/>
      <c r="D1037" s="122"/>
      <c r="E1037" s="280"/>
      <c r="F1037" s="7"/>
      <c r="G1037" s="7"/>
      <c r="H1037" s="9"/>
      <c r="I1037" s="9"/>
      <c r="J1037" s="9"/>
      <c r="K1037" s="9"/>
      <c r="L1037" s="9"/>
      <c r="M1037" s="125"/>
      <c r="N1037" s="6"/>
      <c r="O1037" s="6"/>
      <c r="P1037" s="125"/>
      <c r="Q1037" s="7"/>
      <c r="R1037" s="14"/>
      <c r="S1037" s="14"/>
      <c r="Y1037" s="5"/>
    </row>
    <row r="1038" spans="1:25" ht="12.75" x14ac:dyDescent="0.25">
      <c r="A1038" s="8"/>
      <c r="B1038" s="119"/>
      <c r="C1038" s="5"/>
      <c r="D1038" s="122"/>
      <c r="E1038" s="280"/>
      <c r="F1038" s="7"/>
      <c r="G1038" s="7"/>
      <c r="H1038" s="9"/>
      <c r="I1038" s="9"/>
      <c r="J1038" s="9"/>
      <c r="K1038" s="9"/>
      <c r="L1038" s="9"/>
      <c r="M1038" s="125"/>
      <c r="N1038" s="6"/>
      <c r="O1038" s="6"/>
      <c r="P1038" s="125"/>
      <c r="Q1038" s="7"/>
      <c r="R1038" s="14"/>
      <c r="S1038" s="14"/>
      <c r="Y1038" s="5"/>
    </row>
    <row r="1039" spans="1:25" ht="12.75" x14ac:dyDescent="0.25">
      <c r="A1039" s="8"/>
      <c r="B1039" s="119"/>
      <c r="C1039" s="5"/>
      <c r="D1039" s="122"/>
      <c r="E1039" s="280"/>
      <c r="F1039" s="7"/>
      <c r="G1039" s="7"/>
      <c r="H1039" s="9"/>
      <c r="I1039" s="9"/>
      <c r="J1039" s="9"/>
      <c r="K1039" s="9"/>
      <c r="L1039" s="9"/>
      <c r="M1039" s="125"/>
      <c r="N1039" s="6"/>
      <c r="O1039" s="6"/>
      <c r="P1039" s="125"/>
      <c r="Q1039" s="7"/>
      <c r="R1039" s="14"/>
      <c r="S1039" s="14"/>
      <c r="Y1039" s="5"/>
    </row>
    <row r="1040" spans="1:25" ht="12.75" x14ac:dyDescent="0.25">
      <c r="A1040" s="8"/>
      <c r="B1040" s="119"/>
      <c r="C1040" s="5"/>
      <c r="D1040" s="122"/>
      <c r="E1040" s="280"/>
      <c r="F1040" s="7"/>
      <c r="G1040" s="7"/>
      <c r="H1040" s="9"/>
      <c r="I1040" s="9"/>
      <c r="J1040" s="9"/>
      <c r="K1040" s="9"/>
      <c r="L1040" s="9"/>
      <c r="M1040" s="125"/>
      <c r="N1040" s="6"/>
      <c r="O1040" s="6"/>
      <c r="P1040" s="125"/>
      <c r="Q1040" s="7"/>
      <c r="R1040" s="14"/>
      <c r="S1040" s="14"/>
      <c r="Y1040" s="5"/>
    </row>
    <row r="1041" spans="1:25" ht="12.75" x14ac:dyDescent="0.25">
      <c r="A1041" s="8"/>
      <c r="B1041" s="119"/>
      <c r="C1041" s="5"/>
      <c r="D1041" s="122"/>
      <c r="E1041" s="280"/>
      <c r="F1041" s="7"/>
      <c r="G1041" s="7"/>
      <c r="H1041" s="9"/>
      <c r="I1041" s="9"/>
      <c r="J1041" s="9"/>
      <c r="K1041" s="9"/>
      <c r="L1041" s="9"/>
      <c r="M1041" s="125"/>
      <c r="N1041" s="6"/>
      <c r="O1041" s="6"/>
      <c r="P1041" s="125"/>
      <c r="Q1041" s="7"/>
      <c r="R1041" s="14"/>
      <c r="S1041" s="14"/>
      <c r="Y1041" s="5"/>
    </row>
    <row r="1042" spans="1:25" ht="12.75" x14ac:dyDescent="0.25">
      <c r="A1042" s="8"/>
      <c r="B1042" s="119"/>
      <c r="C1042" s="5"/>
      <c r="D1042" s="122"/>
      <c r="E1042" s="280"/>
      <c r="F1042" s="7"/>
      <c r="G1042" s="7"/>
      <c r="H1042" s="9"/>
      <c r="I1042" s="9"/>
      <c r="J1042" s="9"/>
      <c r="K1042" s="9"/>
      <c r="L1042" s="9"/>
      <c r="M1042" s="125"/>
      <c r="N1042" s="6"/>
      <c r="O1042" s="6"/>
      <c r="P1042" s="125"/>
      <c r="Q1042" s="7"/>
      <c r="R1042" s="14"/>
      <c r="S1042" s="14"/>
      <c r="Y1042" s="5"/>
    </row>
    <row r="1043" spans="1:25" ht="12.75" x14ac:dyDescent="0.25">
      <c r="A1043" s="8"/>
      <c r="B1043" s="119"/>
      <c r="C1043" s="5"/>
      <c r="D1043" s="122"/>
      <c r="E1043" s="280"/>
      <c r="F1043" s="7"/>
      <c r="G1043" s="7"/>
      <c r="H1043" s="9"/>
      <c r="I1043" s="9"/>
      <c r="J1043" s="9"/>
      <c r="K1043" s="9"/>
      <c r="L1043" s="9"/>
      <c r="M1043" s="125"/>
      <c r="N1043" s="6"/>
      <c r="O1043" s="6"/>
      <c r="P1043" s="125"/>
      <c r="Q1043" s="7"/>
      <c r="R1043" s="14"/>
      <c r="S1043" s="14"/>
      <c r="Y1043" s="5"/>
    </row>
    <row r="1044" spans="1:25" ht="12.75" x14ac:dyDescent="0.25">
      <c r="A1044" s="8"/>
      <c r="B1044" s="119"/>
      <c r="C1044" s="5"/>
      <c r="D1044" s="122"/>
      <c r="E1044" s="280"/>
      <c r="F1044" s="7"/>
      <c r="G1044" s="7"/>
      <c r="H1044" s="9"/>
      <c r="I1044" s="9"/>
      <c r="J1044" s="9"/>
      <c r="K1044" s="9"/>
      <c r="L1044" s="9"/>
      <c r="M1044" s="125"/>
      <c r="N1044" s="6"/>
      <c r="O1044" s="6"/>
      <c r="P1044" s="125"/>
      <c r="Q1044" s="7"/>
      <c r="R1044" s="14"/>
      <c r="S1044" s="14"/>
      <c r="Y1044" s="5"/>
    </row>
    <row r="1045" spans="1:25" ht="12.75" x14ac:dyDescent="0.25">
      <c r="A1045" s="8"/>
      <c r="B1045" s="119"/>
      <c r="C1045" s="5"/>
      <c r="D1045" s="122"/>
      <c r="E1045" s="280"/>
      <c r="F1045" s="7"/>
      <c r="G1045" s="7"/>
      <c r="H1045" s="9"/>
      <c r="I1045" s="9"/>
      <c r="J1045" s="9"/>
      <c r="K1045" s="9"/>
      <c r="L1045" s="9"/>
      <c r="M1045" s="125"/>
      <c r="N1045" s="6"/>
      <c r="O1045" s="6"/>
      <c r="P1045" s="125"/>
      <c r="Q1045" s="7"/>
      <c r="R1045" s="14"/>
      <c r="S1045" s="14"/>
      <c r="Y1045" s="5"/>
    </row>
    <row r="1046" spans="1:25" ht="12.75" x14ac:dyDescent="0.25">
      <c r="A1046" s="8"/>
      <c r="B1046" s="119"/>
      <c r="C1046" s="5"/>
      <c r="D1046" s="122"/>
      <c r="E1046" s="280"/>
      <c r="F1046" s="7"/>
      <c r="G1046" s="7"/>
      <c r="H1046" s="9"/>
      <c r="I1046" s="9"/>
      <c r="J1046" s="9"/>
      <c r="K1046" s="9"/>
      <c r="L1046" s="9"/>
      <c r="M1046" s="125"/>
      <c r="N1046" s="6"/>
      <c r="O1046" s="6"/>
      <c r="P1046" s="125"/>
      <c r="Q1046" s="7"/>
      <c r="R1046" s="14"/>
      <c r="S1046" s="14"/>
      <c r="Y1046" s="5"/>
    </row>
    <row r="1047" spans="1:25" ht="12.75" x14ac:dyDescent="0.25">
      <c r="A1047" s="8"/>
      <c r="B1047" s="119"/>
      <c r="C1047" s="5"/>
      <c r="D1047" s="122"/>
      <c r="E1047" s="280"/>
      <c r="F1047" s="7"/>
      <c r="G1047" s="7"/>
      <c r="H1047" s="9"/>
      <c r="I1047" s="9"/>
      <c r="J1047" s="9"/>
      <c r="K1047" s="9"/>
      <c r="L1047" s="9"/>
      <c r="M1047" s="125"/>
      <c r="N1047" s="6"/>
      <c r="O1047" s="6"/>
      <c r="P1047" s="125"/>
      <c r="Q1047" s="7"/>
      <c r="R1047" s="14"/>
      <c r="S1047" s="14"/>
      <c r="Y1047" s="5"/>
    </row>
    <row r="1048" spans="1:25" ht="12.75" x14ac:dyDescent="0.25">
      <c r="A1048" s="8"/>
      <c r="B1048" s="119"/>
      <c r="C1048" s="5"/>
      <c r="D1048" s="122"/>
      <c r="E1048" s="280"/>
      <c r="F1048" s="7"/>
      <c r="G1048" s="7"/>
      <c r="H1048" s="9"/>
      <c r="I1048" s="9"/>
      <c r="J1048" s="9"/>
      <c r="K1048" s="9"/>
      <c r="L1048" s="9"/>
      <c r="M1048" s="125"/>
      <c r="N1048" s="6"/>
      <c r="O1048" s="6"/>
      <c r="P1048" s="125"/>
      <c r="Q1048" s="7"/>
      <c r="R1048" s="14"/>
      <c r="S1048" s="14"/>
      <c r="Y1048" s="5"/>
    </row>
    <row r="1049" spans="1:25" ht="12.75" x14ac:dyDescent="0.25">
      <c r="A1049" s="8"/>
      <c r="B1049" s="119"/>
      <c r="C1049" s="5"/>
      <c r="D1049" s="122"/>
      <c r="E1049" s="280"/>
      <c r="F1049" s="7"/>
      <c r="G1049" s="7"/>
      <c r="H1049" s="9"/>
      <c r="I1049" s="9"/>
      <c r="J1049" s="9"/>
      <c r="K1049" s="9"/>
      <c r="L1049" s="9"/>
      <c r="M1049" s="125"/>
      <c r="N1049" s="6"/>
      <c r="O1049" s="6"/>
      <c r="P1049" s="125"/>
      <c r="Q1049" s="7"/>
      <c r="R1049" s="14"/>
      <c r="S1049" s="14"/>
      <c r="Y1049" s="5"/>
    </row>
    <row r="1050" spans="1:25" ht="12.75" x14ac:dyDescent="0.25">
      <c r="A1050" s="8"/>
      <c r="B1050" s="119"/>
      <c r="C1050" s="5"/>
      <c r="D1050" s="122"/>
      <c r="E1050" s="280"/>
      <c r="F1050" s="7"/>
      <c r="G1050" s="7"/>
      <c r="H1050" s="9"/>
      <c r="I1050" s="9"/>
      <c r="J1050" s="9"/>
      <c r="K1050" s="9"/>
      <c r="L1050" s="9"/>
      <c r="M1050" s="125"/>
      <c r="N1050" s="6"/>
      <c r="O1050" s="6"/>
      <c r="P1050" s="125"/>
      <c r="Q1050" s="7"/>
      <c r="R1050" s="14"/>
      <c r="S1050" s="14"/>
      <c r="Y1050" s="5"/>
    </row>
    <row r="1051" spans="1:25" ht="12.75" x14ac:dyDescent="0.25">
      <c r="A1051" s="8"/>
      <c r="B1051" s="119"/>
      <c r="C1051" s="5"/>
      <c r="D1051" s="122"/>
      <c r="E1051" s="280"/>
      <c r="F1051" s="7"/>
      <c r="G1051" s="7"/>
      <c r="H1051" s="9"/>
      <c r="I1051" s="9"/>
      <c r="J1051" s="9"/>
      <c r="K1051" s="9"/>
      <c r="L1051" s="9"/>
      <c r="M1051" s="125"/>
      <c r="N1051" s="6"/>
      <c r="O1051" s="6"/>
      <c r="P1051" s="125"/>
      <c r="Q1051" s="7"/>
      <c r="R1051" s="14"/>
      <c r="S1051" s="14"/>
      <c r="Y1051" s="5"/>
    </row>
    <row r="1052" spans="1:25" ht="12.75" x14ac:dyDescent="0.25">
      <c r="A1052" s="8"/>
      <c r="B1052" s="119"/>
      <c r="C1052" s="5"/>
      <c r="D1052" s="122"/>
      <c r="E1052" s="280"/>
      <c r="F1052" s="7"/>
      <c r="G1052" s="7"/>
      <c r="H1052" s="9"/>
      <c r="I1052" s="9"/>
      <c r="J1052" s="9"/>
      <c r="K1052" s="9"/>
      <c r="L1052" s="9"/>
      <c r="M1052" s="125"/>
      <c r="N1052" s="6"/>
      <c r="O1052" s="6"/>
      <c r="P1052" s="125"/>
      <c r="Q1052" s="7"/>
      <c r="R1052" s="14"/>
      <c r="S1052" s="14"/>
      <c r="Y1052" s="5"/>
    </row>
    <row r="1053" spans="1:25" ht="12.75" x14ac:dyDescent="0.25">
      <c r="A1053" s="8"/>
      <c r="B1053" s="119"/>
      <c r="C1053" s="5"/>
      <c r="D1053" s="122"/>
      <c r="E1053" s="280"/>
      <c r="F1053" s="7"/>
      <c r="G1053" s="7"/>
      <c r="H1053" s="9"/>
      <c r="I1053" s="9"/>
      <c r="J1053" s="9"/>
      <c r="K1053" s="9"/>
      <c r="L1053" s="9"/>
      <c r="M1053" s="125"/>
      <c r="N1053" s="6"/>
      <c r="O1053" s="6"/>
      <c r="P1053" s="125"/>
      <c r="Q1053" s="7"/>
      <c r="R1053" s="14"/>
      <c r="S1053" s="14"/>
      <c r="Y1053" s="5"/>
    </row>
    <row r="1054" spans="1:25" ht="12.75" x14ac:dyDescent="0.25">
      <c r="A1054" s="8"/>
      <c r="B1054" s="119"/>
      <c r="C1054" s="5"/>
      <c r="D1054" s="122"/>
      <c r="E1054" s="280"/>
      <c r="F1054" s="7"/>
      <c r="G1054" s="7"/>
      <c r="H1054" s="9"/>
      <c r="I1054" s="9"/>
      <c r="J1054" s="9"/>
      <c r="K1054" s="9"/>
      <c r="L1054" s="9"/>
      <c r="M1054" s="125"/>
      <c r="N1054" s="6"/>
      <c r="O1054" s="6"/>
      <c r="P1054" s="125"/>
      <c r="Q1054" s="7"/>
      <c r="R1054" s="14"/>
      <c r="S1054" s="14"/>
      <c r="Y1054" s="5"/>
    </row>
    <row r="1055" spans="1:25" ht="12.75" x14ac:dyDescent="0.25">
      <c r="A1055" s="8"/>
      <c r="B1055" s="119"/>
      <c r="C1055" s="5"/>
      <c r="D1055" s="122"/>
      <c r="E1055" s="280"/>
      <c r="F1055" s="7"/>
      <c r="G1055" s="7"/>
      <c r="H1055" s="9"/>
      <c r="I1055" s="9"/>
      <c r="J1055" s="9"/>
      <c r="K1055" s="9"/>
      <c r="L1055" s="9"/>
      <c r="M1055" s="125"/>
      <c r="N1055" s="6"/>
      <c r="O1055" s="6"/>
      <c r="P1055" s="125"/>
      <c r="Q1055" s="7"/>
      <c r="R1055" s="14"/>
      <c r="S1055" s="14"/>
      <c r="Y1055" s="5"/>
    </row>
    <row r="1056" spans="1:25" ht="12.75" x14ac:dyDescent="0.25">
      <c r="A1056" s="8"/>
      <c r="B1056" s="119"/>
      <c r="C1056" s="5"/>
      <c r="D1056" s="122"/>
      <c r="E1056" s="280"/>
      <c r="F1056" s="7"/>
      <c r="G1056" s="7"/>
      <c r="H1056" s="9"/>
      <c r="I1056" s="9"/>
      <c r="J1056" s="9"/>
      <c r="K1056" s="9"/>
      <c r="L1056" s="9"/>
      <c r="M1056" s="125"/>
      <c r="N1056" s="6"/>
      <c r="O1056" s="6"/>
      <c r="P1056" s="125"/>
      <c r="Q1056" s="7"/>
      <c r="R1056" s="14"/>
      <c r="S1056" s="14"/>
      <c r="Y1056" s="5"/>
    </row>
    <row r="1057" spans="1:25" ht="12.75" x14ac:dyDescent="0.25">
      <c r="A1057" s="8"/>
      <c r="B1057" s="119"/>
      <c r="C1057" s="5"/>
      <c r="D1057" s="122"/>
      <c r="E1057" s="280"/>
      <c r="F1057" s="7"/>
      <c r="G1057" s="7"/>
      <c r="H1057" s="9"/>
      <c r="I1057" s="9"/>
      <c r="J1057" s="9"/>
      <c r="K1057" s="9"/>
      <c r="L1057" s="9"/>
      <c r="M1057" s="125"/>
      <c r="N1057" s="6"/>
      <c r="O1057" s="6"/>
      <c r="P1057" s="125"/>
      <c r="Q1057" s="7"/>
      <c r="R1057" s="14"/>
      <c r="S1057" s="14"/>
      <c r="Y1057" s="5"/>
    </row>
    <row r="1058" spans="1:25" ht="12.75" x14ac:dyDescent="0.25">
      <c r="A1058" s="8"/>
      <c r="B1058" s="119"/>
      <c r="C1058" s="5"/>
      <c r="D1058" s="122"/>
      <c r="E1058" s="280"/>
      <c r="F1058" s="7"/>
      <c r="G1058" s="7"/>
      <c r="H1058" s="9"/>
      <c r="I1058" s="9"/>
      <c r="J1058" s="9"/>
      <c r="K1058" s="9"/>
      <c r="L1058" s="9"/>
      <c r="M1058" s="125"/>
      <c r="N1058" s="6"/>
      <c r="O1058" s="6"/>
      <c r="P1058" s="125"/>
      <c r="Q1058" s="7"/>
      <c r="R1058" s="14"/>
      <c r="S1058" s="14"/>
      <c r="Y1058" s="5"/>
    </row>
    <row r="1059" spans="1:25" ht="12.75" x14ac:dyDescent="0.25">
      <c r="A1059" s="8"/>
      <c r="B1059" s="119"/>
      <c r="C1059" s="5"/>
      <c r="D1059" s="122"/>
      <c r="E1059" s="280"/>
      <c r="F1059" s="7"/>
      <c r="G1059" s="7"/>
      <c r="H1059" s="9"/>
      <c r="I1059" s="9"/>
      <c r="J1059" s="9"/>
      <c r="K1059" s="9"/>
      <c r="L1059" s="9"/>
      <c r="M1059" s="125"/>
      <c r="N1059" s="6"/>
      <c r="O1059" s="6"/>
      <c r="P1059" s="125"/>
      <c r="Q1059" s="7"/>
      <c r="R1059" s="14"/>
      <c r="S1059" s="14"/>
      <c r="Y1059" s="5"/>
    </row>
    <row r="1060" spans="1:25" ht="12.75" x14ac:dyDescent="0.25">
      <c r="A1060" s="8"/>
      <c r="B1060" s="119"/>
      <c r="C1060" s="5"/>
      <c r="D1060" s="122"/>
      <c r="E1060" s="280"/>
      <c r="F1060" s="7"/>
      <c r="G1060" s="7"/>
      <c r="H1060" s="9"/>
      <c r="I1060" s="9"/>
      <c r="J1060" s="9"/>
      <c r="K1060" s="9"/>
      <c r="L1060" s="9"/>
      <c r="M1060" s="125"/>
      <c r="N1060" s="6"/>
      <c r="O1060" s="6"/>
      <c r="P1060" s="125"/>
      <c r="Q1060" s="7"/>
      <c r="R1060" s="14"/>
      <c r="S1060" s="14"/>
      <c r="Y1060" s="5"/>
    </row>
    <row r="1061" spans="1:25" ht="12.75" x14ac:dyDescent="0.25">
      <c r="A1061" s="8"/>
      <c r="B1061" s="119"/>
      <c r="C1061" s="5"/>
      <c r="D1061" s="122"/>
      <c r="E1061" s="280"/>
      <c r="F1061" s="7"/>
      <c r="G1061" s="7"/>
      <c r="H1061" s="9"/>
      <c r="I1061" s="9"/>
      <c r="J1061" s="9"/>
      <c r="K1061" s="9"/>
      <c r="L1061" s="9"/>
      <c r="M1061" s="125"/>
      <c r="N1061" s="6"/>
      <c r="O1061" s="6"/>
      <c r="P1061" s="125"/>
      <c r="Q1061" s="7"/>
      <c r="R1061" s="14"/>
      <c r="S1061" s="14"/>
      <c r="Y1061" s="5"/>
    </row>
    <row r="1062" spans="1:25" ht="12.75" x14ac:dyDescent="0.25">
      <c r="A1062" s="8"/>
      <c r="B1062" s="119"/>
      <c r="C1062" s="5"/>
      <c r="D1062" s="122"/>
      <c r="E1062" s="280"/>
      <c r="F1062" s="7"/>
      <c r="G1062" s="7"/>
      <c r="H1062" s="9"/>
      <c r="I1062" s="9"/>
      <c r="J1062" s="9"/>
      <c r="K1062" s="9"/>
      <c r="L1062" s="9"/>
      <c r="M1062" s="125"/>
      <c r="N1062" s="6"/>
      <c r="O1062" s="6"/>
      <c r="P1062" s="125"/>
      <c r="Q1062" s="7"/>
      <c r="R1062" s="14"/>
      <c r="S1062" s="14"/>
      <c r="Y1062" s="5"/>
    </row>
    <row r="1063" spans="1:25" ht="12.75" x14ac:dyDescent="0.25">
      <c r="A1063" s="8"/>
      <c r="B1063" s="119"/>
      <c r="C1063" s="5"/>
      <c r="D1063" s="122"/>
      <c r="E1063" s="280"/>
      <c r="F1063" s="7"/>
      <c r="G1063" s="7"/>
      <c r="H1063" s="9"/>
      <c r="I1063" s="9"/>
      <c r="J1063" s="9"/>
      <c r="K1063" s="9"/>
      <c r="L1063" s="9"/>
      <c r="M1063" s="125"/>
      <c r="N1063" s="6"/>
      <c r="O1063" s="6"/>
      <c r="P1063" s="125"/>
      <c r="Q1063" s="7"/>
      <c r="R1063" s="14"/>
      <c r="S1063" s="14"/>
      <c r="Y1063" s="5"/>
    </row>
    <row r="1064" spans="1:25" ht="12.75" x14ac:dyDescent="0.25">
      <c r="A1064" s="8"/>
      <c r="B1064" s="119"/>
      <c r="C1064" s="5"/>
      <c r="D1064" s="122"/>
      <c r="E1064" s="280"/>
      <c r="F1064" s="7"/>
      <c r="G1064" s="7"/>
      <c r="H1064" s="9"/>
      <c r="I1064" s="9"/>
      <c r="J1064" s="9"/>
      <c r="K1064" s="9"/>
      <c r="L1064" s="9"/>
      <c r="M1064" s="125"/>
      <c r="N1064" s="6"/>
      <c r="O1064" s="6"/>
      <c r="P1064" s="125"/>
      <c r="Q1064" s="7"/>
      <c r="R1064" s="14"/>
      <c r="S1064" s="14"/>
      <c r="Y1064" s="5"/>
    </row>
    <row r="1065" spans="1:25" ht="12.75" x14ac:dyDescent="0.25">
      <c r="A1065" s="8"/>
      <c r="B1065" s="119"/>
      <c r="C1065" s="5"/>
      <c r="D1065" s="122"/>
      <c r="E1065" s="280"/>
      <c r="F1065" s="7"/>
      <c r="G1065" s="7"/>
      <c r="H1065" s="9"/>
      <c r="I1065" s="9"/>
      <c r="J1065" s="9"/>
      <c r="K1065" s="9"/>
      <c r="L1065" s="9"/>
      <c r="M1065" s="125"/>
      <c r="N1065" s="6"/>
      <c r="O1065" s="6"/>
      <c r="P1065" s="125"/>
      <c r="Q1065" s="7"/>
      <c r="R1065" s="14"/>
      <c r="S1065" s="14"/>
      <c r="Y1065" s="5"/>
    </row>
    <row r="1066" spans="1:25" ht="12.75" x14ac:dyDescent="0.25">
      <c r="A1066" s="8"/>
      <c r="B1066" s="119"/>
      <c r="C1066" s="5"/>
      <c r="D1066" s="122"/>
      <c r="E1066" s="280"/>
      <c r="F1066" s="7"/>
      <c r="G1066" s="7"/>
      <c r="H1066" s="9"/>
      <c r="I1066" s="9"/>
      <c r="J1066" s="9"/>
      <c r="K1066" s="9"/>
      <c r="L1066" s="9"/>
      <c r="M1066" s="125"/>
      <c r="N1066" s="6"/>
      <c r="O1066" s="6"/>
      <c r="P1066" s="125"/>
      <c r="Q1066" s="7"/>
      <c r="R1066" s="14"/>
      <c r="S1066" s="14"/>
      <c r="Y1066" s="5"/>
    </row>
    <row r="1067" spans="1:25" ht="12.75" x14ac:dyDescent="0.25">
      <c r="A1067" s="8"/>
      <c r="B1067" s="119"/>
      <c r="C1067" s="5"/>
      <c r="D1067" s="122"/>
      <c r="E1067" s="280"/>
      <c r="F1067" s="7"/>
      <c r="G1067" s="7"/>
      <c r="H1067" s="9"/>
      <c r="I1067" s="9"/>
      <c r="J1067" s="9"/>
      <c r="K1067" s="9"/>
      <c r="L1067" s="9"/>
      <c r="M1067" s="125"/>
      <c r="N1067" s="6"/>
      <c r="O1067" s="6"/>
      <c r="P1067" s="125"/>
      <c r="Q1067" s="7"/>
      <c r="R1067" s="14"/>
      <c r="S1067" s="14"/>
      <c r="Y1067" s="5"/>
    </row>
    <row r="1068" spans="1:25" ht="12.75" x14ac:dyDescent="0.25">
      <c r="A1068" s="8"/>
      <c r="B1068" s="119"/>
      <c r="C1068" s="5"/>
      <c r="D1068" s="122"/>
      <c r="E1068" s="280"/>
      <c r="F1068" s="7"/>
      <c r="G1068" s="7"/>
      <c r="H1068" s="9"/>
      <c r="I1068" s="9"/>
      <c r="J1068" s="9"/>
      <c r="K1068" s="9"/>
      <c r="L1068" s="9"/>
      <c r="M1068" s="125"/>
      <c r="N1068" s="6"/>
      <c r="O1068" s="6"/>
      <c r="P1068" s="125"/>
      <c r="Q1068" s="7"/>
      <c r="R1068" s="14"/>
      <c r="S1068" s="14"/>
      <c r="Y1068" s="5"/>
    </row>
    <row r="1069" spans="1:25" ht="12.75" x14ac:dyDescent="0.25">
      <c r="A1069" s="8"/>
      <c r="B1069" s="119"/>
      <c r="C1069" s="5"/>
      <c r="D1069" s="122"/>
      <c r="E1069" s="280"/>
      <c r="F1069" s="7"/>
      <c r="G1069" s="7"/>
      <c r="H1069" s="9"/>
      <c r="I1069" s="9"/>
      <c r="J1069" s="9"/>
      <c r="K1069" s="9"/>
      <c r="L1069" s="9"/>
      <c r="M1069" s="125"/>
      <c r="N1069" s="6"/>
      <c r="O1069" s="6"/>
      <c r="P1069" s="125"/>
      <c r="Q1069" s="7"/>
      <c r="R1069" s="14"/>
      <c r="S1069" s="14"/>
      <c r="Y1069" s="5"/>
    </row>
    <row r="1070" spans="1:25" ht="12.75" x14ac:dyDescent="0.25">
      <c r="A1070" s="8"/>
      <c r="B1070" s="119"/>
      <c r="C1070" s="5"/>
      <c r="D1070" s="122"/>
      <c r="E1070" s="280"/>
      <c r="F1070" s="7"/>
      <c r="G1070" s="7"/>
      <c r="H1070" s="9"/>
      <c r="I1070" s="9"/>
      <c r="J1070" s="9"/>
      <c r="K1070" s="9"/>
      <c r="L1070" s="9"/>
      <c r="M1070" s="125"/>
      <c r="N1070" s="6"/>
      <c r="O1070" s="6"/>
      <c r="P1070" s="125"/>
      <c r="Q1070" s="7"/>
      <c r="R1070" s="14"/>
      <c r="S1070" s="14"/>
      <c r="Y1070" s="5"/>
    </row>
    <row r="1071" spans="1:25" ht="12.75" x14ac:dyDescent="0.25">
      <c r="A1071" s="8"/>
      <c r="B1071" s="119"/>
      <c r="C1071" s="5"/>
      <c r="D1071" s="122"/>
      <c r="E1071" s="280"/>
      <c r="F1071" s="7"/>
      <c r="G1071" s="7"/>
      <c r="H1071" s="9"/>
      <c r="I1071" s="9"/>
      <c r="J1071" s="9"/>
      <c r="K1071" s="9"/>
      <c r="L1071" s="9"/>
      <c r="M1071" s="125"/>
      <c r="N1071" s="6"/>
      <c r="O1071" s="6"/>
      <c r="P1071" s="125"/>
      <c r="Q1071" s="7"/>
      <c r="R1071" s="14"/>
      <c r="S1071" s="14"/>
      <c r="Y1071" s="5"/>
    </row>
    <row r="1072" spans="1:25" ht="12.75" x14ac:dyDescent="0.25">
      <c r="A1072" s="8"/>
      <c r="B1072" s="119"/>
      <c r="C1072" s="5"/>
      <c r="D1072" s="122"/>
      <c r="E1072" s="280"/>
      <c r="F1072" s="7"/>
      <c r="G1072" s="7"/>
      <c r="H1072" s="9"/>
      <c r="I1072" s="9"/>
      <c r="J1072" s="9"/>
      <c r="K1072" s="9"/>
      <c r="L1072" s="9"/>
      <c r="M1072" s="125"/>
      <c r="N1072" s="6"/>
      <c r="O1072" s="6"/>
      <c r="P1072" s="125"/>
      <c r="Q1072" s="7"/>
      <c r="R1072" s="14"/>
      <c r="S1072" s="14"/>
      <c r="Y1072" s="5"/>
    </row>
    <row r="1073" spans="1:25" ht="12.75" x14ac:dyDescent="0.25">
      <c r="A1073" s="8"/>
      <c r="B1073" s="119"/>
      <c r="C1073" s="5"/>
      <c r="D1073" s="122"/>
      <c r="E1073" s="280"/>
      <c r="F1073" s="7"/>
      <c r="G1073" s="7"/>
      <c r="H1073" s="9"/>
      <c r="I1073" s="9"/>
      <c r="J1073" s="9"/>
      <c r="K1073" s="9"/>
      <c r="L1073" s="9"/>
      <c r="M1073" s="125"/>
      <c r="N1073" s="6"/>
      <c r="O1073" s="6"/>
      <c r="P1073" s="125"/>
      <c r="Q1073" s="7"/>
      <c r="R1073" s="14"/>
      <c r="S1073" s="14"/>
      <c r="Y1073" s="5"/>
    </row>
    <row r="1074" spans="1:25" ht="12.75" x14ac:dyDescent="0.25">
      <c r="A1074" s="8"/>
      <c r="B1074" s="119"/>
      <c r="C1074" s="5"/>
      <c r="D1074" s="122"/>
      <c r="E1074" s="280"/>
      <c r="F1074" s="7"/>
      <c r="G1074" s="7"/>
      <c r="H1074" s="9"/>
      <c r="I1074" s="9"/>
      <c r="J1074" s="9"/>
      <c r="K1074" s="9"/>
      <c r="L1074" s="9"/>
      <c r="M1074" s="125"/>
      <c r="N1074" s="6"/>
      <c r="O1074" s="6"/>
      <c r="P1074" s="125"/>
      <c r="Q1074" s="7"/>
      <c r="R1074" s="14"/>
      <c r="S1074" s="14"/>
      <c r="Y1074" s="5"/>
    </row>
    <row r="1075" spans="1:25" ht="12.75" x14ac:dyDescent="0.25">
      <c r="A1075" s="8"/>
      <c r="B1075" s="119"/>
      <c r="C1075" s="5"/>
      <c r="D1075" s="122"/>
      <c r="E1075" s="280"/>
      <c r="F1075" s="7"/>
      <c r="G1075" s="7"/>
      <c r="H1075" s="9"/>
      <c r="I1075" s="9"/>
      <c r="J1075" s="9"/>
      <c r="K1075" s="9"/>
      <c r="L1075" s="9"/>
      <c r="M1075" s="125"/>
      <c r="N1075" s="6"/>
      <c r="O1075" s="6"/>
      <c r="P1075" s="125"/>
      <c r="Q1075" s="7"/>
      <c r="R1075" s="14"/>
      <c r="S1075" s="14"/>
      <c r="Y1075" s="5"/>
    </row>
    <row r="1076" spans="1:25" ht="12.75" x14ac:dyDescent="0.25">
      <c r="A1076" s="8"/>
      <c r="B1076" s="119"/>
      <c r="C1076" s="5"/>
      <c r="D1076" s="122"/>
      <c r="E1076" s="280"/>
      <c r="F1076" s="7"/>
      <c r="G1076" s="7"/>
      <c r="H1076" s="9"/>
      <c r="I1076" s="9"/>
      <c r="J1076" s="9"/>
      <c r="K1076" s="9"/>
      <c r="L1076" s="9"/>
      <c r="M1076" s="125"/>
      <c r="N1076" s="6"/>
      <c r="O1076" s="6"/>
      <c r="P1076" s="125"/>
      <c r="Q1076" s="7"/>
      <c r="R1076" s="14"/>
      <c r="S1076" s="14"/>
      <c r="Y1076" s="5"/>
    </row>
    <row r="1077" spans="1:25" ht="12.75" x14ac:dyDescent="0.25">
      <c r="A1077" s="8"/>
      <c r="B1077" s="119"/>
      <c r="C1077" s="5"/>
      <c r="D1077" s="122"/>
      <c r="E1077" s="280"/>
      <c r="F1077" s="7"/>
      <c r="G1077" s="7"/>
      <c r="H1077" s="9"/>
      <c r="I1077" s="9"/>
      <c r="J1077" s="9"/>
      <c r="K1077" s="9"/>
      <c r="L1077" s="9"/>
      <c r="M1077" s="125"/>
      <c r="N1077" s="6"/>
      <c r="O1077" s="6"/>
      <c r="P1077" s="125"/>
      <c r="Q1077" s="7"/>
      <c r="R1077" s="14"/>
      <c r="S1077" s="14"/>
      <c r="Y1077" s="5"/>
    </row>
    <row r="1078" spans="1:25" ht="12.75" x14ac:dyDescent="0.25">
      <c r="A1078" s="8"/>
      <c r="B1078" s="119"/>
      <c r="C1078" s="5"/>
      <c r="D1078" s="122"/>
      <c r="E1078" s="280"/>
      <c r="F1078" s="7"/>
      <c r="G1078" s="7"/>
      <c r="H1078" s="9"/>
      <c r="I1078" s="9"/>
      <c r="J1078" s="9"/>
      <c r="K1078" s="9"/>
      <c r="L1078" s="9"/>
      <c r="M1078" s="125"/>
      <c r="N1078" s="6"/>
      <c r="O1078" s="6"/>
      <c r="P1078" s="125"/>
      <c r="Q1078" s="7"/>
      <c r="R1078" s="14"/>
      <c r="S1078" s="14"/>
      <c r="Y1078" s="5"/>
    </row>
    <row r="1079" spans="1:25" ht="12.75" x14ac:dyDescent="0.25">
      <c r="A1079" s="8"/>
      <c r="B1079" s="119"/>
      <c r="C1079" s="5"/>
      <c r="D1079" s="122"/>
      <c r="E1079" s="280"/>
      <c r="F1079" s="7"/>
      <c r="G1079" s="7"/>
      <c r="H1079" s="9"/>
      <c r="I1079" s="9"/>
      <c r="J1079" s="9"/>
      <c r="K1079" s="9"/>
      <c r="L1079" s="9"/>
      <c r="M1079" s="125"/>
      <c r="N1079" s="6"/>
      <c r="O1079" s="6"/>
      <c r="P1079" s="125"/>
      <c r="Q1079" s="7"/>
      <c r="R1079" s="14"/>
      <c r="S1079" s="14"/>
      <c r="Y1079" s="5"/>
    </row>
    <row r="1080" spans="1:25" ht="12.75" x14ac:dyDescent="0.25">
      <c r="A1080" s="8"/>
      <c r="B1080" s="119"/>
      <c r="C1080" s="5"/>
      <c r="D1080" s="122"/>
      <c r="E1080" s="280"/>
      <c r="F1080" s="7"/>
      <c r="G1080" s="7"/>
      <c r="H1080" s="9"/>
      <c r="I1080" s="9"/>
      <c r="J1080" s="9"/>
      <c r="K1080" s="9"/>
      <c r="L1080" s="9"/>
      <c r="M1080" s="125"/>
      <c r="N1080" s="6"/>
      <c r="O1080" s="6"/>
      <c r="P1080" s="125"/>
      <c r="Q1080" s="7"/>
      <c r="R1080" s="14"/>
      <c r="S1080" s="14"/>
      <c r="Y1080" s="5"/>
    </row>
    <row r="1081" spans="1:25" ht="12.75" x14ac:dyDescent="0.25">
      <c r="A1081" s="8"/>
      <c r="B1081" s="119"/>
      <c r="C1081" s="5"/>
      <c r="D1081" s="122"/>
      <c r="E1081" s="280"/>
      <c r="F1081" s="7"/>
      <c r="G1081" s="7"/>
      <c r="H1081" s="9"/>
      <c r="I1081" s="9"/>
      <c r="J1081" s="9"/>
      <c r="K1081" s="9"/>
      <c r="L1081" s="9"/>
      <c r="M1081" s="125"/>
      <c r="N1081" s="6"/>
      <c r="O1081" s="6"/>
      <c r="P1081" s="125"/>
      <c r="Q1081" s="7"/>
      <c r="R1081" s="14"/>
      <c r="S1081" s="14"/>
      <c r="Y1081" s="5"/>
    </row>
    <row r="1082" spans="1:25" ht="12.75" x14ac:dyDescent="0.25">
      <c r="A1082" s="8"/>
      <c r="B1082" s="119"/>
      <c r="C1082" s="5"/>
      <c r="D1082" s="122"/>
      <c r="E1082" s="280"/>
      <c r="F1082" s="7"/>
      <c r="G1082" s="7"/>
      <c r="H1082" s="9"/>
      <c r="I1082" s="9"/>
      <c r="J1082" s="9"/>
      <c r="K1082" s="9"/>
      <c r="L1082" s="9"/>
      <c r="M1082" s="125"/>
      <c r="N1082" s="6"/>
      <c r="O1082" s="6"/>
      <c r="P1082" s="125"/>
      <c r="Q1082" s="7"/>
      <c r="R1082" s="14"/>
      <c r="S1082" s="14"/>
      <c r="Y1082" s="5"/>
    </row>
    <row r="1083" spans="1:25" ht="12.75" x14ac:dyDescent="0.25">
      <c r="A1083" s="8"/>
      <c r="B1083" s="119"/>
      <c r="C1083" s="5"/>
      <c r="D1083" s="122"/>
      <c r="E1083" s="280"/>
      <c r="F1083" s="7"/>
      <c r="G1083" s="7"/>
      <c r="H1083" s="9"/>
      <c r="I1083" s="9"/>
      <c r="J1083" s="9"/>
      <c r="K1083" s="9"/>
      <c r="L1083" s="9"/>
      <c r="M1083" s="125"/>
      <c r="N1083" s="6"/>
      <c r="O1083" s="6"/>
      <c r="P1083" s="125"/>
      <c r="Q1083" s="7"/>
      <c r="R1083" s="14"/>
      <c r="S1083" s="14"/>
      <c r="Y1083" s="5"/>
    </row>
    <row r="1084" spans="1:25" ht="12.75" x14ac:dyDescent="0.25">
      <c r="A1084" s="8"/>
      <c r="B1084" s="119"/>
      <c r="C1084" s="5"/>
      <c r="D1084" s="122"/>
      <c r="E1084" s="280"/>
      <c r="F1084" s="7"/>
      <c r="G1084" s="7"/>
      <c r="H1084" s="9"/>
      <c r="I1084" s="9"/>
      <c r="J1084" s="9"/>
      <c r="K1084" s="9"/>
      <c r="L1084" s="9"/>
      <c r="M1084" s="125"/>
      <c r="N1084" s="6"/>
      <c r="O1084" s="6"/>
      <c r="P1084" s="125"/>
      <c r="Q1084" s="7"/>
      <c r="R1084" s="14"/>
      <c r="S1084" s="14"/>
      <c r="Y1084" s="5"/>
    </row>
    <row r="1085" spans="1:25" ht="12.75" x14ac:dyDescent="0.25">
      <c r="A1085" s="8"/>
      <c r="B1085" s="119"/>
      <c r="C1085" s="5"/>
      <c r="D1085" s="122"/>
      <c r="E1085" s="280"/>
      <c r="F1085" s="7"/>
      <c r="G1085" s="7"/>
      <c r="H1085" s="9"/>
      <c r="I1085" s="9"/>
      <c r="J1085" s="9"/>
      <c r="K1085" s="9"/>
      <c r="L1085" s="9"/>
      <c r="M1085" s="125"/>
      <c r="N1085" s="6"/>
      <c r="O1085" s="6"/>
      <c r="P1085" s="125"/>
      <c r="Q1085" s="7"/>
      <c r="R1085" s="14"/>
      <c r="S1085" s="14"/>
      <c r="Y1085" s="5"/>
    </row>
    <row r="1086" spans="1:25" ht="12.75" x14ac:dyDescent="0.25">
      <c r="A1086" s="8"/>
      <c r="B1086" s="119"/>
      <c r="C1086" s="5"/>
      <c r="D1086" s="122"/>
      <c r="E1086" s="280"/>
      <c r="F1086" s="7"/>
      <c r="G1086" s="7"/>
      <c r="H1086" s="9"/>
      <c r="I1086" s="9"/>
      <c r="J1086" s="9"/>
      <c r="K1086" s="9"/>
      <c r="L1086" s="9"/>
      <c r="M1086" s="125"/>
      <c r="N1086" s="6"/>
      <c r="O1086" s="6"/>
      <c r="P1086" s="125"/>
      <c r="Q1086" s="7"/>
      <c r="R1086" s="14"/>
      <c r="S1086" s="14"/>
      <c r="Y1086" s="5"/>
    </row>
    <row r="1087" spans="1:25" ht="12.75" x14ac:dyDescent="0.25">
      <c r="A1087" s="8"/>
      <c r="B1087" s="119"/>
      <c r="C1087" s="5"/>
      <c r="D1087" s="122"/>
      <c r="E1087" s="280"/>
      <c r="F1087" s="7"/>
      <c r="G1087" s="7"/>
      <c r="H1087" s="9"/>
      <c r="I1087" s="9"/>
      <c r="J1087" s="9"/>
      <c r="K1087" s="9"/>
      <c r="L1087" s="9"/>
      <c r="M1087" s="125"/>
      <c r="N1087" s="6"/>
      <c r="O1087" s="6"/>
      <c r="P1087" s="125"/>
      <c r="Q1087" s="7"/>
      <c r="R1087" s="14"/>
      <c r="S1087" s="14"/>
      <c r="Y1087" s="5"/>
    </row>
    <row r="1088" spans="1:25" ht="12.75" x14ac:dyDescent="0.25">
      <c r="A1088" s="8"/>
      <c r="B1088" s="119"/>
      <c r="C1088" s="5"/>
      <c r="D1088" s="122"/>
      <c r="E1088" s="280"/>
      <c r="F1088" s="7"/>
      <c r="G1088" s="7"/>
      <c r="H1088" s="9"/>
      <c r="I1088" s="9"/>
      <c r="J1088" s="9"/>
      <c r="K1088" s="9"/>
      <c r="L1088" s="9"/>
      <c r="M1088" s="125"/>
      <c r="N1088" s="6"/>
      <c r="O1088" s="6"/>
      <c r="P1088" s="125"/>
      <c r="Q1088" s="7"/>
      <c r="R1088" s="14"/>
      <c r="S1088" s="14"/>
      <c r="Y1088" s="5"/>
    </row>
    <row r="1089" spans="1:25" ht="12.75" x14ac:dyDescent="0.25">
      <c r="A1089" s="8"/>
      <c r="B1089" s="119"/>
      <c r="C1089" s="5"/>
      <c r="D1089" s="122"/>
      <c r="E1089" s="280"/>
      <c r="F1089" s="7"/>
      <c r="G1089" s="7"/>
      <c r="H1089" s="9"/>
      <c r="I1089" s="9"/>
      <c r="J1089" s="9"/>
      <c r="K1089" s="9"/>
      <c r="L1089" s="9"/>
      <c r="M1089" s="125"/>
      <c r="N1089" s="6"/>
      <c r="O1089" s="6"/>
      <c r="P1089" s="125"/>
      <c r="Q1089" s="7"/>
      <c r="R1089" s="14"/>
      <c r="S1089" s="14"/>
      <c r="Y1089" s="5"/>
    </row>
    <row r="1090" spans="1:25" ht="12.75" x14ac:dyDescent="0.25">
      <c r="A1090" s="8"/>
      <c r="B1090" s="119"/>
      <c r="C1090" s="5"/>
      <c r="D1090" s="122"/>
      <c r="E1090" s="280"/>
      <c r="F1090" s="7"/>
      <c r="G1090" s="7"/>
      <c r="H1090" s="9"/>
      <c r="I1090" s="9"/>
      <c r="J1090" s="9"/>
      <c r="K1090" s="9"/>
      <c r="L1090" s="9"/>
      <c r="M1090" s="125"/>
      <c r="N1090" s="6"/>
      <c r="O1090" s="6"/>
      <c r="P1090" s="125"/>
      <c r="Q1090" s="7"/>
      <c r="R1090" s="14"/>
      <c r="S1090" s="14"/>
      <c r="Y1090" s="5"/>
    </row>
    <row r="1091" spans="1:25" ht="12.75" x14ac:dyDescent="0.25">
      <c r="A1091" s="8"/>
      <c r="B1091" s="119"/>
      <c r="C1091" s="5"/>
      <c r="D1091" s="122"/>
      <c r="E1091" s="280"/>
      <c r="F1091" s="7"/>
      <c r="G1091" s="7"/>
      <c r="H1091" s="9"/>
      <c r="I1091" s="9"/>
      <c r="J1091" s="9"/>
      <c r="K1091" s="9"/>
      <c r="L1091" s="9"/>
      <c r="M1091" s="125"/>
      <c r="N1091" s="6"/>
      <c r="O1091" s="6"/>
      <c r="P1091" s="125"/>
      <c r="Q1091" s="7"/>
      <c r="R1091" s="14"/>
      <c r="S1091" s="14"/>
      <c r="Y1091" s="5"/>
    </row>
    <row r="1092" spans="1:25" ht="12.75" x14ac:dyDescent="0.25">
      <c r="A1092" s="8"/>
      <c r="B1092" s="119"/>
      <c r="C1092" s="5"/>
      <c r="D1092" s="122"/>
      <c r="E1092" s="280"/>
      <c r="F1092" s="7"/>
      <c r="G1092" s="7"/>
      <c r="H1092" s="9"/>
      <c r="I1092" s="9"/>
      <c r="J1092" s="9"/>
      <c r="K1092" s="9"/>
      <c r="L1092" s="9"/>
      <c r="M1092" s="125"/>
      <c r="N1092" s="6"/>
      <c r="O1092" s="6"/>
      <c r="P1092" s="125"/>
      <c r="Q1092" s="7"/>
      <c r="R1092" s="14"/>
      <c r="S1092" s="14"/>
      <c r="Y1092" s="5"/>
    </row>
    <row r="1093" spans="1:25" ht="12.75" x14ac:dyDescent="0.25">
      <c r="A1093" s="8"/>
      <c r="B1093" s="119"/>
      <c r="C1093" s="5"/>
      <c r="D1093" s="122"/>
      <c r="E1093" s="280"/>
      <c r="F1093" s="7"/>
      <c r="G1093" s="7"/>
      <c r="H1093" s="9"/>
      <c r="I1093" s="9"/>
      <c r="J1093" s="9"/>
      <c r="K1093" s="9"/>
      <c r="L1093" s="9"/>
      <c r="M1093" s="125"/>
      <c r="N1093" s="6"/>
      <c r="O1093" s="6"/>
      <c r="P1093" s="125"/>
      <c r="Q1093" s="7"/>
      <c r="R1093" s="14"/>
      <c r="S1093" s="14"/>
      <c r="Y1093" s="5"/>
    </row>
    <row r="1094" spans="1:25" ht="12.75" x14ac:dyDescent="0.25">
      <c r="A1094" s="8"/>
      <c r="B1094" s="119"/>
      <c r="C1094" s="5"/>
      <c r="D1094" s="122"/>
      <c r="E1094" s="280"/>
      <c r="F1094" s="7"/>
      <c r="G1094" s="7"/>
      <c r="H1094" s="9"/>
      <c r="I1094" s="9"/>
      <c r="J1094" s="9"/>
      <c r="K1094" s="9"/>
      <c r="L1094" s="9"/>
      <c r="M1094" s="125"/>
      <c r="N1094" s="6"/>
      <c r="O1094" s="6"/>
      <c r="P1094" s="125"/>
      <c r="Q1094" s="7"/>
      <c r="R1094" s="14"/>
      <c r="S1094" s="14"/>
      <c r="Y1094" s="5"/>
    </row>
    <row r="1095" spans="1:25" ht="12.75" x14ac:dyDescent="0.25">
      <c r="A1095" s="8"/>
      <c r="B1095" s="119"/>
      <c r="C1095" s="5"/>
      <c r="D1095" s="122"/>
      <c r="E1095" s="280"/>
      <c r="F1095" s="7"/>
      <c r="G1095" s="7"/>
      <c r="H1095" s="9"/>
      <c r="I1095" s="9"/>
      <c r="J1095" s="9"/>
      <c r="K1095" s="9"/>
      <c r="L1095" s="9"/>
      <c r="M1095" s="125"/>
      <c r="N1095" s="6"/>
      <c r="O1095" s="6"/>
      <c r="P1095" s="125"/>
      <c r="Q1095" s="7"/>
      <c r="R1095" s="14"/>
      <c r="S1095" s="14"/>
      <c r="Y1095" s="5"/>
    </row>
    <row r="1096" spans="1:25" ht="12.75" x14ac:dyDescent="0.25">
      <c r="A1096" s="8"/>
      <c r="B1096" s="119"/>
      <c r="C1096" s="5"/>
      <c r="D1096" s="122"/>
      <c r="E1096" s="280"/>
      <c r="F1096" s="7"/>
      <c r="G1096" s="7"/>
      <c r="H1096" s="9"/>
      <c r="I1096" s="9"/>
      <c r="J1096" s="9"/>
      <c r="K1096" s="9"/>
      <c r="L1096" s="9"/>
      <c r="M1096" s="125"/>
      <c r="N1096" s="6"/>
      <c r="O1096" s="6"/>
      <c r="P1096" s="125"/>
      <c r="Q1096" s="7"/>
      <c r="R1096" s="14"/>
      <c r="S1096" s="14"/>
      <c r="Y1096" s="5"/>
    </row>
    <row r="1097" spans="1:25" ht="12.75" x14ac:dyDescent="0.25">
      <c r="A1097" s="8"/>
      <c r="B1097" s="119"/>
      <c r="C1097" s="5"/>
      <c r="D1097" s="122"/>
      <c r="E1097" s="280"/>
      <c r="F1097" s="7"/>
      <c r="G1097" s="7"/>
      <c r="H1097" s="9"/>
      <c r="I1097" s="9"/>
      <c r="J1097" s="9"/>
      <c r="K1097" s="9"/>
      <c r="L1097" s="9"/>
      <c r="M1097" s="125"/>
      <c r="N1097" s="6"/>
      <c r="O1097" s="6"/>
      <c r="P1097" s="125"/>
      <c r="Q1097" s="7"/>
      <c r="R1097" s="14"/>
      <c r="S1097" s="14"/>
      <c r="Y1097" s="5"/>
    </row>
    <row r="1098" spans="1:25" ht="12.75" x14ac:dyDescent="0.25">
      <c r="A1098" s="8"/>
      <c r="B1098" s="119"/>
      <c r="C1098" s="5"/>
      <c r="D1098" s="122"/>
      <c r="E1098" s="280"/>
      <c r="F1098" s="7"/>
      <c r="G1098" s="7"/>
      <c r="H1098" s="9"/>
      <c r="I1098" s="9"/>
      <c r="J1098" s="9"/>
      <c r="K1098" s="9"/>
      <c r="L1098" s="9"/>
      <c r="M1098" s="125"/>
      <c r="N1098" s="6"/>
      <c r="O1098" s="6"/>
      <c r="P1098" s="125"/>
      <c r="Q1098" s="7"/>
      <c r="R1098" s="14"/>
      <c r="S1098" s="14"/>
      <c r="Y1098" s="5"/>
    </row>
    <row r="1099" spans="1:25" ht="12.75" x14ac:dyDescent="0.25">
      <c r="A1099" s="8"/>
      <c r="B1099" s="119"/>
      <c r="C1099" s="5"/>
      <c r="D1099" s="122"/>
      <c r="E1099" s="280"/>
      <c r="F1099" s="7"/>
      <c r="G1099" s="7"/>
      <c r="H1099" s="9"/>
      <c r="I1099" s="9"/>
      <c r="J1099" s="9"/>
      <c r="K1099" s="9"/>
      <c r="L1099" s="9"/>
      <c r="M1099" s="125"/>
      <c r="N1099" s="6"/>
      <c r="O1099" s="6"/>
      <c r="P1099" s="125"/>
      <c r="Q1099" s="7"/>
      <c r="R1099" s="14"/>
      <c r="S1099" s="14"/>
      <c r="Y1099" s="5"/>
    </row>
    <row r="1100" spans="1:25" ht="12.75" x14ac:dyDescent="0.25">
      <c r="A1100" s="8"/>
      <c r="B1100" s="119"/>
      <c r="C1100" s="5"/>
      <c r="D1100" s="122"/>
      <c r="E1100" s="280"/>
      <c r="F1100" s="7"/>
      <c r="G1100" s="7"/>
      <c r="H1100" s="9"/>
      <c r="I1100" s="9"/>
      <c r="J1100" s="9"/>
      <c r="K1100" s="9"/>
      <c r="L1100" s="9"/>
      <c r="M1100" s="125"/>
      <c r="N1100" s="6"/>
      <c r="O1100" s="6"/>
      <c r="P1100" s="125"/>
      <c r="Q1100" s="7"/>
      <c r="R1100" s="14"/>
      <c r="S1100" s="14"/>
      <c r="Y1100" s="5"/>
    </row>
    <row r="1101" spans="1:25" ht="12.75" x14ac:dyDescent="0.25">
      <c r="A1101" s="8"/>
      <c r="B1101" s="119"/>
      <c r="C1101" s="5"/>
      <c r="D1101" s="122"/>
      <c r="E1101" s="280"/>
      <c r="F1101" s="7"/>
      <c r="G1101" s="7"/>
      <c r="H1101" s="9"/>
      <c r="I1101" s="9"/>
      <c r="J1101" s="9"/>
      <c r="K1101" s="9"/>
      <c r="L1101" s="9"/>
      <c r="M1101" s="125"/>
      <c r="N1101" s="6"/>
      <c r="O1101" s="6"/>
      <c r="P1101" s="125"/>
      <c r="Q1101" s="7"/>
      <c r="R1101" s="14"/>
      <c r="S1101" s="14"/>
      <c r="Y1101" s="5"/>
    </row>
    <row r="1102" spans="1:25" ht="12.75" x14ac:dyDescent="0.25">
      <c r="A1102" s="8"/>
      <c r="B1102" s="119"/>
      <c r="C1102" s="5"/>
      <c r="D1102" s="122"/>
      <c r="E1102" s="280"/>
      <c r="F1102" s="7"/>
      <c r="G1102" s="7"/>
      <c r="H1102" s="9"/>
      <c r="I1102" s="9"/>
      <c r="J1102" s="9"/>
      <c r="K1102" s="9"/>
      <c r="L1102" s="9"/>
      <c r="M1102" s="125"/>
      <c r="N1102" s="6"/>
      <c r="O1102" s="6"/>
      <c r="P1102" s="125"/>
      <c r="Q1102" s="7"/>
      <c r="R1102" s="14"/>
      <c r="S1102" s="14"/>
      <c r="Y1102" s="5"/>
    </row>
    <row r="1103" spans="1:25" ht="12.75" x14ac:dyDescent="0.25">
      <c r="A1103" s="8"/>
      <c r="B1103" s="119"/>
      <c r="C1103" s="5"/>
      <c r="D1103" s="122"/>
      <c r="E1103" s="280"/>
      <c r="F1103" s="7"/>
      <c r="G1103" s="7"/>
      <c r="H1103" s="9"/>
      <c r="I1103" s="9"/>
      <c r="J1103" s="9"/>
      <c r="K1103" s="9"/>
      <c r="L1103" s="9"/>
      <c r="M1103" s="125"/>
      <c r="N1103" s="6"/>
      <c r="O1103" s="6"/>
      <c r="P1103" s="125"/>
      <c r="Q1103" s="7"/>
      <c r="R1103" s="14"/>
      <c r="S1103" s="14"/>
      <c r="Y1103" s="5"/>
    </row>
    <row r="1104" spans="1:25" ht="12.75" x14ac:dyDescent="0.25">
      <c r="A1104" s="8"/>
      <c r="B1104" s="119"/>
      <c r="C1104" s="5"/>
      <c r="D1104" s="122"/>
      <c r="E1104" s="280"/>
      <c r="F1104" s="7"/>
      <c r="G1104" s="7"/>
      <c r="H1104" s="9"/>
      <c r="I1104" s="9"/>
      <c r="J1104" s="9"/>
      <c r="K1104" s="9"/>
      <c r="L1104" s="9"/>
      <c r="M1104" s="125"/>
      <c r="N1104" s="6"/>
      <c r="O1104" s="6"/>
      <c r="P1104" s="125"/>
      <c r="Q1104" s="7"/>
      <c r="R1104" s="14"/>
      <c r="S1104" s="14"/>
      <c r="Y1104" s="5"/>
    </row>
    <row r="1105" spans="1:25" ht="12.75" x14ac:dyDescent="0.25">
      <c r="A1105" s="8"/>
      <c r="B1105" s="119"/>
      <c r="C1105" s="5"/>
      <c r="D1105" s="122"/>
      <c r="E1105" s="280"/>
      <c r="F1105" s="7"/>
      <c r="G1105" s="7"/>
      <c r="H1105" s="9"/>
      <c r="I1105" s="9"/>
      <c r="J1105" s="9"/>
      <c r="K1105" s="9"/>
      <c r="L1105" s="9"/>
      <c r="M1105" s="125"/>
      <c r="N1105" s="6"/>
      <c r="O1105" s="6"/>
      <c r="P1105" s="125"/>
      <c r="Q1105" s="7"/>
      <c r="R1105" s="14"/>
      <c r="S1105" s="14"/>
      <c r="Y1105" s="5"/>
    </row>
    <row r="1106" spans="1:25" ht="12.75" x14ac:dyDescent="0.25">
      <c r="A1106" s="8"/>
      <c r="B1106" s="119"/>
      <c r="C1106" s="5"/>
      <c r="D1106" s="122"/>
      <c r="E1106" s="280"/>
      <c r="F1106" s="7"/>
      <c r="G1106" s="7"/>
      <c r="H1106" s="9"/>
      <c r="I1106" s="9"/>
      <c r="J1106" s="9"/>
      <c r="K1106" s="9"/>
      <c r="L1106" s="9"/>
      <c r="M1106" s="125"/>
      <c r="N1106" s="6"/>
      <c r="O1106" s="6"/>
      <c r="P1106" s="125"/>
      <c r="Q1106" s="7"/>
      <c r="R1106" s="14"/>
      <c r="S1106" s="14"/>
      <c r="Y1106" s="5"/>
    </row>
    <row r="1107" spans="1:25" ht="12.75" x14ac:dyDescent="0.25">
      <c r="A1107" s="8"/>
      <c r="B1107" s="119"/>
      <c r="C1107" s="5"/>
      <c r="D1107" s="122"/>
      <c r="E1107" s="280"/>
      <c r="F1107" s="7"/>
      <c r="G1107" s="7"/>
      <c r="H1107" s="9"/>
      <c r="I1107" s="9"/>
      <c r="J1107" s="9"/>
      <c r="K1107" s="9"/>
      <c r="L1107" s="9"/>
      <c r="M1107" s="125"/>
      <c r="N1107" s="6"/>
      <c r="O1107" s="6"/>
      <c r="P1107" s="125"/>
      <c r="Q1107" s="7"/>
      <c r="R1107" s="14"/>
      <c r="S1107" s="14"/>
      <c r="Y1107" s="5"/>
    </row>
    <row r="1108" spans="1:25" ht="12.75" x14ac:dyDescent="0.25">
      <c r="A1108" s="8"/>
      <c r="B1108" s="119"/>
      <c r="C1108" s="5"/>
      <c r="D1108" s="122"/>
      <c r="E1108" s="280"/>
      <c r="F1108" s="7"/>
      <c r="G1108" s="7"/>
      <c r="H1108" s="9"/>
      <c r="I1108" s="9"/>
      <c r="J1108" s="9"/>
      <c r="K1108" s="9"/>
      <c r="L1108" s="9"/>
      <c r="M1108" s="125"/>
      <c r="N1108" s="6"/>
      <c r="O1108" s="6"/>
      <c r="P1108" s="125"/>
      <c r="Q1108" s="7"/>
      <c r="R1108" s="14"/>
      <c r="S1108" s="14"/>
      <c r="Y1108" s="5"/>
    </row>
    <row r="1109" spans="1:25" ht="12.75" x14ac:dyDescent="0.25">
      <c r="A1109" s="8"/>
      <c r="B1109" s="119"/>
      <c r="C1109" s="5"/>
      <c r="D1109" s="122"/>
      <c r="E1109" s="280"/>
      <c r="F1109" s="7"/>
      <c r="G1109" s="7"/>
      <c r="H1109" s="9"/>
      <c r="I1109" s="9"/>
      <c r="J1109" s="9"/>
      <c r="K1109" s="9"/>
      <c r="L1109" s="9"/>
      <c r="M1109" s="125"/>
      <c r="N1109" s="6"/>
      <c r="O1109" s="6"/>
      <c r="P1109" s="125"/>
      <c r="Q1109" s="7"/>
      <c r="R1109" s="14"/>
      <c r="S1109" s="14"/>
      <c r="Y1109" s="5"/>
    </row>
    <row r="1110" spans="1:25" ht="12.75" x14ac:dyDescent="0.25">
      <c r="A1110" s="8"/>
      <c r="B1110" s="119"/>
      <c r="C1110" s="5"/>
      <c r="D1110" s="122"/>
      <c r="E1110" s="280"/>
      <c r="F1110" s="7"/>
      <c r="G1110" s="7"/>
      <c r="H1110" s="9"/>
      <c r="I1110" s="9"/>
      <c r="J1110" s="9"/>
      <c r="K1110" s="9"/>
      <c r="L1110" s="9"/>
      <c r="M1110" s="125"/>
      <c r="N1110" s="6"/>
      <c r="O1110" s="6"/>
      <c r="P1110" s="125"/>
      <c r="Q1110" s="7"/>
      <c r="R1110" s="14"/>
      <c r="S1110" s="14"/>
      <c r="Y1110" s="5"/>
    </row>
    <row r="1111" spans="1:25" ht="12.75" x14ac:dyDescent="0.25">
      <c r="A1111" s="8"/>
      <c r="B1111" s="119"/>
      <c r="C1111" s="5"/>
      <c r="D1111" s="122"/>
      <c r="E1111" s="280"/>
      <c r="F1111" s="7"/>
      <c r="G1111" s="7"/>
      <c r="H1111" s="9"/>
      <c r="I1111" s="9"/>
      <c r="J1111" s="9"/>
      <c r="K1111" s="9"/>
      <c r="L1111" s="9"/>
      <c r="M1111" s="125"/>
      <c r="N1111" s="6"/>
      <c r="O1111" s="6"/>
      <c r="P1111" s="125"/>
      <c r="Q1111" s="7"/>
      <c r="R1111" s="14"/>
      <c r="S1111" s="14"/>
      <c r="Y1111" s="5"/>
    </row>
    <row r="1112" spans="1:25" ht="12.75" x14ac:dyDescent="0.25">
      <c r="A1112" s="8"/>
      <c r="B1112" s="119"/>
      <c r="C1112" s="5"/>
      <c r="D1112" s="122"/>
      <c r="E1112" s="280"/>
      <c r="F1112" s="7"/>
      <c r="G1112" s="7"/>
      <c r="H1112" s="9"/>
      <c r="I1112" s="9"/>
      <c r="J1112" s="9"/>
      <c r="K1112" s="9"/>
      <c r="L1112" s="9"/>
      <c r="M1112" s="125"/>
      <c r="N1112" s="6"/>
      <c r="O1112" s="6"/>
      <c r="P1112" s="125"/>
      <c r="Q1112" s="7"/>
      <c r="R1112" s="14"/>
      <c r="S1112" s="14"/>
      <c r="Y1112" s="5"/>
    </row>
    <row r="1113" spans="1:25" ht="12.75" x14ac:dyDescent="0.25">
      <c r="A1113" s="8"/>
      <c r="B1113" s="119"/>
      <c r="C1113" s="5"/>
      <c r="D1113" s="122"/>
      <c r="E1113" s="280"/>
      <c r="F1113" s="7"/>
      <c r="G1113" s="7"/>
      <c r="H1113" s="9"/>
      <c r="I1113" s="9"/>
      <c r="J1113" s="9"/>
      <c r="K1113" s="9"/>
      <c r="L1113" s="9"/>
      <c r="M1113" s="125"/>
      <c r="N1113" s="6"/>
      <c r="O1113" s="6"/>
      <c r="P1113" s="125"/>
      <c r="Q1113" s="7"/>
      <c r="R1113" s="14"/>
      <c r="S1113" s="14"/>
      <c r="Y1113" s="5"/>
    </row>
    <row r="1114" spans="1:25" ht="12.75" x14ac:dyDescent="0.25">
      <c r="A1114" s="8"/>
      <c r="B1114" s="119"/>
      <c r="C1114" s="5"/>
      <c r="D1114" s="122"/>
      <c r="E1114" s="280"/>
      <c r="F1114" s="7"/>
      <c r="G1114" s="7"/>
      <c r="H1114" s="9"/>
      <c r="I1114" s="9"/>
      <c r="J1114" s="9"/>
      <c r="K1114" s="9"/>
      <c r="L1114" s="9"/>
      <c r="M1114" s="125"/>
      <c r="N1114" s="6"/>
      <c r="O1114" s="6"/>
      <c r="P1114" s="125"/>
      <c r="Q1114" s="7"/>
      <c r="R1114" s="14"/>
      <c r="S1114" s="14"/>
      <c r="Y1114" s="5"/>
    </row>
    <row r="1115" spans="1:25" ht="12.75" x14ac:dyDescent="0.25">
      <c r="A1115" s="8"/>
      <c r="B1115" s="119"/>
      <c r="C1115" s="5"/>
      <c r="D1115" s="122"/>
      <c r="E1115" s="280"/>
      <c r="F1115" s="7"/>
      <c r="G1115" s="7"/>
      <c r="H1115" s="9"/>
      <c r="I1115" s="9"/>
      <c r="J1115" s="9"/>
      <c r="K1115" s="9"/>
      <c r="L1115" s="9"/>
      <c r="M1115" s="125"/>
      <c r="N1115" s="6"/>
      <c r="O1115" s="6"/>
      <c r="P1115" s="125"/>
      <c r="Q1115" s="7"/>
      <c r="R1115" s="14"/>
      <c r="S1115" s="14"/>
      <c r="Y1115" s="5"/>
    </row>
    <row r="1116" spans="1:25" ht="12.75" x14ac:dyDescent="0.25">
      <c r="A1116" s="8"/>
      <c r="B1116" s="119"/>
      <c r="C1116" s="5"/>
      <c r="D1116" s="122"/>
      <c r="E1116" s="280"/>
      <c r="F1116" s="7"/>
      <c r="G1116" s="7"/>
      <c r="H1116" s="9"/>
      <c r="I1116" s="9"/>
      <c r="J1116" s="9"/>
      <c r="K1116" s="9"/>
      <c r="L1116" s="9"/>
      <c r="M1116" s="125"/>
      <c r="N1116" s="6"/>
      <c r="O1116" s="6"/>
      <c r="P1116" s="125"/>
      <c r="Q1116" s="7"/>
      <c r="R1116" s="14"/>
      <c r="S1116" s="14"/>
      <c r="Y1116" s="5"/>
    </row>
    <row r="1117" spans="1:25" ht="12.75" x14ac:dyDescent="0.25">
      <c r="A1117" s="8"/>
      <c r="B1117" s="119"/>
      <c r="C1117" s="5"/>
      <c r="D1117" s="122"/>
      <c r="E1117" s="280"/>
      <c r="F1117" s="7"/>
      <c r="G1117" s="7"/>
      <c r="H1117" s="9"/>
      <c r="I1117" s="9"/>
      <c r="J1117" s="9"/>
      <c r="K1117" s="9"/>
      <c r="L1117" s="9"/>
      <c r="M1117" s="125"/>
      <c r="N1117" s="6"/>
      <c r="O1117" s="6"/>
      <c r="P1117" s="125"/>
      <c r="Q1117" s="7"/>
      <c r="R1117" s="14"/>
      <c r="S1117" s="14"/>
      <c r="Y1117" s="5"/>
    </row>
    <row r="1118" spans="1:25" ht="12.75" x14ac:dyDescent="0.25">
      <c r="A1118" s="8"/>
      <c r="B1118" s="119"/>
      <c r="C1118" s="5"/>
      <c r="D1118" s="122"/>
      <c r="E1118" s="280"/>
      <c r="F1118" s="7"/>
      <c r="G1118" s="7"/>
      <c r="H1118" s="9"/>
      <c r="I1118" s="9"/>
      <c r="J1118" s="9"/>
      <c r="K1118" s="9"/>
      <c r="L1118" s="9"/>
      <c r="M1118" s="125"/>
      <c r="N1118" s="6"/>
      <c r="O1118" s="6"/>
      <c r="P1118" s="125"/>
      <c r="Q1118" s="7"/>
      <c r="R1118" s="14"/>
      <c r="S1118" s="14"/>
      <c r="Y1118" s="5"/>
    </row>
    <row r="1119" spans="1:25" ht="12.75" x14ac:dyDescent="0.25">
      <c r="A1119" s="8"/>
      <c r="B1119" s="119"/>
      <c r="C1119" s="5"/>
      <c r="D1119" s="122"/>
      <c r="E1119" s="280"/>
      <c r="F1119" s="7"/>
      <c r="G1119" s="7"/>
      <c r="H1119" s="9"/>
      <c r="I1119" s="9"/>
      <c r="J1119" s="9"/>
      <c r="K1119" s="9"/>
      <c r="L1119" s="9"/>
      <c r="M1119" s="125"/>
      <c r="N1119" s="6"/>
      <c r="O1119" s="6"/>
      <c r="P1119" s="125"/>
      <c r="Q1119" s="7"/>
      <c r="R1119" s="14"/>
      <c r="S1119" s="14"/>
      <c r="Y1119" s="5"/>
    </row>
    <row r="1120" spans="1:25" ht="12.75" x14ac:dyDescent="0.25">
      <c r="A1120" s="8"/>
      <c r="B1120" s="119"/>
      <c r="C1120" s="5"/>
      <c r="D1120" s="122"/>
      <c r="E1120" s="280"/>
      <c r="F1120" s="7"/>
      <c r="G1120" s="7"/>
      <c r="H1120" s="9"/>
      <c r="I1120" s="9"/>
      <c r="J1120" s="9"/>
      <c r="K1120" s="9"/>
      <c r="L1120" s="9"/>
      <c r="M1120" s="125"/>
      <c r="N1120" s="6"/>
      <c r="O1120" s="6"/>
      <c r="P1120" s="125"/>
      <c r="Q1120" s="7"/>
      <c r="R1120" s="14"/>
      <c r="S1120" s="14"/>
      <c r="Y1120" s="5"/>
    </row>
    <row r="1121" spans="1:25" ht="12.75" x14ac:dyDescent="0.25">
      <c r="A1121" s="8"/>
      <c r="B1121" s="119"/>
      <c r="C1121" s="5"/>
      <c r="D1121" s="122"/>
      <c r="E1121" s="280"/>
      <c r="F1121" s="7"/>
      <c r="G1121" s="7"/>
      <c r="H1121" s="9"/>
      <c r="I1121" s="9"/>
      <c r="J1121" s="9"/>
      <c r="K1121" s="9"/>
      <c r="L1121" s="9"/>
      <c r="M1121" s="125"/>
      <c r="N1121" s="6"/>
      <c r="O1121" s="6"/>
      <c r="P1121" s="125"/>
      <c r="Q1121" s="7"/>
      <c r="R1121" s="14"/>
      <c r="S1121" s="14"/>
      <c r="Y1121" s="5"/>
    </row>
    <row r="1122" spans="1:25" ht="12.75" x14ac:dyDescent="0.25">
      <c r="A1122" s="8"/>
      <c r="B1122" s="119"/>
      <c r="C1122" s="5"/>
      <c r="D1122" s="122"/>
      <c r="E1122" s="280"/>
      <c r="F1122" s="7"/>
      <c r="G1122" s="7"/>
      <c r="H1122" s="9"/>
      <c r="I1122" s="9"/>
      <c r="J1122" s="9"/>
      <c r="K1122" s="9"/>
      <c r="L1122" s="9"/>
      <c r="M1122" s="125"/>
      <c r="N1122" s="6"/>
      <c r="O1122" s="6"/>
      <c r="P1122" s="125"/>
      <c r="Q1122" s="7"/>
      <c r="R1122" s="14"/>
      <c r="S1122" s="14"/>
      <c r="Y1122" s="5"/>
    </row>
    <row r="1123" spans="1:25" ht="12.75" x14ac:dyDescent="0.25">
      <c r="A1123" s="8"/>
      <c r="B1123" s="119"/>
      <c r="C1123" s="5"/>
      <c r="D1123" s="122"/>
      <c r="E1123" s="280"/>
      <c r="F1123" s="7"/>
      <c r="G1123" s="7"/>
      <c r="H1123" s="9"/>
      <c r="I1123" s="9"/>
      <c r="J1123" s="9"/>
      <c r="K1123" s="9"/>
      <c r="L1123" s="9"/>
      <c r="M1123" s="125"/>
      <c r="N1123" s="6"/>
      <c r="O1123" s="6"/>
      <c r="P1123" s="125"/>
      <c r="Q1123" s="7"/>
      <c r="R1123" s="14"/>
      <c r="S1123" s="14"/>
      <c r="Y1123" s="5"/>
    </row>
    <row r="1124" spans="1:25" ht="12.75" x14ac:dyDescent="0.25">
      <c r="A1124" s="8"/>
      <c r="B1124" s="119"/>
      <c r="C1124" s="5"/>
      <c r="D1124" s="122"/>
      <c r="E1124" s="280"/>
      <c r="F1124" s="7"/>
      <c r="G1124" s="7"/>
      <c r="H1124" s="9"/>
      <c r="I1124" s="9"/>
      <c r="J1124" s="9"/>
      <c r="K1124" s="9"/>
      <c r="L1124" s="9"/>
      <c r="M1124" s="125"/>
      <c r="N1124" s="6"/>
      <c r="O1124" s="6"/>
      <c r="P1124" s="125"/>
      <c r="Q1124" s="7"/>
      <c r="R1124" s="14"/>
      <c r="S1124" s="14"/>
      <c r="Y1124" s="5"/>
    </row>
    <row r="1125" spans="1:25" ht="12.75" x14ac:dyDescent="0.25">
      <c r="A1125" s="8"/>
      <c r="B1125" s="119"/>
      <c r="C1125" s="5"/>
      <c r="D1125" s="122"/>
      <c r="E1125" s="280"/>
      <c r="F1125" s="7"/>
      <c r="G1125" s="7"/>
      <c r="H1125" s="9"/>
      <c r="I1125" s="9"/>
      <c r="J1125" s="9"/>
      <c r="K1125" s="9"/>
      <c r="L1125" s="9"/>
      <c r="M1125" s="125"/>
      <c r="N1125" s="6"/>
      <c r="O1125" s="6"/>
      <c r="P1125" s="125"/>
      <c r="Q1125" s="7"/>
      <c r="R1125" s="14"/>
      <c r="S1125" s="14"/>
      <c r="Y1125" s="5"/>
    </row>
    <row r="1126" spans="1:25" ht="12.75" x14ac:dyDescent="0.25">
      <c r="A1126" s="8"/>
      <c r="B1126" s="119"/>
      <c r="C1126" s="5"/>
      <c r="D1126" s="122"/>
      <c r="E1126" s="280"/>
      <c r="F1126" s="7"/>
      <c r="G1126" s="7"/>
      <c r="H1126" s="9"/>
      <c r="I1126" s="9"/>
      <c r="J1126" s="9"/>
      <c r="K1126" s="9"/>
      <c r="L1126" s="9"/>
      <c r="M1126" s="125"/>
      <c r="N1126" s="6"/>
      <c r="O1126" s="6"/>
      <c r="P1126" s="125"/>
      <c r="Q1126" s="7"/>
      <c r="R1126" s="14"/>
      <c r="S1126" s="14"/>
      <c r="Y1126" s="5"/>
    </row>
    <row r="1127" spans="1:25" ht="12.75" x14ac:dyDescent="0.25">
      <c r="A1127" s="8"/>
      <c r="B1127" s="119"/>
      <c r="C1127" s="5"/>
      <c r="D1127" s="122"/>
      <c r="E1127" s="280"/>
      <c r="F1127" s="7"/>
      <c r="G1127" s="7"/>
      <c r="H1127" s="9"/>
      <c r="I1127" s="9"/>
      <c r="J1127" s="9"/>
      <c r="K1127" s="9"/>
      <c r="L1127" s="9"/>
      <c r="M1127" s="125"/>
      <c r="N1127" s="6"/>
      <c r="O1127" s="6"/>
      <c r="P1127" s="125"/>
      <c r="Q1127" s="7"/>
      <c r="R1127" s="14"/>
      <c r="S1127" s="14"/>
      <c r="Y1127" s="5"/>
    </row>
    <row r="1128" spans="1:25" ht="12.75" x14ac:dyDescent="0.25">
      <c r="A1128" s="8"/>
      <c r="B1128" s="119"/>
      <c r="C1128" s="5"/>
      <c r="D1128" s="122"/>
      <c r="E1128" s="280"/>
      <c r="F1128" s="7"/>
      <c r="G1128" s="7"/>
      <c r="H1128" s="9"/>
      <c r="I1128" s="9"/>
      <c r="J1128" s="9"/>
      <c r="K1128" s="9"/>
      <c r="L1128" s="9"/>
      <c r="M1128" s="125"/>
      <c r="N1128" s="6"/>
      <c r="O1128" s="6"/>
      <c r="P1128" s="125"/>
      <c r="Q1128" s="7"/>
      <c r="R1128" s="14"/>
      <c r="S1128" s="14"/>
      <c r="Y1128" s="5"/>
    </row>
    <row r="1129" spans="1:25" ht="12.75" x14ac:dyDescent="0.25">
      <c r="A1129" s="8"/>
      <c r="B1129" s="119"/>
      <c r="C1129" s="5"/>
      <c r="D1129" s="122"/>
      <c r="E1129" s="280"/>
      <c r="F1129" s="7"/>
      <c r="G1129" s="7"/>
      <c r="H1129" s="9"/>
      <c r="I1129" s="9"/>
      <c r="J1129" s="9"/>
      <c r="K1129" s="9"/>
      <c r="L1129" s="9"/>
      <c r="M1129" s="125"/>
      <c r="N1129" s="6"/>
      <c r="O1129" s="6"/>
      <c r="P1129" s="125"/>
      <c r="Q1129" s="7"/>
      <c r="R1129" s="14"/>
      <c r="S1129" s="14"/>
      <c r="Y1129" s="5"/>
    </row>
    <row r="1130" spans="1:25" ht="12.75" x14ac:dyDescent="0.25">
      <c r="A1130" s="8"/>
      <c r="B1130" s="119"/>
      <c r="C1130" s="5"/>
      <c r="D1130" s="122"/>
      <c r="E1130" s="280"/>
      <c r="F1130" s="7"/>
      <c r="G1130" s="7"/>
      <c r="H1130" s="9"/>
      <c r="I1130" s="9"/>
      <c r="J1130" s="9"/>
      <c r="K1130" s="9"/>
      <c r="L1130" s="9"/>
      <c r="M1130" s="125"/>
      <c r="N1130" s="6"/>
      <c r="O1130" s="6"/>
      <c r="P1130" s="125"/>
      <c r="Q1130" s="7"/>
      <c r="R1130" s="14"/>
      <c r="S1130" s="14"/>
      <c r="Y1130" s="5"/>
    </row>
    <row r="1131" spans="1:25" ht="12.75" x14ac:dyDescent="0.25">
      <c r="A1131" s="8"/>
      <c r="B1131" s="119"/>
      <c r="C1131" s="5"/>
      <c r="D1131" s="122"/>
      <c r="E1131" s="280"/>
      <c r="F1131" s="7"/>
      <c r="G1131" s="7"/>
      <c r="H1131" s="9"/>
      <c r="I1131" s="9"/>
      <c r="J1131" s="9"/>
      <c r="K1131" s="9"/>
      <c r="L1131" s="9"/>
      <c r="M1131" s="125"/>
      <c r="N1131" s="6"/>
      <c r="O1131" s="6"/>
      <c r="P1131" s="125"/>
      <c r="Q1131" s="7"/>
      <c r="R1131" s="14"/>
      <c r="S1131" s="14"/>
      <c r="Y1131" s="5"/>
    </row>
    <row r="1132" spans="1:25" ht="12.75" x14ac:dyDescent="0.25">
      <c r="A1132" s="8"/>
      <c r="B1132" s="119"/>
      <c r="C1132" s="5"/>
      <c r="D1132" s="122"/>
      <c r="E1132" s="280"/>
      <c r="F1132" s="7"/>
      <c r="G1132" s="7"/>
      <c r="H1132" s="9"/>
      <c r="I1132" s="9"/>
      <c r="J1132" s="9"/>
      <c r="K1132" s="9"/>
      <c r="L1132" s="9"/>
      <c r="M1132" s="125"/>
      <c r="N1132" s="6"/>
      <c r="O1132" s="6"/>
      <c r="P1132" s="125"/>
      <c r="Q1132" s="7"/>
      <c r="R1132" s="14"/>
      <c r="S1132" s="14"/>
      <c r="Y1132" s="5"/>
    </row>
    <row r="1133" spans="1:25" ht="12.75" x14ac:dyDescent="0.25">
      <c r="A1133" s="8"/>
      <c r="B1133" s="119"/>
      <c r="C1133" s="5"/>
      <c r="D1133" s="122"/>
      <c r="E1133" s="280"/>
      <c r="F1133" s="7"/>
      <c r="G1133" s="7"/>
      <c r="H1133" s="9"/>
      <c r="I1133" s="9"/>
      <c r="J1133" s="9"/>
      <c r="K1133" s="9"/>
      <c r="L1133" s="9"/>
      <c r="M1133" s="125"/>
      <c r="N1133" s="6"/>
      <c r="O1133" s="6"/>
      <c r="P1133" s="125"/>
      <c r="Q1133" s="7"/>
      <c r="R1133" s="14"/>
      <c r="S1133" s="14"/>
      <c r="Y1133" s="5"/>
    </row>
    <row r="1134" spans="1:25" ht="12.75" x14ac:dyDescent="0.25">
      <c r="A1134" s="8"/>
      <c r="B1134" s="119"/>
      <c r="C1134" s="5"/>
      <c r="D1134" s="122"/>
      <c r="E1134" s="280"/>
      <c r="F1134" s="7"/>
      <c r="G1134" s="7"/>
      <c r="H1134" s="9"/>
      <c r="I1134" s="9"/>
      <c r="J1134" s="9"/>
      <c r="K1134" s="9"/>
      <c r="L1134" s="9"/>
      <c r="M1134" s="125"/>
      <c r="N1134" s="6"/>
      <c r="O1134" s="6"/>
      <c r="P1134" s="125"/>
      <c r="Q1134" s="7"/>
      <c r="R1134" s="14"/>
      <c r="S1134" s="14"/>
      <c r="Y1134" s="5"/>
    </row>
    <row r="1135" spans="1:25" ht="12.75" x14ac:dyDescent="0.25">
      <c r="A1135" s="8"/>
      <c r="B1135" s="119"/>
      <c r="C1135" s="5"/>
      <c r="D1135" s="122"/>
      <c r="E1135" s="280"/>
      <c r="F1135" s="7"/>
      <c r="G1135" s="7"/>
      <c r="H1135" s="9"/>
      <c r="I1135" s="9"/>
      <c r="J1135" s="9"/>
      <c r="K1135" s="9"/>
      <c r="L1135" s="9"/>
      <c r="M1135" s="125"/>
      <c r="N1135" s="6"/>
      <c r="O1135" s="6"/>
      <c r="P1135" s="125"/>
      <c r="Q1135" s="7"/>
      <c r="R1135" s="14"/>
      <c r="S1135" s="14"/>
      <c r="Y1135" s="5"/>
    </row>
    <row r="1136" spans="1:25" ht="12.75" x14ac:dyDescent="0.25">
      <c r="A1136" s="8"/>
      <c r="B1136" s="119"/>
      <c r="C1136" s="5"/>
      <c r="D1136" s="122"/>
      <c r="E1136" s="280"/>
      <c r="F1136" s="7"/>
      <c r="G1136" s="7"/>
      <c r="H1136" s="9"/>
      <c r="I1136" s="9"/>
      <c r="J1136" s="9"/>
      <c r="K1136" s="9"/>
      <c r="L1136" s="9"/>
      <c r="M1136" s="125"/>
      <c r="N1136" s="6"/>
      <c r="O1136" s="6"/>
      <c r="P1136" s="125"/>
      <c r="Q1136" s="7"/>
      <c r="R1136" s="14"/>
      <c r="S1136" s="14"/>
      <c r="Y1136" s="5"/>
    </row>
    <row r="1137" spans="1:25" ht="12.75" x14ac:dyDescent="0.25">
      <c r="A1137" s="8"/>
      <c r="B1137" s="119"/>
      <c r="C1137" s="5"/>
      <c r="D1137" s="122"/>
      <c r="E1137" s="280"/>
      <c r="F1137" s="7"/>
      <c r="G1137" s="7"/>
      <c r="H1137" s="9"/>
      <c r="I1137" s="9"/>
      <c r="J1137" s="9"/>
      <c r="K1137" s="9"/>
      <c r="L1137" s="9"/>
      <c r="M1137" s="125"/>
      <c r="N1137" s="6"/>
      <c r="O1137" s="6"/>
      <c r="P1137" s="125"/>
      <c r="Q1137" s="7"/>
      <c r="R1137" s="14"/>
      <c r="S1137" s="14"/>
      <c r="Y1137" s="5"/>
    </row>
    <row r="1138" spans="1:25" ht="12.75" x14ac:dyDescent="0.25">
      <c r="A1138" s="8"/>
      <c r="B1138" s="119"/>
      <c r="C1138" s="5"/>
      <c r="D1138" s="122"/>
      <c r="E1138" s="280"/>
      <c r="F1138" s="7"/>
      <c r="G1138" s="7"/>
      <c r="H1138" s="9"/>
      <c r="I1138" s="9"/>
      <c r="J1138" s="9"/>
      <c r="K1138" s="9"/>
      <c r="L1138" s="9"/>
      <c r="M1138" s="125"/>
      <c r="N1138" s="6"/>
      <c r="O1138" s="6"/>
      <c r="P1138" s="125"/>
      <c r="Q1138" s="7"/>
      <c r="R1138" s="14"/>
      <c r="S1138" s="14"/>
      <c r="Y1138" s="5"/>
    </row>
    <row r="1139" spans="1:25" ht="12.75" x14ac:dyDescent="0.25">
      <c r="A1139" s="8"/>
      <c r="B1139" s="119"/>
      <c r="C1139" s="5"/>
      <c r="D1139" s="122"/>
      <c r="E1139" s="280"/>
      <c r="F1139" s="7"/>
      <c r="G1139" s="7"/>
      <c r="H1139" s="9"/>
      <c r="I1139" s="9"/>
      <c r="J1139" s="9"/>
      <c r="K1139" s="9"/>
      <c r="L1139" s="9"/>
      <c r="M1139" s="125"/>
      <c r="N1139" s="6"/>
      <c r="O1139" s="6"/>
      <c r="P1139" s="125"/>
      <c r="Q1139" s="7"/>
      <c r="R1139" s="14"/>
      <c r="S1139" s="14"/>
      <c r="Y1139" s="5"/>
    </row>
    <row r="1140" spans="1:25" ht="12.75" x14ac:dyDescent="0.25">
      <c r="A1140" s="8"/>
      <c r="B1140" s="119"/>
      <c r="C1140" s="5"/>
      <c r="D1140" s="122"/>
      <c r="E1140" s="280"/>
      <c r="F1140" s="7"/>
      <c r="G1140" s="7"/>
      <c r="H1140" s="9"/>
      <c r="I1140" s="9"/>
      <c r="J1140" s="9"/>
      <c r="K1140" s="9"/>
      <c r="L1140" s="9"/>
      <c r="M1140" s="125"/>
      <c r="N1140" s="6"/>
      <c r="O1140" s="6"/>
      <c r="P1140" s="125"/>
      <c r="Q1140" s="7"/>
      <c r="R1140" s="14"/>
      <c r="S1140" s="14"/>
      <c r="Y1140" s="5"/>
    </row>
    <row r="1141" spans="1:25" ht="12.75" x14ac:dyDescent="0.25">
      <c r="A1141" s="8"/>
      <c r="B1141" s="119"/>
      <c r="C1141" s="5"/>
      <c r="D1141" s="122"/>
      <c r="E1141" s="280"/>
      <c r="F1141" s="7"/>
      <c r="G1141" s="7"/>
      <c r="H1141" s="9"/>
      <c r="I1141" s="9"/>
      <c r="J1141" s="9"/>
      <c r="K1141" s="9"/>
      <c r="L1141" s="9"/>
      <c r="M1141" s="125"/>
      <c r="N1141" s="6"/>
      <c r="O1141" s="6"/>
      <c r="P1141" s="125"/>
      <c r="Q1141" s="7"/>
      <c r="R1141" s="14"/>
      <c r="S1141" s="14"/>
      <c r="Y1141" s="5"/>
    </row>
    <row r="1142" spans="1:25" ht="12.75" x14ac:dyDescent="0.25">
      <c r="A1142" s="8"/>
      <c r="B1142" s="119"/>
      <c r="C1142" s="5"/>
      <c r="D1142" s="122"/>
      <c r="E1142" s="280"/>
      <c r="F1142" s="7"/>
      <c r="G1142" s="7"/>
      <c r="H1142" s="9"/>
      <c r="I1142" s="9"/>
      <c r="J1142" s="9"/>
      <c r="K1142" s="9"/>
      <c r="L1142" s="9"/>
      <c r="M1142" s="125"/>
      <c r="N1142" s="6"/>
      <c r="O1142" s="6"/>
      <c r="P1142" s="125"/>
      <c r="Q1142" s="7"/>
      <c r="R1142" s="14"/>
      <c r="S1142" s="14"/>
      <c r="Y1142" s="5"/>
    </row>
    <row r="1143" spans="1:25" ht="12.75" x14ac:dyDescent="0.25">
      <c r="A1143" s="8"/>
      <c r="B1143" s="119"/>
      <c r="C1143" s="5"/>
      <c r="D1143" s="122"/>
      <c r="E1143" s="280"/>
      <c r="F1143" s="7"/>
      <c r="G1143" s="7"/>
      <c r="H1143" s="9"/>
      <c r="I1143" s="9"/>
      <c r="J1143" s="9"/>
      <c r="K1143" s="9"/>
      <c r="L1143" s="9"/>
      <c r="M1143" s="125"/>
      <c r="N1143" s="6"/>
      <c r="O1143" s="6"/>
      <c r="P1143" s="125"/>
      <c r="Q1143" s="7"/>
      <c r="R1143" s="14"/>
      <c r="S1143" s="14"/>
      <c r="Y1143" s="5"/>
    </row>
    <row r="1144" spans="1:25" ht="12.75" x14ac:dyDescent="0.25">
      <c r="A1144" s="8"/>
      <c r="B1144" s="119"/>
      <c r="C1144" s="5"/>
      <c r="D1144" s="122"/>
      <c r="E1144" s="280"/>
      <c r="F1144" s="7"/>
      <c r="G1144" s="7"/>
      <c r="H1144" s="9"/>
      <c r="I1144" s="9"/>
      <c r="J1144" s="9"/>
      <c r="K1144" s="9"/>
      <c r="L1144" s="9"/>
      <c r="M1144" s="125"/>
      <c r="N1144" s="6"/>
      <c r="O1144" s="6"/>
      <c r="P1144" s="125"/>
      <c r="Q1144" s="7"/>
      <c r="R1144" s="14"/>
      <c r="S1144" s="14"/>
      <c r="Y1144" s="5"/>
    </row>
    <row r="1145" spans="1:25" ht="12.75" x14ac:dyDescent="0.25">
      <c r="A1145" s="8"/>
      <c r="B1145" s="119"/>
      <c r="C1145" s="5"/>
      <c r="D1145" s="122"/>
      <c r="E1145" s="280"/>
      <c r="F1145" s="7"/>
      <c r="G1145" s="7"/>
      <c r="H1145" s="9"/>
      <c r="I1145" s="9"/>
      <c r="J1145" s="9"/>
      <c r="K1145" s="9"/>
      <c r="L1145" s="9"/>
      <c r="M1145" s="125"/>
      <c r="N1145" s="6"/>
      <c r="O1145" s="6"/>
      <c r="P1145" s="125"/>
      <c r="Q1145" s="7"/>
      <c r="R1145" s="14"/>
      <c r="S1145" s="14"/>
      <c r="Y1145" s="5"/>
    </row>
    <row r="1146" spans="1:25" ht="12.75" x14ac:dyDescent="0.25">
      <c r="A1146" s="8"/>
      <c r="B1146" s="119"/>
      <c r="C1146" s="5"/>
      <c r="D1146" s="122"/>
      <c r="E1146" s="280"/>
      <c r="F1146" s="7"/>
      <c r="G1146" s="7"/>
      <c r="H1146" s="9"/>
      <c r="I1146" s="9"/>
      <c r="J1146" s="9"/>
      <c r="K1146" s="9"/>
      <c r="L1146" s="9"/>
      <c r="M1146" s="125"/>
      <c r="N1146" s="6"/>
      <c r="O1146" s="6"/>
      <c r="P1146" s="125"/>
      <c r="Q1146" s="7"/>
      <c r="R1146" s="14"/>
      <c r="S1146" s="14"/>
      <c r="Y1146" s="5"/>
    </row>
    <row r="1147" spans="1:25" ht="12.75" x14ac:dyDescent="0.25">
      <c r="A1147" s="8"/>
      <c r="B1147" s="119"/>
      <c r="C1147" s="5"/>
      <c r="D1147" s="122"/>
      <c r="E1147" s="280"/>
      <c r="F1147" s="7"/>
      <c r="G1147" s="7"/>
      <c r="H1147" s="9"/>
      <c r="I1147" s="9"/>
      <c r="J1147" s="9"/>
      <c r="K1147" s="9"/>
      <c r="L1147" s="9"/>
      <c r="M1147" s="125"/>
      <c r="N1147" s="6"/>
      <c r="O1147" s="6"/>
      <c r="P1147" s="125"/>
      <c r="Q1147" s="7"/>
      <c r="R1147" s="14"/>
      <c r="S1147" s="14"/>
      <c r="Y1147" s="5"/>
    </row>
    <row r="1148" spans="1:25" ht="12.75" x14ac:dyDescent="0.25">
      <c r="A1148" s="8"/>
      <c r="B1148" s="119"/>
      <c r="C1148" s="5"/>
      <c r="D1148" s="122"/>
      <c r="E1148" s="280"/>
      <c r="F1148" s="7"/>
      <c r="G1148" s="7"/>
      <c r="H1148" s="9"/>
      <c r="I1148" s="9"/>
      <c r="J1148" s="9"/>
      <c r="K1148" s="9"/>
      <c r="L1148" s="9"/>
      <c r="M1148" s="125"/>
      <c r="N1148" s="6"/>
      <c r="O1148" s="6"/>
      <c r="P1148" s="125"/>
      <c r="Q1148" s="7"/>
      <c r="R1148" s="14"/>
      <c r="S1148" s="14"/>
      <c r="Y1148" s="5"/>
    </row>
    <row r="1149" spans="1:25" ht="12.75" x14ac:dyDescent="0.25">
      <c r="A1149" s="8"/>
      <c r="B1149" s="119"/>
      <c r="C1149" s="5"/>
      <c r="D1149" s="122"/>
      <c r="E1149" s="280"/>
      <c r="F1149" s="7"/>
      <c r="G1149" s="7"/>
      <c r="H1149" s="9"/>
      <c r="I1149" s="9"/>
      <c r="J1149" s="9"/>
      <c r="K1149" s="9"/>
      <c r="L1149" s="9"/>
      <c r="M1149" s="125"/>
      <c r="N1149" s="6"/>
      <c r="O1149" s="6"/>
      <c r="P1149" s="125"/>
      <c r="Q1149" s="7"/>
      <c r="R1149" s="14"/>
      <c r="S1149" s="14"/>
      <c r="Y1149" s="5"/>
    </row>
    <row r="1150" spans="1:25" ht="12.75" x14ac:dyDescent="0.25">
      <c r="A1150" s="8"/>
      <c r="B1150" s="119"/>
      <c r="C1150" s="5"/>
      <c r="D1150" s="122"/>
      <c r="E1150" s="280"/>
      <c r="F1150" s="7"/>
      <c r="G1150" s="7"/>
      <c r="H1150" s="9"/>
      <c r="I1150" s="9"/>
      <c r="J1150" s="9"/>
      <c r="K1150" s="9"/>
      <c r="L1150" s="9"/>
      <c r="M1150" s="125"/>
      <c r="N1150" s="6"/>
      <c r="O1150" s="6"/>
      <c r="P1150" s="125"/>
      <c r="Q1150" s="7"/>
      <c r="R1150" s="14"/>
      <c r="S1150" s="14"/>
      <c r="Y1150" s="5"/>
    </row>
    <row r="1151" spans="1:25" ht="12.75" x14ac:dyDescent="0.25">
      <c r="A1151" s="8"/>
      <c r="B1151" s="119"/>
      <c r="C1151" s="5"/>
      <c r="D1151" s="122"/>
      <c r="E1151" s="280"/>
      <c r="F1151" s="7"/>
      <c r="G1151" s="7"/>
      <c r="H1151" s="9"/>
      <c r="I1151" s="9"/>
      <c r="J1151" s="9"/>
      <c r="K1151" s="9"/>
      <c r="L1151" s="9"/>
      <c r="M1151" s="125"/>
      <c r="N1151" s="6"/>
      <c r="O1151" s="6"/>
      <c r="P1151" s="125"/>
      <c r="Q1151" s="7"/>
      <c r="R1151" s="14"/>
      <c r="S1151" s="14"/>
      <c r="Y1151" s="5"/>
    </row>
    <row r="1152" spans="1:25" ht="12.75" x14ac:dyDescent="0.25">
      <c r="A1152" s="8"/>
      <c r="B1152" s="119"/>
      <c r="C1152" s="5"/>
      <c r="D1152" s="122"/>
      <c r="E1152" s="280"/>
      <c r="F1152" s="7"/>
      <c r="G1152" s="7"/>
      <c r="H1152" s="9"/>
      <c r="I1152" s="9"/>
      <c r="J1152" s="9"/>
      <c r="K1152" s="9"/>
      <c r="L1152" s="9"/>
      <c r="M1152" s="125"/>
      <c r="N1152" s="6"/>
      <c r="O1152" s="6"/>
      <c r="P1152" s="125"/>
      <c r="Q1152" s="7"/>
      <c r="R1152" s="14"/>
      <c r="S1152" s="14"/>
      <c r="Y1152" s="5"/>
    </row>
    <row r="1153" spans="1:25" ht="12.75" x14ac:dyDescent="0.25">
      <c r="A1153" s="8"/>
      <c r="B1153" s="119"/>
      <c r="C1153" s="5"/>
      <c r="D1153" s="122"/>
      <c r="E1153" s="280"/>
      <c r="F1153" s="7"/>
      <c r="G1153" s="7"/>
      <c r="H1153" s="9"/>
      <c r="I1153" s="9"/>
      <c r="J1153" s="9"/>
      <c r="K1153" s="9"/>
      <c r="L1153" s="9"/>
      <c r="M1153" s="125"/>
      <c r="N1153" s="6"/>
      <c r="O1153" s="6"/>
      <c r="P1153" s="125"/>
      <c r="Q1153" s="7"/>
      <c r="R1153" s="14"/>
      <c r="S1153" s="14"/>
      <c r="Y1153" s="5"/>
    </row>
    <row r="1154" spans="1:25" ht="12.75" x14ac:dyDescent="0.25">
      <c r="A1154" s="8"/>
      <c r="B1154" s="119"/>
      <c r="C1154" s="5"/>
      <c r="D1154" s="122"/>
      <c r="E1154" s="280"/>
      <c r="F1154" s="7"/>
      <c r="G1154" s="7"/>
      <c r="H1154" s="9"/>
      <c r="I1154" s="9"/>
      <c r="J1154" s="9"/>
      <c r="K1154" s="9"/>
      <c r="L1154" s="9"/>
      <c r="M1154" s="125"/>
      <c r="N1154" s="6"/>
      <c r="O1154" s="6"/>
      <c r="P1154" s="125"/>
      <c r="Q1154" s="7"/>
      <c r="R1154" s="14"/>
      <c r="S1154" s="14"/>
      <c r="Y1154" s="5"/>
    </row>
    <row r="1155" spans="1:25" ht="12.75" x14ac:dyDescent="0.25">
      <c r="A1155" s="8"/>
      <c r="B1155" s="119"/>
      <c r="C1155" s="5"/>
      <c r="D1155" s="122"/>
      <c r="E1155" s="280"/>
      <c r="F1155" s="7"/>
      <c r="G1155" s="7"/>
      <c r="H1155" s="9"/>
      <c r="I1155" s="9"/>
      <c r="J1155" s="9"/>
      <c r="K1155" s="9"/>
      <c r="L1155" s="9"/>
      <c r="M1155" s="125"/>
      <c r="N1155" s="6"/>
      <c r="O1155" s="6"/>
      <c r="P1155" s="125"/>
      <c r="Q1155" s="7"/>
      <c r="R1155" s="14"/>
      <c r="S1155" s="14"/>
      <c r="Y1155" s="5"/>
    </row>
    <row r="1156" spans="1:25" ht="12.75" x14ac:dyDescent="0.25">
      <c r="A1156" s="8"/>
      <c r="B1156" s="119"/>
      <c r="C1156" s="5"/>
      <c r="D1156" s="122"/>
      <c r="E1156" s="280"/>
      <c r="F1156" s="7"/>
      <c r="G1156" s="7"/>
      <c r="H1156" s="9"/>
      <c r="I1156" s="9"/>
      <c r="J1156" s="9"/>
      <c r="K1156" s="9"/>
      <c r="L1156" s="9"/>
      <c r="M1156" s="125"/>
      <c r="N1156" s="6"/>
      <c r="O1156" s="6"/>
      <c r="P1156" s="125"/>
      <c r="Q1156" s="7"/>
      <c r="R1156" s="14"/>
      <c r="S1156" s="14"/>
      <c r="Y1156" s="5"/>
    </row>
    <row r="1157" spans="1:25" ht="12.75" x14ac:dyDescent="0.25">
      <c r="A1157" s="8"/>
      <c r="B1157" s="119"/>
      <c r="C1157" s="5"/>
      <c r="D1157" s="122"/>
      <c r="E1157" s="280"/>
      <c r="F1157" s="7"/>
      <c r="G1157" s="7"/>
      <c r="H1157" s="9"/>
      <c r="I1157" s="9"/>
      <c r="J1157" s="9"/>
      <c r="K1157" s="9"/>
      <c r="L1157" s="9"/>
      <c r="M1157" s="125"/>
      <c r="N1157" s="6"/>
      <c r="O1157" s="6"/>
      <c r="P1157" s="125"/>
      <c r="Q1157" s="7"/>
      <c r="R1157" s="14"/>
      <c r="S1157" s="14"/>
      <c r="Y1157" s="5"/>
    </row>
    <row r="1158" spans="1:25" ht="12.75" x14ac:dyDescent="0.25">
      <c r="A1158" s="8"/>
      <c r="B1158" s="119"/>
      <c r="C1158" s="5"/>
      <c r="D1158" s="122"/>
      <c r="E1158" s="280"/>
      <c r="F1158" s="7"/>
      <c r="G1158" s="7"/>
      <c r="H1158" s="9"/>
      <c r="I1158" s="9"/>
      <c r="J1158" s="9"/>
      <c r="K1158" s="9"/>
      <c r="L1158" s="9"/>
      <c r="M1158" s="125"/>
      <c r="N1158" s="6"/>
      <c r="O1158" s="6"/>
      <c r="P1158" s="125"/>
      <c r="Q1158" s="7"/>
      <c r="R1158" s="14"/>
      <c r="S1158" s="14"/>
      <c r="Y1158" s="5"/>
    </row>
    <row r="1159" spans="1:25" ht="12.75" x14ac:dyDescent="0.25">
      <c r="A1159" s="8"/>
      <c r="B1159" s="119"/>
      <c r="C1159" s="5"/>
      <c r="D1159" s="122"/>
      <c r="E1159" s="280"/>
      <c r="F1159" s="7"/>
      <c r="G1159" s="7"/>
      <c r="H1159" s="9"/>
      <c r="I1159" s="9"/>
      <c r="J1159" s="9"/>
      <c r="K1159" s="9"/>
      <c r="L1159" s="9"/>
      <c r="M1159" s="125"/>
      <c r="N1159" s="6"/>
      <c r="O1159" s="6"/>
      <c r="P1159" s="125"/>
      <c r="Q1159" s="7"/>
      <c r="R1159" s="14"/>
      <c r="S1159" s="14"/>
      <c r="Y1159" s="5"/>
    </row>
    <row r="1160" spans="1:25" ht="12.75" x14ac:dyDescent="0.25">
      <c r="A1160" s="8"/>
      <c r="B1160" s="119"/>
      <c r="C1160" s="5"/>
      <c r="D1160" s="122"/>
      <c r="E1160" s="280"/>
      <c r="F1160" s="7"/>
      <c r="G1160" s="7"/>
      <c r="H1160" s="9"/>
      <c r="I1160" s="9"/>
      <c r="J1160" s="9"/>
      <c r="K1160" s="9"/>
      <c r="L1160" s="9"/>
      <c r="M1160" s="125"/>
      <c r="N1160" s="6"/>
      <c r="O1160" s="6"/>
      <c r="P1160" s="125"/>
      <c r="Q1160" s="7"/>
      <c r="R1160" s="14"/>
      <c r="S1160" s="14"/>
      <c r="Y1160" s="5"/>
    </row>
    <row r="1161" spans="1:25" ht="12.75" x14ac:dyDescent="0.25">
      <c r="A1161" s="8"/>
      <c r="B1161" s="119"/>
      <c r="C1161" s="5"/>
      <c r="D1161" s="122"/>
      <c r="E1161" s="280"/>
      <c r="F1161" s="7"/>
      <c r="G1161" s="7"/>
      <c r="H1161" s="9"/>
      <c r="I1161" s="9"/>
      <c r="J1161" s="9"/>
      <c r="K1161" s="9"/>
      <c r="L1161" s="9"/>
      <c r="M1161" s="125"/>
      <c r="N1161" s="6"/>
      <c r="O1161" s="6"/>
      <c r="P1161" s="125"/>
      <c r="Q1161" s="7"/>
      <c r="R1161" s="14"/>
      <c r="S1161" s="14"/>
      <c r="Y1161" s="5"/>
    </row>
    <row r="1162" spans="1:25" ht="12.75" x14ac:dyDescent="0.25">
      <c r="A1162" s="8"/>
      <c r="B1162" s="119"/>
      <c r="C1162" s="5"/>
      <c r="D1162" s="122"/>
      <c r="E1162" s="280"/>
      <c r="F1162" s="7"/>
      <c r="G1162" s="7"/>
      <c r="H1162" s="9"/>
      <c r="I1162" s="9"/>
      <c r="J1162" s="9"/>
      <c r="K1162" s="9"/>
      <c r="L1162" s="9"/>
      <c r="M1162" s="125"/>
      <c r="N1162" s="6"/>
      <c r="O1162" s="6"/>
      <c r="P1162" s="125"/>
      <c r="Q1162" s="7"/>
      <c r="R1162" s="14"/>
      <c r="S1162" s="14"/>
      <c r="Y1162" s="5"/>
    </row>
    <row r="1163" spans="1:25" ht="12.75" x14ac:dyDescent="0.25">
      <c r="A1163" s="8"/>
      <c r="B1163" s="119"/>
      <c r="C1163" s="5"/>
      <c r="D1163" s="122"/>
      <c r="E1163" s="280"/>
      <c r="F1163" s="7"/>
      <c r="G1163" s="7"/>
      <c r="H1163" s="9"/>
      <c r="I1163" s="9"/>
      <c r="J1163" s="9"/>
      <c r="K1163" s="9"/>
      <c r="L1163" s="9"/>
      <c r="M1163" s="125"/>
      <c r="N1163" s="6"/>
      <c r="O1163" s="6"/>
      <c r="P1163" s="125"/>
      <c r="Q1163" s="7"/>
      <c r="R1163" s="14"/>
      <c r="S1163" s="14"/>
      <c r="Y1163" s="5"/>
    </row>
    <row r="1164" spans="1:25" ht="12.75" x14ac:dyDescent="0.25">
      <c r="A1164" s="8"/>
      <c r="B1164" s="119"/>
      <c r="C1164" s="5"/>
      <c r="D1164" s="122"/>
      <c r="E1164" s="280"/>
      <c r="F1164" s="7"/>
      <c r="G1164" s="7"/>
      <c r="H1164" s="9"/>
      <c r="I1164" s="9"/>
      <c r="J1164" s="9"/>
      <c r="K1164" s="9"/>
      <c r="L1164" s="9"/>
      <c r="M1164" s="125"/>
      <c r="N1164" s="6"/>
      <c r="O1164" s="6"/>
      <c r="P1164" s="125"/>
      <c r="Q1164" s="7"/>
      <c r="R1164" s="14"/>
      <c r="S1164" s="14"/>
      <c r="Y1164" s="5"/>
    </row>
    <row r="1165" spans="1:25" ht="12.75" x14ac:dyDescent="0.25">
      <c r="A1165" s="8"/>
      <c r="B1165" s="119"/>
      <c r="C1165" s="5"/>
      <c r="D1165" s="122"/>
      <c r="E1165" s="280"/>
      <c r="F1165" s="7"/>
      <c r="G1165" s="7"/>
      <c r="H1165" s="9"/>
      <c r="I1165" s="9"/>
      <c r="J1165" s="9"/>
      <c r="K1165" s="9"/>
      <c r="L1165" s="9"/>
      <c r="M1165" s="125"/>
      <c r="N1165" s="6"/>
      <c r="O1165" s="6"/>
      <c r="P1165" s="125"/>
      <c r="Q1165" s="7"/>
      <c r="R1165" s="14"/>
      <c r="S1165" s="14"/>
      <c r="Y1165" s="5"/>
    </row>
    <row r="1166" spans="1:25" ht="12.75" x14ac:dyDescent="0.25">
      <c r="A1166" s="8"/>
      <c r="B1166" s="119"/>
      <c r="C1166" s="5"/>
      <c r="D1166" s="122"/>
      <c r="E1166" s="280"/>
      <c r="F1166" s="7"/>
      <c r="G1166" s="7"/>
      <c r="H1166" s="9"/>
      <c r="I1166" s="9"/>
      <c r="J1166" s="9"/>
      <c r="K1166" s="9"/>
      <c r="L1166" s="9"/>
      <c r="M1166" s="125"/>
      <c r="N1166" s="6"/>
      <c r="O1166" s="6"/>
      <c r="P1166" s="125"/>
      <c r="Q1166" s="7"/>
      <c r="R1166" s="14"/>
      <c r="S1166" s="14"/>
      <c r="Y1166" s="5"/>
    </row>
    <row r="1167" spans="1:25" ht="12.75" x14ac:dyDescent="0.25">
      <c r="A1167" s="8"/>
      <c r="B1167" s="119"/>
      <c r="C1167" s="5"/>
      <c r="D1167" s="122"/>
      <c r="E1167" s="280"/>
      <c r="F1167" s="7"/>
      <c r="G1167" s="7"/>
      <c r="H1167" s="9"/>
      <c r="I1167" s="9"/>
      <c r="J1167" s="9"/>
      <c r="K1167" s="9"/>
      <c r="L1167" s="9"/>
      <c r="M1167" s="125"/>
      <c r="N1167" s="6"/>
      <c r="O1167" s="6"/>
      <c r="P1167" s="125"/>
      <c r="Q1167" s="7"/>
      <c r="R1167" s="14"/>
      <c r="S1167" s="14"/>
      <c r="Y1167" s="5"/>
    </row>
    <row r="1168" spans="1:25" ht="12.75" x14ac:dyDescent="0.25">
      <c r="A1168" s="8"/>
      <c r="B1168" s="119"/>
      <c r="C1168" s="5"/>
      <c r="D1168" s="122"/>
      <c r="E1168" s="280"/>
      <c r="F1168" s="7"/>
      <c r="G1168" s="7"/>
      <c r="H1168" s="9"/>
      <c r="I1168" s="9"/>
      <c r="J1168" s="9"/>
      <c r="K1168" s="9"/>
      <c r="L1168" s="9"/>
      <c r="M1168" s="125"/>
      <c r="N1168" s="6"/>
      <c r="O1168" s="6"/>
      <c r="P1168" s="125"/>
      <c r="Q1168" s="7"/>
      <c r="R1168" s="14"/>
      <c r="S1168" s="14"/>
      <c r="Y1168" s="5"/>
    </row>
    <row r="1169" spans="1:25" ht="12.75" x14ac:dyDescent="0.25">
      <c r="A1169" s="8"/>
      <c r="B1169" s="119"/>
      <c r="C1169" s="5"/>
      <c r="D1169" s="122"/>
      <c r="E1169" s="280"/>
      <c r="F1169" s="7"/>
      <c r="G1169" s="7"/>
      <c r="H1169" s="9"/>
      <c r="I1169" s="9"/>
      <c r="J1169" s="9"/>
      <c r="K1169" s="9"/>
      <c r="L1169" s="9"/>
      <c r="M1169" s="125"/>
      <c r="N1169" s="6"/>
      <c r="O1169" s="6"/>
      <c r="P1169" s="125"/>
      <c r="Q1169" s="7"/>
      <c r="R1169" s="14"/>
      <c r="S1169" s="14"/>
      <c r="Y1169" s="5"/>
    </row>
    <row r="1170" spans="1:25" ht="12.75" x14ac:dyDescent="0.25">
      <c r="A1170" s="8"/>
      <c r="B1170" s="119"/>
      <c r="C1170" s="5"/>
      <c r="D1170" s="122"/>
      <c r="E1170" s="280"/>
      <c r="F1170" s="7"/>
      <c r="G1170" s="7"/>
      <c r="H1170" s="9"/>
      <c r="I1170" s="9"/>
      <c r="J1170" s="9"/>
      <c r="K1170" s="9"/>
      <c r="L1170" s="9"/>
      <c r="M1170" s="125"/>
      <c r="N1170" s="6"/>
      <c r="O1170" s="6"/>
      <c r="P1170" s="125"/>
      <c r="Q1170" s="7"/>
      <c r="R1170" s="14"/>
      <c r="S1170" s="14"/>
      <c r="Y1170" s="5"/>
    </row>
    <row r="1171" spans="1:25" ht="12.75" x14ac:dyDescent="0.25">
      <c r="A1171" s="8"/>
      <c r="B1171" s="119"/>
      <c r="C1171" s="5"/>
      <c r="D1171" s="122"/>
      <c r="E1171" s="280"/>
      <c r="F1171" s="7"/>
      <c r="G1171" s="7"/>
      <c r="H1171" s="9"/>
      <c r="I1171" s="9"/>
      <c r="J1171" s="9"/>
      <c r="K1171" s="9"/>
      <c r="L1171" s="9"/>
      <c r="M1171" s="125"/>
      <c r="N1171" s="6"/>
      <c r="O1171" s="6"/>
      <c r="P1171" s="125"/>
      <c r="Q1171" s="7"/>
      <c r="R1171" s="14"/>
      <c r="S1171" s="14"/>
      <c r="Y1171" s="5"/>
    </row>
    <row r="1172" spans="1:25" ht="12.75" x14ac:dyDescent="0.25">
      <c r="A1172" s="8"/>
      <c r="B1172" s="119"/>
      <c r="C1172" s="5"/>
      <c r="D1172" s="122"/>
      <c r="E1172" s="280"/>
      <c r="F1172" s="7"/>
      <c r="G1172" s="7"/>
      <c r="H1172" s="9"/>
      <c r="I1172" s="9"/>
      <c r="J1172" s="9"/>
      <c r="K1172" s="9"/>
      <c r="L1172" s="9"/>
      <c r="M1172" s="125"/>
      <c r="N1172" s="6"/>
      <c r="O1172" s="6"/>
      <c r="P1172" s="125"/>
      <c r="Q1172" s="7"/>
      <c r="R1172" s="14"/>
      <c r="S1172" s="14"/>
      <c r="Y1172" s="5"/>
    </row>
    <row r="1173" spans="1:25" ht="12.75" x14ac:dyDescent="0.25">
      <c r="A1173" s="8"/>
      <c r="B1173" s="119"/>
      <c r="C1173" s="5"/>
      <c r="D1173" s="122"/>
      <c r="E1173" s="280"/>
      <c r="F1173" s="7"/>
      <c r="G1173" s="7"/>
      <c r="H1173" s="9"/>
      <c r="I1173" s="9"/>
      <c r="J1173" s="9"/>
      <c r="K1173" s="9"/>
      <c r="L1173" s="9"/>
      <c r="M1173" s="125"/>
      <c r="N1173" s="6"/>
      <c r="O1173" s="6"/>
      <c r="P1173" s="125"/>
      <c r="Q1173" s="7"/>
      <c r="R1173" s="14"/>
      <c r="S1173" s="14"/>
      <c r="Y1173" s="5"/>
    </row>
    <row r="1174" spans="1:25" ht="12.75" x14ac:dyDescent="0.25">
      <c r="A1174" s="8"/>
      <c r="B1174" s="119"/>
      <c r="C1174" s="5"/>
      <c r="D1174" s="122"/>
      <c r="E1174" s="280"/>
      <c r="F1174" s="7"/>
      <c r="G1174" s="7"/>
      <c r="H1174" s="9"/>
      <c r="I1174" s="9"/>
      <c r="J1174" s="9"/>
      <c r="K1174" s="9"/>
      <c r="L1174" s="9"/>
      <c r="M1174" s="125"/>
      <c r="N1174" s="6"/>
      <c r="O1174" s="6"/>
      <c r="P1174" s="125"/>
      <c r="Q1174" s="7"/>
      <c r="R1174" s="14"/>
      <c r="S1174" s="14"/>
      <c r="Y1174" s="5"/>
    </row>
    <row r="1175" spans="1:25" ht="12.75" x14ac:dyDescent="0.25">
      <c r="A1175" s="8"/>
      <c r="B1175" s="119"/>
      <c r="C1175" s="5"/>
      <c r="D1175" s="122"/>
      <c r="E1175" s="280"/>
      <c r="F1175" s="7"/>
      <c r="G1175" s="7"/>
      <c r="H1175" s="9"/>
      <c r="I1175" s="9"/>
      <c r="J1175" s="9"/>
      <c r="K1175" s="9"/>
      <c r="L1175" s="9"/>
      <c r="M1175" s="125"/>
      <c r="N1175" s="6"/>
      <c r="O1175" s="6"/>
      <c r="P1175" s="125"/>
      <c r="Q1175" s="7"/>
      <c r="R1175" s="14"/>
      <c r="S1175" s="14"/>
      <c r="Y1175" s="5"/>
    </row>
    <row r="1176" spans="1:25" ht="12.75" x14ac:dyDescent="0.25">
      <c r="A1176" s="8"/>
      <c r="B1176" s="119"/>
      <c r="C1176" s="5"/>
      <c r="D1176" s="122"/>
      <c r="E1176" s="280"/>
      <c r="F1176" s="7"/>
      <c r="G1176" s="7"/>
      <c r="H1176" s="9"/>
      <c r="I1176" s="9"/>
      <c r="J1176" s="9"/>
      <c r="K1176" s="9"/>
      <c r="L1176" s="9"/>
      <c r="M1176" s="125"/>
      <c r="N1176" s="6"/>
      <c r="O1176" s="6"/>
      <c r="P1176" s="125"/>
      <c r="Q1176" s="7"/>
      <c r="R1176" s="14"/>
      <c r="S1176" s="14"/>
      <c r="Y1176" s="5"/>
    </row>
    <row r="1177" spans="1:25" ht="12.75" x14ac:dyDescent="0.25">
      <c r="A1177" s="8"/>
      <c r="B1177" s="119"/>
      <c r="C1177" s="5"/>
      <c r="D1177" s="122"/>
      <c r="E1177" s="280"/>
      <c r="F1177" s="7"/>
      <c r="G1177" s="7"/>
      <c r="H1177" s="9"/>
      <c r="I1177" s="9"/>
      <c r="J1177" s="9"/>
      <c r="K1177" s="9"/>
      <c r="L1177" s="9"/>
      <c r="M1177" s="125"/>
      <c r="N1177" s="6"/>
      <c r="O1177" s="6"/>
      <c r="P1177" s="125"/>
      <c r="Q1177" s="7"/>
      <c r="R1177" s="14"/>
      <c r="S1177" s="14"/>
      <c r="Y1177" s="5"/>
    </row>
    <row r="1178" spans="1:25" ht="12.75" x14ac:dyDescent="0.25">
      <c r="A1178" s="8"/>
      <c r="B1178" s="119"/>
      <c r="C1178" s="5"/>
      <c r="D1178" s="122"/>
      <c r="E1178" s="280"/>
      <c r="F1178" s="7"/>
      <c r="G1178" s="7"/>
      <c r="H1178" s="9"/>
      <c r="I1178" s="9"/>
      <c r="J1178" s="9"/>
      <c r="K1178" s="9"/>
      <c r="L1178" s="9"/>
      <c r="M1178" s="125"/>
      <c r="N1178" s="6"/>
      <c r="O1178" s="6"/>
      <c r="P1178" s="125"/>
      <c r="Q1178" s="7"/>
      <c r="R1178" s="14"/>
      <c r="S1178" s="14"/>
      <c r="Y1178" s="5"/>
    </row>
    <row r="1179" spans="1:25" ht="12.75" x14ac:dyDescent="0.25">
      <c r="A1179" s="8"/>
      <c r="B1179" s="119"/>
      <c r="C1179" s="5"/>
      <c r="D1179" s="122"/>
      <c r="E1179" s="280"/>
      <c r="F1179" s="7"/>
      <c r="G1179" s="7"/>
      <c r="H1179" s="9"/>
      <c r="I1179" s="9"/>
      <c r="J1179" s="9"/>
      <c r="K1179" s="9"/>
      <c r="L1179" s="9"/>
      <c r="M1179" s="125"/>
      <c r="N1179" s="6"/>
      <c r="O1179" s="6"/>
      <c r="P1179" s="125"/>
      <c r="Q1179" s="7"/>
      <c r="R1179" s="14"/>
      <c r="S1179" s="14"/>
      <c r="Y1179" s="5"/>
    </row>
    <row r="1180" spans="1:25" ht="12.75" x14ac:dyDescent="0.25">
      <c r="A1180" s="8"/>
      <c r="B1180" s="119"/>
      <c r="C1180" s="5"/>
      <c r="D1180" s="122"/>
      <c r="E1180" s="280"/>
      <c r="F1180" s="7"/>
      <c r="G1180" s="7"/>
      <c r="H1180" s="9"/>
      <c r="I1180" s="9"/>
      <c r="J1180" s="9"/>
      <c r="K1180" s="9"/>
      <c r="L1180" s="9"/>
      <c r="M1180" s="125"/>
      <c r="N1180" s="6"/>
      <c r="O1180" s="6"/>
      <c r="P1180" s="125"/>
      <c r="Q1180" s="7"/>
      <c r="R1180" s="14"/>
      <c r="S1180" s="14"/>
      <c r="Y1180" s="5"/>
    </row>
    <row r="1181" spans="1:25" ht="12.75" x14ac:dyDescent="0.25">
      <c r="A1181" s="8"/>
      <c r="B1181" s="119"/>
      <c r="C1181" s="5"/>
      <c r="D1181" s="122"/>
      <c r="E1181" s="280"/>
      <c r="F1181" s="7"/>
      <c r="G1181" s="7"/>
      <c r="H1181" s="9"/>
      <c r="I1181" s="9"/>
      <c r="J1181" s="9"/>
      <c r="K1181" s="9"/>
      <c r="L1181" s="9"/>
      <c r="M1181" s="125"/>
      <c r="N1181" s="6"/>
      <c r="O1181" s="6"/>
      <c r="P1181" s="125"/>
      <c r="Q1181" s="7"/>
      <c r="R1181" s="14"/>
      <c r="S1181" s="14"/>
      <c r="Y1181" s="5"/>
    </row>
    <row r="1182" spans="1:25" ht="12.75" x14ac:dyDescent="0.25">
      <c r="A1182" s="8"/>
      <c r="B1182" s="119"/>
      <c r="C1182" s="5"/>
      <c r="D1182" s="122"/>
      <c r="E1182" s="280"/>
      <c r="F1182" s="7"/>
      <c r="G1182" s="7"/>
      <c r="H1182" s="9"/>
      <c r="I1182" s="9"/>
      <c r="J1182" s="9"/>
      <c r="K1182" s="9"/>
      <c r="L1182" s="9"/>
      <c r="M1182" s="125"/>
      <c r="N1182" s="6"/>
      <c r="O1182" s="6"/>
      <c r="P1182" s="125"/>
      <c r="Q1182" s="7"/>
      <c r="R1182" s="14"/>
      <c r="S1182" s="14"/>
      <c r="Y1182" s="5"/>
    </row>
    <row r="1183" spans="1:25" ht="12.75" x14ac:dyDescent="0.25">
      <c r="A1183" s="8"/>
      <c r="B1183" s="119"/>
      <c r="C1183" s="5"/>
      <c r="D1183" s="122"/>
      <c r="E1183" s="280"/>
      <c r="F1183" s="7"/>
      <c r="G1183" s="7"/>
      <c r="H1183" s="9"/>
      <c r="I1183" s="9"/>
      <c r="J1183" s="9"/>
      <c r="K1183" s="9"/>
      <c r="L1183" s="9"/>
      <c r="M1183" s="125"/>
      <c r="N1183" s="6"/>
      <c r="O1183" s="6"/>
      <c r="P1183" s="125"/>
      <c r="Q1183" s="7"/>
      <c r="R1183" s="14"/>
      <c r="S1183" s="14"/>
      <c r="Y1183" s="5"/>
    </row>
    <row r="1184" spans="1:25" ht="12.75" x14ac:dyDescent="0.25">
      <c r="A1184" s="8"/>
      <c r="B1184" s="119"/>
      <c r="C1184" s="5"/>
      <c r="D1184" s="122"/>
      <c r="E1184" s="280"/>
      <c r="F1184" s="7"/>
      <c r="G1184" s="7"/>
      <c r="H1184" s="9"/>
      <c r="I1184" s="9"/>
      <c r="J1184" s="9"/>
      <c r="K1184" s="9"/>
      <c r="L1184" s="9"/>
      <c r="M1184" s="125"/>
      <c r="N1184" s="6"/>
      <c r="O1184" s="6"/>
      <c r="P1184" s="125"/>
      <c r="Q1184" s="7"/>
      <c r="R1184" s="14"/>
      <c r="S1184" s="14"/>
      <c r="Y1184" s="5"/>
    </row>
    <row r="1185" spans="1:25" ht="12.75" x14ac:dyDescent="0.25">
      <c r="A1185" s="8"/>
      <c r="B1185" s="119"/>
      <c r="C1185" s="5"/>
      <c r="D1185" s="122"/>
      <c r="E1185" s="280"/>
      <c r="F1185" s="7"/>
      <c r="G1185" s="7"/>
      <c r="H1185" s="9"/>
      <c r="I1185" s="9"/>
      <c r="J1185" s="9"/>
      <c r="K1185" s="9"/>
      <c r="L1185" s="9"/>
      <c r="M1185" s="125"/>
      <c r="N1185" s="6"/>
      <c r="O1185" s="6"/>
      <c r="P1185" s="125"/>
      <c r="Q1185" s="7"/>
      <c r="R1185" s="14"/>
      <c r="S1185" s="14"/>
      <c r="Y1185" s="5"/>
    </row>
    <row r="1186" spans="1:25" ht="12.75" x14ac:dyDescent="0.25">
      <c r="A1186" s="8"/>
      <c r="B1186" s="119"/>
      <c r="C1186" s="5"/>
      <c r="D1186" s="122"/>
      <c r="E1186" s="280"/>
      <c r="F1186" s="7"/>
      <c r="G1186" s="7"/>
      <c r="H1186" s="9"/>
      <c r="I1186" s="9"/>
      <c r="J1186" s="9"/>
      <c r="K1186" s="9"/>
      <c r="L1186" s="9"/>
      <c r="M1186" s="125"/>
      <c r="N1186" s="6"/>
      <c r="O1186" s="6"/>
      <c r="P1186" s="125"/>
      <c r="Q1186" s="7"/>
      <c r="R1186" s="14"/>
      <c r="S1186" s="14"/>
      <c r="Y1186" s="5"/>
    </row>
    <row r="1187" spans="1:25" ht="12.75" x14ac:dyDescent="0.25">
      <c r="A1187" s="8"/>
      <c r="B1187" s="119"/>
      <c r="C1187" s="5"/>
      <c r="D1187" s="122"/>
      <c r="E1187" s="280"/>
      <c r="F1187" s="7"/>
      <c r="G1187" s="7"/>
      <c r="H1187" s="9"/>
      <c r="I1187" s="9"/>
      <c r="J1187" s="9"/>
      <c r="K1187" s="9"/>
      <c r="L1187" s="9"/>
      <c r="M1187" s="125"/>
      <c r="N1187" s="6"/>
      <c r="O1187" s="6"/>
      <c r="P1187" s="125"/>
      <c r="Q1187" s="7"/>
      <c r="R1187" s="14"/>
      <c r="S1187" s="14"/>
      <c r="Y1187" s="5"/>
    </row>
    <row r="1188" spans="1:25" ht="12.75" x14ac:dyDescent="0.25">
      <c r="A1188" s="8"/>
      <c r="B1188" s="119"/>
      <c r="C1188" s="5"/>
      <c r="D1188" s="122"/>
      <c r="E1188" s="280"/>
      <c r="F1188" s="7"/>
      <c r="G1188" s="7"/>
      <c r="H1188" s="9"/>
      <c r="I1188" s="9"/>
      <c r="J1188" s="9"/>
      <c r="K1188" s="9"/>
      <c r="L1188" s="9"/>
      <c r="M1188" s="125"/>
      <c r="N1188" s="6"/>
      <c r="O1188" s="6"/>
      <c r="P1188" s="125"/>
      <c r="Q1188" s="7"/>
      <c r="R1188" s="14"/>
      <c r="S1188" s="14"/>
      <c r="Y1188" s="5"/>
    </row>
    <row r="1189" spans="1:25" ht="12.75" x14ac:dyDescent="0.25">
      <c r="A1189" s="8"/>
      <c r="B1189" s="119"/>
      <c r="C1189" s="5"/>
      <c r="D1189" s="122"/>
      <c r="E1189" s="280"/>
      <c r="F1189" s="7"/>
      <c r="G1189" s="7"/>
      <c r="H1189" s="9"/>
      <c r="I1189" s="9"/>
      <c r="J1189" s="9"/>
      <c r="K1189" s="9"/>
      <c r="L1189" s="9"/>
      <c r="M1189" s="125"/>
      <c r="N1189" s="6"/>
      <c r="O1189" s="6"/>
      <c r="P1189" s="125"/>
      <c r="Q1189" s="7"/>
      <c r="R1189" s="14"/>
      <c r="S1189" s="14"/>
      <c r="Y1189" s="5"/>
    </row>
    <row r="1190" spans="1:25" ht="12.75" x14ac:dyDescent="0.25">
      <c r="A1190" s="8"/>
      <c r="B1190" s="119"/>
      <c r="C1190" s="5"/>
      <c r="D1190" s="122"/>
      <c r="E1190" s="280"/>
      <c r="F1190" s="7"/>
      <c r="G1190" s="7"/>
      <c r="H1190" s="9"/>
      <c r="I1190" s="9"/>
      <c r="J1190" s="9"/>
      <c r="K1190" s="9"/>
      <c r="L1190" s="9"/>
      <c r="M1190" s="125"/>
      <c r="N1190" s="6"/>
      <c r="O1190" s="6"/>
      <c r="P1190" s="125"/>
      <c r="Q1190" s="7"/>
      <c r="R1190" s="14"/>
      <c r="S1190" s="14"/>
      <c r="Y1190" s="5"/>
    </row>
    <row r="1191" spans="1:25" ht="12.75" x14ac:dyDescent="0.25">
      <c r="A1191" s="8"/>
      <c r="B1191" s="119"/>
      <c r="C1191" s="5"/>
      <c r="D1191" s="122"/>
      <c r="E1191" s="280"/>
      <c r="F1191" s="7"/>
      <c r="G1191" s="7"/>
      <c r="H1191" s="9"/>
      <c r="I1191" s="9"/>
      <c r="J1191" s="9"/>
      <c r="K1191" s="9"/>
      <c r="L1191" s="9"/>
      <c r="M1191" s="125"/>
      <c r="N1191" s="6"/>
      <c r="O1191" s="6"/>
      <c r="P1191" s="125"/>
      <c r="Q1191" s="7"/>
      <c r="R1191" s="14"/>
      <c r="S1191" s="14"/>
      <c r="Y1191" s="5"/>
    </row>
    <row r="1192" spans="1:25" ht="12.75" x14ac:dyDescent="0.25">
      <c r="A1192" s="8"/>
      <c r="B1192" s="119"/>
      <c r="C1192" s="5"/>
      <c r="D1192" s="122"/>
      <c r="E1192" s="280"/>
      <c r="F1192" s="7"/>
      <c r="G1192" s="7"/>
      <c r="H1192" s="9"/>
      <c r="I1192" s="9"/>
      <c r="J1192" s="9"/>
      <c r="K1192" s="9"/>
      <c r="L1192" s="9"/>
      <c r="M1192" s="125"/>
      <c r="N1192" s="6"/>
      <c r="O1192" s="6"/>
      <c r="P1192" s="125"/>
      <c r="Q1192" s="7"/>
      <c r="R1192" s="14"/>
      <c r="S1192" s="14"/>
      <c r="Y1192" s="5"/>
    </row>
    <row r="1193" spans="1:25" ht="12.75" x14ac:dyDescent="0.25">
      <c r="A1193" s="8"/>
      <c r="B1193" s="119"/>
      <c r="C1193" s="5"/>
      <c r="D1193" s="122"/>
      <c r="E1193" s="280"/>
      <c r="F1193" s="7"/>
      <c r="G1193" s="7"/>
      <c r="H1193" s="9"/>
      <c r="I1193" s="9"/>
      <c r="J1193" s="9"/>
      <c r="K1193" s="9"/>
      <c r="L1193" s="9"/>
      <c r="M1193" s="125"/>
      <c r="N1193" s="6"/>
      <c r="O1193" s="6"/>
      <c r="P1193" s="125"/>
      <c r="Q1193" s="7"/>
      <c r="R1193" s="14"/>
      <c r="S1193" s="14"/>
      <c r="Y1193" s="5"/>
    </row>
    <row r="1194" spans="1:25" ht="12.75" x14ac:dyDescent="0.25">
      <c r="A1194" s="8"/>
      <c r="B1194" s="119"/>
      <c r="C1194" s="5"/>
      <c r="D1194" s="122"/>
      <c r="E1194" s="280"/>
      <c r="F1194" s="7"/>
      <c r="G1194" s="7"/>
      <c r="H1194" s="9"/>
      <c r="I1194" s="9"/>
      <c r="J1194" s="9"/>
      <c r="K1194" s="9"/>
      <c r="L1194" s="9"/>
      <c r="M1194" s="125"/>
      <c r="N1194" s="6"/>
      <c r="O1194" s="6"/>
      <c r="P1194" s="125"/>
      <c r="Q1194" s="7"/>
      <c r="R1194" s="14"/>
      <c r="S1194" s="14"/>
      <c r="Y1194" s="5"/>
    </row>
    <row r="1195" spans="1:25" ht="12.75" x14ac:dyDescent="0.25">
      <c r="A1195" s="8"/>
      <c r="B1195" s="119"/>
      <c r="C1195" s="5"/>
      <c r="D1195" s="122"/>
      <c r="E1195" s="280"/>
      <c r="F1195" s="7"/>
      <c r="G1195" s="7"/>
      <c r="H1195" s="9"/>
      <c r="I1195" s="9"/>
      <c r="J1195" s="9"/>
      <c r="K1195" s="9"/>
      <c r="L1195" s="9"/>
      <c r="M1195" s="125"/>
      <c r="N1195" s="6"/>
      <c r="O1195" s="6"/>
      <c r="P1195" s="125"/>
      <c r="Q1195" s="7"/>
      <c r="R1195" s="14"/>
      <c r="S1195" s="14"/>
      <c r="Y1195" s="5"/>
    </row>
    <row r="1196" spans="1:25" ht="12.75" x14ac:dyDescent="0.25">
      <c r="A1196" s="8"/>
      <c r="B1196" s="119"/>
      <c r="C1196" s="5"/>
      <c r="D1196" s="122"/>
      <c r="E1196" s="280"/>
      <c r="F1196" s="7"/>
      <c r="G1196" s="7"/>
      <c r="H1196" s="9"/>
      <c r="I1196" s="9"/>
      <c r="J1196" s="9"/>
      <c r="K1196" s="9"/>
      <c r="L1196" s="9"/>
      <c r="M1196" s="125"/>
      <c r="N1196" s="6"/>
      <c r="O1196" s="6"/>
      <c r="P1196" s="125"/>
      <c r="Q1196" s="7"/>
      <c r="R1196" s="14"/>
      <c r="S1196" s="14"/>
      <c r="Y1196" s="5"/>
    </row>
    <row r="1197" spans="1:25" ht="12.75" x14ac:dyDescent="0.25">
      <c r="A1197" s="8"/>
      <c r="B1197" s="119"/>
      <c r="C1197" s="5"/>
      <c r="D1197" s="122"/>
      <c r="E1197" s="280"/>
      <c r="F1197" s="7"/>
      <c r="G1197" s="7"/>
      <c r="H1197" s="9"/>
      <c r="I1197" s="9"/>
      <c r="J1197" s="9"/>
      <c r="K1197" s="9"/>
      <c r="L1197" s="9"/>
      <c r="M1197" s="125"/>
      <c r="N1197" s="6"/>
      <c r="O1197" s="6"/>
      <c r="P1197" s="125"/>
      <c r="Q1197" s="7"/>
      <c r="R1197" s="14"/>
      <c r="S1197" s="14"/>
      <c r="Y1197" s="5"/>
    </row>
    <row r="1198" spans="1:25" ht="12.75" x14ac:dyDescent="0.25">
      <c r="A1198" s="8"/>
      <c r="B1198" s="119"/>
      <c r="C1198" s="5"/>
      <c r="D1198" s="122"/>
      <c r="E1198" s="280"/>
      <c r="F1198" s="7"/>
      <c r="G1198" s="7"/>
      <c r="H1198" s="9"/>
      <c r="I1198" s="9"/>
      <c r="J1198" s="9"/>
      <c r="K1198" s="9"/>
      <c r="L1198" s="9"/>
      <c r="M1198" s="125"/>
      <c r="N1198" s="6"/>
      <c r="O1198" s="6"/>
      <c r="P1198" s="125"/>
      <c r="Q1198" s="7"/>
      <c r="R1198" s="14"/>
      <c r="S1198" s="14"/>
      <c r="Y1198" s="5"/>
    </row>
    <row r="1199" spans="1:25" ht="12.75" x14ac:dyDescent="0.25">
      <c r="A1199" s="8"/>
      <c r="B1199" s="119"/>
      <c r="C1199" s="5"/>
      <c r="D1199" s="122"/>
      <c r="E1199" s="280"/>
      <c r="F1199" s="7"/>
      <c r="G1199" s="7"/>
      <c r="H1199" s="9"/>
      <c r="I1199" s="9"/>
      <c r="J1199" s="9"/>
      <c r="K1199" s="9"/>
      <c r="L1199" s="9"/>
      <c r="M1199" s="125"/>
      <c r="N1199" s="6"/>
      <c r="O1199" s="6"/>
      <c r="P1199" s="125"/>
      <c r="Q1199" s="7"/>
      <c r="R1199" s="14"/>
      <c r="S1199" s="14"/>
      <c r="Y1199" s="5"/>
    </row>
    <row r="1200" spans="1:25" ht="12.75" x14ac:dyDescent="0.25">
      <c r="A1200" s="8"/>
      <c r="B1200" s="119"/>
      <c r="C1200" s="5"/>
      <c r="D1200" s="122"/>
      <c r="E1200" s="280"/>
      <c r="F1200" s="7"/>
      <c r="G1200" s="7"/>
      <c r="H1200" s="9"/>
      <c r="I1200" s="9"/>
      <c r="J1200" s="9"/>
      <c r="K1200" s="9"/>
      <c r="L1200" s="9"/>
      <c r="M1200" s="125"/>
      <c r="N1200" s="6"/>
      <c r="O1200" s="6"/>
      <c r="P1200" s="125"/>
      <c r="Q1200" s="7"/>
      <c r="R1200" s="14"/>
      <c r="S1200" s="14"/>
      <c r="Y1200" s="5"/>
    </row>
    <row r="1201" spans="1:25" ht="12.75" x14ac:dyDescent="0.25">
      <c r="A1201" s="8"/>
      <c r="B1201" s="119"/>
      <c r="C1201" s="5"/>
      <c r="D1201" s="122"/>
      <c r="E1201" s="280"/>
      <c r="F1201" s="7"/>
      <c r="G1201" s="7"/>
      <c r="H1201" s="9"/>
      <c r="I1201" s="9"/>
      <c r="J1201" s="9"/>
      <c r="K1201" s="9"/>
      <c r="L1201" s="9"/>
      <c r="M1201" s="125"/>
      <c r="N1201" s="6"/>
      <c r="O1201" s="6"/>
      <c r="P1201" s="125"/>
      <c r="Q1201" s="7"/>
      <c r="R1201" s="14"/>
      <c r="S1201" s="14"/>
      <c r="Y1201" s="5"/>
    </row>
    <row r="1202" spans="1:25" ht="12.75" x14ac:dyDescent="0.25">
      <c r="A1202" s="8"/>
      <c r="B1202" s="119"/>
      <c r="C1202" s="5"/>
      <c r="D1202" s="122"/>
      <c r="E1202" s="280"/>
      <c r="F1202" s="7"/>
      <c r="G1202" s="7"/>
      <c r="H1202" s="9"/>
      <c r="I1202" s="9"/>
      <c r="J1202" s="9"/>
      <c r="K1202" s="9"/>
      <c r="L1202" s="9"/>
      <c r="M1202" s="125"/>
      <c r="N1202" s="6"/>
      <c r="O1202" s="6"/>
      <c r="P1202" s="125"/>
      <c r="Q1202" s="7"/>
      <c r="R1202" s="14"/>
      <c r="S1202" s="14"/>
      <c r="Y1202" s="5"/>
    </row>
    <row r="1203" spans="1:25" ht="12.75" x14ac:dyDescent="0.25">
      <c r="A1203" s="8"/>
      <c r="B1203" s="119"/>
      <c r="C1203" s="5"/>
      <c r="D1203" s="122"/>
      <c r="E1203" s="280"/>
      <c r="F1203" s="7"/>
      <c r="G1203" s="7"/>
      <c r="H1203" s="9"/>
      <c r="I1203" s="9"/>
      <c r="J1203" s="9"/>
      <c r="K1203" s="9"/>
      <c r="L1203" s="9"/>
      <c r="M1203" s="125"/>
      <c r="N1203" s="6"/>
      <c r="O1203" s="6"/>
      <c r="P1203" s="125"/>
      <c r="Q1203" s="7"/>
      <c r="R1203" s="14"/>
      <c r="S1203" s="14"/>
      <c r="Y1203" s="5"/>
    </row>
    <row r="1204" spans="1:25" ht="12.75" x14ac:dyDescent="0.25">
      <c r="A1204" s="8"/>
      <c r="B1204" s="119"/>
      <c r="C1204" s="5"/>
      <c r="D1204" s="122"/>
      <c r="E1204" s="280"/>
      <c r="F1204" s="7"/>
      <c r="G1204" s="7"/>
      <c r="H1204" s="9"/>
      <c r="I1204" s="9"/>
      <c r="J1204" s="9"/>
      <c r="K1204" s="9"/>
      <c r="L1204" s="9"/>
      <c r="M1204" s="125"/>
      <c r="N1204" s="6"/>
      <c r="O1204" s="6"/>
      <c r="P1204" s="125"/>
      <c r="Q1204" s="7"/>
      <c r="R1204" s="14"/>
      <c r="S1204" s="14"/>
      <c r="Y1204" s="5"/>
    </row>
    <row r="1205" spans="1:25" ht="12.75" x14ac:dyDescent="0.25">
      <c r="A1205" s="8"/>
      <c r="B1205" s="119"/>
      <c r="C1205" s="5"/>
      <c r="D1205" s="122"/>
      <c r="E1205" s="280"/>
      <c r="F1205" s="7"/>
      <c r="G1205" s="7"/>
      <c r="H1205" s="9"/>
      <c r="I1205" s="9"/>
      <c r="J1205" s="9"/>
      <c r="K1205" s="9"/>
      <c r="L1205" s="9"/>
      <c r="M1205" s="125"/>
      <c r="N1205" s="6"/>
      <c r="O1205" s="6"/>
      <c r="P1205" s="125"/>
      <c r="Q1205" s="7"/>
      <c r="R1205" s="14"/>
      <c r="S1205" s="14"/>
      <c r="Y1205" s="5"/>
    </row>
    <row r="1206" spans="1:25" ht="12.75" x14ac:dyDescent="0.25">
      <c r="A1206" s="8"/>
      <c r="B1206" s="119"/>
      <c r="C1206" s="5"/>
      <c r="D1206" s="122"/>
      <c r="E1206" s="280"/>
      <c r="F1206" s="7"/>
      <c r="G1206" s="7"/>
      <c r="H1206" s="9"/>
      <c r="I1206" s="9"/>
      <c r="J1206" s="9"/>
      <c r="K1206" s="9"/>
      <c r="L1206" s="9"/>
      <c r="M1206" s="125"/>
      <c r="N1206" s="6"/>
      <c r="O1206" s="6"/>
      <c r="P1206" s="125"/>
      <c r="Q1206" s="7"/>
      <c r="R1206" s="14"/>
      <c r="S1206" s="14"/>
      <c r="Y1206" s="5"/>
    </row>
    <row r="1207" spans="1:25" ht="12.75" x14ac:dyDescent="0.25">
      <c r="A1207" s="8"/>
      <c r="B1207" s="119"/>
      <c r="C1207" s="5"/>
      <c r="D1207" s="122"/>
      <c r="E1207" s="280"/>
      <c r="F1207" s="7"/>
      <c r="G1207" s="7"/>
      <c r="H1207" s="9"/>
      <c r="I1207" s="9"/>
      <c r="J1207" s="9"/>
      <c r="K1207" s="9"/>
      <c r="L1207" s="9"/>
      <c r="M1207" s="125"/>
      <c r="N1207" s="6"/>
      <c r="O1207" s="6"/>
      <c r="P1207" s="125"/>
      <c r="Q1207" s="7"/>
      <c r="R1207" s="14"/>
      <c r="S1207" s="14"/>
      <c r="Y1207" s="5"/>
    </row>
    <row r="1208" spans="1:25" ht="12.75" x14ac:dyDescent="0.25">
      <c r="A1208" s="8"/>
      <c r="B1208" s="119"/>
      <c r="C1208" s="5"/>
      <c r="D1208" s="122"/>
      <c r="E1208" s="280"/>
      <c r="F1208" s="7"/>
      <c r="G1208" s="7"/>
      <c r="H1208" s="9"/>
      <c r="I1208" s="9"/>
      <c r="J1208" s="9"/>
      <c r="K1208" s="9"/>
      <c r="L1208" s="9"/>
      <c r="M1208" s="125"/>
      <c r="N1208" s="6"/>
      <c r="O1208" s="6"/>
      <c r="P1208" s="125"/>
      <c r="Q1208" s="7"/>
      <c r="R1208" s="14"/>
      <c r="S1208" s="14"/>
      <c r="Y1208" s="5"/>
    </row>
    <row r="1209" spans="1:25" x14ac:dyDescent="0.25">
      <c r="A1209" s="8"/>
      <c r="B1209" s="119"/>
      <c r="D1209" s="122"/>
      <c r="E1209" s="280"/>
      <c r="F1209" s="7"/>
      <c r="G1209" s="7"/>
      <c r="H1209" s="9"/>
      <c r="I1209" s="9"/>
      <c r="J1209" s="9"/>
      <c r="K1209" s="9"/>
      <c r="L1209" s="9"/>
      <c r="M1209" s="125"/>
      <c r="N1209" s="6"/>
      <c r="O1209" s="6"/>
      <c r="P1209" s="125"/>
      <c r="Q1209" s="7"/>
      <c r="R1209" s="14"/>
      <c r="S1209" s="14"/>
    </row>
    <row r="1210" spans="1:25" x14ac:dyDescent="0.25">
      <c r="A1210" s="8"/>
      <c r="B1210" s="119"/>
      <c r="D1210" s="122"/>
      <c r="E1210" s="280"/>
      <c r="F1210" s="7"/>
      <c r="G1210" s="7"/>
      <c r="H1210" s="9"/>
      <c r="I1210" s="9"/>
      <c r="J1210" s="9"/>
      <c r="K1210" s="9"/>
      <c r="L1210" s="9"/>
      <c r="M1210" s="125"/>
      <c r="N1210" s="6"/>
      <c r="O1210" s="6"/>
      <c r="P1210" s="125"/>
      <c r="Q1210" s="7"/>
      <c r="R1210" s="14"/>
      <c r="S1210" s="14"/>
    </row>
    <row r="1211" spans="1:25" x14ac:dyDescent="0.25">
      <c r="A1211" s="8"/>
      <c r="B1211" s="119"/>
      <c r="D1211" s="122"/>
      <c r="E1211" s="280"/>
      <c r="F1211" s="7"/>
      <c r="G1211" s="7"/>
      <c r="H1211" s="9"/>
      <c r="I1211" s="9"/>
      <c r="J1211" s="9"/>
      <c r="K1211" s="9"/>
      <c r="L1211" s="9"/>
      <c r="M1211" s="125"/>
      <c r="N1211" s="6"/>
      <c r="O1211" s="6"/>
      <c r="P1211" s="125"/>
      <c r="Q1211" s="7"/>
      <c r="R1211" s="14"/>
      <c r="S1211" s="14"/>
    </row>
    <row r="1212" spans="1:25" x14ac:dyDescent="0.25">
      <c r="A1212" s="8"/>
      <c r="B1212" s="119"/>
      <c r="D1212" s="122"/>
      <c r="E1212" s="280"/>
      <c r="F1212" s="7"/>
      <c r="G1212" s="7"/>
      <c r="H1212" s="9"/>
      <c r="I1212" s="9"/>
      <c r="J1212" s="9"/>
      <c r="K1212" s="9"/>
      <c r="L1212" s="9"/>
      <c r="M1212" s="125"/>
      <c r="N1212" s="6"/>
      <c r="O1212" s="6"/>
      <c r="P1212" s="125"/>
      <c r="Q1212" s="7"/>
      <c r="R1212" s="14"/>
      <c r="S1212" s="14"/>
    </row>
    <row r="1213" spans="1:25" x14ac:dyDescent="0.25">
      <c r="A1213" s="8"/>
      <c r="B1213" s="119"/>
      <c r="D1213" s="122"/>
      <c r="E1213" s="280"/>
      <c r="F1213" s="7"/>
      <c r="G1213" s="7"/>
      <c r="H1213" s="9"/>
      <c r="I1213" s="9"/>
      <c r="J1213" s="9"/>
      <c r="K1213" s="9"/>
      <c r="L1213" s="9"/>
      <c r="M1213" s="125"/>
      <c r="N1213" s="6"/>
      <c r="O1213" s="6"/>
      <c r="P1213" s="125"/>
      <c r="Q1213" s="7"/>
      <c r="R1213" s="14"/>
      <c r="S1213" s="14"/>
    </row>
    <row r="1214" spans="1:25" x14ac:dyDescent="0.25">
      <c r="A1214" s="8"/>
      <c r="B1214" s="119"/>
      <c r="D1214" s="122"/>
      <c r="E1214" s="280"/>
      <c r="F1214" s="7"/>
      <c r="G1214" s="7"/>
      <c r="H1214" s="9"/>
      <c r="I1214" s="9"/>
      <c r="J1214" s="9"/>
      <c r="K1214" s="9"/>
      <c r="L1214" s="9"/>
      <c r="M1214" s="125"/>
      <c r="N1214" s="6"/>
      <c r="O1214" s="6"/>
      <c r="P1214" s="125"/>
      <c r="Q1214" s="7"/>
      <c r="R1214" s="14"/>
      <c r="S1214" s="14"/>
    </row>
    <row r="1215" spans="1:25" x14ac:dyDescent="0.25">
      <c r="A1215" s="8"/>
      <c r="B1215" s="119"/>
      <c r="D1215" s="122"/>
      <c r="E1215" s="280"/>
      <c r="F1215" s="7"/>
      <c r="G1215" s="7"/>
      <c r="H1215" s="9"/>
      <c r="I1215" s="9"/>
      <c r="J1215" s="9"/>
      <c r="K1215" s="9"/>
      <c r="L1215" s="9"/>
      <c r="M1215" s="125"/>
      <c r="N1215" s="6"/>
      <c r="O1215" s="6"/>
      <c r="P1215" s="125"/>
      <c r="Q1215" s="7"/>
      <c r="R1215" s="14"/>
      <c r="S1215" s="14"/>
    </row>
    <row r="1216" spans="1:25" x14ac:dyDescent="0.25">
      <c r="A1216" s="8"/>
      <c r="B1216" s="119"/>
      <c r="D1216" s="122"/>
      <c r="E1216" s="280"/>
      <c r="F1216" s="7"/>
      <c r="G1216" s="7"/>
      <c r="H1216" s="9"/>
      <c r="I1216" s="9"/>
      <c r="J1216" s="9"/>
      <c r="K1216" s="9"/>
      <c r="L1216" s="9"/>
      <c r="M1216" s="125"/>
      <c r="N1216" s="6"/>
      <c r="O1216" s="6"/>
      <c r="P1216" s="125"/>
      <c r="Q1216" s="7"/>
      <c r="R1216" s="14"/>
      <c r="S1216" s="14"/>
    </row>
    <row r="1217" spans="1:19" x14ac:dyDescent="0.25">
      <c r="A1217" s="8"/>
      <c r="B1217" s="119"/>
      <c r="D1217" s="122"/>
      <c r="E1217" s="280"/>
      <c r="F1217" s="7"/>
      <c r="G1217" s="7"/>
      <c r="H1217" s="9"/>
      <c r="I1217" s="9"/>
      <c r="J1217" s="9"/>
      <c r="K1217" s="9"/>
      <c r="L1217" s="9"/>
      <c r="M1217" s="125"/>
      <c r="N1217" s="6"/>
      <c r="O1217" s="6"/>
      <c r="P1217" s="125"/>
      <c r="Q1217" s="7"/>
      <c r="R1217" s="14"/>
      <c r="S1217" s="14"/>
    </row>
    <row r="1218" spans="1:19" x14ac:dyDescent="0.25">
      <c r="A1218" s="8"/>
      <c r="B1218" s="119"/>
      <c r="D1218" s="122"/>
      <c r="E1218" s="280"/>
      <c r="F1218" s="7"/>
      <c r="G1218" s="7"/>
      <c r="H1218" s="9"/>
      <c r="I1218" s="9"/>
      <c r="J1218" s="9"/>
      <c r="K1218" s="9"/>
      <c r="L1218" s="9"/>
      <c r="M1218" s="125"/>
      <c r="N1218" s="6"/>
      <c r="O1218" s="6"/>
      <c r="P1218" s="125"/>
      <c r="Q1218" s="7"/>
      <c r="R1218" s="14"/>
      <c r="S1218" s="14"/>
    </row>
    <row r="1219" spans="1:19" x14ac:dyDescent="0.25">
      <c r="A1219" s="8"/>
      <c r="B1219" s="119"/>
      <c r="D1219" s="122"/>
      <c r="E1219" s="280"/>
      <c r="F1219" s="7"/>
      <c r="G1219" s="7"/>
      <c r="H1219" s="9"/>
      <c r="I1219" s="9"/>
      <c r="J1219" s="9"/>
      <c r="K1219" s="9"/>
      <c r="L1219" s="9"/>
      <c r="M1219" s="125"/>
      <c r="N1219" s="6"/>
      <c r="O1219" s="6"/>
      <c r="P1219" s="125"/>
      <c r="Q1219" s="7"/>
      <c r="R1219" s="14"/>
      <c r="S1219" s="14"/>
    </row>
    <row r="1220" spans="1:19" x14ac:dyDescent="0.25">
      <c r="A1220" s="8"/>
      <c r="B1220" s="119"/>
      <c r="D1220" s="122"/>
      <c r="E1220" s="280"/>
      <c r="F1220" s="7"/>
      <c r="G1220" s="7"/>
      <c r="H1220" s="9"/>
      <c r="I1220" s="9"/>
      <c r="J1220" s="9"/>
      <c r="K1220" s="9"/>
      <c r="L1220" s="9"/>
      <c r="M1220" s="125"/>
      <c r="N1220" s="6"/>
      <c r="O1220" s="6"/>
      <c r="P1220" s="125"/>
      <c r="Q1220" s="7"/>
      <c r="R1220" s="14"/>
      <c r="S1220" s="14"/>
    </row>
    <row r="1221" spans="1:19" x14ac:dyDescent="0.25">
      <c r="A1221" s="8"/>
      <c r="B1221" s="119"/>
      <c r="D1221" s="122"/>
      <c r="E1221" s="280"/>
      <c r="F1221" s="7"/>
      <c r="G1221" s="7"/>
      <c r="H1221" s="9"/>
      <c r="I1221" s="9"/>
      <c r="J1221" s="9"/>
      <c r="K1221" s="9"/>
      <c r="L1221" s="9"/>
      <c r="M1221" s="125"/>
      <c r="N1221" s="6"/>
      <c r="O1221" s="6"/>
      <c r="P1221" s="125"/>
      <c r="Q1221" s="7"/>
      <c r="R1221" s="14"/>
      <c r="S1221" s="14"/>
    </row>
    <row r="1222" spans="1:19" x14ac:dyDescent="0.25">
      <c r="A1222" s="8"/>
      <c r="B1222" s="119"/>
      <c r="D1222" s="122"/>
      <c r="E1222" s="280"/>
      <c r="F1222" s="7"/>
      <c r="G1222" s="7"/>
      <c r="H1222" s="9"/>
      <c r="I1222" s="9"/>
      <c r="J1222" s="9"/>
      <c r="K1222" s="9"/>
      <c r="L1222" s="9"/>
      <c r="M1222" s="125"/>
      <c r="N1222" s="6"/>
      <c r="O1222" s="6"/>
      <c r="P1222" s="125"/>
      <c r="Q1222" s="7"/>
      <c r="R1222" s="14"/>
      <c r="S1222" s="14"/>
    </row>
    <row r="1223" spans="1:19" x14ac:dyDescent="0.25">
      <c r="A1223" s="8"/>
      <c r="B1223" s="119"/>
      <c r="D1223" s="122"/>
      <c r="E1223" s="280"/>
      <c r="F1223" s="7"/>
      <c r="G1223" s="7"/>
      <c r="H1223" s="9"/>
      <c r="I1223" s="9"/>
      <c r="J1223" s="9"/>
      <c r="K1223" s="9"/>
      <c r="L1223" s="9"/>
      <c r="M1223" s="125"/>
      <c r="N1223" s="6"/>
      <c r="O1223" s="6"/>
      <c r="P1223" s="125"/>
      <c r="Q1223" s="7"/>
      <c r="R1223" s="14"/>
      <c r="S1223" s="14"/>
    </row>
    <row r="1224" spans="1:19" x14ac:dyDescent="0.25">
      <c r="A1224" s="8"/>
      <c r="B1224" s="119"/>
      <c r="D1224" s="122"/>
      <c r="E1224" s="280"/>
      <c r="F1224" s="7"/>
      <c r="G1224" s="7"/>
      <c r="H1224" s="9"/>
      <c r="I1224" s="9"/>
      <c r="J1224" s="9"/>
      <c r="K1224" s="9"/>
      <c r="L1224" s="9"/>
      <c r="M1224" s="125"/>
      <c r="N1224" s="6"/>
      <c r="O1224" s="6"/>
      <c r="P1224" s="125"/>
      <c r="Q1224" s="7"/>
      <c r="R1224" s="14"/>
      <c r="S1224" s="14"/>
    </row>
    <row r="1225" spans="1:19" x14ac:dyDescent="0.25">
      <c r="A1225" s="8"/>
      <c r="B1225" s="119"/>
      <c r="D1225" s="122"/>
      <c r="E1225" s="280"/>
      <c r="F1225" s="7"/>
      <c r="G1225" s="7"/>
      <c r="H1225" s="9"/>
      <c r="I1225" s="9"/>
      <c r="J1225" s="9"/>
      <c r="K1225" s="9"/>
      <c r="L1225" s="9"/>
      <c r="M1225" s="125"/>
      <c r="N1225" s="6"/>
      <c r="O1225" s="6"/>
      <c r="P1225" s="125"/>
      <c r="Q1225" s="7"/>
      <c r="R1225" s="14"/>
      <c r="S1225" s="14"/>
    </row>
    <row r="1226" spans="1:19" x14ac:dyDescent="0.25">
      <c r="A1226" s="8"/>
      <c r="B1226" s="119"/>
      <c r="D1226" s="122"/>
      <c r="E1226" s="280"/>
      <c r="F1226" s="7"/>
      <c r="G1226" s="7"/>
      <c r="H1226" s="9"/>
      <c r="I1226" s="9"/>
      <c r="J1226" s="9"/>
      <c r="K1226" s="9"/>
      <c r="L1226" s="9"/>
      <c r="M1226" s="125"/>
      <c r="N1226" s="6"/>
      <c r="O1226" s="6"/>
      <c r="P1226" s="125"/>
      <c r="Q1226" s="7"/>
      <c r="R1226" s="14"/>
      <c r="S1226" s="14"/>
    </row>
    <row r="1227" spans="1:19" x14ac:dyDescent="0.25">
      <c r="A1227" s="8"/>
      <c r="B1227" s="119"/>
      <c r="D1227" s="122"/>
      <c r="E1227" s="280"/>
      <c r="F1227" s="7"/>
      <c r="G1227" s="7"/>
      <c r="H1227" s="9"/>
      <c r="I1227" s="9"/>
      <c r="J1227" s="9"/>
      <c r="K1227" s="9"/>
      <c r="L1227" s="9"/>
      <c r="M1227" s="125"/>
      <c r="N1227" s="6"/>
      <c r="O1227" s="6"/>
      <c r="P1227" s="125"/>
      <c r="Q1227" s="7"/>
      <c r="R1227" s="14"/>
      <c r="S1227" s="14"/>
    </row>
    <row r="1228" spans="1:19" x14ac:dyDescent="0.25">
      <c r="A1228" s="8"/>
      <c r="B1228" s="119"/>
      <c r="D1228" s="122"/>
      <c r="E1228" s="280"/>
      <c r="F1228" s="7"/>
      <c r="G1228" s="7"/>
      <c r="H1228" s="9"/>
      <c r="I1228" s="9"/>
      <c r="J1228" s="9"/>
      <c r="K1228" s="9"/>
      <c r="L1228" s="9"/>
      <c r="M1228" s="125"/>
      <c r="N1228" s="6"/>
      <c r="O1228" s="6"/>
      <c r="P1228" s="125"/>
      <c r="Q1228" s="7"/>
      <c r="R1228" s="14"/>
      <c r="S1228" s="14"/>
    </row>
    <row r="1229" spans="1:19" x14ac:dyDescent="0.25">
      <c r="A1229" s="8"/>
      <c r="B1229" s="119"/>
      <c r="D1229" s="122"/>
      <c r="E1229" s="280"/>
      <c r="F1229" s="7"/>
      <c r="G1229" s="7"/>
      <c r="H1229" s="9"/>
      <c r="I1229" s="9"/>
      <c r="J1229" s="9"/>
      <c r="K1229" s="9"/>
      <c r="L1229" s="9"/>
      <c r="M1229" s="125"/>
      <c r="N1229" s="6"/>
      <c r="O1229" s="6"/>
      <c r="P1229" s="125"/>
      <c r="Q1229" s="7"/>
      <c r="R1229" s="14"/>
      <c r="S1229" s="14"/>
    </row>
    <row r="1230" spans="1:19" x14ac:dyDescent="0.25">
      <c r="A1230" s="8"/>
      <c r="B1230" s="119"/>
      <c r="D1230" s="122"/>
      <c r="E1230" s="280"/>
      <c r="F1230" s="7"/>
      <c r="G1230" s="7"/>
      <c r="H1230" s="9"/>
      <c r="I1230" s="9"/>
      <c r="J1230" s="9"/>
      <c r="K1230" s="9"/>
      <c r="L1230" s="9"/>
      <c r="M1230" s="125"/>
      <c r="N1230" s="6"/>
      <c r="O1230" s="6"/>
      <c r="P1230" s="125"/>
      <c r="Q1230" s="7"/>
      <c r="R1230" s="14"/>
      <c r="S1230" s="14"/>
    </row>
    <row r="1231" spans="1:19" x14ac:dyDescent="0.25">
      <c r="A1231" s="8"/>
      <c r="B1231" s="119"/>
      <c r="D1231" s="122"/>
      <c r="E1231" s="280"/>
      <c r="F1231" s="7"/>
      <c r="G1231" s="7"/>
      <c r="H1231" s="9"/>
      <c r="I1231" s="9"/>
      <c r="J1231" s="9"/>
      <c r="K1231" s="9"/>
      <c r="L1231" s="9"/>
      <c r="M1231" s="125"/>
      <c r="N1231" s="6"/>
      <c r="O1231" s="6"/>
      <c r="P1231" s="125"/>
      <c r="Q1231" s="7"/>
      <c r="R1231" s="14"/>
      <c r="S1231" s="14"/>
    </row>
    <row r="1232" spans="1:19" x14ac:dyDescent="0.25">
      <c r="A1232" s="8"/>
      <c r="B1232" s="119"/>
      <c r="D1232" s="122"/>
      <c r="E1232" s="280"/>
      <c r="F1232" s="7"/>
      <c r="G1232" s="7"/>
      <c r="H1232" s="9"/>
      <c r="I1232" s="9"/>
      <c r="J1232" s="9"/>
      <c r="K1232" s="9"/>
      <c r="L1232" s="9"/>
      <c r="M1232" s="125"/>
      <c r="N1232" s="6"/>
      <c r="O1232" s="6"/>
      <c r="P1232" s="125"/>
      <c r="Q1232" s="7"/>
      <c r="R1232" s="14"/>
      <c r="S1232" s="14"/>
    </row>
    <row r="1233" spans="1:19" x14ac:dyDescent="0.25">
      <c r="A1233" s="8"/>
      <c r="B1233" s="119"/>
      <c r="D1233" s="122"/>
      <c r="E1233" s="280"/>
      <c r="F1233" s="7"/>
      <c r="G1233" s="7"/>
      <c r="H1233" s="9"/>
      <c r="I1233" s="9"/>
      <c r="J1233" s="9"/>
      <c r="K1233" s="9"/>
      <c r="L1233" s="9"/>
      <c r="M1233" s="125"/>
      <c r="N1233" s="6"/>
      <c r="O1233" s="6"/>
      <c r="P1233" s="125"/>
      <c r="Q1233" s="7"/>
      <c r="R1233" s="14"/>
      <c r="S1233" s="14"/>
    </row>
    <row r="1234" spans="1:19" x14ac:dyDescent="0.25">
      <c r="A1234" s="8"/>
      <c r="B1234" s="119"/>
      <c r="D1234" s="122"/>
      <c r="E1234" s="280"/>
      <c r="F1234" s="7"/>
      <c r="G1234" s="7"/>
      <c r="H1234" s="9"/>
      <c r="I1234" s="9"/>
      <c r="J1234" s="9"/>
      <c r="K1234" s="9"/>
      <c r="L1234" s="9"/>
      <c r="M1234" s="125"/>
      <c r="N1234" s="6"/>
      <c r="O1234" s="6"/>
      <c r="P1234" s="125"/>
      <c r="Q1234" s="7"/>
      <c r="R1234" s="14"/>
      <c r="S1234" s="14"/>
    </row>
    <row r="1235" spans="1:19" x14ac:dyDescent="0.25">
      <c r="A1235" s="8"/>
      <c r="B1235" s="119"/>
      <c r="D1235" s="122"/>
      <c r="E1235" s="280"/>
      <c r="F1235" s="7"/>
      <c r="G1235" s="7"/>
      <c r="H1235" s="9"/>
      <c r="I1235" s="9"/>
      <c r="J1235" s="9"/>
      <c r="K1235" s="9"/>
      <c r="L1235" s="9"/>
      <c r="M1235" s="125"/>
      <c r="N1235" s="6"/>
      <c r="O1235" s="6"/>
      <c r="P1235" s="125"/>
      <c r="Q1235" s="7"/>
      <c r="R1235" s="14"/>
      <c r="S1235" s="14"/>
    </row>
    <row r="1236" spans="1:19" x14ac:dyDescent="0.25">
      <c r="A1236" s="8"/>
      <c r="B1236" s="119"/>
      <c r="D1236" s="122"/>
      <c r="E1236" s="280"/>
      <c r="F1236" s="7"/>
      <c r="G1236" s="7"/>
      <c r="H1236" s="9"/>
      <c r="I1236" s="9"/>
      <c r="J1236" s="9"/>
      <c r="K1236" s="9"/>
      <c r="L1236" s="9"/>
      <c r="M1236" s="125"/>
      <c r="N1236" s="6"/>
      <c r="O1236" s="6"/>
      <c r="P1236" s="125"/>
      <c r="Q1236" s="7"/>
      <c r="R1236" s="14"/>
      <c r="S1236" s="14"/>
    </row>
    <row r="1237" spans="1:19" x14ac:dyDescent="0.25">
      <c r="A1237" s="8"/>
      <c r="B1237" s="119"/>
      <c r="D1237" s="122"/>
      <c r="E1237" s="280"/>
      <c r="F1237" s="7"/>
      <c r="G1237" s="7"/>
      <c r="H1237" s="9"/>
      <c r="I1237" s="9"/>
      <c r="J1237" s="9"/>
      <c r="K1237" s="9"/>
      <c r="L1237" s="9"/>
      <c r="M1237" s="125"/>
      <c r="N1237" s="6"/>
      <c r="O1237" s="6"/>
      <c r="P1237" s="125"/>
      <c r="Q1237" s="7"/>
      <c r="R1237" s="14"/>
      <c r="S1237" s="14"/>
    </row>
    <row r="1238" spans="1:19" x14ac:dyDescent="0.25">
      <c r="A1238" s="8"/>
      <c r="B1238" s="119"/>
      <c r="D1238" s="122"/>
      <c r="E1238" s="280"/>
      <c r="F1238" s="7"/>
      <c r="G1238" s="7"/>
      <c r="H1238" s="9"/>
      <c r="I1238" s="9"/>
      <c r="J1238" s="9"/>
      <c r="K1238" s="9"/>
      <c r="L1238" s="9"/>
      <c r="M1238" s="125"/>
      <c r="N1238" s="6"/>
      <c r="O1238" s="6"/>
      <c r="P1238" s="125"/>
      <c r="Q1238" s="7"/>
      <c r="R1238" s="14"/>
      <c r="S1238" s="14"/>
    </row>
    <row r="1239" spans="1:19" x14ac:dyDescent="0.25">
      <c r="A1239" s="8"/>
      <c r="B1239" s="119"/>
      <c r="D1239" s="122"/>
      <c r="E1239" s="280"/>
      <c r="F1239" s="7"/>
      <c r="G1239" s="7"/>
      <c r="H1239" s="9"/>
      <c r="I1239" s="9"/>
      <c r="J1239" s="9"/>
      <c r="K1239" s="9"/>
      <c r="L1239" s="9"/>
      <c r="M1239" s="125"/>
      <c r="N1239" s="6"/>
      <c r="O1239" s="6"/>
      <c r="P1239" s="125"/>
      <c r="Q1239" s="7"/>
      <c r="R1239" s="14"/>
      <c r="S1239" s="14"/>
    </row>
    <row r="1240" spans="1:19" x14ac:dyDescent="0.25">
      <c r="A1240" s="8"/>
      <c r="B1240" s="119"/>
      <c r="D1240" s="122"/>
      <c r="E1240" s="280"/>
      <c r="F1240" s="7"/>
      <c r="G1240" s="7"/>
      <c r="H1240" s="9"/>
      <c r="I1240" s="9"/>
      <c r="J1240" s="9"/>
      <c r="K1240" s="9"/>
      <c r="L1240" s="9"/>
      <c r="M1240" s="125"/>
      <c r="N1240" s="6"/>
      <c r="O1240" s="6"/>
      <c r="P1240" s="125"/>
      <c r="Q1240" s="7"/>
      <c r="R1240" s="14"/>
      <c r="S1240" s="14"/>
    </row>
    <row r="1241" spans="1:19" x14ac:dyDescent="0.25">
      <c r="A1241" s="8"/>
      <c r="B1241" s="119"/>
      <c r="D1241" s="122"/>
      <c r="E1241" s="280"/>
      <c r="F1241" s="7"/>
      <c r="G1241" s="7"/>
      <c r="H1241" s="9"/>
      <c r="I1241" s="9"/>
      <c r="J1241" s="9"/>
      <c r="K1241" s="9"/>
      <c r="L1241" s="9"/>
      <c r="M1241" s="125"/>
      <c r="N1241" s="6"/>
      <c r="O1241" s="6"/>
      <c r="P1241" s="125"/>
      <c r="Q1241" s="7"/>
      <c r="R1241" s="14"/>
      <c r="S1241" s="14"/>
    </row>
    <row r="1242" spans="1:19" x14ac:dyDescent="0.25">
      <c r="A1242" s="8"/>
      <c r="B1242" s="119"/>
      <c r="D1242" s="122"/>
      <c r="E1242" s="280"/>
      <c r="F1242" s="7"/>
      <c r="G1242" s="7"/>
      <c r="H1242" s="9"/>
      <c r="I1242" s="9"/>
      <c r="J1242" s="9"/>
      <c r="K1242" s="9"/>
      <c r="L1242" s="9"/>
      <c r="M1242" s="125"/>
      <c r="N1242" s="6"/>
      <c r="O1242" s="6"/>
      <c r="P1242" s="125"/>
      <c r="Q1242" s="7"/>
      <c r="R1242" s="14"/>
      <c r="S1242" s="14"/>
    </row>
    <row r="1243" spans="1:19" x14ac:dyDescent="0.25">
      <c r="A1243" s="8"/>
      <c r="B1243" s="119"/>
      <c r="D1243" s="122"/>
      <c r="E1243" s="280"/>
      <c r="F1243" s="7"/>
      <c r="G1243" s="7"/>
      <c r="H1243" s="9"/>
      <c r="I1243" s="9"/>
      <c r="J1243" s="9"/>
      <c r="K1243" s="9"/>
      <c r="L1243" s="9"/>
      <c r="M1243" s="125"/>
      <c r="N1243" s="6"/>
      <c r="O1243" s="6"/>
      <c r="P1243" s="125"/>
      <c r="Q1243" s="7"/>
      <c r="R1243" s="14"/>
      <c r="S1243" s="14"/>
    </row>
    <row r="1244" spans="1:19" x14ac:dyDescent="0.25">
      <c r="A1244" s="8"/>
      <c r="B1244" s="119"/>
      <c r="D1244" s="122"/>
      <c r="E1244" s="280"/>
      <c r="F1244" s="7"/>
      <c r="G1244" s="7"/>
      <c r="H1244" s="9"/>
      <c r="I1244" s="9"/>
      <c r="J1244" s="9"/>
      <c r="K1244" s="9"/>
      <c r="L1244" s="9"/>
      <c r="M1244" s="125"/>
      <c r="N1244" s="6"/>
      <c r="O1244" s="6"/>
      <c r="P1244" s="125"/>
      <c r="Q1244" s="7"/>
      <c r="R1244" s="14"/>
      <c r="S1244" s="14"/>
    </row>
    <row r="1245" spans="1:19" x14ac:dyDescent="0.25">
      <c r="A1245" s="8"/>
      <c r="B1245" s="119"/>
      <c r="D1245" s="122"/>
      <c r="E1245" s="280"/>
      <c r="F1245" s="7"/>
      <c r="G1245" s="7"/>
      <c r="H1245" s="9"/>
      <c r="I1245" s="9"/>
      <c r="J1245" s="9"/>
      <c r="K1245" s="9"/>
      <c r="L1245" s="9"/>
      <c r="M1245" s="125"/>
      <c r="N1245" s="6"/>
      <c r="O1245" s="6"/>
      <c r="P1245" s="125"/>
      <c r="Q1245" s="7"/>
      <c r="R1245" s="14"/>
      <c r="S1245" s="14"/>
    </row>
    <row r="1246" spans="1:19" x14ac:dyDescent="0.25">
      <c r="A1246" s="8"/>
      <c r="B1246" s="119"/>
      <c r="D1246" s="122"/>
      <c r="E1246" s="280"/>
      <c r="F1246" s="7"/>
      <c r="G1246" s="7"/>
      <c r="H1246" s="9"/>
      <c r="I1246" s="9"/>
      <c r="J1246" s="9"/>
      <c r="K1246" s="9"/>
      <c r="L1246" s="9"/>
      <c r="M1246" s="125"/>
      <c r="N1246" s="6"/>
      <c r="O1246" s="6"/>
      <c r="P1246" s="125"/>
      <c r="Q1246" s="7"/>
      <c r="R1246" s="14"/>
      <c r="S1246" s="14"/>
    </row>
    <row r="1247" spans="1:19" x14ac:dyDescent="0.25">
      <c r="A1247" s="8"/>
      <c r="B1247" s="119"/>
      <c r="D1247" s="122"/>
      <c r="E1247" s="280"/>
      <c r="F1247" s="7"/>
      <c r="G1247" s="7"/>
      <c r="H1247" s="9"/>
      <c r="I1247" s="9"/>
      <c r="J1247" s="9"/>
      <c r="K1247" s="9"/>
      <c r="L1247" s="9"/>
      <c r="M1247" s="125"/>
      <c r="N1247" s="6"/>
      <c r="O1247" s="6"/>
      <c r="P1247" s="125"/>
      <c r="Q1247" s="7"/>
      <c r="R1247" s="14"/>
      <c r="S1247" s="14"/>
    </row>
    <row r="1248" spans="1:19" x14ac:dyDescent="0.25">
      <c r="A1248" s="8"/>
      <c r="B1248" s="119"/>
      <c r="D1248" s="122"/>
      <c r="E1248" s="280"/>
      <c r="F1248" s="7"/>
      <c r="G1248" s="7"/>
      <c r="H1248" s="9"/>
      <c r="I1248" s="9"/>
      <c r="J1248" s="9"/>
      <c r="K1248" s="9"/>
      <c r="L1248" s="9"/>
      <c r="M1248" s="125"/>
      <c r="N1248" s="6"/>
      <c r="O1248" s="6"/>
      <c r="P1248" s="125"/>
      <c r="Q1248" s="7"/>
      <c r="R1248" s="14"/>
      <c r="S1248" s="14"/>
    </row>
    <row r="1249" spans="1:19" x14ac:dyDescent="0.25">
      <c r="A1249" s="8"/>
      <c r="B1249" s="119"/>
      <c r="D1249" s="122"/>
      <c r="E1249" s="280"/>
      <c r="F1249" s="7"/>
      <c r="G1249" s="7"/>
      <c r="H1249" s="9"/>
      <c r="I1249" s="9"/>
      <c r="J1249" s="9"/>
      <c r="K1249" s="9"/>
      <c r="L1249" s="9"/>
      <c r="M1249" s="125"/>
      <c r="N1249" s="6"/>
      <c r="O1249" s="6"/>
      <c r="P1249" s="125"/>
      <c r="Q1249" s="7"/>
      <c r="R1249" s="14"/>
      <c r="S1249" s="14"/>
    </row>
    <row r="1250" spans="1:19" x14ac:dyDescent="0.25">
      <c r="A1250" s="8"/>
      <c r="B1250" s="119"/>
      <c r="D1250" s="122"/>
      <c r="E1250" s="280"/>
      <c r="F1250" s="7"/>
      <c r="G1250" s="7"/>
      <c r="H1250" s="9"/>
      <c r="I1250" s="9"/>
      <c r="J1250" s="9"/>
      <c r="K1250" s="9"/>
      <c r="L1250" s="9"/>
      <c r="M1250" s="125"/>
      <c r="N1250" s="6"/>
      <c r="O1250" s="6"/>
      <c r="P1250" s="125"/>
      <c r="Q1250" s="7"/>
      <c r="R1250" s="14"/>
      <c r="S1250" s="14"/>
    </row>
    <row r="1251" spans="1:19" x14ac:dyDescent="0.25">
      <c r="A1251" s="8"/>
      <c r="B1251" s="119"/>
      <c r="D1251" s="122"/>
      <c r="E1251" s="280"/>
      <c r="F1251" s="7"/>
      <c r="G1251" s="7"/>
      <c r="H1251" s="9"/>
      <c r="I1251" s="9"/>
      <c r="J1251" s="9"/>
      <c r="K1251" s="9"/>
      <c r="L1251" s="9"/>
      <c r="M1251" s="125"/>
      <c r="N1251" s="6"/>
      <c r="O1251" s="6"/>
      <c r="P1251" s="125"/>
      <c r="Q1251" s="7"/>
      <c r="R1251" s="14"/>
      <c r="S1251" s="14"/>
    </row>
    <row r="1252" spans="1:19" x14ac:dyDescent="0.25">
      <c r="A1252" s="8"/>
      <c r="B1252" s="119"/>
      <c r="D1252" s="122"/>
      <c r="E1252" s="280"/>
      <c r="F1252" s="7"/>
      <c r="G1252" s="7"/>
      <c r="H1252" s="9"/>
      <c r="I1252" s="9"/>
      <c r="J1252" s="9"/>
      <c r="K1252" s="9"/>
      <c r="L1252" s="9"/>
      <c r="M1252" s="125"/>
      <c r="N1252" s="6"/>
      <c r="O1252" s="6"/>
      <c r="P1252" s="125"/>
      <c r="Q1252" s="7"/>
      <c r="R1252" s="14"/>
      <c r="S1252" s="14"/>
    </row>
    <row r="1253" spans="1:19" x14ac:dyDescent="0.25">
      <c r="A1253" s="8"/>
      <c r="B1253" s="119"/>
      <c r="D1253" s="122"/>
      <c r="E1253" s="280"/>
      <c r="F1253" s="7"/>
      <c r="G1253" s="7"/>
      <c r="H1253" s="9"/>
      <c r="I1253" s="9"/>
      <c r="J1253" s="9"/>
      <c r="K1253" s="9"/>
      <c r="L1253" s="9"/>
      <c r="M1253" s="125"/>
      <c r="N1253" s="6"/>
      <c r="O1253" s="6"/>
      <c r="P1253" s="125"/>
      <c r="Q1253" s="7"/>
      <c r="R1253" s="14"/>
      <c r="S1253" s="14"/>
    </row>
    <row r="1254" spans="1:19" x14ac:dyDescent="0.25">
      <c r="A1254" s="8"/>
      <c r="B1254" s="119"/>
      <c r="D1254" s="122"/>
      <c r="E1254" s="280"/>
      <c r="F1254" s="7"/>
      <c r="G1254" s="7"/>
      <c r="H1254" s="9"/>
      <c r="I1254" s="9"/>
      <c r="J1254" s="9"/>
      <c r="K1254" s="9"/>
      <c r="L1254" s="9"/>
      <c r="M1254" s="125"/>
      <c r="N1254" s="6"/>
      <c r="O1254" s="6"/>
      <c r="P1254" s="125"/>
      <c r="Q1254" s="7"/>
      <c r="R1254" s="14"/>
      <c r="S1254" s="14"/>
    </row>
    <row r="1255" spans="1:19" x14ac:dyDescent="0.25">
      <c r="A1255" s="8"/>
      <c r="B1255" s="119"/>
      <c r="D1255" s="122"/>
      <c r="E1255" s="280"/>
      <c r="F1255" s="7"/>
      <c r="G1255" s="7"/>
      <c r="H1255" s="9"/>
      <c r="I1255" s="9"/>
      <c r="J1255" s="9"/>
      <c r="K1255" s="9"/>
      <c r="L1255" s="9"/>
      <c r="M1255" s="125"/>
      <c r="N1255" s="6"/>
      <c r="O1255" s="6"/>
      <c r="P1255" s="125"/>
      <c r="Q1255" s="7"/>
      <c r="R1255" s="14"/>
      <c r="S1255" s="14"/>
    </row>
    <row r="1256" spans="1:19" x14ac:dyDescent="0.25">
      <c r="A1256" s="8"/>
      <c r="B1256" s="119"/>
      <c r="D1256" s="122"/>
      <c r="E1256" s="280"/>
      <c r="F1256" s="7"/>
      <c r="G1256" s="7"/>
      <c r="H1256" s="9"/>
      <c r="I1256" s="9"/>
      <c r="J1256" s="9"/>
      <c r="K1256" s="9"/>
      <c r="L1256" s="9"/>
      <c r="M1256" s="125"/>
      <c r="N1256" s="6"/>
      <c r="O1256" s="6"/>
      <c r="P1256" s="125"/>
      <c r="Q1256" s="7"/>
      <c r="R1256" s="14"/>
      <c r="S1256" s="14"/>
    </row>
    <row r="1257" spans="1:19" x14ac:dyDescent="0.25">
      <c r="A1257" s="8"/>
      <c r="B1257" s="119"/>
      <c r="D1257" s="122"/>
      <c r="E1257" s="280"/>
      <c r="F1257" s="7"/>
      <c r="G1257" s="7"/>
      <c r="H1257" s="9"/>
      <c r="I1257" s="9"/>
      <c r="J1257" s="9"/>
      <c r="K1257" s="9"/>
      <c r="L1257" s="9"/>
      <c r="M1257" s="125"/>
      <c r="N1257" s="6"/>
      <c r="O1257" s="6"/>
      <c r="P1257" s="125"/>
      <c r="Q1257" s="7"/>
      <c r="R1257" s="14"/>
      <c r="S1257" s="14"/>
    </row>
    <row r="1258" spans="1:19" x14ac:dyDescent="0.25">
      <c r="A1258" s="8"/>
      <c r="B1258" s="119"/>
      <c r="D1258" s="122"/>
      <c r="E1258" s="280"/>
      <c r="F1258" s="7"/>
      <c r="G1258" s="7"/>
      <c r="H1258" s="9"/>
      <c r="I1258" s="9"/>
      <c r="J1258" s="9"/>
      <c r="K1258" s="9"/>
      <c r="L1258" s="9"/>
      <c r="M1258" s="125"/>
      <c r="N1258" s="6"/>
      <c r="O1258" s="6"/>
      <c r="P1258" s="125"/>
      <c r="Q1258" s="7"/>
      <c r="R1258" s="14"/>
      <c r="S1258" s="14"/>
    </row>
    <row r="1259" spans="1:19" x14ac:dyDescent="0.25">
      <c r="A1259" s="8"/>
      <c r="B1259" s="119"/>
      <c r="D1259" s="122"/>
      <c r="E1259" s="280"/>
      <c r="F1259" s="7"/>
      <c r="G1259" s="7"/>
      <c r="H1259" s="9"/>
      <c r="I1259" s="9"/>
      <c r="J1259" s="9"/>
      <c r="K1259" s="9"/>
      <c r="L1259" s="9"/>
      <c r="M1259" s="125"/>
      <c r="N1259" s="6"/>
      <c r="O1259" s="6"/>
      <c r="P1259" s="125"/>
      <c r="Q1259" s="7"/>
      <c r="R1259" s="14"/>
      <c r="S1259" s="14"/>
    </row>
    <row r="1260" spans="1:19" x14ac:dyDescent="0.25">
      <c r="A1260" s="8"/>
      <c r="B1260" s="119"/>
      <c r="D1260" s="122"/>
      <c r="E1260" s="280"/>
      <c r="F1260" s="7"/>
      <c r="G1260" s="7"/>
      <c r="H1260" s="9"/>
      <c r="I1260" s="9"/>
      <c r="J1260" s="9"/>
      <c r="K1260" s="9"/>
      <c r="L1260" s="9"/>
      <c r="M1260" s="125"/>
      <c r="N1260" s="6"/>
      <c r="O1260" s="6"/>
      <c r="P1260" s="125"/>
      <c r="Q1260" s="7"/>
      <c r="R1260" s="14"/>
      <c r="S1260" s="14"/>
    </row>
    <row r="1261" spans="1:19" x14ac:dyDescent="0.25">
      <c r="A1261" s="8"/>
      <c r="B1261" s="119"/>
      <c r="D1261" s="122"/>
      <c r="E1261" s="280"/>
      <c r="F1261" s="7"/>
      <c r="G1261" s="7"/>
      <c r="H1261" s="9"/>
      <c r="I1261" s="9"/>
      <c r="J1261" s="9"/>
      <c r="K1261" s="9"/>
      <c r="L1261" s="9"/>
      <c r="M1261" s="125"/>
      <c r="N1261" s="6"/>
      <c r="O1261" s="6"/>
      <c r="P1261" s="125"/>
      <c r="Q1261" s="7"/>
      <c r="R1261" s="14"/>
      <c r="S1261" s="14"/>
    </row>
    <row r="1262" spans="1:19" x14ac:dyDescent="0.25">
      <c r="A1262" s="8"/>
      <c r="B1262" s="119"/>
      <c r="D1262" s="122"/>
      <c r="E1262" s="280"/>
      <c r="F1262" s="7"/>
      <c r="G1262" s="7"/>
      <c r="H1262" s="9"/>
      <c r="I1262" s="9"/>
      <c r="J1262" s="9"/>
      <c r="K1262" s="9"/>
      <c r="L1262" s="9"/>
      <c r="M1262" s="125"/>
      <c r="N1262" s="6"/>
      <c r="O1262" s="6"/>
      <c r="P1262" s="125"/>
      <c r="Q1262" s="7"/>
      <c r="R1262" s="14"/>
      <c r="S1262" s="14"/>
    </row>
  </sheetData>
  <sheetProtection insertRows="0" deleteRows="0"/>
  <sortState xmlns:xlrd2="http://schemas.microsoft.com/office/spreadsheetml/2017/richdata2" ref="B2:AF107">
    <sortCondition ref="C2:C107"/>
    <sortCondition ref="B2:B107"/>
  </sortState>
  <phoneticPr fontId="22" type="noConversion"/>
  <conditionalFormatting sqref="A619:A621 C552:D774 E552:E557 AB545:AB774 AF545:AF774 M541:M774 C545:E551">
    <cfRule type="containsBlanks" dxfId="41" priority="23">
      <formula>LEN(TRIM(A541))=0</formula>
    </cfRule>
  </conditionalFormatting>
  <conditionalFormatting sqref="A630:A632">
    <cfRule type="containsBlanks" dxfId="40" priority="21">
      <formula>LEN(TRIM(A630))=0</formula>
    </cfRule>
  </conditionalFormatting>
  <conditionalFormatting sqref="A641:A642">
    <cfRule type="containsBlanks" dxfId="39" priority="19">
      <formula>LEN(TRIM(A641))=0</formula>
    </cfRule>
  </conditionalFormatting>
  <conditionalFormatting sqref="A652:A654">
    <cfRule type="containsBlanks" dxfId="38" priority="17">
      <formula>LEN(TRIM(A652))=0</formula>
    </cfRule>
  </conditionalFormatting>
  <conditionalFormatting sqref="A663:A665">
    <cfRule type="containsBlanks" dxfId="37" priority="15">
      <formula>LEN(TRIM(A663))=0</formula>
    </cfRule>
  </conditionalFormatting>
  <conditionalFormatting sqref="A674:A676">
    <cfRule type="containsBlanks" dxfId="36" priority="13">
      <formula>LEN(TRIM(A674))=0</formula>
    </cfRule>
  </conditionalFormatting>
  <conditionalFormatting sqref="A685:A687">
    <cfRule type="containsBlanks" dxfId="35" priority="11">
      <formula>LEN(TRIM(A685))=0</formula>
    </cfRule>
  </conditionalFormatting>
  <conditionalFormatting sqref="A696:A698">
    <cfRule type="containsBlanks" dxfId="34" priority="9">
      <formula>LEN(TRIM(A696))=0</formula>
    </cfRule>
  </conditionalFormatting>
  <conditionalFormatting sqref="A707:A709">
    <cfRule type="containsBlanks" dxfId="33" priority="7">
      <formula>LEN(TRIM(A707))=0</formula>
    </cfRule>
  </conditionalFormatting>
  <conditionalFormatting sqref="A718:A720">
    <cfRule type="containsBlanks" dxfId="32" priority="4">
      <formula>LEN(TRIM(A718))=0</formula>
    </cfRule>
  </conditionalFormatting>
  <conditionalFormatting sqref="A729:A731">
    <cfRule type="containsBlanks" dxfId="31" priority="2">
      <formula>LEN(TRIM(A729))=0</formula>
    </cfRule>
  </conditionalFormatting>
  <conditionalFormatting sqref="A545:B547">
    <cfRule type="containsBlanks" dxfId="30" priority="81">
      <formula>LEN(TRIM(A545))=0</formula>
    </cfRule>
  </conditionalFormatting>
  <conditionalFormatting sqref="A552:B554">
    <cfRule type="containsBlanks" dxfId="29" priority="80">
      <formula>LEN(TRIM(A552))=0</formula>
    </cfRule>
  </conditionalFormatting>
  <conditionalFormatting sqref="A559:B561">
    <cfRule type="containsBlanks" dxfId="28" priority="69">
      <formula>LEN(TRIM(A559))=0</formula>
    </cfRule>
  </conditionalFormatting>
  <conditionalFormatting sqref="A566:B568">
    <cfRule type="containsBlanks" dxfId="27" priority="55">
      <formula>LEN(TRIM(A566))=0</formula>
    </cfRule>
  </conditionalFormatting>
  <conditionalFormatting sqref="A573:B575">
    <cfRule type="containsBlanks" dxfId="26" priority="49">
      <formula>LEN(TRIM(A573))=0</formula>
    </cfRule>
  </conditionalFormatting>
  <conditionalFormatting sqref="A580:B582">
    <cfRule type="containsBlanks" dxfId="25" priority="48">
      <formula>LEN(TRIM(A580))=0</formula>
    </cfRule>
  </conditionalFormatting>
  <conditionalFormatting sqref="A587:B589">
    <cfRule type="containsBlanks" dxfId="24" priority="47">
      <formula>LEN(TRIM(A587))=0</formula>
    </cfRule>
  </conditionalFormatting>
  <conditionalFormatting sqref="A594:B596">
    <cfRule type="containsBlanks" dxfId="23" priority="40">
      <formula>LEN(TRIM(A594))=0</formula>
    </cfRule>
  </conditionalFormatting>
  <conditionalFormatting sqref="A601:B603">
    <cfRule type="containsBlanks" dxfId="22" priority="31">
      <formula>LEN(TRIM(A601))=0</formula>
    </cfRule>
  </conditionalFormatting>
  <conditionalFormatting sqref="A608:B610">
    <cfRule type="containsBlanks" dxfId="21" priority="30">
      <formula>LEN(TRIM(A608))=0</formula>
    </cfRule>
  </conditionalFormatting>
  <conditionalFormatting sqref="B619:B621">
    <cfRule type="containsBlanks" dxfId="20" priority="22">
      <formula>LEN(TRIM(B619))=0</formula>
    </cfRule>
  </conditionalFormatting>
  <conditionalFormatting sqref="B630:B632">
    <cfRule type="containsBlanks" dxfId="19" priority="20">
      <formula>LEN(TRIM(B630))=0</formula>
    </cfRule>
  </conditionalFormatting>
  <conditionalFormatting sqref="B641:B642">
    <cfRule type="containsBlanks" dxfId="18" priority="18">
      <formula>LEN(TRIM(B641))=0</formula>
    </cfRule>
  </conditionalFormatting>
  <conditionalFormatting sqref="B652:B654">
    <cfRule type="containsBlanks" dxfId="17" priority="16">
      <formula>LEN(TRIM(B652))=0</formula>
    </cfRule>
  </conditionalFormatting>
  <conditionalFormatting sqref="B663:B665">
    <cfRule type="containsBlanks" dxfId="16" priority="14">
      <formula>LEN(TRIM(B663))=0</formula>
    </cfRule>
  </conditionalFormatting>
  <conditionalFormatting sqref="B674:B676">
    <cfRule type="containsBlanks" dxfId="15" priority="12">
      <formula>LEN(TRIM(B674))=0</formula>
    </cfRule>
  </conditionalFormatting>
  <conditionalFormatting sqref="B685:B687">
    <cfRule type="containsBlanks" dxfId="14" priority="10">
      <formula>LEN(TRIM(B685))=0</formula>
    </cfRule>
  </conditionalFormatting>
  <conditionalFormatting sqref="B696:B698">
    <cfRule type="containsBlanks" dxfId="13" priority="8">
      <formula>LEN(TRIM(B696))=0</formula>
    </cfRule>
  </conditionalFormatting>
  <conditionalFormatting sqref="B707:B709">
    <cfRule type="containsBlanks" dxfId="12" priority="6">
      <formula>LEN(TRIM(B707))=0</formula>
    </cfRule>
  </conditionalFormatting>
  <conditionalFormatting sqref="B718:B720">
    <cfRule type="containsBlanks" dxfId="11" priority="3">
      <formula>LEN(TRIM(B718))=0</formula>
    </cfRule>
  </conditionalFormatting>
  <conditionalFormatting sqref="B729:B731">
    <cfRule type="containsBlanks" dxfId="10" priority="1">
      <formula>LEN(TRIM(B729))=0</formula>
    </cfRule>
  </conditionalFormatting>
  <conditionalFormatting sqref="F108:K125">
    <cfRule type="containsBlanks" dxfId="9" priority="100">
      <formula>LEN(TRIM(F108))=0</formula>
    </cfRule>
  </conditionalFormatting>
  <conditionalFormatting sqref="N108:N125">
    <cfRule type="containsBlanks" dxfId="8" priority="99">
      <formula>LEN(TRIM(N108))=0</formula>
    </cfRule>
  </conditionalFormatting>
  <conditionalFormatting sqref="Q108:R125">
    <cfRule type="containsBlanks" dxfId="7" priority="98">
      <formula>LEN(TRIM(Q108))=0</formula>
    </cfRule>
  </conditionalFormatting>
  <conditionalFormatting sqref="S114:T115">
    <cfRule type="containsBlanks" dxfId="6" priority="97">
      <formula>LEN(TRIM(S114))=0</formula>
    </cfRule>
  </conditionalFormatting>
  <conditionalFormatting sqref="Y2:AH400 A401:AH540 N541:AH544 C2:X2 A2:B400 F3:X107 C3:E400 S108:X113 L108:M125 O108:P125 U114:X115 S116:X125 F126:X400 A541:L544 V545:W547">
    <cfRule type="containsBlanks" dxfId="5" priority="105">
      <formula>LEN(TRIM(A2))=0</formula>
    </cfRule>
  </conditionalFormatting>
  <conditionalFormatting sqref="AF615:AF774 AF608:AH614 AF552:AG607 AF2:AH551 AB2:AB774">
    <cfRule type="containsBlanks" dxfId="4" priority="92">
      <formula>LEN(TRIM(AB2))=0</formula>
    </cfRule>
    <cfRule type="cellIs" dxfId="3" priority="94" operator="greaterThan">
      <formula>600</formula>
    </cfRule>
    <cfRule type="cellIs" dxfId="2" priority="95" operator="between">
      <formula>200</formula>
      <formula>600</formula>
    </cfRule>
    <cfRule type="cellIs" dxfId="1" priority="96" operator="lessThan">
      <formula>200</formula>
    </cfRule>
  </conditionalFormatting>
  <conditionalFormatting sqref="AI2:AI544">
    <cfRule type="containsBlanks" dxfId="0" priority="103">
      <formula>LEN(TRIM(AI2))=0</formula>
    </cfRule>
  </conditionalFormatting>
  <pageMargins left="0.7" right="0.7" top="0.75" bottom="0.75" header="0.3" footer="0.3"/>
  <pageSetup orientation="portrait" horizontalDpi="4294967293" verticalDpi="4294967293"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A245"/>
  <sheetViews>
    <sheetView topLeftCell="A219" zoomScale="70" zoomScaleNormal="70" workbookViewId="0">
      <selection activeCell="C234" sqref="C234"/>
    </sheetView>
  </sheetViews>
  <sheetFormatPr baseColWidth="10" defaultRowHeight="15" x14ac:dyDescent="0.25"/>
  <cols>
    <col min="1" max="1" width="31.140625" bestFit="1" customWidth="1"/>
    <col min="2" max="2" width="31.5703125" bestFit="1" customWidth="1"/>
    <col min="3" max="6" width="19.42578125" bestFit="1" customWidth="1"/>
    <col min="7" max="7" width="11.5703125" bestFit="1" customWidth="1"/>
    <col min="8" max="8" width="10" bestFit="1" customWidth="1"/>
    <col min="9" max="9" width="10.140625" bestFit="1" customWidth="1"/>
    <col min="10" max="14" width="19.42578125" bestFit="1" customWidth="1"/>
    <col min="15" max="15" width="8.85546875" bestFit="1" customWidth="1"/>
    <col min="16" max="20" width="19.42578125" bestFit="1" customWidth="1"/>
    <col min="21" max="21" width="10.5703125" bestFit="1" customWidth="1"/>
    <col min="22" max="22" width="19.42578125" bestFit="1" customWidth="1"/>
    <col min="23" max="23" width="14.85546875" bestFit="1" customWidth="1"/>
    <col min="24" max="24" width="19.42578125" bestFit="1" customWidth="1"/>
    <col min="25" max="25" width="8.42578125" bestFit="1" customWidth="1"/>
    <col min="26" max="26" width="19.42578125" bestFit="1" customWidth="1"/>
    <col min="27" max="27" width="13.140625" bestFit="1" customWidth="1"/>
    <col min="28" max="29" width="12" bestFit="1" customWidth="1"/>
    <col min="30" max="30" width="7" bestFit="1" customWidth="1"/>
    <col min="31" max="31" width="6.42578125" bestFit="1" customWidth="1"/>
    <col min="32" max="33" width="6.85546875" bestFit="1" customWidth="1"/>
    <col min="34" max="34" width="12" bestFit="1" customWidth="1"/>
    <col min="35" max="35" width="11" bestFit="1" customWidth="1"/>
    <col min="36" max="36" width="12.5703125" bestFit="1" customWidth="1"/>
  </cols>
  <sheetData>
    <row r="1" spans="1:20" s="191" customFormat="1" ht="33" customHeight="1" x14ac:dyDescent="0.25">
      <c r="A1" s="192" t="s">
        <v>225</v>
      </c>
    </row>
    <row r="2" spans="1:20" ht="15.75" thickBot="1" x14ac:dyDescent="0.3"/>
    <row r="3" spans="1:20" ht="15.75" thickBot="1" x14ac:dyDescent="0.3">
      <c r="A3" s="172" t="s">
        <v>204</v>
      </c>
      <c r="B3" s="173" t="s">
        <v>221</v>
      </c>
    </row>
    <row r="4" spans="1:20" ht="15.75" thickBot="1" x14ac:dyDescent="0.3"/>
    <row r="5" spans="1:20" ht="15.75" thickBot="1" x14ac:dyDescent="0.3">
      <c r="A5" s="179" t="s">
        <v>207</v>
      </c>
      <c r="B5" s="179" t="s">
        <v>201</v>
      </c>
      <c r="C5" s="180"/>
      <c r="D5" s="181"/>
      <c r="E5" s="181"/>
      <c r="F5" s="181"/>
      <c r="G5" s="181"/>
      <c r="H5" s="181"/>
      <c r="I5" s="181"/>
      <c r="J5" s="181"/>
      <c r="K5" s="181"/>
      <c r="L5" s="181"/>
      <c r="M5" s="181"/>
      <c r="N5" s="181"/>
      <c r="O5" s="181"/>
      <c r="P5" s="181"/>
      <c r="Q5" s="181"/>
      <c r="R5" s="181"/>
      <c r="S5" s="181"/>
      <c r="T5" s="173"/>
    </row>
    <row r="6" spans="1:20" ht="15.75" thickBot="1" x14ac:dyDescent="0.3">
      <c r="A6" s="179" t="s">
        <v>202</v>
      </c>
      <c r="B6" s="180" t="s">
        <v>101</v>
      </c>
      <c r="C6" s="181" t="s">
        <v>46</v>
      </c>
      <c r="D6" s="181" t="s">
        <v>47</v>
      </c>
      <c r="E6" s="181" t="s">
        <v>44</v>
      </c>
      <c r="F6" s="181" t="s">
        <v>45</v>
      </c>
      <c r="G6" s="181" t="s">
        <v>48</v>
      </c>
      <c r="H6" s="181" t="s">
        <v>51</v>
      </c>
      <c r="I6" s="181" t="s">
        <v>57</v>
      </c>
      <c r="J6" s="181" t="s">
        <v>58</v>
      </c>
      <c r="K6" s="181" t="s">
        <v>100</v>
      </c>
      <c r="L6" s="181" t="s">
        <v>52</v>
      </c>
      <c r="M6" s="181" t="s">
        <v>53</v>
      </c>
      <c r="N6" s="181" t="s">
        <v>54</v>
      </c>
      <c r="O6" s="181" t="s">
        <v>59</v>
      </c>
      <c r="P6" s="181" t="s">
        <v>42</v>
      </c>
      <c r="Q6" s="181" t="s">
        <v>43</v>
      </c>
      <c r="R6" s="181" t="s">
        <v>56</v>
      </c>
      <c r="S6" s="173" t="s">
        <v>55</v>
      </c>
      <c r="T6" s="186" t="s">
        <v>203</v>
      </c>
    </row>
    <row r="7" spans="1:20" x14ac:dyDescent="0.25">
      <c r="A7" s="182" t="s">
        <v>142</v>
      </c>
      <c r="B7" s="174"/>
      <c r="C7" s="175">
        <v>15.5</v>
      </c>
      <c r="D7" s="175">
        <v>16</v>
      </c>
      <c r="E7" s="175">
        <v>16</v>
      </c>
      <c r="F7" s="175">
        <v>16</v>
      </c>
      <c r="G7" s="175">
        <v>10</v>
      </c>
      <c r="H7" s="175">
        <v>10</v>
      </c>
      <c r="I7" s="175">
        <v>14</v>
      </c>
      <c r="J7" s="175">
        <v>13</v>
      </c>
      <c r="K7" s="175"/>
      <c r="L7" s="175">
        <v>16</v>
      </c>
      <c r="M7" s="175">
        <v>13</v>
      </c>
      <c r="N7" s="175">
        <v>12</v>
      </c>
      <c r="O7" s="175">
        <v>12</v>
      </c>
      <c r="P7" s="175">
        <v>15.5</v>
      </c>
      <c r="Q7" s="175">
        <v>15.5</v>
      </c>
      <c r="R7" s="175">
        <v>14</v>
      </c>
      <c r="S7" s="175">
        <v>14</v>
      </c>
      <c r="T7" s="176">
        <v>14.083333333333334</v>
      </c>
    </row>
    <row r="8" spans="1:20" x14ac:dyDescent="0.25">
      <c r="A8" s="183" t="s">
        <v>143</v>
      </c>
      <c r="B8" s="177"/>
      <c r="C8">
        <v>15</v>
      </c>
      <c r="D8">
        <v>17</v>
      </c>
      <c r="E8">
        <v>16</v>
      </c>
      <c r="F8">
        <v>15</v>
      </c>
      <c r="G8">
        <v>10</v>
      </c>
      <c r="H8">
        <v>15</v>
      </c>
      <c r="I8">
        <v>14</v>
      </c>
      <c r="J8">
        <v>16</v>
      </c>
      <c r="L8">
        <v>15</v>
      </c>
      <c r="M8">
        <v>16</v>
      </c>
      <c r="N8">
        <v>15</v>
      </c>
      <c r="O8">
        <v>20</v>
      </c>
      <c r="P8">
        <v>17</v>
      </c>
      <c r="Q8">
        <v>18.5</v>
      </c>
      <c r="R8">
        <v>15</v>
      </c>
      <c r="S8">
        <v>15</v>
      </c>
      <c r="T8" s="167">
        <v>15.833333333333334</v>
      </c>
    </row>
    <row r="9" spans="1:20" x14ac:dyDescent="0.25">
      <c r="A9" s="183" t="s">
        <v>144</v>
      </c>
      <c r="B9" s="177"/>
      <c r="D9">
        <v>13</v>
      </c>
      <c r="F9">
        <v>13</v>
      </c>
      <c r="H9">
        <v>12</v>
      </c>
      <c r="J9">
        <v>14</v>
      </c>
      <c r="M9">
        <v>16</v>
      </c>
      <c r="O9">
        <v>16</v>
      </c>
      <c r="P9">
        <v>14</v>
      </c>
      <c r="Q9">
        <v>15</v>
      </c>
      <c r="R9">
        <v>13</v>
      </c>
      <c r="S9">
        <v>14</v>
      </c>
      <c r="T9" s="167">
        <v>14</v>
      </c>
    </row>
    <row r="10" spans="1:20" x14ac:dyDescent="0.25">
      <c r="A10" s="183" t="s">
        <v>145</v>
      </c>
      <c r="B10" s="177">
        <v>18</v>
      </c>
      <c r="C10">
        <v>13.5</v>
      </c>
      <c r="D10">
        <v>16</v>
      </c>
      <c r="E10">
        <v>15</v>
      </c>
      <c r="F10">
        <v>14.5</v>
      </c>
      <c r="G10">
        <v>11</v>
      </c>
      <c r="H10">
        <v>13.5</v>
      </c>
      <c r="I10">
        <v>15</v>
      </c>
      <c r="J10">
        <v>15</v>
      </c>
      <c r="K10">
        <v>15</v>
      </c>
      <c r="L10">
        <v>15</v>
      </c>
      <c r="M10">
        <v>15.5</v>
      </c>
      <c r="N10">
        <v>13.5</v>
      </c>
      <c r="O10">
        <v>17</v>
      </c>
      <c r="P10">
        <v>17.5</v>
      </c>
      <c r="Q10">
        <v>17</v>
      </c>
      <c r="R10">
        <v>15</v>
      </c>
      <c r="S10">
        <v>13</v>
      </c>
      <c r="T10" s="167">
        <v>15.225</v>
      </c>
    </row>
    <row r="11" spans="1:20" x14ac:dyDescent="0.25">
      <c r="A11" s="183" t="s">
        <v>146</v>
      </c>
      <c r="B11" s="177">
        <v>14</v>
      </c>
      <c r="C11">
        <v>12</v>
      </c>
      <c r="D11">
        <v>14</v>
      </c>
      <c r="E11">
        <v>15</v>
      </c>
      <c r="F11">
        <v>14.5</v>
      </c>
      <c r="G11">
        <v>10.5</v>
      </c>
      <c r="H11">
        <v>14</v>
      </c>
      <c r="I11">
        <v>13</v>
      </c>
      <c r="J11">
        <v>14</v>
      </c>
      <c r="K11">
        <v>15</v>
      </c>
      <c r="L11">
        <v>15</v>
      </c>
      <c r="M11">
        <v>15</v>
      </c>
      <c r="N11">
        <v>13</v>
      </c>
      <c r="O11">
        <v>15</v>
      </c>
      <c r="P11">
        <v>15</v>
      </c>
      <c r="Q11">
        <v>15</v>
      </c>
      <c r="R11">
        <v>13</v>
      </c>
      <c r="S11">
        <v>15</v>
      </c>
      <c r="T11" s="167">
        <v>14.1</v>
      </c>
    </row>
    <row r="12" spans="1:20" x14ac:dyDescent="0.25">
      <c r="A12" s="183" t="s">
        <v>147</v>
      </c>
      <c r="B12" s="177">
        <v>18</v>
      </c>
      <c r="C12">
        <v>12</v>
      </c>
      <c r="D12">
        <v>17</v>
      </c>
      <c r="E12">
        <v>14.5</v>
      </c>
      <c r="F12">
        <v>15</v>
      </c>
      <c r="G12">
        <v>10.5</v>
      </c>
      <c r="H12">
        <v>11</v>
      </c>
      <c r="I12">
        <v>14</v>
      </c>
      <c r="J12">
        <v>15</v>
      </c>
      <c r="K12">
        <v>15</v>
      </c>
      <c r="L12">
        <v>15</v>
      </c>
      <c r="M12">
        <v>16</v>
      </c>
      <c r="N12">
        <v>14</v>
      </c>
      <c r="O12">
        <v>16</v>
      </c>
      <c r="P12">
        <v>17</v>
      </c>
      <c r="Q12">
        <v>17</v>
      </c>
      <c r="R12">
        <v>13</v>
      </c>
      <c r="S12">
        <v>15</v>
      </c>
      <c r="T12" s="167">
        <v>14.95</v>
      </c>
    </row>
    <row r="13" spans="1:20" x14ac:dyDescent="0.25">
      <c r="A13" s="183" t="s">
        <v>148</v>
      </c>
      <c r="B13" s="177"/>
      <c r="C13">
        <v>14</v>
      </c>
      <c r="D13">
        <v>13</v>
      </c>
      <c r="E13">
        <v>14</v>
      </c>
      <c r="F13">
        <v>14.5</v>
      </c>
      <c r="G13">
        <v>11</v>
      </c>
      <c r="H13">
        <v>12</v>
      </c>
      <c r="I13">
        <v>13</v>
      </c>
      <c r="J13">
        <v>15</v>
      </c>
      <c r="L13">
        <v>14.5</v>
      </c>
      <c r="M13">
        <v>15</v>
      </c>
      <c r="N13">
        <v>14</v>
      </c>
      <c r="O13">
        <v>15</v>
      </c>
      <c r="P13">
        <v>15</v>
      </c>
      <c r="Q13">
        <v>14.75</v>
      </c>
      <c r="R13">
        <v>14</v>
      </c>
      <c r="S13">
        <v>15</v>
      </c>
      <c r="T13" s="167">
        <v>14.083333333333334</v>
      </c>
    </row>
    <row r="14" spans="1:20" x14ac:dyDescent="0.25">
      <c r="A14" s="183" t="s">
        <v>149</v>
      </c>
      <c r="B14" s="177"/>
      <c r="D14">
        <v>10</v>
      </c>
      <c r="E14">
        <v>14</v>
      </c>
      <c r="F14">
        <v>13</v>
      </c>
      <c r="H14">
        <v>9</v>
      </c>
      <c r="J14">
        <v>10</v>
      </c>
      <c r="M14">
        <v>12</v>
      </c>
      <c r="O14">
        <v>14</v>
      </c>
      <c r="P14">
        <v>14</v>
      </c>
      <c r="Q14">
        <v>15</v>
      </c>
      <c r="R14">
        <v>13</v>
      </c>
      <c r="S14">
        <v>14</v>
      </c>
      <c r="T14" s="167">
        <v>12.545454545454545</v>
      </c>
    </row>
    <row r="15" spans="1:20" ht="15.75" thickBot="1" x14ac:dyDescent="0.3">
      <c r="A15" s="184" t="s">
        <v>150</v>
      </c>
      <c r="B15" s="177"/>
      <c r="C15">
        <v>11</v>
      </c>
      <c r="D15">
        <v>12</v>
      </c>
      <c r="E15">
        <v>14</v>
      </c>
      <c r="F15">
        <v>13</v>
      </c>
      <c r="G15">
        <v>9</v>
      </c>
      <c r="H15">
        <v>9.5</v>
      </c>
      <c r="I15">
        <v>10.5</v>
      </c>
      <c r="J15">
        <v>10</v>
      </c>
      <c r="L15">
        <v>13</v>
      </c>
      <c r="M15">
        <v>12</v>
      </c>
      <c r="N15">
        <v>11</v>
      </c>
      <c r="O15">
        <v>12</v>
      </c>
      <c r="P15">
        <v>14</v>
      </c>
      <c r="Q15">
        <v>13</v>
      </c>
      <c r="R15">
        <v>11</v>
      </c>
      <c r="S15">
        <v>13</v>
      </c>
      <c r="T15" s="167">
        <v>11.75</v>
      </c>
    </row>
    <row r="16" spans="1:20" ht="15.75" thickBot="1" x14ac:dyDescent="0.3">
      <c r="A16" s="185" t="s">
        <v>203</v>
      </c>
      <c r="B16" s="178">
        <v>16.666666666666668</v>
      </c>
      <c r="C16" s="168">
        <v>13.285714285714286</v>
      </c>
      <c r="D16" s="168">
        <v>14.222222222222221</v>
      </c>
      <c r="E16" s="168">
        <v>14.8125</v>
      </c>
      <c r="F16" s="168">
        <v>14.277777777777779</v>
      </c>
      <c r="G16" s="168">
        <v>10.285714285714286</v>
      </c>
      <c r="H16" s="168">
        <v>11.777777777777779</v>
      </c>
      <c r="I16" s="168">
        <v>13.357142857142858</v>
      </c>
      <c r="J16" s="168">
        <v>13.555555555555555</v>
      </c>
      <c r="K16" s="168">
        <v>15</v>
      </c>
      <c r="L16" s="168">
        <v>14.785714285714286</v>
      </c>
      <c r="M16" s="168">
        <v>14.5</v>
      </c>
      <c r="N16" s="168">
        <v>13.214285714285714</v>
      </c>
      <c r="O16" s="168">
        <v>15.222222222222221</v>
      </c>
      <c r="P16" s="168">
        <v>15.733333333333333</v>
      </c>
      <c r="Q16" s="168">
        <v>15.9</v>
      </c>
      <c r="R16" s="168">
        <v>13.444444444444445</v>
      </c>
      <c r="S16" s="168">
        <v>14.222222222222221</v>
      </c>
      <c r="T16" s="169">
        <v>14.195364238410596</v>
      </c>
    </row>
    <row r="17" spans="1:20" ht="15.75" thickBot="1" x14ac:dyDescent="0.3">
      <c r="A17" s="13"/>
    </row>
    <row r="18" spans="1:20" x14ac:dyDescent="0.25">
      <c r="A18" s="164"/>
      <c r="B18" s="157" t="s">
        <v>101</v>
      </c>
      <c r="C18" s="157" t="s">
        <v>46</v>
      </c>
      <c r="D18" s="157" t="s">
        <v>47</v>
      </c>
      <c r="E18" s="157" t="s">
        <v>44</v>
      </c>
      <c r="F18" s="157" t="s">
        <v>45</v>
      </c>
      <c r="G18" s="157" t="s">
        <v>48</v>
      </c>
      <c r="H18" s="157" t="s">
        <v>51</v>
      </c>
      <c r="I18" s="157" t="s">
        <v>57</v>
      </c>
      <c r="J18" s="157" t="s">
        <v>58</v>
      </c>
      <c r="K18" s="157" t="s">
        <v>100</v>
      </c>
      <c r="L18" s="157" t="s">
        <v>52</v>
      </c>
      <c r="M18" s="157" t="s">
        <v>53</v>
      </c>
      <c r="N18" s="157" t="s">
        <v>54</v>
      </c>
      <c r="O18" s="157" t="s">
        <v>59</v>
      </c>
      <c r="P18" s="157" t="s">
        <v>42</v>
      </c>
      <c r="Q18" s="157" t="s">
        <v>43</v>
      </c>
      <c r="R18" s="157" t="s">
        <v>56</v>
      </c>
      <c r="S18" s="157" t="s">
        <v>55</v>
      </c>
      <c r="T18" s="158" t="s">
        <v>203</v>
      </c>
    </row>
    <row r="19" spans="1:20" x14ac:dyDescent="0.25">
      <c r="A19" s="165" t="s">
        <v>223</v>
      </c>
      <c r="B19" s="160">
        <f>GETPIVOTDATA("Temp Agua",$A$5,"CODIGO","CONV")</f>
        <v>16.666666666666668</v>
      </c>
      <c r="C19" s="160">
        <f>GETPIVOTDATA("Temp Agua",$A$5,"CODIGO","HARG1")</f>
        <v>13.285714285714286</v>
      </c>
      <c r="D19" s="160">
        <f>GETPIVOTDATA("Temp Agua",$A$5,"CODIGO","HARG2")</f>
        <v>14.222222222222221</v>
      </c>
      <c r="E19" s="160">
        <f>GETPIVOTDATA("Temp Agua",$A$5,"CODIGO","HASL1")</f>
        <v>14.8125</v>
      </c>
      <c r="F19" s="160">
        <f>GETPIVOTDATA("Temp Agua",$A$5,"CODIGO","HASL2")</f>
        <v>14.277777777777779</v>
      </c>
      <c r="G19" s="160">
        <f>GETPIVOTDATA("Temp Agua",$A$5,"CODIGO","MAAB1")</f>
        <v>10.285714285714286</v>
      </c>
      <c r="H19" s="160">
        <f>GETPIVOTDATA("Temp Agua",$A$5,"CODIGO","MAAB2")</f>
        <v>11.777777777777779</v>
      </c>
      <c r="I19" s="160">
        <f>GETPIVOTDATA("Temp Agua",$A$5,"CODIGO","MACA1")</f>
        <v>13.357142857142858</v>
      </c>
      <c r="J19" s="160">
        <f>GETPIVOTDATA("Temp Agua",$A$5,"CODIGO","MACA2")</f>
        <v>13.555555555555555</v>
      </c>
      <c r="K19" s="160">
        <f>GETPIVOTDATA("Temp Agua",$A$5,"CODIGO","MAKI")</f>
        <v>15</v>
      </c>
      <c r="L19" s="160">
        <f>GETPIVOTDATA("Temp Agua",$A$5,"CODIGO","PAPO1")</f>
        <v>14.785714285714286</v>
      </c>
      <c r="M19" s="160">
        <f>GETPIVOTDATA("Temp Agua",$A$5,"CODIGO","PAPO2")</f>
        <v>14.5</v>
      </c>
      <c r="N19" s="160">
        <f>GETPIVOTDATA("Temp Agua",$A$5,"CODIGO","PAPR1")</f>
        <v>13.214285714285714</v>
      </c>
      <c r="O19" s="160">
        <f>GETPIVOTDATA("Temp Agua",$A$5,"CODIGO","PAPR2")</f>
        <v>15.222222222222221</v>
      </c>
      <c r="P19" s="160">
        <f>GETPIVOTDATA("Temp Agua",$A$5,"CODIGO","PLTR1")</f>
        <v>15.733333333333333</v>
      </c>
      <c r="Q19" s="160">
        <f>GETPIVOTDATA("Temp Agua",$A$5,"CODIGO","PLTR2")</f>
        <v>15.9</v>
      </c>
      <c r="R19" s="160">
        <f>GETPIVOTDATA("Temp Agua",$A$5,"CODIGO","RECO")</f>
        <v>13.444444444444445</v>
      </c>
      <c r="S19" s="160">
        <f>GETPIVOTDATA("Temp Agua",$A$5,"CODIGO","SALT")</f>
        <v>14.222222222222221</v>
      </c>
      <c r="T19" s="161">
        <f>GETPIVOTDATA("Temp Agua",$A$5,"CODIGO","CONV")</f>
        <v>16.666666666666668</v>
      </c>
    </row>
    <row r="20" spans="1:20" x14ac:dyDescent="0.25">
      <c r="A20" s="165" t="s">
        <v>162</v>
      </c>
      <c r="B20" s="160">
        <f>MIN(B7:B15)</f>
        <v>14</v>
      </c>
      <c r="C20" s="160">
        <f t="shared" ref="C20:T20" si="0">MIN(C7:C15)</f>
        <v>11</v>
      </c>
      <c r="D20" s="160">
        <f t="shared" si="0"/>
        <v>10</v>
      </c>
      <c r="E20" s="160">
        <f t="shared" si="0"/>
        <v>14</v>
      </c>
      <c r="F20" s="160">
        <f t="shared" si="0"/>
        <v>13</v>
      </c>
      <c r="G20" s="160">
        <f t="shared" si="0"/>
        <v>9</v>
      </c>
      <c r="H20" s="160">
        <f t="shared" si="0"/>
        <v>9</v>
      </c>
      <c r="I20" s="160">
        <f t="shared" si="0"/>
        <v>10.5</v>
      </c>
      <c r="J20" s="160">
        <f t="shared" si="0"/>
        <v>10</v>
      </c>
      <c r="K20" s="160">
        <f t="shared" si="0"/>
        <v>15</v>
      </c>
      <c r="L20" s="160">
        <f t="shared" si="0"/>
        <v>13</v>
      </c>
      <c r="M20" s="160">
        <f t="shared" si="0"/>
        <v>12</v>
      </c>
      <c r="N20" s="160">
        <f t="shared" si="0"/>
        <v>11</v>
      </c>
      <c r="O20" s="160">
        <f t="shared" si="0"/>
        <v>12</v>
      </c>
      <c r="P20" s="160">
        <f t="shared" si="0"/>
        <v>14</v>
      </c>
      <c r="Q20" s="160">
        <f t="shared" si="0"/>
        <v>13</v>
      </c>
      <c r="R20" s="160">
        <f t="shared" si="0"/>
        <v>11</v>
      </c>
      <c r="S20" s="160">
        <f t="shared" si="0"/>
        <v>13</v>
      </c>
      <c r="T20" s="161">
        <f t="shared" si="0"/>
        <v>11.75</v>
      </c>
    </row>
    <row r="21" spans="1:20" ht="15.75" thickBot="1" x14ac:dyDescent="0.3">
      <c r="A21" s="166" t="s">
        <v>161</v>
      </c>
      <c r="B21" s="162">
        <f>MAX(B7:B15)</f>
        <v>18</v>
      </c>
      <c r="C21" s="162">
        <f t="shared" ref="C21:T21" si="1">MAX(C7:C15)</f>
        <v>15.5</v>
      </c>
      <c r="D21" s="162">
        <f t="shared" si="1"/>
        <v>17</v>
      </c>
      <c r="E21" s="162">
        <f t="shared" si="1"/>
        <v>16</v>
      </c>
      <c r="F21" s="162">
        <f t="shared" si="1"/>
        <v>16</v>
      </c>
      <c r="G21" s="162">
        <f t="shared" si="1"/>
        <v>11</v>
      </c>
      <c r="H21" s="162">
        <f t="shared" si="1"/>
        <v>15</v>
      </c>
      <c r="I21" s="162">
        <f t="shared" si="1"/>
        <v>15</v>
      </c>
      <c r="J21" s="162">
        <f t="shared" si="1"/>
        <v>16</v>
      </c>
      <c r="K21" s="162">
        <f t="shared" si="1"/>
        <v>15</v>
      </c>
      <c r="L21" s="162">
        <f t="shared" si="1"/>
        <v>16</v>
      </c>
      <c r="M21" s="162">
        <f t="shared" si="1"/>
        <v>16</v>
      </c>
      <c r="N21" s="162">
        <f t="shared" si="1"/>
        <v>15</v>
      </c>
      <c r="O21" s="162">
        <f t="shared" si="1"/>
        <v>20</v>
      </c>
      <c r="P21" s="162">
        <f t="shared" si="1"/>
        <v>17.5</v>
      </c>
      <c r="Q21" s="162">
        <f t="shared" si="1"/>
        <v>18.5</v>
      </c>
      <c r="R21" s="162">
        <f t="shared" si="1"/>
        <v>15</v>
      </c>
      <c r="S21" s="162">
        <f t="shared" si="1"/>
        <v>15</v>
      </c>
      <c r="T21" s="163">
        <f t="shared" si="1"/>
        <v>15.833333333333334</v>
      </c>
    </row>
    <row r="22" spans="1:20" x14ac:dyDescent="0.25">
      <c r="B22" s="156"/>
      <c r="C22" s="156"/>
      <c r="D22" s="156"/>
      <c r="E22" s="156"/>
      <c r="F22" s="156"/>
      <c r="G22" s="156"/>
      <c r="H22" s="156"/>
      <c r="I22" s="156"/>
      <c r="J22" s="156"/>
      <c r="K22" s="156"/>
      <c r="L22" s="156"/>
      <c r="M22" s="156"/>
      <c r="N22" s="156"/>
      <c r="O22" s="156"/>
      <c r="P22" s="156"/>
      <c r="Q22" s="156"/>
      <c r="R22" s="156"/>
      <c r="S22" s="156"/>
      <c r="T22" s="156"/>
    </row>
    <row r="48" spans="1:1" s="191" customFormat="1" ht="33" customHeight="1" x14ac:dyDescent="0.25">
      <c r="A48" s="192" t="s">
        <v>226</v>
      </c>
    </row>
    <row r="49" spans="1:22" ht="15.75" thickBot="1" x14ac:dyDescent="0.3"/>
    <row r="50" spans="1:22" ht="15.75" thickBot="1" x14ac:dyDescent="0.3">
      <c r="A50" s="172" t="s">
        <v>204</v>
      </c>
      <c r="B50" s="173" t="s">
        <v>222</v>
      </c>
    </row>
    <row r="51" spans="1:22" ht="15.75" thickBot="1" x14ac:dyDescent="0.3"/>
    <row r="52" spans="1:22" ht="15.75" thickBot="1" x14ac:dyDescent="0.3">
      <c r="A52" s="179" t="s">
        <v>207</v>
      </c>
      <c r="B52" s="179" t="s">
        <v>201</v>
      </c>
      <c r="C52" s="180"/>
      <c r="D52" s="181"/>
      <c r="E52" s="181"/>
      <c r="F52" s="181"/>
      <c r="G52" s="181"/>
      <c r="H52" s="181"/>
      <c r="I52" s="181"/>
      <c r="J52" s="181"/>
      <c r="K52" s="181"/>
      <c r="L52" s="181"/>
      <c r="M52" s="181"/>
      <c r="N52" s="181"/>
      <c r="O52" s="181"/>
      <c r="P52" s="181"/>
      <c r="Q52" s="181"/>
      <c r="R52" s="181"/>
      <c r="S52" s="181"/>
      <c r="T52" s="181"/>
      <c r="U52" s="181"/>
      <c r="V52" s="173"/>
    </row>
    <row r="53" spans="1:22" ht="15.75" thickBot="1" x14ac:dyDescent="0.3">
      <c r="A53" s="179" t="s">
        <v>202</v>
      </c>
      <c r="B53" s="180" t="s">
        <v>101</v>
      </c>
      <c r="C53" s="181" t="s">
        <v>46</v>
      </c>
      <c r="D53" s="181" t="s">
        <v>47</v>
      </c>
      <c r="E53" s="181" t="s">
        <v>44</v>
      </c>
      <c r="F53" s="181" t="s">
        <v>45</v>
      </c>
      <c r="G53" s="181" t="s">
        <v>168</v>
      </c>
      <c r="H53" s="181" t="s">
        <v>140</v>
      </c>
      <c r="I53" s="181" t="s">
        <v>48</v>
      </c>
      <c r="J53" s="181" t="s">
        <v>51</v>
      </c>
      <c r="K53" s="181" t="s">
        <v>57</v>
      </c>
      <c r="L53" s="181" t="s">
        <v>58</v>
      </c>
      <c r="M53" s="181" t="s">
        <v>52</v>
      </c>
      <c r="N53" s="181" t="s">
        <v>53</v>
      </c>
      <c r="O53" s="181" t="s">
        <v>54</v>
      </c>
      <c r="P53" s="181" t="s">
        <v>59</v>
      </c>
      <c r="Q53" s="181" t="s">
        <v>170</v>
      </c>
      <c r="R53" s="181" t="s">
        <v>42</v>
      </c>
      <c r="S53" s="181" t="s">
        <v>43</v>
      </c>
      <c r="T53" s="181" t="s">
        <v>56</v>
      </c>
      <c r="U53" s="173" t="s">
        <v>55</v>
      </c>
      <c r="V53" s="186" t="s">
        <v>203</v>
      </c>
    </row>
    <row r="54" spans="1:22" x14ac:dyDescent="0.25">
      <c r="A54" s="182" t="s">
        <v>151</v>
      </c>
      <c r="B54" s="174"/>
      <c r="C54" s="175">
        <v>10</v>
      </c>
      <c r="D54" s="175">
        <v>12</v>
      </c>
      <c r="E54" s="175">
        <v>13</v>
      </c>
      <c r="F54" s="175">
        <v>13</v>
      </c>
      <c r="G54" s="175"/>
      <c r="H54" s="175">
        <v>10</v>
      </c>
      <c r="I54" s="175">
        <v>8</v>
      </c>
      <c r="J54" s="175">
        <v>10</v>
      </c>
      <c r="K54" s="175">
        <v>9</v>
      </c>
      <c r="L54" s="175">
        <v>10</v>
      </c>
      <c r="M54" s="175">
        <v>14</v>
      </c>
      <c r="N54" s="175">
        <v>13</v>
      </c>
      <c r="O54" s="175">
        <v>12</v>
      </c>
      <c r="P54" s="175">
        <v>14</v>
      </c>
      <c r="Q54" s="175"/>
      <c r="R54" s="175">
        <v>12</v>
      </c>
      <c r="S54" s="175">
        <v>12</v>
      </c>
      <c r="T54" s="175">
        <v>11</v>
      </c>
      <c r="U54" s="175">
        <v>17</v>
      </c>
      <c r="V54" s="176">
        <v>11.722222222222221</v>
      </c>
    </row>
    <row r="55" spans="1:22" x14ac:dyDescent="0.25">
      <c r="A55" s="183" t="s">
        <v>155</v>
      </c>
      <c r="B55" s="177"/>
      <c r="C55">
        <v>13</v>
      </c>
      <c r="D55">
        <v>13</v>
      </c>
      <c r="E55">
        <v>14</v>
      </c>
      <c r="F55">
        <v>13</v>
      </c>
      <c r="H55">
        <v>15</v>
      </c>
      <c r="I55">
        <v>10</v>
      </c>
      <c r="J55">
        <v>12</v>
      </c>
      <c r="K55">
        <v>9</v>
      </c>
      <c r="L55">
        <v>11</v>
      </c>
      <c r="M55">
        <v>13</v>
      </c>
      <c r="N55">
        <v>13</v>
      </c>
      <c r="O55">
        <v>11</v>
      </c>
      <c r="P55">
        <v>16</v>
      </c>
      <c r="S55">
        <v>17</v>
      </c>
      <c r="T55">
        <v>15.5</v>
      </c>
      <c r="V55" s="167">
        <v>13.033333333333333</v>
      </c>
    </row>
    <row r="56" spans="1:22" x14ac:dyDescent="0.25">
      <c r="A56" s="183" t="s">
        <v>160</v>
      </c>
      <c r="B56" s="177"/>
      <c r="C56">
        <v>12</v>
      </c>
      <c r="D56">
        <v>14</v>
      </c>
      <c r="E56">
        <v>14</v>
      </c>
      <c r="F56">
        <v>14</v>
      </c>
      <c r="H56">
        <v>12</v>
      </c>
      <c r="I56">
        <v>9</v>
      </c>
      <c r="J56">
        <v>11</v>
      </c>
      <c r="K56">
        <v>11</v>
      </c>
      <c r="L56">
        <v>11</v>
      </c>
      <c r="M56">
        <v>12</v>
      </c>
      <c r="N56">
        <v>12</v>
      </c>
      <c r="O56">
        <v>12</v>
      </c>
      <c r="P56">
        <v>20</v>
      </c>
      <c r="R56">
        <v>16</v>
      </c>
      <c r="S56">
        <v>16</v>
      </c>
      <c r="T56">
        <v>13</v>
      </c>
      <c r="V56" s="167">
        <v>13.0625</v>
      </c>
    </row>
    <row r="57" spans="1:22" x14ac:dyDescent="0.25">
      <c r="A57" s="183" t="s">
        <v>165</v>
      </c>
      <c r="B57" s="177">
        <v>15</v>
      </c>
      <c r="C57">
        <v>12</v>
      </c>
      <c r="D57">
        <v>15</v>
      </c>
      <c r="E57">
        <v>14</v>
      </c>
      <c r="F57">
        <v>14.5</v>
      </c>
      <c r="H57">
        <v>13</v>
      </c>
      <c r="I57">
        <v>9</v>
      </c>
      <c r="J57">
        <v>11.5</v>
      </c>
      <c r="K57">
        <v>11</v>
      </c>
      <c r="L57">
        <v>13</v>
      </c>
      <c r="M57">
        <v>13</v>
      </c>
      <c r="N57">
        <v>13</v>
      </c>
      <c r="O57">
        <v>11</v>
      </c>
      <c r="P57">
        <v>21</v>
      </c>
      <c r="R57">
        <v>15.5</v>
      </c>
      <c r="S57">
        <v>16.5</v>
      </c>
      <c r="T57">
        <v>15</v>
      </c>
      <c r="U57">
        <v>14</v>
      </c>
      <c r="V57" s="167">
        <v>13.95</v>
      </c>
    </row>
    <row r="58" spans="1:22" x14ac:dyDescent="0.25">
      <c r="A58" s="183" t="s">
        <v>172</v>
      </c>
      <c r="B58" s="177"/>
      <c r="C58">
        <v>15.5</v>
      </c>
      <c r="D58">
        <v>16.5</v>
      </c>
      <c r="E58">
        <v>15</v>
      </c>
      <c r="F58">
        <v>14</v>
      </c>
      <c r="G58">
        <v>13</v>
      </c>
      <c r="H58">
        <v>13</v>
      </c>
      <c r="I58">
        <v>9</v>
      </c>
      <c r="J58">
        <v>1.5</v>
      </c>
      <c r="K58">
        <v>13</v>
      </c>
      <c r="L58">
        <v>11.5</v>
      </c>
      <c r="M58">
        <v>12</v>
      </c>
      <c r="N58">
        <v>12</v>
      </c>
      <c r="O58">
        <v>13</v>
      </c>
      <c r="P58">
        <v>23</v>
      </c>
      <c r="R58">
        <v>14</v>
      </c>
      <c r="S58">
        <v>15</v>
      </c>
      <c r="T58">
        <v>12</v>
      </c>
      <c r="V58" s="167">
        <v>13.117647058823529</v>
      </c>
    </row>
    <row r="59" spans="1:22" x14ac:dyDescent="0.25">
      <c r="A59" s="183" t="s">
        <v>173</v>
      </c>
      <c r="B59" s="177">
        <v>15</v>
      </c>
      <c r="C59">
        <v>14</v>
      </c>
      <c r="D59">
        <v>16</v>
      </c>
      <c r="E59">
        <v>14</v>
      </c>
      <c r="F59">
        <v>15</v>
      </c>
      <c r="G59">
        <v>15</v>
      </c>
      <c r="H59">
        <v>15</v>
      </c>
      <c r="I59">
        <v>11</v>
      </c>
      <c r="J59">
        <v>14.5</v>
      </c>
      <c r="K59">
        <v>13</v>
      </c>
      <c r="L59">
        <v>14</v>
      </c>
      <c r="M59">
        <v>14.5</v>
      </c>
      <c r="N59">
        <v>15</v>
      </c>
      <c r="O59">
        <v>15</v>
      </c>
      <c r="P59">
        <v>19</v>
      </c>
      <c r="Q59">
        <v>19</v>
      </c>
      <c r="R59">
        <v>15.75</v>
      </c>
      <c r="S59">
        <v>16.5</v>
      </c>
      <c r="T59">
        <v>15</v>
      </c>
      <c r="U59">
        <v>16</v>
      </c>
      <c r="V59" s="167">
        <v>15.204545454545455</v>
      </c>
    </row>
    <row r="60" spans="1:22" x14ac:dyDescent="0.25">
      <c r="A60" s="183" t="s">
        <v>174</v>
      </c>
      <c r="B60" s="177">
        <v>14</v>
      </c>
      <c r="C60">
        <v>12</v>
      </c>
      <c r="D60">
        <v>14</v>
      </c>
      <c r="E60">
        <v>14.5</v>
      </c>
      <c r="F60">
        <v>15</v>
      </c>
      <c r="G60">
        <v>14</v>
      </c>
      <c r="H60">
        <v>14</v>
      </c>
      <c r="I60">
        <v>10</v>
      </c>
      <c r="J60">
        <v>10</v>
      </c>
      <c r="K60">
        <v>11</v>
      </c>
      <c r="L60">
        <v>10</v>
      </c>
      <c r="M60">
        <v>15</v>
      </c>
      <c r="N60">
        <v>15</v>
      </c>
      <c r="O60">
        <v>14</v>
      </c>
      <c r="P60">
        <v>16.5</v>
      </c>
      <c r="R60">
        <v>14.5</v>
      </c>
      <c r="S60">
        <v>15.5</v>
      </c>
      <c r="T60">
        <v>13</v>
      </c>
      <c r="U60">
        <v>14</v>
      </c>
      <c r="V60" s="167">
        <v>13.619047619047619</v>
      </c>
    </row>
    <row r="61" spans="1:22" x14ac:dyDescent="0.25">
      <c r="A61" s="183" t="s">
        <v>175</v>
      </c>
      <c r="B61" s="177">
        <v>14</v>
      </c>
      <c r="C61">
        <v>14</v>
      </c>
      <c r="D61">
        <v>14</v>
      </c>
      <c r="E61">
        <v>13</v>
      </c>
      <c r="F61">
        <v>15</v>
      </c>
      <c r="G61">
        <v>14</v>
      </c>
      <c r="H61">
        <v>15</v>
      </c>
      <c r="J61">
        <v>12</v>
      </c>
      <c r="K61">
        <v>14</v>
      </c>
      <c r="L61">
        <v>14</v>
      </c>
      <c r="M61">
        <v>15</v>
      </c>
      <c r="N61">
        <v>16</v>
      </c>
      <c r="O61">
        <v>15</v>
      </c>
      <c r="P61">
        <v>16</v>
      </c>
      <c r="R61">
        <v>15</v>
      </c>
      <c r="S61">
        <v>16</v>
      </c>
      <c r="T61">
        <v>13.5</v>
      </c>
      <c r="V61" s="167">
        <v>14.552631578947368</v>
      </c>
    </row>
    <row r="62" spans="1:22" x14ac:dyDescent="0.25">
      <c r="A62" s="183" t="s">
        <v>176</v>
      </c>
      <c r="B62" s="177"/>
      <c r="C62">
        <v>11.5</v>
      </c>
      <c r="D62">
        <v>13</v>
      </c>
      <c r="E62">
        <v>14</v>
      </c>
      <c r="F62">
        <v>14</v>
      </c>
      <c r="G62">
        <v>14</v>
      </c>
      <c r="H62">
        <v>14</v>
      </c>
      <c r="I62">
        <v>11</v>
      </c>
      <c r="J62">
        <v>13</v>
      </c>
      <c r="K62">
        <v>13</v>
      </c>
      <c r="L62">
        <v>13</v>
      </c>
      <c r="M62">
        <v>14.5</v>
      </c>
      <c r="N62">
        <v>15.5</v>
      </c>
      <c r="O62">
        <v>15.5</v>
      </c>
      <c r="P62">
        <v>18</v>
      </c>
      <c r="R62">
        <v>15</v>
      </c>
      <c r="S62">
        <v>14</v>
      </c>
      <c r="T62">
        <v>15</v>
      </c>
      <c r="V62" s="167">
        <v>14</v>
      </c>
    </row>
    <row r="63" spans="1:22" x14ac:dyDescent="0.25">
      <c r="A63" s="183" t="s">
        <v>189</v>
      </c>
      <c r="B63" s="177"/>
      <c r="C63">
        <v>12</v>
      </c>
      <c r="D63">
        <v>12</v>
      </c>
      <c r="F63">
        <v>14</v>
      </c>
      <c r="G63">
        <v>14</v>
      </c>
      <c r="H63">
        <v>14.54</v>
      </c>
      <c r="I63">
        <v>11</v>
      </c>
      <c r="J63">
        <v>13</v>
      </c>
      <c r="K63">
        <v>13</v>
      </c>
      <c r="L63">
        <v>13</v>
      </c>
      <c r="M63">
        <v>14</v>
      </c>
      <c r="N63">
        <v>14</v>
      </c>
      <c r="O63">
        <v>15</v>
      </c>
      <c r="P63">
        <v>15</v>
      </c>
      <c r="R63">
        <v>14.5</v>
      </c>
      <c r="S63">
        <v>14</v>
      </c>
      <c r="T63">
        <v>14</v>
      </c>
      <c r="V63" s="167">
        <v>13.565</v>
      </c>
    </row>
    <row r="64" spans="1:22" x14ac:dyDescent="0.25">
      <c r="A64" s="183" t="s">
        <v>217</v>
      </c>
      <c r="B64" s="177">
        <v>14</v>
      </c>
      <c r="C64">
        <v>13</v>
      </c>
      <c r="D64">
        <v>13</v>
      </c>
      <c r="E64">
        <v>14</v>
      </c>
      <c r="F64">
        <v>15</v>
      </c>
      <c r="G64">
        <v>14</v>
      </c>
      <c r="H64">
        <v>13</v>
      </c>
      <c r="I64">
        <v>9</v>
      </c>
      <c r="J64">
        <v>10</v>
      </c>
      <c r="K64">
        <v>13</v>
      </c>
      <c r="L64">
        <v>12</v>
      </c>
      <c r="M64">
        <v>13</v>
      </c>
      <c r="N64">
        <v>13</v>
      </c>
      <c r="O64">
        <v>14</v>
      </c>
      <c r="P64">
        <v>14</v>
      </c>
      <c r="R64">
        <v>14.5</v>
      </c>
      <c r="S64">
        <v>15</v>
      </c>
      <c r="T64">
        <v>12</v>
      </c>
      <c r="U64">
        <v>14</v>
      </c>
      <c r="V64" s="167">
        <v>13.285714285714286</v>
      </c>
    </row>
    <row r="65" spans="1:22" ht="15.75" thickBot="1" x14ac:dyDescent="0.3">
      <c r="A65" s="184" t="s">
        <v>210</v>
      </c>
      <c r="B65" s="177"/>
      <c r="C65">
        <v>8</v>
      </c>
      <c r="D65">
        <v>9</v>
      </c>
      <c r="E65">
        <v>13</v>
      </c>
      <c r="F65">
        <v>14</v>
      </c>
      <c r="G65">
        <v>13</v>
      </c>
      <c r="H65">
        <v>11</v>
      </c>
      <c r="I65">
        <v>6</v>
      </c>
      <c r="J65">
        <v>11</v>
      </c>
      <c r="K65">
        <v>9</v>
      </c>
      <c r="L65">
        <v>9</v>
      </c>
      <c r="M65">
        <v>15</v>
      </c>
      <c r="N65">
        <v>11</v>
      </c>
      <c r="O65">
        <v>12</v>
      </c>
      <c r="P65">
        <v>11</v>
      </c>
      <c r="R65">
        <v>11</v>
      </c>
      <c r="S65">
        <v>11</v>
      </c>
      <c r="T65">
        <v>11</v>
      </c>
      <c r="V65" s="167">
        <v>10.882352941176471</v>
      </c>
    </row>
    <row r="66" spans="1:22" ht="15.75" thickBot="1" x14ac:dyDescent="0.3">
      <c r="A66" s="185" t="s">
        <v>203</v>
      </c>
      <c r="B66" s="178">
        <v>14.4</v>
      </c>
      <c r="C66" s="168">
        <v>12.25</v>
      </c>
      <c r="D66" s="168">
        <v>13.458333333333334</v>
      </c>
      <c r="E66" s="168">
        <v>13.863636363636363</v>
      </c>
      <c r="F66" s="168">
        <v>14.208333333333334</v>
      </c>
      <c r="G66" s="168">
        <v>13.875</v>
      </c>
      <c r="H66" s="168">
        <v>13.295</v>
      </c>
      <c r="I66" s="168">
        <v>9.3636363636363633</v>
      </c>
      <c r="J66" s="168">
        <v>10.791666666666666</v>
      </c>
      <c r="K66" s="168">
        <v>11.583333333333334</v>
      </c>
      <c r="L66" s="168">
        <v>11.791666666666666</v>
      </c>
      <c r="M66" s="168">
        <v>13.75</v>
      </c>
      <c r="N66" s="168">
        <v>13.541666666666666</v>
      </c>
      <c r="O66" s="168">
        <v>13.291666666666666</v>
      </c>
      <c r="P66" s="168">
        <v>16.958333333333332</v>
      </c>
      <c r="Q66" s="168">
        <v>19</v>
      </c>
      <c r="R66" s="168">
        <v>14.5625</v>
      </c>
      <c r="S66" s="168">
        <v>15.176470588235293</v>
      </c>
      <c r="T66" s="168">
        <v>13.153846153846153</v>
      </c>
      <c r="U66" s="168">
        <v>15</v>
      </c>
      <c r="V66" s="169">
        <v>13.395159817351598</v>
      </c>
    </row>
    <row r="67" spans="1:22" ht="15.75" thickBot="1" x14ac:dyDescent="0.3">
      <c r="A67" s="159"/>
      <c r="V67" s="167"/>
    </row>
    <row r="68" spans="1:22" x14ac:dyDescent="0.25">
      <c r="A68" s="164"/>
      <c r="B68" s="157" t="s">
        <v>101</v>
      </c>
      <c r="C68" s="157" t="s">
        <v>46</v>
      </c>
      <c r="D68" s="157" t="s">
        <v>47</v>
      </c>
      <c r="E68" s="157" t="s">
        <v>44</v>
      </c>
      <c r="F68" s="157" t="s">
        <v>45</v>
      </c>
      <c r="G68" s="157" t="s">
        <v>168</v>
      </c>
      <c r="H68" s="157" t="s">
        <v>140</v>
      </c>
      <c r="I68" s="157" t="s">
        <v>48</v>
      </c>
      <c r="J68" s="157" t="s">
        <v>51</v>
      </c>
      <c r="K68" s="157" t="s">
        <v>57</v>
      </c>
      <c r="L68" s="157" t="s">
        <v>58</v>
      </c>
      <c r="M68" s="157" t="s">
        <v>100</v>
      </c>
      <c r="N68" s="157" t="s">
        <v>52</v>
      </c>
      <c r="O68" s="157" t="s">
        <v>53</v>
      </c>
      <c r="P68" s="157" t="s">
        <v>54</v>
      </c>
      <c r="Q68" s="157" t="s">
        <v>59</v>
      </c>
      <c r="R68" s="157" t="s">
        <v>42</v>
      </c>
      <c r="S68" s="157" t="s">
        <v>43</v>
      </c>
      <c r="T68" s="157" t="s">
        <v>56</v>
      </c>
      <c r="U68" s="157" t="s">
        <v>55</v>
      </c>
      <c r="V68" s="158" t="s">
        <v>203</v>
      </c>
    </row>
    <row r="69" spans="1:22" x14ac:dyDescent="0.25">
      <c r="A69" s="165" t="s">
        <v>223</v>
      </c>
      <c r="B69" s="160">
        <v>14.4</v>
      </c>
      <c r="C69" s="160">
        <v>12.25</v>
      </c>
      <c r="D69" s="160">
        <v>13.458333333333334</v>
      </c>
      <c r="E69" s="160">
        <v>13.863636363636363</v>
      </c>
      <c r="F69" s="160">
        <v>14.208333333333334</v>
      </c>
      <c r="G69" s="160">
        <v>13.875</v>
      </c>
      <c r="H69" s="160">
        <v>13.295</v>
      </c>
      <c r="I69" s="160">
        <v>9.3636363636363633</v>
      </c>
      <c r="J69" s="160">
        <v>10.791666666666666</v>
      </c>
      <c r="K69" s="160">
        <v>11.583333333333334</v>
      </c>
      <c r="L69" s="160">
        <v>11.791666666666666</v>
      </c>
      <c r="M69" s="160">
        <v>13.75</v>
      </c>
      <c r="N69" s="160">
        <v>13.541666666666666</v>
      </c>
      <c r="O69" s="160">
        <v>13.291666666666666</v>
      </c>
      <c r="P69" s="160">
        <v>16.958333333333332</v>
      </c>
      <c r="Q69" s="160">
        <v>19</v>
      </c>
      <c r="R69" s="160">
        <v>14.5625</v>
      </c>
      <c r="S69" s="160">
        <v>15.176470588235293</v>
      </c>
      <c r="T69" s="160">
        <v>13.153846153846153</v>
      </c>
      <c r="U69" s="160">
        <v>15</v>
      </c>
      <c r="V69" s="161">
        <f>GETPIVOTDATA("Temp Agua",$A$5,"CODIGO","CONV")</f>
        <v>16.666666666666668</v>
      </c>
    </row>
    <row r="70" spans="1:22" x14ac:dyDescent="0.25">
      <c r="A70" s="165" t="s">
        <v>162</v>
      </c>
      <c r="B70" s="160">
        <f>MIN(B$54:B$65)</f>
        <v>14</v>
      </c>
      <c r="C70" s="160">
        <f t="shared" ref="C70:U70" si="2">MIN(C54:C65)</f>
        <v>8</v>
      </c>
      <c r="D70" s="160">
        <f t="shared" si="2"/>
        <v>9</v>
      </c>
      <c r="E70" s="160">
        <f t="shared" si="2"/>
        <v>13</v>
      </c>
      <c r="F70" s="160">
        <f t="shared" si="2"/>
        <v>13</v>
      </c>
      <c r="G70" s="160">
        <f t="shared" si="2"/>
        <v>13</v>
      </c>
      <c r="H70" s="160">
        <f t="shared" si="2"/>
        <v>10</v>
      </c>
      <c r="I70" s="160">
        <f t="shared" si="2"/>
        <v>6</v>
      </c>
      <c r="J70" s="160">
        <f t="shared" si="2"/>
        <v>1.5</v>
      </c>
      <c r="K70" s="160">
        <f t="shared" si="2"/>
        <v>9</v>
      </c>
      <c r="L70" s="160">
        <f t="shared" si="2"/>
        <v>9</v>
      </c>
      <c r="M70" s="160">
        <f t="shared" si="2"/>
        <v>12</v>
      </c>
      <c r="N70" s="160">
        <f t="shared" si="2"/>
        <v>11</v>
      </c>
      <c r="O70" s="160">
        <f t="shared" si="2"/>
        <v>11</v>
      </c>
      <c r="P70" s="160">
        <f t="shared" si="2"/>
        <v>11</v>
      </c>
      <c r="Q70" s="160">
        <f t="shared" si="2"/>
        <v>19</v>
      </c>
      <c r="R70" s="160">
        <f t="shared" si="2"/>
        <v>11</v>
      </c>
      <c r="S70" s="160">
        <f t="shared" si="2"/>
        <v>11</v>
      </c>
      <c r="T70" s="160">
        <f t="shared" si="2"/>
        <v>11</v>
      </c>
      <c r="U70" s="160">
        <f t="shared" si="2"/>
        <v>14</v>
      </c>
      <c r="V70" s="161">
        <f>MIN(T54:T62)</f>
        <v>11</v>
      </c>
    </row>
    <row r="71" spans="1:22" ht="15.75" thickBot="1" x14ac:dyDescent="0.3">
      <c r="A71" s="166" t="s">
        <v>161</v>
      </c>
      <c r="B71" s="162">
        <f>MAX(B$54:B$65)</f>
        <v>15</v>
      </c>
      <c r="C71" s="162">
        <f t="shared" ref="C71:U71" si="3">MAX(C$54:C$65)</f>
        <v>15.5</v>
      </c>
      <c r="D71" s="162">
        <f t="shared" si="3"/>
        <v>16.5</v>
      </c>
      <c r="E71" s="162">
        <f t="shared" si="3"/>
        <v>15</v>
      </c>
      <c r="F71" s="162">
        <f t="shared" si="3"/>
        <v>15</v>
      </c>
      <c r="G71" s="162">
        <f t="shared" si="3"/>
        <v>15</v>
      </c>
      <c r="H71" s="162">
        <f t="shared" si="3"/>
        <v>15</v>
      </c>
      <c r="I71" s="162">
        <f t="shared" si="3"/>
        <v>11</v>
      </c>
      <c r="J71" s="162">
        <f t="shared" si="3"/>
        <v>14.5</v>
      </c>
      <c r="K71" s="162">
        <f t="shared" si="3"/>
        <v>14</v>
      </c>
      <c r="L71" s="162">
        <f t="shared" si="3"/>
        <v>14</v>
      </c>
      <c r="M71" s="162">
        <f t="shared" si="3"/>
        <v>15</v>
      </c>
      <c r="N71" s="162">
        <f t="shared" si="3"/>
        <v>16</v>
      </c>
      <c r="O71" s="162">
        <f t="shared" si="3"/>
        <v>15.5</v>
      </c>
      <c r="P71" s="162">
        <f t="shared" si="3"/>
        <v>23</v>
      </c>
      <c r="Q71" s="162">
        <f t="shared" si="3"/>
        <v>19</v>
      </c>
      <c r="R71" s="162">
        <f t="shared" si="3"/>
        <v>16</v>
      </c>
      <c r="S71" s="162">
        <f t="shared" si="3"/>
        <v>17</v>
      </c>
      <c r="T71" s="162">
        <f t="shared" si="3"/>
        <v>15.5</v>
      </c>
      <c r="U71" s="162">
        <f t="shared" si="3"/>
        <v>17</v>
      </c>
      <c r="V71" s="163">
        <f>MAX(T54:T62)</f>
        <v>15.5</v>
      </c>
    </row>
    <row r="72" spans="1:22" x14ac:dyDescent="0.25">
      <c r="B72" s="156"/>
      <c r="C72" s="156"/>
      <c r="D72" s="156"/>
      <c r="E72" s="156"/>
      <c r="F72" s="156"/>
      <c r="G72" s="156"/>
      <c r="H72" s="156"/>
      <c r="I72" s="156"/>
      <c r="J72" s="156"/>
      <c r="K72" s="156"/>
      <c r="L72" s="156"/>
      <c r="M72" s="156"/>
      <c r="N72" s="156"/>
      <c r="O72" s="156"/>
      <c r="P72" s="156"/>
      <c r="Q72" s="156"/>
      <c r="R72" s="156"/>
      <c r="S72" s="156"/>
      <c r="T72" s="156"/>
    </row>
    <row r="96" spans="1:1" s="191" customFormat="1" ht="33" customHeight="1" x14ac:dyDescent="0.25">
      <c r="A96" s="192" t="s">
        <v>227</v>
      </c>
    </row>
    <row r="97" spans="1:15" ht="15.75" thickBot="1" x14ac:dyDescent="0.3"/>
    <row r="98" spans="1:15" ht="15.75" thickBot="1" x14ac:dyDescent="0.3">
      <c r="A98" s="172" t="s">
        <v>204</v>
      </c>
      <c r="B98" s="173" t="s">
        <v>224</v>
      </c>
    </row>
    <row r="99" spans="1:15" ht="15.75" thickBot="1" x14ac:dyDescent="0.3"/>
    <row r="100" spans="1:15" ht="15.75" thickBot="1" x14ac:dyDescent="0.3">
      <c r="A100" s="179" t="s">
        <v>207</v>
      </c>
      <c r="B100" s="179" t="s">
        <v>201</v>
      </c>
      <c r="C100" s="180"/>
      <c r="D100" s="181"/>
      <c r="E100" s="181"/>
      <c r="F100" s="181"/>
      <c r="G100" s="181"/>
      <c r="H100" s="181"/>
      <c r="I100" s="181"/>
      <c r="J100" s="181"/>
      <c r="K100" s="181"/>
      <c r="L100" s="181"/>
      <c r="M100" s="181"/>
      <c r="N100" s="181"/>
      <c r="O100" s="173"/>
    </row>
    <row r="101" spans="1:15" ht="15.75" thickBot="1" x14ac:dyDescent="0.3">
      <c r="A101" s="179" t="s">
        <v>202</v>
      </c>
      <c r="B101" s="180" t="s">
        <v>47</v>
      </c>
      <c r="C101" s="181" t="s">
        <v>45</v>
      </c>
      <c r="D101" s="181" t="s">
        <v>140</v>
      </c>
      <c r="E101" s="181" t="s">
        <v>141</v>
      </c>
      <c r="F101" s="181" t="s">
        <v>194</v>
      </c>
      <c r="G101" s="181" t="s">
        <v>51</v>
      </c>
      <c r="H101" s="181" t="s">
        <v>58</v>
      </c>
      <c r="I101" s="181" t="s">
        <v>205</v>
      </c>
      <c r="J101" s="181" t="s">
        <v>53</v>
      </c>
      <c r="K101" s="181" t="s">
        <v>59</v>
      </c>
      <c r="L101" s="181" t="s">
        <v>42</v>
      </c>
      <c r="M101" s="181" t="s">
        <v>43</v>
      </c>
      <c r="N101" s="173" t="s">
        <v>56</v>
      </c>
      <c r="O101" s="186" t="s">
        <v>203</v>
      </c>
    </row>
    <row r="102" spans="1:15" x14ac:dyDescent="0.25">
      <c r="A102" s="182" t="s">
        <v>211</v>
      </c>
      <c r="B102" s="174">
        <v>11</v>
      </c>
      <c r="C102" s="175">
        <v>12</v>
      </c>
      <c r="D102" s="175"/>
      <c r="E102" s="175"/>
      <c r="F102" s="175">
        <v>10</v>
      </c>
      <c r="G102" s="175">
        <v>11</v>
      </c>
      <c r="H102" s="175">
        <v>10</v>
      </c>
      <c r="I102" s="175"/>
      <c r="J102" s="175">
        <v>9</v>
      </c>
      <c r="K102" s="175">
        <v>11</v>
      </c>
      <c r="L102" s="175">
        <v>11</v>
      </c>
      <c r="M102" s="175">
        <v>11</v>
      </c>
      <c r="N102" s="175">
        <v>10</v>
      </c>
      <c r="O102" s="176">
        <v>10.6</v>
      </c>
    </row>
    <row r="103" spans="1:15" x14ac:dyDescent="0.25">
      <c r="A103" s="183" t="s">
        <v>212</v>
      </c>
      <c r="B103" s="177">
        <v>11</v>
      </c>
      <c r="C103">
        <v>11</v>
      </c>
      <c r="E103">
        <v>11</v>
      </c>
      <c r="F103">
        <v>10</v>
      </c>
      <c r="G103">
        <v>12</v>
      </c>
      <c r="H103">
        <v>12</v>
      </c>
      <c r="J103">
        <v>9</v>
      </c>
      <c r="K103">
        <v>12</v>
      </c>
      <c r="L103">
        <v>15</v>
      </c>
      <c r="M103">
        <v>12</v>
      </c>
      <c r="O103" s="167">
        <v>11.5</v>
      </c>
    </row>
    <row r="104" spans="1:15" x14ac:dyDescent="0.25">
      <c r="A104" s="183" t="s">
        <v>215</v>
      </c>
      <c r="B104" s="177">
        <v>16</v>
      </c>
      <c r="C104">
        <v>13</v>
      </c>
      <c r="D104">
        <v>17</v>
      </c>
      <c r="E104">
        <v>12</v>
      </c>
      <c r="F104">
        <v>13</v>
      </c>
      <c r="G104">
        <v>13</v>
      </c>
      <c r="H104">
        <v>13</v>
      </c>
      <c r="J104">
        <v>11</v>
      </c>
      <c r="K104">
        <v>15</v>
      </c>
      <c r="L104">
        <v>14</v>
      </c>
      <c r="M104">
        <v>13</v>
      </c>
      <c r="O104" s="167">
        <v>13.636363636363637</v>
      </c>
    </row>
    <row r="105" spans="1:15" x14ac:dyDescent="0.25">
      <c r="A105" s="183" t="s">
        <v>208</v>
      </c>
      <c r="B105" s="177">
        <v>12</v>
      </c>
      <c r="C105">
        <v>13</v>
      </c>
      <c r="E105">
        <v>14</v>
      </c>
      <c r="F105">
        <v>15</v>
      </c>
      <c r="G105">
        <v>11</v>
      </c>
      <c r="H105">
        <v>14</v>
      </c>
      <c r="J105">
        <v>12</v>
      </c>
      <c r="K105">
        <v>20</v>
      </c>
      <c r="L105">
        <v>13</v>
      </c>
      <c r="M105">
        <v>15</v>
      </c>
      <c r="O105" s="167">
        <v>13.9</v>
      </c>
    </row>
    <row r="106" spans="1:15" x14ac:dyDescent="0.25">
      <c r="A106" s="183" t="s">
        <v>216</v>
      </c>
      <c r="B106" s="177">
        <v>15</v>
      </c>
      <c r="C106">
        <v>16</v>
      </c>
      <c r="F106">
        <v>18</v>
      </c>
      <c r="G106">
        <v>16</v>
      </c>
      <c r="H106">
        <v>15</v>
      </c>
      <c r="J106">
        <v>14</v>
      </c>
      <c r="K106">
        <v>19</v>
      </c>
      <c r="L106">
        <v>15</v>
      </c>
      <c r="M106">
        <v>16</v>
      </c>
      <c r="N106">
        <v>16</v>
      </c>
      <c r="O106" s="167">
        <v>16</v>
      </c>
    </row>
    <row r="107" spans="1:15" x14ac:dyDescent="0.25">
      <c r="A107" s="183" t="s">
        <v>214</v>
      </c>
      <c r="B107" s="177">
        <v>15</v>
      </c>
      <c r="C107">
        <v>14</v>
      </c>
      <c r="F107">
        <v>17</v>
      </c>
      <c r="G107">
        <v>13</v>
      </c>
      <c r="H107">
        <v>16</v>
      </c>
      <c r="J107">
        <v>15</v>
      </c>
      <c r="K107">
        <v>16</v>
      </c>
      <c r="L107">
        <v>10</v>
      </c>
      <c r="M107">
        <v>15</v>
      </c>
      <c r="N107">
        <v>15</v>
      </c>
      <c r="O107" s="167">
        <v>14.6</v>
      </c>
    </row>
    <row r="108" spans="1:15" x14ac:dyDescent="0.25">
      <c r="A108" s="183" t="s">
        <v>213</v>
      </c>
      <c r="B108" s="177">
        <v>14</v>
      </c>
      <c r="C108">
        <v>14</v>
      </c>
      <c r="E108">
        <v>15</v>
      </c>
      <c r="F108">
        <v>18</v>
      </c>
      <c r="G108">
        <v>13</v>
      </c>
      <c r="H108">
        <v>15</v>
      </c>
      <c r="J108">
        <v>15</v>
      </c>
      <c r="K108">
        <v>17</v>
      </c>
      <c r="L108">
        <v>15</v>
      </c>
      <c r="M108">
        <v>15</v>
      </c>
      <c r="O108" s="167">
        <v>15.1</v>
      </c>
    </row>
    <row r="109" spans="1:15" x14ac:dyDescent="0.25">
      <c r="A109" s="183" t="s">
        <v>209</v>
      </c>
      <c r="B109" s="177">
        <v>14</v>
      </c>
      <c r="C109">
        <v>14</v>
      </c>
      <c r="E109">
        <v>15</v>
      </c>
      <c r="G109">
        <v>13</v>
      </c>
      <c r="H109">
        <v>15</v>
      </c>
      <c r="J109">
        <v>14</v>
      </c>
      <c r="K109">
        <v>13</v>
      </c>
      <c r="L109">
        <v>14</v>
      </c>
      <c r="M109">
        <v>15</v>
      </c>
      <c r="O109" s="167">
        <v>14.111111111111111</v>
      </c>
    </row>
    <row r="110" spans="1:15" x14ac:dyDescent="0.25">
      <c r="A110" s="183" t="s">
        <v>220</v>
      </c>
      <c r="B110" s="177">
        <v>14</v>
      </c>
      <c r="C110">
        <v>15</v>
      </c>
      <c r="F110">
        <v>17</v>
      </c>
      <c r="G110">
        <v>13</v>
      </c>
      <c r="H110">
        <v>14</v>
      </c>
      <c r="J110">
        <v>14</v>
      </c>
      <c r="K110">
        <v>14</v>
      </c>
      <c r="L110">
        <v>15</v>
      </c>
      <c r="M110">
        <v>16</v>
      </c>
      <c r="N110">
        <v>15</v>
      </c>
      <c r="O110" s="167">
        <v>14.636363636363637</v>
      </c>
    </row>
    <row r="111" spans="1:15" x14ac:dyDescent="0.25">
      <c r="A111" s="183" t="s">
        <v>219</v>
      </c>
      <c r="B111" s="177">
        <v>13</v>
      </c>
      <c r="C111">
        <v>13</v>
      </c>
      <c r="F111">
        <v>15</v>
      </c>
      <c r="G111">
        <v>13</v>
      </c>
      <c r="H111">
        <v>13</v>
      </c>
      <c r="J111">
        <v>11</v>
      </c>
      <c r="K111">
        <v>12</v>
      </c>
      <c r="L111">
        <v>11</v>
      </c>
      <c r="M111">
        <v>12</v>
      </c>
      <c r="N111">
        <v>12</v>
      </c>
      <c r="O111" s="167">
        <v>12.5</v>
      </c>
    </row>
    <row r="112" spans="1:15" ht="15.75" thickBot="1" x14ac:dyDescent="0.3">
      <c r="A112" s="184" t="s">
        <v>218</v>
      </c>
      <c r="B112" s="177">
        <v>13</v>
      </c>
      <c r="C112">
        <v>14</v>
      </c>
      <c r="F112">
        <v>13</v>
      </c>
      <c r="G112">
        <v>9</v>
      </c>
      <c r="H112">
        <v>11</v>
      </c>
      <c r="I112">
        <v>13</v>
      </c>
      <c r="J112">
        <v>10</v>
      </c>
      <c r="K112">
        <v>9</v>
      </c>
      <c r="L112">
        <v>13</v>
      </c>
      <c r="M112">
        <v>14</v>
      </c>
      <c r="N112">
        <v>14</v>
      </c>
      <c r="O112" s="167">
        <v>12.090909090909092</v>
      </c>
    </row>
    <row r="113" spans="1:22" ht="15.75" thickBot="1" x14ac:dyDescent="0.3">
      <c r="A113" s="159" t="s">
        <v>245</v>
      </c>
      <c r="B113" s="177">
        <v>12</v>
      </c>
      <c r="C113">
        <v>12</v>
      </c>
      <c r="F113">
        <v>12</v>
      </c>
      <c r="G113">
        <v>10</v>
      </c>
      <c r="H113">
        <v>11</v>
      </c>
      <c r="I113">
        <v>13</v>
      </c>
      <c r="J113">
        <v>11</v>
      </c>
      <c r="K113">
        <v>9</v>
      </c>
      <c r="L113">
        <v>12</v>
      </c>
      <c r="M113">
        <v>14</v>
      </c>
      <c r="N113">
        <v>13</v>
      </c>
      <c r="O113" s="167">
        <v>11.727272727272727</v>
      </c>
    </row>
    <row r="114" spans="1:22" ht="15.75" thickBot="1" x14ac:dyDescent="0.3">
      <c r="A114" s="185" t="s">
        <v>203</v>
      </c>
      <c r="B114" s="178">
        <v>13.333333333333334</v>
      </c>
      <c r="C114" s="168">
        <v>13.416666666666666</v>
      </c>
      <c r="D114" s="168">
        <v>17</v>
      </c>
      <c r="E114" s="168">
        <v>13.4</v>
      </c>
      <c r="F114" s="168">
        <v>14.363636363636363</v>
      </c>
      <c r="G114" s="168">
        <v>12.25</v>
      </c>
      <c r="H114" s="168">
        <v>13.307692307692308</v>
      </c>
      <c r="I114" s="168">
        <v>13</v>
      </c>
      <c r="J114" s="168">
        <v>12.083333333333334</v>
      </c>
      <c r="K114" s="168">
        <v>13.916666666666666</v>
      </c>
      <c r="L114" s="168">
        <v>13.166666666666666</v>
      </c>
      <c r="M114" s="168">
        <v>14</v>
      </c>
      <c r="N114" s="168">
        <v>13.571428571428571</v>
      </c>
      <c r="O114" s="169">
        <v>13.349593495934959</v>
      </c>
    </row>
    <row r="115" spans="1:22" ht="15.75" thickBot="1" x14ac:dyDescent="0.3">
      <c r="V115" s="167"/>
    </row>
    <row r="116" spans="1:22" x14ac:dyDescent="0.25">
      <c r="A116" s="164"/>
      <c r="B116" s="170" t="s">
        <v>47</v>
      </c>
      <c r="C116" s="170" t="s">
        <v>45</v>
      </c>
      <c r="D116" s="170" t="s">
        <v>140</v>
      </c>
      <c r="E116" s="170" t="s">
        <v>141</v>
      </c>
      <c r="F116" s="170" t="s">
        <v>194</v>
      </c>
      <c r="G116" s="170" t="s">
        <v>51</v>
      </c>
      <c r="H116" s="170" t="s">
        <v>58</v>
      </c>
      <c r="I116" s="170" t="s">
        <v>205</v>
      </c>
      <c r="J116" s="170" t="s">
        <v>53</v>
      </c>
      <c r="K116" s="170" t="s">
        <v>59</v>
      </c>
      <c r="L116" s="170" t="s">
        <v>42</v>
      </c>
      <c r="M116" s="170" t="s">
        <v>43</v>
      </c>
      <c r="N116" s="170" t="s">
        <v>56</v>
      </c>
      <c r="O116" s="171" t="s">
        <v>203</v>
      </c>
    </row>
    <row r="117" spans="1:22" x14ac:dyDescent="0.25">
      <c r="A117" s="165" t="s">
        <v>223</v>
      </c>
      <c r="B117" s="160">
        <f>AVERAGE(B$102:B$112)</f>
        <v>13.454545454545455</v>
      </c>
      <c r="C117" s="160">
        <f t="shared" ref="C117:O117" si="4">AVERAGE(C$102:C$112)</f>
        <v>13.545454545454545</v>
      </c>
      <c r="D117" s="160">
        <f t="shared" si="4"/>
        <v>17</v>
      </c>
      <c r="E117" s="160">
        <f t="shared" si="4"/>
        <v>13.4</v>
      </c>
      <c r="F117" s="160">
        <f t="shared" si="4"/>
        <v>14.6</v>
      </c>
      <c r="G117" s="160">
        <f t="shared" si="4"/>
        <v>12.454545454545455</v>
      </c>
      <c r="H117" s="160">
        <f t="shared" si="4"/>
        <v>13.454545454545455</v>
      </c>
      <c r="I117" s="160">
        <f t="shared" si="4"/>
        <v>13</v>
      </c>
      <c r="J117" s="160">
        <f t="shared" si="4"/>
        <v>12.181818181818182</v>
      </c>
      <c r="K117" s="160">
        <f t="shared" si="4"/>
        <v>14.363636363636363</v>
      </c>
      <c r="L117" s="160">
        <f t="shared" si="4"/>
        <v>13.272727272727273</v>
      </c>
      <c r="M117" s="160">
        <f t="shared" si="4"/>
        <v>14</v>
      </c>
      <c r="N117" s="160">
        <f t="shared" si="4"/>
        <v>13.666666666666666</v>
      </c>
      <c r="O117" s="161">
        <f t="shared" si="4"/>
        <v>13.515886134067953</v>
      </c>
    </row>
    <row r="118" spans="1:22" x14ac:dyDescent="0.25">
      <c r="A118" s="165" t="s">
        <v>162</v>
      </c>
      <c r="B118" s="160">
        <f>MIN(B$102:B$112)</f>
        <v>11</v>
      </c>
      <c r="C118" s="160">
        <f t="shared" ref="C118:O118" si="5">MIN(C$102:C$112)</f>
        <v>11</v>
      </c>
      <c r="D118" s="160">
        <f t="shared" si="5"/>
        <v>17</v>
      </c>
      <c r="E118" s="160">
        <f t="shared" si="5"/>
        <v>11</v>
      </c>
      <c r="F118" s="160">
        <f t="shared" si="5"/>
        <v>10</v>
      </c>
      <c r="G118" s="160">
        <f t="shared" si="5"/>
        <v>9</v>
      </c>
      <c r="H118" s="160">
        <f t="shared" si="5"/>
        <v>10</v>
      </c>
      <c r="I118" s="160">
        <f t="shared" si="5"/>
        <v>13</v>
      </c>
      <c r="J118" s="160">
        <f t="shared" si="5"/>
        <v>9</v>
      </c>
      <c r="K118" s="160">
        <f t="shared" si="5"/>
        <v>9</v>
      </c>
      <c r="L118" s="160">
        <f t="shared" si="5"/>
        <v>10</v>
      </c>
      <c r="M118" s="160">
        <f t="shared" si="5"/>
        <v>11</v>
      </c>
      <c r="N118" s="160">
        <f t="shared" si="5"/>
        <v>10</v>
      </c>
      <c r="O118" s="161">
        <f t="shared" si="5"/>
        <v>10.6</v>
      </c>
    </row>
    <row r="119" spans="1:22" ht="15.75" thickBot="1" x14ac:dyDescent="0.3">
      <c r="A119" s="166" t="s">
        <v>161</v>
      </c>
      <c r="B119" s="162">
        <f>MAX(B$102:B$112)</f>
        <v>16</v>
      </c>
      <c r="C119" s="162">
        <f t="shared" ref="C119:O119" si="6">MAX(C$102:C$112)</f>
        <v>16</v>
      </c>
      <c r="D119" s="162">
        <f t="shared" si="6"/>
        <v>17</v>
      </c>
      <c r="E119" s="162">
        <f t="shared" si="6"/>
        <v>15</v>
      </c>
      <c r="F119" s="162">
        <f t="shared" si="6"/>
        <v>18</v>
      </c>
      <c r="G119" s="162">
        <f t="shared" si="6"/>
        <v>16</v>
      </c>
      <c r="H119" s="162">
        <f t="shared" si="6"/>
        <v>16</v>
      </c>
      <c r="I119" s="162">
        <f t="shared" si="6"/>
        <v>13</v>
      </c>
      <c r="J119" s="162">
        <f t="shared" si="6"/>
        <v>15</v>
      </c>
      <c r="K119" s="162">
        <f t="shared" si="6"/>
        <v>20</v>
      </c>
      <c r="L119" s="162">
        <f t="shared" si="6"/>
        <v>15</v>
      </c>
      <c r="M119" s="162">
        <f t="shared" si="6"/>
        <v>16</v>
      </c>
      <c r="N119" s="162">
        <f t="shared" si="6"/>
        <v>16</v>
      </c>
      <c r="O119" s="163">
        <f t="shared" si="6"/>
        <v>16</v>
      </c>
    </row>
    <row r="120" spans="1:22" x14ac:dyDescent="0.25">
      <c r="B120" s="156"/>
      <c r="C120" s="156"/>
      <c r="D120" s="156"/>
      <c r="E120" s="156"/>
      <c r="F120" s="156"/>
      <c r="G120" s="156"/>
      <c r="H120" s="156"/>
      <c r="I120" s="156"/>
      <c r="J120" s="156"/>
      <c r="K120" s="156"/>
      <c r="L120" s="156"/>
      <c r="M120" s="156"/>
      <c r="N120" s="156"/>
      <c r="O120" s="156"/>
      <c r="P120" s="156"/>
      <c r="Q120" s="156"/>
      <c r="R120" s="156"/>
      <c r="S120" s="156"/>
      <c r="T120" s="156"/>
    </row>
    <row r="141" spans="1:2" s="191" customFormat="1" ht="33" customHeight="1" x14ac:dyDescent="0.25">
      <c r="A141" s="192" t="s">
        <v>243</v>
      </c>
    </row>
    <row r="142" spans="1:2" ht="15.75" thickBot="1" x14ac:dyDescent="0.3"/>
    <row r="143" spans="1:2" ht="15.75" thickBot="1" x14ac:dyDescent="0.3">
      <c r="A143" s="172" t="s">
        <v>204</v>
      </c>
      <c r="B143" s="173" t="s">
        <v>244</v>
      </c>
    </row>
    <row r="144" spans="1:2" ht="15.75" thickBot="1" x14ac:dyDescent="0.3"/>
    <row r="145" spans="1:27" ht="15.75" thickBot="1" x14ac:dyDescent="0.3">
      <c r="A145" s="179" t="s">
        <v>207</v>
      </c>
      <c r="B145" s="179" t="s">
        <v>201</v>
      </c>
      <c r="C145" s="180"/>
      <c r="D145" s="181"/>
      <c r="E145" s="181"/>
      <c r="F145" s="181"/>
      <c r="G145" s="181"/>
      <c r="H145" s="181"/>
      <c r="I145" s="181"/>
      <c r="J145" s="181"/>
      <c r="K145" s="181"/>
      <c r="L145" s="181"/>
      <c r="M145" s="173"/>
    </row>
    <row r="146" spans="1:27" ht="15.75" thickBot="1" x14ac:dyDescent="0.3">
      <c r="A146" s="179" t="s">
        <v>202</v>
      </c>
      <c r="B146" s="180" t="s">
        <v>47</v>
      </c>
      <c r="C146" s="181" t="s">
        <v>45</v>
      </c>
      <c r="D146" s="181" t="s">
        <v>194</v>
      </c>
      <c r="E146" s="181" t="s">
        <v>51</v>
      </c>
      <c r="F146" s="181" t="s">
        <v>58</v>
      </c>
      <c r="G146" s="181" t="s">
        <v>205</v>
      </c>
      <c r="H146" s="181" t="s">
        <v>53</v>
      </c>
      <c r="I146" s="181" t="s">
        <v>59</v>
      </c>
      <c r="J146" s="181" t="s">
        <v>42</v>
      </c>
      <c r="K146" s="181" t="s">
        <v>43</v>
      </c>
      <c r="L146" s="173" t="s">
        <v>56</v>
      </c>
      <c r="M146" s="186" t="s">
        <v>203</v>
      </c>
      <c r="P146" s="12"/>
      <c r="Q146" s="12"/>
      <c r="R146" s="12"/>
      <c r="S146" s="12"/>
      <c r="T146" s="12"/>
      <c r="U146" s="12"/>
      <c r="V146" s="12"/>
      <c r="W146" s="12"/>
      <c r="X146" s="12"/>
      <c r="Y146" s="12"/>
      <c r="Z146" s="12"/>
      <c r="AA146" s="12"/>
    </row>
    <row r="147" spans="1:27" x14ac:dyDescent="0.25">
      <c r="A147" s="159" t="s">
        <v>240</v>
      </c>
      <c r="B147" s="174">
        <v>10</v>
      </c>
      <c r="C147" s="175">
        <v>13</v>
      </c>
      <c r="D147" s="175">
        <v>9</v>
      </c>
      <c r="E147" s="175">
        <v>12</v>
      </c>
      <c r="F147" s="175">
        <v>19</v>
      </c>
      <c r="G147" s="175">
        <v>12</v>
      </c>
      <c r="H147" s="175">
        <v>18</v>
      </c>
      <c r="I147" s="175">
        <v>13</v>
      </c>
      <c r="J147" s="175">
        <v>11</v>
      </c>
      <c r="K147" s="175">
        <v>12</v>
      </c>
      <c r="L147" s="175">
        <v>14</v>
      </c>
      <c r="M147" s="176">
        <v>13</v>
      </c>
    </row>
    <row r="148" spans="1:27" x14ac:dyDescent="0.25">
      <c r="A148" s="159" t="s">
        <v>241</v>
      </c>
      <c r="B148" s="177">
        <v>12</v>
      </c>
      <c r="C148">
        <v>12</v>
      </c>
      <c r="D148">
        <v>11</v>
      </c>
      <c r="E148">
        <v>12</v>
      </c>
      <c r="F148">
        <v>11</v>
      </c>
      <c r="G148">
        <v>12</v>
      </c>
      <c r="H148">
        <v>9</v>
      </c>
      <c r="I148">
        <v>18</v>
      </c>
      <c r="J148">
        <v>12</v>
      </c>
      <c r="K148">
        <v>13</v>
      </c>
      <c r="L148">
        <v>16</v>
      </c>
      <c r="M148" s="167">
        <v>12.545454545454545</v>
      </c>
    </row>
    <row r="149" spans="1:27" x14ac:dyDescent="0.25">
      <c r="A149" s="159" t="s">
        <v>242</v>
      </c>
      <c r="B149" s="177">
        <v>15</v>
      </c>
      <c r="C149">
        <v>13</v>
      </c>
      <c r="D149">
        <v>15</v>
      </c>
      <c r="E149">
        <v>13</v>
      </c>
      <c r="F149">
        <v>14</v>
      </c>
      <c r="G149">
        <v>15</v>
      </c>
      <c r="H149">
        <v>12</v>
      </c>
      <c r="I149">
        <v>15</v>
      </c>
      <c r="J149">
        <v>14</v>
      </c>
      <c r="K149">
        <v>15</v>
      </c>
      <c r="L149">
        <v>19</v>
      </c>
      <c r="M149" s="167">
        <v>14.545454545454545</v>
      </c>
    </row>
    <row r="150" spans="1:27" ht="15.75" thickBot="1" x14ac:dyDescent="0.3">
      <c r="A150" s="159" t="s">
        <v>247</v>
      </c>
      <c r="B150" s="177">
        <v>15</v>
      </c>
      <c r="C150">
        <v>14</v>
      </c>
      <c r="D150">
        <v>15</v>
      </c>
      <c r="E150">
        <v>12</v>
      </c>
      <c r="F150">
        <v>13</v>
      </c>
      <c r="G150">
        <v>14</v>
      </c>
      <c r="H150">
        <v>12</v>
      </c>
      <c r="I150">
        <v>15</v>
      </c>
      <c r="J150">
        <v>14</v>
      </c>
      <c r="K150">
        <v>14</v>
      </c>
      <c r="L150">
        <v>17</v>
      </c>
      <c r="M150" s="167">
        <v>14.090909090909092</v>
      </c>
    </row>
    <row r="151" spans="1:27" ht="15.75" thickBot="1" x14ac:dyDescent="0.3">
      <c r="A151" s="185" t="s">
        <v>203</v>
      </c>
      <c r="B151" s="178">
        <v>13</v>
      </c>
      <c r="C151" s="168">
        <v>13</v>
      </c>
      <c r="D151" s="168">
        <v>12.5</v>
      </c>
      <c r="E151" s="168">
        <v>12.25</v>
      </c>
      <c r="F151" s="168">
        <v>14.25</v>
      </c>
      <c r="G151" s="168">
        <v>13.25</v>
      </c>
      <c r="H151" s="168">
        <v>12.75</v>
      </c>
      <c r="I151" s="168">
        <v>15.25</v>
      </c>
      <c r="J151" s="168">
        <v>12.75</v>
      </c>
      <c r="K151" s="168">
        <v>13.5</v>
      </c>
      <c r="L151" s="168">
        <v>16.5</v>
      </c>
      <c r="M151" s="169">
        <v>13.545454545454545</v>
      </c>
    </row>
    <row r="157" spans="1:27" ht="15.75" thickBot="1" x14ac:dyDescent="0.3"/>
    <row r="158" spans="1:27" ht="15.75" thickBot="1" x14ac:dyDescent="0.3"/>
    <row r="160" spans="1:27" ht="15.75" thickBot="1" x14ac:dyDescent="0.3">
      <c r="V160" s="167"/>
    </row>
    <row r="161" spans="1:20" ht="15.75" thickBot="1" x14ac:dyDescent="0.3">
      <c r="A161" s="193"/>
      <c r="B161" s="188" t="s">
        <v>47</v>
      </c>
      <c r="C161" s="188" t="s">
        <v>45</v>
      </c>
      <c r="D161" s="188" t="s">
        <v>194</v>
      </c>
      <c r="E161" s="188" t="s">
        <v>51</v>
      </c>
      <c r="F161" s="188" t="s">
        <v>58</v>
      </c>
      <c r="G161" s="188" t="s">
        <v>205</v>
      </c>
      <c r="H161" s="188" t="s">
        <v>53</v>
      </c>
      <c r="I161" s="188" t="s">
        <v>59</v>
      </c>
      <c r="J161" s="188" t="s">
        <v>42</v>
      </c>
      <c r="K161" s="188" t="s">
        <v>43</v>
      </c>
      <c r="L161" s="189" t="s">
        <v>56</v>
      </c>
      <c r="M161" s="190" t="s">
        <v>203</v>
      </c>
    </row>
    <row r="162" spans="1:20" x14ac:dyDescent="0.25">
      <c r="A162" s="194" t="s">
        <v>223</v>
      </c>
      <c r="B162" s="160">
        <f>AVERAGE(B$147:B$149)</f>
        <v>12.333333333333334</v>
      </c>
      <c r="C162" s="160">
        <f t="shared" ref="C162:M162" si="7">AVERAGE(C$147:C$149)</f>
        <v>12.666666666666666</v>
      </c>
      <c r="D162" s="160">
        <f t="shared" si="7"/>
        <v>11.666666666666666</v>
      </c>
      <c r="E162" s="160">
        <f t="shared" si="7"/>
        <v>12.333333333333334</v>
      </c>
      <c r="F162" s="160">
        <f t="shared" si="7"/>
        <v>14.666666666666666</v>
      </c>
      <c r="G162" s="160">
        <f t="shared" si="7"/>
        <v>13</v>
      </c>
      <c r="H162" s="160">
        <f t="shared" si="7"/>
        <v>13</v>
      </c>
      <c r="I162" s="160">
        <f t="shared" si="7"/>
        <v>15.333333333333334</v>
      </c>
      <c r="J162" s="160">
        <f t="shared" si="7"/>
        <v>12.333333333333334</v>
      </c>
      <c r="K162" s="160">
        <f t="shared" si="7"/>
        <v>13.333333333333334</v>
      </c>
      <c r="L162" s="160">
        <f t="shared" si="7"/>
        <v>16.333333333333332</v>
      </c>
      <c r="M162" s="161">
        <f t="shared" si="7"/>
        <v>13.363636363636365</v>
      </c>
    </row>
    <row r="163" spans="1:20" x14ac:dyDescent="0.25">
      <c r="A163" s="194" t="s">
        <v>162</v>
      </c>
      <c r="B163" s="160">
        <f>MIN(B$147:B$149)</f>
        <v>10</v>
      </c>
      <c r="C163" s="160">
        <f t="shared" ref="C163:M163" si="8">MIN(C$147:C$149)</f>
        <v>12</v>
      </c>
      <c r="D163" s="160">
        <f t="shared" si="8"/>
        <v>9</v>
      </c>
      <c r="E163" s="160">
        <f t="shared" si="8"/>
        <v>12</v>
      </c>
      <c r="F163" s="160">
        <f t="shared" si="8"/>
        <v>11</v>
      </c>
      <c r="G163" s="160">
        <f t="shared" si="8"/>
        <v>12</v>
      </c>
      <c r="H163" s="160">
        <f t="shared" si="8"/>
        <v>9</v>
      </c>
      <c r="I163" s="160">
        <f t="shared" si="8"/>
        <v>13</v>
      </c>
      <c r="J163" s="160">
        <f t="shared" si="8"/>
        <v>11</v>
      </c>
      <c r="K163" s="160">
        <f t="shared" si="8"/>
        <v>12</v>
      </c>
      <c r="L163" s="160">
        <f t="shared" si="8"/>
        <v>14</v>
      </c>
      <c r="M163" s="161">
        <f t="shared" si="8"/>
        <v>12.545454545454545</v>
      </c>
    </row>
    <row r="164" spans="1:20" ht="15.75" thickBot="1" x14ac:dyDescent="0.3">
      <c r="A164" s="195" t="s">
        <v>161</v>
      </c>
      <c r="B164" s="162">
        <f>MAX(B$147:B$149)</f>
        <v>15</v>
      </c>
      <c r="C164" s="162">
        <f t="shared" ref="C164:M164" si="9">MAX(C$147:C$149)</f>
        <v>13</v>
      </c>
      <c r="D164" s="162">
        <f t="shared" si="9"/>
        <v>15</v>
      </c>
      <c r="E164" s="162">
        <f t="shared" si="9"/>
        <v>13</v>
      </c>
      <c r="F164" s="162">
        <f t="shared" si="9"/>
        <v>19</v>
      </c>
      <c r="G164" s="162">
        <f t="shared" si="9"/>
        <v>15</v>
      </c>
      <c r="H164" s="162">
        <f t="shared" si="9"/>
        <v>18</v>
      </c>
      <c r="I164" s="162">
        <f t="shared" si="9"/>
        <v>18</v>
      </c>
      <c r="J164" s="162">
        <f t="shared" si="9"/>
        <v>14</v>
      </c>
      <c r="K164" s="162">
        <f t="shared" si="9"/>
        <v>15</v>
      </c>
      <c r="L164" s="162">
        <f t="shared" si="9"/>
        <v>19</v>
      </c>
      <c r="M164" s="163">
        <f t="shared" si="9"/>
        <v>14.545454545454545</v>
      </c>
    </row>
    <row r="165" spans="1:20" x14ac:dyDescent="0.25">
      <c r="B165" s="156"/>
      <c r="C165" s="156"/>
      <c r="D165" s="156"/>
      <c r="E165" s="156"/>
      <c r="F165" s="156"/>
      <c r="G165" s="156"/>
      <c r="H165" s="156"/>
      <c r="I165" s="156"/>
      <c r="J165" s="156"/>
      <c r="K165" s="156"/>
      <c r="L165" s="156"/>
      <c r="M165" s="156"/>
      <c r="N165" s="156"/>
      <c r="O165" s="156"/>
      <c r="P165" s="156"/>
      <c r="Q165" s="156"/>
      <c r="R165" s="156"/>
      <c r="S165" s="156"/>
      <c r="T165" s="156"/>
    </row>
    <row r="191" spans="1:1" s="191" customFormat="1" ht="33" customHeight="1" x14ac:dyDescent="0.25">
      <c r="A191" s="192" t="s">
        <v>228</v>
      </c>
    </row>
    <row r="192" spans="1:1" ht="15.75" thickBot="1" x14ac:dyDescent="0.3"/>
    <row r="193" spans="1:26" ht="15.75" thickBot="1" x14ac:dyDescent="0.3">
      <c r="A193" s="179" t="s">
        <v>207</v>
      </c>
      <c r="B193" s="179" t="s">
        <v>201</v>
      </c>
      <c r="C193" s="180"/>
      <c r="D193" s="181"/>
      <c r="E193" s="181"/>
      <c r="F193" s="181"/>
      <c r="G193" s="181"/>
      <c r="H193" s="181"/>
      <c r="I193" s="181"/>
      <c r="J193" s="181"/>
      <c r="K193" s="181"/>
      <c r="L193" s="181"/>
      <c r="M193" s="181"/>
      <c r="N193" s="181"/>
      <c r="O193" s="181"/>
      <c r="P193" s="181"/>
      <c r="Q193" s="181"/>
      <c r="R193" s="181"/>
      <c r="S193" s="181"/>
      <c r="T193" s="181"/>
      <c r="U193" s="181"/>
      <c r="V193" s="181"/>
      <c r="W193" s="181"/>
      <c r="X193" s="181"/>
      <c r="Y193" s="181"/>
      <c r="Z193" s="173"/>
    </row>
    <row r="194" spans="1:26" ht="15.75" thickBot="1" x14ac:dyDescent="0.3">
      <c r="A194" s="179" t="s">
        <v>202</v>
      </c>
      <c r="B194" s="180" t="s">
        <v>101</v>
      </c>
      <c r="C194" s="181" t="s">
        <v>46</v>
      </c>
      <c r="D194" s="181" t="s">
        <v>47</v>
      </c>
      <c r="E194" s="181" t="s">
        <v>44</v>
      </c>
      <c r="F194" s="181" t="s">
        <v>45</v>
      </c>
      <c r="G194" s="181" t="s">
        <v>168</v>
      </c>
      <c r="H194" s="181" t="s">
        <v>140</v>
      </c>
      <c r="I194" s="181" t="s">
        <v>141</v>
      </c>
      <c r="J194" s="181" t="s">
        <v>194</v>
      </c>
      <c r="K194" s="181" t="s">
        <v>48</v>
      </c>
      <c r="L194" s="181" t="s">
        <v>51</v>
      </c>
      <c r="M194" s="181" t="s">
        <v>57</v>
      </c>
      <c r="N194" s="181" t="s">
        <v>58</v>
      </c>
      <c r="O194" s="181" t="s">
        <v>100</v>
      </c>
      <c r="P194" s="181" t="s">
        <v>205</v>
      </c>
      <c r="Q194" s="181" t="s">
        <v>52</v>
      </c>
      <c r="R194" s="181" t="s">
        <v>53</v>
      </c>
      <c r="S194" s="181" t="s">
        <v>54</v>
      </c>
      <c r="T194" s="181" t="s">
        <v>59</v>
      </c>
      <c r="U194" s="181" t="s">
        <v>170</v>
      </c>
      <c r="V194" s="181" t="s">
        <v>42</v>
      </c>
      <c r="W194" s="181" t="s">
        <v>43</v>
      </c>
      <c r="X194" s="181" t="s">
        <v>56</v>
      </c>
      <c r="Y194" s="173" t="s">
        <v>55</v>
      </c>
      <c r="Z194" s="186" t="s">
        <v>203</v>
      </c>
    </row>
    <row r="195" spans="1:26" x14ac:dyDescent="0.25">
      <c r="A195" s="182" t="s">
        <v>142</v>
      </c>
      <c r="B195" s="174"/>
      <c r="C195" s="175">
        <v>15.5</v>
      </c>
      <c r="D195" s="175">
        <v>16</v>
      </c>
      <c r="E195" s="175">
        <v>16</v>
      </c>
      <c r="F195" s="175">
        <v>16</v>
      </c>
      <c r="G195" s="175"/>
      <c r="H195" s="175"/>
      <c r="I195" s="175"/>
      <c r="J195" s="175"/>
      <c r="K195" s="175">
        <v>10</v>
      </c>
      <c r="L195" s="175">
        <v>10</v>
      </c>
      <c r="M195" s="175">
        <v>14</v>
      </c>
      <c r="N195" s="175">
        <v>13</v>
      </c>
      <c r="O195" s="175"/>
      <c r="P195" s="175"/>
      <c r="Q195" s="175">
        <v>16</v>
      </c>
      <c r="R195" s="175">
        <v>13</v>
      </c>
      <c r="S195" s="175">
        <v>12</v>
      </c>
      <c r="T195" s="175">
        <v>12</v>
      </c>
      <c r="U195" s="175"/>
      <c r="V195" s="175">
        <v>15.5</v>
      </c>
      <c r="W195" s="175">
        <v>15.5</v>
      </c>
      <c r="X195" s="175">
        <v>14</v>
      </c>
      <c r="Y195" s="175">
        <v>14</v>
      </c>
      <c r="Z195" s="176">
        <v>14.083333333333334</v>
      </c>
    </row>
    <row r="196" spans="1:26" x14ac:dyDescent="0.25">
      <c r="A196" s="183" t="s">
        <v>143</v>
      </c>
      <c r="B196" s="177"/>
      <c r="C196">
        <v>15</v>
      </c>
      <c r="D196">
        <v>17</v>
      </c>
      <c r="E196">
        <v>16</v>
      </c>
      <c r="F196">
        <v>15</v>
      </c>
      <c r="K196">
        <v>10</v>
      </c>
      <c r="L196">
        <v>15</v>
      </c>
      <c r="M196">
        <v>14</v>
      </c>
      <c r="N196">
        <v>16</v>
      </c>
      <c r="Q196">
        <v>15</v>
      </c>
      <c r="R196">
        <v>16</v>
      </c>
      <c r="S196">
        <v>15</v>
      </c>
      <c r="T196">
        <v>20</v>
      </c>
      <c r="V196">
        <v>17</v>
      </c>
      <c r="W196">
        <v>18.5</v>
      </c>
      <c r="X196">
        <v>15</v>
      </c>
      <c r="Y196">
        <v>15</v>
      </c>
      <c r="Z196" s="167">
        <v>15.833333333333334</v>
      </c>
    </row>
    <row r="197" spans="1:26" x14ac:dyDescent="0.25">
      <c r="A197" s="183" t="s">
        <v>144</v>
      </c>
      <c r="B197" s="177"/>
      <c r="D197">
        <v>13</v>
      </c>
      <c r="F197">
        <v>13</v>
      </c>
      <c r="L197">
        <v>12</v>
      </c>
      <c r="N197">
        <v>14</v>
      </c>
      <c r="R197">
        <v>16</v>
      </c>
      <c r="T197">
        <v>16</v>
      </c>
      <c r="V197">
        <v>14</v>
      </c>
      <c r="W197">
        <v>15</v>
      </c>
      <c r="X197">
        <v>13</v>
      </c>
      <c r="Y197">
        <v>14</v>
      </c>
      <c r="Z197" s="167">
        <v>14</v>
      </c>
    </row>
    <row r="198" spans="1:26" x14ac:dyDescent="0.25">
      <c r="A198" s="183" t="s">
        <v>145</v>
      </c>
      <c r="B198" s="177">
        <v>18</v>
      </c>
      <c r="C198">
        <v>13.5</v>
      </c>
      <c r="D198">
        <v>16</v>
      </c>
      <c r="E198">
        <v>15</v>
      </c>
      <c r="F198">
        <v>14.5</v>
      </c>
      <c r="K198">
        <v>11</v>
      </c>
      <c r="L198">
        <v>13.5</v>
      </c>
      <c r="M198">
        <v>15</v>
      </c>
      <c r="N198">
        <v>15</v>
      </c>
      <c r="O198">
        <v>15</v>
      </c>
      <c r="Q198">
        <v>15</v>
      </c>
      <c r="R198">
        <v>15.5</v>
      </c>
      <c r="S198">
        <v>13.5</v>
      </c>
      <c r="T198">
        <v>17</v>
      </c>
      <c r="V198">
        <v>17.5</v>
      </c>
      <c r="W198">
        <v>17</v>
      </c>
      <c r="X198">
        <v>15</v>
      </c>
      <c r="Y198">
        <v>13</v>
      </c>
      <c r="Z198" s="167">
        <v>15.225</v>
      </c>
    </row>
    <row r="199" spans="1:26" x14ac:dyDescent="0.25">
      <c r="A199" s="183" t="s">
        <v>146</v>
      </c>
      <c r="B199" s="177">
        <v>14</v>
      </c>
      <c r="C199">
        <v>12</v>
      </c>
      <c r="D199">
        <v>14</v>
      </c>
      <c r="E199">
        <v>15</v>
      </c>
      <c r="F199">
        <v>14.5</v>
      </c>
      <c r="K199">
        <v>10.5</v>
      </c>
      <c r="L199">
        <v>14</v>
      </c>
      <c r="M199">
        <v>13</v>
      </c>
      <c r="N199">
        <v>14</v>
      </c>
      <c r="O199">
        <v>15</v>
      </c>
      <c r="Q199">
        <v>15</v>
      </c>
      <c r="R199">
        <v>15</v>
      </c>
      <c r="S199">
        <v>13</v>
      </c>
      <c r="T199">
        <v>15</v>
      </c>
      <c r="V199">
        <v>15</v>
      </c>
      <c r="W199">
        <v>15</v>
      </c>
      <c r="X199">
        <v>13</v>
      </c>
      <c r="Y199">
        <v>15</v>
      </c>
      <c r="Z199" s="167">
        <v>14.1</v>
      </c>
    </row>
    <row r="200" spans="1:26" x14ac:dyDescent="0.25">
      <c r="A200" s="183" t="s">
        <v>147</v>
      </c>
      <c r="B200" s="177">
        <v>18</v>
      </c>
      <c r="C200">
        <v>12</v>
      </c>
      <c r="D200">
        <v>17</v>
      </c>
      <c r="E200">
        <v>14.5</v>
      </c>
      <c r="F200">
        <v>15</v>
      </c>
      <c r="K200">
        <v>10.5</v>
      </c>
      <c r="L200">
        <v>11</v>
      </c>
      <c r="M200">
        <v>14</v>
      </c>
      <c r="N200">
        <v>15</v>
      </c>
      <c r="O200">
        <v>15</v>
      </c>
      <c r="Q200">
        <v>15</v>
      </c>
      <c r="R200">
        <v>16</v>
      </c>
      <c r="S200">
        <v>14</v>
      </c>
      <c r="T200">
        <v>16</v>
      </c>
      <c r="V200">
        <v>17</v>
      </c>
      <c r="W200">
        <v>17</v>
      </c>
      <c r="X200">
        <v>13</v>
      </c>
      <c r="Y200">
        <v>15</v>
      </c>
      <c r="Z200" s="167">
        <v>14.95</v>
      </c>
    </row>
    <row r="201" spans="1:26" x14ac:dyDescent="0.25">
      <c r="A201" s="183" t="s">
        <v>148</v>
      </c>
      <c r="B201" s="177"/>
      <c r="C201">
        <v>14</v>
      </c>
      <c r="D201">
        <v>13</v>
      </c>
      <c r="E201">
        <v>14</v>
      </c>
      <c r="F201">
        <v>14.5</v>
      </c>
      <c r="K201">
        <v>11</v>
      </c>
      <c r="L201">
        <v>12</v>
      </c>
      <c r="M201">
        <v>13</v>
      </c>
      <c r="N201">
        <v>15</v>
      </c>
      <c r="Q201">
        <v>14.5</v>
      </c>
      <c r="R201">
        <v>15</v>
      </c>
      <c r="S201">
        <v>14</v>
      </c>
      <c r="T201">
        <v>15</v>
      </c>
      <c r="V201">
        <v>15</v>
      </c>
      <c r="W201">
        <v>14.75</v>
      </c>
      <c r="X201">
        <v>14</v>
      </c>
      <c r="Y201">
        <v>15</v>
      </c>
      <c r="Z201" s="167">
        <v>14.083333333333334</v>
      </c>
    </row>
    <row r="202" spans="1:26" x14ac:dyDescent="0.25">
      <c r="A202" s="183" t="s">
        <v>149</v>
      </c>
      <c r="B202" s="177"/>
      <c r="D202">
        <v>10</v>
      </c>
      <c r="E202">
        <v>14</v>
      </c>
      <c r="F202">
        <v>13</v>
      </c>
      <c r="L202">
        <v>9</v>
      </c>
      <c r="N202">
        <v>10</v>
      </c>
      <c r="R202">
        <v>12</v>
      </c>
      <c r="T202">
        <v>14</v>
      </c>
      <c r="V202">
        <v>14</v>
      </c>
      <c r="W202">
        <v>15</v>
      </c>
      <c r="X202">
        <v>13</v>
      </c>
      <c r="Y202">
        <v>14</v>
      </c>
      <c r="Z202" s="167">
        <v>12.545454545454545</v>
      </c>
    </row>
    <row r="203" spans="1:26" x14ac:dyDescent="0.25">
      <c r="A203" s="183" t="s">
        <v>150</v>
      </c>
      <c r="B203" s="177"/>
      <c r="C203">
        <v>11</v>
      </c>
      <c r="D203">
        <v>12</v>
      </c>
      <c r="E203">
        <v>14</v>
      </c>
      <c r="F203">
        <v>13</v>
      </c>
      <c r="K203">
        <v>9</v>
      </c>
      <c r="L203">
        <v>9.5</v>
      </c>
      <c r="M203">
        <v>10.5</v>
      </c>
      <c r="N203">
        <v>10</v>
      </c>
      <c r="Q203">
        <v>13</v>
      </c>
      <c r="R203">
        <v>12</v>
      </c>
      <c r="S203">
        <v>11</v>
      </c>
      <c r="T203">
        <v>12</v>
      </c>
      <c r="V203">
        <v>14</v>
      </c>
      <c r="W203">
        <v>13</v>
      </c>
      <c r="X203">
        <v>11</v>
      </c>
      <c r="Y203">
        <v>13</v>
      </c>
      <c r="Z203" s="167">
        <v>11.75</v>
      </c>
    </row>
    <row r="204" spans="1:26" x14ac:dyDescent="0.25">
      <c r="A204" s="183" t="s">
        <v>151</v>
      </c>
      <c r="B204" s="177"/>
      <c r="C204">
        <v>10</v>
      </c>
      <c r="D204">
        <v>12</v>
      </c>
      <c r="E204">
        <v>13</v>
      </c>
      <c r="F204">
        <v>13</v>
      </c>
      <c r="H204">
        <v>10</v>
      </c>
      <c r="K204">
        <v>8</v>
      </c>
      <c r="L204">
        <v>10</v>
      </c>
      <c r="M204">
        <v>9</v>
      </c>
      <c r="N204">
        <v>10</v>
      </c>
      <c r="Q204">
        <v>14</v>
      </c>
      <c r="R204">
        <v>13</v>
      </c>
      <c r="S204">
        <v>12</v>
      </c>
      <c r="T204">
        <v>14</v>
      </c>
      <c r="V204">
        <v>12</v>
      </c>
      <c r="W204">
        <v>12</v>
      </c>
      <c r="X204">
        <v>11</v>
      </c>
      <c r="Y204">
        <v>17</v>
      </c>
      <c r="Z204" s="167">
        <v>11.722222222222221</v>
      </c>
    </row>
    <row r="205" spans="1:26" x14ac:dyDescent="0.25">
      <c r="A205" s="183" t="s">
        <v>155</v>
      </c>
      <c r="B205" s="177"/>
      <c r="C205">
        <v>13</v>
      </c>
      <c r="D205">
        <v>13</v>
      </c>
      <c r="E205">
        <v>14</v>
      </c>
      <c r="F205">
        <v>13</v>
      </c>
      <c r="H205">
        <v>15</v>
      </c>
      <c r="K205">
        <v>10</v>
      </c>
      <c r="L205">
        <v>12</v>
      </c>
      <c r="M205">
        <v>9</v>
      </c>
      <c r="N205">
        <v>11</v>
      </c>
      <c r="Q205">
        <v>13</v>
      </c>
      <c r="R205">
        <v>13</v>
      </c>
      <c r="S205">
        <v>11</v>
      </c>
      <c r="T205">
        <v>16</v>
      </c>
      <c r="W205">
        <v>17</v>
      </c>
      <c r="X205">
        <v>15.5</v>
      </c>
      <c r="Z205" s="167">
        <v>13.033333333333333</v>
      </c>
    </row>
    <row r="206" spans="1:26" x14ac:dyDescent="0.25">
      <c r="A206" s="183" t="s">
        <v>160</v>
      </c>
      <c r="B206" s="177"/>
      <c r="C206">
        <v>12</v>
      </c>
      <c r="D206">
        <v>14</v>
      </c>
      <c r="E206">
        <v>14</v>
      </c>
      <c r="F206">
        <v>14</v>
      </c>
      <c r="H206">
        <v>12</v>
      </c>
      <c r="K206">
        <v>9</v>
      </c>
      <c r="L206">
        <v>11</v>
      </c>
      <c r="M206">
        <v>11</v>
      </c>
      <c r="N206">
        <v>11</v>
      </c>
      <c r="Q206">
        <v>12</v>
      </c>
      <c r="R206">
        <v>12</v>
      </c>
      <c r="S206">
        <v>12</v>
      </c>
      <c r="T206">
        <v>20</v>
      </c>
      <c r="V206">
        <v>16</v>
      </c>
      <c r="W206">
        <v>16</v>
      </c>
      <c r="X206">
        <v>13</v>
      </c>
      <c r="Z206" s="167">
        <v>13.0625</v>
      </c>
    </row>
    <row r="207" spans="1:26" x14ac:dyDescent="0.25">
      <c r="A207" s="183" t="s">
        <v>165</v>
      </c>
      <c r="B207" s="177">
        <v>15</v>
      </c>
      <c r="C207">
        <v>12</v>
      </c>
      <c r="D207">
        <v>15</v>
      </c>
      <c r="E207">
        <v>14</v>
      </c>
      <c r="F207">
        <v>14.5</v>
      </c>
      <c r="H207">
        <v>13</v>
      </c>
      <c r="K207">
        <v>9</v>
      </c>
      <c r="L207">
        <v>11.5</v>
      </c>
      <c r="M207">
        <v>11</v>
      </c>
      <c r="N207">
        <v>13</v>
      </c>
      <c r="Q207">
        <v>13</v>
      </c>
      <c r="R207">
        <v>13</v>
      </c>
      <c r="S207">
        <v>11</v>
      </c>
      <c r="T207">
        <v>21</v>
      </c>
      <c r="V207">
        <v>15.5</v>
      </c>
      <c r="W207">
        <v>16.5</v>
      </c>
      <c r="X207">
        <v>15</v>
      </c>
      <c r="Y207">
        <v>14</v>
      </c>
      <c r="Z207" s="167">
        <v>13.95</v>
      </c>
    </row>
    <row r="208" spans="1:26" x14ac:dyDescent="0.25">
      <c r="A208" s="183" t="s">
        <v>172</v>
      </c>
      <c r="B208" s="177"/>
      <c r="C208">
        <v>15.5</v>
      </c>
      <c r="D208">
        <v>16.5</v>
      </c>
      <c r="E208">
        <v>15</v>
      </c>
      <c r="F208">
        <v>14</v>
      </c>
      <c r="G208">
        <v>13</v>
      </c>
      <c r="H208">
        <v>13</v>
      </c>
      <c r="K208">
        <v>9</v>
      </c>
      <c r="L208">
        <v>1.5</v>
      </c>
      <c r="M208">
        <v>13</v>
      </c>
      <c r="N208">
        <v>11.5</v>
      </c>
      <c r="Q208">
        <v>12</v>
      </c>
      <c r="R208">
        <v>12</v>
      </c>
      <c r="S208">
        <v>13</v>
      </c>
      <c r="T208">
        <v>23</v>
      </c>
      <c r="V208">
        <v>14</v>
      </c>
      <c r="W208">
        <v>15</v>
      </c>
      <c r="X208">
        <v>12</v>
      </c>
      <c r="Z208" s="167">
        <v>13.117647058823529</v>
      </c>
    </row>
    <row r="209" spans="1:26" x14ac:dyDescent="0.25">
      <c r="A209" s="183" t="s">
        <v>173</v>
      </c>
      <c r="B209" s="177">
        <v>15</v>
      </c>
      <c r="C209">
        <v>14</v>
      </c>
      <c r="D209">
        <v>16</v>
      </c>
      <c r="E209">
        <v>14</v>
      </c>
      <c r="F209">
        <v>15</v>
      </c>
      <c r="G209">
        <v>15</v>
      </c>
      <c r="H209">
        <v>15</v>
      </c>
      <c r="K209">
        <v>11</v>
      </c>
      <c r="L209">
        <v>14.5</v>
      </c>
      <c r="M209">
        <v>13</v>
      </c>
      <c r="N209">
        <v>14</v>
      </c>
      <c r="Q209">
        <v>14.5</v>
      </c>
      <c r="R209">
        <v>15</v>
      </c>
      <c r="S209">
        <v>15</v>
      </c>
      <c r="T209">
        <v>19</v>
      </c>
      <c r="U209">
        <v>19</v>
      </c>
      <c r="V209">
        <v>15.75</v>
      </c>
      <c r="W209">
        <v>16.5</v>
      </c>
      <c r="X209">
        <v>15</v>
      </c>
      <c r="Y209">
        <v>16</v>
      </c>
      <c r="Z209" s="167">
        <v>15.204545454545455</v>
      </c>
    </row>
    <row r="210" spans="1:26" x14ac:dyDescent="0.25">
      <c r="A210" s="183" t="s">
        <v>174</v>
      </c>
      <c r="B210" s="177">
        <v>14</v>
      </c>
      <c r="C210">
        <v>12</v>
      </c>
      <c r="D210">
        <v>14</v>
      </c>
      <c r="E210">
        <v>14.5</v>
      </c>
      <c r="F210">
        <v>15</v>
      </c>
      <c r="G210">
        <v>14</v>
      </c>
      <c r="H210">
        <v>14</v>
      </c>
      <c r="K210">
        <v>10</v>
      </c>
      <c r="L210">
        <v>10</v>
      </c>
      <c r="M210">
        <v>11</v>
      </c>
      <c r="N210">
        <v>10</v>
      </c>
      <c r="Q210">
        <v>15</v>
      </c>
      <c r="R210">
        <v>15</v>
      </c>
      <c r="S210">
        <v>14</v>
      </c>
      <c r="T210">
        <v>16.5</v>
      </c>
      <c r="V210">
        <v>14.5</v>
      </c>
      <c r="W210">
        <v>15.5</v>
      </c>
      <c r="X210">
        <v>13</v>
      </c>
      <c r="Y210">
        <v>14</v>
      </c>
      <c r="Z210" s="167">
        <v>13.619047619047619</v>
      </c>
    </row>
    <row r="211" spans="1:26" x14ac:dyDescent="0.25">
      <c r="A211" s="183" t="s">
        <v>175</v>
      </c>
      <c r="B211" s="177">
        <v>14</v>
      </c>
      <c r="C211">
        <v>14</v>
      </c>
      <c r="D211">
        <v>14</v>
      </c>
      <c r="E211">
        <v>13</v>
      </c>
      <c r="F211">
        <v>15</v>
      </c>
      <c r="G211">
        <v>14</v>
      </c>
      <c r="H211">
        <v>15</v>
      </c>
      <c r="L211">
        <v>12</v>
      </c>
      <c r="M211">
        <v>14</v>
      </c>
      <c r="N211">
        <v>14</v>
      </c>
      <c r="Q211">
        <v>15</v>
      </c>
      <c r="R211">
        <v>16</v>
      </c>
      <c r="S211">
        <v>15</v>
      </c>
      <c r="T211">
        <v>16</v>
      </c>
      <c r="V211">
        <v>15</v>
      </c>
      <c r="W211">
        <v>16</v>
      </c>
      <c r="X211">
        <v>13.5</v>
      </c>
      <c r="Z211" s="167">
        <v>14.552631578947368</v>
      </c>
    </row>
    <row r="212" spans="1:26" x14ac:dyDescent="0.25">
      <c r="A212" s="183" t="s">
        <v>176</v>
      </c>
      <c r="B212" s="177"/>
      <c r="C212">
        <v>11.5</v>
      </c>
      <c r="D212">
        <v>13</v>
      </c>
      <c r="E212">
        <v>14</v>
      </c>
      <c r="F212">
        <v>14</v>
      </c>
      <c r="G212">
        <v>14</v>
      </c>
      <c r="H212">
        <v>14</v>
      </c>
      <c r="K212">
        <v>11</v>
      </c>
      <c r="L212">
        <v>13</v>
      </c>
      <c r="M212">
        <v>13</v>
      </c>
      <c r="N212">
        <v>13</v>
      </c>
      <c r="Q212">
        <v>14.5</v>
      </c>
      <c r="R212">
        <v>15.5</v>
      </c>
      <c r="S212">
        <v>15.5</v>
      </c>
      <c r="T212">
        <v>18</v>
      </c>
      <c r="V212">
        <v>15</v>
      </c>
      <c r="W212">
        <v>14</v>
      </c>
      <c r="X212">
        <v>15</v>
      </c>
      <c r="Z212" s="167">
        <v>14</v>
      </c>
    </row>
    <row r="213" spans="1:26" x14ac:dyDescent="0.25">
      <c r="A213" s="183" t="s">
        <v>189</v>
      </c>
      <c r="B213" s="177"/>
      <c r="C213">
        <v>12</v>
      </c>
      <c r="D213">
        <v>12</v>
      </c>
      <c r="F213">
        <v>14</v>
      </c>
      <c r="G213">
        <v>14</v>
      </c>
      <c r="H213">
        <v>14.54</v>
      </c>
      <c r="K213">
        <v>11</v>
      </c>
      <c r="L213">
        <v>13</v>
      </c>
      <c r="M213">
        <v>13</v>
      </c>
      <c r="N213">
        <v>13</v>
      </c>
      <c r="Q213">
        <v>14</v>
      </c>
      <c r="R213">
        <v>14</v>
      </c>
      <c r="S213">
        <v>15</v>
      </c>
      <c r="T213">
        <v>15</v>
      </c>
      <c r="V213">
        <v>14.5</v>
      </c>
      <c r="W213">
        <v>14</v>
      </c>
      <c r="X213">
        <v>14</v>
      </c>
      <c r="Z213" s="167">
        <v>13.565</v>
      </c>
    </row>
    <row r="214" spans="1:26" x14ac:dyDescent="0.25">
      <c r="A214" s="183" t="s">
        <v>217</v>
      </c>
      <c r="B214" s="177">
        <v>14</v>
      </c>
      <c r="C214">
        <v>13</v>
      </c>
      <c r="D214">
        <v>13</v>
      </c>
      <c r="E214">
        <v>14</v>
      </c>
      <c r="F214">
        <v>15</v>
      </c>
      <c r="G214">
        <v>14</v>
      </c>
      <c r="H214">
        <v>13</v>
      </c>
      <c r="K214">
        <v>9</v>
      </c>
      <c r="L214">
        <v>10</v>
      </c>
      <c r="M214">
        <v>13</v>
      </c>
      <c r="N214">
        <v>12</v>
      </c>
      <c r="Q214">
        <v>13</v>
      </c>
      <c r="R214">
        <v>13</v>
      </c>
      <c r="S214">
        <v>14</v>
      </c>
      <c r="T214">
        <v>14</v>
      </c>
      <c r="V214">
        <v>14.5</v>
      </c>
      <c r="W214">
        <v>15</v>
      </c>
      <c r="X214">
        <v>12</v>
      </c>
      <c r="Y214">
        <v>14</v>
      </c>
      <c r="Z214" s="167">
        <v>13.285714285714286</v>
      </c>
    </row>
    <row r="215" spans="1:26" x14ac:dyDescent="0.25">
      <c r="A215" s="183" t="s">
        <v>210</v>
      </c>
      <c r="B215" s="177"/>
      <c r="C215">
        <v>8</v>
      </c>
      <c r="D215">
        <v>9</v>
      </c>
      <c r="E215">
        <v>13</v>
      </c>
      <c r="F215">
        <v>14</v>
      </c>
      <c r="G215">
        <v>13</v>
      </c>
      <c r="H215">
        <v>11</v>
      </c>
      <c r="K215">
        <v>6</v>
      </c>
      <c r="L215">
        <v>11</v>
      </c>
      <c r="M215">
        <v>9</v>
      </c>
      <c r="N215">
        <v>9</v>
      </c>
      <c r="Q215">
        <v>15</v>
      </c>
      <c r="R215">
        <v>11</v>
      </c>
      <c r="S215">
        <v>12</v>
      </c>
      <c r="T215">
        <v>11</v>
      </c>
      <c r="V215">
        <v>11</v>
      </c>
      <c r="W215">
        <v>11</v>
      </c>
      <c r="X215">
        <v>11</v>
      </c>
      <c r="Z215" s="167">
        <v>10.882352941176471</v>
      </c>
    </row>
    <row r="216" spans="1:26" x14ac:dyDescent="0.25">
      <c r="A216" s="183" t="s">
        <v>211</v>
      </c>
      <c r="B216" s="177"/>
      <c r="D216">
        <v>11</v>
      </c>
      <c r="F216">
        <v>12</v>
      </c>
      <c r="J216">
        <v>10</v>
      </c>
      <c r="L216">
        <v>11</v>
      </c>
      <c r="N216">
        <v>10</v>
      </c>
      <c r="R216">
        <v>9</v>
      </c>
      <c r="T216">
        <v>11</v>
      </c>
      <c r="V216">
        <v>11</v>
      </c>
      <c r="W216">
        <v>11</v>
      </c>
      <c r="X216">
        <v>10</v>
      </c>
      <c r="Z216" s="167">
        <v>10.6</v>
      </c>
    </row>
    <row r="217" spans="1:26" x14ac:dyDescent="0.25">
      <c r="A217" s="183" t="s">
        <v>212</v>
      </c>
      <c r="B217" s="177"/>
      <c r="D217">
        <v>11</v>
      </c>
      <c r="F217">
        <v>11</v>
      </c>
      <c r="I217">
        <v>11</v>
      </c>
      <c r="J217">
        <v>10</v>
      </c>
      <c r="L217">
        <v>12</v>
      </c>
      <c r="N217">
        <v>12</v>
      </c>
      <c r="R217">
        <v>9</v>
      </c>
      <c r="T217">
        <v>12</v>
      </c>
      <c r="V217">
        <v>15</v>
      </c>
      <c r="W217">
        <v>12</v>
      </c>
      <c r="Z217" s="167">
        <v>11.5</v>
      </c>
    </row>
    <row r="218" spans="1:26" x14ac:dyDescent="0.25">
      <c r="A218" s="183" t="s">
        <v>215</v>
      </c>
      <c r="B218" s="177"/>
      <c r="D218">
        <v>16</v>
      </c>
      <c r="F218">
        <v>13</v>
      </c>
      <c r="H218">
        <v>17</v>
      </c>
      <c r="I218">
        <v>12</v>
      </c>
      <c r="J218">
        <v>13</v>
      </c>
      <c r="L218">
        <v>13</v>
      </c>
      <c r="N218">
        <v>13</v>
      </c>
      <c r="R218">
        <v>11</v>
      </c>
      <c r="T218">
        <v>15</v>
      </c>
      <c r="V218">
        <v>14</v>
      </c>
      <c r="W218">
        <v>13</v>
      </c>
      <c r="Z218" s="167">
        <v>13.636363636363637</v>
      </c>
    </row>
    <row r="219" spans="1:26" x14ac:dyDescent="0.25">
      <c r="A219" s="183" t="s">
        <v>208</v>
      </c>
      <c r="B219" s="177"/>
      <c r="D219">
        <v>12</v>
      </c>
      <c r="F219">
        <v>13</v>
      </c>
      <c r="I219">
        <v>14</v>
      </c>
      <c r="J219">
        <v>15</v>
      </c>
      <c r="L219">
        <v>11</v>
      </c>
      <c r="N219">
        <v>14</v>
      </c>
      <c r="R219">
        <v>12</v>
      </c>
      <c r="T219">
        <v>20</v>
      </c>
      <c r="V219">
        <v>13</v>
      </c>
      <c r="W219">
        <v>15</v>
      </c>
      <c r="Z219" s="167">
        <v>13.9</v>
      </c>
    </row>
    <row r="220" spans="1:26" x14ac:dyDescent="0.25">
      <c r="A220" s="183" t="s">
        <v>216</v>
      </c>
      <c r="B220" s="177"/>
      <c r="D220">
        <v>15</v>
      </c>
      <c r="F220">
        <v>16</v>
      </c>
      <c r="J220">
        <v>18</v>
      </c>
      <c r="L220">
        <v>16</v>
      </c>
      <c r="N220">
        <v>15</v>
      </c>
      <c r="R220">
        <v>14</v>
      </c>
      <c r="T220">
        <v>19</v>
      </c>
      <c r="V220">
        <v>15</v>
      </c>
      <c r="W220">
        <v>16</v>
      </c>
      <c r="X220">
        <v>16</v>
      </c>
      <c r="Z220" s="167">
        <v>16</v>
      </c>
    </row>
    <row r="221" spans="1:26" x14ac:dyDescent="0.25">
      <c r="A221" s="183" t="s">
        <v>214</v>
      </c>
      <c r="B221" s="177"/>
      <c r="D221">
        <v>15</v>
      </c>
      <c r="F221">
        <v>14</v>
      </c>
      <c r="J221">
        <v>17</v>
      </c>
      <c r="L221">
        <v>13</v>
      </c>
      <c r="N221">
        <v>16</v>
      </c>
      <c r="R221">
        <v>15</v>
      </c>
      <c r="T221">
        <v>16</v>
      </c>
      <c r="V221">
        <v>10</v>
      </c>
      <c r="W221">
        <v>15</v>
      </c>
      <c r="X221">
        <v>15</v>
      </c>
      <c r="Z221" s="167">
        <v>14.6</v>
      </c>
    </row>
    <row r="222" spans="1:26" x14ac:dyDescent="0.25">
      <c r="A222" s="183" t="s">
        <v>213</v>
      </c>
      <c r="B222" s="177"/>
      <c r="D222">
        <v>14</v>
      </c>
      <c r="F222">
        <v>14</v>
      </c>
      <c r="I222">
        <v>15</v>
      </c>
      <c r="J222">
        <v>18</v>
      </c>
      <c r="L222">
        <v>13</v>
      </c>
      <c r="N222">
        <v>15</v>
      </c>
      <c r="R222">
        <v>15</v>
      </c>
      <c r="T222">
        <v>17</v>
      </c>
      <c r="V222">
        <v>15</v>
      </c>
      <c r="W222">
        <v>15</v>
      </c>
      <c r="Z222" s="167">
        <v>15.1</v>
      </c>
    </row>
    <row r="223" spans="1:26" x14ac:dyDescent="0.25">
      <c r="A223" s="183" t="s">
        <v>209</v>
      </c>
      <c r="B223" s="177"/>
      <c r="D223">
        <v>14</v>
      </c>
      <c r="F223">
        <v>14</v>
      </c>
      <c r="I223">
        <v>15</v>
      </c>
      <c r="L223">
        <v>13</v>
      </c>
      <c r="N223">
        <v>15</v>
      </c>
      <c r="R223">
        <v>14</v>
      </c>
      <c r="T223">
        <v>13</v>
      </c>
      <c r="V223">
        <v>14</v>
      </c>
      <c r="W223">
        <v>15</v>
      </c>
      <c r="Z223" s="167">
        <v>14.111111111111111</v>
      </c>
    </row>
    <row r="224" spans="1:26" x14ac:dyDescent="0.25">
      <c r="A224" s="183" t="s">
        <v>220</v>
      </c>
      <c r="B224" s="177"/>
      <c r="D224">
        <v>14</v>
      </c>
      <c r="F224">
        <v>15</v>
      </c>
      <c r="J224">
        <v>17</v>
      </c>
      <c r="L224">
        <v>13</v>
      </c>
      <c r="N224">
        <v>14</v>
      </c>
      <c r="R224">
        <v>14</v>
      </c>
      <c r="T224">
        <v>14</v>
      </c>
      <c r="V224">
        <v>15</v>
      </c>
      <c r="W224">
        <v>16</v>
      </c>
      <c r="X224">
        <v>15</v>
      </c>
      <c r="Z224" s="167">
        <v>14.636363636363637</v>
      </c>
    </row>
    <row r="225" spans="1:26" x14ac:dyDescent="0.25">
      <c r="A225" s="183" t="s">
        <v>219</v>
      </c>
      <c r="B225" s="177"/>
      <c r="D225">
        <v>13</v>
      </c>
      <c r="F225">
        <v>13</v>
      </c>
      <c r="J225">
        <v>15</v>
      </c>
      <c r="L225">
        <v>13</v>
      </c>
      <c r="N225">
        <v>13</v>
      </c>
      <c r="R225">
        <v>11</v>
      </c>
      <c r="T225">
        <v>12</v>
      </c>
      <c r="V225">
        <v>11</v>
      </c>
      <c r="W225">
        <v>12</v>
      </c>
      <c r="X225">
        <v>12</v>
      </c>
      <c r="Z225" s="167">
        <v>12.5</v>
      </c>
    </row>
    <row r="226" spans="1:26" x14ac:dyDescent="0.25">
      <c r="A226" s="183" t="s">
        <v>218</v>
      </c>
      <c r="B226" s="177"/>
      <c r="D226">
        <v>13</v>
      </c>
      <c r="F226">
        <v>14</v>
      </c>
      <c r="J226">
        <v>13</v>
      </c>
      <c r="L226">
        <v>9</v>
      </c>
      <c r="N226">
        <v>11</v>
      </c>
      <c r="P226">
        <v>13</v>
      </c>
      <c r="R226">
        <v>10</v>
      </c>
      <c r="T226">
        <v>9</v>
      </c>
      <c r="V226">
        <v>13</v>
      </c>
      <c r="W226">
        <v>14</v>
      </c>
      <c r="X226">
        <v>14</v>
      </c>
      <c r="Z226" s="167">
        <v>12.090909090909092</v>
      </c>
    </row>
    <row r="227" spans="1:26" x14ac:dyDescent="0.25">
      <c r="A227" s="183" t="s">
        <v>245</v>
      </c>
      <c r="B227" s="177"/>
      <c r="D227">
        <v>12</v>
      </c>
      <c r="F227">
        <v>12</v>
      </c>
      <c r="J227">
        <v>12</v>
      </c>
      <c r="L227">
        <v>10</v>
      </c>
      <c r="N227">
        <v>11</v>
      </c>
      <c r="P227">
        <v>13</v>
      </c>
      <c r="R227">
        <v>11</v>
      </c>
      <c r="T227">
        <v>9</v>
      </c>
      <c r="V227">
        <v>12</v>
      </c>
      <c r="W227">
        <v>14</v>
      </c>
      <c r="X227">
        <v>13</v>
      </c>
      <c r="Z227" s="167">
        <v>11.727272727272727</v>
      </c>
    </row>
    <row r="228" spans="1:26" x14ac:dyDescent="0.25">
      <c r="A228" s="183" t="s">
        <v>240</v>
      </c>
      <c r="B228" s="177"/>
      <c r="D228">
        <v>10</v>
      </c>
      <c r="F228">
        <v>13</v>
      </c>
      <c r="J228">
        <v>9</v>
      </c>
      <c r="L228">
        <v>12</v>
      </c>
      <c r="N228">
        <v>19</v>
      </c>
      <c r="P228">
        <v>12</v>
      </c>
      <c r="R228">
        <v>18</v>
      </c>
      <c r="T228">
        <v>13</v>
      </c>
      <c r="V228">
        <v>11</v>
      </c>
      <c r="W228">
        <v>12</v>
      </c>
      <c r="X228">
        <v>14</v>
      </c>
      <c r="Z228" s="167">
        <v>13</v>
      </c>
    </row>
    <row r="229" spans="1:26" x14ac:dyDescent="0.25">
      <c r="A229" s="183" t="s">
        <v>241</v>
      </c>
      <c r="B229" s="177"/>
      <c r="D229">
        <v>12</v>
      </c>
      <c r="F229">
        <v>12</v>
      </c>
      <c r="J229">
        <v>11</v>
      </c>
      <c r="L229">
        <v>12</v>
      </c>
      <c r="N229">
        <v>11</v>
      </c>
      <c r="P229">
        <v>12</v>
      </c>
      <c r="R229">
        <v>9</v>
      </c>
      <c r="T229">
        <v>18</v>
      </c>
      <c r="V229">
        <v>12</v>
      </c>
      <c r="W229">
        <v>13</v>
      </c>
      <c r="X229">
        <v>16</v>
      </c>
      <c r="Z229" s="167">
        <v>12.545454545454545</v>
      </c>
    </row>
    <row r="230" spans="1:26" x14ac:dyDescent="0.25">
      <c r="A230" s="183" t="s">
        <v>242</v>
      </c>
      <c r="B230" s="177"/>
      <c r="D230">
        <v>15</v>
      </c>
      <c r="F230">
        <v>13</v>
      </c>
      <c r="J230">
        <v>15</v>
      </c>
      <c r="L230">
        <v>13</v>
      </c>
      <c r="N230">
        <v>14</v>
      </c>
      <c r="P230">
        <v>15</v>
      </c>
      <c r="R230">
        <v>12</v>
      </c>
      <c r="T230">
        <v>15</v>
      </c>
      <c r="V230">
        <v>14</v>
      </c>
      <c r="W230">
        <v>15</v>
      </c>
      <c r="X230">
        <v>19</v>
      </c>
      <c r="Z230" s="167">
        <v>14.545454545454545</v>
      </c>
    </row>
    <row r="231" spans="1:26" ht="15.75" thickBot="1" x14ac:dyDescent="0.3">
      <c r="A231" s="184" t="s">
        <v>247</v>
      </c>
      <c r="B231" s="177"/>
      <c r="D231">
        <v>15</v>
      </c>
      <c r="F231">
        <v>14</v>
      </c>
      <c r="J231">
        <v>15</v>
      </c>
      <c r="L231">
        <v>12</v>
      </c>
      <c r="N231">
        <v>13</v>
      </c>
      <c r="P231">
        <v>14</v>
      </c>
      <c r="R231">
        <v>12</v>
      </c>
      <c r="T231">
        <v>15</v>
      </c>
      <c r="V231">
        <v>14</v>
      </c>
      <c r="W231">
        <v>14</v>
      </c>
      <c r="X231">
        <v>17</v>
      </c>
      <c r="Z231" s="167">
        <v>14.090909090909092</v>
      </c>
    </row>
    <row r="232" spans="1:26" ht="15.75" thickBot="1" x14ac:dyDescent="0.3">
      <c r="A232" s="185" t="s">
        <v>203</v>
      </c>
      <c r="B232" s="178">
        <v>15.25</v>
      </c>
      <c r="C232" s="168">
        <v>12.631578947368421</v>
      </c>
      <c r="D232" s="168">
        <v>13.554054054054054</v>
      </c>
      <c r="E232" s="168">
        <v>14.263157894736842</v>
      </c>
      <c r="F232" s="168">
        <v>13.837837837837839</v>
      </c>
      <c r="G232" s="168">
        <v>13.875</v>
      </c>
      <c r="H232" s="168">
        <v>13.58</v>
      </c>
      <c r="I232" s="168">
        <v>13.4</v>
      </c>
      <c r="J232" s="168">
        <v>13.866666666666667</v>
      </c>
      <c r="K232" s="168">
        <v>9.7222222222222214</v>
      </c>
      <c r="L232" s="168">
        <v>11.662162162162161</v>
      </c>
      <c r="M232" s="168">
        <v>12.236842105263158</v>
      </c>
      <c r="N232" s="168">
        <v>12.986842105263158</v>
      </c>
      <c r="O232" s="168">
        <v>15</v>
      </c>
      <c r="P232" s="168">
        <v>13.166666666666666</v>
      </c>
      <c r="Q232" s="168">
        <v>14.131578947368421</v>
      </c>
      <c r="R232" s="168">
        <v>13.216216216216216</v>
      </c>
      <c r="S232" s="168">
        <v>13.263157894736842</v>
      </c>
      <c r="T232" s="168">
        <v>15.364864864864865</v>
      </c>
      <c r="U232" s="168">
        <v>19</v>
      </c>
      <c r="V232" s="168">
        <v>14.425531914893616</v>
      </c>
      <c r="W232" s="168">
        <v>14.96875</v>
      </c>
      <c r="X232" s="168">
        <v>13.727272727272727</v>
      </c>
      <c r="Y232" s="168">
        <v>14.5</v>
      </c>
      <c r="Z232" s="169">
        <v>13.622048417132216</v>
      </c>
    </row>
    <row r="234" spans="1:26" x14ac:dyDescent="0.25">
      <c r="A234" s="13"/>
    </row>
    <row r="235" spans="1:26" x14ac:dyDescent="0.25">
      <c r="A235" s="13"/>
    </row>
    <row r="236" spans="1:26" x14ac:dyDescent="0.25">
      <c r="A236" s="13"/>
    </row>
    <row r="237" spans="1:26" x14ac:dyDescent="0.25">
      <c r="A237" s="13"/>
    </row>
    <row r="240" spans="1:26" ht="15.75" thickBot="1" x14ac:dyDescent="0.3"/>
    <row r="241" spans="1:27" x14ac:dyDescent="0.25">
      <c r="A241" s="164"/>
      <c r="B241" s="170" t="s">
        <v>101</v>
      </c>
      <c r="C241" s="170" t="s">
        <v>46</v>
      </c>
      <c r="D241" s="170" t="s">
        <v>47</v>
      </c>
      <c r="E241" s="170" t="s">
        <v>44</v>
      </c>
      <c r="F241" s="170" t="s">
        <v>45</v>
      </c>
      <c r="G241" s="170" t="s">
        <v>168</v>
      </c>
      <c r="H241" s="170" t="s">
        <v>140</v>
      </c>
      <c r="I241" s="170" t="s">
        <v>141</v>
      </c>
      <c r="J241" s="170" t="s">
        <v>194</v>
      </c>
      <c r="K241" s="170" t="s">
        <v>48</v>
      </c>
      <c r="L241" s="170" t="s">
        <v>51</v>
      </c>
      <c r="M241" s="170" t="s">
        <v>57</v>
      </c>
      <c r="N241" s="170" t="s">
        <v>58</v>
      </c>
      <c r="O241" s="170" t="s">
        <v>100</v>
      </c>
      <c r="P241" s="170" t="s">
        <v>205</v>
      </c>
      <c r="Q241" s="170" t="s">
        <v>52</v>
      </c>
      <c r="R241" s="170" t="s">
        <v>53</v>
      </c>
      <c r="S241" s="170" t="s">
        <v>54</v>
      </c>
      <c r="T241" s="170" t="s">
        <v>59</v>
      </c>
      <c r="U241" s="170" t="s">
        <v>170</v>
      </c>
      <c r="V241" s="170" t="s">
        <v>42</v>
      </c>
      <c r="W241" s="170" t="s">
        <v>43</v>
      </c>
      <c r="X241" s="170" t="s">
        <v>56</v>
      </c>
      <c r="Y241" s="170" t="s">
        <v>55</v>
      </c>
      <c r="Z241" s="171" t="s">
        <v>203</v>
      </c>
      <c r="AA241" t="s">
        <v>203</v>
      </c>
    </row>
    <row r="242" spans="1:27" x14ac:dyDescent="0.25">
      <c r="A242" s="165" t="s">
        <v>223</v>
      </c>
      <c r="B242" s="160">
        <f>AVERAGE(B195:B230)</f>
        <v>15.25</v>
      </c>
      <c r="C242" s="160">
        <f t="shared" ref="C242:Z242" si="10">AVERAGE(C195:C230)</f>
        <v>12.631578947368421</v>
      </c>
      <c r="D242" s="160">
        <f t="shared" si="10"/>
        <v>13.513888888888889</v>
      </c>
      <c r="E242" s="160">
        <f t="shared" si="10"/>
        <v>14.263157894736842</v>
      </c>
      <c r="F242" s="160">
        <f t="shared" si="10"/>
        <v>13.833333333333334</v>
      </c>
      <c r="G242" s="160">
        <f t="shared" si="10"/>
        <v>13.875</v>
      </c>
      <c r="H242" s="160">
        <f t="shared" si="10"/>
        <v>13.58</v>
      </c>
      <c r="I242" s="160">
        <f t="shared" si="10"/>
        <v>13.4</v>
      </c>
      <c r="J242" s="160">
        <f t="shared" si="10"/>
        <v>13.785714285714286</v>
      </c>
      <c r="K242" s="160">
        <f t="shared" si="10"/>
        <v>9.7222222222222214</v>
      </c>
      <c r="L242" s="160">
        <f t="shared" si="10"/>
        <v>11.652777777777779</v>
      </c>
      <c r="M242" s="160">
        <f t="shared" si="10"/>
        <v>12.236842105263158</v>
      </c>
      <c r="N242" s="160">
        <f t="shared" si="10"/>
        <v>12.958333333333334</v>
      </c>
      <c r="O242" s="160">
        <f t="shared" si="10"/>
        <v>15</v>
      </c>
      <c r="P242" s="160">
        <f t="shared" si="10"/>
        <v>13</v>
      </c>
      <c r="Q242" s="160">
        <f t="shared" si="10"/>
        <v>14.131578947368421</v>
      </c>
      <c r="R242" s="160">
        <f t="shared" si="10"/>
        <v>13.25</v>
      </c>
      <c r="S242" s="160">
        <f t="shared" si="10"/>
        <v>13.263157894736842</v>
      </c>
      <c r="T242" s="160">
        <f t="shared" si="10"/>
        <v>15.375</v>
      </c>
      <c r="U242" s="160">
        <f t="shared" si="10"/>
        <v>19</v>
      </c>
      <c r="V242" s="160">
        <f t="shared" si="10"/>
        <v>14.05</v>
      </c>
      <c r="W242" s="160">
        <f t="shared" si="10"/>
        <v>14.645833333333334</v>
      </c>
      <c r="X242" s="160">
        <f t="shared" si="10"/>
        <v>13.709677419354838</v>
      </c>
      <c r="Y242" s="160">
        <f t="shared" si="10"/>
        <v>14.5</v>
      </c>
      <c r="Z242" s="160">
        <f t="shared" si="10"/>
        <v>13.529399398116503</v>
      </c>
    </row>
    <row r="243" spans="1:27" x14ac:dyDescent="0.25">
      <c r="A243" s="165" t="s">
        <v>162</v>
      </c>
      <c r="B243" s="160">
        <f>MIN(B195:B230)</f>
        <v>14</v>
      </c>
      <c r="C243" s="160">
        <f t="shared" ref="C243:Z243" si="11">MIN(C195:C230)</f>
        <v>8</v>
      </c>
      <c r="D243" s="160">
        <f t="shared" si="11"/>
        <v>9</v>
      </c>
      <c r="E243" s="160">
        <f t="shared" si="11"/>
        <v>13</v>
      </c>
      <c r="F243" s="160">
        <f t="shared" si="11"/>
        <v>11</v>
      </c>
      <c r="G243" s="160">
        <f t="shared" si="11"/>
        <v>13</v>
      </c>
      <c r="H243" s="160">
        <f t="shared" si="11"/>
        <v>10</v>
      </c>
      <c r="I243" s="160">
        <f t="shared" si="11"/>
        <v>11</v>
      </c>
      <c r="J243" s="160">
        <f t="shared" si="11"/>
        <v>9</v>
      </c>
      <c r="K243" s="160">
        <f t="shared" si="11"/>
        <v>6</v>
      </c>
      <c r="L243" s="160">
        <f t="shared" si="11"/>
        <v>1.5</v>
      </c>
      <c r="M243" s="160">
        <f t="shared" si="11"/>
        <v>9</v>
      </c>
      <c r="N243" s="160">
        <f t="shared" si="11"/>
        <v>9</v>
      </c>
      <c r="O243" s="160">
        <f t="shared" si="11"/>
        <v>15</v>
      </c>
      <c r="P243" s="160">
        <f t="shared" si="11"/>
        <v>12</v>
      </c>
      <c r="Q243" s="160">
        <f t="shared" si="11"/>
        <v>12</v>
      </c>
      <c r="R243" s="160">
        <f t="shared" si="11"/>
        <v>9</v>
      </c>
      <c r="S243" s="160">
        <f t="shared" si="11"/>
        <v>11</v>
      </c>
      <c r="T243" s="160">
        <f t="shared" si="11"/>
        <v>9</v>
      </c>
      <c r="U243" s="160">
        <f t="shared" si="11"/>
        <v>19</v>
      </c>
      <c r="V243" s="160">
        <f t="shared" si="11"/>
        <v>10</v>
      </c>
      <c r="W243" s="160">
        <f t="shared" si="11"/>
        <v>11</v>
      </c>
      <c r="X243" s="160">
        <f t="shared" si="11"/>
        <v>10</v>
      </c>
      <c r="Y243" s="160">
        <f t="shared" si="11"/>
        <v>13</v>
      </c>
      <c r="Z243" s="160">
        <f t="shared" si="11"/>
        <v>10.6</v>
      </c>
    </row>
    <row r="244" spans="1:27" ht="15.75" thickBot="1" x14ac:dyDescent="0.3">
      <c r="A244" s="166" t="s">
        <v>161</v>
      </c>
      <c r="B244" s="162">
        <f>MAX(B195:B230)</f>
        <v>18</v>
      </c>
      <c r="C244" s="162">
        <f t="shared" ref="C244:Z244" si="12">MAX(C195:C230)</f>
        <v>15.5</v>
      </c>
      <c r="D244" s="162">
        <f t="shared" si="12"/>
        <v>17</v>
      </c>
      <c r="E244" s="162">
        <f t="shared" si="12"/>
        <v>16</v>
      </c>
      <c r="F244" s="162">
        <f t="shared" si="12"/>
        <v>16</v>
      </c>
      <c r="G244" s="162">
        <f t="shared" si="12"/>
        <v>15</v>
      </c>
      <c r="H244" s="162">
        <f t="shared" si="12"/>
        <v>17</v>
      </c>
      <c r="I244" s="162">
        <f t="shared" si="12"/>
        <v>15</v>
      </c>
      <c r="J244" s="162">
        <f t="shared" si="12"/>
        <v>18</v>
      </c>
      <c r="K244" s="162">
        <f t="shared" si="12"/>
        <v>11</v>
      </c>
      <c r="L244" s="162">
        <f t="shared" si="12"/>
        <v>16</v>
      </c>
      <c r="M244" s="162">
        <f t="shared" si="12"/>
        <v>15</v>
      </c>
      <c r="N244" s="162">
        <f t="shared" si="12"/>
        <v>19</v>
      </c>
      <c r="O244" s="162">
        <f t="shared" si="12"/>
        <v>15</v>
      </c>
      <c r="P244" s="162">
        <f t="shared" si="12"/>
        <v>15</v>
      </c>
      <c r="Q244" s="162">
        <f t="shared" si="12"/>
        <v>16</v>
      </c>
      <c r="R244" s="162">
        <f t="shared" si="12"/>
        <v>18</v>
      </c>
      <c r="S244" s="162">
        <f t="shared" si="12"/>
        <v>15.5</v>
      </c>
      <c r="T244" s="162">
        <f t="shared" si="12"/>
        <v>23</v>
      </c>
      <c r="U244" s="162">
        <f t="shared" si="12"/>
        <v>19</v>
      </c>
      <c r="V244" s="162">
        <f t="shared" si="12"/>
        <v>17.5</v>
      </c>
      <c r="W244" s="162">
        <f t="shared" si="12"/>
        <v>18.5</v>
      </c>
      <c r="X244" s="162">
        <f t="shared" si="12"/>
        <v>19</v>
      </c>
      <c r="Y244" s="162">
        <f t="shared" si="12"/>
        <v>17</v>
      </c>
      <c r="Z244" s="162">
        <f t="shared" si="12"/>
        <v>16</v>
      </c>
    </row>
    <row r="245" spans="1:27" x14ac:dyDescent="0.25">
      <c r="B245" s="156"/>
      <c r="C245" s="156"/>
      <c r="D245" s="156"/>
      <c r="E245" s="156"/>
      <c r="F245" s="156"/>
      <c r="G245" s="156"/>
      <c r="H245" s="156"/>
      <c r="I245" s="156"/>
      <c r="J245" s="156"/>
      <c r="K245" s="156"/>
      <c r="L245" s="156"/>
      <c r="M245" s="156"/>
      <c r="N245" s="156"/>
      <c r="O245" s="156"/>
      <c r="P245" s="156"/>
      <c r="Q245" s="156"/>
      <c r="R245" s="156"/>
      <c r="S245" s="156"/>
      <c r="T245" s="156"/>
    </row>
  </sheetData>
  <pageMargins left="0.7" right="0.7" top="0.75" bottom="0.75" header="0.3" footer="0.3"/>
  <drawing r:id="rId6"/>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A241"/>
  <sheetViews>
    <sheetView topLeftCell="A140" zoomScale="55" zoomScaleNormal="55" workbookViewId="0">
      <selection activeCell="J188" sqref="J188"/>
    </sheetView>
  </sheetViews>
  <sheetFormatPr baseColWidth="10" defaultRowHeight="15" x14ac:dyDescent="0.25"/>
  <cols>
    <col min="1" max="1" width="26.140625" customWidth="1"/>
    <col min="2" max="2" width="31.5703125" customWidth="1"/>
    <col min="3" max="6" width="19.42578125" bestFit="1" customWidth="1"/>
    <col min="7" max="7" width="11.5703125" bestFit="1" customWidth="1"/>
    <col min="8" max="8" width="19.42578125" bestFit="1" customWidth="1"/>
    <col min="9" max="9" width="10.140625" bestFit="1" customWidth="1"/>
    <col min="10" max="12" width="19.42578125" bestFit="1" customWidth="1"/>
    <col min="13" max="14" width="19.42578125" customWidth="1"/>
    <col min="15" max="15" width="19.42578125" bestFit="1" customWidth="1"/>
    <col min="16" max="16" width="8.42578125" bestFit="1" customWidth="1"/>
    <col min="17" max="18" width="19.42578125" bestFit="1" customWidth="1"/>
    <col min="19" max="19" width="19.42578125" customWidth="1"/>
    <col min="20" max="20" width="19.42578125" bestFit="1" customWidth="1"/>
    <col min="21" max="21" width="10.5703125" bestFit="1" customWidth="1"/>
    <col min="22" max="22" width="19.42578125" customWidth="1"/>
    <col min="23" max="23" width="11.5703125" bestFit="1" customWidth="1"/>
    <col min="24" max="24" width="19.42578125" bestFit="1" customWidth="1"/>
    <col min="25" max="26" width="19.42578125" customWidth="1"/>
    <col min="27" max="27" width="13.42578125" bestFit="1" customWidth="1"/>
    <col min="28" max="29" width="12" bestFit="1" customWidth="1"/>
    <col min="30" max="30" width="7" bestFit="1" customWidth="1"/>
    <col min="31" max="31" width="6.42578125" bestFit="1" customWidth="1"/>
    <col min="32" max="33" width="6.85546875" bestFit="1" customWidth="1"/>
    <col min="34" max="34" width="12" bestFit="1" customWidth="1"/>
    <col min="35" max="35" width="11" bestFit="1" customWidth="1"/>
    <col min="36" max="36" width="12.5703125" bestFit="1" customWidth="1"/>
  </cols>
  <sheetData>
    <row r="1" spans="1:20" s="191" customFormat="1" ht="33" customHeight="1" x14ac:dyDescent="0.25">
      <c r="A1" s="192" t="s">
        <v>225</v>
      </c>
    </row>
    <row r="2" spans="1:20" ht="15.75" thickBot="1" x14ac:dyDescent="0.3"/>
    <row r="3" spans="1:20" ht="15.75" thickBot="1" x14ac:dyDescent="0.3">
      <c r="A3" s="172" t="s">
        <v>204</v>
      </c>
      <c r="B3" s="173" t="s">
        <v>221</v>
      </c>
    </row>
    <row r="4" spans="1:20" ht="15.75" thickBot="1" x14ac:dyDescent="0.3"/>
    <row r="5" spans="1:20" ht="15.75" thickBot="1" x14ac:dyDescent="0.3">
      <c r="A5" s="179" t="s">
        <v>229</v>
      </c>
      <c r="B5" s="179" t="s">
        <v>201</v>
      </c>
      <c r="C5" s="180"/>
      <c r="D5" s="181"/>
      <c r="E5" s="181"/>
      <c r="F5" s="181"/>
      <c r="G5" s="181"/>
      <c r="H5" s="181"/>
      <c r="I5" s="181"/>
      <c r="J5" s="181"/>
      <c r="K5" s="181"/>
      <c r="L5" s="181"/>
      <c r="M5" s="181"/>
      <c r="N5" s="181"/>
      <c r="O5" s="181"/>
      <c r="P5" s="181"/>
      <c r="Q5" s="181"/>
      <c r="R5" s="181"/>
      <c r="S5" s="181"/>
      <c r="T5" s="173"/>
    </row>
    <row r="6" spans="1:20" ht="15.75" thickBot="1" x14ac:dyDescent="0.3">
      <c r="A6" s="179" t="s">
        <v>202</v>
      </c>
      <c r="B6" s="180" t="s">
        <v>101</v>
      </c>
      <c r="C6" s="181" t="s">
        <v>46</v>
      </c>
      <c r="D6" s="181" t="s">
        <v>47</v>
      </c>
      <c r="E6" s="181" t="s">
        <v>44</v>
      </c>
      <c r="F6" s="181" t="s">
        <v>45</v>
      </c>
      <c r="G6" s="181" t="s">
        <v>48</v>
      </c>
      <c r="H6" s="181" t="s">
        <v>51</v>
      </c>
      <c r="I6" s="181" t="s">
        <v>57</v>
      </c>
      <c r="J6" s="181" t="s">
        <v>58</v>
      </c>
      <c r="K6" s="181" t="s">
        <v>100</v>
      </c>
      <c r="L6" s="181" t="s">
        <v>52</v>
      </c>
      <c r="M6" s="181" t="s">
        <v>53</v>
      </c>
      <c r="N6" s="181" t="s">
        <v>54</v>
      </c>
      <c r="O6" s="181" t="s">
        <v>59</v>
      </c>
      <c r="P6" s="181" t="s">
        <v>42</v>
      </c>
      <c r="Q6" s="181" t="s">
        <v>43</v>
      </c>
      <c r="R6" s="181" t="s">
        <v>56</v>
      </c>
      <c r="S6" s="173" t="s">
        <v>55</v>
      </c>
      <c r="T6" s="186" t="s">
        <v>203</v>
      </c>
    </row>
    <row r="7" spans="1:20" x14ac:dyDescent="0.25">
      <c r="A7" s="182" t="s">
        <v>142</v>
      </c>
      <c r="B7" s="174"/>
      <c r="C7" s="175">
        <v>8.5</v>
      </c>
      <c r="D7" s="175">
        <v>7</v>
      </c>
      <c r="E7" s="175">
        <v>7</v>
      </c>
      <c r="F7" s="175">
        <v>7.5</v>
      </c>
      <c r="G7" s="175">
        <v>7</v>
      </c>
      <c r="H7" s="175">
        <v>7.5</v>
      </c>
      <c r="I7" s="175">
        <v>7.5</v>
      </c>
      <c r="J7" s="175">
        <v>7</v>
      </c>
      <c r="K7" s="175"/>
      <c r="L7" s="175">
        <v>7</v>
      </c>
      <c r="M7" s="175">
        <v>7.5</v>
      </c>
      <c r="N7" s="175">
        <v>7.5</v>
      </c>
      <c r="O7" s="175">
        <v>7.5</v>
      </c>
      <c r="P7" s="175">
        <v>7</v>
      </c>
      <c r="Q7" s="175">
        <v>7.25</v>
      </c>
      <c r="R7" s="175">
        <v>7</v>
      </c>
      <c r="S7" s="175">
        <v>7.5</v>
      </c>
      <c r="T7" s="176">
        <v>7.3055555555555554</v>
      </c>
    </row>
    <row r="8" spans="1:20" x14ac:dyDescent="0.25">
      <c r="A8" s="183" t="s">
        <v>143</v>
      </c>
      <c r="B8" s="177"/>
      <c r="C8">
        <v>8</v>
      </c>
      <c r="D8">
        <v>7.5</v>
      </c>
      <c r="E8">
        <v>7</v>
      </c>
      <c r="F8">
        <v>7.5</v>
      </c>
      <c r="G8">
        <v>7</v>
      </c>
      <c r="H8">
        <v>7</v>
      </c>
      <c r="I8">
        <v>7.5</v>
      </c>
      <c r="J8">
        <v>8</v>
      </c>
      <c r="L8">
        <v>8</v>
      </c>
      <c r="M8">
        <v>7.5</v>
      </c>
      <c r="N8">
        <v>7</v>
      </c>
      <c r="O8">
        <v>7</v>
      </c>
      <c r="P8">
        <v>7.25</v>
      </c>
      <c r="Q8">
        <v>7.25</v>
      </c>
      <c r="R8">
        <v>7</v>
      </c>
      <c r="S8">
        <v>7.5</v>
      </c>
      <c r="T8" s="167">
        <v>7.3611111111111107</v>
      </c>
    </row>
    <row r="9" spans="1:20" x14ac:dyDescent="0.25">
      <c r="A9" s="183" t="s">
        <v>144</v>
      </c>
      <c r="B9" s="177"/>
      <c r="D9">
        <v>7</v>
      </c>
      <c r="F9">
        <v>7</v>
      </c>
      <c r="H9">
        <v>7</v>
      </c>
      <c r="J9">
        <v>7</v>
      </c>
      <c r="M9">
        <v>7</v>
      </c>
      <c r="O9">
        <v>6.5</v>
      </c>
      <c r="P9">
        <v>7</v>
      </c>
      <c r="Q9">
        <v>7</v>
      </c>
      <c r="R9">
        <v>7</v>
      </c>
      <c r="S9">
        <v>7.5</v>
      </c>
      <c r="T9" s="167">
        <v>7</v>
      </c>
    </row>
    <row r="10" spans="1:20" x14ac:dyDescent="0.25">
      <c r="A10" s="183" t="s">
        <v>145</v>
      </c>
      <c r="B10" s="177">
        <v>8</v>
      </c>
      <c r="C10">
        <v>8</v>
      </c>
      <c r="D10">
        <v>8</v>
      </c>
      <c r="E10">
        <v>7</v>
      </c>
      <c r="F10">
        <v>7.5</v>
      </c>
      <c r="G10">
        <v>7</v>
      </c>
      <c r="H10">
        <v>7.5</v>
      </c>
      <c r="I10">
        <v>7</v>
      </c>
      <c r="J10">
        <v>7.5</v>
      </c>
      <c r="K10">
        <v>7</v>
      </c>
      <c r="L10">
        <v>7.5</v>
      </c>
      <c r="M10">
        <v>7.5</v>
      </c>
      <c r="N10">
        <v>7</v>
      </c>
      <c r="O10">
        <v>6</v>
      </c>
      <c r="P10">
        <v>7</v>
      </c>
      <c r="Q10">
        <v>7</v>
      </c>
      <c r="R10">
        <v>7</v>
      </c>
      <c r="S10">
        <v>7</v>
      </c>
      <c r="T10" s="167">
        <v>7.2249999999999996</v>
      </c>
    </row>
    <row r="11" spans="1:20" x14ac:dyDescent="0.25">
      <c r="A11" s="183" t="s">
        <v>146</v>
      </c>
      <c r="B11" s="177">
        <v>7.5</v>
      </c>
      <c r="C11">
        <v>8</v>
      </c>
      <c r="D11">
        <v>7.5</v>
      </c>
      <c r="E11">
        <v>8</v>
      </c>
      <c r="F11">
        <v>8</v>
      </c>
      <c r="G11">
        <v>7.5</v>
      </c>
      <c r="H11">
        <v>7</v>
      </c>
      <c r="I11">
        <v>7</v>
      </c>
      <c r="J11">
        <v>8</v>
      </c>
      <c r="K11">
        <v>6.5</v>
      </c>
      <c r="L11">
        <v>7</v>
      </c>
      <c r="M11">
        <v>7.5</v>
      </c>
      <c r="N11">
        <v>7</v>
      </c>
      <c r="O11">
        <v>6</v>
      </c>
      <c r="P11">
        <v>7</v>
      </c>
      <c r="Q11">
        <v>7</v>
      </c>
      <c r="R11">
        <v>7</v>
      </c>
      <c r="S11">
        <v>7</v>
      </c>
      <c r="T11" s="167">
        <v>7.2249999999999996</v>
      </c>
    </row>
    <row r="12" spans="1:20" x14ac:dyDescent="0.25">
      <c r="A12" s="183" t="s">
        <v>147</v>
      </c>
      <c r="B12" s="177">
        <v>8</v>
      </c>
      <c r="C12">
        <v>8</v>
      </c>
      <c r="D12">
        <v>7.5</v>
      </c>
      <c r="E12">
        <v>7</v>
      </c>
      <c r="F12">
        <v>8</v>
      </c>
      <c r="G12">
        <v>7</v>
      </c>
      <c r="H12">
        <v>7.5</v>
      </c>
      <c r="I12">
        <v>7</v>
      </c>
      <c r="J12">
        <v>8</v>
      </c>
      <c r="K12">
        <v>7</v>
      </c>
      <c r="L12">
        <v>7</v>
      </c>
      <c r="M12">
        <v>7</v>
      </c>
      <c r="N12">
        <v>7</v>
      </c>
      <c r="O12">
        <v>6.5</v>
      </c>
      <c r="P12">
        <v>6.75</v>
      </c>
      <c r="Q12">
        <v>6.75</v>
      </c>
      <c r="R12">
        <v>7</v>
      </c>
      <c r="S12">
        <v>7.5</v>
      </c>
      <c r="T12" s="167">
        <v>7.2</v>
      </c>
    </row>
    <row r="13" spans="1:20" x14ac:dyDescent="0.25">
      <c r="A13" s="183" t="s">
        <v>148</v>
      </c>
      <c r="B13" s="177"/>
      <c r="C13">
        <v>7.5</v>
      </c>
      <c r="D13">
        <v>7.5</v>
      </c>
      <c r="E13">
        <v>7</v>
      </c>
      <c r="F13">
        <v>8</v>
      </c>
      <c r="G13">
        <v>7</v>
      </c>
      <c r="H13">
        <v>7</v>
      </c>
      <c r="I13">
        <v>7</v>
      </c>
      <c r="J13">
        <v>7</v>
      </c>
      <c r="L13">
        <v>7</v>
      </c>
      <c r="M13">
        <v>7.5</v>
      </c>
      <c r="N13">
        <v>7</v>
      </c>
      <c r="O13">
        <v>6.5</v>
      </c>
      <c r="P13">
        <v>7</v>
      </c>
      <c r="Q13">
        <v>7</v>
      </c>
      <c r="R13">
        <v>7</v>
      </c>
      <c r="S13">
        <v>7.5</v>
      </c>
      <c r="T13" s="167">
        <v>7.1388888888888893</v>
      </c>
    </row>
    <row r="14" spans="1:20" x14ac:dyDescent="0.25">
      <c r="A14" s="183" t="s">
        <v>149</v>
      </c>
      <c r="B14" s="177"/>
      <c r="D14">
        <v>7</v>
      </c>
      <c r="E14">
        <v>7</v>
      </c>
      <c r="F14">
        <v>8</v>
      </c>
      <c r="H14">
        <v>7</v>
      </c>
      <c r="J14">
        <v>7</v>
      </c>
      <c r="M14">
        <v>7</v>
      </c>
      <c r="O14">
        <v>6.5</v>
      </c>
      <c r="P14">
        <v>7</v>
      </c>
      <c r="Q14">
        <v>7</v>
      </c>
      <c r="R14">
        <v>7</v>
      </c>
      <c r="S14">
        <v>7.5</v>
      </c>
      <c r="T14" s="167">
        <v>7.0909090909090908</v>
      </c>
    </row>
    <row r="15" spans="1:20" ht="15.75" thickBot="1" x14ac:dyDescent="0.3">
      <c r="A15" s="184" t="s">
        <v>150</v>
      </c>
      <c r="B15" s="177"/>
      <c r="C15">
        <v>7.5</v>
      </c>
      <c r="D15">
        <v>7</v>
      </c>
      <c r="E15">
        <v>7</v>
      </c>
      <c r="F15">
        <v>7.5</v>
      </c>
      <c r="G15">
        <v>7</v>
      </c>
      <c r="H15">
        <v>7</v>
      </c>
      <c r="I15">
        <v>6.5</v>
      </c>
      <c r="J15">
        <v>7.5</v>
      </c>
      <c r="L15">
        <v>7</v>
      </c>
      <c r="M15">
        <v>7.5</v>
      </c>
      <c r="N15">
        <v>7.5</v>
      </c>
      <c r="O15">
        <v>6.5</v>
      </c>
      <c r="P15">
        <v>7.5</v>
      </c>
      <c r="Q15">
        <v>7.5</v>
      </c>
      <c r="R15">
        <v>7</v>
      </c>
      <c r="S15">
        <v>7.5</v>
      </c>
      <c r="T15" s="167">
        <v>7.1875</v>
      </c>
    </row>
    <row r="16" spans="1:20" ht="15.75" thickBot="1" x14ac:dyDescent="0.3">
      <c r="A16" s="185" t="s">
        <v>203</v>
      </c>
      <c r="B16" s="178">
        <v>7.833333333333333</v>
      </c>
      <c r="C16" s="168">
        <v>7.9285714285714288</v>
      </c>
      <c r="D16" s="168">
        <v>7.333333333333333</v>
      </c>
      <c r="E16" s="168">
        <v>7.125</v>
      </c>
      <c r="F16" s="168">
        <v>7.666666666666667</v>
      </c>
      <c r="G16" s="168">
        <v>7.0714285714285712</v>
      </c>
      <c r="H16" s="168">
        <v>7.166666666666667</v>
      </c>
      <c r="I16" s="168">
        <v>7.0714285714285712</v>
      </c>
      <c r="J16" s="168">
        <v>7.4444444444444446</v>
      </c>
      <c r="K16" s="168">
        <v>6.833333333333333</v>
      </c>
      <c r="L16" s="168">
        <v>7.2142857142857144</v>
      </c>
      <c r="M16" s="168">
        <v>7.333333333333333</v>
      </c>
      <c r="N16" s="168">
        <v>7.1428571428571432</v>
      </c>
      <c r="O16" s="168">
        <v>6.5555555555555554</v>
      </c>
      <c r="P16" s="168">
        <v>7.0333333333333332</v>
      </c>
      <c r="Q16" s="168">
        <v>7.0666666666666664</v>
      </c>
      <c r="R16" s="168">
        <v>7</v>
      </c>
      <c r="S16" s="168">
        <v>7.3888888888888893</v>
      </c>
      <c r="T16" s="169">
        <v>7.2086092715231791</v>
      </c>
    </row>
    <row r="17" spans="1:20" ht="15.75" thickBot="1" x14ac:dyDescent="0.3">
      <c r="A17" s="13"/>
    </row>
    <row r="18" spans="1:20" x14ac:dyDescent="0.25">
      <c r="A18" s="164"/>
      <c r="B18" s="157" t="s">
        <v>101</v>
      </c>
      <c r="C18" s="157" t="s">
        <v>46</v>
      </c>
      <c r="D18" s="157" t="s">
        <v>47</v>
      </c>
      <c r="E18" s="157" t="s">
        <v>44</v>
      </c>
      <c r="F18" s="157" t="s">
        <v>45</v>
      </c>
      <c r="G18" s="157" t="s">
        <v>48</v>
      </c>
      <c r="H18" s="157" t="s">
        <v>51</v>
      </c>
      <c r="I18" s="157" t="s">
        <v>57</v>
      </c>
      <c r="J18" s="157" t="s">
        <v>58</v>
      </c>
      <c r="K18" s="157" t="s">
        <v>100</v>
      </c>
      <c r="L18" s="157" t="s">
        <v>52</v>
      </c>
      <c r="M18" s="157" t="s">
        <v>53</v>
      </c>
      <c r="N18" s="157" t="s">
        <v>54</v>
      </c>
      <c r="O18" s="157" t="s">
        <v>59</v>
      </c>
      <c r="P18" s="157" t="s">
        <v>42</v>
      </c>
      <c r="Q18" s="157" t="s">
        <v>43</v>
      </c>
      <c r="R18" s="157" t="s">
        <v>56</v>
      </c>
      <c r="S18" s="157" t="s">
        <v>55</v>
      </c>
      <c r="T18" s="158" t="s">
        <v>203</v>
      </c>
    </row>
    <row r="19" spans="1:20" x14ac:dyDescent="0.25">
      <c r="A19" s="165" t="s">
        <v>223</v>
      </c>
      <c r="B19" s="160">
        <f>AVERAGE(B$7:B$15)</f>
        <v>7.833333333333333</v>
      </c>
      <c r="C19" s="160">
        <f t="shared" ref="C19:T19" si="0">AVERAGE(C$7:C$15)</f>
        <v>7.9285714285714288</v>
      </c>
      <c r="D19" s="160">
        <f t="shared" si="0"/>
        <v>7.333333333333333</v>
      </c>
      <c r="E19" s="160">
        <f t="shared" si="0"/>
        <v>7.125</v>
      </c>
      <c r="F19" s="160">
        <f t="shared" si="0"/>
        <v>7.666666666666667</v>
      </c>
      <c r="G19" s="160">
        <f t="shared" si="0"/>
        <v>7.0714285714285712</v>
      </c>
      <c r="H19" s="160">
        <f t="shared" si="0"/>
        <v>7.166666666666667</v>
      </c>
      <c r="I19" s="160">
        <f t="shared" si="0"/>
        <v>7.0714285714285712</v>
      </c>
      <c r="J19" s="160">
        <f t="shared" si="0"/>
        <v>7.4444444444444446</v>
      </c>
      <c r="K19" s="160">
        <f t="shared" si="0"/>
        <v>6.833333333333333</v>
      </c>
      <c r="L19" s="160">
        <f t="shared" si="0"/>
        <v>7.2142857142857144</v>
      </c>
      <c r="M19" s="160">
        <f t="shared" si="0"/>
        <v>7.333333333333333</v>
      </c>
      <c r="N19" s="160">
        <f t="shared" si="0"/>
        <v>7.1428571428571432</v>
      </c>
      <c r="O19" s="160">
        <f t="shared" si="0"/>
        <v>6.5555555555555554</v>
      </c>
      <c r="P19" s="160">
        <f t="shared" si="0"/>
        <v>7.0555555555555554</v>
      </c>
      <c r="Q19" s="160">
        <f t="shared" si="0"/>
        <v>7.083333333333333</v>
      </c>
      <c r="R19" s="160">
        <f t="shared" si="0"/>
        <v>7</v>
      </c>
      <c r="S19" s="160">
        <f t="shared" si="0"/>
        <v>7.3888888888888893</v>
      </c>
      <c r="T19" s="160">
        <f t="shared" si="0"/>
        <v>7.1926627384960726</v>
      </c>
    </row>
    <row r="20" spans="1:20" x14ac:dyDescent="0.25">
      <c r="A20" s="165" t="s">
        <v>162</v>
      </c>
      <c r="B20" s="160">
        <f>MIN(B$7:B$15)</f>
        <v>7.5</v>
      </c>
      <c r="C20" s="160">
        <f t="shared" ref="C20:T20" si="1">MIN(C$7:C$15)</f>
        <v>7.5</v>
      </c>
      <c r="D20" s="160">
        <f t="shared" si="1"/>
        <v>7</v>
      </c>
      <c r="E20" s="160">
        <f t="shared" si="1"/>
        <v>7</v>
      </c>
      <c r="F20" s="160">
        <f t="shared" si="1"/>
        <v>7</v>
      </c>
      <c r="G20" s="160">
        <f t="shared" si="1"/>
        <v>7</v>
      </c>
      <c r="H20" s="160">
        <f t="shared" si="1"/>
        <v>7</v>
      </c>
      <c r="I20" s="160">
        <f t="shared" si="1"/>
        <v>6.5</v>
      </c>
      <c r="J20" s="160">
        <f t="shared" si="1"/>
        <v>7</v>
      </c>
      <c r="K20" s="160">
        <f t="shared" si="1"/>
        <v>6.5</v>
      </c>
      <c r="L20" s="160">
        <f t="shared" si="1"/>
        <v>7</v>
      </c>
      <c r="M20" s="160">
        <f t="shared" si="1"/>
        <v>7</v>
      </c>
      <c r="N20" s="160">
        <f t="shared" si="1"/>
        <v>7</v>
      </c>
      <c r="O20" s="160">
        <f t="shared" si="1"/>
        <v>6</v>
      </c>
      <c r="P20" s="160">
        <f t="shared" si="1"/>
        <v>6.75</v>
      </c>
      <c r="Q20" s="160">
        <f t="shared" si="1"/>
        <v>6.75</v>
      </c>
      <c r="R20" s="160">
        <f t="shared" si="1"/>
        <v>7</v>
      </c>
      <c r="S20" s="160">
        <f t="shared" si="1"/>
        <v>7</v>
      </c>
      <c r="T20" s="160">
        <f t="shared" si="1"/>
        <v>7</v>
      </c>
    </row>
    <row r="21" spans="1:20" ht="15.75" thickBot="1" x14ac:dyDescent="0.3">
      <c r="A21" s="166" t="s">
        <v>161</v>
      </c>
      <c r="B21" s="162">
        <f>MAX(B$7:B$15)</f>
        <v>8</v>
      </c>
      <c r="C21" s="162">
        <f t="shared" ref="C21:T21" si="2">MAX(C$7:C$15)</f>
        <v>8.5</v>
      </c>
      <c r="D21" s="162">
        <f t="shared" si="2"/>
        <v>8</v>
      </c>
      <c r="E21" s="162">
        <f t="shared" si="2"/>
        <v>8</v>
      </c>
      <c r="F21" s="162">
        <f t="shared" si="2"/>
        <v>8</v>
      </c>
      <c r="G21" s="162">
        <f t="shared" si="2"/>
        <v>7.5</v>
      </c>
      <c r="H21" s="162">
        <f t="shared" si="2"/>
        <v>7.5</v>
      </c>
      <c r="I21" s="162">
        <f t="shared" si="2"/>
        <v>7.5</v>
      </c>
      <c r="J21" s="162">
        <f t="shared" si="2"/>
        <v>8</v>
      </c>
      <c r="K21" s="162">
        <f t="shared" si="2"/>
        <v>7</v>
      </c>
      <c r="L21" s="162">
        <f t="shared" si="2"/>
        <v>8</v>
      </c>
      <c r="M21" s="162">
        <f t="shared" si="2"/>
        <v>7.5</v>
      </c>
      <c r="N21" s="162">
        <f t="shared" si="2"/>
        <v>7.5</v>
      </c>
      <c r="O21" s="162">
        <f t="shared" si="2"/>
        <v>7.5</v>
      </c>
      <c r="P21" s="162">
        <f t="shared" si="2"/>
        <v>7.5</v>
      </c>
      <c r="Q21" s="162">
        <f t="shared" si="2"/>
        <v>7.5</v>
      </c>
      <c r="R21" s="162">
        <f t="shared" si="2"/>
        <v>7</v>
      </c>
      <c r="S21" s="162">
        <f t="shared" si="2"/>
        <v>7.5</v>
      </c>
      <c r="T21" s="162">
        <f t="shared" si="2"/>
        <v>7.3611111111111107</v>
      </c>
    </row>
    <row r="22" spans="1:20" x14ac:dyDescent="0.25">
      <c r="B22" s="156"/>
      <c r="C22" s="156"/>
      <c r="D22" s="156"/>
      <c r="E22" s="156"/>
      <c r="F22" s="156"/>
      <c r="G22" s="156"/>
      <c r="H22" s="156"/>
      <c r="I22" s="156"/>
      <c r="J22" s="156"/>
      <c r="K22" s="156"/>
      <c r="L22" s="156"/>
      <c r="M22" s="156"/>
      <c r="N22" s="156"/>
      <c r="O22" s="156"/>
      <c r="P22" s="156"/>
      <c r="Q22" s="156"/>
      <c r="R22" s="156"/>
      <c r="S22" s="156"/>
      <c r="T22" s="156"/>
    </row>
    <row r="48" spans="1:1" s="191" customFormat="1" ht="33" customHeight="1" x14ac:dyDescent="0.25">
      <c r="A48" s="192" t="s">
        <v>226</v>
      </c>
    </row>
    <row r="49" spans="1:22" ht="15.75" thickBot="1" x14ac:dyDescent="0.3"/>
    <row r="50" spans="1:22" ht="15.75" thickBot="1" x14ac:dyDescent="0.3">
      <c r="A50" s="172" t="s">
        <v>204</v>
      </c>
      <c r="B50" s="173" t="s">
        <v>222</v>
      </c>
    </row>
    <row r="51" spans="1:22" ht="15.75" thickBot="1" x14ac:dyDescent="0.3"/>
    <row r="52" spans="1:22" ht="15.75" thickBot="1" x14ac:dyDescent="0.3">
      <c r="A52" s="179" t="s">
        <v>229</v>
      </c>
      <c r="B52" s="179" t="s">
        <v>201</v>
      </c>
      <c r="C52" s="180"/>
      <c r="D52" s="181"/>
      <c r="E52" s="181"/>
      <c r="F52" s="181"/>
      <c r="G52" s="181"/>
      <c r="H52" s="181"/>
      <c r="I52" s="181"/>
      <c r="J52" s="181"/>
      <c r="K52" s="181"/>
      <c r="L52" s="181"/>
      <c r="M52" s="181"/>
      <c r="N52" s="181"/>
      <c r="O52" s="181"/>
      <c r="P52" s="181"/>
      <c r="Q52" s="181"/>
      <c r="R52" s="181"/>
      <c r="S52" s="181"/>
      <c r="T52" s="181"/>
      <c r="U52" s="181"/>
      <c r="V52" s="173"/>
    </row>
    <row r="53" spans="1:22" ht="15.75" thickBot="1" x14ac:dyDescent="0.3">
      <c r="A53" s="179" t="s">
        <v>202</v>
      </c>
      <c r="B53" s="180" t="s">
        <v>101</v>
      </c>
      <c r="C53" s="181" t="s">
        <v>46</v>
      </c>
      <c r="D53" s="181" t="s">
        <v>47</v>
      </c>
      <c r="E53" s="181" t="s">
        <v>44</v>
      </c>
      <c r="F53" s="181" t="s">
        <v>45</v>
      </c>
      <c r="G53" s="181" t="s">
        <v>168</v>
      </c>
      <c r="H53" s="181" t="s">
        <v>140</v>
      </c>
      <c r="I53" s="181" t="s">
        <v>48</v>
      </c>
      <c r="J53" s="181" t="s">
        <v>51</v>
      </c>
      <c r="K53" s="181" t="s">
        <v>57</v>
      </c>
      <c r="L53" s="181" t="s">
        <v>58</v>
      </c>
      <c r="M53" s="181" t="s">
        <v>52</v>
      </c>
      <c r="N53" s="181" t="s">
        <v>53</v>
      </c>
      <c r="O53" s="181" t="s">
        <v>54</v>
      </c>
      <c r="P53" s="181" t="s">
        <v>59</v>
      </c>
      <c r="Q53" s="181" t="s">
        <v>170</v>
      </c>
      <c r="R53" s="181" t="s">
        <v>42</v>
      </c>
      <c r="S53" s="181" t="s">
        <v>43</v>
      </c>
      <c r="T53" s="181" t="s">
        <v>56</v>
      </c>
      <c r="U53" s="173" t="s">
        <v>55</v>
      </c>
      <c r="V53" s="186" t="s">
        <v>203</v>
      </c>
    </row>
    <row r="54" spans="1:22" x14ac:dyDescent="0.25">
      <c r="A54" s="182" t="s">
        <v>151</v>
      </c>
      <c r="B54" s="174"/>
      <c r="C54" s="175">
        <v>7</v>
      </c>
      <c r="D54" s="175">
        <v>7</v>
      </c>
      <c r="E54" s="175">
        <v>7</v>
      </c>
      <c r="F54" s="175">
        <v>7</v>
      </c>
      <c r="G54" s="175"/>
      <c r="H54" s="175">
        <v>7</v>
      </c>
      <c r="I54" s="175">
        <v>7</v>
      </c>
      <c r="J54" s="175">
        <v>7</v>
      </c>
      <c r="K54" s="175">
        <v>6.5</v>
      </c>
      <c r="L54" s="175">
        <v>7</v>
      </c>
      <c r="M54" s="175">
        <v>7.5</v>
      </c>
      <c r="N54" s="175">
        <v>7</v>
      </c>
      <c r="O54" s="175">
        <v>7</v>
      </c>
      <c r="P54" s="175">
        <v>6.5</v>
      </c>
      <c r="Q54" s="175"/>
      <c r="R54" s="175">
        <v>7</v>
      </c>
      <c r="S54" s="175">
        <v>7</v>
      </c>
      <c r="T54" s="175">
        <v>6.75</v>
      </c>
      <c r="U54" s="175">
        <v>7.5</v>
      </c>
      <c r="V54" s="176">
        <v>6.9722222222222223</v>
      </c>
    </row>
    <row r="55" spans="1:22" x14ac:dyDescent="0.25">
      <c r="A55" s="183" t="s">
        <v>155</v>
      </c>
      <c r="B55" s="177"/>
      <c r="C55">
        <v>7.5</v>
      </c>
      <c r="D55">
        <v>6.5</v>
      </c>
      <c r="E55">
        <v>7</v>
      </c>
      <c r="F55">
        <v>7.5</v>
      </c>
      <c r="H55">
        <v>7.5</v>
      </c>
      <c r="I55">
        <v>7</v>
      </c>
      <c r="J55">
        <v>7</v>
      </c>
      <c r="K55">
        <v>6</v>
      </c>
      <c r="L55">
        <v>7</v>
      </c>
      <c r="M55">
        <v>7</v>
      </c>
      <c r="N55">
        <v>7</v>
      </c>
      <c r="O55">
        <v>7.5</v>
      </c>
      <c r="P55">
        <v>7</v>
      </c>
      <c r="S55">
        <v>7</v>
      </c>
      <c r="T55">
        <v>7.5</v>
      </c>
      <c r="V55" s="167">
        <v>7.0666666666666664</v>
      </c>
    </row>
    <row r="56" spans="1:22" x14ac:dyDescent="0.25">
      <c r="A56" s="183" t="s">
        <v>160</v>
      </c>
      <c r="B56" s="177"/>
      <c r="C56">
        <v>7</v>
      </c>
      <c r="D56">
        <v>7</v>
      </c>
      <c r="E56">
        <v>7</v>
      </c>
      <c r="F56">
        <v>7.5</v>
      </c>
      <c r="H56">
        <v>7.5</v>
      </c>
      <c r="I56">
        <v>7</v>
      </c>
      <c r="J56">
        <v>7</v>
      </c>
      <c r="K56">
        <v>7</v>
      </c>
      <c r="L56">
        <v>7</v>
      </c>
      <c r="M56">
        <v>7</v>
      </c>
      <c r="N56">
        <v>7</v>
      </c>
      <c r="O56">
        <v>7.5</v>
      </c>
      <c r="P56">
        <v>6</v>
      </c>
      <c r="R56">
        <v>7</v>
      </c>
      <c r="S56">
        <v>7</v>
      </c>
      <c r="T56">
        <v>7</v>
      </c>
      <c r="V56" s="167">
        <v>7.03125</v>
      </c>
    </row>
    <row r="57" spans="1:22" x14ac:dyDescent="0.25">
      <c r="A57" s="183" t="s">
        <v>165</v>
      </c>
      <c r="B57" s="177">
        <v>8</v>
      </c>
      <c r="C57">
        <v>7.5</v>
      </c>
      <c r="D57">
        <v>7</v>
      </c>
      <c r="E57">
        <v>7</v>
      </c>
      <c r="F57">
        <v>7.5</v>
      </c>
      <c r="H57">
        <v>7</v>
      </c>
      <c r="I57">
        <v>7</v>
      </c>
      <c r="J57">
        <v>7</v>
      </c>
      <c r="K57">
        <v>7</v>
      </c>
      <c r="L57">
        <v>7.5</v>
      </c>
      <c r="M57">
        <v>8</v>
      </c>
      <c r="N57">
        <v>7</v>
      </c>
      <c r="O57">
        <v>7</v>
      </c>
      <c r="P57">
        <v>6.5</v>
      </c>
      <c r="R57">
        <v>7</v>
      </c>
      <c r="S57">
        <v>7.25</v>
      </c>
      <c r="T57">
        <v>7</v>
      </c>
      <c r="U57">
        <v>7.5</v>
      </c>
      <c r="V57" s="167">
        <v>7.2</v>
      </c>
    </row>
    <row r="58" spans="1:22" x14ac:dyDescent="0.25">
      <c r="A58" s="183" t="s">
        <v>172</v>
      </c>
      <c r="B58" s="177"/>
      <c r="C58">
        <v>7</v>
      </c>
      <c r="D58">
        <v>7</v>
      </c>
      <c r="E58">
        <v>7</v>
      </c>
      <c r="F58">
        <v>7</v>
      </c>
      <c r="G58">
        <v>6</v>
      </c>
      <c r="H58">
        <v>7</v>
      </c>
      <c r="I58">
        <v>7</v>
      </c>
      <c r="J58">
        <v>7.5</v>
      </c>
      <c r="K58">
        <v>7</v>
      </c>
      <c r="L58">
        <v>7</v>
      </c>
      <c r="M58">
        <v>7</v>
      </c>
      <c r="N58">
        <v>7</v>
      </c>
      <c r="O58">
        <v>7</v>
      </c>
      <c r="P58">
        <v>7</v>
      </c>
      <c r="R58">
        <v>7</v>
      </c>
      <c r="S58">
        <v>7</v>
      </c>
      <c r="T58">
        <v>7</v>
      </c>
      <c r="V58" s="167">
        <v>6.9705882352941178</v>
      </c>
    </row>
    <row r="59" spans="1:22" x14ac:dyDescent="0.25">
      <c r="A59" s="183" t="s">
        <v>173</v>
      </c>
      <c r="B59" s="177">
        <v>7.5</v>
      </c>
      <c r="C59">
        <v>8</v>
      </c>
      <c r="D59">
        <v>7.5</v>
      </c>
      <c r="E59">
        <v>7</v>
      </c>
      <c r="F59">
        <v>7.5</v>
      </c>
      <c r="G59">
        <v>8</v>
      </c>
      <c r="H59">
        <v>7.5</v>
      </c>
      <c r="I59">
        <v>7.5</v>
      </c>
      <c r="J59">
        <v>7</v>
      </c>
      <c r="L59">
        <v>7.5</v>
      </c>
      <c r="M59">
        <v>7</v>
      </c>
      <c r="N59">
        <v>7</v>
      </c>
      <c r="O59">
        <v>7</v>
      </c>
      <c r="P59">
        <v>6.5</v>
      </c>
      <c r="Q59">
        <v>6.5</v>
      </c>
      <c r="R59">
        <v>7</v>
      </c>
      <c r="S59">
        <v>7</v>
      </c>
      <c r="T59">
        <v>7</v>
      </c>
      <c r="U59">
        <v>7</v>
      </c>
      <c r="V59" s="167">
        <v>7.1904761904761907</v>
      </c>
    </row>
    <row r="60" spans="1:22" x14ac:dyDescent="0.25">
      <c r="A60" s="183" t="s">
        <v>174</v>
      </c>
      <c r="B60" s="177">
        <v>7.5</v>
      </c>
      <c r="C60">
        <v>8</v>
      </c>
      <c r="D60">
        <v>7.5</v>
      </c>
      <c r="E60">
        <v>7</v>
      </c>
      <c r="F60">
        <v>7.5</v>
      </c>
      <c r="G60">
        <v>7.5</v>
      </c>
      <c r="H60">
        <v>7</v>
      </c>
      <c r="I60">
        <v>7</v>
      </c>
      <c r="J60">
        <v>6.5</v>
      </c>
      <c r="K60">
        <v>5.5</v>
      </c>
      <c r="L60">
        <v>6</v>
      </c>
      <c r="M60">
        <v>7.5</v>
      </c>
      <c r="N60">
        <v>7.5</v>
      </c>
      <c r="O60">
        <v>7</v>
      </c>
      <c r="P60">
        <v>6</v>
      </c>
      <c r="R60">
        <v>7</v>
      </c>
      <c r="S60">
        <v>7</v>
      </c>
      <c r="T60">
        <v>6.7</v>
      </c>
      <c r="U60">
        <v>7</v>
      </c>
      <c r="V60" s="167">
        <v>6.9857142857142849</v>
      </c>
    </row>
    <row r="61" spans="1:22" x14ac:dyDescent="0.25">
      <c r="A61" s="183" t="s">
        <v>175</v>
      </c>
      <c r="B61" s="177">
        <v>7.5</v>
      </c>
      <c r="C61">
        <v>8</v>
      </c>
      <c r="D61">
        <v>8</v>
      </c>
      <c r="E61">
        <v>7</v>
      </c>
      <c r="F61">
        <v>8</v>
      </c>
      <c r="G61">
        <v>7</v>
      </c>
      <c r="H61">
        <v>7</v>
      </c>
      <c r="J61">
        <v>7</v>
      </c>
      <c r="K61">
        <v>7</v>
      </c>
      <c r="L61">
        <v>7.5</v>
      </c>
      <c r="M61">
        <v>7.5</v>
      </c>
      <c r="N61">
        <v>7.5</v>
      </c>
      <c r="O61">
        <v>7</v>
      </c>
      <c r="P61">
        <v>6.5</v>
      </c>
      <c r="R61">
        <v>7</v>
      </c>
      <c r="S61">
        <v>7</v>
      </c>
      <c r="T61">
        <v>6</v>
      </c>
      <c r="V61" s="167">
        <v>7.1842105263157894</v>
      </c>
    </row>
    <row r="62" spans="1:22" x14ac:dyDescent="0.25">
      <c r="A62" s="183" t="s">
        <v>176</v>
      </c>
      <c r="B62" s="177"/>
      <c r="C62">
        <v>7</v>
      </c>
      <c r="D62">
        <v>7</v>
      </c>
      <c r="E62">
        <v>6.5</v>
      </c>
      <c r="F62">
        <v>7</v>
      </c>
      <c r="G62">
        <v>7</v>
      </c>
      <c r="H62">
        <v>7</v>
      </c>
      <c r="I62">
        <v>7</v>
      </c>
      <c r="J62">
        <v>7</v>
      </c>
      <c r="K62">
        <v>7</v>
      </c>
      <c r="L62">
        <v>7</v>
      </c>
      <c r="M62">
        <v>7</v>
      </c>
      <c r="N62">
        <v>7</v>
      </c>
      <c r="O62">
        <v>7</v>
      </c>
      <c r="P62">
        <v>6.5</v>
      </c>
      <c r="R62">
        <v>7</v>
      </c>
      <c r="S62">
        <v>7</v>
      </c>
      <c r="T62">
        <v>7</v>
      </c>
      <c r="V62" s="167">
        <v>6.9411764705882355</v>
      </c>
    </row>
    <row r="63" spans="1:22" x14ac:dyDescent="0.25">
      <c r="A63" s="183" t="s">
        <v>189</v>
      </c>
      <c r="B63" s="177"/>
      <c r="C63">
        <v>7</v>
      </c>
      <c r="D63">
        <v>7</v>
      </c>
      <c r="F63">
        <v>7</v>
      </c>
      <c r="G63">
        <v>7</v>
      </c>
      <c r="H63">
        <v>7.5</v>
      </c>
      <c r="I63">
        <v>7.5</v>
      </c>
      <c r="J63">
        <v>7</v>
      </c>
      <c r="K63">
        <v>7</v>
      </c>
      <c r="L63">
        <v>7</v>
      </c>
      <c r="M63">
        <v>6.5</v>
      </c>
      <c r="N63">
        <v>7</v>
      </c>
      <c r="O63">
        <v>7</v>
      </c>
      <c r="P63">
        <v>5.5</v>
      </c>
      <c r="R63">
        <v>7</v>
      </c>
      <c r="S63">
        <v>7</v>
      </c>
      <c r="T63">
        <v>7</v>
      </c>
      <c r="V63" s="167">
        <v>6.9375</v>
      </c>
    </row>
    <row r="64" spans="1:22" x14ac:dyDescent="0.25">
      <c r="A64" s="183" t="s">
        <v>217</v>
      </c>
      <c r="B64" s="177">
        <v>7</v>
      </c>
      <c r="C64">
        <v>8</v>
      </c>
      <c r="D64">
        <v>7</v>
      </c>
      <c r="E64">
        <v>7</v>
      </c>
      <c r="F64">
        <v>7.5</v>
      </c>
      <c r="G64">
        <v>7</v>
      </c>
      <c r="H64">
        <v>7</v>
      </c>
      <c r="I64">
        <v>7</v>
      </c>
      <c r="J64">
        <v>7</v>
      </c>
      <c r="K64">
        <v>7</v>
      </c>
      <c r="L64">
        <v>7</v>
      </c>
      <c r="M64">
        <v>7.5</v>
      </c>
      <c r="N64">
        <v>8</v>
      </c>
      <c r="O64">
        <v>7</v>
      </c>
      <c r="P64">
        <v>6.5</v>
      </c>
      <c r="R64">
        <v>7</v>
      </c>
      <c r="S64">
        <v>7</v>
      </c>
      <c r="T64">
        <v>7</v>
      </c>
      <c r="U64">
        <v>7</v>
      </c>
      <c r="V64" s="167">
        <v>7.1190476190476186</v>
      </c>
    </row>
    <row r="65" spans="1:22" ht="15.75" thickBot="1" x14ac:dyDescent="0.3">
      <c r="A65" s="184" t="s">
        <v>210</v>
      </c>
      <c r="B65" s="177"/>
      <c r="C65">
        <v>7</v>
      </c>
      <c r="D65">
        <v>7</v>
      </c>
      <c r="E65">
        <v>7</v>
      </c>
      <c r="F65">
        <v>7</v>
      </c>
      <c r="G65">
        <v>7</v>
      </c>
      <c r="H65">
        <v>7</v>
      </c>
      <c r="I65">
        <v>7.5</v>
      </c>
      <c r="J65">
        <v>7</v>
      </c>
      <c r="K65">
        <v>7</v>
      </c>
      <c r="L65">
        <v>7</v>
      </c>
      <c r="M65">
        <v>7</v>
      </c>
      <c r="N65">
        <v>7.5</v>
      </c>
      <c r="O65">
        <v>7.5</v>
      </c>
      <c r="P65">
        <v>7</v>
      </c>
      <c r="R65">
        <v>7</v>
      </c>
      <c r="S65">
        <v>7</v>
      </c>
      <c r="T65">
        <v>7</v>
      </c>
      <c r="V65" s="167">
        <v>7.0882352941176467</v>
      </c>
    </row>
    <row r="66" spans="1:22" ht="15.75" thickBot="1" x14ac:dyDescent="0.3">
      <c r="A66" s="185" t="s">
        <v>203</v>
      </c>
      <c r="B66" s="178">
        <v>7.5</v>
      </c>
      <c r="C66" s="168">
        <v>7.416666666666667</v>
      </c>
      <c r="D66" s="168">
        <v>7.125</v>
      </c>
      <c r="E66" s="168">
        <v>6.9545454545454541</v>
      </c>
      <c r="F66" s="168">
        <v>7.333333333333333</v>
      </c>
      <c r="G66" s="168">
        <v>7.0625</v>
      </c>
      <c r="H66" s="168">
        <v>7.166666666666667</v>
      </c>
      <c r="I66" s="168">
        <v>7.1363636363636367</v>
      </c>
      <c r="J66" s="168">
        <v>7</v>
      </c>
      <c r="K66" s="168">
        <v>6.7272727272727275</v>
      </c>
      <c r="L66" s="168">
        <v>7.041666666666667</v>
      </c>
      <c r="M66" s="168">
        <v>7.208333333333333</v>
      </c>
      <c r="N66" s="168">
        <v>7.208333333333333</v>
      </c>
      <c r="O66" s="168">
        <v>7.125</v>
      </c>
      <c r="P66" s="168">
        <v>6.458333333333333</v>
      </c>
      <c r="Q66" s="168">
        <v>6.5</v>
      </c>
      <c r="R66" s="168">
        <v>7</v>
      </c>
      <c r="S66" s="168">
        <v>7.0294117647058822</v>
      </c>
      <c r="T66" s="168">
        <v>6.9</v>
      </c>
      <c r="U66" s="168">
        <v>7.2</v>
      </c>
      <c r="V66" s="169">
        <v>7.062844036697248</v>
      </c>
    </row>
    <row r="67" spans="1:22" ht="15.75" thickBot="1" x14ac:dyDescent="0.3">
      <c r="A67" s="159"/>
      <c r="V67" s="167"/>
    </row>
    <row r="68" spans="1:22" x14ac:dyDescent="0.25">
      <c r="A68" s="164"/>
      <c r="B68" s="157" t="s">
        <v>101</v>
      </c>
      <c r="C68" s="157" t="s">
        <v>46</v>
      </c>
      <c r="D68" s="157" t="s">
        <v>47</v>
      </c>
      <c r="E68" s="157" t="s">
        <v>44</v>
      </c>
      <c r="F68" s="157" t="s">
        <v>45</v>
      </c>
      <c r="G68" s="157" t="s">
        <v>168</v>
      </c>
      <c r="H68" s="157" t="s">
        <v>140</v>
      </c>
      <c r="I68" s="157" t="s">
        <v>48</v>
      </c>
      <c r="J68" s="157" t="s">
        <v>51</v>
      </c>
      <c r="K68" s="157" t="s">
        <v>57</v>
      </c>
      <c r="L68" s="157" t="s">
        <v>58</v>
      </c>
      <c r="M68" s="157" t="s">
        <v>100</v>
      </c>
      <c r="N68" s="157" t="s">
        <v>52</v>
      </c>
      <c r="O68" s="157" t="s">
        <v>53</v>
      </c>
      <c r="P68" s="157" t="s">
        <v>54</v>
      </c>
      <c r="Q68" s="157" t="s">
        <v>59</v>
      </c>
      <c r="R68" s="157" t="s">
        <v>42</v>
      </c>
      <c r="S68" s="157" t="s">
        <v>43</v>
      </c>
      <c r="T68" s="157" t="s">
        <v>56</v>
      </c>
      <c r="U68" s="157" t="s">
        <v>55</v>
      </c>
      <c r="V68" s="158" t="s">
        <v>203</v>
      </c>
    </row>
    <row r="69" spans="1:22" x14ac:dyDescent="0.25">
      <c r="A69" s="165" t="s">
        <v>223</v>
      </c>
      <c r="B69" s="160">
        <f>AVERAGE(B$54:B$65)</f>
        <v>7.5</v>
      </c>
      <c r="C69" s="160">
        <f t="shared" ref="C69:V69" si="3">AVERAGE(C$54:C$65)</f>
        <v>7.416666666666667</v>
      </c>
      <c r="D69" s="160">
        <f t="shared" si="3"/>
        <v>7.125</v>
      </c>
      <c r="E69" s="160">
        <f t="shared" si="3"/>
        <v>6.9545454545454541</v>
      </c>
      <c r="F69" s="160">
        <f t="shared" si="3"/>
        <v>7.333333333333333</v>
      </c>
      <c r="G69" s="160">
        <f t="shared" si="3"/>
        <v>7.0625</v>
      </c>
      <c r="H69" s="160">
        <f t="shared" si="3"/>
        <v>7.166666666666667</v>
      </c>
      <c r="I69" s="160">
        <f t="shared" si="3"/>
        <v>7.1363636363636367</v>
      </c>
      <c r="J69" s="160">
        <f t="shared" si="3"/>
        <v>7</v>
      </c>
      <c r="K69" s="160">
        <f t="shared" si="3"/>
        <v>6.7272727272727275</v>
      </c>
      <c r="L69" s="160">
        <f t="shared" si="3"/>
        <v>7.041666666666667</v>
      </c>
      <c r="M69" s="160">
        <f t="shared" si="3"/>
        <v>7.208333333333333</v>
      </c>
      <c r="N69" s="160">
        <f t="shared" si="3"/>
        <v>7.208333333333333</v>
      </c>
      <c r="O69" s="160">
        <f t="shared" si="3"/>
        <v>7.125</v>
      </c>
      <c r="P69" s="160">
        <f t="shared" si="3"/>
        <v>6.458333333333333</v>
      </c>
      <c r="Q69" s="160">
        <f t="shared" si="3"/>
        <v>6.5</v>
      </c>
      <c r="R69" s="160">
        <f t="shared" si="3"/>
        <v>7</v>
      </c>
      <c r="S69" s="160">
        <f t="shared" si="3"/>
        <v>7.020833333333333</v>
      </c>
      <c r="T69" s="160">
        <f t="shared" si="3"/>
        <v>6.9125000000000005</v>
      </c>
      <c r="U69" s="160">
        <f t="shared" si="3"/>
        <v>7.2</v>
      </c>
      <c r="V69" s="160">
        <f t="shared" si="3"/>
        <v>7.0572572925368986</v>
      </c>
    </row>
    <row r="70" spans="1:22" x14ac:dyDescent="0.25">
      <c r="A70" s="165" t="s">
        <v>162</v>
      </c>
      <c r="B70" s="160">
        <f>MIN(B$54:B$65)</f>
        <v>7</v>
      </c>
      <c r="C70" s="160">
        <f t="shared" ref="C70:V70" si="4">MIN(C$54:C$65)</f>
        <v>7</v>
      </c>
      <c r="D70" s="160">
        <f t="shared" si="4"/>
        <v>6.5</v>
      </c>
      <c r="E70" s="160">
        <f t="shared" si="4"/>
        <v>6.5</v>
      </c>
      <c r="F70" s="160">
        <f t="shared" si="4"/>
        <v>7</v>
      </c>
      <c r="G70" s="160">
        <f t="shared" si="4"/>
        <v>6</v>
      </c>
      <c r="H70" s="160">
        <f t="shared" si="4"/>
        <v>7</v>
      </c>
      <c r="I70" s="160">
        <f t="shared" si="4"/>
        <v>7</v>
      </c>
      <c r="J70" s="160">
        <f t="shared" si="4"/>
        <v>6.5</v>
      </c>
      <c r="K70" s="160">
        <f t="shared" si="4"/>
        <v>5.5</v>
      </c>
      <c r="L70" s="160">
        <f t="shared" si="4"/>
        <v>6</v>
      </c>
      <c r="M70" s="160">
        <f t="shared" si="4"/>
        <v>6.5</v>
      </c>
      <c r="N70" s="160">
        <f t="shared" si="4"/>
        <v>7</v>
      </c>
      <c r="O70" s="160">
        <f t="shared" si="4"/>
        <v>7</v>
      </c>
      <c r="P70" s="160">
        <f t="shared" si="4"/>
        <v>5.5</v>
      </c>
      <c r="Q70" s="160">
        <f t="shared" si="4"/>
        <v>6.5</v>
      </c>
      <c r="R70" s="160">
        <f t="shared" si="4"/>
        <v>7</v>
      </c>
      <c r="S70" s="160">
        <f t="shared" si="4"/>
        <v>7</v>
      </c>
      <c r="T70" s="160">
        <f t="shared" si="4"/>
        <v>6</v>
      </c>
      <c r="U70" s="160">
        <f t="shared" si="4"/>
        <v>7</v>
      </c>
      <c r="V70" s="160">
        <f t="shared" si="4"/>
        <v>6.9375</v>
      </c>
    </row>
    <row r="71" spans="1:22" ht="15.75" thickBot="1" x14ac:dyDescent="0.3">
      <c r="A71" s="166" t="s">
        <v>161</v>
      </c>
      <c r="B71" s="162">
        <f>MAX(B$54:B$65)</f>
        <v>8</v>
      </c>
      <c r="C71" s="162">
        <f t="shared" ref="C71:V71" si="5">MAX(C$54:C$65)</f>
        <v>8</v>
      </c>
      <c r="D71" s="162">
        <f t="shared" si="5"/>
        <v>8</v>
      </c>
      <c r="E71" s="162">
        <f t="shared" si="5"/>
        <v>7</v>
      </c>
      <c r="F71" s="162">
        <f t="shared" si="5"/>
        <v>8</v>
      </c>
      <c r="G71" s="162">
        <f t="shared" si="5"/>
        <v>8</v>
      </c>
      <c r="H71" s="162">
        <f t="shared" si="5"/>
        <v>7.5</v>
      </c>
      <c r="I71" s="162">
        <f t="shared" si="5"/>
        <v>7.5</v>
      </c>
      <c r="J71" s="162">
        <f t="shared" si="5"/>
        <v>7.5</v>
      </c>
      <c r="K71" s="162">
        <f t="shared" si="5"/>
        <v>7</v>
      </c>
      <c r="L71" s="162">
        <f t="shared" si="5"/>
        <v>7.5</v>
      </c>
      <c r="M71" s="162">
        <f t="shared" si="5"/>
        <v>8</v>
      </c>
      <c r="N71" s="162">
        <f t="shared" si="5"/>
        <v>8</v>
      </c>
      <c r="O71" s="162">
        <f t="shared" si="5"/>
        <v>7.5</v>
      </c>
      <c r="P71" s="162">
        <f t="shared" si="5"/>
        <v>7</v>
      </c>
      <c r="Q71" s="162">
        <f t="shared" si="5"/>
        <v>6.5</v>
      </c>
      <c r="R71" s="162">
        <f t="shared" si="5"/>
        <v>7</v>
      </c>
      <c r="S71" s="162">
        <f t="shared" si="5"/>
        <v>7.25</v>
      </c>
      <c r="T71" s="162">
        <f t="shared" si="5"/>
        <v>7.5</v>
      </c>
      <c r="U71" s="162">
        <f t="shared" si="5"/>
        <v>7.5</v>
      </c>
      <c r="V71" s="162">
        <f t="shared" si="5"/>
        <v>7.2</v>
      </c>
    </row>
    <row r="72" spans="1:22" x14ac:dyDescent="0.25">
      <c r="B72" s="156"/>
      <c r="C72" s="156"/>
      <c r="D72" s="156"/>
      <c r="E72" s="156"/>
      <c r="F72" s="156"/>
      <c r="G72" s="156"/>
      <c r="H72" s="156"/>
      <c r="I72" s="156"/>
      <c r="J72" s="156"/>
      <c r="K72" s="156"/>
      <c r="L72" s="156"/>
      <c r="M72" s="156"/>
      <c r="N72" s="156"/>
      <c r="O72" s="156"/>
      <c r="P72" s="156"/>
      <c r="Q72" s="156"/>
      <c r="R72" s="156"/>
      <c r="S72" s="156"/>
      <c r="T72" s="156"/>
    </row>
    <row r="96" spans="1:1" s="191" customFormat="1" ht="33" customHeight="1" x14ac:dyDescent="0.25">
      <c r="A96" s="192" t="s">
        <v>227</v>
      </c>
    </row>
    <row r="97" spans="1:15" ht="15.75" thickBot="1" x14ac:dyDescent="0.3"/>
    <row r="98" spans="1:15" ht="15.75" thickBot="1" x14ac:dyDescent="0.3">
      <c r="A98" s="172" t="s">
        <v>204</v>
      </c>
      <c r="B98" s="173" t="s">
        <v>224</v>
      </c>
    </row>
    <row r="99" spans="1:15" ht="15.75" thickBot="1" x14ac:dyDescent="0.3"/>
    <row r="100" spans="1:15" ht="15.75" thickBot="1" x14ac:dyDescent="0.3">
      <c r="A100" s="179" t="s">
        <v>229</v>
      </c>
      <c r="B100" s="179" t="s">
        <v>201</v>
      </c>
      <c r="C100" s="180"/>
      <c r="D100" s="181"/>
      <c r="E100" s="181"/>
      <c r="F100" s="181"/>
      <c r="G100" s="181"/>
      <c r="H100" s="181"/>
      <c r="I100" s="181"/>
      <c r="J100" s="181"/>
      <c r="K100" s="181"/>
      <c r="L100" s="181"/>
      <c r="M100" s="181"/>
      <c r="N100" s="181"/>
      <c r="O100" s="173"/>
    </row>
    <row r="101" spans="1:15" ht="15.75" thickBot="1" x14ac:dyDescent="0.3">
      <c r="A101" s="179" t="s">
        <v>202</v>
      </c>
      <c r="B101" s="180" t="s">
        <v>47</v>
      </c>
      <c r="C101" s="181" t="s">
        <v>45</v>
      </c>
      <c r="D101" s="181" t="s">
        <v>140</v>
      </c>
      <c r="E101" s="181" t="s">
        <v>141</v>
      </c>
      <c r="F101" s="181" t="s">
        <v>194</v>
      </c>
      <c r="G101" s="181" t="s">
        <v>51</v>
      </c>
      <c r="H101" s="181" t="s">
        <v>58</v>
      </c>
      <c r="I101" s="181" t="s">
        <v>205</v>
      </c>
      <c r="J101" s="181" t="s">
        <v>53</v>
      </c>
      <c r="K101" s="181" t="s">
        <v>59</v>
      </c>
      <c r="L101" s="181" t="s">
        <v>42</v>
      </c>
      <c r="M101" s="181" t="s">
        <v>43</v>
      </c>
      <c r="N101" s="173" t="s">
        <v>56</v>
      </c>
      <c r="O101" s="186" t="s">
        <v>203</v>
      </c>
    </row>
    <row r="102" spans="1:15" x14ac:dyDescent="0.25">
      <c r="A102" s="182" t="s">
        <v>211</v>
      </c>
      <c r="B102" s="174">
        <v>7</v>
      </c>
      <c r="C102" s="175">
        <v>7.5</v>
      </c>
      <c r="D102" s="175"/>
      <c r="E102" s="175"/>
      <c r="F102" s="175">
        <v>7</v>
      </c>
      <c r="G102" s="175">
        <v>7.5</v>
      </c>
      <c r="H102" s="175">
        <v>7.5</v>
      </c>
      <c r="I102" s="175"/>
      <c r="J102" s="175">
        <v>7.5</v>
      </c>
      <c r="K102" s="175">
        <v>6</v>
      </c>
      <c r="L102" s="175">
        <v>7.5</v>
      </c>
      <c r="M102" s="175">
        <v>7</v>
      </c>
      <c r="N102" s="175">
        <v>7</v>
      </c>
      <c r="O102" s="176">
        <v>7.15</v>
      </c>
    </row>
    <row r="103" spans="1:15" x14ac:dyDescent="0.25">
      <c r="A103" s="183" t="s">
        <v>212</v>
      </c>
      <c r="B103" s="177">
        <v>7</v>
      </c>
      <c r="C103">
        <v>7</v>
      </c>
      <c r="E103">
        <v>7</v>
      </c>
      <c r="F103">
        <v>7</v>
      </c>
      <c r="G103">
        <v>7</v>
      </c>
      <c r="H103">
        <v>7</v>
      </c>
      <c r="J103">
        <v>7</v>
      </c>
      <c r="K103">
        <v>6.5</v>
      </c>
      <c r="L103">
        <v>7</v>
      </c>
      <c r="M103">
        <v>7</v>
      </c>
      <c r="O103" s="167">
        <v>6.95</v>
      </c>
    </row>
    <row r="104" spans="1:15" x14ac:dyDescent="0.25">
      <c r="A104" s="183" t="s">
        <v>215</v>
      </c>
      <c r="B104" s="177">
        <v>7</v>
      </c>
      <c r="C104">
        <v>7</v>
      </c>
      <c r="D104">
        <v>7</v>
      </c>
      <c r="E104">
        <v>7</v>
      </c>
      <c r="F104">
        <v>6</v>
      </c>
      <c r="G104">
        <v>7</v>
      </c>
      <c r="H104">
        <v>7</v>
      </c>
      <c r="J104">
        <v>7</v>
      </c>
      <c r="K104">
        <v>7</v>
      </c>
      <c r="L104">
        <v>7</v>
      </c>
      <c r="M104">
        <v>7</v>
      </c>
      <c r="O104" s="167">
        <v>6.9090909090909092</v>
      </c>
    </row>
    <row r="105" spans="1:15" x14ac:dyDescent="0.25">
      <c r="A105" s="183" t="s">
        <v>208</v>
      </c>
      <c r="B105" s="177">
        <v>7</v>
      </c>
      <c r="C105">
        <v>7.5</v>
      </c>
      <c r="E105">
        <v>7</v>
      </c>
      <c r="F105">
        <v>7</v>
      </c>
      <c r="G105">
        <v>7</v>
      </c>
      <c r="H105">
        <v>7</v>
      </c>
      <c r="J105">
        <v>7</v>
      </c>
      <c r="K105">
        <v>6.5</v>
      </c>
      <c r="L105">
        <v>7</v>
      </c>
      <c r="M105">
        <v>7</v>
      </c>
      <c r="O105" s="167">
        <v>7</v>
      </c>
    </row>
    <row r="106" spans="1:15" x14ac:dyDescent="0.25">
      <c r="A106" s="183" t="s">
        <v>216</v>
      </c>
      <c r="B106" s="177">
        <v>7</v>
      </c>
      <c r="C106">
        <v>7.5</v>
      </c>
      <c r="F106">
        <v>7</v>
      </c>
      <c r="G106">
        <v>7.5</v>
      </c>
      <c r="H106">
        <v>7</v>
      </c>
      <c r="J106">
        <v>7</v>
      </c>
      <c r="K106">
        <v>7</v>
      </c>
      <c r="L106">
        <v>7</v>
      </c>
      <c r="M106">
        <v>7</v>
      </c>
      <c r="N106">
        <v>7</v>
      </c>
      <c r="O106" s="167">
        <v>7.1</v>
      </c>
    </row>
    <row r="107" spans="1:15" x14ac:dyDescent="0.25">
      <c r="A107" s="183" t="s">
        <v>214</v>
      </c>
      <c r="B107" s="177">
        <v>7</v>
      </c>
      <c r="C107">
        <v>7.5</v>
      </c>
      <c r="F107">
        <v>6.5</v>
      </c>
      <c r="G107">
        <v>7</v>
      </c>
      <c r="H107">
        <v>7</v>
      </c>
      <c r="J107">
        <v>7.5</v>
      </c>
      <c r="K107">
        <v>7</v>
      </c>
      <c r="L107">
        <v>7</v>
      </c>
      <c r="M107">
        <v>7</v>
      </c>
      <c r="N107">
        <v>7</v>
      </c>
      <c r="O107" s="167">
        <v>7.05</v>
      </c>
    </row>
    <row r="108" spans="1:15" x14ac:dyDescent="0.25">
      <c r="A108" s="183" t="s">
        <v>213</v>
      </c>
      <c r="B108" s="177">
        <v>7</v>
      </c>
      <c r="C108">
        <v>8</v>
      </c>
      <c r="E108">
        <v>7.5</v>
      </c>
      <c r="F108">
        <v>7</v>
      </c>
      <c r="G108">
        <v>7</v>
      </c>
      <c r="H108">
        <v>7</v>
      </c>
      <c r="J108">
        <v>7</v>
      </c>
      <c r="K108">
        <v>6.5</v>
      </c>
      <c r="L108">
        <v>7</v>
      </c>
      <c r="M108">
        <v>7</v>
      </c>
      <c r="O108" s="167">
        <v>7.1</v>
      </c>
    </row>
    <row r="109" spans="1:15" x14ac:dyDescent="0.25">
      <c r="A109" s="183" t="s">
        <v>209</v>
      </c>
      <c r="B109" s="177">
        <v>7</v>
      </c>
      <c r="C109">
        <v>8</v>
      </c>
      <c r="E109">
        <v>7</v>
      </c>
      <c r="G109">
        <v>7</v>
      </c>
      <c r="H109">
        <v>7</v>
      </c>
      <c r="J109">
        <v>7</v>
      </c>
      <c r="K109">
        <v>6.5</v>
      </c>
      <c r="L109">
        <v>7</v>
      </c>
      <c r="M109">
        <v>7</v>
      </c>
      <c r="O109" s="167">
        <v>7.0555555555555554</v>
      </c>
    </row>
    <row r="110" spans="1:15" x14ac:dyDescent="0.25">
      <c r="A110" s="183" t="s">
        <v>220</v>
      </c>
      <c r="B110" s="177">
        <v>7</v>
      </c>
      <c r="C110">
        <v>8</v>
      </c>
      <c r="F110">
        <v>6.5</v>
      </c>
      <c r="G110">
        <v>7</v>
      </c>
      <c r="H110">
        <v>7.5</v>
      </c>
      <c r="J110">
        <v>7</v>
      </c>
      <c r="K110">
        <v>6</v>
      </c>
      <c r="L110">
        <v>7</v>
      </c>
      <c r="M110">
        <v>7</v>
      </c>
      <c r="N110">
        <v>7.5</v>
      </c>
      <c r="O110" s="167">
        <v>7.0909090909090908</v>
      </c>
    </row>
    <row r="111" spans="1:15" x14ac:dyDescent="0.25">
      <c r="A111" s="183" t="s">
        <v>219</v>
      </c>
      <c r="B111" s="177">
        <v>7</v>
      </c>
      <c r="C111">
        <v>8</v>
      </c>
      <c r="F111">
        <v>7</v>
      </c>
      <c r="G111">
        <v>7</v>
      </c>
      <c r="H111">
        <v>7.5</v>
      </c>
      <c r="J111">
        <v>7</v>
      </c>
      <c r="K111">
        <v>7</v>
      </c>
      <c r="L111">
        <v>7</v>
      </c>
      <c r="M111">
        <v>7</v>
      </c>
      <c r="N111">
        <v>8</v>
      </c>
      <c r="O111" s="167">
        <v>7.25</v>
      </c>
    </row>
    <row r="112" spans="1:15" ht="15.75" thickBot="1" x14ac:dyDescent="0.3">
      <c r="A112" s="184" t="s">
        <v>218</v>
      </c>
      <c r="B112" s="177">
        <v>7</v>
      </c>
      <c r="C112">
        <v>8.5</v>
      </c>
      <c r="F112">
        <v>7</v>
      </c>
      <c r="G112">
        <v>7</v>
      </c>
      <c r="H112">
        <v>7</v>
      </c>
      <c r="I112">
        <v>7</v>
      </c>
      <c r="J112">
        <v>7</v>
      </c>
      <c r="K112">
        <v>6.5</v>
      </c>
      <c r="L112">
        <v>7.5</v>
      </c>
      <c r="M112">
        <v>7.5</v>
      </c>
      <c r="N112">
        <v>7.5</v>
      </c>
      <c r="O112" s="167">
        <v>7.2272727272727275</v>
      </c>
    </row>
    <row r="113" spans="1:22" ht="15.75" thickBot="1" x14ac:dyDescent="0.3">
      <c r="A113" s="159" t="s">
        <v>245</v>
      </c>
      <c r="B113" s="177">
        <v>7</v>
      </c>
      <c r="C113">
        <v>8</v>
      </c>
      <c r="F113">
        <v>6</v>
      </c>
      <c r="G113">
        <v>7</v>
      </c>
      <c r="H113">
        <v>7</v>
      </c>
      <c r="I113">
        <v>8</v>
      </c>
      <c r="J113">
        <v>7</v>
      </c>
      <c r="K113">
        <v>7</v>
      </c>
      <c r="L113">
        <v>7</v>
      </c>
      <c r="M113">
        <v>7.5</v>
      </c>
      <c r="N113">
        <v>8</v>
      </c>
      <c r="O113" s="167">
        <v>7.2272727272727275</v>
      </c>
    </row>
    <row r="114" spans="1:22" ht="15.75" thickBot="1" x14ac:dyDescent="0.3">
      <c r="A114" s="185" t="s">
        <v>203</v>
      </c>
      <c r="B114" s="178">
        <v>7</v>
      </c>
      <c r="C114" s="168">
        <v>7.708333333333333</v>
      </c>
      <c r="D114" s="168">
        <v>7</v>
      </c>
      <c r="E114" s="168">
        <v>7.1</v>
      </c>
      <c r="F114" s="168">
        <v>6.7272727272727275</v>
      </c>
      <c r="G114" s="168">
        <v>7.083333333333333</v>
      </c>
      <c r="H114" s="168">
        <v>7.1538461538461542</v>
      </c>
      <c r="I114" s="168">
        <v>7.5</v>
      </c>
      <c r="J114" s="168">
        <v>7.083333333333333</v>
      </c>
      <c r="K114" s="168">
        <v>6.625</v>
      </c>
      <c r="L114" s="168">
        <v>7.083333333333333</v>
      </c>
      <c r="M114" s="168">
        <v>7.083333333333333</v>
      </c>
      <c r="N114" s="168">
        <v>7.4285714285714288</v>
      </c>
      <c r="O114" s="169">
        <v>7.0934959349593498</v>
      </c>
    </row>
    <row r="115" spans="1:22" ht="15.75" thickBot="1" x14ac:dyDescent="0.3">
      <c r="V115" s="167"/>
    </row>
    <row r="116" spans="1:22" x14ac:dyDescent="0.25">
      <c r="A116" s="164"/>
      <c r="B116" s="170" t="s">
        <v>47</v>
      </c>
      <c r="C116" s="170" t="s">
        <v>45</v>
      </c>
      <c r="D116" s="170" t="s">
        <v>140</v>
      </c>
      <c r="E116" s="170" t="s">
        <v>141</v>
      </c>
      <c r="F116" s="170" t="s">
        <v>194</v>
      </c>
      <c r="G116" s="170" t="s">
        <v>51</v>
      </c>
      <c r="H116" s="170" t="s">
        <v>58</v>
      </c>
      <c r="I116" s="170" t="s">
        <v>205</v>
      </c>
      <c r="J116" s="170" t="s">
        <v>53</v>
      </c>
      <c r="K116" s="170" t="s">
        <v>59</v>
      </c>
      <c r="L116" s="170" t="s">
        <v>42</v>
      </c>
      <c r="M116" s="170" t="s">
        <v>43</v>
      </c>
      <c r="N116" s="170" t="s">
        <v>56</v>
      </c>
      <c r="O116" s="171" t="s">
        <v>203</v>
      </c>
    </row>
    <row r="117" spans="1:22" x14ac:dyDescent="0.25">
      <c r="A117" s="165" t="s">
        <v>223</v>
      </c>
      <c r="B117" s="160">
        <f>AVERAGE(B$102:B$112)</f>
        <v>7</v>
      </c>
      <c r="C117" s="160">
        <f t="shared" ref="C117:O117" si="6">AVERAGE(C$102:C$112)</f>
        <v>7.6818181818181817</v>
      </c>
      <c r="D117" s="160">
        <f t="shared" si="6"/>
        <v>7</v>
      </c>
      <c r="E117" s="160">
        <f t="shared" si="6"/>
        <v>7.1</v>
      </c>
      <c r="F117" s="160">
        <f t="shared" si="6"/>
        <v>6.8</v>
      </c>
      <c r="G117" s="160">
        <f t="shared" si="6"/>
        <v>7.0909090909090908</v>
      </c>
      <c r="H117" s="160">
        <f t="shared" si="6"/>
        <v>7.1363636363636367</v>
      </c>
      <c r="I117" s="160">
        <f t="shared" si="6"/>
        <v>7</v>
      </c>
      <c r="J117" s="160">
        <f t="shared" si="6"/>
        <v>7.0909090909090908</v>
      </c>
      <c r="K117" s="160">
        <f t="shared" si="6"/>
        <v>6.5909090909090908</v>
      </c>
      <c r="L117" s="160">
        <f t="shared" si="6"/>
        <v>7.0909090909090908</v>
      </c>
      <c r="M117" s="160">
        <f t="shared" si="6"/>
        <v>7.0454545454545459</v>
      </c>
      <c r="N117" s="160">
        <f t="shared" si="6"/>
        <v>7.333333333333333</v>
      </c>
      <c r="O117" s="161">
        <f t="shared" si="6"/>
        <v>7.0802571166207544</v>
      </c>
    </row>
    <row r="118" spans="1:22" x14ac:dyDescent="0.25">
      <c r="A118" s="165" t="s">
        <v>162</v>
      </c>
      <c r="B118" s="160">
        <f>MIN(B$102:B$112)</f>
        <v>7</v>
      </c>
      <c r="C118" s="160">
        <f t="shared" ref="C118:O118" si="7">MIN(C$102:C$112)</f>
        <v>7</v>
      </c>
      <c r="D118" s="160">
        <f t="shared" si="7"/>
        <v>7</v>
      </c>
      <c r="E118" s="160">
        <f t="shared" si="7"/>
        <v>7</v>
      </c>
      <c r="F118" s="160">
        <f t="shared" si="7"/>
        <v>6</v>
      </c>
      <c r="G118" s="160">
        <f t="shared" si="7"/>
        <v>7</v>
      </c>
      <c r="H118" s="160">
        <f t="shared" si="7"/>
        <v>7</v>
      </c>
      <c r="I118" s="160">
        <f t="shared" si="7"/>
        <v>7</v>
      </c>
      <c r="J118" s="160">
        <f t="shared" si="7"/>
        <v>7</v>
      </c>
      <c r="K118" s="160">
        <f t="shared" si="7"/>
        <v>6</v>
      </c>
      <c r="L118" s="160">
        <f t="shared" si="7"/>
        <v>7</v>
      </c>
      <c r="M118" s="160">
        <f t="shared" si="7"/>
        <v>7</v>
      </c>
      <c r="N118" s="160">
        <f t="shared" si="7"/>
        <v>7</v>
      </c>
      <c r="O118" s="161">
        <f t="shared" si="7"/>
        <v>6.9090909090909092</v>
      </c>
    </row>
    <row r="119" spans="1:22" ht="15.75" thickBot="1" x14ac:dyDescent="0.3">
      <c r="A119" s="166" t="s">
        <v>161</v>
      </c>
      <c r="B119" s="162">
        <f>MAX(B$102:B$112)</f>
        <v>7</v>
      </c>
      <c r="C119" s="162">
        <f t="shared" ref="C119:O119" si="8">MAX(C$102:C$112)</f>
        <v>8.5</v>
      </c>
      <c r="D119" s="162">
        <f t="shared" si="8"/>
        <v>7</v>
      </c>
      <c r="E119" s="162">
        <f t="shared" si="8"/>
        <v>7.5</v>
      </c>
      <c r="F119" s="162">
        <f t="shared" si="8"/>
        <v>7</v>
      </c>
      <c r="G119" s="162">
        <f t="shared" si="8"/>
        <v>7.5</v>
      </c>
      <c r="H119" s="162">
        <f t="shared" si="8"/>
        <v>7.5</v>
      </c>
      <c r="I119" s="162">
        <f t="shared" si="8"/>
        <v>7</v>
      </c>
      <c r="J119" s="162">
        <f t="shared" si="8"/>
        <v>7.5</v>
      </c>
      <c r="K119" s="162">
        <f t="shared" si="8"/>
        <v>7</v>
      </c>
      <c r="L119" s="162">
        <f t="shared" si="8"/>
        <v>7.5</v>
      </c>
      <c r="M119" s="162">
        <f t="shared" si="8"/>
        <v>7.5</v>
      </c>
      <c r="N119" s="162">
        <f t="shared" si="8"/>
        <v>8</v>
      </c>
      <c r="O119" s="163">
        <f t="shared" si="8"/>
        <v>7.25</v>
      </c>
    </row>
    <row r="120" spans="1:22" x14ac:dyDescent="0.25">
      <c r="B120" s="156"/>
      <c r="C120" s="156"/>
      <c r="D120" s="156"/>
      <c r="E120" s="156"/>
      <c r="F120" s="156"/>
      <c r="G120" s="156"/>
      <c r="H120" s="156"/>
      <c r="I120" s="156"/>
      <c r="J120" s="156"/>
      <c r="K120" s="156"/>
      <c r="L120" s="156"/>
      <c r="M120" s="156"/>
      <c r="N120" s="156"/>
      <c r="O120" s="156"/>
      <c r="P120" s="156"/>
      <c r="Q120" s="156"/>
      <c r="R120" s="156"/>
      <c r="S120" s="156"/>
      <c r="T120" s="156"/>
    </row>
    <row r="141" spans="1:2" s="191" customFormat="1" ht="33" customHeight="1" x14ac:dyDescent="0.25">
      <c r="A141" s="192" t="s">
        <v>243</v>
      </c>
    </row>
    <row r="142" spans="1:2" ht="15.75" thickBot="1" x14ac:dyDescent="0.3"/>
    <row r="143" spans="1:2" ht="15.75" thickBot="1" x14ac:dyDescent="0.3">
      <c r="A143" s="172" t="s">
        <v>204</v>
      </c>
      <c r="B143" s="173" t="s">
        <v>244</v>
      </c>
    </row>
    <row r="144" spans="1:2" ht="15.75" thickBot="1" x14ac:dyDescent="0.3"/>
    <row r="145" spans="1:27" ht="15.75" thickBot="1" x14ac:dyDescent="0.3">
      <c r="A145" s="179" t="s">
        <v>229</v>
      </c>
      <c r="B145" s="179" t="s">
        <v>201</v>
      </c>
      <c r="C145" s="180"/>
      <c r="D145" s="181"/>
      <c r="E145" s="181"/>
      <c r="F145" s="181"/>
      <c r="G145" s="181"/>
      <c r="H145" s="181"/>
      <c r="I145" s="181"/>
      <c r="J145" s="181"/>
      <c r="K145" s="181"/>
      <c r="L145" s="181"/>
      <c r="M145" s="173"/>
    </row>
    <row r="146" spans="1:27" ht="15.75" thickBot="1" x14ac:dyDescent="0.3">
      <c r="A146" s="179" t="s">
        <v>202</v>
      </c>
      <c r="B146" s="180" t="s">
        <v>47</v>
      </c>
      <c r="C146" s="181" t="s">
        <v>45</v>
      </c>
      <c r="D146" s="181" t="s">
        <v>194</v>
      </c>
      <c r="E146" s="181" t="s">
        <v>51</v>
      </c>
      <c r="F146" s="181" t="s">
        <v>58</v>
      </c>
      <c r="G146" s="181" t="s">
        <v>205</v>
      </c>
      <c r="H146" s="181" t="s">
        <v>53</v>
      </c>
      <c r="I146" s="181" t="s">
        <v>59</v>
      </c>
      <c r="J146" s="181" t="s">
        <v>42</v>
      </c>
      <c r="K146" s="181" t="s">
        <v>43</v>
      </c>
      <c r="L146" s="173" t="s">
        <v>56</v>
      </c>
      <c r="M146" s="186" t="s">
        <v>203</v>
      </c>
      <c r="P146" s="12"/>
      <c r="Q146" s="12"/>
      <c r="R146" s="12"/>
      <c r="S146" s="12"/>
      <c r="T146" s="12"/>
      <c r="U146" s="12"/>
      <c r="V146" s="12"/>
      <c r="W146" s="12"/>
      <c r="X146" s="12"/>
      <c r="Y146" s="12"/>
      <c r="Z146" s="12"/>
      <c r="AA146" s="12"/>
    </row>
    <row r="147" spans="1:27" x14ac:dyDescent="0.25">
      <c r="A147" s="159" t="s">
        <v>240</v>
      </c>
      <c r="B147" s="174">
        <v>7</v>
      </c>
      <c r="C147" s="175">
        <v>7</v>
      </c>
      <c r="D147" s="175">
        <v>6</v>
      </c>
      <c r="E147" s="175">
        <v>7</v>
      </c>
      <c r="F147" s="175">
        <v>7</v>
      </c>
      <c r="G147" s="175">
        <v>7</v>
      </c>
      <c r="H147" s="175">
        <v>7</v>
      </c>
      <c r="I147" s="175">
        <v>6.5</v>
      </c>
      <c r="J147" s="175">
        <v>7</v>
      </c>
      <c r="K147" s="175">
        <v>7</v>
      </c>
      <c r="L147" s="175">
        <v>7</v>
      </c>
      <c r="M147" s="176">
        <v>6.8636363636363633</v>
      </c>
    </row>
    <row r="148" spans="1:27" x14ac:dyDescent="0.25">
      <c r="A148" s="159" t="s">
        <v>241</v>
      </c>
      <c r="B148" s="177">
        <v>7</v>
      </c>
      <c r="C148">
        <v>8</v>
      </c>
      <c r="D148">
        <v>7</v>
      </c>
      <c r="E148">
        <v>7</v>
      </c>
      <c r="F148">
        <v>7</v>
      </c>
      <c r="G148">
        <v>7.5</v>
      </c>
      <c r="H148">
        <v>7</v>
      </c>
      <c r="I148">
        <v>6.5</v>
      </c>
      <c r="J148">
        <v>7</v>
      </c>
      <c r="K148">
        <v>7</v>
      </c>
      <c r="L148">
        <v>7</v>
      </c>
      <c r="M148" s="167">
        <v>7.0909090909090908</v>
      </c>
    </row>
    <row r="149" spans="1:27" x14ac:dyDescent="0.25">
      <c r="A149" s="159" t="s">
        <v>242</v>
      </c>
      <c r="B149" s="177">
        <v>7</v>
      </c>
      <c r="C149">
        <v>8</v>
      </c>
      <c r="D149">
        <v>7</v>
      </c>
      <c r="E149">
        <v>7</v>
      </c>
      <c r="F149">
        <v>7</v>
      </c>
      <c r="G149">
        <v>7</v>
      </c>
      <c r="H149">
        <v>7</v>
      </c>
      <c r="I149">
        <v>6</v>
      </c>
      <c r="J149">
        <v>7.5</v>
      </c>
      <c r="K149">
        <v>7.5</v>
      </c>
      <c r="L149">
        <v>8</v>
      </c>
      <c r="M149" s="167">
        <v>7.1818181818181817</v>
      </c>
    </row>
    <row r="150" spans="1:27" ht="15.75" thickBot="1" x14ac:dyDescent="0.3">
      <c r="A150" s="159" t="s">
        <v>247</v>
      </c>
      <c r="B150" s="177">
        <v>7</v>
      </c>
      <c r="C150">
        <v>8</v>
      </c>
      <c r="D150">
        <v>7</v>
      </c>
      <c r="E150">
        <v>7</v>
      </c>
      <c r="F150">
        <v>7</v>
      </c>
      <c r="G150">
        <v>7</v>
      </c>
      <c r="H150">
        <v>7</v>
      </c>
      <c r="I150">
        <v>7</v>
      </c>
      <c r="J150">
        <v>7</v>
      </c>
      <c r="K150">
        <v>7</v>
      </c>
      <c r="L150">
        <v>8</v>
      </c>
      <c r="M150" s="167">
        <v>7.1818181818181817</v>
      </c>
    </row>
    <row r="151" spans="1:27" ht="15.75" thickBot="1" x14ac:dyDescent="0.3">
      <c r="A151" s="185" t="s">
        <v>203</v>
      </c>
      <c r="B151" s="178">
        <v>7</v>
      </c>
      <c r="C151" s="168">
        <v>7.75</v>
      </c>
      <c r="D151" s="168">
        <v>6.75</v>
      </c>
      <c r="E151" s="168">
        <v>7</v>
      </c>
      <c r="F151" s="168">
        <v>7</v>
      </c>
      <c r="G151" s="168">
        <v>7.125</v>
      </c>
      <c r="H151" s="168">
        <v>7</v>
      </c>
      <c r="I151" s="168">
        <v>6.5</v>
      </c>
      <c r="J151" s="168">
        <v>7.125</v>
      </c>
      <c r="K151" s="168">
        <v>7.125</v>
      </c>
      <c r="L151" s="168">
        <v>7.5</v>
      </c>
      <c r="M151" s="169">
        <v>7.0795454545454541</v>
      </c>
    </row>
    <row r="157" spans="1:27" ht="15.75" thickBot="1" x14ac:dyDescent="0.3"/>
    <row r="160" spans="1:27" ht="15.75" thickBot="1" x14ac:dyDescent="0.3">
      <c r="V160" s="167"/>
    </row>
    <row r="161" spans="1:20" ht="15.75" thickBot="1" x14ac:dyDescent="0.3">
      <c r="A161" s="164"/>
      <c r="B161" s="187" t="s">
        <v>47</v>
      </c>
      <c r="C161" s="188" t="s">
        <v>45</v>
      </c>
      <c r="D161" s="188" t="s">
        <v>194</v>
      </c>
      <c r="E161" s="188" t="s">
        <v>51</v>
      </c>
      <c r="F161" s="188" t="s">
        <v>58</v>
      </c>
      <c r="G161" s="188" t="s">
        <v>205</v>
      </c>
      <c r="H161" s="188" t="s">
        <v>53</v>
      </c>
      <c r="I161" s="188" t="s">
        <v>59</v>
      </c>
      <c r="J161" s="188" t="s">
        <v>42</v>
      </c>
      <c r="K161" s="188" t="s">
        <v>43</v>
      </c>
      <c r="L161" s="189" t="s">
        <v>56</v>
      </c>
      <c r="M161" s="190" t="s">
        <v>203</v>
      </c>
    </row>
    <row r="162" spans="1:20" x14ac:dyDescent="0.25">
      <c r="A162" s="165" t="s">
        <v>223</v>
      </c>
      <c r="B162" s="160">
        <f>AVERAGE(B$147:B$149)</f>
        <v>7</v>
      </c>
      <c r="C162" s="160">
        <f t="shared" ref="C162:M162" si="9">AVERAGE(C$147:C$149)</f>
        <v>7.666666666666667</v>
      </c>
      <c r="D162" s="160">
        <f t="shared" si="9"/>
        <v>6.666666666666667</v>
      </c>
      <c r="E162" s="160">
        <f t="shared" si="9"/>
        <v>7</v>
      </c>
      <c r="F162" s="160">
        <f t="shared" si="9"/>
        <v>7</v>
      </c>
      <c r="G162" s="160">
        <f t="shared" si="9"/>
        <v>7.166666666666667</v>
      </c>
      <c r="H162" s="160">
        <f t="shared" si="9"/>
        <v>7</v>
      </c>
      <c r="I162" s="160">
        <f t="shared" si="9"/>
        <v>6.333333333333333</v>
      </c>
      <c r="J162" s="160">
        <f t="shared" si="9"/>
        <v>7.166666666666667</v>
      </c>
      <c r="K162" s="160">
        <f t="shared" si="9"/>
        <v>7.166666666666667</v>
      </c>
      <c r="L162" s="160">
        <f t="shared" si="9"/>
        <v>7.333333333333333</v>
      </c>
      <c r="M162" s="161">
        <f t="shared" si="9"/>
        <v>7.0454545454545441</v>
      </c>
    </row>
    <row r="163" spans="1:20" x14ac:dyDescent="0.25">
      <c r="A163" s="165" t="s">
        <v>162</v>
      </c>
      <c r="B163" s="160">
        <f>MIN(B$147:B$149)</f>
        <v>7</v>
      </c>
      <c r="C163" s="160">
        <f t="shared" ref="C163:M163" si="10">MIN(C$147:C$149)</f>
        <v>7</v>
      </c>
      <c r="D163" s="160">
        <f t="shared" si="10"/>
        <v>6</v>
      </c>
      <c r="E163" s="160">
        <f t="shared" si="10"/>
        <v>7</v>
      </c>
      <c r="F163" s="160">
        <f t="shared" si="10"/>
        <v>7</v>
      </c>
      <c r="G163" s="160">
        <f t="shared" si="10"/>
        <v>7</v>
      </c>
      <c r="H163" s="160">
        <f t="shared" si="10"/>
        <v>7</v>
      </c>
      <c r="I163" s="160">
        <f t="shared" si="10"/>
        <v>6</v>
      </c>
      <c r="J163" s="160">
        <f t="shared" si="10"/>
        <v>7</v>
      </c>
      <c r="K163" s="160">
        <f t="shared" si="10"/>
        <v>7</v>
      </c>
      <c r="L163" s="160">
        <f t="shared" si="10"/>
        <v>7</v>
      </c>
      <c r="M163" s="161">
        <f t="shared" si="10"/>
        <v>6.8636363636363633</v>
      </c>
    </row>
    <row r="164" spans="1:20" ht="15.75" thickBot="1" x14ac:dyDescent="0.3">
      <c r="A164" s="166" t="s">
        <v>161</v>
      </c>
      <c r="B164" s="162">
        <f>MAX(B$147:B$149)</f>
        <v>7</v>
      </c>
      <c r="C164" s="162">
        <f t="shared" ref="C164:M164" si="11">MAX(C$147:C$149)</f>
        <v>8</v>
      </c>
      <c r="D164" s="162">
        <f t="shared" si="11"/>
        <v>7</v>
      </c>
      <c r="E164" s="162">
        <f t="shared" si="11"/>
        <v>7</v>
      </c>
      <c r="F164" s="162">
        <f t="shared" si="11"/>
        <v>7</v>
      </c>
      <c r="G164" s="162">
        <f t="shared" si="11"/>
        <v>7.5</v>
      </c>
      <c r="H164" s="162">
        <f t="shared" si="11"/>
        <v>7</v>
      </c>
      <c r="I164" s="162">
        <f t="shared" si="11"/>
        <v>6.5</v>
      </c>
      <c r="J164" s="162">
        <f t="shared" si="11"/>
        <v>7.5</v>
      </c>
      <c r="K164" s="162">
        <f t="shared" si="11"/>
        <v>7.5</v>
      </c>
      <c r="L164" s="162">
        <f t="shared" si="11"/>
        <v>8</v>
      </c>
      <c r="M164" s="163">
        <f t="shared" si="11"/>
        <v>7.1818181818181817</v>
      </c>
    </row>
    <row r="165" spans="1:20" x14ac:dyDescent="0.25">
      <c r="B165" s="156"/>
      <c r="C165" s="156"/>
      <c r="D165" s="156"/>
      <c r="E165" s="156"/>
      <c r="F165" s="156"/>
      <c r="G165" s="156"/>
      <c r="H165" s="156"/>
      <c r="I165" s="156"/>
      <c r="J165" s="156"/>
      <c r="K165" s="156"/>
      <c r="L165" s="156"/>
      <c r="M165" s="156"/>
      <c r="P165" s="156"/>
      <c r="Q165" s="156"/>
      <c r="R165" s="156"/>
      <c r="S165" s="156"/>
      <c r="T165" s="156"/>
    </row>
    <row r="192" spans="1:1" s="191" customFormat="1" ht="33" customHeight="1" x14ac:dyDescent="0.25">
      <c r="A192" s="192" t="s">
        <v>228</v>
      </c>
    </row>
    <row r="193" spans="1:26" ht="15.75" thickBot="1" x14ac:dyDescent="0.3"/>
    <row r="194" spans="1:26" ht="15.75" thickBot="1" x14ac:dyDescent="0.3">
      <c r="A194" s="179" t="s">
        <v>229</v>
      </c>
      <c r="B194" s="179" t="s">
        <v>201</v>
      </c>
      <c r="C194" s="180"/>
      <c r="D194" s="181"/>
      <c r="E194" s="181"/>
      <c r="F194" s="181"/>
      <c r="G194" s="181"/>
      <c r="H194" s="181"/>
      <c r="I194" s="181"/>
      <c r="J194" s="181"/>
      <c r="K194" s="181"/>
      <c r="L194" s="181"/>
      <c r="M194" s="181"/>
      <c r="N194" s="181"/>
      <c r="O194" s="181"/>
      <c r="P194" s="181"/>
      <c r="Q194" s="181"/>
      <c r="R194" s="181"/>
      <c r="S194" s="181"/>
      <c r="T194" s="181"/>
      <c r="U194" s="181"/>
      <c r="V194" s="181"/>
      <c r="W194" s="181"/>
      <c r="X194" s="181"/>
      <c r="Y194" s="181"/>
      <c r="Z194" s="173"/>
    </row>
    <row r="195" spans="1:26" ht="15.75" thickBot="1" x14ac:dyDescent="0.3">
      <c r="A195" s="179" t="s">
        <v>202</v>
      </c>
      <c r="B195" s="180" t="s">
        <v>101</v>
      </c>
      <c r="C195" s="181" t="s">
        <v>46</v>
      </c>
      <c r="D195" s="181" t="s">
        <v>47</v>
      </c>
      <c r="E195" s="181" t="s">
        <v>44</v>
      </c>
      <c r="F195" s="181" t="s">
        <v>45</v>
      </c>
      <c r="G195" s="181" t="s">
        <v>168</v>
      </c>
      <c r="H195" s="181" t="s">
        <v>140</v>
      </c>
      <c r="I195" s="181" t="s">
        <v>141</v>
      </c>
      <c r="J195" s="181" t="s">
        <v>194</v>
      </c>
      <c r="K195" s="181" t="s">
        <v>48</v>
      </c>
      <c r="L195" s="181" t="s">
        <v>51</v>
      </c>
      <c r="M195" s="181" t="s">
        <v>57</v>
      </c>
      <c r="N195" s="181" t="s">
        <v>58</v>
      </c>
      <c r="O195" s="181" t="s">
        <v>100</v>
      </c>
      <c r="P195" s="181" t="s">
        <v>205</v>
      </c>
      <c r="Q195" s="181" t="s">
        <v>52</v>
      </c>
      <c r="R195" s="181" t="s">
        <v>53</v>
      </c>
      <c r="S195" s="181" t="s">
        <v>54</v>
      </c>
      <c r="T195" s="181" t="s">
        <v>59</v>
      </c>
      <c r="U195" s="181" t="s">
        <v>170</v>
      </c>
      <c r="V195" s="181" t="s">
        <v>42</v>
      </c>
      <c r="W195" s="181" t="s">
        <v>43</v>
      </c>
      <c r="X195" s="181" t="s">
        <v>56</v>
      </c>
      <c r="Y195" s="173" t="s">
        <v>55</v>
      </c>
      <c r="Z195" s="186" t="s">
        <v>203</v>
      </c>
    </row>
    <row r="196" spans="1:26" x14ac:dyDescent="0.25">
      <c r="A196" s="182" t="s">
        <v>142</v>
      </c>
      <c r="B196" s="174"/>
      <c r="C196" s="175">
        <v>8.5</v>
      </c>
      <c r="D196" s="175">
        <v>7</v>
      </c>
      <c r="E196" s="175">
        <v>7</v>
      </c>
      <c r="F196" s="175">
        <v>7.5</v>
      </c>
      <c r="G196" s="175"/>
      <c r="H196" s="175"/>
      <c r="I196" s="175"/>
      <c r="J196" s="175"/>
      <c r="K196" s="175">
        <v>7</v>
      </c>
      <c r="L196" s="175">
        <v>7.5</v>
      </c>
      <c r="M196" s="175">
        <v>7.5</v>
      </c>
      <c r="N196" s="175">
        <v>7</v>
      </c>
      <c r="O196" s="175"/>
      <c r="P196" s="175"/>
      <c r="Q196" s="175">
        <v>7</v>
      </c>
      <c r="R196" s="175">
        <v>7.5</v>
      </c>
      <c r="S196" s="175">
        <v>7.5</v>
      </c>
      <c r="T196" s="175">
        <v>7.5</v>
      </c>
      <c r="U196" s="175"/>
      <c r="V196" s="175">
        <v>7</v>
      </c>
      <c r="W196" s="175">
        <v>7.25</v>
      </c>
      <c r="X196" s="175">
        <v>7</v>
      </c>
      <c r="Y196" s="175">
        <v>7.5</v>
      </c>
      <c r="Z196" s="176">
        <v>7.3055555555555554</v>
      </c>
    </row>
    <row r="197" spans="1:26" x14ac:dyDescent="0.25">
      <c r="A197" s="183" t="s">
        <v>143</v>
      </c>
      <c r="B197" s="177"/>
      <c r="C197">
        <v>8</v>
      </c>
      <c r="D197">
        <v>7.5</v>
      </c>
      <c r="E197">
        <v>7</v>
      </c>
      <c r="F197">
        <v>7.5</v>
      </c>
      <c r="K197">
        <v>7</v>
      </c>
      <c r="L197">
        <v>7</v>
      </c>
      <c r="M197">
        <v>7.5</v>
      </c>
      <c r="N197">
        <v>8</v>
      </c>
      <c r="Q197">
        <v>8</v>
      </c>
      <c r="R197">
        <v>7.5</v>
      </c>
      <c r="S197">
        <v>7</v>
      </c>
      <c r="T197">
        <v>7</v>
      </c>
      <c r="V197">
        <v>7.25</v>
      </c>
      <c r="W197">
        <v>7.25</v>
      </c>
      <c r="X197">
        <v>7</v>
      </c>
      <c r="Y197">
        <v>7.5</v>
      </c>
      <c r="Z197" s="167">
        <v>7.3611111111111107</v>
      </c>
    </row>
    <row r="198" spans="1:26" x14ac:dyDescent="0.25">
      <c r="A198" s="183" t="s">
        <v>144</v>
      </c>
      <c r="B198" s="177"/>
      <c r="D198">
        <v>7</v>
      </c>
      <c r="F198">
        <v>7</v>
      </c>
      <c r="L198">
        <v>7</v>
      </c>
      <c r="N198">
        <v>7</v>
      </c>
      <c r="R198">
        <v>7</v>
      </c>
      <c r="T198">
        <v>6.5</v>
      </c>
      <c r="V198">
        <v>7</v>
      </c>
      <c r="W198">
        <v>7</v>
      </c>
      <c r="X198">
        <v>7</v>
      </c>
      <c r="Y198">
        <v>7.5</v>
      </c>
      <c r="Z198" s="167">
        <v>7</v>
      </c>
    </row>
    <row r="199" spans="1:26" x14ac:dyDescent="0.25">
      <c r="A199" s="183" t="s">
        <v>145</v>
      </c>
      <c r="B199" s="177">
        <v>8</v>
      </c>
      <c r="C199">
        <v>8</v>
      </c>
      <c r="D199">
        <v>8</v>
      </c>
      <c r="E199">
        <v>7</v>
      </c>
      <c r="F199">
        <v>7.5</v>
      </c>
      <c r="K199">
        <v>7</v>
      </c>
      <c r="L199">
        <v>7.5</v>
      </c>
      <c r="M199">
        <v>7</v>
      </c>
      <c r="N199">
        <v>7.5</v>
      </c>
      <c r="O199">
        <v>7</v>
      </c>
      <c r="Q199">
        <v>7.5</v>
      </c>
      <c r="R199">
        <v>7.5</v>
      </c>
      <c r="S199">
        <v>7</v>
      </c>
      <c r="T199">
        <v>6</v>
      </c>
      <c r="V199">
        <v>7</v>
      </c>
      <c r="W199">
        <v>7</v>
      </c>
      <c r="X199">
        <v>7</v>
      </c>
      <c r="Y199">
        <v>7</v>
      </c>
      <c r="Z199" s="167">
        <v>7.2249999999999996</v>
      </c>
    </row>
    <row r="200" spans="1:26" x14ac:dyDescent="0.25">
      <c r="A200" s="183" t="s">
        <v>146</v>
      </c>
      <c r="B200" s="177">
        <v>7.5</v>
      </c>
      <c r="C200">
        <v>8</v>
      </c>
      <c r="D200">
        <v>7.5</v>
      </c>
      <c r="E200">
        <v>8</v>
      </c>
      <c r="F200">
        <v>8</v>
      </c>
      <c r="K200">
        <v>7.5</v>
      </c>
      <c r="L200">
        <v>7</v>
      </c>
      <c r="M200">
        <v>7</v>
      </c>
      <c r="N200">
        <v>8</v>
      </c>
      <c r="O200">
        <v>6.5</v>
      </c>
      <c r="Q200">
        <v>7</v>
      </c>
      <c r="R200">
        <v>7.5</v>
      </c>
      <c r="S200">
        <v>7</v>
      </c>
      <c r="T200">
        <v>6</v>
      </c>
      <c r="V200">
        <v>7</v>
      </c>
      <c r="W200">
        <v>7</v>
      </c>
      <c r="X200">
        <v>7</v>
      </c>
      <c r="Y200">
        <v>7</v>
      </c>
      <c r="Z200" s="167">
        <v>7.2249999999999996</v>
      </c>
    </row>
    <row r="201" spans="1:26" x14ac:dyDescent="0.25">
      <c r="A201" s="183" t="s">
        <v>147</v>
      </c>
      <c r="B201" s="177">
        <v>8</v>
      </c>
      <c r="C201">
        <v>8</v>
      </c>
      <c r="D201">
        <v>7.5</v>
      </c>
      <c r="E201">
        <v>7</v>
      </c>
      <c r="F201">
        <v>8</v>
      </c>
      <c r="K201">
        <v>7</v>
      </c>
      <c r="L201">
        <v>7.5</v>
      </c>
      <c r="M201">
        <v>7</v>
      </c>
      <c r="N201">
        <v>8</v>
      </c>
      <c r="O201">
        <v>7</v>
      </c>
      <c r="Q201">
        <v>7</v>
      </c>
      <c r="R201">
        <v>7</v>
      </c>
      <c r="S201">
        <v>7</v>
      </c>
      <c r="T201">
        <v>6.5</v>
      </c>
      <c r="V201">
        <v>6.75</v>
      </c>
      <c r="W201">
        <v>6.75</v>
      </c>
      <c r="X201">
        <v>7</v>
      </c>
      <c r="Y201">
        <v>7.5</v>
      </c>
      <c r="Z201" s="167">
        <v>7.2</v>
      </c>
    </row>
    <row r="202" spans="1:26" x14ac:dyDescent="0.25">
      <c r="A202" s="183" t="s">
        <v>148</v>
      </c>
      <c r="B202" s="177"/>
      <c r="C202">
        <v>7.5</v>
      </c>
      <c r="D202">
        <v>7.5</v>
      </c>
      <c r="E202">
        <v>7</v>
      </c>
      <c r="F202">
        <v>8</v>
      </c>
      <c r="K202">
        <v>7</v>
      </c>
      <c r="L202">
        <v>7</v>
      </c>
      <c r="M202">
        <v>7</v>
      </c>
      <c r="N202">
        <v>7</v>
      </c>
      <c r="Q202">
        <v>7</v>
      </c>
      <c r="R202">
        <v>7.5</v>
      </c>
      <c r="S202">
        <v>7</v>
      </c>
      <c r="T202">
        <v>6.5</v>
      </c>
      <c r="V202">
        <v>7</v>
      </c>
      <c r="W202">
        <v>7</v>
      </c>
      <c r="X202">
        <v>7</v>
      </c>
      <c r="Y202">
        <v>7.5</v>
      </c>
      <c r="Z202" s="167">
        <v>7.1388888888888893</v>
      </c>
    </row>
    <row r="203" spans="1:26" x14ac:dyDescent="0.25">
      <c r="A203" s="183" t="s">
        <v>149</v>
      </c>
      <c r="B203" s="177"/>
      <c r="D203">
        <v>7</v>
      </c>
      <c r="E203">
        <v>7</v>
      </c>
      <c r="F203">
        <v>8</v>
      </c>
      <c r="L203">
        <v>7</v>
      </c>
      <c r="N203">
        <v>7</v>
      </c>
      <c r="R203">
        <v>7</v>
      </c>
      <c r="T203">
        <v>6.5</v>
      </c>
      <c r="V203">
        <v>7</v>
      </c>
      <c r="W203">
        <v>7</v>
      </c>
      <c r="X203">
        <v>7</v>
      </c>
      <c r="Y203">
        <v>7.5</v>
      </c>
      <c r="Z203" s="167">
        <v>7.0909090909090908</v>
      </c>
    </row>
    <row r="204" spans="1:26" x14ac:dyDescent="0.25">
      <c r="A204" s="183" t="s">
        <v>150</v>
      </c>
      <c r="B204" s="177"/>
      <c r="C204">
        <v>7.5</v>
      </c>
      <c r="D204">
        <v>7</v>
      </c>
      <c r="E204">
        <v>7</v>
      </c>
      <c r="F204">
        <v>7.5</v>
      </c>
      <c r="K204">
        <v>7</v>
      </c>
      <c r="L204">
        <v>7</v>
      </c>
      <c r="M204">
        <v>6.5</v>
      </c>
      <c r="N204">
        <v>7.5</v>
      </c>
      <c r="Q204">
        <v>7</v>
      </c>
      <c r="R204">
        <v>7.5</v>
      </c>
      <c r="S204">
        <v>7.5</v>
      </c>
      <c r="T204">
        <v>6.5</v>
      </c>
      <c r="V204">
        <v>7.5</v>
      </c>
      <c r="W204">
        <v>7.5</v>
      </c>
      <c r="X204">
        <v>7</v>
      </c>
      <c r="Y204">
        <v>7.5</v>
      </c>
      <c r="Z204" s="167">
        <v>7.1875</v>
      </c>
    </row>
    <row r="205" spans="1:26" x14ac:dyDescent="0.25">
      <c r="A205" s="183" t="s">
        <v>151</v>
      </c>
      <c r="B205" s="177"/>
      <c r="C205">
        <v>7</v>
      </c>
      <c r="D205">
        <v>7</v>
      </c>
      <c r="E205">
        <v>7</v>
      </c>
      <c r="F205">
        <v>7</v>
      </c>
      <c r="H205">
        <v>7</v>
      </c>
      <c r="K205">
        <v>7</v>
      </c>
      <c r="L205">
        <v>7</v>
      </c>
      <c r="M205">
        <v>6.5</v>
      </c>
      <c r="N205">
        <v>7</v>
      </c>
      <c r="Q205">
        <v>7.5</v>
      </c>
      <c r="R205">
        <v>7</v>
      </c>
      <c r="S205">
        <v>7</v>
      </c>
      <c r="T205">
        <v>6.5</v>
      </c>
      <c r="V205">
        <v>7</v>
      </c>
      <c r="W205">
        <v>7</v>
      </c>
      <c r="X205">
        <v>6.75</v>
      </c>
      <c r="Y205">
        <v>7.5</v>
      </c>
      <c r="Z205" s="167">
        <v>6.9722222222222223</v>
      </c>
    </row>
    <row r="206" spans="1:26" x14ac:dyDescent="0.25">
      <c r="A206" s="183" t="s">
        <v>155</v>
      </c>
      <c r="B206" s="177"/>
      <c r="C206">
        <v>7.5</v>
      </c>
      <c r="D206">
        <v>6.5</v>
      </c>
      <c r="E206">
        <v>7</v>
      </c>
      <c r="F206">
        <v>7.5</v>
      </c>
      <c r="H206">
        <v>7.5</v>
      </c>
      <c r="K206">
        <v>7</v>
      </c>
      <c r="L206">
        <v>7</v>
      </c>
      <c r="M206">
        <v>6</v>
      </c>
      <c r="N206">
        <v>7</v>
      </c>
      <c r="Q206">
        <v>7</v>
      </c>
      <c r="R206">
        <v>7</v>
      </c>
      <c r="S206">
        <v>7.5</v>
      </c>
      <c r="T206">
        <v>7</v>
      </c>
      <c r="W206">
        <v>7</v>
      </c>
      <c r="X206">
        <v>7.5</v>
      </c>
      <c r="Z206" s="167">
        <v>7.0666666666666664</v>
      </c>
    </row>
    <row r="207" spans="1:26" x14ac:dyDescent="0.25">
      <c r="A207" s="183" t="s">
        <v>160</v>
      </c>
      <c r="B207" s="177"/>
      <c r="C207">
        <v>7</v>
      </c>
      <c r="D207">
        <v>7</v>
      </c>
      <c r="E207">
        <v>7</v>
      </c>
      <c r="F207">
        <v>7.5</v>
      </c>
      <c r="H207">
        <v>7.5</v>
      </c>
      <c r="K207">
        <v>7</v>
      </c>
      <c r="L207">
        <v>7</v>
      </c>
      <c r="M207">
        <v>7</v>
      </c>
      <c r="N207">
        <v>7</v>
      </c>
      <c r="Q207">
        <v>7</v>
      </c>
      <c r="R207">
        <v>7</v>
      </c>
      <c r="S207">
        <v>7.5</v>
      </c>
      <c r="T207">
        <v>6</v>
      </c>
      <c r="V207">
        <v>7</v>
      </c>
      <c r="W207">
        <v>7</v>
      </c>
      <c r="X207">
        <v>7</v>
      </c>
      <c r="Z207" s="167">
        <v>7.03125</v>
      </c>
    </row>
    <row r="208" spans="1:26" x14ac:dyDescent="0.25">
      <c r="A208" s="183" t="s">
        <v>165</v>
      </c>
      <c r="B208" s="177">
        <v>8</v>
      </c>
      <c r="C208">
        <v>7.5</v>
      </c>
      <c r="D208">
        <v>7</v>
      </c>
      <c r="E208">
        <v>7</v>
      </c>
      <c r="F208">
        <v>7.5</v>
      </c>
      <c r="H208">
        <v>7</v>
      </c>
      <c r="K208">
        <v>7</v>
      </c>
      <c r="L208">
        <v>7</v>
      </c>
      <c r="M208">
        <v>7</v>
      </c>
      <c r="N208">
        <v>7.5</v>
      </c>
      <c r="Q208">
        <v>8</v>
      </c>
      <c r="R208">
        <v>7</v>
      </c>
      <c r="S208">
        <v>7</v>
      </c>
      <c r="T208">
        <v>6.5</v>
      </c>
      <c r="V208">
        <v>7</v>
      </c>
      <c r="W208">
        <v>7.25</v>
      </c>
      <c r="X208">
        <v>7</v>
      </c>
      <c r="Y208">
        <v>7.5</v>
      </c>
      <c r="Z208" s="167">
        <v>7.2</v>
      </c>
    </row>
    <row r="209" spans="1:26" x14ac:dyDescent="0.25">
      <c r="A209" s="183" t="s">
        <v>172</v>
      </c>
      <c r="B209" s="177"/>
      <c r="C209">
        <v>7</v>
      </c>
      <c r="D209">
        <v>7</v>
      </c>
      <c r="E209">
        <v>7</v>
      </c>
      <c r="F209">
        <v>7</v>
      </c>
      <c r="G209">
        <v>6</v>
      </c>
      <c r="H209">
        <v>7</v>
      </c>
      <c r="K209">
        <v>7</v>
      </c>
      <c r="L209">
        <v>7.5</v>
      </c>
      <c r="M209">
        <v>7</v>
      </c>
      <c r="N209">
        <v>7</v>
      </c>
      <c r="Q209">
        <v>7</v>
      </c>
      <c r="R209">
        <v>7</v>
      </c>
      <c r="S209">
        <v>7</v>
      </c>
      <c r="T209">
        <v>7</v>
      </c>
      <c r="V209">
        <v>7</v>
      </c>
      <c r="W209">
        <v>7</v>
      </c>
      <c r="X209">
        <v>7</v>
      </c>
      <c r="Z209" s="167">
        <v>6.9705882352941178</v>
      </c>
    </row>
    <row r="210" spans="1:26" x14ac:dyDescent="0.25">
      <c r="A210" s="183" t="s">
        <v>173</v>
      </c>
      <c r="B210" s="177">
        <v>7.5</v>
      </c>
      <c r="C210">
        <v>8</v>
      </c>
      <c r="D210">
        <v>7.5</v>
      </c>
      <c r="E210">
        <v>7</v>
      </c>
      <c r="F210">
        <v>7.5</v>
      </c>
      <c r="G210">
        <v>8</v>
      </c>
      <c r="H210">
        <v>7.5</v>
      </c>
      <c r="K210">
        <v>7.5</v>
      </c>
      <c r="L210">
        <v>7</v>
      </c>
      <c r="N210">
        <v>7.5</v>
      </c>
      <c r="Q210">
        <v>7</v>
      </c>
      <c r="R210">
        <v>7</v>
      </c>
      <c r="S210">
        <v>7</v>
      </c>
      <c r="T210">
        <v>6.5</v>
      </c>
      <c r="U210">
        <v>6.5</v>
      </c>
      <c r="V210">
        <v>7</v>
      </c>
      <c r="W210">
        <v>7</v>
      </c>
      <c r="X210">
        <v>7</v>
      </c>
      <c r="Y210">
        <v>7</v>
      </c>
      <c r="Z210" s="167">
        <v>7.1904761904761907</v>
      </c>
    </row>
    <row r="211" spans="1:26" x14ac:dyDescent="0.25">
      <c r="A211" s="183" t="s">
        <v>174</v>
      </c>
      <c r="B211" s="177">
        <v>7.5</v>
      </c>
      <c r="C211">
        <v>8</v>
      </c>
      <c r="D211">
        <v>7.5</v>
      </c>
      <c r="E211">
        <v>7</v>
      </c>
      <c r="F211">
        <v>7.5</v>
      </c>
      <c r="G211">
        <v>7.5</v>
      </c>
      <c r="H211">
        <v>7</v>
      </c>
      <c r="K211">
        <v>7</v>
      </c>
      <c r="L211">
        <v>6.5</v>
      </c>
      <c r="M211">
        <v>5.5</v>
      </c>
      <c r="N211">
        <v>6</v>
      </c>
      <c r="Q211">
        <v>7.5</v>
      </c>
      <c r="R211">
        <v>7.5</v>
      </c>
      <c r="S211">
        <v>7</v>
      </c>
      <c r="T211">
        <v>6</v>
      </c>
      <c r="V211">
        <v>7</v>
      </c>
      <c r="W211">
        <v>7</v>
      </c>
      <c r="X211">
        <v>6.7</v>
      </c>
      <c r="Y211">
        <v>7</v>
      </c>
      <c r="Z211" s="167">
        <v>6.9857142857142849</v>
      </c>
    </row>
    <row r="212" spans="1:26" x14ac:dyDescent="0.25">
      <c r="A212" s="183" t="s">
        <v>175</v>
      </c>
      <c r="B212" s="177">
        <v>7.5</v>
      </c>
      <c r="C212">
        <v>8</v>
      </c>
      <c r="D212">
        <v>8</v>
      </c>
      <c r="E212">
        <v>7</v>
      </c>
      <c r="F212">
        <v>8</v>
      </c>
      <c r="G212">
        <v>7</v>
      </c>
      <c r="H212">
        <v>7</v>
      </c>
      <c r="L212">
        <v>7</v>
      </c>
      <c r="M212">
        <v>7</v>
      </c>
      <c r="N212">
        <v>7.5</v>
      </c>
      <c r="Q212">
        <v>7.5</v>
      </c>
      <c r="R212">
        <v>7.5</v>
      </c>
      <c r="S212">
        <v>7</v>
      </c>
      <c r="T212">
        <v>6.5</v>
      </c>
      <c r="V212">
        <v>7</v>
      </c>
      <c r="W212">
        <v>7</v>
      </c>
      <c r="X212">
        <v>6</v>
      </c>
      <c r="Z212" s="167">
        <v>7.1842105263157894</v>
      </c>
    </row>
    <row r="213" spans="1:26" x14ac:dyDescent="0.25">
      <c r="A213" s="183" t="s">
        <v>176</v>
      </c>
      <c r="B213" s="177"/>
      <c r="C213">
        <v>7</v>
      </c>
      <c r="D213">
        <v>7</v>
      </c>
      <c r="E213">
        <v>6.5</v>
      </c>
      <c r="F213">
        <v>7</v>
      </c>
      <c r="G213">
        <v>7</v>
      </c>
      <c r="H213">
        <v>7</v>
      </c>
      <c r="K213">
        <v>7</v>
      </c>
      <c r="L213">
        <v>7</v>
      </c>
      <c r="M213">
        <v>7</v>
      </c>
      <c r="N213">
        <v>7</v>
      </c>
      <c r="Q213">
        <v>7</v>
      </c>
      <c r="R213">
        <v>7</v>
      </c>
      <c r="S213">
        <v>7</v>
      </c>
      <c r="T213">
        <v>6.5</v>
      </c>
      <c r="V213">
        <v>7</v>
      </c>
      <c r="W213">
        <v>7</v>
      </c>
      <c r="X213">
        <v>7</v>
      </c>
      <c r="Z213" s="167">
        <v>6.9411764705882355</v>
      </c>
    </row>
    <row r="214" spans="1:26" x14ac:dyDescent="0.25">
      <c r="A214" s="183" t="s">
        <v>189</v>
      </c>
      <c r="B214" s="177"/>
      <c r="C214">
        <v>7</v>
      </c>
      <c r="D214">
        <v>7</v>
      </c>
      <c r="F214">
        <v>7</v>
      </c>
      <c r="G214">
        <v>7</v>
      </c>
      <c r="H214">
        <v>7.5</v>
      </c>
      <c r="K214">
        <v>7.5</v>
      </c>
      <c r="L214">
        <v>7</v>
      </c>
      <c r="M214">
        <v>7</v>
      </c>
      <c r="N214">
        <v>7</v>
      </c>
      <c r="Q214">
        <v>6.5</v>
      </c>
      <c r="R214">
        <v>7</v>
      </c>
      <c r="S214">
        <v>7</v>
      </c>
      <c r="T214">
        <v>5.5</v>
      </c>
      <c r="V214">
        <v>7</v>
      </c>
      <c r="W214">
        <v>7</v>
      </c>
      <c r="X214">
        <v>7</v>
      </c>
      <c r="Z214" s="167">
        <v>6.9375</v>
      </c>
    </row>
    <row r="215" spans="1:26" x14ac:dyDescent="0.25">
      <c r="A215" s="183" t="s">
        <v>217</v>
      </c>
      <c r="B215" s="177">
        <v>7</v>
      </c>
      <c r="C215">
        <v>8</v>
      </c>
      <c r="D215">
        <v>7</v>
      </c>
      <c r="E215">
        <v>7</v>
      </c>
      <c r="F215">
        <v>7.5</v>
      </c>
      <c r="G215">
        <v>7</v>
      </c>
      <c r="H215">
        <v>7</v>
      </c>
      <c r="K215">
        <v>7</v>
      </c>
      <c r="L215">
        <v>7</v>
      </c>
      <c r="M215">
        <v>7</v>
      </c>
      <c r="N215">
        <v>7</v>
      </c>
      <c r="Q215">
        <v>7.5</v>
      </c>
      <c r="R215">
        <v>8</v>
      </c>
      <c r="S215">
        <v>7</v>
      </c>
      <c r="T215">
        <v>6.5</v>
      </c>
      <c r="V215">
        <v>7</v>
      </c>
      <c r="W215">
        <v>7</v>
      </c>
      <c r="X215">
        <v>7</v>
      </c>
      <c r="Y215">
        <v>7</v>
      </c>
      <c r="Z215" s="167">
        <v>7.1190476190476186</v>
      </c>
    </row>
    <row r="216" spans="1:26" x14ac:dyDescent="0.25">
      <c r="A216" s="183" t="s">
        <v>210</v>
      </c>
      <c r="B216" s="177"/>
      <c r="C216">
        <v>7</v>
      </c>
      <c r="D216">
        <v>7</v>
      </c>
      <c r="E216">
        <v>7</v>
      </c>
      <c r="F216">
        <v>7</v>
      </c>
      <c r="G216">
        <v>7</v>
      </c>
      <c r="H216">
        <v>7</v>
      </c>
      <c r="K216">
        <v>7.5</v>
      </c>
      <c r="L216">
        <v>7</v>
      </c>
      <c r="M216">
        <v>7</v>
      </c>
      <c r="N216">
        <v>7</v>
      </c>
      <c r="Q216">
        <v>7</v>
      </c>
      <c r="R216">
        <v>7.5</v>
      </c>
      <c r="S216">
        <v>7.5</v>
      </c>
      <c r="T216">
        <v>7</v>
      </c>
      <c r="V216">
        <v>7</v>
      </c>
      <c r="W216">
        <v>7</v>
      </c>
      <c r="X216">
        <v>7</v>
      </c>
      <c r="Z216" s="167">
        <v>7.0882352941176467</v>
      </c>
    </row>
    <row r="217" spans="1:26" x14ac:dyDescent="0.25">
      <c r="A217" s="183" t="s">
        <v>211</v>
      </c>
      <c r="B217" s="177"/>
      <c r="D217">
        <v>7</v>
      </c>
      <c r="F217">
        <v>7.5</v>
      </c>
      <c r="J217">
        <v>7</v>
      </c>
      <c r="L217">
        <v>7.5</v>
      </c>
      <c r="N217">
        <v>7.5</v>
      </c>
      <c r="R217">
        <v>7.5</v>
      </c>
      <c r="T217">
        <v>6</v>
      </c>
      <c r="V217">
        <v>7.5</v>
      </c>
      <c r="W217">
        <v>7</v>
      </c>
      <c r="X217">
        <v>7</v>
      </c>
      <c r="Z217" s="167">
        <v>7.15</v>
      </c>
    </row>
    <row r="218" spans="1:26" x14ac:dyDescent="0.25">
      <c r="A218" s="183" t="s">
        <v>212</v>
      </c>
      <c r="B218" s="177"/>
      <c r="D218">
        <v>7</v>
      </c>
      <c r="F218">
        <v>7</v>
      </c>
      <c r="I218">
        <v>7</v>
      </c>
      <c r="J218">
        <v>7</v>
      </c>
      <c r="L218">
        <v>7</v>
      </c>
      <c r="N218">
        <v>7</v>
      </c>
      <c r="R218">
        <v>7</v>
      </c>
      <c r="T218">
        <v>6.5</v>
      </c>
      <c r="V218">
        <v>7</v>
      </c>
      <c r="W218">
        <v>7</v>
      </c>
      <c r="Z218" s="167">
        <v>6.95</v>
      </c>
    </row>
    <row r="219" spans="1:26" x14ac:dyDescent="0.25">
      <c r="A219" s="183" t="s">
        <v>215</v>
      </c>
      <c r="B219" s="177"/>
      <c r="D219">
        <v>7</v>
      </c>
      <c r="F219">
        <v>7</v>
      </c>
      <c r="H219">
        <v>7</v>
      </c>
      <c r="I219">
        <v>7</v>
      </c>
      <c r="J219">
        <v>6</v>
      </c>
      <c r="L219">
        <v>7</v>
      </c>
      <c r="N219">
        <v>7</v>
      </c>
      <c r="R219">
        <v>7</v>
      </c>
      <c r="T219">
        <v>7</v>
      </c>
      <c r="V219">
        <v>7</v>
      </c>
      <c r="W219">
        <v>7</v>
      </c>
      <c r="Z219" s="167">
        <v>6.9090909090909092</v>
      </c>
    </row>
    <row r="220" spans="1:26" x14ac:dyDescent="0.25">
      <c r="A220" s="183" t="s">
        <v>208</v>
      </c>
      <c r="B220" s="177"/>
      <c r="D220">
        <v>7</v>
      </c>
      <c r="F220">
        <v>7.5</v>
      </c>
      <c r="I220">
        <v>7</v>
      </c>
      <c r="J220">
        <v>7</v>
      </c>
      <c r="L220">
        <v>7</v>
      </c>
      <c r="N220">
        <v>7</v>
      </c>
      <c r="R220">
        <v>7</v>
      </c>
      <c r="T220">
        <v>6.5</v>
      </c>
      <c r="V220">
        <v>7</v>
      </c>
      <c r="W220">
        <v>7</v>
      </c>
      <c r="Z220" s="167">
        <v>7</v>
      </c>
    </row>
    <row r="221" spans="1:26" x14ac:dyDescent="0.25">
      <c r="A221" s="183" t="s">
        <v>216</v>
      </c>
      <c r="B221" s="177"/>
      <c r="D221">
        <v>7</v>
      </c>
      <c r="F221">
        <v>7.5</v>
      </c>
      <c r="J221">
        <v>7</v>
      </c>
      <c r="L221">
        <v>7.5</v>
      </c>
      <c r="N221">
        <v>7</v>
      </c>
      <c r="R221">
        <v>7</v>
      </c>
      <c r="T221">
        <v>7</v>
      </c>
      <c r="V221">
        <v>7</v>
      </c>
      <c r="W221">
        <v>7</v>
      </c>
      <c r="X221">
        <v>7</v>
      </c>
      <c r="Z221" s="167">
        <v>7.1</v>
      </c>
    </row>
    <row r="222" spans="1:26" x14ac:dyDescent="0.25">
      <c r="A222" s="183" t="s">
        <v>214</v>
      </c>
      <c r="B222" s="177"/>
      <c r="D222">
        <v>7</v>
      </c>
      <c r="F222">
        <v>7.5</v>
      </c>
      <c r="J222">
        <v>6.5</v>
      </c>
      <c r="L222">
        <v>7</v>
      </c>
      <c r="N222">
        <v>7</v>
      </c>
      <c r="R222">
        <v>7.5</v>
      </c>
      <c r="T222">
        <v>7</v>
      </c>
      <c r="V222">
        <v>7</v>
      </c>
      <c r="W222">
        <v>7</v>
      </c>
      <c r="X222">
        <v>7</v>
      </c>
      <c r="Z222" s="167">
        <v>7.05</v>
      </c>
    </row>
    <row r="223" spans="1:26" x14ac:dyDescent="0.25">
      <c r="A223" s="183" t="s">
        <v>213</v>
      </c>
      <c r="B223" s="177"/>
      <c r="D223">
        <v>7</v>
      </c>
      <c r="F223">
        <v>8</v>
      </c>
      <c r="I223">
        <v>7.5</v>
      </c>
      <c r="J223">
        <v>7</v>
      </c>
      <c r="L223">
        <v>7</v>
      </c>
      <c r="N223">
        <v>7</v>
      </c>
      <c r="R223">
        <v>7</v>
      </c>
      <c r="T223">
        <v>6.5</v>
      </c>
      <c r="V223">
        <v>7</v>
      </c>
      <c r="W223">
        <v>7</v>
      </c>
      <c r="Z223" s="167">
        <v>7.1</v>
      </c>
    </row>
    <row r="224" spans="1:26" x14ac:dyDescent="0.25">
      <c r="A224" s="183" t="s">
        <v>209</v>
      </c>
      <c r="B224" s="177"/>
      <c r="D224">
        <v>7</v>
      </c>
      <c r="F224">
        <v>8</v>
      </c>
      <c r="I224">
        <v>7</v>
      </c>
      <c r="L224">
        <v>7</v>
      </c>
      <c r="N224">
        <v>7</v>
      </c>
      <c r="R224">
        <v>7</v>
      </c>
      <c r="T224">
        <v>6.5</v>
      </c>
      <c r="V224">
        <v>7</v>
      </c>
      <c r="W224">
        <v>7</v>
      </c>
      <c r="Z224" s="167">
        <v>7.0555555555555554</v>
      </c>
    </row>
    <row r="225" spans="1:27" x14ac:dyDescent="0.25">
      <c r="A225" s="183" t="s">
        <v>220</v>
      </c>
      <c r="B225" s="177"/>
      <c r="D225">
        <v>7</v>
      </c>
      <c r="F225">
        <v>8</v>
      </c>
      <c r="J225">
        <v>6.5</v>
      </c>
      <c r="L225">
        <v>7</v>
      </c>
      <c r="N225">
        <v>7.5</v>
      </c>
      <c r="R225">
        <v>7</v>
      </c>
      <c r="T225">
        <v>6</v>
      </c>
      <c r="V225">
        <v>7</v>
      </c>
      <c r="W225">
        <v>7</v>
      </c>
      <c r="X225">
        <v>7.5</v>
      </c>
      <c r="Z225" s="167">
        <v>7.0909090909090908</v>
      </c>
    </row>
    <row r="226" spans="1:27" x14ac:dyDescent="0.25">
      <c r="A226" s="183" t="s">
        <v>219</v>
      </c>
      <c r="B226" s="177"/>
      <c r="D226">
        <v>7</v>
      </c>
      <c r="F226">
        <v>8</v>
      </c>
      <c r="J226">
        <v>7</v>
      </c>
      <c r="L226">
        <v>7</v>
      </c>
      <c r="N226">
        <v>7.5</v>
      </c>
      <c r="R226">
        <v>7</v>
      </c>
      <c r="T226">
        <v>7</v>
      </c>
      <c r="V226">
        <v>7</v>
      </c>
      <c r="W226">
        <v>7</v>
      </c>
      <c r="X226">
        <v>8</v>
      </c>
      <c r="Z226" s="167">
        <v>7.25</v>
      </c>
    </row>
    <row r="227" spans="1:27" x14ac:dyDescent="0.25">
      <c r="A227" s="183" t="s">
        <v>218</v>
      </c>
      <c r="B227" s="177"/>
      <c r="D227">
        <v>7</v>
      </c>
      <c r="F227">
        <v>8.5</v>
      </c>
      <c r="J227">
        <v>7</v>
      </c>
      <c r="L227">
        <v>7</v>
      </c>
      <c r="N227">
        <v>7</v>
      </c>
      <c r="P227">
        <v>7</v>
      </c>
      <c r="R227">
        <v>7</v>
      </c>
      <c r="T227">
        <v>6.5</v>
      </c>
      <c r="V227">
        <v>7.5</v>
      </c>
      <c r="W227">
        <v>7.5</v>
      </c>
      <c r="X227">
        <v>7.5</v>
      </c>
      <c r="Z227" s="167">
        <v>7.2272727272727275</v>
      </c>
    </row>
    <row r="228" spans="1:27" x14ac:dyDescent="0.25">
      <c r="A228" s="183" t="s">
        <v>245</v>
      </c>
      <c r="B228" s="177"/>
      <c r="D228">
        <v>7</v>
      </c>
      <c r="F228">
        <v>8</v>
      </c>
      <c r="J228">
        <v>6</v>
      </c>
      <c r="L228">
        <v>7</v>
      </c>
      <c r="N228">
        <v>7</v>
      </c>
      <c r="P228">
        <v>8</v>
      </c>
      <c r="R228">
        <v>7</v>
      </c>
      <c r="T228">
        <v>7</v>
      </c>
      <c r="V228">
        <v>7</v>
      </c>
      <c r="W228">
        <v>7.5</v>
      </c>
      <c r="X228">
        <v>8</v>
      </c>
      <c r="Z228" s="167">
        <v>7.2272727272727275</v>
      </c>
    </row>
    <row r="229" spans="1:27" x14ac:dyDescent="0.25">
      <c r="A229" s="183" t="s">
        <v>240</v>
      </c>
      <c r="B229" s="177"/>
      <c r="D229">
        <v>7</v>
      </c>
      <c r="F229">
        <v>7</v>
      </c>
      <c r="J229">
        <v>6</v>
      </c>
      <c r="L229">
        <v>7</v>
      </c>
      <c r="N229">
        <v>7</v>
      </c>
      <c r="P229">
        <v>7</v>
      </c>
      <c r="R229">
        <v>7</v>
      </c>
      <c r="T229">
        <v>6.5</v>
      </c>
      <c r="V229">
        <v>7</v>
      </c>
      <c r="W229">
        <v>7</v>
      </c>
      <c r="X229">
        <v>7</v>
      </c>
      <c r="Z229" s="167">
        <v>6.8636363636363633</v>
      </c>
    </row>
    <row r="230" spans="1:27" x14ac:dyDescent="0.25">
      <c r="A230" s="183" t="s">
        <v>241</v>
      </c>
      <c r="B230" s="177"/>
      <c r="D230">
        <v>7</v>
      </c>
      <c r="F230">
        <v>8</v>
      </c>
      <c r="J230">
        <v>7</v>
      </c>
      <c r="L230">
        <v>7</v>
      </c>
      <c r="N230">
        <v>7</v>
      </c>
      <c r="P230">
        <v>7.5</v>
      </c>
      <c r="R230">
        <v>7</v>
      </c>
      <c r="T230">
        <v>6.5</v>
      </c>
      <c r="V230">
        <v>7</v>
      </c>
      <c r="W230">
        <v>7</v>
      </c>
      <c r="X230">
        <v>7</v>
      </c>
      <c r="Z230" s="167">
        <v>7.0909090909090908</v>
      </c>
    </row>
    <row r="231" spans="1:27" x14ac:dyDescent="0.25">
      <c r="A231" s="183" t="s">
        <v>242</v>
      </c>
      <c r="B231" s="177"/>
      <c r="D231">
        <v>7</v>
      </c>
      <c r="F231">
        <v>8</v>
      </c>
      <c r="J231">
        <v>7</v>
      </c>
      <c r="L231">
        <v>7</v>
      </c>
      <c r="N231">
        <v>7</v>
      </c>
      <c r="P231">
        <v>7</v>
      </c>
      <c r="R231">
        <v>7</v>
      </c>
      <c r="T231">
        <v>6</v>
      </c>
      <c r="V231">
        <v>7.5</v>
      </c>
      <c r="W231">
        <v>7.5</v>
      </c>
      <c r="X231">
        <v>8</v>
      </c>
      <c r="Z231" s="167">
        <v>7.1818181818181817</v>
      </c>
    </row>
    <row r="232" spans="1:27" ht="15.75" thickBot="1" x14ac:dyDescent="0.3">
      <c r="A232" s="184" t="s">
        <v>247</v>
      </c>
      <c r="B232" s="177"/>
      <c r="D232">
        <v>7</v>
      </c>
      <c r="F232">
        <v>8</v>
      </c>
      <c r="J232">
        <v>7</v>
      </c>
      <c r="L232">
        <v>7</v>
      </c>
      <c r="N232">
        <v>7</v>
      </c>
      <c r="P232">
        <v>7</v>
      </c>
      <c r="R232">
        <v>7</v>
      </c>
      <c r="T232">
        <v>7</v>
      </c>
      <c r="V232">
        <v>7</v>
      </c>
      <c r="W232">
        <v>7</v>
      </c>
      <c r="X232">
        <v>8</v>
      </c>
      <c r="Z232" s="167">
        <v>7.1818181818181817</v>
      </c>
    </row>
    <row r="233" spans="1:27" ht="15.75" thickBot="1" x14ac:dyDescent="0.3">
      <c r="A233" s="185" t="s">
        <v>203</v>
      </c>
      <c r="B233" s="178">
        <v>7.625</v>
      </c>
      <c r="C233" s="168">
        <v>7.6052631578947372</v>
      </c>
      <c r="D233" s="168">
        <v>7.1216216216216219</v>
      </c>
      <c r="E233" s="168">
        <v>7.0263157894736841</v>
      </c>
      <c r="F233" s="168">
        <v>7.5810810810810807</v>
      </c>
      <c r="G233" s="168">
        <v>7.0625</v>
      </c>
      <c r="H233" s="168">
        <v>7.1538461538461542</v>
      </c>
      <c r="I233" s="168">
        <v>7.1</v>
      </c>
      <c r="J233" s="168">
        <v>6.7333333333333334</v>
      </c>
      <c r="K233" s="168">
        <v>7.1111111111111107</v>
      </c>
      <c r="L233" s="168">
        <v>7.0675675675675675</v>
      </c>
      <c r="M233" s="168">
        <v>6.8611111111111107</v>
      </c>
      <c r="N233" s="168">
        <v>7.1710526315789478</v>
      </c>
      <c r="O233" s="168">
        <v>6.833333333333333</v>
      </c>
      <c r="P233" s="168">
        <v>7.25</v>
      </c>
      <c r="Q233" s="168">
        <v>7.2105263157894735</v>
      </c>
      <c r="R233" s="168">
        <v>7.1756756756756754</v>
      </c>
      <c r="S233" s="168">
        <v>7.1315789473684212</v>
      </c>
      <c r="T233" s="168">
        <v>6.5405405405405403</v>
      </c>
      <c r="U233" s="168">
        <v>6.5</v>
      </c>
      <c r="V233" s="168">
        <v>7.042553191489362</v>
      </c>
      <c r="W233" s="168">
        <v>7.0625</v>
      </c>
      <c r="X233" s="168">
        <v>7.1121212121212114</v>
      </c>
      <c r="Y233" s="168">
        <v>7.3214285714285712</v>
      </c>
      <c r="Z233" s="169">
        <v>7.1123134328358208</v>
      </c>
    </row>
    <row r="236" spans="1:27" ht="15.75" thickBot="1" x14ac:dyDescent="0.3"/>
    <row r="237" spans="1:27" x14ac:dyDescent="0.25">
      <c r="A237" s="164"/>
      <c r="B237" s="170" t="s">
        <v>101</v>
      </c>
      <c r="C237" s="170" t="s">
        <v>46</v>
      </c>
      <c r="D237" s="170" t="s">
        <v>47</v>
      </c>
      <c r="E237" s="170" t="s">
        <v>44</v>
      </c>
      <c r="F237" s="170" t="s">
        <v>45</v>
      </c>
      <c r="G237" s="170" t="s">
        <v>168</v>
      </c>
      <c r="H237" s="170" t="s">
        <v>140</v>
      </c>
      <c r="I237" s="170" t="s">
        <v>141</v>
      </c>
      <c r="J237" s="170" t="s">
        <v>194</v>
      </c>
      <c r="K237" s="170" t="s">
        <v>48</v>
      </c>
      <c r="L237" s="170" t="s">
        <v>51</v>
      </c>
      <c r="M237" s="170" t="s">
        <v>57</v>
      </c>
      <c r="N237" s="170" t="s">
        <v>58</v>
      </c>
      <c r="O237" s="170" t="s">
        <v>100</v>
      </c>
      <c r="P237" s="170" t="s">
        <v>205</v>
      </c>
      <c r="Q237" s="170" t="s">
        <v>52</v>
      </c>
      <c r="R237" s="170" t="s">
        <v>53</v>
      </c>
      <c r="S237" s="170" t="s">
        <v>54</v>
      </c>
      <c r="T237" s="170" t="s">
        <v>59</v>
      </c>
      <c r="U237" s="170" t="s">
        <v>170</v>
      </c>
      <c r="V237" s="170" t="s">
        <v>42</v>
      </c>
      <c r="W237" s="170" t="s">
        <v>43</v>
      </c>
      <c r="X237" s="170" t="s">
        <v>56</v>
      </c>
      <c r="Y237" s="170" t="s">
        <v>55</v>
      </c>
      <c r="Z237" s="171" t="s">
        <v>203</v>
      </c>
      <c r="AA237" t="s">
        <v>203</v>
      </c>
    </row>
    <row r="238" spans="1:27" x14ac:dyDescent="0.25">
      <c r="A238" s="165" t="s">
        <v>223</v>
      </c>
      <c r="B238" s="160">
        <f>AVERAGE(B196:B227)</f>
        <v>7.625</v>
      </c>
      <c r="C238" s="160">
        <f t="shared" ref="C238:Z238" si="12">AVERAGE(C196:C227)</f>
        <v>7.6052631578947372</v>
      </c>
      <c r="D238" s="160">
        <f t="shared" si="12"/>
        <v>7.140625</v>
      </c>
      <c r="E238" s="160">
        <f t="shared" si="12"/>
        <v>7.0263157894736841</v>
      </c>
      <c r="F238" s="160">
        <f t="shared" si="12"/>
        <v>7.546875</v>
      </c>
      <c r="G238" s="160">
        <f t="shared" si="12"/>
        <v>7.0625</v>
      </c>
      <c r="H238" s="160">
        <f t="shared" si="12"/>
        <v>7.1538461538461542</v>
      </c>
      <c r="I238" s="160">
        <f t="shared" si="12"/>
        <v>7.1</v>
      </c>
      <c r="J238" s="160">
        <f t="shared" si="12"/>
        <v>6.8</v>
      </c>
      <c r="K238" s="160">
        <f t="shared" si="12"/>
        <v>7.1111111111111107</v>
      </c>
      <c r="L238" s="160">
        <f t="shared" si="12"/>
        <v>7.078125</v>
      </c>
      <c r="M238" s="160">
        <f t="shared" si="12"/>
        <v>6.8611111111111107</v>
      </c>
      <c r="N238" s="160">
        <f t="shared" si="12"/>
        <v>7.1875</v>
      </c>
      <c r="O238" s="160">
        <f t="shared" si="12"/>
        <v>6.833333333333333</v>
      </c>
      <c r="P238" s="160">
        <f t="shared" si="12"/>
        <v>7</v>
      </c>
      <c r="Q238" s="160">
        <f t="shared" si="12"/>
        <v>7.2105263157894735</v>
      </c>
      <c r="R238" s="160">
        <f t="shared" si="12"/>
        <v>7.203125</v>
      </c>
      <c r="S238" s="160">
        <f t="shared" si="12"/>
        <v>7.1315789473684212</v>
      </c>
      <c r="T238" s="160">
        <f t="shared" si="12"/>
        <v>6.53125</v>
      </c>
      <c r="U238" s="160">
        <f t="shared" si="12"/>
        <v>6.5</v>
      </c>
      <c r="V238" s="160">
        <f t="shared" si="12"/>
        <v>7.0483870967741939</v>
      </c>
      <c r="W238" s="160">
        <f t="shared" si="12"/>
        <v>7.046875</v>
      </c>
      <c r="X238" s="160">
        <f t="shared" si="12"/>
        <v>7.0351851851851848</v>
      </c>
      <c r="Y238" s="160">
        <f t="shared" si="12"/>
        <v>7.3214285714285712</v>
      </c>
      <c r="Z238" s="160">
        <f t="shared" si="12"/>
        <v>7.1032462637417408</v>
      </c>
    </row>
    <row r="239" spans="1:27" x14ac:dyDescent="0.25">
      <c r="A239" s="165" t="s">
        <v>162</v>
      </c>
      <c r="B239" s="160">
        <f>MIN(B196:B227)</f>
        <v>7</v>
      </c>
      <c r="C239" s="160">
        <f t="shared" ref="C239:Z239" si="13">MIN(C196:C227)</f>
        <v>7</v>
      </c>
      <c r="D239" s="160">
        <f t="shared" si="13"/>
        <v>6.5</v>
      </c>
      <c r="E239" s="160">
        <f t="shared" si="13"/>
        <v>6.5</v>
      </c>
      <c r="F239" s="160">
        <f t="shared" si="13"/>
        <v>7</v>
      </c>
      <c r="G239" s="160">
        <f t="shared" si="13"/>
        <v>6</v>
      </c>
      <c r="H239" s="160">
        <f t="shared" si="13"/>
        <v>7</v>
      </c>
      <c r="I239" s="160">
        <f t="shared" si="13"/>
        <v>7</v>
      </c>
      <c r="J239" s="160">
        <f t="shared" si="13"/>
        <v>6</v>
      </c>
      <c r="K239" s="160">
        <f t="shared" si="13"/>
        <v>7</v>
      </c>
      <c r="L239" s="160">
        <f t="shared" si="13"/>
        <v>6.5</v>
      </c>
      <c r="M239" s="160">
        <f t="shared" si="13"/>
        <v>5.5</v>
      </c>
      <c r="N239" s="160">
        <f t="shared" si="13"/>
        <v>6</v>
      </c>
      <c r="O239" s="160">
        <f t="shared" si="13"/>
        <v>6.5</v>
      </c>
      <c r="P239" s="160">
        <f t="shared" si="13"/>
        <v>7</v>
      </c>
      <c r="Q239" s="160">
        <f t="shared" si="13"/>
        <v>6.5</v>
      </c>
      <c r="R239" s="160">
        <f t="shared" si="13"/>
        <v>7</v>
      </c>
      <c r="S239" s="160">
        <f t="shared" si="13"/>
        <v>7</v>
      </c>
      <c r="T239" s="160">
        <f t="shared" si="13"/>
        <v>5.5</v>
      </c>
      <c r="U239" s="160">
        <f t="shared" si="13"/>
        <v>6.5</v>
      </c>
      <c r="V239" s="160">
        <f t="shared" si="13"/>
        <v>6.75</v>
      </c>
      <c r="W239" s="160">
        <f t="shared" si="13"/>
        <v>6.75</v>
      </c>
      <c r="X239" s="160">
        <f t="shared" si="13"/>
        <v>6</v>
      </c>
      <c r="Y239" s="160">
        <f t="shared" si="13"/>
        <v>7</v>
      </c>
      <c r="Z239" s="160">
        <f t="shared" si="13"/>
        <v>6.9090909090909092</v>
      </c>
    </row>
    <row r="240" spans="1:27" ht="15.75" thickBot="1" x14ac:dyDescent="0.3">
      <c r="A240" s="166" t="s">
        <v>161</v>
      </c>
      <c r="B240" s="162">
        <f>MAX(B196:B227)</f>
        <v>8</v>
      </c>
      <c r="C240" s="162">
        <f t="shared" ref="C240:Z240" si="14">MAX(C196:C227)</f>
        <v>8.5</v>
      </c>
      <c r="D240" s="162">
        <f t="shared" si="14"/>
        <v>8</v>
      </c>
      <c r="E240" s="162">
        <f t="shared" si="14"/>
        <v>8</v>
      </c>
      <c r="F240" s="162">
        <f t="shared" si="14"/>
        <v>8.5</v>
      </c>
      <c r="G240" s="162">
        <f t="shared" si="14"/>
        <v>8</v>
      </c>
      <c r="H240" s="162">
        <f t="shared" si="14"/>
        <v>7.5</v>
      </c>
      <c r="I240" s="162">
        <f t="shared" si="14"/>
        <v>7.5</v>
      </c>
      <c r="J240" s="162">
        <f t="shared" si="14"/>
        <v>7</v>
      </c>
      <c r="K240" s="162">
        <f t="shared" si="14"/>
        <v>7.5</v>
      </c>
      <c r="L240" s="162">
        <f t="shared" si="14"/>
        <v>7.5</v>
      </c>
      <c r="M240" s="162">
        <f t="shared" si="14"/>
        <v>7.5</v>
      </c>
      <c r="N240" s="162">
        <f t="shared" si="14"/>
        <v>8</v>
      </c>
      <c r="O240" s="162">
        <f t="shared" si="14"/>
        <v>7</v>
      </c>
      <c r="P240" s="162">
        <f t="shared" si="14"/>
        <v>7</v>
      </c>
      <c r="Q240" s="162">
        <f t="shared" si="14"/>
        <v>8</v>
      </c>
      <c r="R240" s="162">
        <f t="shared" si="14"/>
        <v>8</v>
      </c>
      <c r="S240" s="162">
        <f t="shared" si="14"/>
        <v>7.5</v>
      </c>
      <c r="T240" s="162">
        <f t="shared" si="14"/>
        <v>7.5</v>
      </c>
      <c r="U240" s="162">
        <f t="shared" si="14"/>
        <v>6.5</v>
      </c>
      <c r="V240" s="162">
        <f t="shared" si="14"/>
        <v>7.5</v>
      </c>
      <c r="W240" s="162">
        <f t="shared" si="14"/>
        <v>7.5</v>
      </c>
      <c r="X240" s="162">
        <f t="shared" si="14"/>
        <v>8</v>
      </c>
      <c r="Y240" s="162">
        <f t="shared" si="14"/>
        <v>7.5</v>
      </c>
      <c r="Z240" s="162">
        <f t="shared" si="14"/>
        <v>7.3611111111111107</v>
      </c>
    </row>
    <row r="241" spans="2:20" x14ac:dyDescent="0.25">
      <c r="B241" s="156"/>
      <c r="C241" s="156"/>
      <c r="D241" s="156"/>
      <c r="E241" s="156"/>
      <c r="F241" s="156"/>
      <c r="G241" s="156"/>
      <c r="H241" s="156"/>
      <c r="I241" s="156"/>
      <c r="J241" s="156"/>
      <c r="K241" s="156"/>
      <c r="L241" s="156"/>
      <c r="M241" s="156"/>
      <c r="N241" s="156"/>
      <c r="O241" s="156"/>
      <c r="P241" s="156"/>
      <c r="Q241" s="156"/>
      <c r="R241" s="156"/>
      <c r="S241" s="156"/>
      <c r="T241" s="156"/>
    </row>
  </sheetData>
  <pageMargins left="0.7" right="0.7" top="0.75" bottom="0.75" header="0.3" footer="0.3"/>
  <drawing r:id="rId6"/>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A242"/>
  <sheetViews>
    <sheetView topLeftCell="A136" zoomScale="60" zoomScaleNormal="60" workbookViewId="0">
      <selection activeCell="Q156" sqref="Q156"/>
    </sheetView>
  </sheetViews>
  <sheetFormatPr baseColWidth="10" defaultRowHeight="15" x14ac:dyDescent="0.25"/>
  <cols>
    <col min="1" max="1" width="25.5703125" bestFit="1" customWidth="1"/>
    <col min="2" max="2" width="32.140625" bestFit="1" customWidth="1"/>
    <col min="3" max="6" width="17.85546875" bestFit="1" customWidth="1"/>
    <col min="7" max="7" width="10.5703125" bestFit="1" customWidth="1"/>
    <col min="8" max="8" width="17.85546875" bestFit="1" customWidth="1"/>
    <col min="9" max="9" width="10.85546875" bestFit="1" customWidth="1"/>
    <col min="10" max="15" width="17.85546875" bestFit="1" customWidth="1"/>
    <col min="16" max="16" width="8" bestFit="1" customWidth="1"/>
    <col min="17" max="20" width="17.85546875" bestFit="1" customWidth="1"/>
    <col min="21" max="21" width="11.140625" bestFit="1" customWidth="1"/>
    <col min="22" max="22" width="17.85546875" bestFit="1" customWidth="1"/>
    <col min="23" max="23" width="10.5703125" bestFit="1" customWidth="1"/>
    <col min="24" max="25" width="17.85546875" bestFit="1" customWidth="1"/>
    <col min="26" max="26" width="18" bestFit="1" customWidth="1"/>
    <col min="27" max="27" width="13.42578125" bestFit="1" customWidth="1"/>
    <col min="28" max="29" width="12" bestFit="1" customWidth="1"/>
    <col min="30" max="30" width="7" bestFit="1" customWidth="1"/>
    <col min="31" max="31" width="6.42578125" bestFit="1" customWidth="1"/>
    <col min="32" max="33" width="6.85546875" bestFit="1" customWidth="1"/>
    <col min="34" max="34" width="12" bestFit="1" customWidth="1"/>
    <col min="35" max="35" width="11" bestFit="1" customWidth="1"/>
    <col min="36" max="36" width="12.5703125" bestFit="1" customWidth="1"/>
  </cols>
  <sheetData>
    <row r="1" spans="1:20" s="191" customFormat="1" ht="33" customHeight="1" x14ac:dyDescent="0.25">
      <c r="A1" s="192" t="s">
        <v>225</v>
      </c>
    </row>
    <row r="2" spans="1:20" ht="15.75" thickBot="1" x14ac:dyDescent="0.3"/>
    <row r="3" spans="1:20" ht="15.75" thickBot="1" x14ac:dyDescent="0.3">
      <c r="A3" s="172" t="s">
        <v>204</v>
      </c>
      <c r="B3" s="173" t="s">
        <v>221</v>
      </c>
    </row>
    <row r="4" spans="1:20" ht="15.75" thickBot="1" x14ac:dyDescent="0.3"/>
    <row r="5" spans="1:20" ht="15.75" thickBot="1" x14ac:dyDescent="0.3">
      <c r="A5" s="179" t="s">
        <v>230</v>
      </c>
      <c r="B5" s="179" t="s">
        <v>201</v>
      </c>
      <c r="C5" s="180"/>
      <c r="D5" s="181"/>
      <c r="E5" s="181"/>
      <c r="F5" s="181"/>
      <c r="G5" s="181"/>
      <c r="H5" s="181"/>
      <c r="I5" s="181"/>
      <c r="J5" s="181"/>
      <c r="K5" s="181"/>
      <c r="L5" s="181"/>
      <c r="M5" s="181"/>
      <c r="N5" s="181"/>
      <c r="O5" s="181"/>
      <c r="P5" s="181"/>
      <c r="Q5" s="181"/>
      <c r="R5" s="181"/>
      <c r="S5" s="181"/>
      <c r="T5" s="173"/>
    </row>
    <row r="6" spans="1:20" ht="15.75" thickBot="1" x14ac:dyDescent="0.3">
      <c r="A6" s="179" t="s">
        <v>202</v>
      </c>
      <c r="B6" s="180" t="s">
        <v>101</v>
      </c>
      <c r="C6" s="181" t="s">
        <v>46</v>
      </c>
      <c r="D6" s="181" t="s">
        <v>47</v>
      </c>
      <c r="E6" s="181" t="s">
        <v>44</v>
      </c>
      <c r="F6" s="181" t="s">
        <v>45</v>
      </c>
      <c r="G6" s="181" t="s">
        <v>48</v>
      </c>
      <c r="H6" s="181" t="s">
        <v>51</v>
      </c>
      <c r="I6" s="181" t="s">
        <v>57</v>
      </c>
      <c r="J6" s="181" t="s">
        <v>58</v>
      </c>
      <c r="K6" s="181" t="s">
        <v>100</v>
      </c>
      <c r="L6" s="181" t="s">
        <v>52</v>
      </c>
      <c r="M6" s="181" t="s">
        <v>53</v>
      </c>
      <c r="N6" s="181" t="s">
        <v>54</v>
      </c>
      <c r="O6" s="181" t="s">
        <v>59</v>
      </c>
      <c r="P6" s="181" t="s">
        <v>42</v>
      </c>
      <c r="Q6" s="181" t="s">
        <v>43</v>
      </c>
      <c r="R6" s="181" t="s">
        <v>56</v>
      </c>
      <c r="S6" s="173" t="s">
        <v>55</v>
      </c>
      <c r="T6" s="186" t="s">
        <v>203</v>
      </c>
    </row>
    <row r="7" spans="1:20" x14ac:dyDescent="0.25">
      <c r="A7" s="182" t="s">
        <v>142</v>
      </c>
      <c r="B7" s="174"/>
      <c r="C7" s="175">
        <v>6.5</v>
      </c>
      <c r="D7" s="175">
        <v>6.5</v>
      </c>
      <c r="E7" s="175">
        <v>6.3000000000000007</v>
      </c>
      <c r="F7" s="175">
        <v>6.5</v>
      </c>
      <c r="G7" s="175">
        <v>7.3000000000000007</v>
      </c>
      <c r="H7" s="175">
        <v>7.2</v>
      </c>
      <c r="I7" s="175">
        <v>6.5</v>
      </c>
      <c r="J7" s="175">
        <v>5.8</v>
      </c>
      <c r="K7" s="175"/>
      <c r="L7" s="175">
        <v>6.1</v>
      </c>
      <c r="M7" s="175">
        <v>6.6999999999999993</v>
      </c>
      <c r="N7" s="175">
        <v>6.6999999999999993</v>
      </c>
      <c r="O7" s="175">
        <v>6.5</v>
      </c>
      <c r="P7" s="175">
        <v>6.7</v>
      </c>
      <c r="Q7" s="175">
        <v>6</v>
      </c>
      <c r="R7" s="175">
        <v>7.5</v>
      </c>
      <c r="S7" s="175">
        <v>7.6999999999999993</v>
      </c>
      <c r="T7" s="176">
        <v>6.6222222222222236</v>
      </c>
    </row>
    <row r="8" spans="1:20" x14ac:dyDescent="0.25">
      <c r="A8" s="183" t="s">
        <v>143</v>
      </c>
      <c r="B8" s="177"/>
      <c r="C8">
        <v>6.8</v>
      </c>
      <c r="D8">
        <v>6.5</v>
      </c>
      <c r="E8">
        <v>6.8</v>
      </c>
      <c r="F8">
        <v>6.6</v>
      </c>
      <c r="G8">
        <v>7</v>
      </c>
      <c r="H8">
        <v>6.8</v>
      </c>
      <c r="I8">
        <v>5.8</v>
      </c>
      <c r="J8">
        <v>6.9</v>
      </c>
      <c r="L8">
        <v>6.8</v>
      </c>
      <c r="M8">
        <v>6.8</v>
      </c>
      <c r="N8">
        <v>7</v>
      </c>
      <c r="O8">
        <v>5</v>
      </c>
      <c r="P8">
        <v>6.25</v>
      </c>
      <c r="Q8">
        <v>6.2</v>
      </c>
      <c r="R8">
        <v>6.4</v>
      </c>
      <c r="S8">
        <v>7</v>
      </c>
      <c r="T8" s="167">
        <v>6.5055555555555564</v>
      </c>
    </row>
    <row r="9" spans="1:20" x14ac:dyDescent="0.25">
      <c r="A9" s="183" t="s">
        <v>144</v>
      </c>
      <c r="B9" s="177"/>
      <c r="D9">
        <v>6.8</v>
      </c>
      <c r="F9">
        <v>7</v>
      </c>
      <c r="H9">
        <v>6.1</v>
      </c>
      <c r="J9">
        <v>6.3000000000000007</v>
      </c>
      <c r="M9">
        <v>6.3000000000000007</v>
      </c>
      <c r="O9">
        <v>5.3000000000000007</v>
      </c>
      <c r="P9">
        <v>6.6</v>
      </c>
      <c r="Q9">
        <v>6</v>
      </c>
      <c r="R9">
        <v>6.5</v>
      </c>
      <c r="S9">
        <v>7</v>
      </c>
      <c r="T9" s="167">
        <v>6.39</v>
      </c>
    </row>
    <row r="10" spans="1:20" x14ac:dyDescent="0.25">
      <c r="A10" s="183" t="s">
        <v>145</v>
      </c>
      <c r="B10" s="177">
        <v>7</v>
      </c>
      <c r="C10">
        <v>6.6999999999999993</v>
      </c>
      <c r="D10">
        <v>6.9</v>
      </c>
      <c r="E10">
        <v>6.2</v>
      </c>
      <c r="F10">
        <v>6.8</v>
      </c>
      <c r="G10">
        <v>7.3000000000000007</v>
      </c>
      <c r="H10">
        <v>7.9</v>
      </c>
      <c r="I10">
        <v>6</v>
      </c>
      <c r="J10">
        <v>6.2</v>
      </c>
      <c r="K10">
        <v>7.2</v>
      </c>
      <c r="L10">
        <v>6.5</v>
      </c>
      <c r="M10">
        <v>6.4</v>
      </c>
      <c r="N10">
        <v>6.4</v>
      </c>
      <c r="O10">
        <v>5.0999999999999996</v>
      </c>
      <c r="P10">
        <v>6.1</v>
      </c>
      <c r="Q10">
        <v>6.1000000000000005</v>
      </c>
      <c r="R10">
        <v>6.6999999999999993</v>
      </c>
      <c r="S10">
        <v>7</v>
      </c>
      <c r="T10" s="167">
        <v>6.535000000000001</v>
      </c>
    </row>
    <row r="11" spans="1:20" x14ac:dyDescent="0.25">
      <c r="A11" s="183" t="s">
        <v>146</v>
      </c>
      <c r="B11" s="177">
        <v>7</v>
      </c>
      <c r="C11">
        <v>6.5</v>
      </c>
      <c r="D11">
        <v>7</v>
      </c>
      <c r="E11">
        <v>6.1</v>
      </c>
      <c r="F11">
        <v>6.5</v>
      </c>
      <c r="G11">
        <v>6.8</v>
      </c>
      <c r="H11">
        <v>6.6</v>
      </c>
      <c r="I11">
        <v>5.4</v>
      </c>
      <c r="J11">
        <v>6.2</v>
      </c>
      <c r="K11">
        <v>6</v>
      </c>
      <c r="L11">
        <v>6.1</v>
      </c>
      <c r="M11">
        <v>6.2</v>
      </c>
      <c r="N11">
        <v>6.5</v>
      </c>
      <c r="O11">
        <v>5.6999999999999993</v>
      </c>
      <c r="P11">
        <v>5.65</v>
      </c>
      <c r="Q11">
        <v>5.85</v>
      </c>
      <c r="R11">
        <v>6.2</v>
      </c>
      <c r="S11">
        <v>6.3000000000000007</v>
      </c>
      <c r="T11" s="167">
        <v>6.2050000000000001</v>
      </c>
    </row>
    <row r="12" spans="1:20" x14ac:dyDescent="0.25">
      <c r="A12" s="183" t="s">
        <v>147</v>
      </c>
      <c r="B12" s="177">
        <v>6.6999999999999993</v>
      </c>
      <c r="C12">
        <v>6.8</v>
      </c>
      <c r="D12">
        <v>6.6</v>
      </c>
      <c r="E12">
        <v>7</v>
      </c>
      <c r="F12">
        <v>6.8</v>
      </c>
      <c r="G12">
        <v>7.8</v>
      </c>
      <c r="H12">
        <v>7.3000000000000007</v>
      </c>
      <c r="I12">
        <v>5.6</v>
      </c>
      <c r="J12">
        <v>5.9</v>
      </c>
      <c r="K12">
        <v>6.5</v>
      </c>
      <c r="L12">
        <v>6.5</v>
      </c>
      <c r="M12">
        <v>6.1</v>
      </c>
      <c r="N12">
        <v>7</v>
      </c>
      <c r="O12">
        <v>6.2</v>
      </c>
      <c r="P12">
        <v>5.5500000000000007</v>
      </c>
      <c r="Q12">
        <v>5.5</v>
      </c>
      <c r="R12">
        <v>6.6</v>
      </c>
      <c r="S12">
        <v>6.3000000000000007</v>
      </c>
      <c r="T12" s="167">
        <v>6.3899999999999988</v>
      </c>
    </row>
    <row r="13" spans="1:20" x14ac:dyDescent="0.25">
      <c r="A13" s="183" t="s">
        <v>148</v>
      </c>
      <c r="B13" s="177"/>
      <c r="C13">
        <v>7.3000000000000007</v>
      </c>
      <c r="D13">
        <v>8.1</v>
      </c>
      <c r="E13">
        <v>6.6999999999999993</v>
      </c>
      <c r="F13">
        <v>6.4</v>
      </c>
      <c r="G13">
        <v>7.1</v>
      </c>
      <c r="H13">
        <v>7.6</v>
      </c>
      <c r="I13">
        <v>5.9</v>
      </c>
      <c r="J13">
        <v>7.5</v>
      </c>
      <c r="L13">
        <v>6.2</v>
      </c>
      <c r="M13">
        <v>6.6</v>
      </c>
      <c r="N13">
        <v>7.2</v>
      </c>
      <c r="O13">
        <v>6.6</v>
      </c>
      <c r="P13">
        <v>5.5</v>
      </c>
      <c r="Q13">
        <v>5.8000000000000007</v>
      </c>
      <c r="R13">
        <v>5.6999999999999993</v>
      </c>
      <c r="S13">
        <v>7</v>
      </c>
      <c r="T13" s="167">
        <v>6.583333333333333</v>
      </c>
    </row>
    <row r="14" spans="1:20" x14ac:dyDescent="0.25">
      <c r="A14" s="183" t="s">
        <v>149</v>
      </c>
      <c r="B14" s="177"/>
      <c r="D14">
        <v>7.6</v>
      </c>
      <c r="E14">
        <v>7.2</v>
      </c>
      <c r="F14">
        <v>7.2</v>
      </c>
      <c r="H14">
        <v>7.3000000000000007</v>
      </c>
      <c r="J14">
        <v>7.6</v>
      </c>
      <c r="M14">
        <v>7.6999999999999993</v>
      </c>
      <c r="O14">
        <v>6.6999999999999993</v>
      </c>
      <c r="P14">
        <v>6.6</v>
      </c>
      <c r="Q14">
        <v>6</v>
      </c>
      <c r="R14">
        <v>7.2</v>
      </c>
      <c r="S14">
        <v>7.1</v>
      </c>
      <c r="T14" s="167">
        <v>7.1090909090909085</v>
      </c>
    </row>
    <row r="15" spans="1:20" ht="15.75" thickBot="1" x14ac:dyDescent="0.3">
      <c r="A15" s="184" t="s">
        <v>150</v>
      </c>
      <c r="B15" s="177"/>
      <c r="C15">
        <v>7.6</v>
      </c>
      <c r="D15">
        <v>7.3000000000000007</v>
      </c>
      <c r="E15">
        <v>6</v>
      </c>
      <c r="F15">
        <v>7.6</v>
      </c>
      <c r="G15">
        <v>7.5</v>
      </c>
      <c r="H15">
        <v>7.3000000000000007</v>
      </c>
      <c r="I15">
        <v>7.4</v>
      </c>
      <c r="J15">
        <v>7.4</v>
      </c>
      <c r="L15">
        <v>7.2</v>
      </c>
      <c r="M15">
        <v>7.6</v>
      </c>
      <c r="N15">
        <v>7.9</v>
      </c>
      <c r="O15">
        <v>6.6</v>
      </c>
      <c r="P15">
        <v>6.9</v>
      </c>
      <c r="Q15">
        <v>6.9</v>
      </c>
      <c r="R15">
        <v>7.4</v>
      </c>
      <c r="S15">
        <v>7.5</v>
      </c>
      <c r="T15" s="167">
        <v>7.2562500000000005</v>
      </c>
    </row>
    <row r="16" spans="1:20" ht="15.75" thickBot="1" x14ac:dyDescent="0.3">
      <c r="A16" s="185" t="s">
        <v>203</v>
      </c>
      <c r="B16" s="178">
        <v>6.8999999999999995</v>
      </c>
      <c r="C16" s="168">
        <v>6.8857142857142852</v>
      </c>
      <c r="D16" s="168">
        <v>7.033333333333335</v>
      </c>
      <c r="E16" s="168">
        <v>6.5374999999999996</v>
      </c>
      <c r="F16" s="168">
        <v>6.8222222222222229</v>
      </c>
      <c r="G16" s="168">
        <v>7.257142857142858</v>
      </c>
      <c r="H16" s="168">
        <v>7.1222222222222236</v>
      </c>
      <c r="I16" s="168">
        <v>6.0857142857142863</v>
      </c>
      <c r="J16" s="168">
        <v>6.6444444444444439</v>
      </c>
      <c r="K16" s="168">
        <v>6.5666666666666664</v>
      </c>
      <c r="L16" s="168">
        <v>6.4857142857142867</v>
      </c>
      <c r="M16" s="168">
        <v>6.7111111111111121</v>
      </c>
      <c r="N16" s="168">
        <v>6.9571428571428573</v>
      </c>
      <c r="O16" s="168">
        <v>5.9666666666666659</v>
      </c>
      <c r="P16" s="168">
        <v>6.1066666666666665</v>
      </c>
      <c r="Q16" s="168">
        <v>5.9866666666666664</v>
      </c>
      <c r="R16" s="168">
        <v>6.6888888888888882</v>
      </c>
      <c r="S16" s="168">
        <v>6.9888888888888889</v>
      </c>
      <c r="T16" s="169">
        <v>6.5933774834437084</v>
      </c>
    </row>
    <row r="17" spans="1:20" ht="15.75" thickBot="1" x14ac:dyDescent="0.3">
      <c r="A17" s="13"/>
    </row>
    <row r="18" spans="1:20" x14ac:dyDescent="0.25">
      <c r="A18" s="164"/>
      <c r="B18" s="157" t="s">
        <v>101</v>
      </c>
      <c r="C18" s="157" t="s">
        <v>46</v>
      </c>
      <c r="D18" s="157" t="s">
        <v>47</v>
      </c>
      <c r="E18" s="157" t="s">
        <v>44</v>
      </c>
      <c r="F18" s="157" t="s">
        <v>45</v>
      </c>
      <c r="G18" s="157" t="s">
        <v>48</v>
      </c>
      <c r="H18" s="157" t="s">
        <v>51</v>
      </c>
      <c r="I18" s="157" t="s">
        <v>57</v>
      </c>
      <c r="J18" s="157" t="s">
        <v>58</v>
      </c>
      <c r="K18" s="157" t="s">
        <v>100</v>
      </c>
      <c r="L18" s="157" t="s">
        <v>52</v>
      </c>
      <c r="M18" s="157" t="s">
        <v>53</v>
      </c>
      <c r="N18" s="157" t="s">
        <v>54</v>
      </c>
      <c r="O18" s="157" t="s">
        <v>59</v>
      </c>
      <c r="P18" s="157" t="s">
        <v>42</v>
      </c>
      <c r="Q18" s="157" t="s">
        <v>43</v>
      </c>
      <c r="R18" s="157" t="s">
        <v>56</v>
      </c>
      <c r="S18" s="157" t="s">
        <v>55</v>
      </c>
      <c r="T18" s="158" t="s">
        <v>203</v>
      </c>
    </row>
    <row r="19" spans="1:20" x14ac:dyDescent="0.25">
      <c r="A19" s="165" t="s">
        <v>223</v>
      </c>
      <c r="B19" s="160">
        <f>AVERAGE(B$7:B$15)</f>
        <v>6.8999999999999995</v>
      </c>
      <c r="C19" s="160">
        <f t="shared" ref="C19:T19" si="0">AVERAGE(C$7:C$15)</f>
        <v>6.8857142857142852</v>
      </c>
      <c r="D19" s="160">
        <f t="shared" si="0"/>
        <v>7.033333333333335</v>
      </c>
      <c r="E19" s="160">
        <f t="shared" si="0"/>
        <v>6.5374999999999996</v>
      </c>
      <c r="F19" s="160">
        <f t="shared" si="0"/>
        <v>6.8222222222222229</v>
      </c>
      <c r="G19" s="160">
        <f t="shared" si="0"/>
        <v>7.257142857142858</v>
      </c>
      <c r="H19" s="160">
        <f t="shared" si="0"/>
        <v>7.1222222222222236</v>
      </c>
      <c r="I19" s="160">
        <f t="shared" si="0"/>
        <v>6.0857142857142863</v>
      </c>
      <c r="J19" s="160">
        <f t="shared" si="0"/>
        <v>6.6444444444444439</v>
      </c>
      <c r="K19" s="160">
        <f t="shared" si="0"/>
        <v>6.5666666666666664</v>
      </c>
      <c r="L19" s="160">
        <f t="shared" si="0"/>
        <v>6.4857142857142867</v>
      </c>
      <c r="M19" s="160">
        <f t="shared" si="0"/>
        <v>6.7111111111111121</v>
      </c>
      <c r="N19" s="160">
        <f t="shared" si="0"/>
        <v>6.9571428571428573</v>
      </c>
      <c r="O19" s="160">
        <f t="shared" si="0"/>
        <v>5.9666666666666659</v>
      </c>
      <c r="P19" s="160">
        <f t="shared" si="0"/>
        <v>6.2055555555555548</v>
      </c>
      <c r="Q19" s="160">
        <f t="shared" si="0"/>
        <v>6.0388888888888888</v>
      </c>
      <c r="R19" s="160">
        <f t="shared" si="0"/>
        <v>6.6888888888888882</v>
      </c>
      <c r="S19" s="160">
        <f t="shared" si="0"/>
        <v>6.9888888888888889</v>
      </c>
      <c r="T19" s="160">
        <f t="shared" si="0"/>
        <v>6.6218280022446701</v>
      </c>
    </row>
    <row r="20" spans="1:20" x14ac:dyDescent="0.25">
      <c r="A20" s="165" t="s">
        <v>162</v>
      </c>
      <c r="B20" s="160">
        <f>MIN(B$7:B$15)</f>
        <v>6.6999999999999993</v>
      </c>
      <c r="C20" s="160">
        <f t="shared" ref="C20:T20" si="1">MIN(C$7:C$15)</f>
        <v>6.5</v>
      </c>
      <c r="D20" s="160">
        <f t="shared" si="1"/>
        <v>6.5</v>
      </c>
      <c r="E20" s="160">
        <f t="shared" si="1"/>
        <v>6</v>
      </c>
      <c r="F20" s="160">
        <f t="shared" si="1"/>
        <v>6.4</v>
      </c>
      <c r="G20" s="160">
        <f t="shared" si="1"/>
        <v>6.8</v>
      </c>
      <c r="H20" s="160">
        <f t="shared" si="1"/>
        <v>6.1</v>
      </c>
      <c r="I20" s="160">
        <f t="shared" si="1"/>
        <v>5.4</v>
      </c>
      <c r="J20" s="160">
        <f t="shared" si="1"/>
        <v>5.8</v>
      </c>
      <c r="K20" s="160">
        <f t="shared" si="1"/>
        <v>6</v>
      </c>
      <c r="L20" s="160">
        <f t="shared" si="1"/>
        <v>6.1</v>
      </c>
      <c r="M20" s="160">
        <f t="shared" si="1"/>
        <v>6.1</v>
      </c>
      <c r="N20" s="160">
        <f t="shared" si="1"/>
        <v>6.4</v>
      </c>
      <c r="O20" s="160">
        <f t="shared" si="1"/>
        <v>5</v>
      </c>
      <c r="P20" s="160">
        <f t="shared" si="1"/>
        <v>5.5</v>
      </c>
      <c r="Q20" s="160">
        <f t="shared" si="1"/>
        <v>5.5</v>
      </c>
      <c r="R20" s="160">
        <f t="shared" si="1"/>
        <v>5.6999999999999993</v>
      </c>
      <c r="S20" s="160">
        <f t="shared" si="1"/>
        <v>6.3000000000000007</v>
      </c>
      <c r="T20" s="160">
        <f t="shared" si="1"/>
        <v>6.2050000000000001</v>
      </c>
    </row>
    <row r="21" spans="1:20" ht="15.75" thickBot="1" x14ac:dyDescent="0.3">
      <c r="A21" s="166" t="s">
        <v>161</v>
      </c>
      <c r="B21" s="162">
        <f>MAX(B$7:B$15)</f>
        <v>7</v>
      </c>
      <c r="C21" s="162">
        <f t="shared" ref="C21:T21" si="2">MAX(C$7:C$15)</f>
        <v>7.6</v>
      </c>
      <c r="D21" s="162">
        <f t="shared" si="2"/>
        <v>8.1</v>
      </c>
      <c r="E21" s="162">
        <f t="shared" si="2"/>
        <v>7.2</v>
      </c>
      <c r="F21" s="162">
        <f t="shared" si="2"/>
        <v>7.6</v>
      </c>
      <c r="G21" s="162">
        <f t="shared" si="2"/>
        <v>7.8</v>
      </c>
      <c r="H21" s="162">
        <f t="shared" si="2"/>
        <v>7.9</v>
      </c>
      <c r="I21" s="162">
        <f t="shared" si="2"/>
        <v>7.4</v>
      </c>
      <c r="J21" s="162">
        <f t="shared" si="2"/>
        <v>7.6</v>
      </c>
      <c r="K21" s="162">
        <f t="shared" si="2"/>
        <v>7.2</v>
      </c>
      <c r="L21" s="162">
        <f t="shared" si="2"/>
        <v>7.2</v>
      </c>
      <c r="M21" s="162">
        <f t="shared" si="2"/>
        <v>7.6999999999999993</v>
      </c>
      <c r="N21" s="162">
        <f t="shared" si="2"/>
        <v>7.9</v>
      </c>
      <c r="O21" s="162">
        <f t="shared" si="2"/>
        <v>6.6999999999999993</v>
      </c>
      <c r="P21" s="162">
        <f t="shared" si="2"/>
        <v>6.9</v>
      </c>
      <c r="Q21" s="162">
        <f t="shared" si="2"/>
        <v>6.9</v>
      </c>
      <c r="R21" s="162">
        <f t="shared" si="2"/>
        <v>7.5</v>
      </c>
      <c r="S21" s="162">
        <f t="shared" si="2"/>
        <v>7.6999999999999993</v>
      </c>
      <c r="T21" s="162">
        <f t="shared" si="2"/>
        <v>7.2562500000000005</v>
      </c>
    </row>
    <row r="22" spans="1:20" x14ac:dyDescent="0.25">
      <c r="B22" s="156"/>
      <c r="C22" s="156"/>
      <c r="D22" s="156"/>
      <c r="E22" s="156"/>
      <c r="F22" s="156"/>
      <c r="G22" s="156"/>
      <c r="H22" s="156"/>
      <c r="I22" s="156"/>
      <c r="J22" s="156"/>
      <c r="K22" s="156"/>
      <c r="L22" s="156"/>
      <c r="M22" s="156"/>
      <c r="N22" s="156"/>
      <c r="O22" s="156"/>
      <c r="P22" s="156"/>
      <c r="Q22" s="156"/>
      <c r="R22" s="156"/>
      <c r="S22" s="156"/>
      <c r="T22" s="156"/>
    </row>
    <row r="48" spans="1:1" s="191" customFormat="1" ht="33" customHeight="1" x14ac:dyDescent="0.25">
      <c r="A48" s="192" t="s">
        <v>226</v>
      </c>
    </row>
    <row r="49" spans="1:22" ht="15.75" thickBot="1" x14ac:dyDescent="0.3"/>
    <row r="50" spans="1:22" ht="15.75" thickBot="1" x14ac:dyDescent="0.3">
      <c r="A50" s="172" t="s">
        <v>204</v>
      </c>
      <c r="B50" s="173" t="s">
        <v>222</v>
      </c>
    </row>
    <row r="51" spans="1:22" ht="15.75" thickBot="1" x14ac:dyDescent="0.3"/>
    <row r="52" spans="1:22" ht="15.75" thickBot="1" x14ac:dyDescent="0.3">
      <c r="A52" s="179" t="s">
        <v>230</v>
      </c>
      <c r="B52" s="179" t="s">
        <v>201</v>
      </c>
      <c r="C52" s="180"/>
      <c r="D52" s="181"/>
      <c r="E52" s="181"/>
      <c r="F52" s="181"/>
      <c r="G52" s="181"/>
      <c r="H52" s="181"/>
      <c r="I52" s="181"/>
      <c r="J52" s="181"/>
      <c r="K52" s="181"/>
      <c r="L52" s="181"/>
      <c r="M52" s="181"/>
      <c r="N52" s="181"/>
      <c r="O52" s="181"/>
      <c r="P52" s="181"/>
      <c r="Q52" s="181"/>
      <c r="R52" s="181"/>
      <c r="S52" s="181"/>
      <c r="T52" s="181"/>
      <c r="U52" s="181"/>
      <c r="V52" s="173"/>
    </row>
    <row r="53" spans="1:22" ht="15.75" thickBot="1" x14ac:dyDescent="0.3">
      <c r="A53" s="179" t="s">
        <v>202</v>
      </c>
      <c r="B53" s="180" t="s">
        <v>101</v>
      </c>
      <c r="C53" s="181" t="s">
        <v>46</v>
      </c>
      <c r="D53" s="181" t="s">
        <v>47</v>
      </c>
      <c r="E53" s="181" t="s">
        <v>44</v>
      </c>
      <c r="F53" s="181" t="s">
        <v>45</v>
      </c>
      <c r="G53" s="181" t="s">
        <v>168</v>
      </c>
      <c r="H53" s="181" t="s">
        <v>140</v>
      </c>
      <c r="I53" s="181" t="s">
        <v>48</v>
      </c>
      <c r="J53" s="181" t="s">
        <v>51</v>
      </c>
      <c r="K53" s="181" t="s">
        <v>57</v>
      </c>
      <c r="L53" s="181" t="s">
        <v>58</v>
      </c>
      <c r="M53" s="181" t="s">
        <v>52</v>
      </c>
      <c r="N53" s="181" t="s">
        <v>53</v>
      </c>
      <c r="O53" s="181" t="s">
        <v>54</v>
      </c>
      <c r="P53" s="181" t="s">
        <v>59</v>
      </c>
      <c r="Q53" s="181" t="s">
        <v>170</v>
      </c>
      <c r="R53" s="181" t="s">
        <v>42</v>
      </c>
      <c r="S53" s="181" t="s">
        <v>43</v>
      </c>
      <c r="T53" s="181" t="s">
        <v>56</v>
      </c>
      <c r="U53" s="173" t="s">
        <v>55</v>
      </c>
      <c r="V53" s="186" t="s">
        <v>203</v>
      </c>
    </row>
    <row r="54" spans="1:22" x14ac:dyDescent="0.25">
      <c r="A54" s="182" t="s">
        <v>151</v>
      </c>
      <c r="B54" s="174"/>
      <c r="C54" s="175">
        <v>7.5</v>
      </c>
      <c r="D54" s="175">
        <v>7.6</v>
      </c>
      <c r="E54" s="175">
        <v>6.4</v>
      </c>
      <c r="F54" s="175">
        <v>7.4</v>
      </c>
      <c r="G54" s="175"/>
      <c r="H54" s="175">
        <v>4.8</v>
      </c>
      <c r="I54" s="175">
        <v>7.1</v>
      </c>
      <c r="J54" s="175">
        <v>7.3000000000000007</v>
      </c>
      <c r="K54" s="175">
        <v>6.6999999999999993</v>
      </c>
      <c r="L54" s="175">
        <v>7</v>
      </c>
      <c r="M54" s="175">
        <v>7</v>
      </c>
      <c r="N54" s="175">
        <v>7.2</v>
      </c>
      <c r="O54" s="175">
        <v>7.3000000000000007</v>
      </c>
      <c r="P54" s="175">
        <v>7</v>
      </c>
      <c r="Q54" s="175"/>
      <c r="R54" s="175">
        <v>7.2</v>
      </c>
      <c r="S54" s="175">
        <v>6.9</v>
      </c>
      <c r="T54" s="175">
        <v>3.5</v>
      </c>
      <c r="U54" s="175">
        <v>7.8</v>
      </c>
      <c r="V54" s="176">
        <v>6.6222222222222227</v>
      </c>
    </row>
    <row r="55" spans="1:22" x14ac:dyDescent="0.25">
      <c r="A55" s="183" t="s">
        <v>155</v>
      </c>
      <c r="B55" s="177"/>
      <c r="C55">
        <v>6.6</v>
      </c>
      <c r="D55">
        <v>6.4</v>
      </c>
      <c r="E55">
        <v>5.6</v>
      </c>
      <c r="F55">
        <v>6.6999999999999993</v>
      </c>
      <c r="H55">
        <v>6.6999999999999993</v>
      </c>
      <c r="I55">
        <v>7.6</v>
      </c>
      <c r="J55">
        <v>6.9</v>
      </c>
      <c r="K55">
        <v>5.8</v>
      </c>
      <c r="L55">
        <v>7</v>
      </c>
      <c r="M55">
        <v>7</v>
      </c>
      <c r="N55">
        <v>7</v>
      </c>
      <c r="O55">
        <v>7.3000000000000007</v>
      </c>
      <c r="P55">
        <v>5.2</v>
      </c>
      <c r="R55" t="e">
        <v>#DIV/0!</v>
      </c>
      <c r="S55">
        <v>6.15</v>
      </c>
      <c r="T55">
        <v>6.6</v>
      </c>
      <c r="V55" s="167">
        <v>6.5699999999999994</v>
      </c>
    </row>
    <row r="56" spans="1:22" x14ac:dyDescent="0.25">
      <c r="A56" s="183" t="s">
        <v>160</v>
      </c>
      <c r="B56" s="177"/>
      <c r="C56">
        <v>7.2</v>
      </c>
      <c r="D56">
        <v>6.3000000000000007</v>
      </c>
      <c r="E56">
        <v>6.3000000000000007</v>
      </c>
      <c r="F56">
        <v>6.4</v>
      </c>
      <c r="H56">
        <v>6.9</v>
      </c>
      <c r="I56">
        <v>7</v>
      </c>
      <c r="J56">
        <v>6.6999999999999993</v>
      </c>
      <c r="K56">
        <v>6.6999999999999993</v>
      </c>
      <c r="L56">
        <v>6.9</v>
      </c>
      <c r="M56">
        <v>7.2</v>
      </c>
      <c r="N56">
        <v>7.3000000000000007</v>
      </c>
      <c r="O56">
        <v>8.4</v>
      </c>
      <c r="P56">
        <v>5.4</v>
      </c>
      <c r="R56">
        <v>7</v>
      </c>
      <c r="S56">
        <v>6.4</v>
      </c>
      <c r="T56">
        <v>6.8</v>
      </c>
      <c r="V56" s="167">
        <v>6.8062500000000004</v>
      </c>
    </row>
    <row r="57" spans="1:22" x14ac:dyDescent="0.25">
      <c r="A57" s="183" t="s">
        <v>165</v>
      </c>
      <c r="B57" s="177">
        <v>6.6</v>
      </c>
      <c r="C57">
        <v>6.6999999999999993</v>
      </c>
      <c r="D57">
        <v>6.3000000000000007</v>
      </c>
      <c r="E57">
        <v>6.2</v>
      </c>
      <c r="F57">
        <v>6.5</v>
      </c>
      <c r="H57">
        <v>6.2</v>
      </c>
      <c r="I57">
        <v>7.5</v>
      </c>
      <c r="J57">
        <v>7.2</v>
      </c>
      <c r="K57">
        <v>6.3000000000000007</v>
      </c>
      <c r="L57">
        <v>7.4</v>
      </c>
      <c r="M57">
        <v>7.8999999999999995</v>
      </c>
      <c r="N57">
        <v>6.6</v>
      </c>
      <c r="O57">
        <v>7</v>
      </c>
      <c r="P57">
        <v>6</v>
      </c>
      <c r="R57">
        <v>6.9</v>
      </c>
      <c r="S57">
        <v>6.7</v>
      </c>
      <c r="T57">
        <v>6.3</v>
      </c>
      <c r="U57">
        <v>6.5</v>
      </c>
      <c r="V57" s="167">
        <v>6.7200000000000006</v>
      </c>
    </row>
    <row r="58" spans="1:22" x14ac:dyDescent="0.25">
      <c r="A58" s="183" t="s">
        <v>172</v>
      </c>
      <c r="B58" s="177"/>
      <c r="C58">
        <v>6.5</v>
      </c>
      <c r="D58">
        <v>6.2</v>
      </c>
      <c r="E58">
        <v>6</v>
      </c>
      <c r="F58">
        <v>6.2</v>
      </c>
      <c r="G58">
        <v>6.6</v>
      </c>
      <c r="H58">
        <v>7.5</v>
      </c>
      <c r="I58">
        <v>7.2</v>
      </c>
      <c r="J58">
        <v>7.2</v>
      </c>
      <c r="K58">
        <v>6.3000000000000007</v>
      </c>
      <c r="L58">
        <v>7.3000000000000007</v>
      </c>
      <c r="M58">
        <v>7.3000000000000007</v>
      </c>
      <c r="N58">
        <v>7.1</v>
      </c>
      <c r="O58">
        <v>7.3000000000000007</v>
      </c>
      <c r="P58">
        <v>6.6</v>
      </c>
      <c r="Q58" t="e">
        <v>#DIV/0!</v>
      </c>
      <c r="R58">
        <v>7</v>
      </c>
      <c r="S58">
        <v>6.2</v>
      </c>
      <c r="T58">
        <v>7.5</v>
      </c>
      <c r="V58" s="167">
        <v>6.8235294117647047</v>
      </c>
    </row>
    <row r="59" spans="1:22" x14ac:dyDescent="0.25">
      <c r="A59" s="183" t="s">
        <v>173</v>
      </c>
      <c r="B59" s="177">
        <v>7.3000000000000007</v>
      </c>
      <c r="C59">
        <v>6.1</v>
      </c>
      <c r="D59">
        <v>7</v>
      </c>
      <c r="E59">
        <v>6</v>
      </c>
      <c r="F59">
        <v>6.4</v>
      </c>
      <c r="G59">
        <v>6.6999999999999993</v>
      </c>
      <c r="H59">
        <v>6</v>
      </c>
      <c r="I59">
        <v>6.5</v>
      </c>
      <c r="J59">
        <v>6.6</v>
      </c>
      <c r="K59">
        <v>5.3000000000000007</v>
      </c>
      <c r="L59">
        <v>6.9</v>
      </c>
      <c r="M59">
        <v>6.2</v>
      </c>
      <c r="N59">
        <v>6.4</v>
      </c>
      <c r="O59">
        <v>6.2</v>
      </c>
      <c r="P59">
        <v>4.8</v>
      </c>
      <c r="Q59">
        <v>3.5</v>
      </c>
      <c r="R59">
        <v>6.2</v>
      </c>
      <c r="S59">
        <v>5.25</v>
      </c>
      <c r="T59">
        <v>6.2</v>
      </c>
      <c r="U59">
        <v>6</v>
      </c>
      <c r="V59" s="167">
        <v>6.0454545454545467</v>
      </c>
    </row>
    <row r="60" spans="1:22" x14ac:dyDescent="0.25">
      <c r="A60" s="183" t="s">
        <v>174</v>
      </c>
      <c r="B60" s="177">
        <v>6.9</v>
      </c>
      <c r="C60">
        <v>7.2</v>
      </c>
      <c r="D60">
        <v>6.8</v>
      </c>
      <c r="E60">
        <v>6.1</v>
      </c>
      <c r="F60">
        <v>6.6</v>
      </c>
      <c r="G60">
        <v>7</v>
      </c>
      <c r="H60">
        <v>6.4</v>
      </c>
      <c r="I60">
        <v>6.8</v>
      </c>
      <c r="J60">
        <v>6</v>
      </c>
      <c r="K60">
        <v>6</v>
      </c>
      <c r="L60">
        <v>6.5</v>
      </c>
      <c r="M60">
        <v>6.3</v>
      </c>
      <c r="N60">
        <v>6.4</v>
      </c>
      <c r="O60">
        <v>7</v>
      </c>
      <c r="P60">
        <v>3.55</v>
      </c>
      <c r="R60">
        <v>5.95</v>
      </c>
      <c r="S60">
        <v>5.95</v>
      </c>
      <c r="T60">
        <v>6.6</v>
      </c>
      <c r="U60">
        <v>6.6</v>
      </c>
      <c r="V60" s="167">
        <v>6.3119047619047608</v>
      </c>
    </row>
    <row r="61" spans="1:22" x14ac:dyDescent="0.25">
      <c r="A61" s="183" t="s">
        <v>175</v>
      </c>
      <c r="B61" s="177">
        <v>6.8</v>
      </c>
      <c r="C61">
        <v>7</v>
      </c>
      <c r="D61">
        <v>6.9</v>
      </c>
      <c r="E61">
        <v>6.4</v>
      </c>
      <c r="F61">
        <v>7</v>
      </c>
      <c r="G61">
        <v>6.4</v>
      </c>
      <c r="H61">
        <v>6</v>
      </c>
      <c r="J61">
        <v>6</v>
      </c>
      <c r="K61">
        <v>6.2</v>
      </c>
      <c r="L61">
        <v>7.1</v>
      </c>
      <c r="M61">
        <v>7</v>
      </c>
      <c r="N61">
        <v>7</v>
      </c>
      <c r="O61">
        <v>6</v>
      </c>
      <c r="P61">
        <v>4.6999999999999993</v>
      </c>
      <c r="R61">
        <v>6.05</v>
      </c>
      <c r="S61">
        <v>6.4</v>
      </c>
      <c r="T61">
        <v>6.1</v>
      </c>
      <c r="V61" s="167">
        <v>6.3947368421052628</v>
      </c>
    </row>
    <row r="62" spans="1:22" x14ac:dyDescent="0.25">
      <c r="A62" s="183" t="s">
        <v>176</v>
      </c>
      <c r="B62" s="177"/>
      <c r="C62">
        <v>7.3000000000000007</v>
      </c>
      <c r="D62">
        <v>6.8</v>
      </c>
      <c r="E62">
        <v>5.3000000000000007</v>
      </c>
      <c r="F62">
        <v>6.6</v>
      </c>
      <c r="G62">
        <v>7.1</v>
      </c>
      <c r="H62">
        <v>7.2</v>
      </c>
      <c r="I62">
        <v>7</v>
      </c>
      <c r="J62">
        <v>7</v>
      </c>
      <c r="K62">
        <v>5.8</v>
      </c>
      <c r="L62">
        <v>6.6</v>
      </c>
      <c r="M62">
        <v>7.1</v>
      </c>
      <c r="N62">
        <v>7.2</v>
      </c>
      <c r="O62">
        <v>6.1</v>
      </c>
      <c r="P62">
        <v>5</v>
      </c>
      <c r="R62">
        <v>6.6</v>
      </c>
      <c r="S62">
        <v>6.4</v>
      </c>
      <c r="T62">
        <v>6.6</v>
      </c>
      <c r="V62" s="167">
        <v>6.5705882352941174</v>
      </c>
    </row>
    <row r="63" spans="1:22" x14ac:dyDescent="0.25">
      <c r="A63" s="183" t="s">
        <v>189</v>
      </c>
      <c r="B63" s="177"/>
      <c r="C63">
        <v>7.4</v>
      </c>
      <c r="D63">
        <v>7</v>
      </c>
      <c r="F63">
        <v>6.5</v>
      </c>
      <c r="G63">
        <v>6.6999999999999993</v>
      </c>
      <c r="H63">
        <v>6.8</v>
      </c>
      <c r="I63">
        <v>7.1</v>
      </c>
      <c r="J63">
        <v>6.4</v>
      </c>
      <c r="K63">
        <v>5.9</v>
      </c>
      <c r="L63">
        <v>6.4</v>
      </c>
      <c r="M63">
        <v>6.4</v>
      </c>
      <c r="N63">
        <v>6.2</v>
      </c>
      <c r="O63">
        <v>6.4</v>
      </c>
      <c r="P63">
        <v>4.4000000000000004</v>
      </c>
      <c r="R63">
        <v>6</v>
      </c>
      <c r="S63">
        <v>6.4</v>
      </c>
      <c r="T63">
        <v>6.8</v>
      </c>
      <c r="V63" s="167">
        <v>6.4250000000000007</v>
      </c>
    </row>
    <row r="64" spans="1:22" x14ac:dyDescent="0.25">
      <c r="A64" s="183" t="s">
        <v>217</v>
      </c>
      <c r="B64" s="177">
        <v>7.4</v>
      </c>
      <c r="C64">
        <v>7.2</v>
      </c>
      <c r="D64">
        <v>6.7799999999999994</v>
      </c>
      <c r="E64">
        <v>6.1</v>
      </c>
      <c r="F64">
        <v>7.2</v>
      </c>
      <c r="G64">
        <v>6.3000000000000007</v>
      </c>
      <c r="H64">
        <v>6.55</v>
      </c>
      <c r="I64">
        <v>7.4</v>
      </c>
      <c r="J64">
        <v>7.2</v>
      </c>
      <c r="K64">
        <v>6.25</v>
      </c>
      <c r="L64">
        <v>6.95</v>
      </c>
      <c r="M64">
        <v>6.8</v>
      </c>
      <c r="N64">
        <v>6.9</v>
      </c>
      <c r="O64">
        <v>8</v>
      </c>
      <c r="P64">
        <v>6.6</v>
      </c>
      <c r="R64">
        <v>6.15</v>
      </c>
      <c r="S64">
        <v>5.8</v>
      </c>
      <c r="T64">
        <v>6.5</v>
      </c>
      <c r="U64">
        <v>6.6999999999999993</v>
      </c>
      <c r="V64" s="167">
        <v>6.7014285714285693</v>
      </c>
    </row>
    <row r="65" spans="1:22" ht="15.75" thickBot="1" x14ac:dyDescent="0.3">
      <c r="A65" s="184" t="s">
        <v>210</v>
      </c>
      <c r="B65" s="177"/>
      <c r="C65">
        <v>7.8</v>
      </c>
      <c r="D65">
        <v>5.8</v>
      </c>
      <c r="E65">
        <v>6.2</v>
      </c>
      <c r="F65">
        <v>7.2</v>
      </c>
      <c r="G65">
        <v>7.1</v>
      </c>
      <c r="H65">
        <v>7.4</v>
      </c>
      <c r="I65">
        <v>7.6999999999999993</v>
      </c>
      <c r="J65">
        <v>7.2</v>
      </c>
      <c r="K65">
        <v>6.9</v>
      </c>
      <c r="L65">
        <v>7.6999999999999993</v>
      </c>
      <c r="M65">
        <v>7.6</v>
      </c>
      <c r="N65">
        <v>7.6</v>
      </c>
      <c r="O65">
        <v>7.8</v>
      </c>
      <c r="P65">
        <v>6.6</v>
      </c>
      <c r="R65">
        <v>7.3000000000000007</v>
      </c>
      <c r="S65">
        <v>7.2</v>
      </c>
      <c r="T65">
        <v>7.6</v>
      </c>
      <c r="V65" s="167">
        <v>7.2176470588235278</v>
      </c>
    </row>
    <row r="66" spans="1:22" ht="15.75" thickBot="1" x14ac:dyDescent="0.3">
      <c r="A66" s="185" t="s">
        <v>203</v>
      </c>
      <c r="B66" s="178">
        <v>7</v>
      </c>
      <c r="C66" s="168">
        <v>7.0416666666666679</v>
      </c>
      <c r="D66" s="168">
        <v>6.6566666666666663</v>
      </c>
      <c r="E66" s="168">
        <v>6.0545454545454538</v>
      </c>
      <c r="F66" s="168">
        <v>6.7250000000000014</v>
      </c>
      <c r="G66" s="168">
        <v>6.7374999999999998</v>
      </c>
      <c r="H66" s="168">
        <v>6.5375000000000005</v>
      </c>
      <c r="I66" s="168">
        <v>7.1727272727272728</v>
      </c>
      <c r="J66" s="168">
        <v>6.8083333333333336</v>
      </c>
      <c r="K66" s="168">
        <v>6.1791666666666671</v>
      </c>
      <c r="L66" s="168">
        <v>6.979166666666667</v>
      </c>
      <c r="M66" s="168">
        <v>6.9833333333333334</v>
      </c>
      <c r="N66" s="168">
        <v>6.9083333333333341</v>
      </c>
      <c r="O66" s="168">
        <v>7.0666666666666664</v>
      </c>
      <c r="P66" s="168">
        <v>5.4874999999999998</v>
      </c>
      <c r="Q66" s="168">
        <v>3.5</v>
      </c>
      <c r="R66" s="168">
        <v>6.4749999999999988</v>
      </c>
      <c r="S66" s="168">
        <v>6.2264705882352942</v>
      </c>
      <c r="T66" s="168">
        <v>6.2000000000000011</v>
      </c>
      <c r="U66" s="168">
        <v>6.7199999999999989</v>
      </c>
      <c r="V66" s="169">
        <v>6.5846118721461186</v>
      </c>
    </row>
    <row r="67" spans="1:22" ht="15.75" thickBot="1" x14ac:dyDescent="0.3">
      <c r="A67" s="159"/>
      <c r="V67" s="167"/>
    </row>
    <row r="68" spans="1:22" x14ac:dyDescent="0.25">
      <c r="A68" s="164"/>
      <c r="B68" s="157" t="s">
        <v>101</v>
      </c>
      <c r="C68" s="157" t="s">
        <v>46</v>
      </c>
      <c r="D68" s="157" t="s">
        <v>47</v>
      </c>
      <c r="E68" s="157" t="s">
        <v>44</v>
      </c>
      <c r="F68" s="157" t="s">
        <v>45</v>
      </c>
      <c r="G68" s="157" t="s">
        <v>168</v>
      </c>
      <c r="H68" s="157" t="s">
        <v>140</v>
      </c>
      <c r="I68" s="157" t="s">
        <v>48</v>
      </c>
      <c r="J68" s="157" t="s">
        <v>51</v>
      </c>
      <c r="K68" s="157" t="s">
        <v>57</v>
      </c>
      <c r="L68" s="157" t="s">
        <v>58</v>
      </c>
      <c r="M68" s="157" t="s">
        <v>100</v>
      </c>
      <c r="N68" s="157" t="s">
        <v>52</v>
      </c>
      <c r="O68" s="157" t="s">
        <v>53</v>
      </c>
      <c r="P68" s="157" t="s">
        <v>54</v>
      </c>
      <c r="Q68" s="157" t="s">
        <v>59</v>
      </c>
      <c r="R68" s="157" t="s">
        <v>42</v>
      </c>
      <c r="S68" s="157" t="s">
        <v>43</v>
      </c>
      <c r="T68" s="157" t="s">
        <v>56</v>
      </c>
      <c r="U68" s="157" t="s">
        <v>55</v>
      </c>
      <c r="V68" s="158" t="s">
        <v>203</v>
      </c>
    </row>
    <row r="69" spans="1:22" x14ac:dyDescent="0.25">
      <c r="A69" s="165" t="s">
        <v>223</v>
      </c>
      <c r="B69" s="160">
        <f>AVERAGE(B$54:B$65)</f>
        <v>7</v>
      </c>
      <c r="C69" s="160">
        <f t="shared" ref="C69:V69" si="3">AVERAGE(C$54:C$65)</f>
        <v>7.0416666666666679</v>
      </c>
      <c r="D69" s="160">
        <f t="shared" si="3"/>
        <v>6.6566666666666663</v>
      </c>
      <c r="E69" s="160">
        <f t="shared" si="3"/>
        <v>6.0545454545454538</v>
      </c>
      <c r="F69" s="160">
        <f t="shared" si="3"/>
        <v>6.7250000000000014</v>
      </c>
      <c r="G69" s="160">
        <f t="shared" si="3"/>
        <v>6.7374999999999998</v>
      </c>
      <c r="H69" s="160">
        <f t="shared" si="3"/>
        <v>6.5375000000000005</v>
      </c>
      <c r="I69" s="160">
        <f t="shared" si="3"/>
        <v>7.1727272727272728</v>
      </c>
      <c r="J69" s="160">
        <f t="shared" si="3"/>
        <v>6.8083333333333336</v>
      </c>
      <c r="K69" s="160">
        <f t="shared" si="3"/>
        <v>6.1791666666666671</v>
      </c>
      <c r="L69" s="160">
        <f t="shared" si="3"/>
        <v>6.979166666666667</v>
      </c>
      <c r="M69" s="160">
        <f t="shared" si="3"/>
        <v>6.9833333333333334</v>
      </c>
      <c r="N69" s="160">
        <f t="shared" si="3"/>
        <v>6.9083333333333341</v>
      </c>
      <c r="O69" s="160">
        <f t="shared" si="3"/>
        <v>7.0666666666666664</v>
      </c>
      <c r="P69" s="160">
        <f t="shared" si="3"/>
        <v>5.4874999999999998</v>
      </c>
      <c r="Q69" s="160" t="e">
        <f t="shared" si="3"/>
        <v>#DIV/0!</v>
      </c>
      <c r="R69" s="160" t="e">
        <f t="shared" si="3"/>
        <v>#DIV/0!</v>
      </c>
      <c r="S69" s="160">
        <f t="shared" si="3"/>
        <v>6.3125</v>
      </c>
      <c r="T69" s="160">
        <f t="shared" si="3"/>
        <v>6.4249999999999998</v>
      </c>
      <c r="U69" s="160">
        <f t="shared" si="3"/>
        <v>6.7199999999999989</v>
      </c>
      <c r="V69" s="160">
        <f t="shared" si="3"/>
        <v>6.600730137416476</v>
      </c>
    </row>
    <row r="70" spans="1:22" x14ac:dyDescent="0.25">
      <c r="A70" s="165" t="s">
        <v>162</v>
      </c>
      <c r="B70" s="160">
        <f>MIN(B$54:B$65)</f>
        <v>6.6</v>
      </c>
      <c r="C70" s="160">
        <f t="shared" ref="C70:V70" si="4">MIN(C$54:C$65)</f>
        <v>6.1</v>
      </c>
      <c r="D70" s="160">
        <f t="shared" si="4"/>
        <v>5.8</v>
      </c>
      <c r="E70" s="160">
        <f t="shared" si="4"/>
        <v>5.3000000000000007</v>
      </c>
      <c r="F70" s="160">
        <f t="shared" si="4"/>
        <v>6.2</v>
      </c>
      <c r="G70" s="160">
        <f t="shared" si="4"/>
        <v>6.3000000000000007</v>
      </c>
      <c r="H70" s="160">
        <f t="shared" si="4"/>
        <v>4.8</v>
      </c>
      <c r="I70" s="160">
        <f t="shared" si="4"/>
        <v>6.5</v>
      </c>
      <c r="J70" s="160">
        <f t="shared" si="4"/>
        <v>6</v>
      </c>
      <c r="K70" s="160">
        <f t="shared" si="4"/>
        <v>5.3000000000000007</v>
      </c>
      <c r="L70" s="160">
        <f t="shared" si="4"/>
        <v>6.4</v>
      </c>
      <c r="M70" s="160">
        <f t="shared" si="4"/>
        <v>6.2</v>
      </c>
      <c r="N70" s="160">
        <f t="shared" si="4"/>
        <v>6.2</v>
      </c>
      <c r="O70" s="160">
        <f t="shared" si="4"/>
        <v>6</v>
      </c>
      <c r="P70" s="160">
        <f t="shared" si="4"/>
        <v>3.55</v>
      </c>
      <c r="Q70" s="160" t="e">
        <f t="shared" si="4"/>
        <v>#DIV/0!</v>
      </c>
      <c r="R70" s="160" t="e">
        <f t="shared" si="4"/>
        <v>#DIV/0!</v>
      </c>
      <c r="S70" s="160">
        <f t="shared" si="4"/>
        <v>5.25</v>
      </c>
      <c r="T70" s="160">
        <f t="shared" si="4"/>
        <v>3.5</v>
      </c>
      <c r="U70" s="160">
        <f t="shared" si="4"/>
        <v>6</v>
      </c>
      <c r="V70" s="160">
        <f t="shared" si="4"/>
        <v>6.0454545454545467</v>
      </c>
    </row>
    <row r="71" spans="1:22" ht="15.75" thickBot="1" x14ac:dyDescent="0.3">
      <c r="A71" s="166" t="s">
        <v>161</v>
      </c>
      <c r="B71" s="162">
        <f>MAX(B$54:B$65)</f>
        <v>7.4</v>
      </c>
      <c r="C71" s="162">
        <f t="shared" ref="C71:V71" si="5">MAX(C$54:C$65)</f>
        <v>7.8</v>
      </c>
      <c r="D71" s="162">
        <f t="shared" si="5"/>
        <v>7.6</v>
      </c>
      <c r="E71" s="162">
        <f t="shared" si="5"/>
        <v>6.4</v>
      </c>
      <c r="F71" s="162">
        <f t="shared" si="5"/>
        <v>7.4</v>
      </c>
      <c r="G71" s="162">
        <f t="shared" si="5"/>
        <v>7.1</v>
      </c>
      <c r="H71" s="162">
        <f t="shared" si="5"/>
        <v>7.5</v>
      </c>
      <c r="I71" s="162">
        <f t="shared" si="5"/>
        <v>7.6999999999999993</v>
      </c>
      <c r="J71" s="162">
        <f t="shared" si="5"/>
        <v>7.3000000000000007</v>
      </c>
      <c r="K71" s="162">
        <f t="shared" si="5"/>
        <v>6.9</v>
      </c>
      <c r="L71" s="162">
        <f t="shared" si="5"/>
        <v>7.6999999999999993</v>
      </c>
      <c r="M71" s="162">
        <f t="shared" si="5"/>
        <v>7.8999999999999995</v>
      </c>
      <c r="N71" s="162">
        <f t="shared" si="5"/>
        <v>7.6</v>
      </c>
      <c r="O71" s="162">
        <f t="shared" si="5"/>
        <v>8.4</v>
      </c>
      <c r="P71" s="162">
        <f t="shared" si="5"/>
        <v>7</v>
      </c>
      <c r="Q71" s="162" t="e">
        <f t="shared" si="5"/>
        <v>#DIV/0!</v>
      </c>
      <c r="R71" s="162" t="e">
        <f t="shared" si="5"/>
        <v>#DIV/0!</v>
      </c>
      <c r="S71" s="162">
        <f t="shared" si="5"/>
        <v>7.2</v>
      </c>
      <c r="T71" s="162">
        <f t="shared" si="5"/>
        <v>7.6</v>
      </c>
      <c r="U71" s="162">
        <f t="shared" si="5"/>
        <v>7.8</v>
      </c>
      <c r="V71" s="162">
        <f t="shared" si="5"/>
        <v>7.2176470588235278</v>
      </c>
    </row>
    <row r="72" spans="1:22" x14ac:dyDescent="0.25">
      <c r="B72" s="156"/>
      <c r="C72" s="156"/>
      <c r="D72" s="156"/>
      <c r="E72" s="156"/>
      <c r="F72" s="156"/>
      <c r="G72" s="156"/>
      <c r="H72" s="156"/>
      <c r="I72" s="156"/>
      <c r="J72" s="156"/>
      <c r="K72" s="156"/>
      <c r="L72" s="156"/>
      <c r="M72" s="156"/>
      <c r="N72" s="156"/>
      <c r="O72" s="156"/>
      <c r="P72" s="156"/>
      <c r="Q72" s="156"/>
      <c r="R72" s="156"/>
      <c r="S72" s="156"/>
      <c r="T72" s="156"/>
    </row>
    <row r="96" spans="1:1" s="191" customFormat="1" ht="33" customHeight="1" x14ac:dyDescent="0.25">
      <c r="A96" s="192" t="s">
        <v>227</v>
      </c>
    </row>
    <row r="97" spans="1:15" ht="15.75" thickBot="1" x14ac:dyDescent="0.3"/>
    <row r="98" spans="1:15" ht="15.75" thickBot="1" x14ac:dyDescent="0.3">
      <c r="A98" s="172" t="s">
        <v>204</v>
      </c>
      <c r="B98" s="173" t="s">
        <v>224</v>
      </c>
    </row>
    <row r="99" spans="1:15" ht="15.75" thickBot="1" x14ac:dyDescent="0.3"/>
    <row r="100" spans="1:15" ht="15.75" thickBot="1" x14ac:dyDescent="0.3">
      <c r="A100" s="179" t="s">
        <v>230</v>
      </c>
      <c r="B100" s="179" t="s">
        <v>201</v>
      </c>
      <c r="C100" s="180"/>
      <c r="D100" s="181"/>
      <c r="E100" s="181"/>
      <c r="F100" s="181"/>
      <c r="G100" s="181"/>
      <c r="H100" s="181"/>
      <c r="I100" s="181"/>
      <c r="J100" s="181"/>
      <c r="K100" s="181"/>
      <c r="L100" s="181"/>
      <c r="M100" s="181"/>
      <c r="N100" s="181"/>
      <c r="O100" s="173"/>
    </row>
    <row r="101" spans="1:15" ht="15.75" thickBot="1" x14ac:dyDescent="0.3">
      <c r="A101" s="179" t="s">
        <v>202</v>
      </c>
      <c r="B101" s="180" t="s">
        <v>47</v>
      </c>
      <c r="C101" s="181" t="s">
        <v>45</v>
      </c>
      <c r="D101" s="181" t="s">
        <v>140</v>
      </c>
      <c r="E101" s="181" t="s">
        <v>141</v>
      </c>
      <c r="F101" s="181" t="s">
        <v>194</v>
      </c>
      <c r="G101" s="181" t="s">
        <v>51</v>
      </c>
      <c r="H101" s="181" t="s">
        <v>58</v>
      </c>
      <c r="I101" s="181" t="s">
        <v>205</v>
      </c>
      <c r="J101" s="181" t="s">
        <v>53</v>
      </c>
      <c r="K101" s="181" t="s">
        <v>59</v>
      </c>
      <c r="L101" s="181" t="s">
        <v>42</v>
      </c>
      <c r="M101" s="181" t="s">
        <v>43</v>
      </c>
      <c r="N101" s="173" t="s">
        <v>56</v>
      </c>
      <c r="O101" s="186" t="s">
        <v>203</v>
      </c>
    </row>
    <row r="102" spans="1:15" x14ac:dyDescent="0.25">
      <c r="A102" s="182" t="s">
        <v>211</v>
      </c>
      <c r="B102" s="174">
        <v>6.6999999999999993</v>
      </c>
      <c r="C102" s="175">
        <v>7.2</v>
      </c>
      <c r="D102" s="175"/>
      <c r="E102" s="175"/>
      <c r="F102" s="175">
        <v>1.2</v>
      </c>
      <c r="G102" s="175">
        <v>6.6</v>
      </c>
      <c r="H102" s="175">
        <v>7.8</v>
      </c>
      <c r="I102" s="175"/>
      <c r="J102" s="175">
        <v>7.6</v>
      </c>
      <c r="K102" s="175">
        <v>4.2</v>
      </c>
      <c r="L102" s="175">
        <v>6.9</v>
      </c>
      <c r="M102" s="175">
        <v>7</v>
      </c>
      <c r="N102" s="175">
        <v>7.2</v>
      </c>
      <c r="O102" s="176">
        <v>6.24</v>
      </c>
    </row>
    <row r="103" spans="1:15" x14ac:dyDescent="0.25">
      <c r="A103" s="183" t="s">
        <v>212</v>
      </c>
      <c r="B103" s="177">
        <v>7.2</v>
      </c>
      <c r="C103">
        <v>7.2</v>
      </c>
      <c r="E103">
        <v>7</v>
      </c>
      <c r="F103">
        <v>0.8</v>
      </c>
      <c r="G103">
        <v>7.6</v>
      </c>
      <c r="H103">
        <v>7.6</v>
      </c>
      <c r="J103">
        <v>7.6</v>
      </c>
      <c r="K103">
        <v>5</v>
      </c>
      <c r="L103">
        <v>7</v>
      </c>
      <c r="M103">
        <v>6.3000000000000007</v>
      </c>
      <c r="O103" s="167">
        <v>6.33</v>
      </c>
    </row>
    <row r="104" spans="1:15" x14ac:dyDescent="0.25">
      <c r="A104" s="183" t="s">
        <v>215</v>
      </c>
      <c r="B104" s="177">
        <v>6.6</v>
      </c>
      <c r="C104">
        <v>7.2</v>
      </c>
      <c r="D104" t="e">
        <v>#DIV/0!</v>
      </c>
      <c r="E104">
        <v>6</v>
      </c>
      <c r="F104">
        <v>1.6</v>
      </c>
      <c r="G104">
        <v>7.1</v>
      </c>
      <c r="H104">
        <v>7</v>
      </c>
      <c r="J104">
        <v>7.2</v>
      </c>
      <c r="K104">
        <v>5.6</v>
      </c>
      <c r="L104">
        <v>6.1</v>
      </c>
      <c r="M104">
        <v>5.6999999999999993</v>
      </c>
      <c r="O104" s="167">
        <v>6.0100000000000007</v>
      </c>
    </row>
    <row r="105" spans="1:15" x14ac:dyDescent="0.25">
      <c r="A105" s="183" t="s">
        <v>208</v>
      </c>
      <c r="B105" s="177">
        <v>7.4</v>
      </c>
      <c r="C105">
        <v>7.4</v>
      </c>
      <c r="E105">
        <v>6.4</v>
      </c>
      <c r="F105">
        <v>1</v>
      </c>
      <c r="G105">
        <v>7.2</v>
      </c>
      <c r="H105">
        <v>7.5</v>
      </c>
      <c r="J105">
        <v>7.6</v>
      </c>
      <c r="K105">
        <v>7</v>
      </c>
      <c r="L105">
        <v>7.2</v>
      </c>
      <c r="M105">
        <v>7</v>
      </c>
      <c r="O105" s="167">
        <v>6.5700000000000021</v>
      </c>
    </row>
    <row r="106" spans="1:15" x14ac:dyDescent="0.25">
      <c r="A106" s="183" t="s">
        <v>216</v>
      </c>
      <c r="B106" s="177">
        <v>6.8</v>
      </c>
      <c r="C106">
        <v>7.1</v>
      </c>
      <c r="F106" t="e">
        <v>#DIV/0!</v>
      </c>
      <c r="G106">
        <v>7</v>
      </c>
      <c r="H106">
        <v>6.6999999999999993</v>
      </c>
      <c r="J106">
        <v>6.5</v>
      </c>
      <c r="K106">
        <v>6.6</v>
      </c>
      <c r="L106">
        <v>7.3000000000000007</v>
      </c>
      <c r="M106">
        <v>7.2</v>
      </c>
      <c r="N106">
        <v>7</v>
      </c>
      <c r="O106" s="167">
        <v>6.9111111111111114</v>
      </c>
    </row>
    <row r="107" spans="1:15" x14ac:dyDescent="0.25">
      <c r="A107" s="183" t="s">
        <v>214</v>
      </c>
      <c r="B107" s="177">
        <v>6.6999999999999993</v>
      </c>
      <c r="C107">
        <v>7.5</v>
      </c>
      <c r="F107">
        <v>0</v>
      </c>
      <c r="G107">
        <v>6.6999999999999993</v>
      </c>
      <c r="H107">
        <v>6.6</v>
      </c>
      <c r="J107">
        <v>6.4</v>
      </c>
      <c r="K107">
        <v>5</v>
      </c>
      <c r="L107">
        <v>7.3000000000000007</v>
      </c>
      <c r="M107">
        <v>6.4</v>
      </c>
      <c r="N107">
        <v>6.4</v>
      </c>
      <c r="O107" s="167">
        <v>5.9</v>
      </c>
    </row>
    <row r="108" spans="1:15" x14ac:dyDescent="0.25">
      <c r="A108" s="183" t="s">
        <v>213</v>
      </c>
      <c r="B108" s="177">
        <v>6.6</v>
      </c>
      <c r="C108">
        <v>7.1</v>
      </c>
      <c r="E108">
        <v>6.8</v>
      </c>
      <c r="F108">
        <v>0</v>
      </c>
      <c r="G108">
        <v>6.4</v>
      </c>
      <c r="H108">
        <v>7.2</v>
      </c>
      <c r="J108">
        <v>6.3000000000000007</v>
      </c>
      <c r="K108">
        <v>3</v>
      </c>
      <c r="L108">
        <v>6.1</v>
      </c>
      <c r="M108">
        <v>6.2</v>
      </c>
      <c r="O108" s="167">
        <v>5.5700000000000012</v>
      </c>
    </row>
    <row r="109" spans="1:15" x14ac:dyDescent="0.25">
      <c r="A109" s="183" t="s">
        <v>209</v>
      </c>
      <c r="B109" s="177">
        <v>7</v>
      </c>
      <c r="C109">
        <v>7.2</v>
      </c>
      <c r="E109">
        <v>6.6</v>
      </c>
      <c r="G109">
        <v>6</v>
      </c>
      <c r="H109">
        <v>6.1</v>
      </c>
      <c r="J109">
        <v>6.4</v>
      </c>
      <c r="K109">
        <v>6.1</v>
      </c>
      <c r="L109">
        <v>6</v>
      </c>
      <c r="M109">
        <v>6.1</v>
      </c>
      <c r="O109" s="167">
        <v>6.3888888888888893</v>
      </c>
    </row>
    <row r="110" spans="1:15" x14ac:dyDescent="0.25">
      <c r="A110" s="183" t="s">
        <v>220</v>
      </c>
      <c r="B110" s="177">
        <v>7.1</v>
      </c>
      <c r="C110">
        <v>6.9</v>
      </c>
      <c r="F110">
        <v>0</v>
      </c>
      <c r="G110">
        <v>6.4</v>
      </c>
      <c r="H110">
        <v>8.3000000000000007</v>
      </c>
      <c r="J110">
        <v>6.3000000000000007</v>
      </c>
      <c r="K110">
        <v>5.8</v>
      </c>
      <c r="L110">
        <v>6.2</v>
      </c>
      <c r="M110">
        <v>6.4</v>
      </c>
      <c r="N110">
        <v>6.6</v>
      </c>
      <c r="O110" s="167">
        <v>6.209090909090909</v>
      </c>
    </row>
    <row r="111" spans="1:15" x14ac:dyDescent="0.25">
      <c r="A111" s="183" t="s">
        <v>219</v>
      </c>
      <c r="B111" s="177">
        <v>7</v>
      </c>
      <c r="C111">
        <v>7.5</v>
      </c>
      <c r="F111">
        <v>0.1</v>
      </c>
      <c r="G111">
        <v>7.2</v>
      </c>
      <c r="H111">
        <v>9.3500000000000014</v>
      </c>
      <c r="J111">
        <v>7.4</v>
      </c>
      <c r="K111">
        <v>6.4</v>
      </c>
      <c r="L111">
        <v>7.1</v>
      </c>
      <c r="M111">
        <v>6.9</v>
      </c>
      <c r="N111">
        <v>7.3000000000000007</v>
      </c>
      <c r="O111" s="167">
        <v>6.625</v>
      </c>
    </row>
    <row r="112" spans="1:15" ht="15.75" thickBot="1" x14ac:dyDescent="0.3">
      <c r="A112" s="184" t="s">
        <v>218</v>
      </c>
      <c r="B112" s="177">
        <v>7</v>
      </c>
      <c r="C112">
        <v>7.2</v>
      </c>
      <c r="F112">
        <v>0.7</v>
      </c>
      <c r="G112">
        <v>6.5</v>
      </c>
      <c r="H112">
        <v>8.6</v>
      </c>
      <c r="I112">
        <v>0</v>
      </c>
      <c r="J112">
        <v>7.4</v>
      </c>
      <c r="K112">
        <v>1.2</v>
      </c>
      <c r="L112">
        <v>6.6999999999999993</v>
      </c>
      <c r="M112">
        <v>7</v>
      </c>
      <c r="N112">
        <v>6.8</v>
      </c>
      <c r="O112" s="167">
        <v>5.3727272727272721</v>
      </c>
    </row>
    <row r="113" spans="1:22" ht="15.75" thickBot="1" x14ac:dyDescent="0.3">
      <c r="A113" s="159" t="s">
        <v>245</v>
      </c>
      <c r="B113" s="177">
        <v>7</v>
      </c>
      <c r="C113">
        <v>7.4</v>
      </c>
      <c r="F113">
        <v>0</v>
      </c>
      <c r="G113">
        <v>7.1</v>
      </c>
      <c r="H113">
        <v>8.4</v>
      </c>
      <c r="I113">
        <v>0</v>
      </c>
      <c r="J113">
        <v>7.4</v>
      </c>
      <c r="K113">
        <v>4.0999999999999996</v>
      </c>
      <c r="L113">
        <v>7</v>
      </c>
      <c r="M113">
        <v>7.2</v>
      </c>
      <c r="N113">
        <v>7.2</v>
      </c>
      <c r="O113" s="167">
        <v>5.7090909090909099</v>
      </c>
    </row>
    <row r="114" spans="1:22" ht="15.75" thickBot="1" x14ac:dyDescent="0.3">
      <c r="A114" s="185" t="s">
        <v>203</v>
      </c>
      <c r="B114" s="178">
        <v>6.9249999999999998</v>
      </c>
      <c r="C114" s="168">
        <v>7.241666666666668</v>
      </c>
      <c r="D114" s="168" t="e">
        <v>#DIV/0!</v>
      </c>
      <c r="E114" s="168">
        <v>6.56</v>
      </c>
      <c r="F114" s="168">
        <v>0.53999999999999992</v>
      </c>
      <c r="G114" s="168">
        <v>6.8166666666666664</v>
      </c>
      <c r="H114" s="168">
        <v>7.6499999999999995</v>
      </c>
      <c r="I114" s="168">
        <v>0</v>
      </c>
      <c r="J114" s="168">
        <v>7.0083333333333355</v>
      </c>
      <c r="K114" s="168">
        <v>5</v>
      </c>
      <c r="L114" s="168">
        <v>6.7416666666666671</v>
      </c>
      <c r="M114" s="168">
        <v>6.6166666666666671</v>
      </c>
      <c r="N114" s="168">
        <v>6.9285714285714288</v>
      </c>
      <c r="O114" s="169">
        <v>6.1351239669421487</v>
      </c>
    </row>
    <row r="115" spans="1:22" ht="15.75" thickBot="1" x14ac:dyDescent="0.3">
      <c r="V115" s="167"/>
    </row>
    <row r="116" spans="1:22" x14ac:dyDescent="0.25">
      <c r="A116" s="164"/>
      <c r="B116" s="170" t="s">
        <v>47</v>
      </c>
      <c r="C116" s="170" t="s">
        <v>45</v>
      </c>
      <c r="D116" s="170" t="s">
        <v>140</v>
      </c>
      <c r="E116" s="170" t="s">
        <v>141</v>
      </c>
      <c r="F116" s="170" t="s">
        <v>194</v>
      </c>
      <c r="G116" s="170" t="s">
        <v>51</v>
      </c>
      <c r="H116" s="170" t="s">
        <v>58</v>
      </c>
      <c r="I116" s="170" t="s">
        <v>205</v>
      </c>
      <c r="J116" s="170" t="s">
        <v>53</v>
      </c>
      <c r="K116" s="170" t="s">
        <v>59</v>
      </c>
      <c r="L116" s="170" t="s">
        <v>42</v>
      </c>
      <c r="M116" s="170" t="s">
        <v>43</v>
      </c>
      <c r="N116" s="170" t="s">
        <v>56</v>
      </c>
      <c r="O116" s="171" t="s">
        <v>203</v>
      </c>
    </row>
    <row r="117" spans="1:22" x14ac:dyDescent="0.25">
      <c r="A117" s="165" t="s">
        <v>223</v>
      </c>
      <c r="B117" s="160">
        <f>AVERAGE(B$102:B$112)</f>
        <v>6.918181818181818</v>
      </c>
      <c r="C117" s="160">
        <f t="shared" ref="C117:O117" si="6">AVERAGE(C$102:C$112)</f>
        <v>7.2272727272727284</v>
      </c>
      <c r="D117" s="160" t="e">
        <f t="shared" si="6"/>
        <v>#DIV/0!</v>
      </c>
      <c r="E117" s="160">
        <f t="shared" si="6"/>
        <v>6.56</v>
      </c>
      <c r="F117" s="160" t="e">
        <f t="shared" si="6"/>
        <v>#DIV/0!</v>
      </c>
      <c r="G117" s="160">
        <f t="shared" si="6"/>
        <v>6.790909090909091</v>
      </c>
      <c r="H117" s="160">
        <f t="shared" si="6"/>
        <v>7.5227272727272725</v>
      </c>
      <c r="I117" s="160">
        <f t="shared" si="6"/>
        <v>0</v>
      </c>
      <c r="J117" s="160">
        <f t="shared" si="6"/>
        <v>6.9727272727272744</v>
      </c>
      <c r="K117" s="160">
        <f t="shared" si="6"/>
        <v>5.081818181818182</v>
      </c>
      <c r="L117" s="160">
        <f t="shared" si="6"/>
        <v>6.7181818181818187</v>
      </c>
      <c r="M117" s="160">
        <f t="shared" si="6"/>
        <v>6.5636363636363635</v>
      </c>
      <c r="N117" s="160">
        <f t="shared" si="6"/>
        <v>6.8833333333333329</v>
      </c>
      <c r="O117" s="160">
        <f t="shared" si="6"/>
        <v>6.193347107438016</v>
      </c>
    </row>
    <row r="118" spans="1:22" x14ac:dyDescent="0.25">
      <c r="A118" s="165" t="s">
        <v>162</v>
      </c>
      <c r="B118" s="160">
        <f>MIN(B$102:B$112)</f>
        <v>6.6</v>
      </c>
      <c r="C118" s="160">
        <f t="shared" ref="C118:O118" si="7">MIN(C$102:C$112)</f>
        <v>6.9</v>
      </c>
      <c r="D118" s="160" t="e">
        <f t="shared" si="7"/>
        <v>#DIV/0!</v>
      </c>
      <c r="E118" s="160">
        <f t="shared" si="7"/>
        <v>6</v>
      </c>
      <c r="F118" s="160" t="e">
        <f t="shared" si="7"/>
        <v>#DIV/0!</v>
      </c>
      <c r="G118" s="160">
        <f t="shared" si="7"/>
        <v>6</v>
      </c>
      <c r="H118" s="160">
        <f t="shared" si="7"/>
        <v>6.1</v>
      </c>
      <c r="I118" s="160">
        <f t="shared" si="7"/>
        <v>0</v>
      </c>
      <c r="J118" s="160">
        <f t="shared" si="7"/>
        <v>6.3000000000000007</v>
      </c>
      <c r="K118" s="160">
        <f t="shared" si="7"/>
        <v>1.2</v>
      </c>
      <c r="L118" s="160">
        <f t="shared" si="7"/>
        <v>6</v>
      </c>
      <c r="M118" s="160">
        <f t="shared" si="7"/>
        <v>5.6999999999999993</v>
      </c>
      <c r="N118" s="160">
        <f t="shared" si="7"/>
        <v>6.4</v>
      </c>
      <c r="O118" s="160">
        <f t="shared" si="7"/>
        <v>5.3727272727272721</v>
      </c>
    </row>
    <row r="119" spans="1:22" ht="15.75" thickBot="1" x14ac:dyDescent="0.3">
      <c r="A119" s="166" t="s">
        <v>161</v>
      </c>
      <c r="B119" s="162">
        <f>MAX(B$102:B$112)</f>
        <v>7.4</v>
      </c>
      <c r="C119" s="162">
        <f t="shared" ref="C119:O119" si="8">MAX(C$102:C$112)</f>
        <v>7.5</v>
      </c>
      <c r="D119" s="162" t="e">
        <f t="shared" si="8"/>
        <v>#DIV/0!</v>
      </c>
      <c r="E119" s="162">
        <f t="shared" si="8"/>
        <v>7</v>
      </c>
      <c r="F119" s="162" t="e">
        <f t="shared" si="8"/>
        <v>#DIV/0!</v>
      </c>
      <c r="G119" s="162">
        <f t="shared" si="8"/>
        <v>7.6</v>
      </c>
      <c r="H119" s="162">
        <f t="shared" si="8"/>
        <v>9.3500000000000014</v>
      </c>
      <c r="I119" s="162">
        <f t="shared" si="8"/>
        <v>0</v>
      </c>
      <c r="J119" s="162">
        <f t="shared" si="8"/>
        <v>7.6</v>
      </c>
      <c r="K119" s="162">
        <f t="shared" si="8"/>
        <v>7</v>
      </c>
      <c r="L119" s="162">
        <f t="shared" si="8"/>
        <v>7.3000000000000007</v>
      </c>
      <c r="M119" s="162">
        <f t="shared" si="8"/>
        <v>7.2</v>
      </c>
      <c r="N119" s="162">
        <f t="shared" si="8"/>
        <v>7.3000000000000007</v>
      </c>
      <c r="O119" s="162">
        <f t="shared" si="8"/>
        <v>6.9111111111111114</v>
      </c>
    </row>
    <row r="120" spans="1:22" x14ac:dyDescent="0.25">
      <c r="B120" s="156"/>
      <c r="C120" s="156"/>
      <c r="D120" s="156"/>
      <c r="E120" s="156"/>
      <c r="F120" s="156"/>
      <c r="G120" s="156"/>
      <c r="H120" s="156"/>
      <c r="I120" s="156"/>
      <c r="J120" s="156"/>
      <c r="K120" s="156"/>
      <c r="L120" s="156"/>
      <c r="M120" s="156"/>
      <c r="N120" s="156"/>
      <c r="O120" s="156"/>
      <c r="P120" s="156"/>
      <c r="Q120" s="156"/>
      <c r="R120" s="156"/>
      <c r="S120" s="156"/>
      <c r="T120" s="156"/>
    </row>
    <row r="141" spans="1:2" s="191" customFormat="1" ht="33" customHeight="1" x14ac:dyDescent="0.25">
      <c r="A141" s="192" t="s">
        <v>243</v>
      </c>
    </row>
    <row r="142" spans="1:2" ht="15.75" thickBot="1" x14ac:dyDescent="0.3"/>
    <row r="143" spans="1:2" ht="15.75" thickBot="1" x14ac:dyDescent="0.3">
      <c r="A143" s="172" t="s">
        <v>204</v>
      </c>
      <c r="B143" s="173" t="s">
        <v>244</v>
      </c>
    </row>
    <row r="144" spans="1:2" ht="15.75" thickBot="1" x14ac:dyDescent="0.3"/>
    <row r="145" spans="1:27" ht="15.75" thickBot="1" x14ac:dyDescent="0.3">
      <c r="A145" s="179" t="s">
        <v>230</v>
      </c>
      <c r="B145" s="179" t="s">
        <v>201</v>
      </c>
      <c r="C145" s="180"/>
      <c r="D145" s="181"/>
      <c r="E145" s="181"/>
      <c r="F145" s="181"/>
      <c r="G145" s="181"/>
      <c r="H145" s="181"/>
      <c r="I145" s="181"/>
      <c r="J145" s="181"/>
      <c r="K145" s="181"/>
      <c r="L145" s="181"/>
      <c r="M145" s="173"/>
    </row>
    <row r="146" spans="1:27" ht="15.75" thickBot="1" x14ac:dyDescent="0.3">
      <c r="A146" s="179" t="s">
        <v>202</v>
      </c>
      <c r="B146" s="180" t="s">
        <v>47</v>
      </c>
      <c r="C146" s="181" t="s">
        <v>45</v>
      </c>
      <c r="D146" s="181" t="s">
        <v>194</v>
      </c>
      <c r="E146" s="181" t="s">
        <v>51</v>
      </c>
      <c r="F146" s="181" t="s">
        <v>58</v>
      </c>
      <c r="G146" s="181" t="s">
        <v>205</v>
      </c>
      <c r="H146" s="181" t="s">
        <v>53</v>
      </c>
      <c r="I146" s="181" t="s">
        <v>59</v>
      </c>
      <c r="J146" s="181" t="s">
        <v>42</v>
      </c>
      <c r="K146" s="181" t="s">
        <v>43</v>
      </c>
      <c r="L146" s="173" t="s">
        <v>56</v>
      </c>
      <c r="M146" s="186" t="s">
        <v>203</v>
      </c>
      <c r="P146" s="12"/>
      <c r="Q146" s="12"/>
      <c r="R146" s="12"/>
      <c r="S146" s="12"/>
      <c r="T146" s="12"/>
      <c r="U146" s="12"/>
      <c r="V146" s="12"/>
      <c r="W146" s="12"/>
      <c r="X146" s="12"/>
      <c r="Y146" s="12"/>
      <c r="Z146" s="12"/>
      <c r="AA146" s="12"/>
    </row>
    <row r="147" spans="1:27" x14ac:dyDescent="0.25">
      <c r="A147" s="159" t="s">
        <v>240</v>
      </c>
      <c r="B147" s="174">
        <v>7.2</v>
      </c>
      <c r="C147" s="175">
        <v>7.4</v>
      </c>
      <c r="D147" s="175">
        <v>0</v>
      </c>
      <c r="E147" s="175">
        <v>7</v>
      </c>
      <c r="F147" s="175">
        <v>8.1999999999999993</v>
      </c>
      <c r="G147" s="175">
        <v>0</v>
      </c>
      <c r="H147" s="175">
        <v>7.6</v>
      </c>
      <c r="I147" s="175">
        <v>4.2</v>
      </c>
      <c r="J147" s="175">
        <v>8</v>
      </c>
      <c r="K147" s="175">
        <v>8</v>
      </c>
      <c r="L147" s="175">
        <v>7.4</v>
      </c>
      <c r="M147" s="176">
        <v>5.9090909090909092</v>
      </c>
    </row>
    <row r="148" spans="1:27" x14ac:dyDescent="0.25">
      <c r="A148" s="159" t="s">
        <v>241</v>
      </c>
      <c r="B148" s="177">
        <v>6.4</v>
      </c>
      <c r="C148">
        <v>7.6</v>
      </c>
      <c r="D148">
        <v>0.6</v>
      </c>
      <c r="E148">
        <v>7.2</v>
      </c>
      <c r="F148">
        <v>7.4</v>
      </c>
      <c r="G148">
        <v>0.5</v>
      </c>
      <c r="H148">
        <v>7.6</v>
      </c>
      <c r="I148">
        <v>3.1</v>
      </c>
      <c r="J148">
        <v>7.3000000000000007</v>
      </c>
      <c r="K148">
        <v>6.9</v>
      </c>
      <c r="L148">
        <v>7.1</v>
      </c>
      <c r="M148" s="167">
        <v>5.6090909090909093</v>
      </c>
    </row>
    <row r="149" spans="1:27" x14ac:dyDescent="0.25">
      <c r="A149" s="159" t="s">
        <v>242</v>
      </c>
      <c r="B149" s="177">
        <v>7</v>
      </c>
      <c r="C149">
        <v>6.8</v>
      </c>
      <c r="D149">
        <v>0.2</v>
      </c>
      <c r="E149">
        <v>7.6</v>
      </c>
      <c r="F149">
        <v>7</v>
      </c>
      <c r="G149">
        <v>0</v>
      </c>
      <c r="H149">
        <v>6.9</v>
      </c>
      <c r="I149">
        <v>5</v>
      </c>
      <c r="J149">
        <v>7.4</v>
      </c>
      <c r="K149">
        <v>7.85</v>
      </c>
      <c r="L149">
        <v>7.5</v>
      </c>
      <c r="M149" s="167">
        <v>5.75</v>
      </c>
    </row>
    <row r="150" spans="1:27" ht="15.75" thickBot="1" x14ac:dyDescent="0.3">
      <c r="A150" s="159" t="s">
        <v>247</v>
      </c>
      <c r="B150" s="177">
        <v>6.8</v>
      </c>
      <c r="C150">
        <v>7.2</v>
      </c>
      <c r="D150">
        <v>0</v>
      </c>
      <c r="E150">
        <v>6.6999999999999993</v>
      </c>
      <c r="F150">
        <v>6.8</v>
      </c>
      <c r="G150">
        <v>0</v>
      </c>
      <c r="H150">
        <v>6.4</v>
      </c>
      <c r="I150" t="e">
        <v>#DIV/0!</v>
      </c>
      <c r="J150">
        <v>7.1</v>
      </c>
      <c r="K150">
        <v>7.5</v>
      </c>
      <c r="L150">
        <v>7.4</v>
      </c>
      <c r="M150" s="167">
        <v>5.59</v>
      </c>
    </row>
    <row r="151" spans="1:27" ht="15.75" thickBot="1" x14ac:dyDescent="0.3">
      <c r="A151" s="185" t="s">
        <v>203</v>
      </c>
      <c r="B151" s="178">
        <v>6.8500000000000005</v>
      </c>
      <c r="C151" s="168">
        <v>7.25</v>
      </c>
      <c r="D151" s="168">
        <v>0.2</v>
      </c>
      <c r="E151" s="168">
        <v>7.1249999999999991</v>
      </c>
      <c r="F151" s="168">
        <v>7.3500000000000005</v>
      </c>
      <c r="G151" s="168">
        <v>0.125</v>
      </c>
      <c r="H151" s="168">
        <v>7.125</v>
      </c>
      <c r="I151" s="168">
        <v>4.1000000000000005</v>
      </c>
      <c r="J151" s="168">
        <v>7.4500000000000011</v>
      </c>
      <c r="K151" s="168">
        <v>7.5625</v>
      </c>
      <c r="L151" s="168">
        <v>7.35</v>
      </c>
      <c r="M151" s="169">
        <v>5.717441860465116</v>
      </c>
    </row>
    <row r="157" spans="1:27" ht="15.75" thickBot="1" x14ac:dyDescent="0.3"/>
    <row r="158" spans="1:27" ht="15.75" thickBot="1" x14ac:dyDescent="0.3"/>
    <row r="159" spans="1:27" ht="15.75" thickBot="1" x14ac:dyDescent="0.3"/>
    <row r="160" spans="1:27" ht="15.75" thickBot="1" x14ac:dyDescent="0.3">
      <c r="V160" s="167"/>
    </row>
    <row r="161" spans="1:20" ht="15.75" thickBot="1" x14ac:dyDescent="0.3">
      <c r="A161" s="193"/>
      <c r="B161" s="188" t="s">
        <v>47</v>
      </c>
      <c r="C161" s="188" t="s">
        <v>45</v>
      </c>
      <c r="D161" s="188" t="s">
        <v>194</v>
      </c>
      <c r="E161" s="188" t="s">
        <v>51</v>
      </c>
      <c r="F161" s="188" t="s">
        <v>58</v>
      </c>
      <c r="G161" s="188" t="s">
        <v>205</v>
      </c>
      <c r="H161" s="188" t="s">
        <v>53</v>
      </c>
      <c r="I161" s="188" t="s">
        <v>59</v>
      </c>
      <c r="J161" s="188" t="s">
        <v>42</v>
      </c>
      <c r="K161" s="188" t="s">
        <v>43</v>
      </c>
      <c r="L161" s="189" t="s">
        <v>56</v>
      </c>
      <c r="M161" s="190" t="s">
        <v>203</v>
      </c>
    </row>
    <row r="162" spans="1:20" x14ac:dyDescent="0.25">
      <c r="A162" s="194" t="s">
        <v>223</v>
      </c>
      <c r="B162" s="160">
        <f>AVERAGE(B$147:B$149)</f>
        <v>6.8666666666666671</v>
      </c>
      <c r="C162" s="160">
        <f t="shared" ref="C162:M162" si="9">AVERAGE(C$147:C$149)</f>
        <v>7.2666666666666666</v>
      </c>
      <c r="D162" s="160">
        <f t="shared" si="9"/>
        <v>0.26666666666666666</v>
      </c>
      <c r="E162" s="160">
        <f t="shared" si="9"/>
        <v>7.2666666666666657</v>
      </c>
      <c r="F162" s="160">
        <f t="shared" si="9"/>
        <v>7.5333333333333341</v>
      </c>
      <c r="G162" s="160">
        <f t="shared" si="9"/>
        <v>0.16666666666666666</v>
      </c>
      <c r="H162" s="160">
        <f t="shared" si="9"/>
        <v>7.3666666666666671</v>
      </c>
      <c r="I162" s="160">
        <f t="shared" si="9"/>
        <v>4.1000000000000005</v>
      </c>
      <c r="J162" s="160">
        <f t="shared" si="9"/>
        <v>7.5666666666666673</v>
      </c>
      <c r="K162" s="160">
        <f t="shared" si="9"/>
        <v>7.583333333333333</v>
      </c>
      <c r="L162" s="160">
        <f t="shared" si="9"/>
        <v>7.333333333333333</v>
      </c>
      <c r="M162" s="161">
        <f t="shared" si="9"/>
        <v>5.7560606060606068</v>
      </c>
    </row>
    <row r="163" spans="1:20" x14ac:dyDescent="0.25">
      <c r="A163" s="194" t="s">
        <v>162</v>
      </c>
      <c r="B163" s="160">
        <f>MIN(B$147:B$149)</f>
        <v>6.4</v>
      </c>
      <c r="C163" s="160">
        <f t="shared" ref="C163:M163" si="10">MIN(C$147:C$149)</f>
        <v>6.8</v>
      </c>
      <c r="D163" s="160">
        <f t="shared" si="10"/>
        <v>0</v>
      </c>
      <c r="E163" s="160">
        <f t="shared" si="10"/>
        <v>7</v>
      </c>
      <c r="F163" s="160">
        <f t="shared" si="10"/>
        <v>7</v>
      </c>
      <c r="G163" s="160">
        <f t="shared" si="10"/>
        <v>0</v>
      </c>
      <c r="H163" s="160">
        <f t="shared" si="10"/>
        <v>6.9</v>
      </c>
      <c r="I163" s="160">
        <f t="shared" si="10"/>
        <v>3.1</v>
      </c>
      <c r="J163" s="160">
        <f t="shared" si="10"/>
        <v>7.3000000000000007</v>
      </c>
      <c r="K163" s="160">
        <f t="shared" si="10"/>
        <v>6.9</v>
      </c>
      <c r="L163" s="160">
        <f t="shared" si="10"/>
        <v>7.1</v>
      </c>
      <c r="M163" s="161">
        <f t="shared" si="10"/>
        <v>5.6090909090909093</v>
      </c>
    </row>
    <row r="164" spans="1:20" ht="15.75" thickBot="1" x14ac:dyDescent="0.3">
      <c r="A164" s="195" t="s">
        <v>161</v>
      </c>
      <c r="B164" s="162">
        <f>MAX(B$147:B$149)</f>
        <v>7.2</v>
      </c>
      <c r="C164" s="162">
        <f t="shared" ref="C164:M164" si="11">MAX(C$147:C$149)</f>
        <v>7.6</v>
      </c>
      <c r="D164" s="162">
        <f t="shared" si="11"/>
        <v>0.6</v>
      </c>
      <c r="E164" s="162">
        <f t="shared" si="11"/>
        <v>7.6</v>
      </c>
      <c r="F164" s="162">
        <f t="shared" si="11"/>
        <v>8.1999999999999993</v>
      </c>
      <c r="G164" s="162">
        <f t="shared" si="11"/>
        <v>0.5</v>
      </c>
      <c r="H164" s="162">
        <f t="shared" si="11"/>
        <v>7.6</v>
      </c>
      <c r="I164" s="162">
        <f t="shared" si="11"/>
        <v>5</v>
      </c>
      <c r="J164" s="162">
        <f t="shared" si="11"/>
        <v>8</v>
      </c>
      <c r="K164" s="162">
        <f t="shared" si="11"/>
        <v>8</v>
      </c>
      <c r="L164" s="162">
        <f t="shared" si="11"/>
        <v>7.5</v>
      </c>
      <c r="M164" s="163">
        <f t="shared" si="11"/>
        <v>5.9090909090909092</v>
      </c>
    </row>
    <row r="165" spans="1:20" x14ac:dyDescent="0.25">
      <c r="B165" s="156"/>
      <c r="C165" s="156"/>
      <c r="D165" s="156"/>
      <c r="E165" s="156"/>
      <c r="F165" s="156"/>
      <c r="G165" s="156"/>
      <c r="H165" s="156"/>
      <c r="I165" s="156"/>
      <c r="J165" s="156"/>
      <c r="K165" s="156"/>
      <c r="L165" s="156"/>
      <c r="M165" s="156"/>
      <c r="N165" s="156"/>
      <c r="O165" s="156"/>
      <c r="P165" s="156"/>
      <c r="Q165" s="156"/>
      <c r="R165" s="156"/>
      <c r="S165" s="156"/>
      <c r="T165" s="156"/>
    </row>
    <row r="189" spans="1:26" s="191" customFormat="1" ht="33" customHeight="1" x14ac:dyDescent="0.25">
      <c r="A189" s="192" t="s">
        <v>228</v>
      </c>
    </row>
    <row r="190" spans="1:26" ht="15.75" thickBot="1" x14ac:dyDescent="0.3"/>
    <row r="191" spans="1:26" ht="15.75" thickBot="1" x14ac:dyDescent="0.3">
      <c r="A191" s="179" t="s">
        <v>229</v>
      </c>
      <c r="B191" s="179" t="s">
        <v>201</v>
      </c>
      <c r="C191" s="180"/>
      <c r="D191" s="181"/>
      <c r="E191" s="181"/>
      <c r="F191" s="181"/>
      <c r="G191" s="181"/>
      <c r="H191" s="181"/>
      <c r="I191" s="181"/>
      <c r="J191" s="181"/>
      <c r="K191" s="181"/>
      <c r="L191" s="181"/>
      <c r="M191" s="181"/>
      <c r="N191" s="181"/>
      <c r="O191" s="181"/>
      <c r="P191" s="181"/>
      <c r="Q191" s="181"/>
      <c r="R191" s="181"/>
      <c r="S191" s="181"/>
      <c r="T191" s="181"/>
      <c r="U191" s="181"/>
      <c r="V191" s="181"/>
      <c r="W191" s="181"/>
      <c r="X191" s="181"/>
      <c r="Y191" s="181"/>
      <c r="Z191" s="173"/>
    </row>
    <row r="192" spans="1:26" ht="15.75" thickBot="1" x14ac:dyDescent="0.3">
      <c r="A192" s="179" t="s">
        <v>202</v>
      </c>
      <c r="B192" s="180" t="s">
        <v>101</v>
      </c>
      <c r="C192" s="181" t="s">
        <v>46</v>
      </c>
      <c r="D192" s="181" t="s">
        <v>47</v>
      </c>
      <c r="E192" s="181" t="s">
        <v>44</v>
      </c>
      <c r="F192" s="181" t="s">
        <v>45</v>
      </c>
      <c r="G192" s="181" t="s">
        <v>168</v>
      </c>
      <c r="H192" s="181" t="s">
        <v>140</v>
      </c>
      <c r="I192" s="181" t="s">
        <v>141</v>
      </c>
      <c r="J192" s="181" t="s">
        <v>194</v>
      </c>
      <c r="K192" s="181" t="s">
        <v>48</v>
      </c>
      <c r="L192" s="181" t="s">
        <v>51</v>
      </c>
      <c r="M192" s="181" t="s">
        <v>57</v>
      </c>
      <c r="N192" s="181" t="s">
        <v>58</v>
      </c>
      <c r="O192" s="181" t="s">
        <v>100</v>
      </c>
      <c r="P192" s="181" t="s">
        <v>205</v>
      </c>
      <c r="Q192" s="181" t="s">
        <v>52</v>
      </c>
      <c r="R192" s="181" t="s">
        <v>53</v>
      </c>
      <c r="S192" s="181" t="s">
        <v>54</v>
      </c>
      <c r="T192" s="181" t="s">
        <v>59</v>
      </c>
      <c r="U192" s="181" t="s">
        <v>170</v>
      </c>
      <c r="V192" s="181" t="s">
        <v>42</v>
      </c>
      <c r="W192" s="181" t="s">
        <v>43</v>
      </c>
      <c r="X192" s="181" t="s">
        <v>56</v>
      </c>
      <c r="Y192" s="173" t="s">
        <v>55</v>
      </c>
      <c r="Z192" s="186" t="s">
        <v>203</v>
      </c>
    </row>
    <row r="193" spans="1:26" x14ac:dyDescent="0.25">
      <c r="A193" s="182" t="s">
        <v>142</v>
      </c>
      <c r="B193" s="174"/>
      <c r="C193" s="175">
        <v>8.5</v>
      </c>
      <c r="D193" s="175">
        <v>7</v>
      </c>
      <c r="E193" s="175">
        <v>7</v>
      </c>
      <c r="F193" s="175">
        <v>7.5</v>
      </c>
      <c r="G193" s="175"/>
      <c r="H193" s="175"/>
      <c r="I193" s="175"/>
      <c r="J193" s="175"/>
      <c r="K193" s="175">
        <v>7</v>
      </c>
      <c r="L193" s="175">
        <v>7.5</v>
      </c>
      <c r="M193" s="175">
        <v>7.5</v>
      </c>
      <c r="N193" s="175">
        <v>7</v>
      </c>
      <c r="O193" s="175"/>
      <c r="P193" s="175"/>
      <c r="Q193" s="175">
        <v>7</v>
      </c>
      <c r="R193" s="175">
        <v>7.5</v>
      </c>
      <c r="S193" s="175">
        <v>7.5</v>
      </c>
      <c r="T193" s="175">
        <v>7.5</v>
      </c>
      <c r="U193" s="175"/>
      <c r="V193" s="175">
        <v>7</v>
      </c>
      <c r="W193" s="175">
        <v>7.25</v>
      </c>
      <c r="X193" s="175">
        <v>7</v>
      </c>
      <c r="Y193" s="175">
        <v>7.5</v>
      </c>
      <c r="Z193" s="176">
        <v>7.3055555555555554</v>
      </c>
    </row>
    <row r="194" spans="1:26" x14ac:dyDescent="0.25">
      <c r="A194" s="183" t="s">
        <v>143</v>
      </c>
      <c r="B194" s="177"/>
      <c r="C194">
        <v>8</v>
      </c>
      <c r="D194">
        <v>7.5</v>
      </c>
      <c r="E194">
        <v>7</v>
      </c>
      <c r="F194">
        <v>7.5</v>
      </c>
      <c r="K194">
        <v>7</v>
      </c>
      <c r="L194">
        <v>7</v>
      </c>
      <c r="M194">
        <v>7.5</v>
      </c>
      <c r="N194">
        <v>8</v>
      </c>
      <c r="Q194">
        <v>8</v>
      </c>
      <c r="R194">
        <v>7.5</v>
      </c>
      <c r="S194">
        <v>7</v>
      </c>
      <c r="T194">
        <v>7</v>
      </c>
      <c r="V194">
        <v>7.25</v>
      </c>
      <c r="W194">
        <v>7.25</v>
      </c>
      <c r="X194">
        <v>7</v>
      </c>
      <c r="Y194">
        <v>7.5</v>
      </c>
      <c r="Z194" s="167">
        <v>7.3611111111111107</v>
      </c>
    </row>
    <row r="195" spans="1:26" x14ac:dyDescent="0.25">
      <c r="A195" s="183" t="s">
        <v>144</v>
      </c>
      <c r="B195" s="177"/>
      <c r="D195">
        <v>7</v>
      </c>
      <c r="F195">
        <v>7</v>
      </c>
      <c r="L195">
        <v>7</v>
      </c>
      <c r="N195">
        <v>7</v>
      </c>
      <c r="R195">
        <v>7</v>
      </c>
      <c r="T195">
        <v>6.5</v>
      </c>
      <c r="V195">
        <v>7</v>
      </c>
      <c r="W195">
        <v>7</v>
      </c>
      <c r="X195">
        <v>7</v>
      </c>
      <c r="Y195">
        <v>7.5</v>
      </c>
      <c r="Z195" s="167">
        <v>7</v>
      </c>
    </row>
    <row r="196" spans="1:26" x14ac:dyDescent="0.25">
      <c r="A196" s="183" t="s">
        <v>145</v>
      </c>
      <c r="B196" s="177">
        <v>8</v>
      </c>
      <c r="C196">
        <v>8</v>
      </c>
      <c r="D196">
        <v>8</v>
      </c>
      <c r="E196">
        <v>7</v>
      </c>
      <c r="F196">
        <v>7.5</v>
      </c>
      <c r="K196">
        <v>7</v>
      </c>
      <c r="L196">
        <v>7.5</v>
      </c>
      <c r="M196">
        <v>7</v>
      </c>
      <c r="N196">
        <v>7.5</v>
      </c>
      <c r="O196">
        <v>7</v>
      </c>
      <c r="Q196">
        <v>7.5</v>
      </c>
      <c r="R196">
        <v>7.5</v>
      </c>
      <c r="S196">
        <v>7</v>
      </c>
      <c r="T196">
        <v>6</v>
      </c>
      <c r="V196">
        <v>7</v>
      </c>
      <c r="W196">
        <v>7</v>
      </c>
      <c r="X196">
        <v>7</v>
      </c>
      <c r="Y196">
        <v>7</v>
      </c>
      <c r="Z196" s="167">
        <v>7.2249999999999996</v>
      </c>
    </row>
    <row r="197" spans="1:26" x14ac:dyDescent="0.25">
      <c r="A197" s="183" t="s">
        <v>146</v>
      </c>
      <c r="B197" s="177">
        <v>7.5</v>
      </c>
      <c r="C197">
        <v>8</v>
      </c>
      <c r="D197">
        <v>7.5</v>
      </c>
      <c r="E197">
        <v>8</v>
      </c>
      <c r="F197">
        <v>8</v>
      </c>
      <c r="K197">
        <v>7.5</v>
      </c>
      <c r="L197">
        <v>7</v>
      </c>
      <c r="M197">
        <v>7</v>
      </c>
      <c r="N197">
        <v>8</v>
      </c>
      <c r="O197">
        <v>6.5</v>
      </c>
      <c r="Q197">
        <v>7</v>
      </c>
      <c r="R197">
        <v>7.5</v>
      </c>
      <c r="S197">
        <v>7</v>
      </c>
      <c r="T197">
        <v>6</v>
      </c>
      <c r="V197">
        <v>7</v>
      </c>
      <c r="W197">
        <v>7</v>
      </c>
      <c r="X197">
        <v>7</v>
      </c>
      <c r="Y197">
        <v>7</v>
      </c>
      <c r="Z197" s="167">
        <v>7.2249999999999996</v>
      </c>
    </row>
    <row r="198" spans="1:26" x14ac:dyDescent="0.25">
      <c r="A198" s="183" t="s">
        <v>147</v>
      </c>
      <c r="B198" s="177">
        <v>8</v>
      </c>
      <c r="C198">
        <v>8</v>
      </c>
      <c r="D198">
        <v>7.5</v>
      </c>
      <c r="E198">
        <v>7</v>
      </c>
      <c r="F198">
        <v>8</v>
      </c>
      <c r="K198">
        <v>7</v>
      </c>
      <c r="L198">
        <v>7.5</v>
      </c>
      <c r="M198">
        <v>7</v>
      </c>
      <c r="N198">
        <v>8</v>
      </c>
      <c r="O198">
        <v>7</v>
      </c>
      <c r="Q198">
        <v>7</v>
      </c>
      <c r="R198">
        <v>7</v>
      </c>
      <c r="S198">
        <v>7</v>
      </c>
      <c r="T198">
        <v>6.5</v>
      </c>
      <c r="V198">
        <v>6.75</v>
      </c>
      <c r="W198">
        <v>6.75</v>
      </c>
      <c r="X198">
        <v>7</v>
      </c>
      <c r="Y198">
        <v>7.5</v>
      </c>
      <c r="Z198" s="167">
        <v>7.2</v>
      </c>
    </row>
    <row r="199" spans="1:26" x14ac:dyDescent="0.25">
      <c r="A199" s="183" t="s">
        <v>148</v>
      </c>
      <c r="B199" s="177"/>
      <c r="C199">
        <v>7.5</v>
      </c>
      <c r="D199">
        <v>7.5</v>
      </c>
      <c r="E199">
        <v>7</v>
      </c>
      <c r="F199">
        <v>8</v>
      </c>
      <c r="K199">
        <v>7</v>
      </c>
      <c r="L199">
        <v>7</v>
      </c>
      <c r="M199">
        <v>7</v>
      </c>
      <c r="N199">
        <v>7</v>
      </c>
      <c r="Q199">
        <v>7</v>
      </c>
      <c r="R199">
        <v>7.5</v>
      </c>
      <c r="S199">
        <v>7</v>
      </c>
      <c r="T199">
        <v>6.5</v>
      </c>
      <c r="V199">
        <v>7</v>
      </c>
      <c r="W199">
        <v>7</v>
      </c>
      <c r="X199">
        <v>7</v>
      </c>
      <c r="Y199">
        <v>7.5</v>
      </c>
      <c r="Z199" s="167">
        <v>7.1388888888888893</v>
      </c>
    </row>
    <row r="200" spans="1:26" x14ac:dyDescent="0.25">
      <c r="A200" s="183" t="s">
        <v>149</v>
      </c>
      <c r="B200" s="177"/>
      <c r="D200">
        <v>7</v>
      </c>
      <c r="E200">
        <v>7</v>
      </c>
      <c r="F200">
        <v>8</v>
      </c>
      <c r="L200">
        <v>7</v>
      </c>
      <c r="N200">
        <v>7</v>
      </c>
      <c r="R200">
        <v>7</v>
      </c>
      <c r="T200">
        <v>6.5</v>
      </c>
      <c r="V200">
        <v>7</v>
      </c>
      <c r="W200">
        <v>7</v>
      </c>
      <c r="X200">
        <v>7</v>
      </c>
      <c r="Y200">
        <v>7.5</v>
      </c>
      <c r="Z200" s="167">
        <v>7.0909090909090908</v>
      </c>
    </row>
    <row r="201" spans="1:26" x14ac:dyDescent="0.25">
      <c r="A201" s="183" t="s">
        <v>150</v>
      </c>
      <c r="B201" s="177"/>
      <c r="C201">
        <v>7.5</v>
      </c>
      <c r="D201">
        <v>7</v>
      </c>
      <c r="E201">
        <v>7</v>
      </c>
      <c r="F201">
        <v>7.5</v>
      </c>
      <c r="K201">
        <v>7</v>
      </c>
      <c r="L201">
        <v>7</v>
      </c>
      <c r="M201">
        <v>6.5</v>
      </c>
      <c r="N201">
        <v>7.5</v>
      </c>
      <c r="Q201">
        <v>7</v>
      </c>
      <c r="R201">
        <v>7.5</v>
      </c>
      <c r="S201">
        <v>7.5</v>
      </c>
      <c r="T201">
        <v>6.5</v>
      </c>
      <c r="V201">
        <v>7.5</v>
      </c>
      <c r="W201">
        <v>7.5</v>
      </c>
      <c r="X201">
        <v>7</v>
      </c>
      <c r="Y201">
        <v>7.5</v>
      </c>
      <c r="Z201" s="167">
        <v>7.1875</v>
      </c>
    </row>
    <row r="202" spans="1:26" x14ac:dyDescent="0.25">
      <c r="A202" s="183" t="s">
        <v>151</v>
      </c>
      <c r="B202" s="177"/>
      <c r="C202">
        <v>7</v>
      </c>
      <c r="D202">
        <v>7</v>
      </c>
      <c r="E202">
        <v>7</v>
      </c>
      <c r="F202">
        <v>7</v>
      </c>
      <c r="H202">
        <v>7</v>
      </c>
      <c r="K202">
        <v>7</v>
      </c>
      <c r="L202">
        <v>7</v>
      </c>
      <c r="M202">
        <v>6.5</v>
      </c>
      <c r="N202">
        <v>7</v>
      </c>
      <c r="Q202">
        <v>7.5</v>
      </c>
      <c r="R202">
        <v>7</v>
      </c>
      <c r="S202">
        <v>7</v>
      </c>
      <c r="T202">
        <v>6.5</v>
      </c>
      <c r="V202">
        <v>7</v>
      </c>
      <c r="W202">
        <v>7</v>
      </c>
      <c r="X202">
        <v>6.75</v>
      </c>
      <c r="Y202">
        <v>7.5</v>
      </c>
      <c r="Z202" s="167">
        <v>6.9722222222222223</v>
      </c>
    </row>
    <row r="203" spans="1:26" x14ac:dyDescent="0.25">
      <c r="A203" s="183" t="s">
        <v>155</v>
      </c>
      <c r="B203" s="177"/>
      <c r="C203">
        <v>7.5</v>
      </c>
      <c r="D203">
        <v>6.5</v>
      </c>
      <c r="E203">
        <v>7</v>
      </c>
      <c r="F203">
        <v>7.5</v>
      </c>
      <c r="H203">
        <v>7.5</v>
      </c>
      <c r="K203">
        <v>7</v>
      </c>
      <c r="L203">
        <v>7</v>
      </c>
      <c r="M203">
        <v>6</v>
      </c>
      <c r="N203">
        <v>7</v>
      </c>
      <c r="Q203">
        <v>7</v>
      </c>
      <c r="R203">
        <v>7</v>
      </c>
      <c r="S203">
        <v>7.5</v>
      </c>
      <c r="T203">
        <v>7</v>
      </c>
      <c r="W203">
        <v>7</v>
      </c>
      <c r="X203">
        <v>7.5</v>
      </c>
      <c r="Z203" s="167">
        <v>7.0666666666666664</v>
      </c>
    </row>
    <row r="204" spans="1:26" x14ac:dyDescent="0.25">
      <c r="A204" s="183" t="s">
        <v>160</v>
      </c>
      <c r="B204" s="177"/>
      <c r="C204">
        <v>7</v>
      </c>
      <c r="D204">
        <v>7</v>
      </c>
      <c r="E204">
        <v>7</v>
      </c>
      <c r="F204">
        <v>7.5</v>
      </c>
      <c r="H204">
        <v>7.5</v>
      </c>
      <c r="K204">
        <v>7</v>
      </c>
      <c r="L204">
        <v>7</v>
      </c>
      <c r="M204">
        <v>7</v>
      </c>
      <c r="N204">
        <v>7</v>
      </c>
      <c r="Q204">
        <v>7</v>
      </c>
      <c r="R204">
        <v>7</v>
      </c>
      <c r="S204">
        <v>7.5</v>
      </c>
      <c r="T204">
        <v>6</v>
      </c>
      <c r="V204">
        <v>7</v>
      </c>
      <c r="W204">
        <v>7</v>
      </c>
      <c r="X204">
        <v>7</v>
      </c>
      <c r="Z204" s="167">
        <v>7.03125</v>
      </c>
    </row>
    <row r="205" spans="1:26" x14ac:dyDescent="0.25">
      <c r="A205" s="183" t="s">
        <v>165</v>
      </c>
      <c r="B205" s="177">
        <v>8</v>
      </c>
      <c r="C205">
        <v>7.5</v>
      </c>
      <c r="D205">
        <v>7</v>
      </c>
      <c r="E205">
        <v>7</v>
      </c>
      <c r="F205">
        <v>7.5</v>
      </c>
      <c r="H205">
        <v>7</v>
      </c>
      <c r="K205">
        <v>7</v>
      </c>
      <c r="L205">
        <v>7</v>
      </c>
      <c r="M205">
        <v>7</v>
      </c>
      <c r="N205">
        <v>7.5</v>
      </c>
      <c r="Q205">
        <v>8</v>
      </c>
      <c r="R205">
        <v>7</v>
      </c>
      <c r="S205">
        <v>7</v>
      </c>
      <c r="T205">
        <v>6.5</v>
      </c>
      <c r="V205">
        <v>7</v>
      </c>
      <c r="W205">
        <v>7.25</v>
      </c>
      <c r="X205">
        <v>7</v>
      </c>
      <c r="Y205">
        <v>7.5</v>
      </c>
      <c r="Z205" s="167">
        <v>7.2</v>
      </c>
    </row>
    <row r="206" spans="1:26" x14ac:dyDescent="0.25">
      <c r="A206" s="183" t="s">
        <v>172</v>
      </c>
      <c r="B206" s="177"/>
      <c r="C206">
        <v>7</v>
      </c>
      <c r="D206">
        <v>7</v>
      </c>
      <c r="E206">
        <v>7</v>
      </c>
      <c r="F206">
        <v>7</v>
      </c>
      <c r="G206">
        <v>6</v>
      </c>
      <c r="H206">
        <v>7</v>
      </c>
      <c r="K206">
        <v>7</v>
      </c>
      <c r="L206">
        <v>7.5</v>
      </c>
      <c r="M206">
        <v>7</v>
      </c>
      <c r="N206">
        <v>7</v>
      </c>
      <c r="Q206">
        <v>7</v>
      </c>
      <c r="R206">
        <v>7</v>
      </c>
      <c r="S206">
        <v>7</v>
      </c>
      <c r="T206">
        <v>7</v>
      </c>
      <c r="V206">
        <v>7</v>
      </c>
      <c r="W206">
        <v>7</v>
      </c>
      <c r="X206">
        <v>7</v>
      </c>
      <c r="Z206" s="167">
        <v>6.9705882352941178</v>
      </c>
    </row>
    <row r="207" spans="1:26" x14ac:dyDescent="0.25">
      <c r="A207" s="183" t="s">
        <v>173</v>
      </c>
      <c r="B207" s="177">
        <v>7.5</v>
      </c>
      <c r="C207">
        <v>8</v>
      </c>
      <c r="D207">
        <v>7.5</v>
      </c>
      <c r="E207">
        <v>7</v>
      </c>
      <c r="F207">
        <v>7.5</v>
      </c>
      <c r="G207">
        <v>8</v>
      </c>
      <c r="H207">
        <v>7.5</v>
      </c>
      <c r="K207">
        <v>7.5</v>
      </c>
      <c r="L207">
        <v>7</v>
      </c>
      <c r="N207">
        <v>7.5</v>
      </c>
      <c r="Q207">
        <v>7</v>
      </c>
      <c r="R207">
        <v>7</v>
      </c>
      <c r="S207">
        <v>7</v>
      </c>
      <c r="T207">
        <v>6.5</v>
      </c>
      <c r="U207">
        <v>6.5</v>
      </c>
      <c r="V207">
        <v>7</v>
      </c>
      <c r="W207">
        <v>7</v>
      </c>
      <c r="X207">
        <v>7</v>
      </c>
      <c r="Y207">
        <v>7</v>
      </c>
      <c r="Z207" s="167">
        <v>7.1904761904761907</v>
      </c>
    </row>
    <row r="208" spans="1:26" x14ac:dyDescent="0.25">
      <c r="A208" s="183" t="s">
        <v>174</v>
      </c>
      <c r="B208" s="177">
        <v>7.5</v>
      </c>
      <c r="C208">
        <v>8</v>
      </c>
      <c r="D208">
        <v>7.5</v>
      </c>
      <c r="E208">
        <v>7</v>
      </c>
      <c r="F208">
        <v>7.5</v>
      </c>
      <c r="G208">
        <v>7.5</v>
      </c>
      <c r="H208">
        <v>7</v>
      </c>
      <c r="K208">
        <v>7</v>
      </c>
      <c r="L208">
        <v>6.5</v>
      </c>
      <c r="M208">
        <v>5.5</v>
      </c>
      <c r="N208">
        <v>6</v>
      </c>
      <c r="Q208">
        <v>7.5</v>
      </c>
      <c r="R208">
        <v>7.5</v>
      </c>
      <c r="S208">
        <v>7</v>
      </c>
      <c r="T208">
        <v>6</v>
      </c>
      <c r="V208">
        <v>7</v>
      </c>
      <c r="W208">
        <v>7</v>
      </c>
      <c r="X208">
        <v>6.7</v>
      </c>
      <c r="Y208">
        <v>7</v>
      </c>
      <c r="Z208" s="167">
        <v>6.9857142857142849</v>
      </c>
    </row>
    <row r="209" spans="1:26" x14ac:dyDescent="0.25">
      <c r="A209" s="183" t="s">
        <v>175</v>
      </c>
      <c r="B209" s="177">
        <v>7.5</v>
      </c>
      <c r="C209">
        <v>8</v>
      </c>
      <c r="D209">
        <v>8</v>
      </c>
      <c r="E209">
        <v>7</v>
      </c>
      <c r="F209">
        <v>8</v>
      </c>
      <c r="G209">
        <v>7</v>
      </c>
      <c r="H209">
        <v>7</v>
      </c>
      <c r="L209">
        <v>7</v>
      </c>
      <c r="M209">
        <v>7</v>
      </c>
      <c r="N209">
        <v>7.5</v>
      </c>
      <c r="Q209">
        <v>7.5</v>
      </c>
      <c r="R209">
        <v>7.5</v>
      </c>
      <c r="S209">
        <v>7</v>
      </c>
      <c r="T209">
        <v>6.5</v>
      </c>
      <c r="V209">
        <v>7</v>
      </c>
      <c r="W209">
        <v>7</v>
      </c>
      <c r="X209">
        <v>6</v>
      </c>
      <c r="Z209" s="167">
        <v>7.1842105263157894</v>
      </c>
    </row>
    <row r="210" spans="1:26" x14ac:dyDescent="0.25">
      <c r="A210" s="183" t="s">
        <v>176</v>
      </c>
      <c r="B210" s="177"/>
      <c r="C210">
        <v>7</v>
      </c>
      <c r="D210">
        <v>7</v>
      </c>
      <c r="E210">
        <v>6.5</v>
      </c>
      <c r="F210">
        <v>7</v>
      </c>
      <c r="G210">
        <v>7</v>
      </c>
      <c r="H210">
        <v>7</v>
      </c>
      <c r="K210">
        <v>7</v>
      </c>
      <c r="L210">
        <v>7</v>
      </c>
      <c r="M210">
        <v>7</v>
      </c>
      <c r="N210">
        <v>7</v>
      </c>
      <c r="Q210">
        <v>7</v>
      </c>
      <c r="R210">
        <v>7</v>
      </c>
      <c r="S210">
        <v>7</v>
      </c>
      <c r="T210">
        <v>6.5</v>
      </c>
      <c r="V210">
        <v>7</v>
      </c>
      <c r="W210">
        <v>7</v>
      </c>
      <c r="X210">
        <v>7</v>
      </c>
      <c r="Z210" s="167">
        <v>6.9411764705882355</v>
      </c>
    </row>
    <row r="211" spans="1:26" x14ac:dyDescent="0.25">
      <c r="A211" s="183" t="s">
        <v>189</v>
      </c>
      <c r="B211" s="177"/>
      <c r="C211">
        <v>7</v>
      </c>
      <c r="D211">
        <v>7</v>
      </c>
      <c r="F211">
        <v>7</v>
      </c>
      <c r="G211">
        <v>7</v>
      </c>
      <c r="H211">
        <v>7.5</v>
      </c>
      <c r="K211">
        <v>7.5</v>
      </c>
      <c r="L211">
        <v>7</v>
      </c>
      <c r="M211">
        <v>7</v>
      </c>
      <c r="N211">
        <v>7</v>
      </c>
      <c r="Q211">
        <v>6.5</v>
      </c>
      <c r="R211">
        <v>7</v>
      </c>
      <c r="S211">
        <v>7</v>
      </c>
      <c r="T211">
        <v>5.5</v>
      </c>
      <c r="V211">
        <v>7</v>
      </c>
      <c r="W211">
        <v>7</v>
      </c>
      <c r="X211">
        <v>7</v>
      </c>
      <c r="Z211" s="167">
        <v>6.9375</v>
      </c>
    </row>
    <row r="212" spans="1:26" x14ac:dyDescent="0.25">
      <c r="A212" s="183" t="s">
        <v>217</v>
      </c>
      <c r="B212" s="177">
        <v>7</v>
      </c>
      <c r="C212">
        <v>8</v>
      </c>
      <c r="D212">
        <v>7</v>
      </c>
      <c r="E212">
        <v>7</v>
      </c>
      <c r="F212">
        <v>7.5</v>
      </c>
      <c r="G212">
        <v>7</v>
      </c>
      <c r="H212">
        <v>7</v>
      </c>
      <c r="K212">
        <v>7</v>
      </c>
      <c r="L212">
        <v>7</v>
      </c>
      <c r="M212">
        <v>7</v>
      </c>
      <c r="N212">
        <v>7</v>
      </c>
      <c r="Q212">
        <v>7.5</v>
      </c>
      <c r="R212">
        <v>8</v>
      </c>
      <c r="S212">
        <v>7</v>
      </c>
      <c r="T212">
        <v>6.5</v>
      </c>
      <c r="V212">
        <v>7</v>
      </c>
      <c r="W212">
        <v>7</v>
      </c>
      <c r="X212">
        <v>7</v>
      </c>
      <c r="Y212">
        <v>7</v>
      </c>
      <c r="Z212" s="167">
        <v>7.1190476190476186</v>
      </c>
    </row>
    <row r="213" spans="1:26" x14ac:dyDescent="0.25">
      <c r="A213" s="183" t="s">
        <v>210</v>
      </c>
      <c r="B213" s="177"/>
      <c r="C213">
        <v>7</v>
      </c>
      <c r="D213">
        <v>7</v>
      </c>
      <c r="E213">
        <v>7</v>
      </c>
      <c r="F213">
        <v>7</v>
      </c>
      <c r="G213">
        <v>7</v>
      </c>
      <c r="H213">
        <v>7</v>
      </c>
      <c r="K213">
        <v>7.5</v>
      </c>
      <c r="L213">
        <v>7</v>
      </c>
      <c r="M213">
        <v>7</v>
      </c>
      <c r="N213">
        <v>7</v>
      </c>
      <c r="Q213">
        <v>7</v>
      </c>
      <c r="R213">
        <v>7.5</v>
      </c>
      <c r="S213">
        <v>7.5</v>
      </c>
      <c r="T213">
        <v>7</v>
      </c>
      <c r="V213">
        <v>7</v>
      </c>
      <c r="W213">
        <v>7</v>
      </c>
      <c r="X213">
        <v>7</v>
      </c>
      <c r="Z213" s="167">
        <v>7.0882352941176467</v>
      </c>
    </row>
    <row r="214" spans="1:26" x14ac:dyDescent="0.25">
      <c r="A214" s="183" t="s">
        <v>211</v>
      </c>
      <c r="B214" s="177"/>
      <c r="D214">
        <v>7</v>
      </c>
      <c r="F214">
        <v>7.5</v>
      </c>
      <c r="J214">
        <v>7</v>
      </c>
      <c r="L214">
        <v>7.5</v>
      </c>
      <c r="N214">
        <v>7.5</v>
      </c>
      <c r="R214">
        <v>7.5</v>
      </c>
      <c r="T214">
        <v>6</v>
      </c>
      <c r="V214">
        <v>7.5</v>
      </c>
      <c r="W214">
        <v>7</v>
      </c>
      <c r="X214">
        <v>7</v>
      </c>
      <c r="Z214" s="167">
        <v>7.15</v>
      </c>
    </row>
    <row r="215" spans="1:26" x14ac:dyDescent="0.25">
      <c r="A215" s="183" t="s">
        <v>212</v>
      </c>
      <c r="B215" s="177"/>
      <c r="D215">
        <v>7</v>
      </c>
      <c r="F215">
        <v>7</v>
      </c>
      <c r="I215">
        <v>7</v>
      </c>
      <c r="J215">
        <v>7</v>
      </c>
      <c r="L215">
        <v>7</v>
      </c>
      <c r="N215">
        <v>7</v>
      </c>
      <c r="R215">
        <v>7</v>
      </c>
      <c r="T215">
        <v>6.5</v>
      </c>
      <c r="V215">
        <v>7</v>
      </c>
      <c r="W215">
        <v>7</v>
      </c>
      <c r="Z215" s="167">
        <v>6.95</v>
      </c>
    </row>
    <row r="216" spans="1:26" x14ac:dyDescent="0.25">
      <c r="A216" s="183" t="s">
        <v>215</v>
      </c>
      <c r="B216" s="177"/>
      <c r="D216">
        <v>7</v>
      </c>
      <c r="F216">
        <v>7</v>
      </c>
      <c r="H216">
        <v>7</v>
      </c>
      <c r="I216">
        <v>7</v>
      </c>
      <c r="J216">
        <v>6</v>
      </c>
      <c r="L216">
        <v>7</v>
      </c>
      <c r="N216">
        <v>7</v>
      </c>
      <c r="R216">
        <v>7</v>
      </c>
      <c r="T216">
        <v>7</v>
      </c>
      <c r="V216">
        <v>7</v>
      </c>
      <c r="W216">
        <v>7</v>
      </c>
      <c r="Z216" s="167">
        <v>6.9090909090909092</v>
      </c>
    </row>
    <row r="217" spans="1:26" x14ac:dyDescent="0.25">
      <c r="A217" s="183" t="s">
        <v>208</v>
      </c>
      <c r="B217" s="177"/>
      <c r="D217">
        <v>7</v>
      </c>
      <c r="F217">
        <v>7.5</v>
      </c>
      <c r="I217">
        <v>7</v>
      </c>
      <c r="J217">
        <v>7</v>
      </c>
      <c r="L217">
        <v>7</v>
      </c>
      <c r="N217">
        <v>7</v>
      </c>
      <c r="R217">
        <v>7</v>
      </c>
      <c r="T217">
        <v>6.5</v>
      </c>
      <c r="V217">
        <v>7</v>
      </c>
      <c r="W217">
        <v>7</v>
      </c>
      <c r="Z217" s="167">
        <v>7</v>
      </c>
    </row>
    <row r="218" spans="1:26" x14ac:dyDescent="0.25">
      <c r="A218" s="183" t="s">
        <v>216</v>
      </c>
      <c r="B218" s="177"/>
      <c r="D218">
        <v>7</v>
      </c>
      <c r="F218">
        <v>7.5</v>
      </c>
      <c r="J218">
        <v>7</v>
      </c>
      <c r="L218">
        <v>7.5</v>
      </c>
      <c r="N218">
        <v>7</v>
      </c>
      <c r="R218">
        <v>7</v>
      </c>
      <c r="T218">
        <v>7</v>
      </c>
      <c r="V218">
        <v>7</v>
      </c>
      <c r="W218">
        <v>7</v>
      </c>
      <c r="X218">
        <v>7</v>
      </c>
      <c r="Z218" s="167">
        <v>7.1</v>
      </c>
    </row>
    <row r="219" spans="1:26" x14ac:dyDescent="0.25">
      <c r="A219" s="183" t="s">
        <v>214</v>
      </c>
      <c r="B219" s="177"/>
      <c r="D219">
        <v>7</v>
      </c>
      <c r="F219">
        <v>7.5</v>
      </c>
      <c r="J219">
        <v>6.5</v>
      </c>
      <c r="L219">
        <v>7</v>
      </c>
      <c r="N219">
        <v>7</v>
      </c>
      <c r="R219">
        <v>7.5</v>
      </c>
      <c r="T219">
        <v>7</v>
      </c>
      <c r="V219">
        <v>7</v>
      </c>
      <c r="W219">
        <v>7</v>
      </c>
      <c r="X219">
        <v>7</v>
      </c>
      <c r="Z219" s="167">
        <v>7.05</v>
      </c>
    </row>
    <row r="220" spans="1:26" x14ac:dyDescent="0.25">
      <c r="A220" s="183" t="s">
        <v>213</v>
      </c>
      <c r="B220" s="177"/>
      <c r="D220">
        <v>7</v>
      </c>
      <c r="F220">
        <v>8</v>
      </c>
      <c r="I220">
        <v>7.5</v>
      </c>
      <c r="J220">
        <v>7</v>
      </c>
      <c r="L220">
        <v>7</v>
      </c>
      <c r="N220">
        <v>7</v>
      </c>
      <c r="R220">
        <v>7</v>
      </c>
      <c r="T220">
        <v>6.5</v>
      </c>
      <c r="V220">
        <v>7</v>
      </c>
      <c r="W220">
        <v>7</v>
      </c>
      <c r="Z220" s="167">
        <v>7.1</v>
      </c>
    </row>
    <row r="221" spans="1:26" x14ac:dyDescent="0.25">
      <c r="A221" s="183" t="s">
        <v>209</v>
      </c>
      <c r="B221" s="177"/>
      <c r="D221">
        <v>7</v>
      </c>
      <c r="F221">
        <v>8</v>
      </c>
      <c r="I221">
        <v>7</v>
      </c>
      <c r="L221">
        <v>7</v>
      </c>
      <c r="N221">
        <v>7</v>
      </c>
      <c r="R221">
        <v>7</v>
      </c>
      <c r="T221">
        <v>6.5</v>
      </c>
      <c r="V221">
        <v>7</v>
      </c>
      <c r="W221">
        <v>7</v>
      </c>
      <c r="Z221" s="167">
        <v>7.0555555555555554</v>
      </c>
    </row>
    <row r="222" spans="1:26" x14ac:dyDescent="0.25">
      <c r="A222" s="183" t="s">
        <v>220</v>
      </c>
      <c r="B222" s="177"/>
      <c r="D222">
        <v>7</v>
      </c>
      <c r="F222">
        <v>8</v>
      </c>
      <c r="J222">
        <v>6.5</v>
      </c>
      <c r="L222">
        <v>7</v>
      </c>
      <c r="N222">
        <v>7.5</v>
      </c>
      <c r="R222">
        <v>7</v>
      </c>
      <c r="T222">
        <v>6</v>
      </c>
      <c r="V222">
        <v>7</v>
      </c>
      <c r="W222">
        <v>7</v>
      </c>
      <c r="X222">
        <v>7.5</v>
      </c>
      <c r="Z222" s="167">
        <v>7.0909090909090908</v>
      </c>
    </row>
    <row r="223" spans="1:26" x14ac:dyDescent="0.25">
      <c r="A223" s="183" t="s">
        <v>219</v>
      </c>
      <c r="B223" s="177"/>
      <c r="D223">
        <v>7</v>
      </c>
      <c r="F223">
        <v>8</v>
      </c>
      <c r="J223">
        <v>7</v>
      </c>
      <c r="L223">
        <v>7</v>
      </c>
      <c r="N223">
        <v>7.5</v>
      </c>
      <c r="R223">
        <v>7</v>
      </c>
      <c r="T223">
        <v>7</v>
      </c>
      <c r="V223">
        <v>7</v>
      </c>
      <c r="W223">
        <v>7</v>
      </c>
      <c r="X223">
        <v>8</v>
      </c>
      <c r="Z223" s="167">
        <v>7.25</v>
      </c>
    </row>
    <row r="224" spans="1:26" x14ac:dyDescent="0.25">
      <c r="A224" s="183" t="s">
        <v>218</v>
      </c>
      <c r="B224" s="177"/>
      <c r="D224">
        <v>7</v>
      </c>
      <c r="F224">
        <v>8.5</v>
      </c>
      <c r="J224">
        <v>7</v>
      </c>
      <c r="L224">
        <v>7</v>
      </c>
      <c r="N224">
        <v>7</v>
      </c>
      <c r="P224">
        <v>7</v>
      </c>
      <c r="R224">
        <v>7</v>
      </c>
      <c r="T224">
        <v>6.5</v>
      </c>
      <c r="V224">
        <v>7.5</v>
      </c>
      <c r="W224">
        <v>7.5</v>
      </c>
      <c r="X224">
        <v>7.5</v>
      </c>
      <c r="Z224" s="167">
        <v>7.2272727272727275</v>
      </c>
    </row>
    <row r="225" spans="1:27" x14ac:dyDescent="0.25">
      <c r="A225" s="183" t="s">
        <v>245</v>
      </c>
      <c r="B225" s="177"/>
      <c r="D225">
        <v>7</v>
      </c>
      <c r="F225">
        <v>8</v>
      </c>
      <c r="J225">
        <v>6</v>
      </c>
      <c r="L225">
        <v>7</v>
      </c>
      <c r="N225">
        <v>7</v>
      </c>
      <c r="P225">
        <v>8</v>
      </c>
      <c r="R225">
        <v>7</v>
      </c>
      <c r="T225">
        <v>7</v>
      </c>
      <c r="V225">
        <v>7</v>
      </c>
      <c r="W225">
        <v>7.5</v>
      </c>
      <c r="X225">
        <v>8</v>
      </c>
      <c r="Z225" s="167">
        <v>7.2272727272727275</v>
      </c>
    </row>
    <row r="226" spans="1:27" x14ac:dyDescent="0.25">
      <c r="A226" s="183" t="s">
        <v>240</v>
      </c>
      <c r="B226" s="177"/>
      <c r="D226">
        <v>7</v>
      </c>
      <c r="F226">
        <v>7</v>
      </c>
      <c r="J226">
        <v>6</v>
      </c>
      <c r="L226">
        <v>7</v>
      </c>
      <c r="N226">
        <v>7</v>
      </c>
      <c r="P226">
        <v>7</v>
      </c>
      <c r="R226">
        <v>7</v>
      </c>
      <c r="T226">
        <v>6.5</v>
      </c>
      <c r="V226">
        <v>7</v>
      </c>
      <c r="W226">
        <v>7</v>
      </c>
      <c r="X226">
        <v>7</v>
      </c>
      <c r="Z226" s="167">
        <v>6.8636363636363633</v>
      </c>
    </row>
    <row r="227" spans="1:27" x14ac:dyDescent="0.25">
      <c r="A227" s="183" t="s">
        <v>241</v>
      </c>
      <c r="B227" s="177"/>
      <c r="D227">
        <v>7</v>
      </c>
      <c r="F227">
        <v>8</v>
      </c>
      <c r="J227">
        <v>7</v>
      </c>
      <c r="L227">
        <v>7</v>
      </c>
      <c r="N227">
        <v>7</v>
      </c>
      <c r="P227">
        <v>7.5</v>
      </c>
      <c r="R227">
        <v>7</v>
      </c>
      <c r="T227">
        <v>6.5</v>
      </c>
      <c r="V227">
        <v>7</v>
      </c>
      <c r="W227">
        <v>7</v>
      </c>
      <c r="X227">
        <v>7</v>
      </c>
      <c r="Z227" s="167">
        <v>7.0909090909090908</v>
      </c>
    </row>
    <row r="228" spans="1:27" x14ac:dyDescent="0.25">
      <c r="A228" s="183" t="s">
        <v>242</v>
      </c>
      <c r="B228" s="177"/>
      <c r="D228">
        <v>7</v>
      </c>
      <c r="F228">
        <v>8</v>
      </c>
      <c r="J228">
        <v>7</v>
      </c>
      <c r="L228">
        <v>7</v>
      </c>
      <c r="N228">
        <v>7</v>
      </c>
      <c r="P228">
        <v>7</v>
      </c>
      <c r="R228">
        <v>7</v>
      </c>
      <c r="T228">
        <v>6</v>
      </c>
      <c r="V228">
        <v>7.5</v>
      </c>
      <c r="W228">
        <v>7.5</v>
      </c>
      <c r="X228">
        <v>8</v>
      </c>
      <c r="Z228" s="167">
        <v>7.1818181818181817</v>
      </c>
    </row>
    <row r="229" spans="1:27" ht="15.75" thickBot="1" x14ac:dyDescent="0.3">
      <c r="A229" s="184" t="s">
        <v>247</v>
      </c>
      <c r="B229" s="177"/>
      <c r="D229">
        <v>7</v>
      </c>
      <c r="F229">
        <v>8</v>
      </c>
      <c r="J229">
        <v>7</v>
      </c>
      <c r="L229">
        <v>7</v>
      </c>
      <c r="N229">
        <v>7</v>
      </c>
      <c r="P229">
        <v>7</v>
      </c>
      <c r="R229">
        <v>7</v>
      </c>
      <c r="T229">
        <v>7</v>
      </c>
      <c r="V229">
        <v>7</v>
      </c>
      <c r="W229">
        <v>7</v>
      </c>
      <c r="X229">
        <v>8</v>
      </c>
      <c r="Z229" s="167">
        <v>7.1818181818181817</v>
      </c>
    </row>
    <row r="230" spans="1:27" ht="15.75" thickBot="1" x14ac:dyDescent="0.3">
      <c r="A230" s="185" t="s">
        <v>203</v>
      </c>
      <c r="B230" s="178">
        <v>7.625</v>
      </c>
      <c r="C230" s="168">
        <v>7.6052631578947372</v>
      </c>
      <c r="D230" s="168">
        <v>7.1216216216216219</v>
      </c>
      <c r="E230" s="168">
        <v>7.0263157894736841</v>
      </c>
      <c r="F230" s="168">
        <v>7.5810810810810807</v>
      </c>
      <c r="G230" s="168">
        <v>7.0625</v>
      </c>
      <c r="H230" s="168">
        <v>7.1538461538461542</v>
      </c>
      <c r="I230" s="168">
        <v>7.1</v>
      </c>
      <c r="J230" s="168">
        <v>6.7333333333333334</v>
      </c>
      <c r="K230" s="168">
        <v>7.1111111111111107</v>
      </c>
      <c r="L230" s="168">
        <v>7.0675675675675675</v>
      </c>
      <c r="M230" s="168">
        <v>6.8611111111111107</v>
      </c>
      <c r="N230" s="168">
        <v>7.1710526315789478</v>
      </c>
      <c r="O230" s="168">
        <v>6.833333333333333</v>
      </c>
      <c r="P230" s="168">
        <v>7.25</v>
      </c>
      <c r="Q230" s="168">
        <v>7.2105263157894735</v>
      </c>
      <c r="R230" s="168">
        <v>7.1756756756756754</v>
      </c>
      <c r="S230" s="168">
        <v>7.1315789473684212</v>
      </c>
      <c r="T230" s="168">
        <v>6.5405405405405403</v>
      </c>
      <c r="U230" s="168">
        <v>6.5</v>
      </c>
      <c r="V230" s="168">
        <v>7.042553191489362</v>
      </c>
      <c r="W230" s="168">
        <v>7.0625</v>
      </c>
      <c r="X230" s="168">
        <v>7.1121212121212114</v>
      </c>
      <c r="Y230" s="168">
        <v>7.3214285714285712</v>
      </c>
      <c r="Z230" s="169">
        <v>7.1123134328358208</v>
      </c>
    </row>
    <row r="231" spans="1:27" x14ac:dyDescent="0.25">
      <c r="A231" s="13"/>
    </row>
    <row r="232" spans="1:27" x14ac:dyDescent="0.25">
      <c r="A232" s="13"/>
    </row>
    <row r="233" spans="1:27" x14ac:dyDescent="0.25">
      <c r="A233" s="13"/>
    </row>
    <row r="234" spans="1:27" x14ac:dyDescent="0.25">
      <c r="A234" s="13"/>
    </row>
    <row r="237" spans="1:27" ht="15.75" thickBot="1" x14ac:dyDescent="0.3"/>
    <row r="238" spans="1:27" x14ac:dyDescent="0.25">
      <c r="A238" s="164"/>
      <c r="B238" s="170" t="s">
        <v>101</v>
      </c>
      <c r="C238" s="170" t="s">
        <v>46</v>
      </c>
      <c r="D238" s="170" t="s">
        <v>47</v>
      </c>
      <c r="E238" s="170" t="s">
        <v>44</v>
      </c>
      <c r="F238" s="170" t="s">
        <v>45</v>
      </c>
      <c r="G238" s="170" t="s">
        <v>168</v>
      </c>
      <c r="H238" s="170" t="s">
        <v>140</v>
      </c>
      <c r="I238" s="170" t="s">
        <v>141</v>
      </c>
      <c r="J238" s="170" t="s">
        <v>194</v>
      </c>
      <c r="K238" s="170" t="s">
        <v>48</v>
      </c>
      <c r="L238" s="170" t="s">
        <v>51</v>
      </c>
      <c r="M238" s="170" t="s">
        <v>57</v>
      </c>
      <c r="N238" s="170" t="s">
        <v>58</v>
      </c>
      <c r="O238" s="170" t="s">
        <v>100</v>
      </c>
      <c r="P238" s="170" t="s">
        <v>205</v>
      </c>
      <c r="Q238" s="170" t="s">
        <v>52</v>
      </c>
      <c r="R238" s="170" t="s">
        <v>53</v>
      </c>
      <c r="S238" s="170" t="s">
        <v>54</v>
      </c>
      <c r="T238" s="170" t="s">
        <v>59</v>
      </c>
      <c r="U238" s="170" t="s">
        <v>170</v>
      </c>
      <c r="V238" s="170" t="s">
        <v>42</v>
      </c>
      <c r="W238" s="170" t="s">
        <v>43</v>
      </c>
      <c r="X238" s="170" t="s">
        <v>56</v>
      </c>
      <c r="Y238" s="170" t="s">
        <v>55</v>
      </c>
      <c r="Z238" s="171" t="s">
        <v>203</v>
      </c>
      <c r="AA238" t="s">
        <v>203</v>
      </c>
    </row>
    <row r="239" spans="1:27" x14ac:dyDescent="0.25">
      <c r="A239" s="165" t="s">
        <v>223</v>
      </c>
      <c r="B239" s="160">
        <f>AVERAGE(B193:B228)</f>
        <v>7.625</v>
      </c>
      <c r="C239" s="160">
        <f t="shared" ref="C239:Z239" si="12">AVERAGE(C193:C228)</f>
        <v>7.6052631578947372</v>
      </c>
      <c r="D239" s="160">
        <f t="shared" si="12"/>
        <v>7.125</v>
      </c>
      <c r="E239" s="160">
        <f t="shared" si="12"/>
        <v>7.0263157894736841</v>
      </c>
      <c r="F239" s="160">
        <f t="shared" si="12"/>
        <v>7.5694444444444446</v>
      </c>
      <c r="G239" s="160">
        <f t="shared" si="12"/>
        <v>7.0625</v>
      </c>
      <c r="H239" s="160">
        <f t="shared" si="12"/>
        <v>7.1538461538461542</v>
      </c>
      <c r="I239" s="160">
        <f t="shared" si="12"/>
        <v>7.1</v>
      </c>
      <c r="J239" s="160">
        <f t="shared" si="12"/>
        <v>6.7142857142857144</v>
      </c>
      <c r="K239" s="160">
        <f t="shared" si="12"/>
        <v>7.1111111111111107</v>
      </c>
      <c r="L239" s="160">
        <f t="shared" si="12"/>
        <v>7.0694444444444446</v>
      </c>
      <c r="M239" s="160">
        <f t="shared" si="12"/>
        <v>6.8611111111111107</v>
      </c>
      <c r="N239" s="160">
        <f t="shared" si="12"/>
        <v>7.166666666666667</v>
      </c>
      <c r="O239" s="160">
        <f t="shared" si="12"/>
        <v>6.833333333333333</v>
      </c>
      <c r="P239" s="160">
        <f t="shared" si="12"/>
        <v>7.3</v>
      </c>
      <c r="Q239" s="160">
        <f t="shared" si="12"/>
        <v>7.2105263157894735</v>
      </c>
      <c r="R239" s="160">
        <f t="shared" si="12"/>
        <v>7.1805555555555554</v>
      </c>
      <c r="S239" s="160">
        <f t="shared" si="12"/>
        <v>7.1315789473684212</v>
      </c>
      <c r="T239" s="160">
        <f t="shared" si="12"/>
        <v>6.5277777777777777</v>
      </c>
      <c r="U239" s="160">
        <f t="shared" si="12"/>
        <v>6.5</v>
      </c>
      <c r="V239" s="160">
        <f t="shared" si="12"/>
        <v>7.0571428571428569</v>
      </c>
      <c r="W239" s="160">
        <f t="shared" si="12"/>
        <v>7.0694444444444446</v>
      </c>
      <c r="X239" s="160">
        <f t="shared" si="12"/>
        <v>7.0951612903225802</v>
      </c>
      <c r="Y239" s="160">
        <f t="shared" si="12"/>
        <v>7.3214285714285712</v>
      </c>
      <c r="Z239" s="160">
        <f t="shared" si="12"/>
        <v>7.1018754667603359</v>
      </c>
    </row>
    <row r="240" spans="1:27" x14ac:dyDescent="0.25">
      <c r="A240" s="165" t="s">
        <v>162</v>
      </c>
      <c r="B240" s="160">
        <f>MIN(B193:B228)</f>
        <v>7</v>
      </c>
      <c r="C240" s="160">
        <f t="shared" ref="C240:Z240" si="13">MIN(C193:C228)</f>
        <v>7</v>
      </c>
      <c r="D240" s="160">
        <f t="shared" si="13"/>
        <v>6.5</v>
      </c>
      <c r="E240" s="160">
        <f t="shared" si="13"/>
        <v>6.5</v>
      </c>
      <c r="F240" s="160">
        <f t="shared" si="13"/>
        <v>7</v>
      </c>
      <c r="G240" s="160">
        <f t="shared" si="13"/>
        <v>6</v>
      </c>
      <c r="H240" s="160">
        <f t="shared" si="13"/>
        <v>7</v>
      </c>
      <c r="I240" s="160">
        <f t="shared" si="13"/>
        <v>7</v>
      </c>
      <c r="J240" s="160">
        <f t="shared" si="13"/>
        <v>6</v>
      </c>
      <c r="K240" s="160">
        <f t="shared" si="13"/>
        <v>7</v>
      </c>
      <c r="L240" s="160">
        <f t="shared" si="13"/>
        <v>6.5</v>
      </c>
      <c r="M240" s="160">
        <f t="shared" si="13"/>
        <v>5.5</v>
      </c>
      <c r="N240" s="160">
        <f t="shared" si="13"/>
        <v>6</v>
      </c>
      <c r="O240" s="160">
        <f t="shared" si="13"/>
        <v>6.5</v>
      </c>
      <c r="P240" s="160">
        <f t="shared" si="13"/>
        <v>7</v>
      </c>
      <c r="Q240" s="160">
        <f t="shared" si="13"/>
        <v>6.5</v>
      </c>
      <c r="R240" s="160">
        <f t="shared" si="13"/>
        <v>7</v>
      </c>
      <c r="S240" s="160">
        <f t="shared" si="13"/>
        <v>7</v>
      </c>
      <c r="T240" s="160">
        <f t="shared" si="13"/>
        <v>5.5</v>
      </c>
      <c r="U240" s="160">
        <f t="shared" si="13"/>
        <v>6.5</v>
      </c>
      <c r="V240" s="160">
        <f t="shared" si="13"/>
        <v>6.75</v>
      </c>
      <c r="W240" s="160">
        <f t="shared" si="13"/>
        <v>6.75</v>
      </c>
      <c r="X240" s="160">
        <f t="shared" si="13"/>
        <v>6</v>
      </c>
      <c r="Y240" s="160">
        <f t="shared" si="13"/>
        <v>7</v>
      </c>
      <c r="Z240" s="160">
        <f t="shared" si="13"/>
        <v>6.8636363636363633</v>
      </c>
    </row>
    <row r="241" spans="1:26" ht="15.75" thickBot="1" x14ac:dyDescent="0.3">
      <c r="A241" s="166" t="s">
        <v>161</v>
      </c>
      <c r="B241" s="162">
        <f>MAX(B193:B228)</f>
        <v>8</v>
      </c>
      <c r="C241" s="162">
        <f t="shared" ref="C241:Z241" si="14">MAX(C193:C228)</f>
        <v>8.5</v>
      </c>
      <c r="D241" s="162">
        <f t="shared" si="14"/>
        <v>8</v>
      </c>
      <c r="E241" s="162">
        <f t="shared" si="14"/>
        <v>8</v>
      </c>
      <c r="F241" s="162">
        <f t="shared" si="14"/>
        <v>8.5</v>
      </c>
      <c r="G241" s="162">
        <f t="shared" si="14"/>
        <v>8</v>
      </c>
      <c r="H241" s="162">
        <f t="shared" si="14"/>
        <v>7.5</v>
      </c>
      <c r="I241" s="162">
        <f t="shared" si="14"/>
        <v>7.5</v>
      </c>
      <c r="J241" s="162">
        <f t="shared" si="14"/>
        <v>7</v>
      </c>
      <c r="K241" s="162">
        <f t="shared" si="14"/>
        <v>7.5</v>
      </c>
      <c r="L241" s="162">
        <f t="shared" si="14"/>
        <v>7.5</v>
      </c>
      <c r="M241" s="162">
        <f t="shared" si="14"/>
        <v>7.5</v>
      </c>
      <c r="N241" s="162">
        <f t="shared" si="14"/>
        <v>8</v>
      </c>
      <c r="O241" s="162">
        <f t="shared" si="14"/>
        <v>7</v>
      </c>
      <c r="P241" s="162">
        <f t="shared" si="14"/>
        <v>8</v>
      </c>
      <c r="Q241" s="162">
        <f t="shared" si="14"/>
        <v>8</v>
      </c>
      <c r="R241" s="162">
        <f t="shared" si="14"/>
        <v>8</v>
      </c>
      <c r="S241" s="162">
        <f t="shared" si="14"/>
        <v>7.5</v>
      </c>
      <c r="T241" s="162">
        <f t="shared" si="14"/>
        <v>7.5</v>
      </c>
      <c r="U241" s="162">
        <f t="shared" si="14"/>
        <v>6.5</v>
      </c>
      <c r="V241" s="162">
        <f t="shared" si="14"/>
        <v>7.5</v>
      </c>
      <c r="W241" s="162">
        <f t="shared" si="14"/>
        <v>7.5</v>
      </c>
      <c r="X241" s="162">
        <f t="shared" si="14"/>
        <v>8</v>
      </c>
      <c r="Y241" s="162">
        <f t="shared" si="14"/>
        <v>7.5</v>
      </c>
      <c r="Z241" s="162">
        <f t="shared" si="14"/>
        <v>7.3611111111111107</v>
      </c>
    </row>
    <row r="242" spans="1:26" x14ac:dyDescent="0.25">
      <c r="B242" s="156"/>
      <c r="C242" s="156"/>
      <c r="D242" s="156"/>
      <c r="E242" s="156"/>
      <c r="F242" s="156"/>
      <c r="G242" s="156"/>
      <c r="H242" s="156"/>
      <c r="I242" s="156"/>
      <c r="J242" s="156"/>
      <c r="K242" s="156"/>
      <c r="L242" s="156"/>
      <c r="M242" s="156"/>
      <c r="N242" s="156"/>
      <c r="O242" s="156"/>
      <c r="P242" s="156"/>
      <c r="Q242" s="156"/>
      <c r="R242" s="156"/>
      <c r="S242" s="156"/>
      <c r="T242" s="156"/>
    </row>
  </sheetData>
  <pageMargins left="0.7" right="0.7" top="0.75" bottom="0.75" header="0.3" footer="0.3"/>
  <drawing r:id="rId6"/>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A239"/>
  <sheetViews>
    <sheetView zoomScale="55" zoomScaleNormal="55" workbookViewId="0">
      <selection activeCell="P171" sqref="P171"/>
    </sheetView>
  </sheetViews>
  <sheetFormatPr baseColWidth="10" defaultRowHeight="15" x14ac:dyDescent="0.25"/>
  <cols>
    <col min="1" max="1" width="30" customWidth="1"/>
    <col min="2" max="2" width="31.5703125" customWidth="1"/>
    <col min="3" max="3" width="19.42578125" customWidth="1"/>
    <col min="4" max="4" width="19.42578125" bestFit="1" customWidth="1"/>
    <col min="5" max="5" width="19.42578125" customWidth="1"/>
    <col min="6" max="9" width="19.42578125" bestFit="1" customWidth="1"/>
    <col min="10" max="11" width="19.42578125" customWidth="1"/>
    <col min="12" max="12" width="19.42578125" bestFit="1" customWidth="1"/>
    <col min="13" max="15" width="19.42578125" customWidth="1"/>
    <col min="16" max="16" width="19.42578125" bestFit="1" customWidth="1"/>
    <col min="17" max="17" width="17.85546875" bestFit="1" customWidth="1"/>
    <col min="18" max="19" width="19.42578125" customWidth="1"/>
    <col min="20" max="20" width="19.42578125" bestFit="1" customWidth="1"/>
    <col min="21" max="22" width="19.42578125" customWidth="1"/>
    <col min="23" max="24" width="19.42578125" bestFit="1" customWidth="1"/>
    <col min="25" max="25" width="19.42578125" customWidth="1"/>
    <col min="26" max="27" width="19.42578125" bestFit="1" customWidth="1"/>
    <col min="28" max="29" width="12" bestFit="1" customWidth="1"/>
    <col min="30" max="30" width="7" bestFit="1" customWidth="1"/>
    <col min="31" max="31" width="6.42578125" bestFit="1" customWidth="1"/>
    <col min="32" max="33" width="6.85546875" bestFit="1" customWidth="1"/>
    <col min="34" max="34" width="12" bestFit="1" customWidth="1"/>
    <col min="35" max="35" width="11" bestFit="1" customWidth="1"/>
    <col min="36" max="36" width="12.5703125" bestFit="1" customWidth="1"/>
  </cols>
  <sheetData>
    <row r="1" spans="1:20" s="191" customFormat="1" ht="33" customHeight="1" x14ac:dyDescent="0.25">
      <c r="A1" s="192" t="s">
        <v>225</v>
      </c>
    </row>
    <row r="2" spans="1:20" ht="15.75" thickBot="1" x14ac:dyDescent="0.3"/>
    <row r="3" spans="1:20" ht="15.75" thickBot="1" x14ac:dyDescent="0.3">
      <c r="A3" s="172" t="s">
        <v>204</v>
      </c>
      <c r="B3" s="173" t="s">
        <v>221</v>
      </c>
    </row>
    <row r="4" spans="1:20" ht="15.75" thickBot="1" x14ac:dyDescent="0.3"/>
    <row r="5" spans="1:20" ht="15.75" thickBot="1" x14ac:dyDescent="0.3">
      <c r="A5" s="179" t="s">
        <v>238</v>
      </c>
      <c r="B5" s="179" t="s">
        <v>201</v>
      </c>
      <c r="C5" s="180"/>
      <c r="D5" s="181"/>
      <c r="E5" s="181"/>
      <c r="F5" s="181"/>
      <c r="G5" s="181"/>
      <c r="H5" s="181"/>
      <c r="I5" s="181"/>
      <c r="J5" s="181"/>
      <c r="K5" s="181"/>
      <c r="L5" s="181"/>
      <c r="M5" s="181"/>
      <c r="N5" s="181"/>
      <c r="O5" s="181"/>
      <c r="P5" s="181"/>
      <c r="Q5" s="181"/>
      <c r="R5" s="181"/>
      <c r="S5" s="181"/>
      <c r="T5" s="173"/>
    </row>
    <row r="6" spans="1:20" ht="15.75" thickBot="1" x14ac:dyDescent="0.3">
      <c r="A6" s="179" t="s">
        <v>202</v>
      </c>
      <c r="B6" s="180" t="s">
        <v>101</v>
      </c>
      <c r="C6" s="181" t="s">
        <v>46</v>
      </c>
      <c r="D6" s="181" t="s">
        <v>47</v>
      </c>
      <c r="E6" s="181" t="s">
        <v>44</v>
      </c>
      <c r="F6" s="181" t="s">
        <v>45</v>
      </c>
      <c r="G6" s="181" t="s">
        <v>48</v>
      </c>
      <c r="H6" s="181" t="s">
        <v>51</v>
      </c>
      <c r="I6" s="181" t="s">
        <v>57</v>
      </c>
      <c r="J6" s="181" t="s">
        <v>58</v>
      </c>
      <c r="K6" s="181" t="s">
        <v>100</v>
      </c>
      <c r="L6" s="181" t="s">
        <v>52</v>
      </c>
      <c r="M6" s="181" t="s">
        <v>53</v>
      </c>
      <c r="N6" s="181" t="s">
        <v>54</v>
      </c>
      <c r="O6" s="181" t="s">
        <v>59</v>
      </c>
      <c r="P6" s="181" t="s">
        <v>42</v>
      </c>
      <c r="Q6" s="181" t="s">
        <v>43</v>
      </c>
      <c r="R6" s="181" t="s">
        <v>56</v>
      </c>
      <c r="S6" s="173" t="s">
        <v>55</v>
      </c>
      <c r="T6" s="186" t="s">
        <v>203</v>
      </c>
    </row>
    <row r="7" spans="1:20" x14ac:dyDescent="0.25">
      <c r="A7" s="182" t="s">
        <v>142</v>
      </c>
      <c r="B7" s="174"/>
      <c r="C7" s="175">
        <v>63.725490196078439</v>
      </c>
      <c r="D7" s="175">
        <v>65</v>
      </c>
      <c r="E7" s="175">
        <v>63.000000000000014</v>
      </c>
      <c r="F7" s="175">
        <v>65</v>
      </c>
      <c r="G7" s="175">
        <v>64.601769911504419</v>
      </c>
      <c r="H7" s="175">
        <v>63.716814159292035</v>
      </c>
      <c r="I7" s="175">
        <v>62.5</v>
      </c>
      <c r="J7" s="175">
        <v>54.716981132075468</v>
      </c>
      <c r="K7" s="175"/>
      <c r="L7" s="175">
        <v>61</v>
      </c>
      <c r="M7" s="175">
        <v>63.20754716981132</v>
      </c>
      <c r="N7" s="175">
        <v>61.467889908256865</v>
      </c>
      <c r="O7" s="175">
        <v>59.633027522935777</v>
      </c>
      <c r="P7" s="175">
        <v>66.483516483516482</v>
      </c>
      <c r="Q7" s="175">
        <v>59.382352941176478</v>
      </c>
      <c r="R7" s="175">
        <v>72.115384615384613</v>
      </c>
      <c r="S7" s="175">
        <v>74.038461538461533</v>
      </c>
      <c r="T7" s="176">
        <v>63.636394722399245</v>
      </c>
    </row>
    <row r="8" spans="1:20" x14ac:dyDescent="0.25">
      <c r="A8" s="183" t="s">
        <v>143</v>
      </c>
      <c r="B8" s="177"/>
      <c r="C8">
        <v>66.666666666666671</v>
      </c>
      <c r="D8">
        <v>66.326530612244895</v>
      </c>
      <c r="E8">
        <v>68</v>
      </c>
      <c r="F8">
        <v>64.705882352941174</v>
      </c>
      <c r="G8">
        <v>61.946902654867252</v>
      </c>
      <c r="H8">
        <v>66.666666666666671</v>
      </c>
      <c r="I8">
        <v>55.769230769230774</v>
      </c>
      <c r="J8">
        <v>69</v>
      </c>
      <c r="L8">
        <v>66.666666666666671</v>
      </c>
      <c r="M8">
        <v>68</v>
      </c>
      <c r="N8">
        <v>68.627450980392155</v>
      </c>
      <c r="O8">
        <v>54.34782608695653</v>
      </c>
      <c r="P8">
        <v>63.812500000000007</v>
      </c>
      <c r="Q8">
        <v>65.270390070921991</v>
      </c>
      <c r="R8">
        <v>62.745098039215698</v>
      </c>
      <c r="S8">
        <v>68.627450980392155</v>
      </c>
      <c r="T8" s="167">
        <v>64.792341812115808</v>
      </c>
    </row>
    <row r="9" spans="1:20" x14ac:dyDescent="0.25">
      <c r="A9" s="183" t="s">
        <v>144</v>
      </c>
      <c r="B9" s="177"/>
      <c r="D9">
        <v>64.15094339622641</v>
      </c>
      <c r="F9">
        <v>66.037735849056617</v>
      </c>
      <c r="H9">
        <v>55.963302752293572</v>
      </c>
      <c r="J9">
        <v>60.57692307692308</v>
      </c>
      <c r="M9">
        <v>63.000000000000014</v>
      </c>
      <c r="O9">
        <v>53</v>
      </c>
      <c r="P9">
        <v>63.46153846153846</v>
      </c>
      <c r="Q9">
        <v>58.82352941176471</v>
      </c>
      <c r="R9">
        <v>61.320754716981128</v>
      </c>
      <c r="S9">
        <v>67.307692307692307</v>
      </c>
      <c r="T9" s="167">
        <v>61.364241997247618</v>
      </c>
    </row>
    <row r="10" spans="1:20" x14ac:dyDescent="0.25">
      <c r="A10" s="183" t="s">
        <v>145</v>
      </c>
      <c r="B10" s="177">
        <v>72.916666666666671</v>
      </c>
      <c r="C10">
        <v>63.20754716981132</v>
      </c>
      <c r="D10">
        <v>69</v>
      </c>
      <c r="E10">
        <v>60.7843137254902</v>
      </c>
      <c r="F10">
        <v>65.384615384615387</v>
      </c>
      <c r="G10">
        <v>65.765765765765778</v>
      </c>
      <c r="H10">
        <v>74.528301886792462</v>
      </c>
      <c r="I10">
        <v>58.82352941176471</v>
      </c>
      <c r="J10">
        <v>60.7843137254902</v>
      </c>
      <c r="K10">
        <v>70.588235294117652</v>
      </c>
      <c r="L10">
        <v>63.725490196078439</v>
      </c>
      <c r="M10">
        <v>62.745098039215698</v>
      </c>
      <c r="N10">
        <v>60.377358490566046</v>
      </c>
      <c r="O10">
        <v>52.040816326530603</v>
      </c>
      <c r="P10">
        <v>62.903911564625851</v>
      </c>
      <c r="Q10">
        <v>62.229166666666671</v>
      </c>
      <c r="R10">
        <v>65.686274509803923</v>
      </c>
      <c r="S10">
        <v>66.037735849056617</v>
      </c>
      <c r="T10" s="167">
        <v>64.133110945217524</v>
      </c>
    </row>
    <row r="11" spans="1:20" x14ac:dyDescent="0.25">
      <c r="A11" s="183" t="s">
        <v>146</v>
      </c>
      <c r="B11" s="177">
        <v>67.307692307692307</v>
      </c>
      <c r="C11">
        <v>59.633027522935777</v>
      </c>
      <c r="D11">
        <v>67.307692307692307</v>
      </c>
      <c r="E11">
        <v>59.803921568627452</v>
      </c>
      <c r="F11">
        <v>62.5</v>
      </c>
      <c r="G11">
        <v>60.176991150442468</v>
      </c>
      <c r="H11">
        <v>63.46153846153846</v>
      </c>
      <c r="I11">
        <v>50.943396226415096</v>
      </c>
      <c r="J11">
        <v>59.615384615384613</v>
      </c>
      <c r="K11">
        <v>58.82352941176471</v>
      </c>
      <c r="L11">
        <v>59.803921568627452</v>
      </c>
      <c r="M11">
        <v>60.7843137254902</v>
      </c>
      <c r="N11">
        <v>61.320754716981128</v>
      </c>
      <c r="O11">
        <v>55.882352941176471</v>
      </c>
      <c r="P11">
        <v>55.392156862745111</v>
      </c>
      <c r="Q11">
        <v>57.352941176470594</v>
      </c>
      <c r="R11">
        <v>58.490566037735846</v>
      </c>
      <c r="S11">
        <v>61.764705882352956</v>
      </c>
      <c r="T11" s="167">
        <v>59.655499226164423</v>
      </c>
    </row>
    <row r="12" spans="1:20" x14ac:dyDescent="0.25">
      <c r="A12" s="183" t="s">
        <v>147</v>
      </c>
      <c r="B12" s="177">
        <v>69.791666666666657</v>
      </c>
      <c r="C12">
        <v>62.385321100917423</v>
      </c>
      <c r="D12">
        <v>67.346938775510196</v>
      </c>
      <c r="E12">
        <v>67.307692307692307</v>
      </c>
      <c r="F12">
        <v>66.666666666666671</v>
      </c>
      <c r="G12">
        <v>69.026548672566364</v>
      </c>
      <c r="H12">
        <v>65.765765765765778</v>
      </c>
      <c r="I12">
        <v>53.846153846153847</v>
      </c>
      <c r="J12">
        <v>57.843137254901968</v>
      </c>
      <c r="K12">
        <v>63.725490196078439</v>
      </c>
      <c r="L12">
        <v>63.725490196078439</v>
      </c>
      <c r="M12">
        <v>61</v>
      </c>
      <c r="N12">
        <v>67.307692307692307</v>
      </c>
      <c r="O12">
        <v>62</v>
      </c>
      <c r="P12">
        <v>56.604166666666671</v>
      </c>
      <c r="Q12">
        <v>56.125</v>
      </c>
      <c r="R12">
        <v>62.264150943396224</v>
      </c>
      <c r="S12">
        <v>61.764705882352956</v>
      </c>
      <c r="T12" s="167">
        <v>62.361287695788647</v>
      </c>
    </row>
    <row r="13" spans="1:20" x14ac:dyDescent="0.25">
      <c r="A13" s="183" t="s">
        <v>148</v>
      </c>
      <c r="B13" s="177"/>
      <c r="C13">
        <v>70.192307692307693</v>
      </c>
      <c r="D13">
        <v>76.415094339622641</v>
      </c>
      <c r="E13">
        <v>64.42307692307692</v>
      </c>
      <c r="F13">
        <v>61.53846153846154</v>
      </c>
      <c r="G13">
        <v>63.963963963963963</v>
      </c>
      <c r="H13">
        <v>69.724770642201833</v>
      </c>
      <c r="I13">
        <v>55.660377358490578</v>
      </c>
      <c r="J13">
        <v>73.529411764705884</v>
      </c>
      <c r="L13">
        <v>59.615384615384613</v>
      </c>
      <c r="M13">
        <v>64.705882352941174</v>
      </c>
      <c r="N13">
        <v>69.230769230769226</v>
      </c>
      <c r="O13">
        <v>64.705882352941174</v>
      </c>
      <c r="P13">
        <v>53.921568627450988</v>
      </c>
      <c r="Q13">
        <v>56.363122171945712</v>
      </c>
      <c r="R13">
        <v>54.807692307692299</v>
      </c>
      <c r="S13">
        <v>68.627450980392155</v>
      </c>
      <c r="T13" s="167">
        <v>63.206105981208061</v>
      </c>
    </row>
    <row r="14" spans="1:20" x14ac:dyDescent="0.25">
      <c r="A14" s="183" t="s">
        <v>149</v>
      </c>
      <c r="B14" s="177"/>
      <c r="D14">
        <v>67.25663716814158</v>
      </c>
      <c r="E14">
        <v>69.230769230769226</v>
      </c>
      <c r="F14">
        <v>67.924528301886795</v>
      </c>
      <c r="H14">
        <v>62.931034482758633</v>
      </c>
      <c r="J14">
        <v>67.25663716814158</v>
      </c>
      <c r="M14">
        <v>70.642201834862377</v>
      </c>
      <c r="O14">
        <v>64.42307692307692</v>
      </c>
      <c r="P14">
        <v>63.46153846153846</v>
      </c>
      <c r="Q14">
        <v>58.82352941176471</v>
      </c>
      <c r="R14">
        <v>67.924528301886795</v>
      </c>
      <c r="S14">
        <v>68.269230769230759</v>
      </c>
      <c r="T14" s="167">
        <v>66.194882914005248</v>
      </c>
    </row>
    <row r="15" spans="1:20" ht="15.75" thickBot="1" x14ac:dyDescent="0.3">
      <c r="A15" s="184" t="s">
        <v>150</v>
      </c>
      <c r="B15" s="177"/>
      <c r="C15">
        <v>68.468468468468473</v>
      </c>
      <c r="D15">
        <v>66.972477064220186</v>
      </c>
      <c r="E15">
        <v>57.692307692307686</v>
      </c>
      <c r="F15">
        <v>71.698113207547166</v>
      </c>
      <c r="G15">
        <v>64.65517241379311</v>
      </c>
      <c r="H15">
        <v>62.931034482758633</v>
      </c>
      <c r="I15">
        <v>65.486725663716811</v>
      </c>
      <c r="J15">
        <v>65.486725663716811</v>
      </c>
      <c r="L15">
        <v>67.924528301886795</v>
      </c>
      <c r="M15">
        <v>69.724770642201833</v>
      </c>
      <c r="N15">
        <v>71.171171171171181</v>
      </c>
      <c r="O15">
        <v>60.550458715596321</v>
      </c>
      <c r="P15">
        <v>66.34615384615384</v>
      </c>
      <c r="Q15">
        <v>65.094339622641513</v>
      </c>
      <c r="R15">
        <v>66.666666666666671</v>
      </c>
      <c r="S15">
        <v>70.754716981132077</v>
      </c>
      <c r="T15" s="167">
        <v>66.351489412748691</v>
      </c>
    </row>
    <row r="16" spans="1:20" ht="15.75" thickBot="1" x14ac:dyDescent="0.3">
      <c r="A16" s="185" t="s">
        <v>203</v>
      </c>
      <c r="B16" s="178">
        <v>70.005341880341874</v>
      </c>
      <c r="C16" s="168">
        <v>64.896975545312259</v>
      </c>
      <c r="D16" s="168">
        <v>67.752923740406459</v>
      </c>
      <c r="E16" s="168">
        <v>63.780260180995469</v>
      </c>
      <c r="F16" s="168">
        <v>65.717333700130609</v>
      </c>
      <c r="G16" s="168">
        <v>64.305302076129053</v>
      </c>
      <c r="H16" s="168">
        <v>65.076581033340901</v>
      </c>
      <c r="I16" s="168">
        <v>57.5756304679674</v>
      </c>
      <c r="J16" s="168">
        <v>63.201057155704397</v>
      </c>
      <c r="K16" s="168">
        <v>64.379084967320281</v>
      </c>
      <c r="L16" s="168">
        <v>63.208783077817479</v>
      </c>
      <c r="M16" s="168">
        <v>64.867757084946959</v>
      </c>
      <c r="N16" s="168">
        <v>65.643298115118412</v>
      </c>
      <c r="O16" s="168">
        <v>58.509271207690418</v>
      </c>
      <c r="P16" s="168">
        <v>60.766991411949405</v>
      </c>
      <c r="Q16" s="168">
        <v>59.745822966702256</v>
      </c>
      <c r="R16" s="168">
        <v>63.557901793195896</v>
      </c>
      <c r="S16" s="168">
        <v>67.465794574562608</v>
      </c>
      <c r="T16" s="169">
        <v>63.41612639243008</v>
      </c>
    </row>
    <row r="17" spans="1:20" ht="15.75" thickBot="1" x14ac:dyDescent="0.3">
      <c r="A17" s="13"/>
    </row>
    <row r="18" spans="1:20" x14ac:dyDescent="0.25">
      <c r="A18" s="164"/>
      <c r="B18" s="157" t="s">
        <v>101</v>
      </c>
      <c r="C18" s="157" t="s">
        <v>46</v>
      </c>
      <c r="D18" s="157" t="s">
        <v>47</v>
      </c>
      <c r="E18" s="157" t="s">
        <v>44</v>
      </c>
      <c r="F18" s="157" t="s">
        <v>45</v>
      </c>
      <c r="G18" s="157" t="s">
        <v>48</v>
      </c>
      <c r="H18" s="157" t="s">
        <v>51</v>
      </c>
      <c r="I18" s="157" t="s">
        <v>57</v>
      </c>
      <c r="J18" s="157" t="s">
        <v>58</v>
      </c>
      <c r="K18" s="157" t="s">
        <v>100</v>
      </c>
      <c r="L18" s="157" t="s">
        <v>52</v>
      </c>
      <c r="M18" s="157" t="s">
        <v>53</v>
      </c>
      <c r="N18" s="157" t="s">
        <v>54</v>
      </c>
      <c r="O18" s="157" t="s">
        <v>59</v>
      </c>
      <c r="P18" s="157" t="s">
        <v>42</v>
      </c>
      <c r="Q18" s="157" t="s">
        <v>43</v>
      </c>
      <c r="R18" s="157" t="s">
        <v>56</v>
      </c>
      <c r="S18" s="157" t="s">
        <v>55</v>
      </c>
      <c r="T18" s="158" t="s">
        <v>203</v>
      </c>
    </row>
    <row r="19" spans="1:20" x14ac:dyDescent="0.25">
      <c r="A19" s="165" t="s">
        <v>223</v>
      </c>
      <c r="B19" s="160">
        <f>AVERAGE(B$7:B$15)</f>
        <v>70.005341880341874</v>
      </c>
      <c r="C19" s="160">
        <f t="shared" ref="C19:T19" si="0">AVERAGE(C$7:C$15)</f>
        <v>64.896975545312259</v>
      </c>
      <c r="D19" s="160">
        <f t="shared" si="0"/>
        <v>67.752923740406459</v>
      </c>
      <c r="E19" s="160">
        <f t="shared" si="0"/>
        <v>63.780260180995469</v>
      </c>
      <c r="F19" s="160">
        <f t="shared" si="0"/>
        <v>65.717333700130609</v>
      </c>
      <c r="G19" s="160">
        <f t="shared" si="0"/>
        <v>64.305302076129053</v>
      </c>
      <c r="H19" s="160">
        <f t="shared" si="0"/>
        <v>65.076581033340901</v>
      </c>
      <c r="I19" s="160">
        <f t="shared" si="0"/>
        <v>57.5756304679674</v>
      </c>
      <c r="J19" s="160">
        <f t="shared" si="0"/>
        <v>63.201057155704397</v>
      </c>
      <c r="K19" s="160">
        <f t="shared" si="0"/>
        <v>64.379084967320281</v>
      </c>
      <c r="L19" s="160">
        <f t="shared" si="0"/>
        <v>63.208783077817479</v>
      </c>
      <c r="M19" s="160">
        <f t="shared" si="0"/>
        <v>64.867757084946959</v>
      </c>
      <c r="N19" s="160">
        <f t="shared" si="0"/>
        <v>65.643298115118412</v>
      </c>
      <c r="O19" s="160">
        <f t="shared" si="0"/>
        <v>58.509271207690418</v>
      </c>
      <c r="P19" s="160">
        <f t="shared" si="0"/>
        <v>61.376338997137317</v>
      </c>
      <c r="Q19" s="160">
        <f t="shared" si="0"/>
        <v>59.940485719261375</v>
      </c>
      <c r="R19" s="160">
        <f t="shared" si="0"/>
        <v>63.557901793195896</v>
      </c>
      <c r="S19" s="160">
        <f t="shared" si="0"/>
        <v>67.465794574562608</v>
      </c>
      <c r="T19" s="160">
        <f t="shared" si="0"/>
        <v>63.521706078543922</v>
      </c>
    </row>
    <row r="20" spans="1:20" x14ac:dyDescent="0.25">
      <c r="A20" s="165" t="s">
        <v>162</v>
      </c>
      <c r="B20" s="160">
        <f>MIN(B$7:B$15)</f>
        <v>67.307692307692307</v>
      </c>
      <c r="C20" s="160">
        <f t="shared" ref="C20:T20" si="1">MIN(C$7:C$15)</f>
        <v>59.633027522935777</v>
      </c>
      <c r="D20" s="160">
        <f t="shared" si="1"/>
        <v>64.15094339622641</v>
      </c>
      <c r="E20" s="160">
        <f t="shared" si="1"/>
        <v>57.692307692307686</v>
      </c>
      <c r="F20" s="160">
        <f t="shared" si="1"/>
        <v>61.53846153846154</v>
      </c>
      <c r="G20" s="160">
        <f t="shared" si="1"/>
        <v>60.176991150442468</v>
      </c>
      <c r="H20" s="160">
        <f t="shared" si="1"/>
        <v>55.963302752293572</v>
      </c>
      <c r="I20" s="160">
        <f t="shared" si="1"/>
        <v>50.943396226415096</v>
      </c>
      <c r="J20" s="160">
        <f t="shared" si="1"/>
        <v>54.716981132075468</v>
      </c>
      <c r="K20" s="160">
        <f t="shared" si="1"/>
        <v>58.82352941176471</v>
      </c>
      <c r="L20" s="160">
        <f t="shared" si="1"/>
        <v>59.615384615384613</v>
      </c>
      <c r="M20" s="160">
        <f t="shared" si="1"/>
        <v>60.7843137254902</v>
      </c>
      <c r="N20" s="160">
        <f t="shared" si="1"/>
        <v>60.377358490566046</v>
      </c>
      <c r="O20" s="160">
        <f t="shared" si="1"/>
        <v>52.040816326530603</v>
      </c>
      <c r="P20" s="160">
        <f t="shared" si="1"/>
        <v>53.921568627450988</v>
      </c>
      <c r="Q20" s="160">
        <f t="shared" si="1"/>
        <v>56.125</v>
      </c>
      <c r="R20" s="160">
        <f t="shared" si="1"/>
        <v>54.807692307692299</v>
      </c>
      <c r="S20" s="160">
        <f t="shared" si="1"/>
        <v>61.764705882352956</v>
      </c>
      <c r="T20" s="160">
        <f t="shared" si="1"/>
        <v>59.655499226164423</v>
      </c>
    </row>
    <row r="21" spans="1:20" ht="15.75" thickBot="1" x14ac:dyDescent="0.3">
      <c r="A21" s="166" t="s">
        <v>161</v>
      </c>
      <c r="B21" s="162">
        <f>MAX(B$7:B$15)</f>
        <v>72.916666666666671</v>
      </c>
      <c r="C21" s="162">
        <f t="shared" ref="C21:T21" si="2">MAX(C$7:C$15)</f>
        <v>70.192307692307693</v>
      </c>
      <c r="D21" s="162">
        <f t="shared" si="2"/>
        <v>76.415094339622641</v>
      </c>
      <c r="E21" s="162">
        <f t="shared" si="2"/>
        <v>69.230769230769226</v>
      </c>
      <c r="F21" s="162">
        <f t="shared" si="2"/>
        <v>71.698113207547166</v>
      </c>
      <c r="G21" s="162">
        <f t="shared" si="2"/>
        <v>69.026548672566364</v>
      </c>
      <c r="H21" s="162">
        <f t="shared" si="2"/>
        <v>74.528301886792462</v>
      </c>
      <c r="I21" s="162">
        <f t="shared" si="2"/>
        <v>65.486725663716811</v>
      </c>
      <c r="J21" s="162">
        <f t="shared" si="2"/>
        <v>73.529411764705884</v>
      </c>
      <c r="K21" s="162">
        <f t="shared" si="2"/>
        <v>70.588235294117652</v>
      </c>
      <c r="L21" s="162">
        <f t="shared" si="2"/>
        <v>67.924528301886795</v>
      </c>
      <c r="M21" s="162">
        <f t="shared" si="2"/>
        <v>70.642201834862377</v>
      </c>
      <c r="N21" s="162">
        <f t="shared" si="2"/>
        <v>71.171171171171181</v>
      </c>
      <c r="O21" s="162">
        <f t="shared" si="2"/>
        <v>64.705882352941174</v>
      </c>
      <c r="P21" s="162">
        <f t="shared" si="2"/>
        <v>66.483516483516482</v>
      </c>
      <c r="Q21" s="162">
        <f t="shared" si="2"/>
        <v>65.270390070921991</v>
      </c>
      <c r="R21" s="162">
        <f t="shared" si="2"/>
        <v>72.115384615384613</v>
      </c>
      <c r="S21" s="162">
        <f t="shared" si="2"/>
        <v>74.038461538461533</v>
      </c>
      <c r="T21" s="162">
        <f t="shared" si="2"/>
        <v>66.351489412748691</v>
      </c>
    </row>
    <row r="22" spans="1:20" x14ac:dyDescent="0.25">
      <c r="B22" s="156"/>
      <c r="C22" s="156"/>
      <c r="D22" s="156"/>
      <c r="E22" s="156"/>
      <c r="F22" s="156"/>
      <c r="G22" s="156"/>
      <c r="H22" s="156"/>
      <c r="I22" s="156"/>
      <c r="J22" s="156"/>
      <c r="K22" s="156"/>
      <c r="L22" s="156"/>
      <c r="M22" s="156"/>
      <c r="N22" s="156"/>
      <c r="O22" s="156"/>
      <c r="P22" s="156"/>
      <c r="Q22" s="156"/>
      <c r="R22" s="156"/>
      <c r="S22" s="156"/>
      <c r="T22" s="156"/>
    </row>
    <row r="48" spans="1:1" s="191" customFormat="1" ht="33" customHeight="1" x14ac:dyDescent="0.25">
      <c r="A48" s="192" t="s">
        <v>226</v>
      </c>
    </row>
    <row r="49" spans="1:22" ht="15.75" thickBot="1" x14ac:dyDescent="0.3"/>
    <row r="50" spans="1:22" ht="15.75" thickBot="1" x14ac:dyDescent="0.3">
      <c r="A50" s="172" t="s">
        <v>204</v>
      </c>
      <c r="B50" s="173" t="s">
        <v>222</v>
      </c>
    </row>
    <row r="51" spans="1:22" ht="15.75" thickBot="1" x14ac:dyDescent="0.3"/>
    <row r="52" spans="1:22" ht="15.75" thickBot="1" x14ac:dyDescent="0.3">
      <c r="A52" s="179" t="s">
        <v>238</v>
      </c>
      <c r="B52" s="179" t="s">
        <v>201</v>
      </c>
      <c r="C52" s="180"/>
      <c r="D52" s="181"/>
      <c r="E52" s="181"/>
      <c r="F52" s="181"/>
      <c r="G52" s="181"/>
      <c r="H52" s="181"/>
      <c r="I52" s="181"/>
      <c r="J52" s="181"/>
      <c r="K52" s="181"/>
      <c r="L52" s="181"/>
      <c r="M52" s="181"/>
      <c r="N52" s="181"/>
      <c r="O52" s="181"/>
      <c r="P52" s="181"/>
      <c r="Q52" s="181"/>
      <c r="R52" s="181"/>
      <c r="S52" s="181"/>
      <c r="T52" s="181"/>
      <c r="U52" s="181"/>
      <c r="V52" s="173"/>
    </row>
    <row r="53" spans="1:22" ht="15.75" thickBot="1" x14ac:dyDescent="0.3">
      <c r="A53" s="179" t="s">
        <v>202</v>
      </c>
      <c r="B53" s="180" t="s">
        <v>101</v>
      </c>
      <c r="C53" s="181" t="s">
        <v>46</v>
      </c>
      <c r="D53" s="181" t="s">
        <v>47</v>
      </c>
      <c r="E53" s="181" t="s">
        <v>44</v>
      </c>
      <c r="F53" s="181" t="s">
        <v>45</v>
      </c>
      <c r="G53" s="181" t="s">
        <v>168</v>
      </c>
      <c r="H53" s="181" t="s">
        <v>140</v>
      </c>
      <c r="I53" s="181" t="s">
        <v>48</v>
      </c>
      <c r="J53" s="181" t="s">
        <v>51</v>
      </c>
      <c r="K53" s="181" t="s">
        <v>57</v>
      </c>
      <c r="L53" s="181" t="s">
        <v>58</v>
      </c>
      <c r="M53" s="181" t="s">
        <v>52</v>
      </c>
      <c r="N53" s="181" t="s">
        <v>53</v>
      </c>
      <c r="O53" s="181" t="s">
        <v>54</v>
      </c>
      <c r="P53" s="181" t="s">
        <v>59</v>
      </c>
      <c r="Q53" s="181" t="s">
        <v>170</v>
      </c>
      <c r="R53" s="181" t="s">
        <v>42</v>
      </c>
      <c r="S53" s="181" t="s">
        <v>43</v>
      </c>
      <c r="T53" s="181" t="s">
        <v>56</v>
      </c>
      <c r="U53" s="173" t="s">
        <v>55</v>
      </c>
      <c r="V53" s="186" t="s">
        <v>203</v>
      </c>
    </row>
    <row r="54" spans="1:22" x14ac:dyDescent="0.25">
      <c r="A54" s="182" t="s">
        <v>151</v>
      </c>
      <c r="B54" s="174"/>
      <c r="C54" s="175">
        <v>66.371681415929203</v>
      </c>
      <c r="D54" s="175">
        <v>69.724770642201833</v>
      </c>
      <c r="E54" s="175">
        <v>60.377358490566046</v>
      </c>
      <c r="F54" s="175">
        <v>69.811320754716988</v>
      </c>
      <c r="G54" s="175"/>
      <c r="H54" s="175">
        <v>42.477876106194685</v>
      </c>
      <c r="I54" s="175">
        <v>59.663865546218489</v>
      </c>
      <c r="J54" s="175">
        <v>64.601769911504419</v>
      </c>
      <c r="K54" s="175">
        <v>57.758620689655174</v>
      </c>
      <c r="L54" s="175">
        <v>61.946902654867252</v>
      </c>
      <c r="M54" s="175">
        <v>67.307692307692307</v>
      </c>
      <c r="N54" s="175">
        <v>67.924528301886795</v>
      </c>
      <c r="O54" s="175">
        <v>66.972477064220186</v>
      </c>
      <c r="P54" s="175">
        <v>67.307692307692307</v>
      </c>
      <c r="Q54" s="175"/>
      <c r="R54" s="175">
        <v>66.055045871559642</v>
      </c>
      <c r="S54" s="175">
        <v>63.302752293577981</v>
      </c>
      <c r="T54" s="175">
        <v>32.110091743119263</v>
      </c>
      <c r="U54" s="175">
        <v>79.591836734693871</v>
      </c>
      <c r="V54" s="176">
        <v>60.856465254411972</v>
      </c>
    </row>
    <row r="55" spans="1:22" x14ac:dyDescent="0.25">
      <c r="A55" s="183" t="s">
        <v>155</v>
      </c>
      <c r="B55" s="177"/>
      <c r="C55">
        <v>62.264150943396224</v>
      </c>
      <c r="D55">
        <v>60.377358490566046</v>
      </c>
      <c r="E55">
        <v>53.846153846153847</v>
      </c>
      <c r="F55">
        <v>63.20754716981132</v>
      </c>
      <c r="H55">
        <v>65.686274509803923</v>
      </c>
      <c r="I55">
        <v>67.25663716814158</v>
      </c>
      <c r="J55">
        <v>63.302752293577981</v>
      </c>
      <c r="K55">
        <v>50</v>
      </c>
      <c r="L55">
        <v>63.063063063063062</v>
      </c>
      <c r="M55">
        <v>66.037735849056617</v>
      </c>
      <c r="N55">
        <v>66.037735849056617</v>
      </c>
      <c r="O55">
        <v>65.765765765765778</v>
      </c>
      <c r="P55">
        <v>52</v>
      </c>
      <c r="R55" t="e">
        <v>#DIV/0!</v>
      </c>
      <c r="S55">
        <v>62.755102040816325</v>
      </c>
      <c r="T55">
        <v>64.705882352941174</v>
      </c>
      <c r="V55" s="167">
        <v>61.753743956143367</v>
      </c>
    </row>
    <row r="56" spans="1:22" x14ac:dyDescent="0.25">
      <c r="A56" s="183" t="s">
        <v>160</v>
      </c>
      <c r="B56" s="177"/>
      <c r="C56">
        <v>66.055045871559642</v>
      </c>
      <c r="D56">
        <v>60.57692307692308</v>
      </c>
      <c r="E56">
        <v>60.57692307692308</v>
      </c>
      <c r="F56">
        <v>61.53846153846154</v>
      </c>
      <c r="H56">
        <v>63.302752293577981</v>
      </c>
      <c r="I56">
        <v>60.344827586206897</v>
      </c>
      <c r="J56">
        <v>60.360360360360353</v>
      </c>
      <c r="K56">
        <v>60.360360360360353</v>
      </c>
      <c r="L56">
        <v>62.162162162162168</v>
      </c>
      <c r="M56">
        <v>66.055045871559642</v>
      </c>
      <c r="N56">
        <v>66.972477064220186</v>
      </c>
      <c r="O56">
        <v>77.064220183486242</v>
      </c>
      <c r="P56">
        <v>58.695652173913047</v>
      </c>
      <c r="R56">
        <v>70</v>
      </c>
      <c r="S56">
        <v>64</v>
      </c>
      <c r="T56">
        <v>64.15094339622641</v>
      </c>
      <c r="V56" s="167">
        <v>63.888509688496285</v>
      </c>
    </row>
    <row r="57" spans="1:22" x14ac:dyDescent="0.25">
      <c r="A57" s="183" t="s">
        <v>165</v>
      </c>
      <c r="B57" s="177">
        <v>64.705882352941174</v>
      </c>
      <c r="C57">
        <v>61.467889908256865</v>
      </c>
      <c r="D57">
        <v>61.764705882352956</v>
      </c>
      <c r="E57">
        <v>59.615384615384613</v>
      </c>
      <c r="F57">
        <v>62.5</v>
      </c>
      <c r="H57">
        <v>58.490566037735846</v>
      </c>
      <c r="I57">
        <v>64.65517241379311</v>
      </c>
      <c r="J57">
        <v>64.86486486486487</v>
      </c>
      <c r="K57">
        <v>56.756756756756765</v>
      </c>
      <c r="L57">
        <v>69.811320754716988</v>
      </c>
      <c r="M57">
        <v>74.528301886792448</v>
      </c>
      <c r="N57">
        <v>62.264150943396224</v>
      </c>
      <c r="O57">
        <v>63.063063063063062</v>
      </c>
      <c r="P57">
        <v>66.666666666666657</v>
      </c>
      <c r="R57">
        <v>68.494897959183675</v>
      </c>
      <c r="S57">
        <v>67.677696078431381</v>
      </c>
      <c r="T57">
        <v>61.764705882352942</v>
      </c>
      <c r="U57">
        <v>62.5</v>
      </c>
      <c r="V57" s="167">
        <v>64.388231005215232</v>
      </c>
    </row>
    <row r="58" spans="1:22" x14ac:dyDescent="0.25">
      <c r="A58" s="183" t="s">
        <v>172</v>
      </c>
      <c r="B58" s="177"/>
      <c r="C58">
        <v>63.725490196078439</v>
      </c>
      <c r="D58">
        <v>62</v>
      </c>
      <c r="E58">
        <v>58.82352941176471</v>
      </c>
      <c r="F58">
        <v>59.615384615384613</v>
      </c>
      <c r="G58">
        <v>62.264150943396224</v>
      </c>
      <c r="H58">
        <v>70.754716981132077</v>
      </c>
      <c r="I58">
        <v>62.068965517241381</v>
      </c>
      <c r="J58">
        <v>93.506493506493499</v>
      </c>
      <c r="K58">
        <v>59.433962264150949</v>
      </c>
      <c r="L58">
        <v>65.765765765765778</v>
      </c>
      <c r="M58">
        <v>66.972477064220186</v>
      </c>
      <c r="N58">
        <v>65.137614678899084</v>
      </c>
      <c r="O58">
        <v>68.867924528301899</v>
      </c>
      <c r="P58">
        <v>75.862068965517253</v>
      </c>
      <c r="Q58" t="e">
        <v>#DIV/0!</v>
      </c>
      <c r="R58">
        <v>67.307692307692307</v>
      </c>
      <c r="S58">
        <v>60.7843137254902</v>
      </c>
      <c r="T58">
        <v>68.807339449541288</v>
      </c>
      <c r="V58" s="167">
        <v>66.570464113004121</v>
      </c>
    </row>
    <row r="59" spans="1:22" x14ac:dyDescent="0.25">
      <c r="A59" s="183" t="s">
        <v>173</v>
      </c>
      <c r="B59" s="177">
        <v>71.568627450980401</v>
      </c>
      <c r="C59">
        <v>58.653846153846146</v>
      </c>
      <c r="D59">
        <v>70</v>
      </c>
      <c r="E59">
        <v>57.692307692307686</v>
      </c>
      <c r="F59">
        <v>62.745098039215698</v>
      </c>
      <c r="G59">
        <v>65.686274509803923</v>
      </c>
      <c r="H59">
        <v>58.82352941176471</v>
      </c>
      <c r="I59">
        <v>58.558558558558559</v>
      </c>
      <c r="J59">
        <v>63.46153846153846</v>
      </c>
      <c r="K59">
        <v>50.000000000000014</v>
      </c>
      <c r="L59">
        <v>66.34615384615384</v>
      </c>
      <c r="M59">
        <v>59.615384615384613</v>
      </c>
      <c r="N59">
        <v>62.745098039215698</v>
      </c>
      <c r="O59">
        <v>60.7843137254902</v>
      </c>
      <c r="P59">
        <v>51.063829787234042</v>
      </c>
      <c r="Q59">
        <v>37.234042553191486</v>
      </c>
      <c r="R59">
        <v>61.421568627450981</v>
      </c>
      <c r="S59">
        <v>53.010204081632658</v>
      </c>
      <c r="T59">
        <v>60.7843137254902</v>
      </c>
      <c r="U59">
        <v>60</v>
      </c>
      <c r="V59" s="167">
        <v>59.301202817651941</v>
      </c>
    </row>
    <row r="60" spans="1:22" x14ac:dyDescent="0.25">
      <c r="A60" s="183" t="s">
        <v>174</v>
      </c>
      <c r="B60" s="177">
        <v>66.34615384615384</v>
      </c>
      <c r="C60">
        <v>66.055045871559642</v>
      </c>
      <c r="D60">
        <v>65.384615384615387</v>
      </c>
      <c r="E60">
        <v>58.653846153846146</v>
      </c>
      <c r="F60">
        <v>64.705882352941174</v>
      </c>
      <c r="G60">
        <v>67.307692307692307</v>
      </c>
      <c r="H60">
        <v>61.53846153846154</v>
      </c>
      <c r="I60">
        <v>60.176991150442468</v>
      </c>
      <c r="J60">
        <v>53.097345132743357</v>
      </c>
      <c r="K60">
        <v>54.054054054054056</v>
      </c>
      <c r="L60">
        <v>57.522123893805308</v>
      </c>
      <c r="M60">
        <v>61.764705882352942</v>
      </c>
      <c r="N60">
        <v>62.745098039215698</v>
      </c>
      <c r="O60">
        <v>67.307692307692307</v>
      </c>
      <c r="P60">
        <v>35.5</v>
      </c>
      <c r="R60">
        <v>57.777149321266968</v>
      </c>
      <c r="S60">
        <v>58.950980392156872</v>
      </c>
      <c r="T60">
        <v>62.264150943396224</v>
      </c>
      <c r="U60">
        <v>63.46153846153846</v>
      </c>
      <c r="V60" s="167">
        <v>60.063888416540891</v>
      </c>
    </row>
    <row r="61" spans="1:22" x14ac:dyDescent="0.25">
      <c r="A61" s="183" t="s">
        <v>175</v>
      </c>
      <c r="B61" s="177">
        <v>65.384615384615387</v>
      </c>
      <c r="C61">
        <v>67.307692307692307</v>
      </c>
      <c r="D61">
        <v>66.34615384615384</v>
      </c>
      <c r="E61">
        <v>60.377358490566046</v>
      </c>
      <c r="F61">
        <v>68.627450980392155</v>
      </c>
      <c r="G61">
        <v>61.53846153846154</v>
      </c>
      <c r="H61">
        <v>58.82352941176471</v>
      </c>
      <c r="J61">
        <v>55.045871559633028</v>
      </c>
      <c r="K61">
        <v>59.615384615384613</v>
      </c>
      <c r="L61">
        <v>68.269230769230759</v>
      </c>
      <c r="M61">
        <v>68.627450980392155</v>
      </c>
      <c r="N61">
        <v>70</v>
      </c>
      <c r="O61">
        <v>58.82352941176471</v>
      </c>
      <c r="P61">
        <v>46.999999999999993</v>
      </c>
      <c r="R61">
        <v>59.326923076923073</v>
      </c>
      <c r="S61">
        <v>64.185674269707874</v>
      </c>
      <c r="T61">
        <v>57.547169811320757</v>
      </c>
      <c r="V61" s="167">
        <v>62.12416283161231</v>
      </c>
    </row>
    <row r="62" spans="1:22" x14ac:dyDescent="0.25">
      <c r="A62" s="183" t="s">
        <v>176</v>
      </c>
      <c r="B62" s="177"/>
      <c r="C62">
        <v>65.765765765765778</v>
      </c>
      <c r="D62">
        <v>64.15094339622641</v>
      </c>
      <c r="E62">
        <v>50.961538461538467</v>
      </c>
      <c r="F62">
        <v>63.46153846153846</v>
      </c>
      <c r="G62">
        <v>68.269230769230759</v>
      </c>
      <c r="H62">
        <v>69.230769230769226</v>
      </c>
      <c r="I62">
        <v>63.063063063063062</v>
      </c>
      <c r="J62">
        <v>66.037735849056617</v>
      </c>
      <c r="K62">
        <v>54.716981132075468</v>
      </c>
      <c r="L62">
        <v>62.264150943396224</v>
      </c>
      <c r="M62">
        <v>68.269230769230759</v>
      </c>
      <c r="N62">
        <v>70.588235294117652</v>
      </c>
      <c r="O62">
        <v>59.803921568627452</v>
      </c>
      <c r="P62">
        <v>52.083333333333336</v>
      </c>
      <c r="R62">
        <v>64.705882352941174</v>
      </c>
      <c r="S62">
        <v>61.53846153846154</v>
      </c>
      <c r="T62">
        <v>64.705882352941174</v>
      </c>
      <c r="V62" s="167">
        <v>62.918627310724318</v>
      </c>
    </row>
    <row r="63" spans="1:22" x14ac:dyDescent="0.25">
      <c r="A63" s="183" t="s">
        <v>189</v>
      </c>
      <c r="B63" s="177"/>
      <c r="C63">
        <v>67.889908256880744</v>
      </c>
      <c r="D63">
        <v>64.220183486238525</v>
      </c>
      <c r="F63">
        <v>62.5</v>
      </c>
      <c r="G63">
        <v>64.42307692307692</v>
      </c>
      <c r="H63">
        <v>65.384615384615387</v>
      </c>
      <c r="I63">
        <v>63.963963963963963</v>
      </c>
      <c r="J63">
        <v>60.377358490566046</v>
      </c>
      <c r="K63">
        <v>55.660377358490578</v>
      </c>
      <c r="L63">
        <v>60.377358490566046</v>
      </c>
      <c r="M63">
        <v>61.53846153846154</v>
      </c>
      <c r="N63">
        <v>59.615384615384613</v>
      </c>
      <c r="O63">
        <v>62.745098039215698</v>
      </c>
      <c r="P63">
        <v>43.137254901960794</v>
      </c>
      <c r="R63">
        <v>57.692307692307686</v>
      </c>
      <c r="S63">
        <v>61.53846153846154</v>
      </c>
      <c r="T63">
        <v>65.384615384615387</v>
      </c>
      <c r="V63" s="167">
        <v>61.028026629050338</v>
      </c>
    </row>
    <row r="64" spans="1:22" x14ac:dyDescent="0.25">
      <c r="A64" s="183" t="s">
        <v>217</v>
      </c>
      <c r="B64" s="177">
        <v>71.15384615384616</v>
      </c>
      <c r="C64">
        <v>67.924528301886795</v>
      </c>
      <c r="D64">
        <v>63.96226415094339</v>
      </c>
      <c r="E64">
        <v>58.653846153846146</v>
      </c>
      <c r="F64">
        <v>70.588235294117652</v>
      </c>
      <c r="G64">
        <v>60.57692307692308</v>
      </c>
      <c r="H64">
        <v>61.79245283018868</v>
      </c>
      <c r="I64">
        <v>63.793103448275865</v>
      </c>
      <c r="J64">
        <v>63.716814159292035</v>
      </c>
      <c r="K64">
        <v>58.962264150943398</v>
      </c>
      <c r="L64">
        <v>63.761467889908253</v>
      </c>
      <c r="M64">
        <v>64.15094339622641</v>
      </c>
      <c r="N64">
        <v>65.094339622641513</v>
      </c>
      <c r="O64">
        <v>76.92307692307692</v>
      </c>
      <c r="P64">
        <v>63.46153846153846</v>
      </c>
      <c r="R64">
        <v>59.681372549019606</v>
      </c>
      <c r="S64">
        <v>56.84615384615384</v>
      </c>
      <c r="T64">
        <v>59.633027522935777</v>
      </c>
      <c r="U64">
        <v>64.42307692307692</v>
      </c>
      <c r="V64" s="167">
        <v>63.41080005952449</v>
      </c>
    </row>
    <row r="65" spans="1:22" ht="15.75" thickBot="1" x14ac:dyDescent="0.3">
      <c r="A65" s="184" t="s">
        <v>210</v>
      </c>
      <c r="B65" s="177"/>
      <c r="C65">
        <v>65.546218487394952</v>
      </c>
      <c r="D65">
        <v>50</v>
      </c>
      <c r="E65">
        <v>58.490566037735846</v>
      </c>
      <c r="F65">
        <v>69.230769230769226</v>
      </c>
      <c r="G65">
        <v>66.981132075471692</v>
      </c>
      <c r="H65">
        <v>66.666666666666671</v>
      </c>
      <c r="I65">
        <v>61.6</v>
      </c>
      <c r="J65">
        <v>64.86486486486487</v>
      </c>
      <c r="K65">
        <v>59.482758620689658</v>
      </c>
      <c r="L65">
        <v>66.379310344827587</v>
      </c>
      <c r="M65">
        <v>74.509803921568633</v>
      </c>
      <c r="N65">
        <v>68.468468468468473</v>
      </c>
      <c r="O65">
        <v>71.559633027522935</v>
      </c>
      <c r="P65">
        <v>59.45945945945946</v>
      </c>
      <c r="R65">
        <v>65.765765765765778</v>
      </c>
      <c r="S65">
        <v>64.86486486486487</v>
      </c>
      <c r="T65">
        <v>68.468468468468473</v>
      </c>
      <c r="V65" s="167">
        <v>64.843455900267017</v>
      </c>
    </row>
    <row r="66" spans="1:22" ht="15.75" thickBot="1" x14ac:dyDescent="0.3">
      <c r="A66" s="185" t="s">
        <v>203</v>
      </c>
      <c r="B66" s="178">
        <v>67.831825037707404</v>
      </c>
      <c r="C66" s="168">
        <v>64.918938623353895</v>
      </c>
      <c r="D66" s="168">
        <v>63.208993196351777</v>
      </c>
      <c r="E66" s="168">
        <v>58.006255675512072</v>
      </c>
      <c r="F66" s="168">
        <v>64.877640703112419</v>
      </c>
      <c r="G66" s="168">
        <v>64.63086776800705</v>
      </c>
      <c r="H66" s="168">
        <v>61.914350866889613</v>
      </c>
      <c r="I66" s="168">
        <v>62.285922583264117</v>
      </c>
      <c r="J66" s="168">
        <v>64.436480787874629</v>
      </c>
      <c r="K66" s="168">
        <v>56.400126666880084</v>
      </c>
      <c r="L66" s="168">
        <v>63.972417548205264</v>
      </c>
      <c r="M66" s="168">
        <v>66.614769506911514</v>
      </c>
      <c r="N66" s="168">
        <v>65.632760909708551</v>
      </c>
      <c r="O66" s="168">
        <v>66.640059634018954</v>
      </c>
      <c r="P66" s="168">
        <v>56.01979133810962</v>
      </c>
      <c r="Q66" s="168">
        <v>37.234042553191486</v>
      </c>
      <c r="R66" s="168">
        <v>62.808157316122212</v>
      </c>
      <c r="S66" s="168">
        <v>61.183845490461046</v>
      </c>
      <c r="T66" s="168">
        <v>58.648975598189878</v>
      </c>
      <c r="U66" s="168">
        <v>65.995290423861846</v>
      </c>
      <c r="V66" s="169">
        <v>62.510315312332835</v>
      </c>
    </row>
    <row r="67" spans="1:22" ht="15.75" thickBot="1" x14ac:dyDescent="0.3">
      <c r="A67" s="159"/>
      <c r="V67" s="167"/>
    </row>
    <row r="68" spans="1:22" x14ac:dyDescent="0.25">
      <c r="A68" s="164"/>
      <c r="B68" s="157" t="s">
        <v>101</v>
      </c>
      <c r="C68" s="157" t="s">
        <v>46</v>
      </c>
      <c r="D68" s="157" t="s">
        <v>47</v>
      </c>
      <c r="E68" s="157" t="s">
        <v>44</v>
      </c>
      <c r="F68" s="157" t="s">
        <v>45</v>
      </c>
      <c r="G68" s="157" t="s">
        <v>168</v>
      </c>
      <c r="H68" s="157" t="s">
        <v>140</v>
      </c>
      <c r="I68" s="157" t="s">
        <v>48</v>
      </c>
      <c r="J68" s="157" t="s">
        <v>51</v>
      </c>
      <c r="K68" s="157" t="s">
        <v>57</v>
      </c>
      <c r="L68" s="157" t="s">
        <v>58</v>
      </c>
      <c r="M68" s="157" t="s">
        <v>100</v>
      </c>
      <c r="N68" s="157" t="s">
        <v>52</v>
      </c>
      <c r="O68" s="157" t="s">
        <v>53</v>
      </c>
      <c r="P68" s="157" t="s">
        <v>54</v>
      </c>
      <c r="Q68" s="157" t="s">
        <v>59</v>
      </c>
      <c r="R68" s="157" t="s">
        <v>42</v>
      </c>
      <c r="S68" s="157" t="s">
        <v>43</v>
      </c>
      <c r="T68" s="157" t="s">
        <v>56</v>
      </c>
      <c r="U68" s="157" t="s">
        <v>55</v>
      </c>
      <c r="V68" s="158" t="s">
        <v>203</v>
      </c>
    </row>
    <row r="69" spans="1:22" x14ac:dyDescent="0.25">
      <c r="A69" s="165" t="s">
        <v>223</v>
      </c>
      <c r="B69" s="160">
        <f>AVERAGE(B$54:B$65)</f>
        <v>67.831825037707404</v>
      </c>
      <c r="C69" s="160">
        <f t="shared" ref="C69:V69" si="3">AVERAGE(C$54:C$65)</f>
        <v>64.918938623353895</v>
      </c>
      <c r="D69" s="160">
        <f t="shared" si="3"/>
        <v>63.208993196351777</v>
      </c>
      <c r="E69" s="160">
        <f t="shared" si="3"/>
        <v>58.006255675512072</v>
      </c>
      <c r="F69" s="160">
        <f t="shared" si="3"/>
        <v>64.877640703112419</v>
      </c>
      <c r="G69" s="160">
        <f t="shared" si="3"/>
        <v>64.63086776800705</v>
      </c>
      <c r="H69" s="160">
        <f t="shared" si="3"/>
        <v>61.914350866889613</v>
      </c>
      <c r="I69" s="160">
        <f t="shared" si="3"/>
        <v>62.285922583264117</v>
      </c>
      <c r="J69" s="160">
        <f t="shared" si="3"/>
        <v>64.436480787874629</v>
      </c>
      <c r="K69" s="160">
        <f t="shared" si="3"/>
        <v>56.400126666880084</v>
      </c>
      <c r="L69" s="160">
        <f t="shared" si="3"/>
        <v>63.972417548205264</v>
      </c>
      <c r="M69" s="160">
        <f t="shared" si="3"/>
        <v>66.614769506911514</v>
      </c>
      <c r="N69" s="160">
        <f t="shared" si="3"/>
        <v>65.632760909708551</v>
      </c>
      <c r="O69" s="160">
        <f t="shared" si="3"/>
        <v>66.640059634018954</v>
      </c>
      <c r="P69" s="160">
        <f t="shared" si="3"/>
        <v>56.01979133810962</v>
      </c>
      <c r="Q69" s="160" t="e">
        <f t="shared" si="3"/>
        <v>#DIV/0!</v>
      </c>
      <c r="R69" s="160" t="e">
        <f t="shared" si="3"/>
        <v>#DIV/0!</v>
      </c>
      <c r="S69" s="160">
        <f t="shared" si="3"/>
        <v>61.621222055812922</v>
      </c>
      <c r="T69" s="160">
        <f t="shared" si="3"/>
        <v>60.860549252779094</v>
      </c>
      <c r="U69" s="160">
        <f t="shared" si="3"/>
        <v>65.995290423861846</v>
      </c>
      <c r="V69" s="160">
        <f t="shared" si="3"/>
        <v>62.595631498553523</v>
      </c>
    </row>
    <row r="70" spans="1:22" x14ac:dyDescent="0.25">
      <c r="A70" s="165" t="s">
        <v>162</v>
      </c>
      <c r="B70" s="160">
        <f>MIN(B$54:B$65)</f>
        <v>64.705882352941174</v>
      </c>
      <c r="C70" s="160">
        <f t="shared" ref="C70:V70" si="4">MIN(C$54:C$65)</f>
        <v>58.653846153846146</v>
      </c>
      <c r="D70" s="160">
        <f t="shared" si="4"/>
        <v>50</v>
      </c>
      <c r="E70" s="160">
        <f t="shared" si="4"/>
        <v>50.961538461538467</v>
      </c>
      <c r="F70" s="160">
        <f t="shared" si="4"/>
        <v>59.615384615384613</v>
      </c>
      <c r="G70" s="160">
        <f t="shared" si="4"/>
        <v>60.57692307692308</v>
      </c>
      <c r="H70" s="160">
        <f t="shared" si="4"/>
        <v>42.477876106194685</v>
      </c>
      <c r="I70" s="160">
        <f t="shared" si="4"/>
        <v>58.558558558558559</v>
      </c>
      <c r="J70" s="160">
        <f t="shared" si="4"/>
        <v>53.097345132743357</v>
      </c>
      <c r="K70" s="160">
        <f t="shared" si="4"/>
        <v>50</v>
      </c>
      <c r="L70" s="160">
        <f t="shared" si="4"/>
        <v>57.522123893805308</v>
      </c>
      <c r="M70" s="160">
        <f t="shared" si="4"/>
        <v>59.615384615384613</v>
      </c>
      <c r="N70" s="160">
        <f t="shared" si="4"/>
        <v>59.615384615384613</v>
      </c>
      <c r="O70" s="160">
        <f t="shared" si="4"/>
        <v>58.82352941176471</v>
      </c>
      <c r="P70" s="160">
        <f t="shared" si="4"/>
        <v>35.5</v>
      </c>
      <c r="Q70" s="160" t="e">
        <f t="shared" si="4"/>
        <v>#DIV/0!</v>
      </c>
      <c r="R70" s="160" t="e">
        <f t="shared" si="4"/>
        <v>#DIV/0!</v>
      </c>
      <c r="S70" s="160">
        <f t="shared" si="4"/>
        <v>53.010204081632658</v>
      </c>
      <c r="T70" s="160">
        <f t="shared" si="4"/>
        <v>32.110091743119263</v>
      </c>
      <c r="U70" s="160">
        <f t="shared" si="4"/>
        <v>60</v>
      </c>
      <c r="V70" s="160">
        <f t="shared" si="4"/>
        <v>59.301202817651941</v>
      </c>
    </row>
    <row r="71" spans="1:22" ht="15.75" thickBot="1" x14ac:dyDescent="0.3">
      <c r="A71" s="166" t="s">
        <v>161</v>
      </c>
      <c r="B71" s="162">
        <f>MAX(B$54:B$65)</f>
        <v>71.568627450980401</v>
      </c>
      <c r="C71" s="162">
        <f t="shared" ref="C71:V71" si="5">MAX(C$54:C$65)</f>
        <v>67.924528301886795</v>
      </c>
      <c r="D71" s="162">
        <f t="shared" si="5"/>
        <v>70</v>
      </c>
      <c r="E71" s="162">
        <f t="shared" si="5"/>
        <v>60.57692307692308</v>
      </c>
      <c r="F71" s="162">
        <f t="shared" si="5"/>
        <v>70.588235294117652</v>
      </c>
      <c r="G71" s="162">
        <f t="shared" si="5"/>
        <v>68.269230769230759</v>
      </c>
      <c r="H71" s="162">
        <f t="shared" si="5"/>
        <v>70.754716981132077</v>
      </c>
      <c r="I71" s="162">
        <f t="shared" si="5"/>
        <v>67.25663716814158</v>
      </c>
      <c r="J71" s="162">
        <f t="shared" si="5"/>
        <v>93.506493506493499</v>
      </c>
      <c r="K71" s="162">
        <f t="shared" si="5"/>
        <v>60.360360360360353</v>
      </c>
      <c r="L71" s="162">
        <f t="shared" si="5"/>
        <v>69.811320754716988</v>
      </c>
      <c r="M71" s="162">
        <f t="shared" si="5"/>
        <v>74.528301886792448</v>
      </c>
      <c r="N71" s="162">
        <f t="shared" si="5"/>
        <v>70.588235294117652</v>
      </c>
      <c r="O71" s="162">
        <f t="shared" si="5"/>
        <v>77.064220183486242</v>
      </c>
      <c r="P71" s="162">
        <f t="shared" si="5"/>
        <v>75.862068965517253</v>
      </c>
      <c r="Q71" s="162" t="e">
        <f t="shared" si="5"/>
        <v>#DIV/0!</v>
      </c>
      <c r="R71" s="162" t="e">
        <f t="shared" si="5"/>
        <v>#DIV/0!</v>
      </c>
      <c r="S71" s="162">
        <f t="shared" si="5"/>
        <v>67.677696078431381</v>
      </c>
      <c r="T71" s="162">
        <f t="shared" si="5"/>
        <v>68.807339449541288</v>
      </c>
      <c r="U71" s="162">
        <f t="shared" si="5"/>
        <v>79.591836734693871</v>
      </c>
      <c r="V71" s="162">
        <f t="shared" si="5"/>
        <v>66.570464113004121</v>
      </c>
    </row>
    <row r="72" spans="1:22" x14ac:dyDescent="0.25">
      <c r="B72" s="156"/>
      <c r="C72" s="156"/>
      <c r="D72" s="156"/>
      <c r="E72" s="156"/>
      <c r="F72" s="156"/>
      <c r="G72" s="156"/>
      <c r="H72" s="156"/>
      <c r="I72" s="156"/>
      <c r="J72" s="156"/>
      <c r="K72" s="156"/>
      <c r="L72" s="156"/>
      <c r="M72" s="156"/>
      <c r="N72" s="156"/>
      <c r="O72" s="156"/>
      <c r="P72" s="156"/>
      <c r="Q72" s="156"/>
      <c r="R72" s="156"/>
      <c r="S72" s="156"/>
      <c r="T72" s="156"/>
    </row>
    <row r="96" spans="1:1" s="191" customFormat="1" ht="33" customHeight="1" x14ac:dyDescent="0.25">
      <c r="A96" s="192" t="s">
        <v>227</v>
      </c>
    </row>
    <row r="97" spans="1:15" ht="15.75" thickBot="1" x14ac:dyDescent="0.3"/>
    <row r="98" spans="1:15" ht="15.75" thickBot="1" x14ac:dyDescent="0.3">
      <c r="A98" s="172" t="s">
        <v>204</v>
      </c>
      <c r="B98" s="173" t="s">
        <v>224</v>
      </c>
    </row>
    <row r="99" spans="1:15" ht="15.75" thickBot="1" x14ac:dyDescent="0.3"/>
    <row r="100" spans="1:15" ht="15.75" thickBot="1" x14ac:dyDescent="0.3">
      <c r="A100" s="179" t="s">
        <v>238</v>
      </c>
      <c r="B100" s="179" t="s">
        <v>201</v>
      </c>
      <c r="C100" s="180"/>
      <c r="D100" s="181"/>
      <c r="E100" s="181"/>
      <c r="F100" s="181"/>
      <c r="G100" s="181"/>
      <c r="H100" s="181"/>
      <c r="I100" s="181"/>
      <c r="J100" s="181"/>
      <c r="K100" s="181"/>
      <c r="L100" s="181"/>
      <c r="M100" s="181"/>
      <c r="N100" s="181"/>
      <c r="O100" s="173"/>
    </row>
    <row r="101" spans="1:15" ht="15.75" thickBot="1" x14ac:dyDescent="0.3">
      <c r="A101" s="179" t="s">
        <v>202</v>
      </c>
      <c r="B101" s="180" t="s">
        <v>47</v>
      </c>
      <c r="C101" s="181" t="s">
        <v>45</v>
      </c>
      <c r="D101" s="181" t="s">
        <v>140</v>
      </c>
      <c r="E101" s="181" t="s">
        <v>141</v>
      </c>
      <c r="F101" s="181" t="s">
        <v>194</v>
      </c>
      <c r="G101" s="181" t="s">
        <v>51</v>
      </c>
      <c r="H101" s="181" t="s">
        <v>58</v>
      </c>
      <c r="I101" s="181" t="s">
        <v>205</v>
      </c>
      <c r="J101" s="181" t="s">
        <v>53</v>
      </c>
      <c r="K101" s="181" t="s">
        <v>59</v>
      </c>
      <c r="L101" s="181" t="s">
        <v>42</v>
      </c>
      <c r="M101" s="181" t="s">
        <v>43</v>
      </c>
      <c r="N101" s="173" t="s">
        <v>56</v>
      </c>
      <c r="O101" s="186" t="s">
        <v>203</v>
      </c>
    </row>
    <row r="102" spans="1:15" x14ac:dyDescent="0.25">
      <c r="A102" s="182" t="s">
        <v>211</v>
      </c>
      <c r="B102" s="174">
        <v>60.360360360360353</v>
      </c>
      <c r="C102" s="175">
        <v>66.055045871559642</v>
      </c>
      <c r="D102" s="175"/>
      <c r="E102" s="175"/>
      <c r="F102" s="175">
        <v>10.619469026548671</v>
      </c>
      <c r="G102" s="175">
        <v>59.45945945945946</v>
      </c>
      <c r="H102" s="175">
        <v>69.026548672566364</v>
      </c>
      <c r="I102" s="175"/>
      <c r="J102" s="175">
        <v>65.517241379310349</v>
      </c>
      <c r="K102" s="175">
        <v>37.837837837837839</v>
      </c>
      <c r="L102" s="175">
        <v>62.162162162162168</v>
      </c>
      <c r="M102" s="175">
        <v>63.063063063063062</v>
      </c>
      <c r="N102" s="175">
        <v>63.716814159292035</v>
      </c>
      <c r="O102" s="176">
        <v>55.781800199216001</v>
      </c>
    </row>
    <row r="103" spans="1:15" x14ac:dyDescent="0.25">
      <c r="A103" s="183" t="s">
        <v>212</v>
      </c>
      <c r="B103" s="177">
        <v>64.86486486486487</v>
      </c>
      <c r="C103">
        <v>64.86486486486487</v>
      </c>
      <c r="E103">
        <v>63.063063063063062</v>
      </c>
      <c r="F103">
        <v>7.0796460176991154</v>
      </c>
      <c r="G103">
        <v>69.724770642201833</v>
      </c>
      <c r="H103">
        <v>69.724770642201833</v>
      </c>
      <c r="J103">
        <v>65.517241379310349</v>
      </c>
      <c r="K103">
        <v>45.871559633027523</v>
      </c>
      <c r="L103">
        <v>68.627450980392155</v>
      </c>
      <c r="M103">
        <v>57.798165137614689</v>
      </c>
      <c r="O103" s="167">
        <v>57.713639722524022</v>
      </c>
    </row>
    <row r="104" spans="1:15" x14ac:dyDescent="0.25">
      <c r="A104" s="183" t="s">
        <v>215</v>
      </c>
      <c r="B104" s="177">
        <v>65.999999999999986</v>
      </c>
      <c r="C104">
        <v>67.924528301886795</v>
      </c>
      <c r="D104" t="e">
        <v>#DIV/0!</v>
      </c>
      <c r="E104">
        <v>55.045871559633028</v>
      </c>
      <c r="F104">
        <v>15.094339622641511</v>
      </c>
      <c r="G104">
        <v>66.981132075471692</v>
      </c>
      <c r="H104">
        <v>66.037735849056617</v>
      </c>
      <c r="J104">
        <v>64.86486486486487</v>
      </c>
      <c r="K104">
        <v>54.901960784313729</v>
      </c>
      <c r="L104">
        <v>58.653846153846146</v>
      </c>
      <c r="M104">
        <v>53.773584905660378</v>
      </c>
      <c r="O104" s="167">
        <v>56.927786411737486</v>
      </c>
    </row>
    <row r="105" spans="1:15" x14ac:dyDescent="0.25">
      <c r="A105" s="183" t="s">
        <v>208</v>
      </c>
      <c r="B105" s="177">
        <v>67.889908256880744</v>
      </c>
      <c r="C105">
        <v>69.811320754716988</v>
      </c>
      <c r="E105">
        <v>61.53846153846154</v>
      </c>
      <c r="F105">
        <v>9.8039215686274517</v>
      </c>
      <c r="G105">
        <v>64.86486486486487</v>
      </c>
      <c r="H105">
        <v>72.115384615384613</v>
      </c>
      <c r="J105">
        <v>69.724770642201833</v>
      </c>
      <c r="K105">
        <v>76.08695652173914</v>
      </c>
      <c r="L105">
        <v>67.924528301886795</v>
      </c>
      <c r="M105">
        <v>68.627450980392155</v>
      </c>
      <c r="O105" s="167">
        <v>62.838756804515619</v>
      </c>
    </row>
    <row r="106" spans="1:15" x14ac:dyDescent="0.25">
      <c r="A106" s="183" t="s">
        <v>216</v>
      </c>
      <c r="B106" s="177">
        <v>66.666666666666671</v>
      </c>
      <c r="C106">
        <v>71</v>
      </c>
      <c r="F106" t="e">
        <v>#DIV/0!</v>
      </c>
      <c r="G106">
        <v>70</v>
      </c>
      <c r="H106">
        <v>65.686274509803923</v>
      </c>
      <c r="J106">
        <v>62.5</v>
      </c>
      <c r="K106">
        <v>70.212765957446805</v>
      </c>
      <c r="L106">
        <v>71.568627450980401</v>
      </c>
      <c r="M106">
        <v>72</v>
      </c>
      <c r="N106">
        <v>70</v>
      </c>
      <c r="O106" s="167">
        <v>68.848259398321972</v>
      </c>
    </row>
    <row r="107" spans="1:15" x14ac:dyDescent="0.25">
      <c r="A107" s="183" t="s">
        <v>214</v>
      </c>
      <c r="B107" s="177">
        <v>65.686274509803923</v>
      </c>
      <c r="C107">
        <v>72.115384615384613</v>
      </c>
      <c r="F107">
        <v>0</v>
      </c>
      <c r="G107">
        <v>63.20754716981132</v>
      </c>
      <c r="H107">
        <v>65.999999999999986</v>
      </c>
      <c r="J107">
        <v>62.745098039215698</v>
      </c>
      <c r="K107">
        <v>50</v>
      </c>
      <c r="L107">
        <v>64.601769911504419</v>
      </c>
      <c r="M107">
        <v>62.745098039215698</v>
      </c>
      <c r="N107">
        <v>62.745098039215698</v>
      </c>
      <c r="O107" s="167">
        <v>56.984627032415133</v>
      </c>
    </row>
    <row r="108" spans="1:15" x14ac:dyDescent="0.25">
      <c r="A108" s="183" t="s">
        <v>213</v>
      </c>
      <c r="B108" s="177">
        <v>63.46153846153846</v>
      </c>
      <c r="C108">
        <v>68.269230769230759</v>
      </c>
      <c r="E108">
        <v>66.666666666666671</v>
      </c>
      <c r="F108">
        <v>0</v>
      </c>
      <c r="G108">
        <v>60.377358490566046</v>
      </c>
      <c r="H108">
        <v>70.588235294117652</v>
      </c>
      <c r="J108">
        <v>61.764705882352956</v>
      </c>
      <c r="K108">
        <v>30.612244897959179</v>
      </c>
      <c r="L108">
        <v>59.803921568627452</v>
      </c>
      <c r="M108">
        <v>60.7843137254902</v>
      </c>
      <c r="O108" s="167">
        <v>54.232821575654938</v>
      </c>
    </row>
    <row r="109" spans="1:15" x14ac:dyDescent="0.25">
      <c r="A109" s="183" t="s">
        <v>209</v>
      </c>
      <c r="B109" s="177">
        <v>67.307692307692307</v>
      </c>
      <c r="C109">
        <v>69.230769230769226</v>
      </c>
      <c r="E109">
        <v>64.705882352941174</v>
      </c>
      <c r="G109">
        <v>56.60377358490566</v>
      </c>
      <c r="H109">
        <v>59.803921568627452</v>
      </c>
      <c r="J109">
        <v>61.53846153846154</v>
      </c>
      <c r="K109">
        <v>57.547169811320757</v>
      </c>
      <c r="L109">
        <v>57.692307692307686</v>
      </c>
      <c r="M109">
        <v>59.803921568627452</v>
      </c>
      <c r="O109" s="167">
        <v>61.581544406183689</v>
      </c>
    </row>
    <row r="110" spans="1:15" x14ac:dyDescent="0.25">
      <c r="A110" s="183" t="s">
        <v>220</v>
      </c>
      <c r="B110" s="177">
        <v>68.269230769230759</v>
      </c>
      <c r="C110">
        <v>67.64705882352942</v>
      </c>
      <c r="F110">
        <v>0</v>
      </c>
      <c r="G110">
        <v>60.377358490566046</v>
      </c>
      <c r="H110">
        <v>79.807692307692307</v>
      </c>
      <c r="J110">
        <v>60.57692307692308</v>
      </c>
      <c r="K110">
        <v>55.769230769230774</v>
      </c>
      <c r="L110">
        <v>60.7843137254902</v>
      </c>
      <c r="M110">
        <v>64</v>
      </c>
      <c r="N110">
        <v>64.705882352941174</v>
      </c>
      <c r="O110" s="167">
        <v>60.15867114757237</v>
      </c>
    </row>
    <row r="111" spans="1:15" x14ac:dyDescent="0.25">
      <c r="A111" s="183" t="s">
        <v>219</v>
      </c>
      <c r="B111" s="177">
        <v>66.037735849056617</v>
      </c>
      <c r="C111">
        <v>70.754716981132077</v>
      </c>
      <c r="F111">
        <v>0.98039215686274528</v>
      </c>
      <c r="G111">
        <v>67.924528301886795</v>
      </c>
      <c r="H111">
        <v>88.207547169811335</v>
      </c>
      <c r="J111">
        <v>66.666666666666671</v>
      </c>
      <c r="K111">
        <v>58.715596330275233</v>
      </c>
      <c r="L111">
        <v>63.963963963963963</v>
      </c>
      <c r="M111">
        <v>63.302752293577981</v>
      </c>
      <c r="N111">
        <v>66.972477064220186</v>
      </c>
      <c r="O111" s="167">
        <v>61.352637677745363</v>
      </c>
    </row>
    <row r="112" spans="1:15" ht="15.75" thickBot="1" x14ac:dyDescent="0.3">
      <c r="A112" s="184" t="s">
        <v>218</v>
      </c>
      <c r="B112" s="177">
        <v>66.037735849056617</v>
      </c>
      <c r="C112">
        <v>69.230769230769226</v>
      </c>
      <c r="F112">
        <v>6.6037735849056602</v>
      </c>
      <c r="G112">
        <v>56.034482758620697</v>
      </c>
      <c r="H112">
        <v>77.477477477477478</v>
      </c>
      <c r="I112">
        <v>0</v>
      </c>
      <c r="J112">
        <v>65.486725663716811</v>
      </c>
      <c r="K112">
        <v>10.344827586206897</v>
      </c>
      <c r="L112">
        <v>63.20754716981132</v>
      </c>
      <c r="M112">
        <v>67.307692307692307</v>
      </c>
      <c r="N112">
        <v>65.384615384615387</v>
      </c>
      <c r="O112" s="167">
        <v>49.737786092079318</v>
      </c>
    </row>
    <row r="113" spans="1:22" ht="15.75" thickBot="1" x14ac:dyDescent="0.3">
      <c r="A113" s="159" t="s">
        <v>245</v>
      </c>
      <c r="B113" s="177">
        <v>64.220183486238525</v>
      </c>
      <c r="C113">
        <v>67.889908256880744</v>
      </c>
      <c r="F113">
        <v>0</v>
      </c>
      <c r="G113">
        <v>62.831858407079643</v>
      </c>
      <c r="H113">
        <v>75.675675675675677</v>
      </c>
      <c r="I113">
        <v>0</v>
      </c>
      <c r="J113">
        <v>66.666666666666671</v>
      </c>
      <c r="K113">
        <v>35.344827586206897</v>
      </c>
      <c r="L113">
        <v>64.220183486238525</v>
      </c>
      <c r="M113">
        <v>69.230769230769226</v>
      </c>
      <c r="N113">
        <v>67.924528301886795</v>
      </c>
      <c r="O113" s="167">
        <v>52.182236463422072</v>
      </c>
    </row>
    <row r="114" spans="1:22" ht="15.75" thickBot="1" x14ac:dyDescent="0.3">
      <c r="A114" s="185" t="s">
        <v>203</v>
      </c>
      <c r="B114" s="178">
        <v>65.566849281782481</v>
      </c>
      <c r="C114" s="168">
        <v>68.732799808393693</v>
      </c>
      <c r="D114" s="168" t="e">
        <v>#DIV/0!</v>
      </c>
      <c r="E114" s="168">
        <v>62.203989036153096</v>
      </c>
      <c r="F114" s="168">
        <v>5.0181541977285153</v>
      </c>
      <c r="G114" s="168">
        <v>63.198927853786159</v>
      </c>
      <c r="H114" s="168">
        <v>72.304535083854418</v>
      </c>
      <c r="I114" s="168">
        <v>0</v>
      </c>
      <c r="J114" s="168">
        <v>64.464113816640904</v>
      </c>
      <c r="K114" s="168">
        <v>48.603748142963724</v>
      </c>
      <c r="L114" s="168">
        <v>63.600885213934255</v>
      </c>
      <c r="M114" s="168">
        <v>63.536400937675261</v>
      </c>
      <c r="N114" s="168">
        <v>65.921345043167321</v>
      </c>
      <c r="O114" s="169">
        <v>57.975657514152473</v>
      </c>
    </row>
    <row r="115" spans="1:22" ht="15.75" thickBot="1" x14ac:dyDescent="0.3">
      <c r="V115" s="167"/>
    </row>
    <row r="116" spans="1:22" ht="15.75" thickBot="1" x14ac:dyDescent="0.3">
      <c r="A116" s="193"/>
      <c r="B116" s="187" t="s">
        <v>47</v>
      </c>
      <c r="C116" s="188" t="s">
        <v>45</v>
      </c>
      <c r="D116" s="188" t="s">
        <v>140</v>
      </c>
      <c r="E116" s="188" t="s">
        <v>141</v>
      </c>
      <c r="F116" s="188" t="s">
        <v>194</v>
      </c>
      <c r="G116" s="188" t="s">
        <v>51</v>
      </c>
      <c r="H116" s="188" t="s">
        <v>58</v>
      </c>
      <c r="I116" s="188" t="s">
        <v>205</v>
      </c>
      <c r="J116" s="188" t="s">
        <v>53</v>
      </c>
      <c r="K116" s="188" t="s">
        <v>59</v>
      </c>
      <c r="L116" s="188" t="s">
        <v>42</v>
      </c>
      <c r="M116" s="188" t="s">
        <v>43</v>
      </c>
      <c r="N116" s="188" t="s">
        <v>56</v>
      </c>
      <c r="O116" s="189" t="s">
        <v>203</v>
      </c>
    </row>
    <row r="117" spans="1:22" x14ac:dyDescent="0.25">
      <c r="A117" s="194" t="s">
        <v>223</v>
      </c>
      <c r="B117" s="160">
        <f>AVERAGE(B$102:B$112)</f>
        <v>65.689273445013754</v>
      </c>
      <c r="C117" s="160">
        <f t="shared" ref="C117:O117" si="6">AVERAGE(C$102:C$112)</f>
        <v>68.809426313076699</v>
      </c>
      <c r="D117" s="160" t="e">
        <f t="shared" si="6"/>
        <v>#DIV/0!</v>
      </c>
      <c r="E117" s="160">
        <f t="shared" si="6"/>
        <v>62.203989036153096</v>
      </c>
      <c r="F117" s="160" t="e">
        <f t="shared" si="6"/>
        <v>#DIV/0!</v>
      </c>
      <c r="G117" s="160">
        <f t="shared" si="6"/>
        <v>63.232297803486752</v>
      </c>
      <c r="H117" s="160">
        <f t="shared" si="6"/>
        <v>71.315962555158123</v>
      </c>
      <c r="I117" s="160">
        <f t="shared" si="6"/>
        <v>0</v>
      </c>
      <c r="J117" s="160">
        <f t="shared" si="6"/>
        <v>64.263881739365829</v>
      </c>
      <c r="K117" s="160">
        <f t="shared" si="6"/>
        <v>49.809104557214347</v>
      </c>
      <c r="L117" s="160">
        <f t="shared" si="6"/>
        <v>63.54458537099751</v>
      </c>
      <c r="M117" s="160">
        <f t="shared" si="6"/>
        <v>63.01873109284854</v>
      </c>
      <c r="N117" s="160">
        <f t="shared" si="6"/>
        <v>65.587481166714085</v>
      </c>
      <c r="O117" s="161">
        <f t="shared" si="6"/>
        <v>58.74166640617873</v>
      </c>
    </row>
    <row r="118" spans="1:22" x14ac:dyDescent="0.25">
      <c r="A118" s="194" t="s">
        <v>162</v>
      </c>
      <c r="B118" s="160">
        <f>MIN(B$102:B$112)</f>
        <v>60.360360360360353</v>
      </c>
      <c r="C118" s="160">
        <f t="shared" ref="C118:O118" si="7">MIN(C$102:C$112)</f>
        <v>64.86486486486487</v>
      </c>
      <c r="D118" s="160" t="e">
        <f t="shared" si="7"/>
        <v>#DIV/0!</v>
      </c>
      <c r="E118" s="160">
        <f t="shared" si="7"/>
        <v>55.045871559633028</v>
      </c>
      <c r="F118" s="160" t="e">
        <f t="shared" si="7"/>
        <v>#DIV/0!</v>
      </c>
      <c r="G118" s="160">
        <f t="shared" si="7"/>
        <v>56.034482758620697</v>
      </c>
      <c r="H118" s="160">
        <f t="shared" si="7"/>
        <v>59.803921568627452</v>
      </c>
      <c r="I118" s="160">
        <f t="shared" si="7"/>
        <v>0</v>
      </c>
      <c r="J118" s="160">
        <f t="shared" si="7"/>
        <v>60.57692307692308</v>
      </c>
      <c r="K118" s="160">
        <f t="shared" si="7"/>
        <v>10.344827586206897</v>
      </c>
      <c r="L118" s="160">
        <f t="shared" si="7"/>
        <v>57.692307692307686</v>
      </c>
      <c r="M118" s="160">
        <f t="shared" si="7"/>
        <v>53.773584905660378</v>
      </c>
      <c r="N118" s="160">
        <f t="shared" si="7"/>
        <v>62.745098039215698</v>
      </c>
      <c r="O118" s="161">
        <f t="shared" si="7"/>
        <v>49.737786092079318</v>
      </c>
    </row>
    <row r="119" spans="1:22" ht="15.75" thickBot="1" x14ac:dyDescent="0.3">
      <c r="A119" s="195" t="s">
        <v>161</v>
      </c>
      <c r="B119" s="162">
        <f>MAX(B$102:B$112)</f>
        <v>68.269230769230759</v>
      </c>
      <c r="C119" s="162">
        <f t="shared" ref="C119:O119" si="8">MAX(C$102:C$112)</f>
        <v>72.115384615384613</v>
      </c>
      <c r="D119" s="162" t="e">
        <f t="shared" si="8"/>
        <v>#DIV/0!</v>
      </c>
      <c r="E119" s="162">
        <f t="shared" si="8"/>
        <v>66.666666666666671</v>
      </c>
      <c r="F119" s="162" t="e">
        <f t="shared" si="8"/>
        <v>#DIV/0!</v>
      </c>
      <c r="G119" s="162">
        <f t="shared" si="8"/>
        <v>70</v>
      </c>
      <c r="H119" s="162">
        <f t="shared" si="8"/>
        <v>88.207547169811335</v>
      </c>
      <c r="I119" s="162">
        <f t="shared" si="8"/>
        <v>0</v>
      </c>
      <c r="J119" s="162">
        <f t="shared" si="8"/>
        <v>69.724770642201833</v>
      </c>
      <c r="K119" s="162">
        <f t="shared" si="8"/>
        <v>76.08695652173914</v>
      </c>
      <c r="L119" s="162">
        <f t="shared" si="8"/>
        <v>71.568627450980401</v>
      </c>
      <c r="M119" s="162">
        <f t="shared" si="8"/>
        <v>72</v>
      </c>
      <c r="N119" s="162">
        <f t="shared" si="8"/>
        <v>70</v>
      </c>
      <c r="O119" s="163">
        <f t="shared" si="8"/>
        <v>68.848259398321972</v>
      </c>
    </row>
    <row r="120" spans="1:22" x14ac:dyDescent="0.25">
      <c r="B120" s="156"/>
      <c r="C120" s="156"/>
      <c r="D120" s="156"/>
      <c r="E120" s="156"/>
      <c r="F120" s="156"/>
      <c r="G120" s="156"/>
      <c r="H120" s="156"/>
      <c r="I120" s="156"/>
      <c r="J120" s="156"/>
      <c r="K120" s="156"/>
      <c r="L120" s="156"/>
      <c r="M120" s="156"/>
      <c r="N120" s="156"/>
      <c r="O120" s="156"/>
      <c r="P120" s="156"/>
      <c r="Q120" s="156"/>
      <c r="R120" s="156"/>
      <c r="S120" s="156"/>
      <c r="T120" s="156"/>
    </row>
    <row r="141" spans="1:2" s="191" customFormat="1" ht="33" customHeight="1" x14ac:dyDescent="0.25">
      <c r="A141" s="192" t="s">
        <v>243</v>
      </c>
    </row>
    <row r="142" spans="1:2" ht="15.75" thickBot="1" x14ac:dyDescent="0.3"/>
    <row r="143" spans="1:2" ht="15.75" thickBot="1" x14ac:dyDescent="0.3">
      <c r="A143" s="172" t="s">
        <v>204</v>
      </c>
      <c r="B143" s="173" t="s">
        <v>244</v>
      </c>
    </row>
    <row r="144" spans="1:2" ht="15.75" thickBot="1" x14ac:dyDescent="0.3"/>
    <row r="145" spans="1:27" ht="15.75" thickBot="1" x14ac:dyDescent="0.3">
      <c r="A145" s="179" t="s">
        <v>238</v>
      </c>
      <c r="B145" s="179" t="s">
        <v>201</v>
      </c>
      <c r="C145" s="180"/>
      <c r="D145" s="181"/>
      <c r="E145" s="181"/>
      <c r="F145" s="181"/>
      <c r="G145" s="181"/>
      <c r="H145" s="181"/>
      <c r="I145" s="181"/>
      <c r="J145" s="181"/>
      <c r="K145" s="181"/>
      <c r="L145" s="181"/>
      <c r="M145" s="173"/>
    </row>
    <row r="146" spans="1:27" ht="15.75" thickBot="1" x14ac:dyDescent="0.3">
      <c r="A146" s="179" t="s">
        <v>202</v>
      </c>
      <c r="B146" s="180" t="s">
        <v>47</v>
      </c>
      <c r="C146" s="181" t="s">
        <v>45</v>
      </c>
      <c r="D146" s="181" t="s">
        <v>194</v>
      </c>
      <c r="E146" s="181" t="s">
        <v>51</v>
      </c>
      <c r="F146" s="181" t="s">
        <v>58</v>
      </c>
      <c r="G146" s="181" t="s">
        <v>205</v>
      </c>
      <c r="H146" s="181" t="s">
        <v>53</v>
      </c>
      <c r="I146" s="181" t="s">
        <v>59</v>
      </c>
      <c r="J146" s="181" t="s">
        <v>42</v>
      </c>
      <c r="K146" s="181" t="s">
        <v>43</v>
      </c>
      <c r="L146" s="173" t="s">
        <v>56</v>
      </c>
      <c r="M146" s="186" t="s">
        <v>203</v>
      </c>
      <c r="P146" s="12"/>
      <c r="Q146" s="12"/>
      <c r="R146" s="12"/>
      <c r="S146" s="12"/>
      <c r="T146" s="12"/>
      <c r="U146" s="12"/>
      <c r="V146" s="12"/>
      <c r="W146" s="12"/>
      <c r="X146" s="12"/>
      <c r="Y146" s="12"/>
      <c r="Z146" s="12"/>
      <c r="AA146" s="12"/>
    </row>
    <row r="147" spans="1:27" x14ac:dyDescent="0.25">
      <c r="A147" s="159" t="s">
        <v>240</v>
      </c>
      <c r="B147" s="174">
        <v>63.716814159292035</v>
      </c>
      <c r="C147" s="175">
        <v>69.811320754716988</v>
      </c>
      <c r="D147" s="175">
        <v>0</v>
      </c>
      <c r="E147" s="175">
        <v>64.220183486238525</v>
      </c>
      <c r="F147" s="175">
        <v>87.234042553191486</v>
      </c>
      <c r="G147" s="175">
        <v>0</v>
      </c>
      <c r="H147" s="175">
        <v>79.166666666666657</v>
      </c>
      <c r="I147" s="175">
        <v>39.622641509433961</v>
      </c>
      <c r="J147" s="175">
        <v>72.072072072072075</v>
      </c>
      <c r="K147" s="175">
        <v>73.394495412844023</v>
      </c>
      <c r="L147" s="175">
        <v>71.15384615384616</v>
      </c>
      <c r="M147" s="176">
        <v>56.399280251663804</v>
      </c>
    </row>
    <row r="148" spans="1:27" x14ac:dyDescent="0.25">
      <c r="A148" s="159" t="s">
        <v>241</v>
      </c>
      <c r="B148" s="177">
        <v>58.715596330275233</v>
      </c>
      <c r="C148">
        <v>69.724770642201833</v>
      </c>
      <c r="D148">
        <v>5.4054054054054053</v>
      </c>
      <c r="E148">
        <v>66.055045871559642</v>
      </c>
      <c r="F148">
        <v>66.666666666666671</v>
      </c>
      <c r="G148">
        <v>4.5871559633027514</v>
      </c>
      <c r="H148">
        <v>65.517241379310349</v>
      </c>
      <c r="I148">
        <v>32.291666666666671</v>
      </c>
      <c r="J148">
        <v>66.972477064220186</v>
      </c>
      <c r="K148">
        <v>65.094339622641513</v>
      </c>
      <c r="L148">
        <v>71</v>
      </c>
      <c r="M148" s="167">
        <v>52.002760510204574</v>
      </c>
    </row>
    <row r="149" spans="1:27" x14ac:dyDescent="0.25">
      <c r="A149" s="159" t="s">
        <v>242</v>
      </c>
      <c r="B149" s="177">
        <v>68.627450980392155</v>
      </c>
      <c r="C149">
        <v>64.15094339622641</v>
      </c>
      <c r="D149">
        <v>1.9607843137254906</v>
      </c>
      <c r="E149">
        <v>71.698113207547166</v>
      </c>
      <c r="F149">
        <v>67.307692307692307</v>
      </c>
      <c r="G149">
        <v>0</v>
      </c>
      <c r="H149">
        <v>63.302752293577981</v>
      </c>
      <c r="I149">
        <v>49.019607843137258</v>
      </c>
      <c r="J149">
        <v>71.15384615384616</v>
      </c>
      <c r="K149">
        <v>76.960784313725497</v>
      </c>
      <c r="L149">
        <v>79.787234042553195</v>
      </c>
      <c r="M149" s="167">
        <v>55.815382622947602</v>
      </c>
    </row>
    <row r="150" spans="1:27" ht="15.75" thickBot="1" x14ac:dyDescent="0.3">
      <c r="A150" s="159" t="s">
        <v>247</v>
      </c>
      <c r="B150" s="177">
        <v>66.666666666666671</v>
      </c>
      <c r="C150">
        <v>69.230769230769226</v>
      </c>
      <c r="D150">
        <v>0</v>
      </c>
      <c r="E150">
        <v>61.467889908256865</v>
      </c>
      <c r="F150">
        <v>64.15094339622641</v>
      </c>
      <c r="G150">
        <v>0</v>
      </c>
      <c r="H150">
        <v>58.715596330275233</v>
      </c>
      <c r="I150" t="e">
        <v>#DIV/0!</v>
      </c>
      <c r="J150">
        <v>68.269230769230759</v>
      </c>
      <c r="K150">
        <v>72.115384615384613</v>
      </c>
      <c r="L150">
        <v>75.510204081632651</v>
      </c>
      <c r="M150" s="167">
        <v>53.612668499844247</v>
      </c>
    </row>
    <row r="151" spans="1:27" ht="15.75" thickBot="1" x14ac:dyDescent="0.3">
      <c r="A151" s="185" t="s">
        <v>203</v>
      </c>
      <c r="B151" s="178">
        <v>64.431632034156522</v>
      </c>
      <c r="C151" s="168">
        <v>68.229451005978618</v>
      </c>
      <c r="D151" s="168">
        <v>1.8415474297827239</v>
      </c>
      <c r="E151" s="168">
        <v>65.860308118400553</v>
      </c>
      <c r="F151" s="168">
        <v>71.339836230944215</v>
      </c>
      <c r="G151" s="168">
        <v>1.1467889908256879</v>
      </c>
      <c r="H151" s="168">
        <v>66.675564167457551</v>
      </c>
      <c r="I151" s="168">
        <v>40.311305339745964</v>
      </c>
      <c r="J151" s="168">
        <v>69.616906514842299</v>
      </c>
      <c r="K151" s="168">
        <v>71.891250991148908</v>
      </c>
      <c r="L151" s="168">
        <v>74.362821069508001</v>
      </c>
      <c r="M151" s="169">
        <v>54.477170749567875</v>
      </c>
    </row>
    <row r="157" spans="1:27" ht="15.75" thickBot="1" x14ac:dyDescent="0.3"/>
    <row r="158" spans="1:27" ht="15.75" thickBot="1" x14ac:dyDescent="0.3"/>
    <row r="159" spans="1:27" ht="15.75" thickBot="1" x14ac:dyDescent="0.3"/>
    <row r="160" spans="1:27" ht="15.75" thickBot="1" x14ac:dyDescent="0.3">
      <c r="V160" s="167"/>
    </row>
    <row r="161" spans="1:20" ht="15.75" thickBot="1" x14ac:dyDescent="0.3">
      <c r="A161" s="193"/>
      <c r="B161" s="187" t="s">
        <v>47</v>
      </c>
      <c r="C161" s="188" t="s">
        <v>45</v>
      </c>
      <c r="D161" s="188" t="s">
        <v>194</v>
      </c>
      <c r="E161" s="188" t="s">
        <v>51</v>
      </c>
      <c r="F161" s="188" t="s">
        <v>58</v>
      </c>
      <c r="G161" s="188" t="s">
        <v>205</v>
      </c>
      <c r="H161" s="188" t="s">
        <v>53</v>
      </c>
      <c r="I161" s="188" t="s">
        <v>59</v>
      </c>
      <c r="J161" s="188" t="s">
        <v>42</v>
      </c>
      <c r="K161" s="188" t="s">
        <v>43</v>
      </c>
      <c r="L161" s="189" t="s">
        <v>56</v>
      </c>
      <c r="M161" s="190" t="s">
        <v>203</v>
      </c>
    </row>
    <row r="162" spans="1:20" x14ac:dyDescent="0.25">
      <c r="A162" s="194" t="s">
        <v>223</v>
      </c>
      <c r="B162" s="160">
        <f>AVERAGE(B147:B149)</f>
        <v>63.686620489986474</v>
      </c>
      <c r="C162" s="160">
        <f t="shared" ref="C162:M162" si="9">AVERAGE(C147:C149)</f>
        <v>67.895678264381743</v>
      </c>
      <c r="D162" s="160">
        <f t="shared" si="9"/>
        <v>2.455396573043632</v>
      </c>
      <c r="E162" s="160">
        <f t="shared" si="9"/>
        <v>67.324447521781778</v>
      </c>
      <c r="F162" s="160">
        <f t="shared" si="9"/>
        <v>73.736133842516821</v>
      </c>
      <c r="G162" s="160">
        <f t="shared" si="9"/>
        <v>1.5290519877675839</v>
      </c>
      <c r="H162" s="160">
        <f t="shared" si="9"/>
        <v>69.328886779851658</v>
      </c>
      <c r="I162" s="160">
        <f t="shared" si="9"/>
        <v>40.311305339745964</v>
      </c>
      <c r="J162" s="160">
        <f t="shared" si="9"/>
        <v>70.066131763379474</v>
      </c>
      <c r="K162" s="160">
        <f t="shared" si="9"/>
        <v>71.81653978307034</v>
      </c>
      <c r="L162" s="160">
        <f t="shared" si="9"/>
        <v>73.980360065466456</v>
      </c>
      <c r="M162" s="160">
        <f t="shared" si="9"/>
        <v>54.739141128271996</v>
      </c>
    </row>
    <row r="163" spans="1:20" x14ac:dyDescent="0.25">
      <c r="A163" s="194" t="s">
        <v>162</v>
      </c>
      <c r="B163" s="160">
        <f>MIN(B147:B149)</f>
        <v>58.715596330275233</v>
      </c>
      <c r="C163" s="160">
        <f t="shared" ref="C163:M163" si="10">MIN(C147:C149)</f>
        <v>64.15094339622641</v>
      </c>
      <c r="D163" s="160">
        <f t="shared" si="10"/>
        <v>0</v>
      </c>
      <c r="E163" s="160">
        <f t="shared" si="10"/>
        <v>64.220183486238525</v>
      </c>
      <c r="F163" s="160">
        <f t="shared" si="10"/>
        <v>66.666666666666671</v>
      </c>
      <c r="G163" s="160">
        <f t="shared" si="10"/>
        <v>0</v>
      </c>
      <c r="H163" s="160">
        <f t="shared" si="10"/>
        <v>63.302752293577981</v>
      </c>
      <c r="I163" s="160">
        <f t="shared" si="10"/>
        <v>32.291666666666671</v>
      </c>
      <c r="J163" s="160">
        <f t="shared" si="10"/>
        <v>66.972477064220186</v>
      </c>
      <c r="K163" s="160">
        <f t="shared" si="10"/>
        <v>65.094339622641513</v>
      </c>
      <c r="L163" s="160">
        <f t="shared" si="10"/>
        <v>71</v>
      </c>
      <c r="M163" s="160">
        <f t="shared" si="10"/>
        <v>52.002760510204574</v>
      </c>
    </row>
    <row r="164" spans="1:20" ht="15.75" thickBot="1" x14ac:dyDescent="0.3">
      <c r="A164" s="195" t="s">
        <v>161</v>
      </c>
      <c r="B164" s="162">
        <f>MAX(B147:B149)</f>
        <v>68.627450980392155</v>
      </c>
      <c r="C164" s="162">
        <f t="shared" ref="C164:M164" si="11">MAX(C147:C149)</f>
        <v>69.811320754716988</v>
      </c>
      <c r="D164" s="162">
        <f t="shared" si="11"/>
        <v>5.4054054054054053</v>
      </c>
      <c r="E164" s="162">
        <f t="shared" si="11"/>
        <v>71.698113207547166</v>
      </c>
      <c r="F164" s="162">
        <f t="shared" si="11"/>
        <v>87.234042553191486</v>
      </c>
      <c r="G164" s="162">
        <f t="shared" si="11"/>
        <v>4.5871559633027514</v>
      </c>
      <c r="H164" s="162">
        <f t="shared" si="11"/>
        <v>79.166666666666657</v>
      </c>
      <c r="I164" s="162">
        <f t="shared" si="11"/>
        <v>49.019607843137258</v>
      </c>
      <c r="J164" s="162">
        <f t="shared" si="11"/>
        <v>72.072072072072075</v>
      </c>
      <c r="K164" s="162">
        <f t="shared" si="11"/>
        <v>76.960784313725497</v>
      </c>
      <c r="L164" s="162">
        <f t="shared" si="11"/>
        <v>79.787234042553195</v>
      </c>
      <c r="M164" s="162">
        <f t="shared" si="11"/>
        <v>56.399280251663804</v>
      </c>
    </row>
    <row r="165" spans="1:20" x14ac:dyDescent="0.25">
      <c r="B165" s="156"/>
      <c r="C165" s="156"/>
      <c r="D165" s="156"/>
      <c r="E165" s="156"/>
      <c r="F165" s="156"/>
      <c r="G165" s="156"/>
      <c r="H165" s="156"/>
      <c r="I165" s="156"/>
      <c r="J165" s="156"/>
      <c r="K165" s="156"/>
      <c r="L165" s="156"/>
      <c r="M165" s="156"/>
      <c r="N165" s="156"/>
      <c r="O165" s="156"/>
      <c r="P165" s="156"/>
      <c r="Q165" s="156"/>
      <c r="R165" s="156"/>
      <c r="S165" s="156"/>
      <c r="T165" s="156"/>
    </row>
    <row r="188" spans="1:26" s="191" customFormat="1" ht="33" customHeight="1" x14ac:dyDescent="0.25">
      <c r="A188" s="192" t="s">
        <v>228</v>
      </c>
    </row>
    <row r="189" spans="1:26" ht="15.75" thickBot="1" x14ac:dyDescent="0.3"/>
    <row r="190" spans="1:26" ht="15.75" thickBot="1" x14ac:dyDescent="0.3">
      <c r="A190" s="179" t="s">
        <v>238</v>
      </c>
      <c r="B190" s="179" t="s">
        <v>201</v>
      </c>
      <c r="C190" s="180"/>
      <c r="D190" s="181"/>
      <c r="E190" s="181"/>
      <c r="F190" s="181"/>
      <c r="G190" s="181"/>
      <c r="H190" s="181"/>
      <c r="I190" s="181"/>
      <c r="J190" s="181"/>
      <c r="K190" s="181"/>
      <c r="L190" s="181"/>
      <c r="M190" s="181"/>
      <c r="N190" s="181"/>
      <c r="O190" s="181"/>
      <c r="P190" s="181"/>
      <c r="Q190" s="181"/>
      <c r="R190" s="181"/>
      <c r="S190" s="181"/>
      <c r="T190" s="181"/>
      <c r="U190" s="181"/>
      <c r="V190" s="181"/>
      <c r="W190" s="181"/>
      <c r="X190" s="181"/>
      <c r="Y190" s="181"/>
      <c r="Z190" s="173"/>
    </row>
    <row r="191" spans="1:26" ht="15.75" thickBot="1" x14ac:dyDescent="0.3">
      <c r="A191" s="179" t="s">
        <v>202</v>
      </c>
      <c r="B191" s="180" t="s">
        <v>101</v>
      </c>
      <c r="C191" s="181" t="s">
        <v>46</v>
      </c>
      <c r="D191" s="181" t="s">
        <v>47</v>
      </c>
      <c r="E191" s="181" t="s">
        <v>44</v>
      </c>
      <c r="F191" s="181" t="s">
        <v>45</v>
      </c>
      <c r="G191" s="181" t="s">
        <v>168</v>
      </c>
      <c r="H191" s="181" t="s">
        <v>140</v>
      </c>
      <c r="I191" s="181" t="s">
        <v>141</v>
      </c>
      <c r="J191" s="181" t="s">
        <v>194</v>
      </c>
      <c r="K191" s="181" t="s">
        <v>48</v>
      </c>
      <c r="L191" s="181" t="s">
        <v>51</v>
      </c>
      <c r="M191" s="181" t="s">
        <v>57</v>
      </c>
      <c r="N191" s="181" t="s">
        <v>58</v>
      </c>
      <c r="O191" s="181" t="s">
        <v>100</v>
      </c>
      <c r="P191" s="181" t="s">
        <v>205</v>
      </c>
      <c r="Q191" s="181" t="s">
        <v>52</v>
      </c>
      <c r="R191" s="181" t="s">
        <v>53</v>
      </c>
      <c r="S191" s="181" t="s">
        <v>54</v>
      </c>
      <c r="T191" s="181" t="s">
        <v>59</v>
      </c>
      <c r="U191" s="181" t="s">
        <v>170</v>
      </c>
      <c r="V191" s="181" t="s">
        <v>42</v>
      </c>
      <c r="W191" s="181" t="s">
        <v>43</v>
      </c>
      <c r="X191" s="181" t="s">
        <v>56</v>
      </c>
      <c r="Y191" s="173" t="s">
        <v>55</v>
      </c>
      <c r="Z191" s="186" t="s">
        <v>203</v>
      </c>
    </row>
    <row r="192" spans="1:26" x14ac:dyDescent="0.25">
      <c r="A192" s="182" t="s">
        <v>142</v>
      </c>
      <c r="B192" s="174"/>
      <c r="C192" s="175">
        <v>63.725490196078439</v>
      </c>
      <c r="D192" s="175">
        <v>65</v>
      </c>
      <c r="E192" s="175">
        <v>63.000000000000014</v>
      </c>
      <c r="F192" s="175">
        <v>65</v>
      </c>
      <c r="G192" s="175"/>
      <c r="H192" s="175"/>
      <c r="I192" s="175"/>
      <c r="J192" s="175"/>
      <c r="K192" s="175">
        <v>64.601769911504419</v>
      </c>
      <c r="L192" s="175">
        <v>63.716814159292035</v>
      </c>
      <c r="M192" s="175">
        <v>62.5</v>
      </c>
      <c r="N192" s="175">
        <v>54.716981132075468</v>
      </c>
      <c r="O192" s="175"/>
      <c r="P192" s="175"/>
      <c r="Q192" s="175">
        <v>61</v>
      </c>
      <c r="R192" s="175">
        <v>63.20754716981132</v>
      </c>
      <c r="S192" s="175">
        <v>61.467889908256865</v>
      </c>
      <c r="T192" s="175">
        <v>59.633027522935777</v>
      </c>
      <c r="U192" s="175"/>
      <c r="V192" s="175">
        <v>66.483516483516482</v>
      </c>
      <c r="W192" s="175">
        <v>59.382352941176478</v>
      </c>
      <c r="X192" s="175">
        <v>72.115384615384613</v>
      </c>
      <c r="Y192" s="175">
        <v>74.038461538461533</v>
      </c>
      <c r="Z192" s="176">
        <v>63.636394722399245</v>
      </c>
    </row>
    <row r="193" spans="1:26" x14ac:dyDescent="0.25">
      <c r="A193" s="183" t="s">
        <v>143</v>
      </c>
      <c r="B193" s="177"/>
      <c r="C193">
        <v>66.666666666666671</v>
      </c>
      <c r="D193">
        <v>66.326530612244895</v>
      </c>
      <c r="E193">
        <v>68</v>
      </c>
      <c r="F193">
        <v>64.705882352941174</v>
      </c>
      <c r="K193">
        <v>61.946902654867252</v>
      </c>
      <c r="L193">
        <v>66.666666666666671</v>
      </c>
      <c r="M193">
        <v>55.769230769230774</v>
      </c>
      <c r="N193">
        <v>69</v>
      </c>
      <c r="Q193">
        <v>66.666666666666671</v>
      </c>
      <c r="R193">
        <v>68</v>
      </c>
      <c r="S193">
        <v>68.627450980392155</v>
      </c>
      <c r="T193">
        <v>54.34782608695653</v>
      </c>
      <c r="V193">
        <v>63.812500000000007</v>
      </c>
      <c r="W193">
        <v>65.270390070921991</v>
      </c>
      <c r="X193">
        <v>62.745098039215698</v>
      </c>
      <c r="Y193">
        <v>68.627450980392155</v>
      </c>
      <c r="Z193" s="167">
        <v>64.792341812115808</v>
      </c>
    </row>
    <row r="194" spans="1:26" x14ac:dyDescent="0.25">
      <c r="A194" s="183" t="s">
        <v>144</v>
      </c>
      <c r="B194" s="177"/>
      <c r="D194">
        <v>64.15094339622641</v>
      </c>
      <c r="F194">
        <v>66.037735849056617</v>
      </c>
      <c r="L194">
        <v>55.963302752293572</v>
      </c>
      <c r="N194">
        <v>60.57692307692308</v>
      </c>
      <c r="R194">
        <v>63.000000000000014</v>
      </c>
      <c r="T194">
        <v>53</v>
      </c>
      <c r="V194">
        <v>63.46153846153846</v>
      </c>
      <c r="W194">
        <v>58.82352941176471</v>
      </c>
      <c r="X194">
        <v>61.320754716981128</v>
      </c>
      <c r="Y194">
        <v>67.307692307692307</v>
      </c>
      <c r="Z194" s="167">
        <v>61.364241997247618</v>
      </c>
    </row>
    <row r="195" spans="1:26" x14ac:dyDescent="0.25">
      <c r="A195" s="183" t="s">
        <v>145</v>
      </c>
      <c r="B195" s="177">
        <v>72.916666666666671</v>
      </c>
      <c r="C195">
        <v>63.20754716981132</v>
      </c>
      <c r="D195">
        <v>69</v>
      </c>
      <c r="E195">
        <v>60.7843137254902</v>
      </c>
      <c r="F195">
        <v>65.384615384615387</v>
      </c>
      <c r="K195">
        <v>65.765765765765778</v>
      </c>
      <c r="L195">
        <v>74.528301886792462</v>
      </c>
      <c r="M195">
        <v>58.82352941176471</v>
      </c>
      <c r="N195">
        <v>60.7843137254902</v>
      </c>
      <c r="O195">
        <v>70.588235294117652</v>
      </c>
      <c r="Q195">
        <v>63.725490196078439</v>
      </c>
      <c r="R195">
        <v>62.745098039215698</v>
      </c>
      <c r="S195">
        <v>60.377358490566046</v>
      </c>
      <c r="T195">
        <v>52.040816326530603</v>
      </c>
      <c r="V195">
        <v>62.903911564625851</v>
      </c>
      <c r="W195">
        <v>62.229166666666671</v>
      </c>
      <c r="X195">
        <v>65.686274509803923</v>
      </c>
      <c r="Y195">
        <v>66.037735849056617</v>
      </c>
      <c r="Z195" s="167">
        <v>64.133110945217524</v>
      </c>
    </row>
    <row r="196" spans="1:26" x14ac:dyDescent="0.25">
      <c r="A196" s="183" t="s">
        <v>146</v>
      </c>
      <c r="B196" s="177">
        <v>67.307692307692307</v>
      </c>
      <c r="C196">
        <v>59.633027522935777</v>
      </c>
      <c r="D196">
        <v>67.307692307692307</v>
      </c>
      <c r="E196">
        <v>59.803921568627452</v>
      </c>
      <c r="F196">
        <v>62.5</v>
      </c>
      <c r="K196">
        <v>60.176991150442468</v>
      </c>
      <c r="L196">
        <v>63.46153846153846</v>
      </c>
      <c r="M196">
        <v>50.943396226415096</v>
      </c>
      <c r="N196">
        <v>59.615384615384613</v>
      </c>
      <c r="O196">
        <v>58.82352941176471</v>
      </c>
      <c r="Q196">
        <v>59.803921568627452</v>
      </c>
      <c r="R196">
        <v>60.7843137254902</v>
      </c>
      <c r="S196">
        <v>61.320754716981128</v>
      </c>
      <c r="T196">
        <v>55.882352941176471</v>
      </c>
      <c r="V196">
        <v>55.392156862745111</v>
      </c>
      <c r="W196">
        <v>57.352941176470594</v>
      </c>
      <c r="X196">
        <v>58.490566037735846</v>
      </c>
      <c r="Y196">
        <v>61.764705882352956</v>
      </c>
      <c r="Z196" s="167">
        <v>59.655499226164423</v>
      </c>
    </row>
    <row r="197" spans="1:26" x14ac:dyDescent="0.25">
      <c r="A197" s="183" t="s">
        <v>147</v>
      </c>
      <c r="B197" s="177">
        <v>69.791666666666657</v>
      </c>
      <c r="C197">
        <v>62.385321100917423</v>
      </c>
      <c r="D197">
        <v>67.346938775510196</v>
      </c>
      <c r="E197">
        <v>67.307692307692307</v>
      </c>
      <c r="F197">
        <v>66.666666666666671</v>
      </c>
      <c r="K197">
        <v>69.026548672566364</v>
      </c>
      <c r="L197">
        <v>65.765765765765778</v>
      </c>
      <c r="M197">
        <v>53.846153846153847</v>
      </c>
      <c r="N197">
        <v>57.843137254901968</v>
      </c>
      <c r="O197">
        <v>63.725490196078439</v>
      </c>
      <c r="Q197">
        <v>63.725490196078439</v>
      </c>
      <c r="R197">
        <v>61</v>
      </c>
      <c r="S197">
        <v>67.307692307692307</v>
      </c>
      <c r="T197">
        <v>62</v>
      </c>
      <c r="V197">
        <v>56.604166666666671</v>
      </c>
      <c r="W197">
        <v>56.125</v>
      </c>
      <c r="X197">
        <v>62.264150943396224</v>
      </c>
      <c r="Y197">
        <v>61.764705882352956</v>
      </c>
      <c r="Z197" s="167">
        <v>62.361287695788647</v>
      </c>
    </row>
    <row r="198" spans="1:26" x14ac:dyDescent="0.25">
      <c r="A198" s="183" t="s">
        <v>148</v>
      </c>
      <c r="B198" s="177"/>
      <c r="C198">
        <v>70.192307692307693</v>
      </c>
      <c r="D198">
        <v>76.415094339622641</v>
      </c>
      <c r="E198">
        <v>64.42307692307692</v>
      </c>
      <c r="F198">
        <v>61.53846153846154</v>
      </c>
      <c r="K198">
        <v>63.963963963963963</v>
      </c>
      <c r="L198">
        <v>69.724770642201833</v>
      </c>
      <c r="M198">
        <v>55.660377358490578</v>
      </c>
      <c r="N198">
        <v>73.529411764705884</v>
      </c>
      <c r="Q198">
        <v>59.615384615384613</v>
      </c>
      <c r="R198">
        <v>64.705882352941174</v>
      </c>
      <c r="S198">
        <v>69.230769230769226</v>
      </c>
      <c r="T198">
        <v>64.705882352941174</v>
      </c>
      <c r="V198">
        <v>53.921568627450988</v>
      </c>
      <c r="W198">
        <v>56.363122171945712</v>
      </c>
      <c r="X198">
        <v>54.807692307692299</v>
      </c>
      <c r="Y198">
        <v>68.627450980392155</v>
      </c>
      <c r="Z198" s="167">
        <v>63.206105981208061</v>
      </c>
    </row>
    <row r="199" spans="1:26" x14ac:dyDescent="0.25">
      <c r="A199" s="183" t="s">
        <v>149</v>
      </c>
      <c r="B199" s="177"/>
      <c r="D199">
        <v>67.25663716814158</v>
      </c>
      <c r="E199">
        <v>69.230769230769226</v>
      </c>
      <c r="F199">
        <v>67.924528301886795</v>
      </c>
      <c r="L199">
        <v>62.931034482758633</v>
      </c>
      <c r="N199">
        <v>67.25663716814158</v>
      </c>
      <c r="R199">
        <v>70.642201834862377</v>
      </c>
      <c r="T199">
        <v>64.42307692307692</v>
      </c>
      <c r="V199">
        <v>63.46153846153846</v>
      </c>
      <c r="W199">
        <v>58.82352941176471</v>
      </c>
      <c r="X199">
        <v>67.924528301886795</v>
      </c>
      <c r="Y199">
        <v>68.269230769230759</v>
      </c>
      <c r="Z199" s="167">
        <v>66.194882914005248</v>
      </c>
    </row>
    <row r="200" spans="1:26" x14ac:dyDescent="0.25">
      <c r="A200" s="183" t="s">
        <v>150</v>
      </c>
      <c r="B200" s="177"/>
      <c r="C200">
        <v>68.468468468468473</v>
      </c>
      <c r="D200">
        <v>66.972477064220186</v>
      </c>
      <c r="E200">
        <v>57.692307692307686</v>
      </c>
      <c r="F200">
        <v>71.698113207547166</v>
      </c>
      <c r="K200">
        <v>64.65517241379311</v>
      </c>
      <c r="L200">
        <v>62.931034482758633</v>
      </c>
      <c r="M200">
        <v>65.486725663716811</v>
      </c>
      <c r="N200">
        <v>65.486725663716811</v>
      </c>
      <c r="Q200">
        <v>67.924528301886795</v>
      </c>
      <c r="R200">
        <v>69.724770642201833</v>
      </c>
      <c r="S200">
        <v>71.171171171171181</v>
      </c>
      <c r="T200">
        <v>60.550458715596321</v>
      </c>
      <c r="V200">
        <v>66.34615384615384</v>
      </c>
      <c r="W200">
        <v>65.094339622641513</v>
      </c>
      <c r="X200">
        <v>66.666666666666671</v>
      </c>
      <c r="Y200">
        <v>70.754716981132077</v>
      </c>
      <c r="Z200" s="167">
        <v>66.351489412748691</v>
      </c>
    </row>
    <row r="201" spans="1:26" x14ac:dyDescent="0.25">
      <c r="A201" s="183" t="s">
        <v>151</v>
      </c>
      <c r="B201" s="177"/>
      <c r="C201">
        <v>66.371681415929203</v>
      </c>
      <c r="D201">
        <v>69.724770642201833</v>
      </c>
      <c r="E201">
        <v>60.377358490566046</v>
      </c>
      <c r="F201">
        <v>69.811320754716988</v>
      </c>
      <c r="H201">
        <v>42.477876106194685</v>
      </c>
      <c r="K201">
        <v>59.663865546218489</v>
      </c>
      <c r="L201">
        <v>64.601769911504419</v>
      </c>
      <c r="M201">
        <v>57.758620689655174</v>
      </c>
      <c r="N201">
        <v>61.946902654867252</v>
      </c>
      <c r="Q201">
        <v>67.307692307692307</v>
      </c>
      <c r="R201">
        <v>67.924528301886795</v>
      </c>
      <c r="S201">
        <v>66.972477064220186</v>
      </c>
      <c r="T201">
        <v>67.307692307692307</v>
      </c>
      <c r="V201">
        <v>66.055045871559642</v>
      </c>
      <c r="W201">
        <v>63.302752293577981</v>
      </c>
      <c r="X201">
        <v>32.110091743119263</v>
      </c>
      <c r="Y201">
        <v>79.591836734693871</v>
      </c>
      <c r="Z201" s="167">
        <v>60.856465254411972</v>
      </c>
    </row>
    <row r="202" spans="1:26" x14ac:dyDescent="0.25">
      <c r="A202" s="183" t="s">
        <v>155</v>
      </c>
      <c r="B202" s="177"/>
      <c r="C202">
        <v>62.264150943396224</v>
      </c>
      <c r="D202">
        <v>60.377358490566046</v>
      </c>
      <c r="E202">
        <v>53.846153846153847</v>
      </c>
      <c r="F202">
        <v>63.20754716981132</v>
      </c>
      <c r="H202">
        <v>65.686274509803923</v>
      </c>
      <c r="K202">
        <v>67.25663716814158</v>
      </c>
      <c r="L202">
        <v>63.302752293577981</v>
      </c>
      <c r="M202">
        <v>50</v>
      </c>
      <c r="N202">
        <v>63.063063063063062</v>
      </c>
      <c r="Q202">
        <v>66.037735849056617</v>
      </c>
      <c r="R202">
        <v>66.037735849056617</v>
      </c>
      <c r="S202">
        <v>65.765765765765778</v>
      </c>
      <c r="T202">
        <v>52</v>
      </c>
      <c r="V202" t="e">
        <v>#DIV/0!</v>
      </c>
      <c r="W202">
        <v>62.755102040816325</v>
      </c>
      <c r="X202">
        <v>64.705882352941174</v>
      </c>
      <c r="Z202" s="167">
        <v>61.753743956143367</v>
      </c>
    </row>
    <row r="203" spans="1:26" x14ac:dyDescent="0.25">
      <c r="A203" s="183" t="s">
        <v>160</v>
      </c>
      <c r="B203" s="177"/>
      <c r="C203">
        <v>66.055045871559642</v>
      </c>
      <c r="D203">
        <v>60.57692307692308</v>
      </c>
      <c r="E203">
        <v>60.57692307692308</v>
      </c>
      <c r="F203">
        <v>61.53846153846154</v>
      </c>
      <c r="H203">
        <v>63.302752293577981</v>
      </c>
      <c r="K203">
        <v>60.344827586206897</v>
      </c>
      <c r="L203">
        <v>60.360360360360353</v>
      </c>
      <c r="M203">
        <v>60.360360360360353</v>
      </c>
      <c r="N203">
        <v>62.162162162162168</v>
      </c>
      <c r="Q203">
        <v>66.055045871559642</v>
      </c>
      <c r="R203">
        <v>66.972477064220186</v>
      </c>
      <c r="S203">
        <v>77.064220183486242</v>
      </c>
      <c r="T203">
        <v>58.695652173913047</v>
      </c>
      <c r="V203">
        <v>70</v>
      </c>
      <c r="W203">
        <v>64</v>
      </c>
      <c r="X203">
        <v>64.15094339622641</v>
      </c>
      <c r="Z203" s="167">
        <v>63.888509688496285</v>
      </c>
    </row>
    <row r="204" spans="1:26" x14ac:dyDescent="0.25">
      <c r="A204" s="183" t="s">
        <v>165</v>
      </c>
      <c r="B204" s="177">
        <v>64.705882352941174</v>
      </c>
      <c r="C204">
        <v>61.467889908256865</v>
      </c>
      <c r="D204">
        <v>61.764705882352956</v>
      </c>
      <c r="E204">
        <v>59.615384615384613</v>
      </c>
      <c r="F204">
        <v>62.5</v>
      </c>
      <c r="H204">
        <v>58.490566037735846</v>
      </c>
      <c r="K204">
        <v>64.65517241379311</v>
      </c>
      <c r="L204">
        <v>64.86486486486487</v>
      </c>
      <c r="M204">
        <v>56.756756756756765</v>
      </c>
      <c r="N204">
        <v>69.811320754716988</v>
      </c>
      <c r="Q204">
        <v>74.528301886792448</v>
      </c>
      <c r="R204">
        <v>62.264150943396224</v>
      </c>
      <c r="S204">
        <v>63.063063063063062</v>
      </c>
      <c r="T204">
        <v>66.666666666666657</v>
      </c>
      <c r="V204">
        <v>68.494897959183675</v>
      </c>
      <c r="W204">
        <v>67.677696078431381</v>
      </c>
      <c r="X204">
        <v>61.764705882352942</v>
      </c>
      <c r="Y204">
        <v>62.5</v>
      </c>
      <c r="Z204" s="167">
        <v>64.388231005215232</v>
      </c>
    </row>
    <row r="205" spans="1:26" x14ac:dyDescent="0.25">
      <c r="A205" s="183" t="s">
        <v>172</v>
      </c>
      <c r="B205" s="177"/>
      <c r="C205">
        <v>63.725490196078439</v>
      </c>
      <c r="D205">
        <v>62</v>
      </c>
      <c r="E205">
        <v>58.82352941176471</v>
      </c>
      <c r="F205">
        <v>59.615384615384613</v>
      </c>
      <c r="G205">
        <v>62.264150943396224</v>
      </c>
      <c r="H205">
        <v>70.754716981132077</v>
      </c>
      <c r="K205">
        <v>62.068965517241381</v>
      </c>
      <c r="L205">
        <v>93.506493506493499</v>
      </c>
      <c r="M205">
        <v>59.433962264150949</v>
      </c>
      <c r="N205">
        <v>65.765765765765778</v>
      </c>
      <c r="Q205">
        <v>66.972477064220186</v>
      </c>
      <c r="R205">
        <v>65.137614678899084</v>
      </c>
      <c r="S205">
        <v>68.867924528301899</v>
      </c>
      <c r="T205">
        <v>75.862068965517253</v>
      </c>
      <c r="U205" t="e">
        <v>#DIV/0!</v>
      </c>
      <c r="V205">
        <v>67.307692307692307</v>
      </c>
      <c r="W205">
        <v>60.7843137254902</v>
      </c>
      <c r="X205">
        <v>68.807339449541288</v>
      </c>
      <c r="Z205" s="167">
        <v>66.570464113004121</v>
      </c>
    </row>
    <row r="206" spans="1:26" x14ac:dyDescent="0.25">
      <c r="A206" s="183" t="s">
        <v>173</v>
      </c>
      <c r="B206" s="177">
        <v>71.568627450980401</v>
      </c>
      <c r="C206">
        <v>58.653846153846146</v>
      </c>
      <c r="D206">
        <v>70</v>
      </c>
      <c r="E206">
        <v>57.692307692307686</v>
      </c>
      <c r="F206">
        <v>62.745098039215698</v>
      </c>
      <c r="G206">
        <v>65.686274509803923</v>
      </c>
      <c r="H206">
        <v>58.82352941176471</v>
      </c>
      <c r="K206">
        <v>58.558558558558559</v>
      </c>
      <c r="L206">
        <v>63.46153846153846</v>
      </c>
      <c r="M206">
        <v>50.000000000000014</v>
      </c>
      <c r="N206">
        <v>66.34615384615384</v>
      </c>
      <c r="Q206">
        <v>59.615384615384613</v>
      </c>
      <c r="R206">
        <v>62.745098039215698</v>
      </c>
      <c r="S206">
        <v>60.7843137254902</v>
      </c>
      <c r="T206">
        <v>51.063829787234042</v>
      </c>
      <c r="U206">
        <v>37.234042553191486</v>
      </c>
      <c r="V206">
        <v>61.421568627450981</v>
      </c>
      <c r="W206">
        <v>53.010204081632658</v>
      </c>
      <c r="X206">
        <v>60.7843137254902</v>
      </c>
      <c r="Y206">
        <v>60</v>
      </c>
      <c r="Z206" s="167">
        <v>59.301202817651941</v>
      </c>
    </row>
    <row r="207" spans="1:26" x14ac:dyDescent="0.25">
      <c r="A207" s="183" t="s">
        <v>174</v>
      </c>
      <c r="B207" s="177">
        <v>66.34615384615384</v>
      </c>
      <c r="C207">
        <v>66.055045871559642</v>
      </c>
      <c r="D207">
        <v>65.384615384615387</v>
      </c>
      <c r="E207">
        <v>58.653846153846146</v>
      </c>
      <c r="F207">
        <v>64.705882352941174</v>
      </c>
      <c r="G207">
        <v>67.307692307692307</v>
      </c>
      <c r="H207">
        <v>61.53846153846154</v>
      </c>
      <c r="K207">
        <v>60.176991150442468</v>
      </c>
      <c r="L207">
        <v>53.097345132743357</v>
      </c>
      <c r="M207">
        <v>54.054054054054056</v>
      </c>
      <c r="N207">
        <v>57.522123893805308</v>
      </c>
      <c r="Q207">
        <v>61.764705882352942</v>
      </c>
      <c r="R207">
        <v>62.745098039215698</v>
      </c>
      <c r="S207">
        <v>67.307692307692307</v>
      </c>
      <c r="T207">
        <v>35.5</v>
      </c>
      <c r="V207">
        <v>57.777149321266968</v>
      </c>
      <c r="W207">
        <v>58.950980392156872</v>
      </c>
      <c r="X207">
        <v>62.264150943396224</v>
      </c>
      <c r="Y207">
        <v>63.46153846153846</v>
      </c>
      <c r="Z207" s="167">
        <v>60.063888416540898</v>
      </c>
    </row>
    <row r="208" spans="1:26" x14ac:dyDescent="0.25">
      <c r="A208" s="183" t="s">
        <v>175</v>
      </c>
      <c r="B208" s="177">
        <v>65.384615384615387</v>
      </c>
      <c r="C208">
        <v>67.307692307692307</v>
      </c>
      <c r="D208">
        <v>66.34615384615384</v>
      </c>
      <c r="E208">
        <v>60.377358490566046</v>
      </c>
      <c r="F208">
        <v>68.627450980392155</v>
      </c>
      <c r="G208">
        <v>61.53846153846154</v>
      </c>
      <c r="H208">
        <v>58.82352941176471</v>
      </c>
      <c r="L208">
        <v>55.045871559633028</v>
      </c>
      <c r="M208">
        <v>59.615384615384613</v>
      </c>
      <c r="N208">
        <v>68.269230769230759</v>
      </c>
      <c r="Q208">
        <v>68.627450980392155</v>
      </c>
      <c r="R208">
        <v>70</v>
      </c>
      <c r="S208">
        <v>58.82352941176471</v>
      </c>
      <c r="T208">
        <v>46.999999999999993</v>
      </c>
      <c r="V208">
        <v>59.326923076923073</v>
      </c>
      <c r="W208">
        <v>64.185674269707874</v>
      </c>
      <c r="X208">
        <v>57.547169811320757</v>
      </c>
      <c r="Z208" s="167">
        <v>62.124162831612324</v>
      </c>
    </row>
    <row r="209" spans="1:26" x14ac:dyDescent="0.25">
      <c r="A209" s="183" t="s">
        <v>176</v>
      </c>
      <c r="B209" s="177"/>
      <c r="C209">
        <v>65.765765765765778</v>
      </c>
      <c r="D209">
        <v>64.15094339622641</v>
      </c>
      <c r="E209">
        <v>50.961538461538467</v>
      </c>
      <c r="F209">
        <v>63.46153846153846</v>
      </c>
      <c r="G209">
        <v>68.269230769230759</v>
      </c>
      <c r="H209">
        <v>69.230769230769226</v>
      </c>
      <c r="K209">
        <v>63.063063063063062</v>
      </c>
      <c r="L209">
        <v>66.037735849056617</v>
      </c>
      <c r="M209">
        <v>54.716981132075468</v>
      </c>
      <c r="N209">
        <v>62.264150943396224</v>
      </c>
      <c r="Q209">
        <v>68.269230769230759</v>
      </c>
      <c r="R209">
        <v>70.588235294117652</v>
      </c>
      <c r="S209">
        <v>59.803921568627452</v>
      </c>
      <c r="T209">
        <v>52.083333333333336</v>
      </c>
      <c r="V209">
        <v>64.705882352941174</v>
      </c>
      <c r="W209">
        <v>61.53846153846154</v>
      </c>
      <c r="X209">
        <v>64.705882352941174</v>
      </c>
      <c r="Z209" s="167">
        <v>62.918627310724318</v>
      </c>
    </row>
    <row r="210" spans="1:26" x14ac:dyDescent="0.25">
      <c r="A210" s="183" t="s">
        <v>189</v>
      </c>
      <c r="B210" s="177"/>
      <c r="C210">
        <v>67.889908256880744</v>
      </c>
      <c r="D210">
        <v>64.220183486238525</v>
      </c>
      <c r="F210">
        <v>62.5</v>
      </c>
      <c r="G210">
        <v>64.42307692307692</v>
      </c>
      <c r="H210">
        <v>65.384615384615387</v>
      </c>
      <c r="K210">
        <v>63.963963963963963</v>
      </c>
      <c r="L210">
        <v>60.377358490566046</v>
      </c>
      <c r="M210">
        <v>55.660377358490578</v>
      </c>
      <c r="N210">
        <v>60.377358490566046</v>
      </c>
      <c r="Q210">
        <v>61.53846153846154</v>
      </c>
      <c r="R210">
        <v>59.615384615384613</v>
      </c>
      <c r="S210">
        <v>62.745098039215698</v>
      </c>
      <c r="T210">
        <v>43.137254901960794</v>
      </c>
      <c r="V210">
        <v>57.692307692307686</v>
      </c>
      <c r="W210">
        <v>61.53846153846154</v>
      </c>
      <c r="X210">
        <v>65.384615384615387</v>
      </c>
      <c r="Z210" s="167">
        <v>61.028026629050338</v>
      </c>
    </row>
    <row r="211" spans="1:26" x14ac:dyDescent="0.25">
      <c r="A211" s="183" t="s">
        <v>217</v>
      </c>
      <c r="B211" s="177">
        <v>71.15384615384616</v>
      </c>
      <c r="C211">
        <v>67.924528301886795</v>
      </c>
      <c r="D211">
        <v>63.96226415094339</v>
      </c>
      <c r="E211">
        <v>58.653846153846146</v>
      </c>
      <c r="F211">
        <v>70.588235294117652</v>
      </c>
      <c r="G211">
        <v>60.57692307692308</v>
      </c>
      <c r="H211">
        <v>61.79245283018868</v>
      </c>
      <c r="K211">
        <v>63.793103448275865</v>
      </c>
      <c r="L211">
        <v>63.716814159292035</v>
      </c>
      <c r="M211">
        <v>58.962264150943398</v>
      </c>
      <c r="N211">
        <v>63.761467889908253</v>
      </c>
      <c r="Q211">
        <v>64.15094339622641</v>
      </c>
      <c r="R211">
        <v>65.094339622641513</v>
      </c>
      <c r="S211">
        <v>76.92307692307692</v>
      </c>
      <c r="T211">
        <v>63.46153846153846</v>
      </c>
      <c r="V211">
        <v>59.681372549019606</v>
      </c>
      <c r="W211">
        <v>56.84615384615384</v>
      </c>
      <c r="X211">
        <v>59.633027522935777</v>
      </c>
      <c r="Y211">
        <v>64.42307692307692</v>
      </c>
      <c r="Z211" s="167">
        <v>63.41080005952449</v>
      </c>
    </row>
    <row r="212" spans="1:26" x14ac:dyDescent="0.25">
      <c r="A212" s="183" t="s">
        <v>210</v>
      </c>
      <c r="B212" s="177"/>
      <c r="C212">
        <v>65.546218487394952</v>
      </c>
      <c r="D212">
        <v>50</v>
      </c>
      <c r="E212">
        <v>58.490566037735846</v>
      </c>
      <c r="F212">
        <v>69.230769230769226</v>
      </c>
      <c r="G212">
        <v>66.981132075471692</v>
      </c>
      <c r="H212">
        <v>66.666666666666671</v>
      </c>
      <c r="K212">
        <v>61.6</v>
      </c>
      <c r="L212">
        <v>64.86486486486487</v>
      </c>
      <c r="M212">
        <v>59.482758620689658</v>
      </c>
      <c r="N212">
        <v>66.379310344827587</v>
      </c>
      <c r="Q212">
        <v>74.509803921568633</v>
      </c>
      <c r="R212">
        <v>68.468468468468473</v>
      </c>
      <c r="S212">
        <v>71.559633027522935</v>
      </c>
      <c r="T212">
        <v>59.45945945945946</v>
      </c>
      <c r="V212">
        <v>65.765765765765778</v>
      </c>
      <c r="W212">
        <v>64.86486486486487</v>
      </c>
      <c r="X212">
        <v>68.468468468468473</v>
      </c>
      <c r="Z212" s="167">
        <v>64.843455900267017</v>
      </c>
    </row>
    <row r="213" spans="1:26" x14ac:dyDescent="0.25">
      <c r="A213" s="183" t="s">
        <v>211</v>
      </c>
      <c r="B213" s="177"/>
      <c r="D213">
        <v>60.360360360360353</v>
      </c>
      <c r="F213">
        <v>66.055045871559642</v>
      </c>
      <c r="J213">
        <v>10.619469026548671</v>
      </c>
      <c r="L213">
        <v>59.45945945945946</v>
      </c>
      <c r="N213">
        <v>69.026548672566364</v>
      </c>
      <c r="R213">
        <v>65.517241379310349</v>
      </c>
      <c r="T213">
        <v>37.837837837837839</v>
      </c>
      <c r="V213">
        <v>62.162162162162168</v>
      </c>
      <c r="W213">
        <v>63.063063063063062</v>
      </c>
      <c r="X213">
        <v>63.716814159292035</v>
      </c>
      <c r="Z213" s="167">
        <v>55.781800199216001</v>
      </c>
    </row>
    <row r="214" spans="1:26" x14ac:dyDescent="0.25">
      <c r="A214" s="183" t="s">
        <v>212</v>
      </c>
      <c r="B214" s="177"/>
      <c r="D214">
        <v>64.86486486486487</v>
      </c>
      <c r="F214">
        <v>64.86486486486487</v>
      </c>
      <c r="I214">
        <v>63.063063063063062</v>
      </c>
      <c r="J214">
        <v>7.0796460176991154</v>
      </c>
      <c r="L214">
        <v>69.724770642201833</v>
      </c>
      <c r="N214">
        <v>69.724770642201833</v>
      </c>
      <c r="R214">
        <v>65.517241379310349</v>
      </c>
      <c r="T214">
        <v>45.871559633027523</v>
      </c>
      <c r="V214">
        <v>68.627450980392155</v>
      </c>
      <c r="W214">
        <v>57.798165137614689</v>
      </c>
      <c r="Z214" s="167">
        <v>57.713639722524022</v>
      </c>
    </row>
    <row r="215" spans="1:26" x14ac:dyDescent="0.25">
      <c r="A215" s="183" t="s">
        <v>215</v>
      </c>
      <c r="B215" s="177"/>
      <c r="D215">
        <v>65.999999999999986</v>
      </c>
      <c r="F215">
        <v>67.924528301886795</v>
      </c>
      <c r="H215" t="e">
        <v>#DIV/0!</v>
      </c>
      <c r="I215">
        <v>55.045871559633028</v>
      </c>
      <c r="J215">
        <v>15.094339622641511</v>
      </c>
      <c r="L215">
        <v>66.981132075471692</v>
      </c>
      <c r="N215">
        <v>66.037735849056617</v>
      </c>
      <c r="R215">
        <v>64.86486486486487</v>
      </c>
      <c r="T215">
        <v>54.901960784313729</v>
      </c>
      <c r="V215">
        <v>58.653846153846146</v>
      </c>
      <c r="W215">
        <v>53.773584905660378</v>
      </c>
      <c r="Z215" s="167">
        <v>56.927786411737486</v>
      </c>
    </row>
    <row r="216" spans="1:26" x14ac:dyDescent="0.25">
      <c r="A216" s="183" t="s">
        <v>208</v>
      </c>
      <c r="B216" s="177"/>
      <c r="D216">
        <v>67.889908256880744</v>
      </c>
      <c r="F216">
        <v>69.811320754716988</v>
      </c>
      <c r="I216">
        <v>61.53846153846154</v>
      </c>
      <c r="J216">
        <v>9.8039215686274517</v>
      </c>
      <c r="L216">
        <v>64.86486486486487</v>
      </c>
      <c r="N216">
        <v>72.115384615384613</v>
      </c>
      <c r="R216">
        <v>69.724770642201833</v>
      </c>
      <c r="T216">
        <v>76.08695652173914</v>
      </c>
      <c r="V216">
        <v>67.924528301886795</v>
      </c>
      <c r="W216">
        <v>68.627450980392155</v>
      </c>
      <c r="Z216" s="167">
        <v>62.838756804515619</v>
      </c>
    </row>
    <row r="217" spans="1:26" x14ac:dyDescent="0.25">
      <c r="A217" s="183" t="s">
        <v>216</v>
      </c>
      <c r="B217" s="177"/>
      <c r="D217">
        <v>66.666666666666671</v>
      </c>
      <c r="F217">
        <v>71</v>
      </c>
      <c r="J217" t="e">
        <v>#DIV/0!</v>
      </c>
      <c r="L217">
        <v>70</v>
      </c>
      <c r="N217">
        <v>65.686274509803923</v>
      </c>
      <c r="R217">
        <v>62.5</v>
      </c>
      <c r="T217">
        <v>70.212765957446805</v>
      </c>
      <c r="V217">
        <v>71.568627450980401</v>
      </c>
      <c r="W217">
        <v>72</v>
      </c>
      <c r="X217">
        <v>70</v>
      </c>
      <c r="Z217" s="167">
        <v>68.848259398321972</v>
      </c>
    </row>
    <row r="218" spans="1:26" x14ac:dyDescent="0.25">
      <c r="A218" s="183" t="s">
        <v>214</v>
      </c>
      <c r="B218" s="177"/>
      <c r="D218">
        <v>65.686274509803923</v>
      </c>
      <c r="F218">
        <v>72.115384615384613</v>
      </c>
      <c r="J218">
        <v>0</v>
      </c>
      <c r="L218">
        <v>63.20754716981132</v>
      </c>
      <c r="N218">
        <v>65.999999999999986</v>
      </c>
      <c r="R218">
        <v>62.745098039215698</v>
      </c>
      <c r="T218">
        <v>50</v>
      </c>
      <c r="V218">
        <v>64.601769911504419</v>
      </c>
      <c r="W218">
        <v>62.745098039215698</v>
      </c>
      <c r="X218">
        <v>62.745098039215698</v>
      </c>
      <c r="Z218" s="167">
        <v>56.984627032415133</v>
      </c>
    </row>
    <row r="219" spans="1:26" x14ac:dyDescent="0.25">
      <c r="A219" s="183" t="s">
        <v>213</v>
      </c>
      <c r="B219" s="177"/>
      <c r="D219">
        <v>63.46153846153846</v>
      </c>
      <c r="F219">
        <v>68.269230769230759</v>
      </c>
      <c r="I219">
        <v>66.666666666666671</v>
      </c>
      <c r="J219">
        <v>0</v>
      </c>
      <c r="L219">
        <v>60.377358490566046</v>
      </c>
      <c r="N219">
        <v>70.588235294117652</v>
      </c>
      <c r="R219">
        <v>61.764705882352956</v>
      </c>
      <c r="T219">
        <v>30.612244897959179</v>
      </c>
      <c r="V219">
        <v>59.803921568627452</v>
      </c>
      <c r="W219">
        <v>60.7843137254902</v>
      </c>
      <c r="Z219" s="167">
        <v>54.232821575654938</v>
      </c>
    </row>
    <row r="220" spans="1:26" x14ac:dyDescent="0.25">
      <c r="A220" s="183" t="s">
        <v>209</v>
      </c>
      <c r="B220" s="177"/>
      <c r="D220">
        <v>67.307692307692307</v>
      </c>
      <c r="F220">
        <v>69.230769230769226</v>
      </c>
      <c r="I220">
        <v>64.705882352941174</v>
      </c>
      <c r="L220">
        <v>56.60377358490566</v>
      </c>
      <c r="N220">
        <v>59.803921568627452</v>
      </c>
      <c r="R220">
        <v>61.53846153846154</v>
      </c>
      <c r="T220">
        <v>57.547169811320757</v>
      </c>
      <c r="V220">
        <v>57.692307692307686</v>
      </c>
      <c r="W220">
        <v>59.803921568627452</v>
      </c>
      <c r="Z220" s="167">
        <v>61.581544406183689</v>
      </c>
    </row>
    <row r="221" spans="1:26" x14ac:dyDescent="0.25">
      <c r="A221" s="183" t="s">
        <v>220</v>
      </c>
      <c r="B221" s="177"/>
      <c r="D221">
        <v>68.269230769230759</v>
      </c>
      <c r="F221">
        <v>67.64705882352942</v>
      </c>
      <c r="J221">
        <v>0</v>
      </c>
      <c r="L221">
        <v>60.377358490566046</v>
      </c>
      <c r="N221">
        <v>79.807692307692307</v>
      </c>
      <c r="R221">
        <v>60.57692307692308</v>
      </c>
      <c r="T221">
        <v>55.769230769230774</v>
      </c>
      <c r="V221">
        <v>60.7843137254902</v>
      </c>
      <c r="W221">
        <v>64</v>
      </c>
      <c r="X221">
        <v>64.705882352941174</v>
      </c>
      <c r="Z221" s="167">
        <v>60.15867114757237</v>
      </c>
    </row>
    <row r="222" spans="1:26" x14ac:dyDescent="0.25">
      <c r="A222" s="183" t="s">
        <v>219</v>
      </c>
      <c r="B222" s="177"/>
      <c r="D222">
        <v>66.037735849056617</v>
      </c>
      <c r="F222">
        <v>70.754716981132077</v>
      </c>
      <c r="J222">
        <v>0.98039215686274528</v>
      </c>
      <c r="L222">
        <v>67.924528301886795</v>
      </c>
      <c r="N222">
        <v>88.207547169811335</v>
      </c>
      <c r="R222">
        <v>66.666666666666671</v>
      </c>
      <c r="T222">
        <v>58.715596330275233</v>
      </c>
      <c r="V222">
        <v>63.963963963963963</v>
      </c>
      <c r="W222">
        <v>63.302752293577981</v>
      </c>
      <c r="X222">
        <v>66.972477064220186</v>
      </c>
      <c r="Z222" s="167">
        <v>61.352637677745363</v>
      </c>
    </row>
    <row r="223" spans="1:26" x14ac:dyDescent="0.25">
      <c r="A223" s="183" t="s">
        <v>218</v>
      </c>
      <c r="B223" s="177"/>
      <c r="D223">
        <v>66.037735849056617</v>
      </c>
      <c r="F223">
        <v>69.230769230769226</v>
      </c>
      <c r="J223">
        <v>6.6037735849056602</v>
      </c>
      <c r="L223">
        <v>56.034482758620697</v>
      </c>
      <c r="N223">
        <v>77.477477477477478</v>
      </c>
      <c r="P223">
        <v>0</v>
      </c>
      <c r="R223">
        <v>65.486725663716811</v>
      </c>
      <c r="T223">
        <v>10.344827586206897</v>
      </c>
      <c r="V223">
        <v>63.20754716981132</v>
      </c>
      <c r="W223">
        <v>67.307692307692307</v>
      </c>
      <c r="X223">
        <v>65.384615384615387</v>
      </c>
      <c r="Z223" s="167">
        <v>49.737786092079318</v>
      </c>
    </row>
    <row r="224" spans="1:26" x14ac:dyDescent="0.25">
      <c r="A224" s="183" t="s">
        <v>245</v>
      </c>
      <c r="B224" s="177"/>
      <c r="D224">
        <v>64.220183486238525</v>
      </c>
      <c r="F224">
        <v>67.889908256880744</v>
      </c>
      <c r="J224">
        <v>0</v>
      </c>
      <c r="L224">
        <v>62.831858407079643</v>
      </c>
      <c r="N224">
        <v>75.675675675675677</v>
      </c>
      <c r="P224">
        <v>0</v>
      </c>
      <c r="R224">
        <v>66.666666666666671</v>
      </c>
      <c r="T224">
        <v>35.344827586206897</v>
      </c>
      <c r="V224">
        <v>64.220183486238525</v>
      </c>
      <c r="W224">
        <v>69.230769230769226</v>
      </c>
      <c r="X224">
        <v>67.924528301886795</v>
      </c>
      <c r="Z224" s="167">
        <v>52.182236463422072</v>
      </c>
    </row>
    <row r="225" spans="1:27" x14ac:dyDescent="0.25">
      <c r="A225" s="183" t="s">
        <v>240</v>
      </c>
      <c r="B225" s="177"/>
      <c r="D225">
        <v>63.716814159292035</v>
      </c>
      <c r="F225">
        <v>69.811320754716988</v>
      </c>
      <c r="J225">
        <v>0</v>
      </c>
      <c r="L225">
        <v>64.220183486238525</v>
      </c>
      <c r="N225">
        <v>87.234042553191486</v>
      </c>
      <c r="P225">
        <v>0</v>
      </c>
      <c r="R225">
        <v>79.166666666666657</v>
      </c>
      <c r="T225">
        <v>39.622641509433961</v>
      </c>
      <c r="V225">
        <v>72.072072072072075</v>
      </c>
      <c r="W225">
        <v>73.394495412844023</v>
      </c>
      <c r="X225">
        <v>71.15384615384616</v>
      </c>
      <c r="Z225" s="167">
        <v>56.399280251663804</v>
      </c>
    </row>
    <row r="226" spans="1:27" x14ac:dyDescent="0.25">
      <c r="A226" s="183" t="s">
        <v>241</v>
      </c>
      <c r="B226" s="177"/>
      <c r="D226">
        <v>58.715596330275233</v>
      </c>
      <c r="F226">
        <v>69.724770642201833</v>
      </c>
      <c r="J226">
        <v>5.4054054054054053</v>
      </c>
      <c r="L226">
        <v>66.055045871559642</v>
      </c>
      <c r="N226">
        <v>66.666666666666671</v>
      </c>
      <c r="P226">
        <v>4.5871559633027514</v>
      </c>
      <c r="R226">
        <v>65.517241379310349</v>
      </c>
      <c r="T226">
        <v>32.291666666666671</v>
      </c>
      <c r="V226">
        <v>66.972477064220186</v>
      </c>
      <c r="W226">
        <v>65.094339622641513</v>
      </c>
      <c r="X226">
        <v>71</v>
      </c>
      <c r="Z226" s="167">
        <v>52.002760510204574</v>
      </c>
    </row>
    <row r="227" spans="1:27" x14ac:dyDescent="0.25">
      <c r="A227" s="183" t="s">
        <v>242</v>
      </c>
      <c r="B227" s="177"/>
      <c r="D227">
        <v>68.627450980392155</v>
      </c>
      <c r="F227">
        <v>64.15094339622641</v>
      </c>
      <c r="J227">
        <v>1.9607843137254906</v>
      </c>
      <c r="L227">
        <v>71.698113207547166</v>
      </c>
      <c r="N227">
        <v>67.307692307692307</v>
      </c>
      <c r="P227">
        <v>0</v>
      </c>
      <c r="R227">
        <v>63.302752293577981</v>
      </c>
      <c r="T227">
        <v>49.019607843137258</v>
      </c>
      <c r="V227">
        <v>71.15384615384616</v>
      </c>
      <c r="W227">
        <v>76.960784313725497</v>
      </c>
      <c r="X227">
        <v>79.787234042553195</v>
      </c>
      <c r="Z227" s="167">
        <v>55.815382622947602</v>
      </c>
    </row>
    <row r="228" spans="1:27" ht="15.75" thickBot="1" x14ac:dyDescent="0.3">
      <c r="A228" s="184" t="s">
        <v>247</v>
      </c>
      <c r="B228" s="177"/>
      <c r="D228">
        <v>66.666666666666671</v>
      </c>
      <c r="F228">
        <v>69.230769230769226</v>
      </c>
      <c r="J228">
        <v>0</v>
      </c>
      <c r="L228">
        <v>61.467889908256865</v>
      </c>
      <c r="N228">
        <v>64.15094339622641</v>
      </c>
      <c r="P228">
        <v>0</v>
      </c>
      <c r="R228">
        <v>58.715596330275233</v>
      </c>
      <c r="T228" t="e">
        <v>#DIV/0!</v>
      </c>
      <c r="V228">
        <v>68.269230769230759</v>
      </c>
      <c r="W228">
        <v>72.115384615384613</v>
      </c>
      <c r="X228">
        <v>75.510204081632651</v>
      </c>
      <c r="Z228" s="167">
        <v>53.612668499844247</v>
      </c>
    </row>
    <row r="229" spans="1:27" ht="15.75" thickBot="1" x14ac:dyDescent="0.3">
      <c r="A229" s="185" t="s">
        <v>203</v>
      </c>
      <c r="B229" s="178">
        <v>68.646893853695317</v>
      </c>
      <c r="C229" s="168">
        <v>64.910846963022763</v>
      </c>
      <c r="D229" s="168">
        <v>65.211160852375556</v>
      </c>
      <c r="E229" s="168">
        <v>60.437415467294556</v>
      </c>
      <c r="F229" s="168">
        <v>66.694570093598983</v>
      </c>
      <c r="G229" s="168">
        <v>64.63086776800705</v>
      </c>
      <c r="H229" s="168">
        <v>61.914350866889613</v>
      </c>
      <c r="I229" s="168">
        <v>62.203989036153096</v>
      </c>
      <c r="J229" s="168">
        <v>4.1105522640297183</v>
      </c>
      <c r="K229" s="168">
        <v>63.071236830489369</v>
      </c>
      <c r="L229" s="168">
        <v>64.344739607394558</v>
      </c>
      <c r="M229" s="168">
        <v>56.833207014649098</v>
      </c>
      <c r="N229" s="168">
        <v>67.415705947202298</v>
      </c>
      <c r="O229" s="168">
        <v>64.379084967320281</v>
      </c>
      <c r="P229" s="168">
        <v>0.76452599388379194</v>
      </c>
      <c r="Q229" s="168">
        <v>65.359932401455822</v>
      </c>
      <c r="R229" s="168">
        <v>65.180393706771497</v>
      </c>
      <c r="S229" s="168">
        <v>66.272831706002947</v>
      </c>
      <c r="T229" s="168">
        <v>52.861106407259236</v>
      </c>
      <c r="U229" s="168">
        <v>37.234042553191486</v>
      </c>
      <c r="V229" s="168">
        <v>62.938588018378226</v>
      </c>
      <c r="W229" s="168">
        <v>62.21488610531398</v>
      </c>
      <c r="X229" s="168">
        <v>63.435106015013183</v>
      </c>
      <c r="Y229" s="168">
        <v>66.940614520740908</v>
      </c>
      <c r="Z229" s="169">
        <v>61.092073108804676</v>
      </c>
    </row>
    <row r="234" spans="1:27" ht="15.75" thickBot="1" x14ac:dyDescent="0.3"/>
    <row r="235" spans="1:27" x14ac:dyDescent="0.25">
      <c r="A235" s="164"/>
      <c r="B235" s="170" t="s">
        <v>101</v>
      </c>
      <c r="C235" s="170" t="s">
        <v>46</v>
      </c>
      <c r="D235" s="170" t="s">
        <v>47</v>
      </c>
      <c r="E235" s="170" t="s">
        <v>44</v>
      </c>
      <c r="F235" s="170" t="s">
        <v>45</v>
      </c>
      <c r="G235" s="170" t="s">
        <v>168</v>
      </c>
      <c r="H235" s="170" t="s">
        <v>140</v>
      </c>
      <c r="I235" s="170" t="s">
        <v>141</v>
      </c>
      <c r="J235" s="170" t="s">
        <v>194</v>
      </c>
      <c r="K235" s="170" t="s">
        <v>48</v>
      </c>
      <c r="L235" s="170" t="s">
        <v>51</v>
      </c>
      <c r="M235" s="170" t="s">
        <v>57</v>
      </c>
      <c r="N235" s="170" t="s">
        <v>58</v>
      </c>
      <c r="O235" s="170" t="s">
        <v>100</v>
      </c>
      <c r="P235" s="170" t="s">
        <v>205</v>
      </c>
      <c r="Q235" s="170" t="s">
        <v>52</v>
      </c>
      <c r="R235" s="170" t="s">
        <v>53</v>
      </c>
      <c r="S235" s="170" t="s">
        <v>54</v>
      </c>
      <c r="T235" s="170" t="s">
        <v>59</v>
      </c>
      <c r="U235" s="170" t="s">
        <v>170</v>
      </c>
      <c r="V235" s="170" t="s">
        <v>42</v>
      </c>
      <c r="W235" s="170" t="s">
        <v>43</v>
      </c>
      <c r="X235" s="170" t="s">
        <v>56</v>
      </c>
      <c r="Y235" s="170" t="s">
        <v>55</v>
      </c>
      <c r="Z235" s="171" t="s">
        <v>203</v>
      </c>
      <c r="AA235" t="s">
        <v>203</v>
      </c>
    </row>
    <row r="236" spans="1:27" x14ac:dyDescent="0.25">
      <c r="A236" s="165" t="s">
        <v>223</v>
      </c>
      <c r="B236" s="160">
        <f>AVERAGE(B192:B223)</f>
        <v>68.646893853695317</v>
      </c>
      <c r="C236" s="160">
        <f t="shared" ref="C236:Z236" si="12">AVERAGE(C192:C223)</f>
        <v>64.910846963022763</v>
      </c>
      <c r="D236" s="160">
        <f t="shared" si="12"/>
        <v>65.339569997344725</v>
      </c>
      <c r="E236" s="160">
        <f t="shared" si="12"/>
        <v>60.437415467294556</v>
      </c>
      <c r="F236" s="160">
        <f t="shared" si="12"/>
        <v>66.46535566194899</v>
      </c>
      <c r="G236" s="160">
        <f t="shared" si="12"/>
        <v>64.63086776800705</v>
      </c>
      <c r="H236" s="160" t="e">
        <f t="shared" si="12"/>
        <v>#DIV/0!</v>
      </c>
      <c r="I236" s="160">
        <f t="shared" si="12"/>
        <v>62.203989036153096</v>
      </c>
      <c r="J236" s="160" t="e">
        <f t="shared" si="12"/>
        <v>#DIV/0!</v>
      </c>
      <c r="K236" s="160">
        <f t="shared" si="12"/>
        <v>63.071236830489369</v>
      </c>
      <c r="L236" s="160">
        <f t="shared" si="12"/>
        <v>64.202571081028651</v>
      </c>
      <c r="M236" s="160">
        <f t="shared" si="12"/>
        <v>56.833207014649098</v>
      </c>
      <c r="N236" s="160">
        <f t="shared" si="12"/>
        <v>66.279816033954447</v>
      </c>
      <c r="O236" s="160">
        <f t="shared" si="12"/>
        <v>64.379084967320281</v>
      </c>
      <c r="P236" s="160">
        <f t="shared" si="12"/>
        <v>0</v>
      </c>
      <c r="Q236" s="160">
        <f t="shared" si="12"/>
        <v>65.359932401455822</v>
      </c>
      <c r="R236" s="160">
        <f t="shared" si="12"/>
        <v>64.947051369189026</v>
      </c>
      <c r="S236" s="160">
        <f t="shared" si="12"/>
        <v>66.272831706002947</v>
      </c>
      <c r="T236" s="160">
        <f t="shared" si="12"/>
        <v>54.585033970496482</v>
      </c>
      <c r="U236" s="160" t="e">
        <f t="shared" si="12"/>
        <v>#DIV/0!</v>
      </c>
      <c r="V236" s="160" t="e">
        <f t="shared" si="12"/>
        <v>#DIV/0!</v>
      </c>
      <c r="W236" s="160">
        <f t="shared" si="12"/>
        <v>61.628908692638774</v>
      </c>
      <c r="X236" s="160">
        <f t="shared" si="12"/>
        <v>62.81009608045914</v>
      </c>
      <c r="Y236" s="160">
        <f t="shared" si="12"/>
        <v>66.940614520740908</v>
      </c>
      <c r="Z236" s="160">
        <f t="shared" si="12"/>
        <v>61.53128947367199</v>
      </c>
    </row>
    <row r="237" spans="1:27" x14ac:dyDescent="0.25">
      <c r="A237" s="165" t="s">
        <v>162</v>
      </c>
      <c r="B237" s="160">
        <f>MIN(B192:B223)</f>
        <v>64.705882352941174</v>
      </c>
      <c r="C237" s="160">
        <f t="shared" ref="C237:Z237" si="13">MIN(C192:C223)</f>
        <v>58.653846153846146</v>
      </c>
      <c r="D237" s="160">
        <f t="shared" si="13"/>
        <v>50</v>
      </c>
      <c r="E237" s="160">
        <f t="shared" si="13"/>
        <v>50.961538461538467</v>
      </c>
      <c r="F237" s="160">
        <f t="shared" si="13"/>
        <v>59.615384615384613</v>
      </c>
      <c r="G237" s="160">
        <f t="shared" si="13"/>
        <v>60.57692307692308</v>
      </c>
      <c r="H237" s="160" t="e">
        <f t="shared" si="13"/>
        <v>#DIV/0!</v>
      </c>
      <c r="I237" s="160">
        <f t="shared" si="13"/>
        <v>55.045871559633028</v>
      </c>
      <c r="J237" s="160" t="e">
        <f t="shared" si="13"/>
        <v>#DIV/0!</v>
      </c>
      <c r="K237" s="160">
        <f t="shared" si="13"/>
        <v>58.558558558558559</v>
      </c>
      <c r="L237" s="160">
        <f t="shared" si="13"/>
        <v>53.097345132743357</v>
      </c>
      <c r="M237" s="160">
        <f t="shared" si="13"/>
        <v>50</v>
      </c>
      <c r="N237" s="160">
        <f t="shared" si="13"/>
        <v>54.716981132075468</v>
      </c>
      <c r="O237" s="160">
        <f t="shared" si="13"/>
        <v>58.82352941176471</v>
      </c>
      <c r="P237" s="160">
        <f t="shared" si="13"/>
        <v>0</v>
      </c>
      <c r="Q237" s="160">
        <f t="shared" si="13"/>
        <v>59.615384615384613</v>
      </c>
      <c r="R237" s="160">
        <f t="shared" si="13"/>
        <v>59.615384615384613</v>
      </c>
      <c r="S237" s="160">
        <f t="shared" si="13"/>
        <v>58.82352941176471</v>
      </c>
      <c r="T237" s="160">
        <f t="shared" si="13"/>
        <v>10.344827586206897</v>
      </c>
      <c r="U237" s="160" t="e">
        <f t="shared" si="13"/>
        <v>#DIV/0!</v>
      </c>
      <c r="V237" s="160" t="e">
        <f t="shared" si="13"/>
        <v>#DIV/0!</v>
      </c>
      <c r="W237" s="160">
        <f t="shared" si="13"/>
        <v>53.010204081632658</v>
      </c>
      <c r="X237" s="160">
        <f t="shared" si="13"/>
        <v>32.110091743119263</v>
      </c>
      <c r="Y237" s="160">
        <f t="shared" si="13"/>
        <v>60</v>
      </c>
      <c r="Z237" s="160">
        <f t="shared" si="13"/>
        <v>49.737786092079318</v>
      </c>
    </row>
    <row r="238" spans="1:27" ht="15.75" thickBot="1" x14ac:dyDescent="0.3">
      <c r="A238" s="166" t="s">
        <v>161</v>
      </c>
      <c r="B238" s="162">
        <f>MAX(B192:B223)</f>
        <v>72.916666666666671</v>
      </c>
      <c r="C238" s="162">
        <f t="shared" ref="C238:Z238" si="14">MAX(C192:C223)</f>
        <v>70.192307692307693</v>
      </c>
      <c r="D238" s="162">
        <f t="shared" si="14"/>
        <v>76.415094339622641</v>
      </c>
      <c r="E238" s="162">
        <f t="shared" si="14"/>
        <v>69.230769230769226</v>
      </c>
      <c r="F238" s="162">
        <f t="shared" si="14"/>
        <v>72.115384615384613</v>
      </c>
      <c r="G238" s="162">
        <f t="shared" si="14"/>
        <v>68.269230769230759</v>
      </c>
      <c r="H238" s="162" t="e">
        <f t="shared" si="14"/>
        <v>#DIV/0!</v>
      </c>
      <c r="I238" s="162">
        <f t="shared" si="14"/>
        <v>66.666666666666671</v>
      </c>
      <c r="J238" s="162" t="e">
        <f t="shared" si="14"/>
        <v>#DIV/0!</v>
      </c>
      <c r="K238" s="162">
        <f t="shared" si="14"/>
        <v>69.026548672566364</v>
      </c>
      <c r="L238" s="162">
        <f t="shared" si="14"/>
        <v>93.506493506493499</v>
      </c>
      <c r="M238" s="162">
        <f t="shared" si="14"/>
        <v>65.486725663716811</v>
      </c>
      <c r="N238" s="162">
        <f t="shared" si="14"/>
        <v>88.207547169811335</v>
      </c>
      <c r="O238" s="162">
        <f t="shared" si="14"/>
        <v>70.588235294117652</v>
      </c>
      <c r="P238" s="162">
        <f t="shared" si="14"/>
        <v>0</v>
      </c>
      <c r="Q238" s="162">
        <f t="shared" si="14"/>
        <v>74.528301886792448</v>
      </c>
      <c r="R238" s="162">
        <f t="shared" si="14"/>
        <v>70.642201834862377</v>
      </c>
      <c r="S238" s="162">
        <f t="shared" si="14"/>
        <v>77.064220183486242</v>
      </c>
      <c r="T238" s="162">
        <f t="shared" si="14"/>
        <v>76.08695652173914</v>
      </c>
      <c r="U238" s="162" t="e">
        <f t="shared" si="14"/>
        <v>#DIV/0!</v>
      </c>
      <c r="V238" s="162" t="e">
        <f t="shared" si="14"/>
        <v>#DIV/0!</v>
      </c>
      <c r="W238" s="162">
        <f t="shared" si="14"/>
        <v>72</v>
      </c>
      <c r="X238" s="162">
        <f t="shared" si="14"/>
        <v>72.115384615384613</v>
      </c>
      <c r="Y238" s="162">
        <f t="shared" si="14"/>
        <v>79.591836734693871</v>
      </c>
      <c r="Z238" s="162">
        <f t="shared" si="14"/>
        <v>68.848259398321972</v>
      </c>
    </row>
    <row r="239" spans="1:27" x14ac:dyDescent="0.25">
      <c r="B239" s="156"/>
      <c r="C239" s="156"/>
      <c r="D239" s="156"/>
      <c r="E239" s="156"/>
      <c r="F239" s="156"/>
      <c r="G239" s="156"/>
      <c r="H239" s="156"/>
      <c r="I239" s="156"/>
      <c r="J239" s="156"/>
      <c r="K239" s="156"/>
      <c r="L239" s="156"/>
      <c r="M239" s="156"/>
      <c r="N239" s="156"/>
      <c r="O239" s="156"/>
      <c r="P239" s="156"/>
      <c r="Q239" s="156"/>
      <c r="R239" s="156"/>
      <c r="S239" s="156"/>
      <c r="T239" s="156"/>
    </row>
  </sheetData>
  <pageMargins left="0.7" right="0.7" top="0.75" bottom="0.75" header="0.3" footer="0.3"/>
  <drawing r:id="rId6"/>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A239"/>
  <sheetViews>
    <sheetView topLeftCell="A226" zoomScale="55" zoomScaleNormal="55" workbookViewId="0">
      <selection activeCell="N161" sqref="N161:O164"/>
    </sheetView>
  </sheetViews>
  <sheetFormatPr baseColWidth="10" defaultRowHeight="15" x14ac:dyDescent="0.25"/>
  <cols>
    <col min="1" max="1" width="31" customWidth="1"/>
    <col min="2" max="2" width="31.5703125" customWidth="1"/>
    <col min="3" max="6" width="19.42578125" bestFit="1" customWidth="1"/>
    <col min="7" max="7" width="10" bestFit="1" customWidth="1"/>
    <col min="8" max="8" width="19.42578125" bestFit="1" customWidth="1"/>
    <col min="9" max="9" width="10.140625" bestFit="1" customWidth="1"/>
    <col min="10" max="14" width="19.42578125" bestFit="1" customWidth="1"/>
    <col min="15" max="15" width="8.85546875" bestFit="1" customWidth="1"/>
    <col min="16" max="16" width="7.85546875" bestFit="1" customWidth="1"/>
    <col min="17" max="17" width="10" bestFit="1" customWidth="1"/>
    <col min="18" max="18" width="10.5703125" bestFit="1" customWidth="1"/>
    <col min="19" max="20" width="19.42578125" bestFit="1" customWidth="1"/>
    <col min="21" max="21" width="10.5703125" bestFit="1" customWidth="1"/>
    <col min="22" max="23" width="19.42578125" customWidth="1"/>
    <col min="24" max="24" width="19.42578125" bestFit="1" customWidth="1"/>
    <col min="25" max="26" width="19.42578125" customWidth="1"/>
    <col min="27" max="27" width="13.42578125" bestFit="1" customWidth="1"/>
    <col min="28" max="29" width="12" bestFit="1" customWidth="1"/>
    <col min="30" max="30" width="7" bestFit="1" customWidth="1"/>
    <col min="31" max="31" width="6.42578125" bestFit="1" customWidth="1"/>
    <col min="32" max="33" width="6.85546875" bestFit="1" customWidth="1"/>
    <col min="34" max="34" width="12" bestFit="1" customWidth="1"/>
    <col min="35" max="35" width="11" bestFit="1" customWidth="1"/>
    <col min="36" max="36" width="12.5703125" bestFit="1" customWidth="1"/>
  </cols>
  <sheetData>
    <row r="1" spans="1:20" s="191" customFormat="1" ht="33" customHeight="1" x14ac:dyDescent="0.25">
      <c r="A1" s="192" t="s">
        <v>225</v>
      </c>
    </row>
    <row r="2" spans="1:20" ht="15.75" thickBot="1" x14ac:dyDescent="0.3"/>
    <row r="3" spans="1:20" ht="15.75" thickBot="1" x14ac:dyDescent="0.3">
      <c r="A3" s="172" t="s">
        <v>204</v>
      </c>
      <c r="B3" s="173" t="s">
        <v>221</v>
      </c>
    </row>
    <row r="4" spans="1:20" ht="15.75" thickBot="1" x14ac:dyDescent="0.3"/>
    <row r="5" spans="1:20" ht="15.75" thickBot="1" x14ac:dyDescent="0.3">
      <c r="A5" s="179" t="s">
        <v>231</v>
      </c>
      <c r="B5" s="179" t="s">
        <v>201</v>
      </c>
      <c r="C5" s="180"/>
      <c r="D5" s="181"/>
      <c r="E5" s="181"/>
      <c r="F5" s="181"/>
      <c r="G5" s="181"/>
      <c r="H5" s="181"/>
      <c r="I5" s="181"/>
      <c r="J5" s="181"/>
      <c r="K5" s="181"/>
      <c r="L5" s="181"/>
      <c r="M5" s="181"/>
      <c r="N5" s="181"/>
      <c r="O5" s="181"/>
      <c r="P5" s="181"/>
      <c r="Q5" s="181"/>
      <c r="R5" s="181"/>
      <c r="S5" s="181"/>
      <c r="T5" s="173"/>
    </row>
    <row r="6" spans="1:20" ht="15.75" thickBot="1" x14ac:dyDescent="0.3">
      <c r="A6" s="179" t="s">
        <v>202</v>
      </c>
      <c r="B6" s="180" t="s">
        <v>101</v>
      </c>
      <c r="C6" s="181" t="s">
        <v>46</v>
      </c>
      <c r="D6" s="181" t="s">
        <v>47</v>
      </c>
      <c r="E6" s="181" t="s">
        <v>44</v>
      </c>
      <c r="F6" s="181" t="s">
        <v>45</v>
      </c>
      <c r="G6" s="181" t="s">
        <v>48</v>
      </c>
      <c r="H6" s="181" t="s">
        <v>51</v>
      </c>
      <c r="I6" s="181" t="s">
        <v>57</v>
      </c>
      <c r="J6" s="181" t="s">
        <v>58</v>
      </c>
      <c r="K6" s="181" t="s">
        <v>100</v>
      </c>
      <c r="L6" s="181" t="s">
        <v>52</v>
      </c>
      <c r="M6" s="181" t="s">
        <v>53</v>
      </c>
      <c r="N6" s="181" t="s">
        <v>54</v>
      </c>
      <c r="O6" s="181" t="s">
        <v>59</v>
      </c>
      <c r="P6" s="181" t="s">
        <v>42</v>
      </c>
      <c r="Q6" s="181" t="s">
        <v>43</v>
      </c>
      <c r="R6" s="181" t="s">
        <v>56</v>
      </c>
      <c r="S6" s="173" t="s">
        <v>55</v>
      </c>
      <c r="T6" s="186" t="s">
        <v>203</v>
      </c>
    </row>
    <row r="7" spans="1:20" x14ac:dyDescent="0.25">
      <c r="A7" s="182" t="s">
        <v>142</v>
      </c>
      <c r="B7" s="174"/>
      <c r="C7" s="175">
        <v>5</v>
      </c>
      <c r="D7" s="175">
        <v>20</v>
      </c>
      <c r="E7" s="175">
        <v>2</v>
      </c>
      <c r="F7" s="175">
        <v>2</v>
      </c>
      <c r="G7" s="175">
        <v>5</v>
      </c>
      <c r="H7" s="175">
        <v>5</v>
      </c>
      <c r="I7" s="175">
        <v>10</v>
      </c>
      <c r="J7" s="175">
        <v>15</v>
      </c>
      <c r="K7" s="175"/>
      <c r="L7" s="175">
        <v>5</v>
      </c>
      <c r="M7" s="175">
        <v>5</v>
      </c>
      <c r="N7" s="175">
        <v>2</v>
      </c>
      <c r="O7" s="175">
        <v>15</v>
      </c>
      <c r="P7" s="175">
        <v>15</v>
      </c>
      <c r="Q7" s="175">
        <v>20</v>
      </c>
      <c r="R7" s="175">
        <v>10</v>
      </c>
      <c r="S7" s="175">
        <v>10</v>
      </c>
      <c r="T7" s="176">
        <v>10.055555555555555</v>
      </c>
    </row>
    <row r="8" spans="1:20" x14ac:dyDescent="0.25">
      <c r="A8" s="183" t="s">
        <v>143</v>
      </c>
      <c r="B8" s="177"/>
      <c r="C8">
        <v>2</v>
      </c>
      <c r="D8">
        <v>10</v>
      </c>
      <c r="E8">
        <v>5</v>
      </c>
      <c r="F8">
        <v>10</v>
      </c>
      <c r="G8">
        <v>2</v>
      </c>
      <c r="H8">
        <v>5</v>
      </c>
      <c r="I8">
        <v>40</v>
      </c>
      <c r="J8">
        <v>15</v>
      </c>
      <c r="L8">
        <v>5</v>
      </c>
      <c r="M8">
        <v>2</v>
      </c>
      <c r="N8">
        <v>10</v>
      </c>
      <c r="O8">
        <v>10</v>
      </c>
      <c r="P8">
        <v>17.5</v>
      </c>
      <c r="Q8">
        <v>20</v>
      </c>
      <c r="R8">
        <v>10</v>
      </c>
      <c r="S8">
        <v>10</v>
      </c>
      <c r="T8" s="167">
        <v>11.722222222222221</v>
      </c>
    </row>
    <row r="9" spans="1:20" x14ac:dyDescent="0.25">
      <c r="A9" s="183" t="s">
        <v>144</v>
      </c>
      <c r="B9" s="177"/>
      <c r="D9">
        <v>20</v>
      </c>
      <c r="F9">
        <v>10</v>
      </c>
      <c r="H9">
        <v>20</v>
      </c>
      <c r="J9">
        <v>15</v>
      </c>
      <c r="M9">
        <v>20</v>
      </c>
      <c r="O9">
        <v>20</v>
      </c>
      <c r="P9">
        <v>15</v>
      </c>
      <c r="Q9">
        <v>15</v>
      </c>
      <c r="R9">
        <v>15</v>
      </c>
      <c r="S9" t="e">
        <v>#DIV/0!</v>
      </c>
      <c r="T9" s="167">
        <v>16.666666666666668</v>
      </c>
    </row>
    <row r="10" spans="1:20" x14ac:dyDescent="0.25">
      <c r="A10" s="183" t="s">
        <v>145</v>
      </c>
      <c r="B10" s="177">
        <v>10</v>
      </c>
      <c r="C10">
        <v>20</v>
      </c>
      <c r="D10">
        <v>20</v>
      </c>
      <c r="E10">
        <v>5</v>
      </c>
      <c r="F10">
        <v>15</v>
      </c>
      <c r="G10">
        <v>2</v>
      </c>
      <c r="H10">
        <v>2</v>
      </c>
      <c r="I10">
        <v>10</v>
      </c>
      <c r="J10">
        <v>5</v>
      </c>
      <c r="K10">
        <v>2</v>
      </c>
      <c r="L10">
        <v>10</v>
      </c>
      <c r="M10">
        <v>5</v>
      </c>
      <c r="N10">
        <v>40</v>
      </c>
      <c r="O10">
        <v>50</v>
      </c>
      <c r="P10">
        <v>50</v>
      </c>
      <c r="Q10">
        <v>45</v>
      </c>
      <c r="R10">
        <v>10</v>
      </c>
      <c r="S10">
        <v>10</v>
      </c>
      <c r="T10" s="167">
        <v>20.3</v>
      </c>
    </row>
    <row r="11" spans="1:20" x14ac:dyDescent="0.25">
      <c r="A11" s="183" t="s">
        <v>146</v>
      </c>
      <c r="B11" s="177">
        <v>15</v>
      </c>
      <c r="C11">
        <v>60</v>
      </c>
      <c r="D11">
        <v>70</v>
      </c>
      <c r="E11">
        <v>5</v>
      </c>
      <c r="F11">
        <v>10</v>
      </c>
      <c r="G11">
        <v>5</v>
      </c>
      <c r="H11">
        <v>15</v>
      </c>
      <c r="I11">
        <v>10</v>
      </c>
      <c r="J11">
        <v>10</v>
      </c>
      <c r="K11">
        <v>2</v>
      </c>
      <c r="L11" t="e">
        <v>#DIV/0!</v>
      </c>
      <c r="M11" t="e">
        <v>#DIV/0!</v>
      </c>
      <c r="N11">
        <v>10</v>
      </c>
      <c r="O11">
        <v>20</v>
      </c>
      <c r="P11">
        <v>35</v>
      </c>
      <c r="Q11">
        <v>25</v>
      </c>
      <c r="R11">
        <v>30</v>
      </c>
      <c r="S11">
        <v>50</v>
      </c>
      <c r="T11" s="167">
        <v>24</v>
      </c>
    </row>
    <row r="12" spans="1:20" x14ac:dyDescent="0.25">
      <c r="A12" s="183" t="s">
        <v>147</v>
      </c>
      <c r="B12" s="177">
        <v>5</v>
      </c>
      <c r="C12">
        <v>20</v>
      </c>
      <c r="D12">
        <v>40</v>
      </c>
      <c r="E12">
        <v>2</v>
      </c>
      <c r="F12">
        <v>15</v>
      </c>
      <c r="G12">
        <v>2</v>
      </c>
      <c r="H12">
        <v>10</v>
      </c>
      <c r="I12">
        <v>10</v>
      </c>
      <c r="J12">
        <v>5</v>
      </c>
      <c r="K12">
        <v>2</v>
      </c>
      <c r="L12">
        <v>5</v>
      </c>
      <c r="M12">
        <v>2</v>
      </c>
      <c r="N12">
        <v>10</v>
      </c>
      <c r="O12">
        <v>10</v>
      </c>
      <c r="P12">
        <v>15</v>
      </c>
      <c r="Q12">
        <v>12.5</v>
      </c>
      <c r="R12">
        <v>5</v>
      </c>
      <c r="S12">
        <v>5</v>
      </c>
      <c r="T12" s="167">
        <v>10.15</v>
      </c>
    </row>
    <row r="13" spans="1:20" x14ac:dyDescent="0.25">
      <c r="A13" s="183" t="s">
        <v>148</v>
      </c>
      <c r="B13" s="177"/>
      <c r="C13">
        <v>5</v>
      </c>
      <c r="D13">
        <v>5</v>
      </c>
      <c r="E13">
        <v>5</v>
      </c>
      <c r="F13">
        <v>5</v>
      </c>
      <c r="G13">
        <v>5</v>
      </c>
      <c r="H13">
        <v>10</v>
      </c>
      <c r="I13">
        <v>5</v>
      </c>
      <c r="J13">
        <v>5</v>
      </c>
      <c r="L13">
        <v>5</v>
      </c>
      <c r="M13">
        <v>5</v>
      </c>
      <c r="N13">
        <v>15</v>
      </c>
      <c r="O13">
        <v>10</v>
      </c>
      <c r="P13">
        <v>15</v>
      </c>
      <c r="Q13">
        <v>17.5</v>
      </c>
      <c r="R13">
        <v>10</v>
      </c>
      <c r="S13">
        <v>15</v>
      </c>
      <c r="T13" s="167">
        <v>9.4444444444444446</v>
      </c>
    </row>
    <row r="14" spans="1:20" x14ac:dyDescent="0.25">
      <c r="A14" s="183" t="s">
        <v>149</v>
      </c>
      <c r="B14" s="177"/>
      <c r="D14">
        <v>15</v>
      </c>
      <c r="E14">
        <v>2</v>
      </c>
      <c r="F14">
        <v>10</v>
      </c>
      <c r="H14">
        <v>60</v>
      </c>
      <c r="J14">
        <v>15</v>
      </c>
      <c r="M14">
        <v>25</v>
      </c>
      <c r="O14">
        <v>15</v>
      </c>
      <c r="P14">
        <v>10</v>
      </c>
      <c r="Q14">
        <v>10</v>
      </c>
      <c r="R14">
        <v>5</v>
      </c>
      <c r="S14">
        <v>10</v>
      </c>
      <c r="T14" s="167">
        <v>16.09090909090909</v>
      </c>
    </row>
    <row r="15" spans="1:20" ht="15.75" thickBot="1" x14ac:dyDescent="0.3">
      <c r="A15" s="184" t="s">
        <v>150</v>
      </c>
      <c r="B15" s="177"/>
      <c r="C15">
        <v>10</v>
      </c>
      <c r="D15">
        <v>10</v>
      </c>
      <c r="E15">
        <v>15</v>
      </c>
      <c r="F15">
        <v>10</v>
      </c>
      <c r="G15">
        <v>2</v>
      </c>
      <c r="H15">
        <v>5</v>
      </c>
      <c r="I15">
        <v>2</v>
      </c>
      <c r="J15">
        <v>15</v>
      </c>
      <c r="L15">
        <v>10</v>
      </c>
      <c r="M15">
        <v>5</v>
      </c>
      <c r="N15">
        <v>2</v>
      </c>
      <c r="O15">
        <v>2</v>
      </c>
      <c r="P15">
        <v>15</v>
      </c>
      <c r="Q15">
        <v>15</v>
      </c>
      <c r="R15">
        <v>15</v>
      </c>
      <c r="S15">
        <v>15</v>
      </c>
      <c r="T15" s="167">
        <v>9.25</v>
      </c>
    </row>
    <row r="16" spans="1:20" ht="15.75" thickBot="1" x14ac:dyDescent="0.3">
      <c r="A16" s="185" t="s">
        <v>203</v>
      </c>
      <c r="B16" s="178">
        <v>10</v>
      </c>
      <c r="C16" s="168">
        <v>17.428571428571427</v>
      </c>
      <c r="D16" s="168">
        <v>23.333333333333332</v>
      </c>
      <c r="E16" s="168">
        <v>5.125</v>
      </c>
      <c r="F16" s="168">
        <v>9.6666666666666661</v>
      </c>
      <c r="G16" s="168">
        <v>3.2857142857142856</v>
      </c>
      <c r="H16" s="168">
        <v>14.666666666666666</v>
      </c>
      <c r="I16" s="168">
        <v>12.428571428571429</v>
      </c>
      <c r="J16" s="168">
        <v>11.111111111111111</v>
      </c>
      <c r="K16" s="168">
        <v>2</v>
      </c>
      <c r="L16" s="168">
        <v>6.666666666666667</v>
      </c>
      <c r="M16" s="168">
        <v>8.625</v>
      </c>
      <c r="N16" s="168">
        <v>12.714285714285714</v>
      </c>
      <c r="O16" s="168">
        <v>16.888888888888889</v>
      </c>
      <c r="P16" s="168">
        <v>22.333333333333332</v>
      </c>
      <c r="Q16" s="168">
        <v>21.333333333333332</v>
      </c>
      <c r="R16" s="168">
        <v>12.222222222222221</v>
      </c>
      <c r="S16" s="168">
        <v>15.625</v>
      </c>
      <c r="T16" s="169">
        <v>14.04054054054054</v>
      </c>
    </row>
    <row r="17" spans="1:20" ht="15.75" thickBot="1" x14ac:dyDescent="0.3">
      <c r="A17" s="13"/>
    </row>
    <row r="18" spans="1:20" x14ac:dyDescent="0.25">
      <c r="A18" s="164"/>
      <c r="B18" s="157" t="s">
        <v>101</v>
      </c>
      <c r="C18" s="157" t="s">
        <v>46</v>
      </c>
      <c r="D18" s="157" t="s">
        <v>47</v>
      </c>
      <c r="E18" s="157" t="s">
        <v>44</v>
      </c>
      <c r="F18" s="157" t="s">
        <v>45</v>
      </c>
      <c r="G18" s="157" t="s">
        <v>48</v>
      </c>
      <c r="H18" s="157" t="s">
        <v>51</v>
      </c>
      <c r="I18" s="157" t="s">
        <v>57</v>
      </c>
      <c r="J18" s="157" t="s">
        <v>58</v>
      </c>
      <c r="K18" s="157" t="s">
        <v>100</v>
      </c>
      <c r="L18" s="157" t="s">
        <v>52</v>
      </c>
      <c r="M18" s="157" t="s">
        <v>53</v>
      </c>
      <c r="N18" s="157" t="s">
        <v>54</v>
      </c>
      <c r="O18" s="157" t="s">
        <v>59</v>
      </c>
      <c r="P18" s="157" t="s">
        <v>42</v>
      </c>
      <c r="Q18" s="157" t="s">
        <v>43</v>
      </c>
      <c r="R18" s="157" t="s">
        <v>56</v>
      </c>
      <c r="S18" s="157" t="s">
        <v>55</v>
      </c>
      <c r="T18" s="158" t="s">
        <v>203</v>
      </c>
    </row>
    <row r="19" spans="1:20" x14ac:dyDescent="0.25">
      <c r="A19" s="165" t="s">
        <v>223</v>
      </c>
      <c r="B19" s="160">
        <f>AVERAGE(B$7:B$15)</f>
        <v>10</v>
      </c>
      <c r="C19" s="160">
        <f t="shared" ref="C19:T19" si="0">AVERAGE(C$7:C$15)</f>
        <v>17.428571428571427</v>
      </c>
      <c r="D19" s="160">
        <f t="shared" si="0"/>
        <v>23.333333333333332</v>
      </c>
      <c r="E19" s="160">
        <f t="shared" si="0"/>
        <v>5.125</v>
      </c>
      <c r="F19" s="160">
        <f t="shared" si="0"/>
        <v>9.6666666666666661</v>
      </c>
      <c r="G19" s="160">
        <f t="shared" si="0"/>
        <v>3.2857142857142856</v>
      </c>
      <c r="H19" s="160">
        <f t="shared" si="0"/>
        <v>14.666666666666666</v>
      </c>
      <c r="I19" s="160">
        <f t="shared" si="0"/>
        <v>12.428571428571429</v>
      </c>
      <c r="J19" s="160">
        <f t="shared" si="0"/>
        <v>11.111111111111111</v>
      </c>
      <c r="K19" s="160">
        <f t="shared" si="0"/>
        <v>2</v>
      </c>
      <c r="L19" s="160" t="e">
        <f t="shared" si="0"/>
        <v>#DIV/0!</v>
      </c>
      <c r="M19" s="160" t="e">
        <f t="shared" si="0"/>
        <v>#DIV/0!</v>
      </c>
      <c r="N19" s="160">
        <f t="shared" si="0"/>
        <v>12.714285714285714</v>
      </c>
      <c r="O19" s="160">
        <f t="shared" si="0"/>
        <v>16.888888888888889</v>
      </c>
      <c r="P19" s="160">
        <f t="shared" si="0"/>
        <v>20.833333333333332</v>
      </c>
      <c r="Q19" s="160">
        <f t="shared" si="0"/>
        <v>20</v>
      </c>
      <c r="R19" s="160">
        <f t="shared" si="0"/>
        <v>12.222222222222221</v>
      </c>
      <c r="S19" s="160" t="e">
        <f t="shared" si="0"/>
        <v>#DIV/0!</v>
      </c>
      <c r="T19" s="160">
        <f t="shared" si="0"/>
        <v>14.186644219977554</v>
      </c>
    </row>
    <row r="20" spans="1:20" x14ac:dyDescent="0.25">
      <c r="A20" s="165" t="s">
        <v>162</v>
      </c>
      <c r="B20" s="160">
        <f>MIN(B$7:B$15)</f>
        <v>5</v>
      </c>
      <c r="C20" s="160">
        <f t="shared" ref="C20:T20" si="1">MIN(C$7:C$15)</f>
        <v>2</v>
      </c>
      <c r="D20" s="160">
        <f t="shared" si="1"/>
        <v>5</v>
      </c>
      <c r="E20" s="160">
        <f t="shared" si="1"/>
        <v>2</v>
      </c>
      <c r="F20" s="160">
        <f t="shared" si="1"/>
        <v>2</v>
      </c>
      <c r="G20" s="160">
        <f t="shared" si="1"/>
        <v>2</v>
      </c>
      <c r="H20" s="160">
        <f t="shared" si="1"/>
        <v>2</v>
      </c>
      <c r="I20" s="160">
        <f t="shared" si="1"/>
        <v>2</v>
      </c>
      <c r="J20" s="160">
        <f t="shared" si="1"/>
        <v>5</v>
      </c>
      <c r="K20" s="160">
        <f t="shared" si="1"/>
        <v>2</v>
      </c>
      <c r="L20" s="160" t="e">
        <f t="shared" si="1"/>
        <v>#DIV/0!</v>
      </c>
      <c r="M20" s="160" t="e">
        <f t="shared" si="1"/>
        <v>#DIV/0!</v>
      </c>
      <c r="N20" s="160">
        <f t="shared" si="1"/>
        <v>2</v>
      </c>
      <c r="O20" s="160">
        <f t="shared" si="1"/>
        <v>2</v>
      </c>
      <c r="P20" s="160">
        <f t="shared" si="1"/>
        <v>10</v>
      </c>
      <c r="Q20" s="160">
        <f t="shared" si="1"/>
        <v>10</v>
      </c>
      <c r="R20" s="160">
        <f t="shared" si="1"/>
        <v>5</v>
      </c>
      <c r="S20" s="160" t="e">
        <f t="shared" si="1"/>
        <v>#DIV/0!</v>
      </c>
      <c r="T20" s="160">
        <f t="shared" si="1"/>
        <v>9.25</v>
      </c>
    </row>
    <row r="21" spans="1:20" ht="15.75" thickBot="1" x14ac:dyDescent="0.3">
      <c r="A21" s="166" t="s">
        <v>161</v>
      </c>
      <c r="B21" s="162">
        <f>MAX(B$7:B$15)</f>
        <v>15</v>
      </c>
      <c r="C21" s="162">
        <f t="shared" ref="C21:T21" si="2">MAX(C$7:C$15)</f>
        <v>60</v>
      </c>
      <c r="D21" s="162">
        <f t="shared" si="2"/>
        <v>70</v>
      </c>
      <c r="E21" s="162">
        <f t="shared" si="2"/>
        <v>15</v>
      </c>
      <c r="F21" s="162">
        <f t="shared" si="2"/>
        <v>15</v>
      </c>
      <c r="G21" s="162">
        <f t="shared" si="2"/>
        <v>5</v>
      </c>
      <c r="H21" s="162">
        <f t="shared" si="2"/>
        <v>60</v>
      </c>
      <c r="I21" s="162">
        <f t="shared" si="2"/>
        <v>40</v>
      </c>
      <c r="J21" s="162">
        <f t="shared" si="2"/>
        <v>15</v>
      </c>
      <c r="K21" s="162">
        <f t="shared" si="2"/>
        <v>2</v>
      </c>
      <c r="L21" s="162" t="e">
        <f t="shared" si="2"/>
        <v>#DIV/0!</v>
      </c>
      <c r="M21" s="162" t="e">
        <f t="shared" si="2"/>
        <v>#DIV/0!</v>
      </c>
      <c r="N21" s="162">
        <f t="shared" si="2"/>
        <v>40</v>
      </c>
      <c r="O21" s="162">
        <f t="shared" si="2"/>
        <v>50</v>
      </c>
      <c r="P21" s="162">
        <f t="shared" si="2"/>
        <v>50</v>
      </c>
      <c r="Q21" s="162">
        <f t="shared" si="2"/>
        <v>45</v>
      </c>
      <c r="R21" s="162">
        <f t="shared" si="2"/>
        <v>30</v>
      </c>
      <c r="S21" s="162" t="e">
        <f t="shared" si="2"/>
        <v>#DIV/0!</v>
      </c>
      <c r="T21" s="162">
        <f t="shared" si="2"/>
        <v>24</v>
      </c>
    </row>
    <row r="22" spans="1:20" x14ac:dyDescent="0.25">
      <c r="B22" s="156"/>
      <c r="C22" s="156"/>
      <c r="D22" s="156"/>
      <c r="E22" s="156"/>
      <c r="F22" s="156"/>
      <c r="G22" s="156"/>
      <c r="H22" s="156"/>
      <c r="I22" s="156"/>
      <c r="J22" s="156"/>
      <c r="K22" s="156"/>
      <c r="L22" s="156"/>
      <c r="M22" s="156"/>
      <c r="N22" s="156"/>
      <c r="O22" s="156"/>
      <c r="P22" s="156"/>
      <c r="Q22" s="156"/>
      <c r="R22" s="156"/>
      <c r="S22" s="156"/>
      <c r="T22" s="156"/>
    </row>
    <row r="48" spans="1:1" s="191" customFormat="1" ht="33" customHeight="1" x14ac:dyDescent="0.25">
      <c r="A48" s="192" t="s">
        <v>226</v>
      </c>
    </row>
    <row r="49" spans="1:22" ht="15.75" thickBot="1" x14ac:dyDescent="0.3"/>
    <row r="50" spans="1:22" ht="15.75" thickBot="1" x14ac:dyDescent="0.3">
      <c r="A50" s="172" t="s">
        <v>204</v>
      </c>
      <c r="B50" s="173" t="s">
        <v>222</v>
      </c>
    </row>
    <row r="51" spans="1:22" ht="15.75" thickBot="1" x14ac:dyDescent="0.3"/>
    <row r="52" spans="1:22" ht="15.75" thickBot="1" x14ac:dyDescent="0.3">
      <c r="A52" s="179" t="s">
        <v>231</v>
      </c>
      <c r="B52" s="179" t="s">
        <v>201</v>
      </c>
      <c r="C52" s="180"/>
      <c r="D52" s="181"/>
      <c r="E52" s="181"/>
      <c r="F52" s="181"/>
      <c r="G52" s="181"/>
      <c r="H52" s="181"/>
      <c r="I52" s="181"/>
      <c r="J52" s="181"/>
      <c r="K52" s="181"/>
      <c r="L52" s="181"/>
      <c r="M52" s="181"/>
      <c r="N52" s="181"/>
      <c r="O52" s="181"/>
      <c r="P52" s="181"/>
      <c r="Q52" s="181"/>
      <c r="R52" s="181"/>
      <c r="S52" s="181"/>
      <c r="T52" s="181"/>
      <c r="U52" s="181"/>
      <c r="V52" s="173"/>
    </row>
    <row r="53" spans="1:22" ht="15.75" thickBot="1" x14ac:dyDescent="0.3">
      <c r="A53" s="179" t="s">
        <v>202</v>
      </c>
      <c r="B53" s="180" t="s">
        <v>101</v>
      </c>
      <c r="C53" s="181" t="s">
        <v>46</v>
      </c>
      <c r="D53" s="181" t="s">
        <v>47</v>
      </c>
      <c r="E53" s="181" t="s">
        <v>44</v>
      </c>
      <c r="F53" s="181" t="s">
        <v>45</v>
      </c>
      <c r="G53" s="181" t="s">
        <v>168</v>
      </c>
      <c r="H53" s="181" t="s">
        <v>140</v>
      </c>
      <c r="I53" s="181" t="s">
        <v>48</v>
      </c>
      <c r="J53" s="181" t="s">
        <v>51</v>
      </c>
      <c r="K53" s="181" t="s">
        <v>57</v>
      </c>
      <c r="L53" s="181" t="s">
        <v>58</v>
      </c>
      <c r="M53" s="181" t="s">
        <v>52</v>
      </c>
      <c r="N53" s="181" t="s">
        <v>53</v>
      </c>
      <c r="O53" s="181" t="s">
        <v>54</v>
      </c>
      <c r="P53" s="181" t="s">
        <v>59</v>
      </c>
      <c r="Q53" s="181" t="s">
        <v>170</v>
      </c>
      <c r="R53" s="181" t="s">
        <v>42</v>
      </c>
      <c r="S53" s="181" t="s">
        <v>43</v>
      </c>
      <c r="T53" s="181" t="s">
        <v>56</v>
      </c>
      <c r="U53" s="173" t="s">
        <v>55</v>
      </c>
      <c r="V53" s="186" t="s">
        <v>203</v>
      </c>
    </row>
    <row r="54" spans="1:22" x14ac:dyDescent="0.25">
      <c r="A54" s="182" t="s">
        <v>151</v>
      </c>
      <c r="B54" s="174"/>
      <c r="C54" s="175">
        <v>10</v>
      </c>
      <c r="D54" s="175">
        <v>10</v>
      </c>
      <c r="E54" s="175">
        <v>10</v>
      </c>
      <c r="F54" s="175">
        <v>10</v>
      </c>
      <c r="G54" s="175"/>
      <c r="H54" s="175">
        <v>10</v>
      </c>
      <c r="I54" s="175">
        <v>10</v>
      </c>
      <c r="J54" s="175">
        <v>10</v>
      </c>
      <c r="K54" s="175">
        <v>15</v>
      </c>
      <c r="L54" s="175">
        <v>15</v>
      </c>
      <c r="M54" s="175">
        <v>10</v>
      </c>
      <c r="N54" s="175">
        <v>10</v>
      </c>
      <c r="O54" s="175">
        <v>10</v>
      </c>
      <c r="P54" s="175">
        <v>10</v>
      </c>
      <c r="Q54" s="175"/>
      <c r="R54" s="175">
        <v>20</v>
      </c>
      <c r="S54" s="175">
        <v>10</v>
      </c>
      <c r="T54" s="175">
        <v>12.5</v>
      </c>
      <c r="U54" s="175">
        <v>15</v>
      </c>
      <c r="V54" s="176">
        <v>11.666666666666666</v>
      </c>
    </row>
    <row r="55" spans="1:22" x14ac:dyDescent="0.25">
      <c r="A55" s="183" t="s">
        <v>155</v>
      </c>
      <c r="B55" s="177"/>
      <c r="C55">
        <v>2</v>
      </c>
      <c r="D55">
        <v>2</v>
      </c>
      <c r="E55">
        <v>2</v>
      </c>
      <c r="F55">
        <v>2</v>
      </c>
      <c r="H55">
        <v>25</v>
      </c>
      <c r="I55">
        <v>2</v>
      </c>
      <c r="J55">
        <v>2</v>
      </c>
      <c r="K55">
        <v>25</v>
      </c>
      <c r="L55">
        <v>2</v>
      </c>
      <c r="M55">
        <v>2</v>
      </c>
      <c r="N55">
        <v>2</v>
      </c>
      <c r="O55">
        <v>15</v>
      </c>
      <c r="P55">
        <v>2</v>
      </c>
      <c r="R55">
        <v>0</v>
      </c>
      <c r="S55">
        <v>15</v>
      </c>
      <c r="T55">
        <v>15</v>
      </c>
      <c r="V55" s="167">
        <v>7.1875</v>
      </c>
    </row>
    <row r="56" spans="1:22" x14ac:dyDescent="0.25">
      <c r="A56" s="183" t="s">
        <v>160</v>
      </c>
      <c r="B56" s="177"/>
      <c r="C56">
        <v>2</v>
      </c>
      <c r="D56">
        <v>10</v>
      </c>
      <c r="E56">
        <v>10</v>
      </c>
      <c r="F56">
        <v>15</v>
      </c>
      <c r="H56">
        <v>20</v>
      </c>
      <c r="I56">
        <v>2</v>
      </c>
      <c r="J56">
        <v>10</v>
      </c>
      <c r="K56">
        <v>5</v>
      </c>
      <c r="L56">
        <v>5</v>
      </c>
      <c r="M56">
        <v>5</v>
      </c>
      <c r="N56">
        <v>15</v>
      </c>
      <c r="O56">
        <v>5</v>
      </c>
      <c r="P56">
        <v>5</v>
      </c>
      <c r="R56">
        <v>15</v>
      </c>
      <c r="S56">
        <v>20</v>
      </c>
      <c r="T56">
        <v>20</v>
      </c>
      <c r="V56" s="167">
        <v>10.25</v>
      </c>
    </row>
    <row r="57" spans="1:22" x14ac:dyDescent="0.25">
      <c r="A57" s="183" t="s">
        <v>165</v>
      </c>
      <c r="B57" s="177">
        <v>2</v>
      </c>
      <c r="C57">
        <v>2</v>
      </c>
      <c r="D57">
        <v>30</v>
      </c>
      <c r="E57">
        <v>5</v>
      </c>
      <c r="F57">
        <v>2</v>
      </c>
      <c r="H57">
        <v>10</v>
      </c>
      <c r="I57">
        <v>2</v>
      </c>
      <c r="J57">
        <v>2</v>
      </c>
      <c r="K57">
        <v>5</v>
      </c>
      <c r="L57">
        <v>5</v>
      </c>
      <c r="M57">
        <v>10</v>
      </c>
      <c r="N57">
        <v>10</v>
      </c>
      <c r="O57">
        <v>2</v>
      </c>
      <c r="P57">
        <v>2</v>
      </c>
      <c r="R57">
        <v>10</v>
      </c>
      <c r="S57">
        <v>10</v>
      </c>
      <c r="T57">
        <v>5</v>
      </c>
      <c r="U57">
        <v>5</v>
      </c>
      <c r="V57" s="167">
        <v>6.95</v>
      </c>
    </row>
    <row r="58" spans="1:22" x14ac:dyDescent="0.25">
      <c r="A58" s="183" t="s">
        <v>172</v>
      </c>
      <c r="B58" s="177"/>
      <c r="C58">
        <v>5</v>
      </c>
      <c r="D58">
        <v>5</v>
      </c>
      <c r="E58">
        <v>10</v>
      </c>
      <c r="F58">
        <v>10</v>
      </c>
      <c r="G58">
        <v>2</v>
      </c>
      <c r="H58">
        <v>5</v>
      </c>
      <c r="I58">
        <v>2</v>
      </c>
      <c r="J58">
        <v>5</v>
      </c>
      <c r="K58">
        <v>5</v>
      </c>
      <c r="L58">
        <v>10</v>
      </c>
      <c r="M58">
        <v>10</v>
      </c>
      <c r="N58">
        <v>10</v>
      </c>
      <c r="O58">
        <v>10</v>
      </c>
      <c r="P58">
        <v>10</v>
      </c>
      <c r="Q58">
        <v>0</v>
      </c>
      <c r="R58">
        <v>10</v>
      </c>
      <c r="S58">
        <v>15</v>
      </c>
      <c r="T58">
        <v>5</v>
      </c>
      <c r="V58" s="167">
        <v>7.166666666666667</v>
      </c>
    </row>
    <row r="59" spans="1:22" x14ac:dyDescent="0.25">
      <c r="A59" s="183" t="s">
        <v>173</v>
      </c>
      <c r="B59" s="177">
        <v>2</v>
      </c>
      <c r="C59">
        <v>10</v>
      </c>
      <c r="D59">
        <v>2</v>
      </c>
      <c r="E59">
        <v>2</v>
      </c>
      <c r="F59">
        <v>15</v>
      </c>
      <c r="G59">
        <v>40</v>
      </c>
      <c r="H59">
        <v>5</v>
      </c>
      <c r="I59">
        <v>2</v>
      </c>
      <c r="J59">
        <v>2</v>
      </c>
      <c r="K59">
        <v>2</v>
      </c>
      <c r="L59">
        <v>2</v>
      </c>
      <c r="M59">
        <v>30</v>
      </c>
      <c r="N59">
        <v>70</v>
      </c>
      <c r="O59">
        <v>2</v>
      </c>
      <c r="P59">
        <v>10</v>
      </c>
      <c r="Q59">
        <v>20</v>
      </c>
      <c r="R59">
        <v>75</v>
      </c>
      <c r="S59">
        <v>10</v>
      </c>
      <c r="T59">
        <v>5</v>
      </c>
      <c r="U59">
        <v>100</v>
      </c>
      <c r="V59" s="167">
        <v>22.318181818181817</v>
      </c>
    </row>
    <row r="60" spans="1:22" x14ac:dyDescent="0.25">
      <c r="A60" s="183" t="s">
        <v>174</v>
      </c>
      <c r="B60" s="177">
        <v>5</v>
      </c>
      <c r="C60">
        <v>15</v>
      </c>
      <c r="D60">
        <v>25</v>
      </c>
      <c r="E60">
        <v>5</v>
      </c>
      <c r="F60">
        <v>10</v>
      </c>
      <c r="G60">
        <v>5</v>
      </c>
      <c r="H60">
        <v>100</v>
      </c>
      <c r="I60">
        <v>100</v>
      </c>
      <c r="J60">
        <v>100</v>
      </c>
      <c r="K60">
        <v>100</v>
      </c>
      <c r="L60">
        <v>100</v>
      </c>
      <c r="M60">
        <v>5</v>
      </c>
      <c r="N60">
        <v>5</v>
      </c>
      <c r="O60">
        <v>2</v>
      </c>
      <c r="P60">
        <v>5</v>
      </c>
      <c r="R60">
        <v>70</v>
      </c>
      <c r="S60">
        <v>65</v>
      </c>
      <c r="T60">
        <v>100</v>
      </c>
      <c r="U60">
        <v>100</v>
      </c>
      <c r="V60" s="167">
        <v>50.095238095238095</v>
      </c>
    </row>
    <row r="61" spans="1:22" x14ac:dyDescent="0.25">
      <c r="A61" s="183" t="s">
        <v>175</v>
      </c>
      <c r="B61" s="177">
        <v>2</v>
      </c>
      <c r="C61">
        <v>15</v>
      </c>
      <c r="D61">
        <v>15</v>
      </c>
      <c r="E61">
        <v>2</v>
      </c>
      <c r="F61">
        <v>5</v>
      </c>
      <c r="G61">
        <v>10</v>
      </c>
      <c r="H61">
        <v>15</v>
      </c>
      <c r="J61">
        <v>10</v>
      </c>
      <c r="K61">
        <v>25</v>
      </c>
      <c r="L61">
        <v>25</v>
      </c>
      <c r="M61">
        <v>50</v>
      </c>
      <c r="N61">
        <v>50</v>
      </c>
      <c r="O61">
        <v>15</v>
      </c>
      <c r="P61">
        <v>100</v>
      </c>
      <c r="R61">
        <v>20</v>
      </c>
      <c r="S61">
        <v>22.5</v>
      </c>
      <c r="T61">
        <v>10</v>
      </c>
      <c r="V61" s="167">
        <v>22.842105263157894</v>
      </c>
    </row>
    <row r="62" spans="1:22" x14ac:dyDescent="0.25">
      <c r="A62" s="183" t="s">
        <v>176</v>
      </c>
      <c r="B62" s="177"/>
      <c r="C62">
        <v>5</v>
      </c>
      <c r="D62">
        <v>5</v>
      </c>
      <c r="E62">
        <v>2</v>
      </c>
      <c r="F62">
        <v>10</v>
      </c>
      <c r="G62">
        <v>10</v>
      </c>
      <c r="H62">
        <v>5</v>
      </c>
      <c r="I62">
        <v>2</v>
      </c>
      <c r="J62">
        <v>2</v>
      </c>
      <c r="K62">
        <v>5</v>
      </c>
      <c r="L62">
        <v>5</v>
      </c>
      <c r="M62">
        <v>10</v>
      </c>
      <c r="N62">
        <v>10</v>
      </c>
      <c r="O62">
        <v>2</v>
      </c>
      <c r="P62">
        <v>5</v>
      </c>
      <c r="R62">
        <v>10</v>
      </c>
      <c r="S62">
        <v>10</v>
      </c>
      <c r="T62">
        <v>5</v>
      </c>
      <c r="V62" s="167">
        <v>6.0588235294117645</v>
      </c>
    </row>
    <row r="63" spans="1:22" x14ac:dyDescent="0.25">
      <c r="A63" s="183" t="s">
        <v>189</v>
      </c>
      <c r="B63" s="177"/>
      <c r="C63">
        <v>5</v>
      </c>
      <c r="D63">
        <v>5</v>
      </c>
      <c r="F63">
        <v>10</v>
      </c>
      <c r="G63">
        <v>20</v>
      </c>
      <c r="H63">
        <v>5</v>
      </c>
      <c r="I63">
        <v>5</v>
      </c>
      <c r="J63">
        <v>30</v>
      </c>
      <c r="K63" t="e">
        <v>#DIV/0!</v>
      </c>
      <c r="L63">
        <v>15</v>
      </c>
      <c r="M63">
        <v>20</v>
      </c>
      <c r="N63">
        <v>20</v>
      </c>
      <c r="O63">
        <v>10</v>
      </c>
      <c r="P63">
        <v>15</v>
      </c>
      <c r="R63">
        <v>10</v>
      </c>
      <c r="S63">
        <v>15</v>
      </c>
      <c r="T63">
        <v>5</v>
      </c>
      <c r="V63" s="167">
        <v>12.666666666666666</v>
      </c>
    </row>
    <row r="64" spans="1:22" x14ac:dyDescent="0.25">
      <c r="A64" s="183" t="s">
        <v>217</v>
      </c>
      <c r="B64" s="177">
        <v>2</v>
      </c>
      <c r="C64">
        <v>10</v>
      </c>
      <c r="D64">
        <v>15</v>
      </c>
      <c r="E64">
        <v>10</v>
      </c>
      <c r="F64">
        <v>15</v>
      </c>
      <c r="G64">
        <v>15</v>
      </c>
      <c r="H64">
        <v>20</v>
      </c>
      <c r="I64">
        <v>2</v>
      </c>
      <c r="J64">
        <v>5</v>
      </c>
      <c r="K64">
        <v>5</v>
      </c>
      <c r="L64">
        <v>5</v>
      </c>
      <c r="M64">
        <v>10</v>
      </c>
      <c r="N64">
        <v>5</v>
      </c>
      <c r="O64">
        <v>5</v>
      </c>
      <c r="P64">
        <v>10</v>
      </c>
      <c r="R64">
        <v>15</v>
      </c>
      <c r="S64">
        <v>20</v>
      </c>
      <c r="T64">
        <v>15</v>
      </c>
      <c r="U64">
        <v>5</v>
      </c>
      <c r="V64" s="167">
        <v>10.666666666666666</v>
      </c>
    </row>
    <row r="65" spans="1:22" ht="15.75" thickBot="1" x14ac:dyDescent="0.3">
      <c r="A65" s="184" t="s">
        <v>210</v>
      </c>
      <c r="B65" s="177"/>
      <c r="C65">
        <v>10</v>
      </c>
      <c r="D65">
        <v>10</v>
      </c>
      <c r="E65">
        <v>10</v>
      </c>
      <c r="F65">
        <v>10</v>
      </c>
      <c r="G65">
        <v>10</v>
      </c>
      <c r="H65">
        <v>5</v>
      </c>
      <c r="I65">
        <v>2</v>
      </c>
      <c r="J65">
        <v>2</v>
      </c>
      <c r="K65">
        <v>5</v>
      </c>
      <c r="L65">
        <v>2</v>
      </c>
      <c r="M65">
        <v>5</v>
      </c>
      <c r="N65">
        <v>10</v>
      </c>
      <c r="O65">
        <v>10</v>
      </c>
      <c r="P65">
        <v>10</v>
      </c>
      <c r="R65">
        <v>5</v>
      </c>
      <c r="S65">
        <v>5</v>
      </c>
      <c r="T65">
        <v>10</v>
      </c>
      <c r="V65" s="167">
        <v>7.117647058823529</v>
      </c>
    </row>
    <row r="66" spans="1:22" ht="15.75" thickBot="1" x14ac:dyDescent="0.3">
      <c r="A66" s="185" t="s">
        <v>203</v>
      </c>
      <c r="B66" s="178">
        <v>2.6</v>
      </c>
      <c r="C66" s="168">
        <v>7.583333333333333</v>
      </c>
      <c r="D66" s="168">
        <v>11.166666666666666</v>
      </c>
      <c r="E66" s="168">
        <v>6.1818181818181817</v>
      </c>
      <c r="F66" s="168">
        <v>9.5</v>
      </c>
      <c r="G66" s="168">
        <v>14</v>
      </c>
      <c r="H66" s="168">
        <v>18.75</v>
      </c>
      <c r="I66" s="168">
        <v>11.909090909090908</v>
      </c>
      <c r="J66" s="168">
        <v>15</v>
      </c>
      <c r="K66" s="168">
        <v>17.90909090909091</v>
      </c>
      <c r="L66" s="168">
        <v>15.916666666666666</v>
      </c>
      <c r="M66" s="168">
        <v>13.916666666666666</v>
      </c>
      <c r="N66" s="168">
        <v>18.083333333333332</v>
      </c>
      <c r="O66" s="168">
        <v>7.333333333333333</v>
      </c>
      <c r="P66" s="168">
        <v>15.333333333333334</v>
      </c>
      <c r="Q66" s="168">
        <v>10</v>
      </c>
      <c r="R66" s="168">
        <v>26.470588235294116</v>
      </c>
      <c r="S66" s="168">
        <v>20.294117647058822</v>
      </c>
      <c r="T66" s="168">
        <v>16.923076923076923</v>
      </c>
      <c r="U66" s="168">
        <v>45</v>
      </c>
      <c r="V66" s="169">
        <v>15.327272727272728</v>
      </c>
    </row>
    <row r="67" spans="1:22" ht="15.75" thickBot="1" x14ac:dyDescent="0.3">
      <c r="A67" s="159"/>
      <c r="V67" s="167"/>
    </row>
    <row r="68" spans="1:22" x14ac:dyDescent="0.25">
      <c r="A68" s="164"/>
      <c r="B68" s="157" t="s">
        <v>101</v>
      </c>
      <c r="C68" s="157" t="s">
        <v>46</v>
      </c>
      <c r="D68" s="157" t="s">
        <v>47</v>
      </c>
      <c r="E68" s="157" t="s">
        <v>44</v>
      </c>
      <c r="F68" s="157" t="s">
        <v>45</v>
      </c>
      <c r="G68" s="157" t="s">
        <v>168</v>
      </c>
      <c r="H68" s="157" t="s">
        <v>140</v>
      </c>
      <c r="I68" s="157" t="s">
        <v>48</v>
      </c>
      <c r="J68" s="157" t="s">
        <v>51</v>
      </c>
      <c r="K68" s="157" t="s">
        <v>57</v>
      </c>
      <c r="L68" s="157" t="s">
        <v>58</v>
      </c>
      <c r="M68" s="157" t="s">
        <v>100</v>
      </c>
      <c r="N68" s="157" t="s">
        <v>52</v>
      </c>
      <c r="O68" s="157" t="s">
        <v>53</v>
      </c>
      <c r="P68" s="157" t="s">
        <v>54</v>
      </c>
      <c r="Q68" s="157" t="s">
        <v>59</v>
      </c>
      <c r="R68" s="157" t="s">
        <v>42</v>
      </c>
      <c r="S68" s="157" t="s">
        <v>43</v>
      </c>
      <c r="T68" s="157" t="s">
        <v>56</v>
      </c>
      <c r="U68" s="157" t="s">
        <v>55</v>
      </c>
      <c r="V68" s="158" t="s">
        <v>203</v>
      </c>
    </row>
    <row r="69" spans="1:22" x14ac:dyDescent="0.25">
      <c r="A69" s="165" t="s">
        <v>223</v>
      </c>
      <c r="B69" s="160">
        <f>AVERAGE(B$54:B$65)</f>
        <v>2.6</v>
      </c>
      <c r="C69" s="160">
        <f t="shared" ref="C69:V69" si="3">AVERAGE(C$54:C$65)</f>
        <v>7.583333333333333</v>
      </c>
      <c r="D69" s="160">
        <f t="shared" si="3"/>
        <v>11.166666666666666</v>
      </c>
      <c r="E69" s="160">
        <f t="shared" si="3"/>
        <v>6.1818181818181817</v>
      </c>
      <c r="F69" s="160">
        <f t="shared" si="3"/>
        <v>9.5</v>
      </c>
      <c r="G69" s="160">
        <f t="shared" si="3"/>
        <v>14</v>
      </c>
      <c r="H69" s="160">
        <f t="shared" si="3"/>
        <v>18.75</v>
      </c>
      <c r="I69" s="160">
        <f t="shared" si="3"/>
        <v>11.909090909090908</v>
      </c>
      <c r="J69" s="160">
        <f t="shared" si="3"/>
        <v>15</v>
      </c>
      <c r="K69" s="160" t="e">
        <f t="shared" si="3"/>
        <v>#DIV/0!</v>
      </c>
      <c r="L69" s="160">
        <f t="shared" si="3"/>
        <v>15.916666666666666</v>
      </c>
      <c r="M69" s="160">
        <f t="shared" si="3"/>
        <v>13.916666666666666</v>
      </c>
      <c r="N69" s="160">
        <f t="shared" si="3"/>
        <v>18.083333333333332</v>
      </c>
      <c r="O69" s="160">
        <f t="shared" si="3"/>
        <v>7.333333333333333</v>
      </c>
      <c r="P69" s="160">
        <f t="shared" si="3"/>
        <v>15.333333333333334</v>
      </c>
      <c r="Q69" s="160">
        <f t="shared" si="3"/>
        <v>10</v>
      </c>
      <c r="R69" s="160">
        <f t="shared" si="3"/>
        <v>21.666666666666668</v>
      </c>
      <c r="S69" s="160">
        <f t="shared" si="3"/>
        <v>18.125</v>
      </c>
      <c r="T69" s="160">
        <f t="shared" si="3"/>
        <v>17.291666666666668</v>
      </c>
      <c r="U69" s="160">
        <f t="shared" si="3"/>
        <v>45</v>
      </c>
      <c r="V69" s="160">
        <f t="shared" si="3"/>
        <v>14.582180202623313</v>
      </c>
    </row>
    <row r="70" spans="1:22" x14ac:dyDescent="0.25">
      <c r="A70" s="165" t="s">
        <v>162</v>
      </c>
      <c r="B70" s="160">
        <f>MIN(B$54:B$65)</f>
        <v>2</v>
      </c>
      <c r="C70" s="160">
        <f t="shared" ref="C70:V70" si="4">MIN(C$54:C$65)</f>
        <v>2</v>
      </c>
      <c r="D70" s="160">
        <f t="shared" si="4"/>
        <v>2</v>
      </c>
      <c r="E70" s="160">
        <f t="shared" si="4"/>
        <v>2</v>
      </c>
      <c r="F70" s="160">
        <f t="shared" si="4"/>
        <v>2</v>
      </c>
      <c r="G70" s="160">
        <f t="shared" si="4"/>
        <v>2</v>
      </c>
      <c r="H70" s="160">
        <f t="shared" si="4"/>
        <v>5</v>
      </c>
      <c r="I70" s="160">
        <f t="shared" si="4"/>
        <v>2</v>
      </c>
      <c r="J70" s="160">
        <f t="shared" si="4"/>
        <v>2</v>
      </c>
      <c r="K70" s="160" t="e">
        <f t="shared" si="4"/>
        <v>#DIV/0!</v>
      </c>
      <c r="L70" s="160">
        <f t="shared" si="4"/>
        <v>2</v>
      </c>
      <c r="M70" s="160">
        <f t="shared" si="4"/>
        <v>2</v>
      </c>
      <c r="N70" s="160">
        <f t="shared" si="4"/>
        <v>2</v>
      </c>
      <c r="O70" s="160">
        <f t="shared" si="4"/>
        <v>2</v>
      </c>
      <c r="P70" s="160">
        <f t="shared" si="4"/>
        <v>2</v>
      </c>
      <c r="Q70" s="160">
        <f t="shared" si="4"/>
        <v>0</v>
      </c>
      <c r="R70" s="160">
        <f t="shared" si="4"/>
        <v>0</v>
      </c>
      <c r="S70" s="160">
        <f t="shared" si="4"/>
        <v>5</v>
      </c>
      <c r="T70" s="160">
        <f t="shared" si="4"/>
        <v>5</v>
      </c>
      <c r="U70" s="160">
        <f t="shared" si="4"/>
        <v>5</v>
      </c>
      <c r="V70" s="160">
        <f t="shared" si="4"/>
        <v>6.0588235294117645</v>
      </c>
    </row>
    <row r="71" spans="1:22" ht="15.75" thickBot="1" x14ac:dyDescent="0.3">
      <c r="A71" s="166" t="s">
        <v>161</v>
      </c>
      <c r="B71" s="162">
        <f>MAX(B$54:B$65)</f>
        <v>5</v>
      </c>
      <c r="C71" s="162">
        <f t="shared" ref="C71:V71" si="5">MAX(C$54:C$65)</f>
        <v>15</v>
      </c>
      <c r="D71" s="162">
        <f t="shared" si="5"/>
        <v>30</v>
      </c>
      <c r="E71" s="162">
        <f t="shared" si="5"/>
        <v>10</v>
      </c>
      <c r="F71" s="162">
        <f t="shared" si="5"/>
        <v>15</v>
      </c>
      <c r="G71" s="162">
        <f t="shared" si="5"/>
        <v>40</v>
      </c>
      <c r="H71" s="162">
        <f t="shared" si="5"/>
        <v>100</v>
      </c>
      <c r="I71" s="162">
        <f t="shared" si="5"/>
        <v>100</v>
      </c>
      <c r="J71" s="162">
        <f t="shared" si="5"/>
        <v>100</v>
      </c>
      <c r="K71" s="162" t="e">
        <f t="shared" si="5"/>
        <v>#DIV/0!</v>
      </c>
      <c r="L71" s="162">
        <f t="shared" si="5"/>
        <v>100</v>
      </c>
      <c r="M71" s="162">
        <f t="shared" si="5"/>
        <v>50</v>
      </c>
      <c r="N71" s="162">
        <f t="shared" si="5"/>
        <v>70</v>
      </c>
      <c r="O71" s="162">
        <f t="shared" si="5"/>
        <v>15</v>
      </c>
      <c r="P71" s="162">
        <f t="shared" si="5"/>
        <v>100</v>
      </c>
      <c r="Q71" s="162">
        <f t="shared" si="5"/>
        <v>20</v>
      </c>
      <c r="R71" s="162">
        <f t="shared" si="5"/>
        <v>75</v>
      </c>
      <c r="S71" s="162">
        <f t="shared" si="5"/>
        <v>65</v>
      </c>
      <c r="T71" s="162">
        <f t="shared" si="5"/>
        <v>100</v>
      </c>
      <c r="U71" s="162">
        <f t="shared" si="5"/>
        <v>100</v>
      </c>
      <c r="V71" s="162">
        <f t="shared" si="5"/>
        <v>50.095238095238095</v>
      </c>
    </row>
    <row r="72" spans="1:22" x14ac:dyDescent="0.25">
      <c r="B72" s="156"/>
      <c r="C72" s="156"/>
      <c r="D72" s="156"/>
      <c r="E72" s="156"/>
      <c r="F72" s="156"/>
      <c r="G72" s="156"/>
      <c r="H72" s="156"/>
      <c r="I72" s="156"/>
      <c r="J72" s="156"/>
      <c r="K72" s="156"/>
      <c r="L72" s="156"/>
      <c r="M72" s="156"/>
      <c r="N72" s="156"/>
      <c r="O72" s="156"/>
      <c r="P72" s="156"/>
      <c r="Q72" s="156"/>
      <c r="R72" s="156"/>
      <c r="S72" s="156"/>
      <c r="T72" s="156"/>
    </row>
    <row r="96" spans="1:1" s="191" customFormat="1" ht="33" customHeight="1" x14ac:dyDescent="0.25">
      <c r="A96" s="192" t="s">
        <v>227</v>
      </c>
    </row>
    <row r="97" spans="1:15" ht="15.75" thickBot="1" x14ac:dyDescent="0.3"/>
    <row r="98" spans="1:15" ht="15.75" thickBot="1" x14ac:dyDescent="0.3">
      <c r="A98" s="172" t="s">
        <v>204</v>
      </c>
      <c r="B98" s="173" t="s">
        <v>224</v>
      </c>
    </row>
    <row r="99" spans="1:15" ht="15.75" thickBot="1" x14ac:dyDescent="0.3"/>
    <row r="100" spans="1:15" ht="15.75" thickBot="1" x14ac:dyDescent="0.3">
      <c r="A100" s="179" t="s">
        <v>231</v>
      </c>
      <c r="B100" s="179" t="s">
        <v>201</v>
      </c>
      <c r="C100" s="180"/>
      <c r="D100" s="181"/>
      <c r="E100" s="181"/>
      <c r="F100" s="181"/>
      <c r="G100" s="181"/>
      <c r="H100" s="181"/>
      <c r="I100" s="181"/>
      <c r="J100" s="181"/>
      <c r="K100" s="181"/>
      <c r="L100" s="181"/>
      <c r="M100" s="181"/>
      <c r="N100" s="181"/>
      <c r="O100" s="173"/>
    </row>
    <row r="101" spans="1:15" ht="15.75" thickBot="1" x14ac:dyDescent="0.3">
      <c r="A101" s="179" t="s">
        <v>202</v>
      </c>
      <c r="B101" s="180" t="s">
        <v>47</v>
      </c>
      <c r="C101" s="181" t="s">
        <v>45</v>
      </c>
      <c r="D101" s="181" t="s">
        <v>140</v>
      </c>
      <c r="E101" s="181" t="s">
        <v>141</v>
      </c>
      <c r="F101" s="181" t="s">
        <v>194</v>
      </c>
      <c r="G101" s="181" t="s">
        <v>51</v>
      </c>
      <c r="H101" s="181" t="s">
        <v>58</v>
      </c>
      <c r="I101" s="181" t="s">
        <v>205</v>
      </c>
      <c r="J101" s="181" t="s">
        <v>53</v>
      </c>
      <c r="K101" s="181" t="s">
        <v>59</v>
      </c>
      <c r="L101" s="181" t="s">
        <v>42</v>
      </c>
      <c r="M101" s="181" t="s">
        <v>43</v>
      </c>
      <c r="N101" s="173" t="s">
        <v>56</v>
      </c>
      <c r="O101" s="186" t="s">
        <v>203</v>
      </c>
    </row>
    <row r="102" spans="1:15" x14ac:dyDescent="0.25">
      <c r="A102" s="182" t="s">
        <v>211</v>
      </c>
      <c r="B102" s="174">
        <v>2</v>
      </c>
      <c r="C102" s="175">
        <v>5</v>
      </c>
      <c r="D102" s="175"/>
      <c r="E102" s="175"/>
      <c r="F102" s="175">
        <v>2</v>
      </c>
      <c r="G102" s="175">
        <v>2</v>
      </c>
      <c r="H102" s="175">
        <v>2</v>
      </c>
      <c r="I102" s="175"/>
      <c r="J102" s="175">
        <v>2</v>
      </c>
      <c r="K102" s="175">
        <v>2</v>
      </c>
      <c r="L102" s="175">
        <v>2</v>
      </c>
      <c r="M102" s="175">
        <v>5</v>
      </c>
      <c r="N102" s="175">
        <v>2</v>
      </c>
      <c r="O102" s="176">
        <v>2.6</v>
      </c>
    </row>
    <row r="103" spans="1:15" x14ac:dyDescent="0.25">
      <c r="A103" s="183" t="s">
        <v>212</v>
      </c>
      <c r="B103" s="177">
        <v>10</v>
      </c>
      <c r="C103">
        <v>5</v>
      </c>
      <c r="E103">
        <v>5</v>
      </c>
      <c r="F103">
        <v>10</v>
      </c>
      <c r="G103">
        <v>2</v>
      </c>
      <c r="H103">
        <v>5</v>
      </c>
      <c r="J103">
        <v>5</v>
      </c>
      <c r="K103">
        <v>5</v>
      </c>
      <c r="L103">
        <v>5</v>
      </c>
      <c r="M103">
        <v>5</v>
      </c>
      <c r="O103" s="167">
        <v>5.7</v>
      </c>
    </row>
    <row r="104" spans="1:15" x14ac:dyDescent="0.25">
      <c r="A104" s="183" t="s">
        <v>215</v>
      </c>
      <c r="B104" s="177">
        <v>2</v>
      </c>
      <c r="C104">
        <v>2</v>
      </c>
      <c r="D104">
        <v>10</v>
      </c>
      <c r="E104">
        <v>5</v>
      </c>
      <c r="F104">
        <v>5</v>
      </c>
      <c r="G104">
        <v>5</v>
      </c>
      <c r="H104">
        <v>2</v>
      </c>
      <c r="J104">
        <v>2</v>
      </c>
      <c r="K104">
        <v>5</v>
      </c>
      <c r="L104">
        <v>5</v>
      </c>
      <c r="M104">
        <v>5</v>
      </c>
      <c r="O104" s="167">
        <v>4.3636363636363633</v>
      </c>
    </row>
    <row r="105" spans="1:15" x14ac:dyDescent="0.25">
      <c r="A105" s="183" t="s">
        <v>208</v>
      </c>
      <c r="B105" s="177">
        <v>5</v>
      </c>
      <c r="C105">
        <v>10</v>
      </c>
      <c r="E105">
        <v>5</v>
      </c>
      <c r="F105">
        <v>10</v>
      </c>
      <c r="G105">
        <v>2</v>
      </c>
      <c r="H105">
        <v>2</v>
      </c>
      <c r="J105">
        <v>5</v>
      </c>
      <c r="K105">
        <v>5</v>
      </c>
      <c r="L105">
        <v>5</v>
      </c>
      <c r="M105">
        <v>5</v>
      </c>
      <c r="O105" s="167">
        <v>5.4</v>
      </c>
    </row>
    <row r="106" spans="1:15" x14ac:dyDescent="0.25">
      <c r="A106" s="183" t="s">
        <v>216</v>
      </c>
      <c r="B106" s="177">
        <v>5</v>
      </c>
      <c r="C106">
        <v>5</v>
      </c>
      <c r="F106">
        <v>20</v>
      </c>
      <c r="G106">
        <v>5</v>
      </c>
      <c r="H106">
        <v>5</v>
      </c>
      <c r="J106">
        <v>5</v>
      </c>
      <c r="K106">
        <v>5</v>
      </c>
      <c r="L106">
        <v>10</v>
      </c>
      <c r="M106">
        <v>10</v>
      </c>
      <c r="N106">
        <v>10</v>
      </c>
      <c r="O106" s="167">
        <v>8</v>
      </c>
    </row>
    <row r="107" spans="1:15" x14ac:dyDescent="0.25">
      <c r="A107" s="183" t="s">
        <v>214</v>
      </c>
      <c r="B107" s="177">
        <v>20</v>
      </c>
      <c r="C107">
        <v>10</v>
      </c>
      <c r="F107">
        <v>30</v>
      </c>
      <c r="G107">
        <v>2</v>
      </c>
      <c r="H107">
        <v>2</v>
      </c>
      <c r="J107">
        <v>2</v>
      </c>
      <c r="K107">
        <v>10</v>
      </c>
      <c r="L107">
        <v>10</v>
      </c>
      <c r="M107">
        <v>10</v>
      </c>
      <c r="N107">
        <v>10</v>
      </c>
      <c r="O107" s="167">
        <v>10.6</v>
      </c>
    </row>
    <row r="108" spans="1:15" x14ac:dyDescent="0.25">
      <c r="A108" s="183" t="s">
        <v>213</v>
      </c>
      <c r="B108" s="177">
        <v>5</v>
      </c>
      <c r="C108">
        <v>10</v>
      </c>
      <c r="E108">
        <v>10</v>
      </c>
      <c r="F108">
        <v>30</v>
      </c>
      <c r="G108">
        <v>2</v>
      </c>
      <c r="H108">
        <v>2</v>
      </c>
      <c r="J108" t="e">
        <v>#DIV/0!</v>
      </c>
      <c r="K108">
        <v>40</v>
      </c>
      <c r="L108">
        <v>5</v>
      </c>
      <c r="M108" t="e">
        <v>#DIV/0!</v>
      </c>
      <c r="O108" s="167">
        <v>13</v>
      </c>
    </row>
    <row r="109" spans="1:15" x14ac:dyDescent="0.25">
      <c r="A109" s="183" t="s">
        <v>209</v>
      </c>
      <c r="B109" s="177">
        <v>5</v>
      </c>
      <c r="C109">
        <v>15</v>
      </c>
      <c r="E109">
        <v>10</v>
      </c>
      <c r="G109">
        <v>15</v>
      </c>
      <c r="H109">
        <v>15</v>
      </c>
      <c r="J109">
        <v>10</v>
      </c>
      <c r="K109">
        <v>40</v>
      </c>
      <c r="L109">
        <v>0</v>
      </c>
      <c r="M109">
        <v>0</v>
      </c>
      <c r="O109" s="167">
        <v>12.222222222222221</v>
      </c>
    </row>
    <row r="110" spans="1:15" x14ac:dyDescent="0.25">
      <c r="A110" s="183" t="s">
        <v>220</v>
      </c>
      <c r="B110" s="177">
        <v>15</v>
      </c>
      <c r="C110">
        <v>5</v>
      </c>
      <c r="F110">
        <v>15</v>
      </c>
      <c r="G110">
        <v>5</v>
      </c>
      <c r="H110">
        <v>5</v>
      </c>
      <c r="J110">
        <v>10</v>
      </c>
      <c r="K110">
        <v>10</v>
      </c>
      <c r="L110">
        <v>10</v>
      </c>
      <c r="M110">
        <v>10</v>
      </c>
      <c r="N110">
        <v>10</v>
      </c>
      <c r="O110" s="167">
        <v>9.0909090909090917</v>
      </c>
    </row>
    <row r="111" spans="1:15" x14ac:dyDescent="0.25">
      <c r="A111" s="183" t="s">
        <v>219</v>
      </c>
      <c r="B111" s="177">
        <v>5</v>
      </c>
      <c r="C111">
        <v>10</v>
      </c>
      <c r="F111">
        <v>10</v>
      </c>
      <c r="G111">
        <v>10</v>
      </c>
      <c r="H111">
        <v>2</v>
      </c>
      <c r="J111">
        <v>5</v>
      </c>
      <c r="K111">
        <v>5</v>
      </c>
      <c r="L111">
        <v>10</v>
      </c>
      <c r="M111">
        <v>10</v>
      </c>
      <c r="N111">
        <v>5</v>
      </c>
      <c r="O111" s="167">
        <v>7.2</v>
      </c>
    </row>
    <row r="112" spans="1:15" ht="15.75" thickBot="1" x14ac:dyDescent="0.3">
      <c r="A112" s="184" t="s">
        <v>218</v>
      </c>
      <c r="B112" s="177">
        <v>2</v>
      </c>
      <c r="C112">
        <v>5</v>
      </c>
      <c r="F112">
        <v>10</v>
      </c>
      <c r="G112">
        <v>5</v>
      </c>
      <c r="H112">
        <v>2</v>
      </c>
      <c r="I112">
        <v>50</v>
      </c>
      <c r="J112">
        <v>5</v>
      </c>
      <c r="K112">
        <v>10</v>
      </c>
      <c r="L112">
        <v>5</v>
      </c>
      <c r="M112">
        <v>5</v>
      </c>
      <c r="N112">
        <v>5</v>
      </c>
      <c r="O112" s="167">
        <v>9.454545454545455</v>
      </c>
    </row>
    <row r="113" spans="1:22" ht="15.75" thickBot="1" x14ac:dyDescent="0.3">
      <c r="A113" s="159" t="s">
        <v>245</v>
      </c>
      <c r="B113" s="177">
        <v>2</v>
      </c>
      <c r="C113">
        <v>2</v>
      </c>
      <c r="F113">
        <v>15</v>
      </c>
      <c r="G113">
        <v>2</v>
      </c>
      <c r="H113">
        <v>2</v>
      </c>
      <c r="I113">
        <v>2</v>
      </c>
      <c r="J113">
        <v>2</v>
      </c>
      <c r="K113">
        <v>5</v>
      </c>
      <c r="L113">
        <v>5</v>
      </c>
      <c r="M113">
        <v>5</v>
      </c>
      <c r="N113">
        <v>5</v>
      </c>
      <c r="O113" s="167">
        <v>4.2727272727272725</v>
      </c>
    </row>
    <row r="114" spans="1:22" ht="15.75" thickBot="1" x14ac:dyDescent="0.3">
      <c r="A114" s="185" t="s">
        <v>203</v>
      </c>
      <c r="B114" s="178">
        <v>6.5</v>
      </c>
      <c r="C114" s="168">
        <v>7</v>
      </c>
      <c r="D114" s="168">
        <v>10</v>
      </c>
      <c r="E114" s="168">
        <v>7</v>
      </c>
      <c r="F114" s="168">
        <v>14.272727272727273</v>
      </c>
      <c r="G114" s="168">
        <v>4.75</v>
      </c>
      <c r="H114" s="168">
        <v>3.9230769230769229</v>
      </c>
      <c r="I114" s="168">
        <v>26</v>
      </c>
      <c r="J114" s="168">
        <v>4.8181818181818183</v>
      </c>
      <c r="K114" s="168">
        <v>11.833333333333334</v>
      </c>
      <c r="L114" s="168">
        <v>6</v>
      </c>
      <c r="M114" s="168">
        <v>6.3636363636363633</v>
      </c>
      <c r="N114" s="168">
        <v>6.7142857142857144</v>
      </c>
      <c r="O114" s="169">
        <v>7.5041322314049586</v>
      </c>
    </row>
    <row r="115" spans="1:22" ht="15.75" thickBot="1" x14ac:dyDescent="0.3">
      <c r="V115" s="167"/>
    </row>
    <row r="116" spans="1:22" x14ac:dyDescent="0.25">
      <c r="A116" s="164"/>
      <c r="B116" s="170" t="s">
        <v>47</v>
      </c>
      <c r="C116" s="170" t="s">
        <v>45</v>
      </c>
      <c r="D116" s="170" t="s">
        <v>140</v>
      </c>
      <c r="E116" s="170" t="s">
        <v>141</v>
      </c>
      <c r="F116" s="170" t="s">
        <v>194</v>
      </c>
      <c r="G116" s="170" t="s">
        <v>51</v>
      </c>
      <c r="H116" s="170" t="s">
        <v>58</v>
      </c>
      <c r="I116" s="170" t="s">
        <v>205</v>
      </c>
      <c r="J116" s="170" t="s">
        <v>53</v>
      </c>
      <c r="K116" s="170" t="s">
        <v>59</v>
      </c>
      <c r="L116" s="170" t="s">
        <v>42</v>
      </c>
      <c r="M116" s="170" t="s">
        <v>43</v>
      </c>
      <c r="N116" s="170" t="s">
        <v>56</v>
      </c>
      <c r="O116" s="171" t="s">
        <v>203</v>
      </c>
    </row>
    <row r="117" spans="1:22" x14ac:dyDescent="0.25">
      <c r="A117" s="165" t="s">
        <v>223</v>
      </c>
      <c r="B117" s="160">
        <f>AVERAGE(B$102:B$112)</f>
        <v>6.9090909090909092</v>
      </c>
      <c r="C117" s="160">
        <f t="shared" ref="C117:O117" si="6">AVERAGE(C$102:C$112)</f>
        <v>7.4545454545454541</v>
      </c>
      <c r="D117" s="160">
        <f t="shared" si="6"/>
        <v>10</v>
      </c>
      <c r="E117" s="160">
        <f t="shared" si="6"/>
        <v>7</v>
      </c>
      <c r="F117" s="160">
        <f t="shared" si="6"/>
        <v>14.2</v>
      </c>
      <c r="G117" s="160">
        <f t="shared" si="6"/>
        <v>5</v>
      </c>
      <c r="H117" s="160">
        <f t="shared" si="6"/>
        <v>4</v>
      </c>
      <c r="I117" s="160">
        <f t="shared" si="6"/>
        <v>50</v>
      </c>
      <c r="J117" s="160" t="e">
        <f t="shared" si="6"/>
        <v>#DIV/0!</v>
      </c>
      <c r="K117" s="160">
        <f t="shared" si="6"/>
        <v>12.454545454545455</v>
      </c>
      <c r="L117" s="160">
        <f t="shared" si="6"/>
        <v>6.0909090909090908</v>
      </c>
      <c r="M117" s="160" t="e">
        <f t="shared" si="6"/>
        <v>#DIV/0!</v>
      </c>
      <c r="N117" s="160">
        <f t="shared" si="6"/>
        <v>7</v>
      </c>
      <c r="O117" s="160">
        <f t="shared" si="6"/>
        <v>7.9664830119375578</v>
      </c>
    </row>
    <row r="118" spans="1:22" x14ac:dyDescent="0.25">
      <c r="A118" s="165" t="s">
        <v>162</v>
      </c>
      <c r="B118" s="160">
        <f>MIN(B$102:B$112)</f>
        <v>2</v>
      </c>
      <c r="C118" s="160">
        <f t="shared" ref="C118:O118" si="7">MIN(C$102:C$112)</f>
        <v>2</v>
      </c>
      <c r="D118" s="160">
        <f t="shared" si="7"/>
        <v>10</v>
      </c>
      <c r="E118" s="160">
        <f t="shared" si="7"/>
        <v>5</v>
      </c>
      <c r="F118" s="160">
        <f t="shared" si="7"/>
        <v>2</v>
      </c>
      <c r="G118" s="160">
        <f t="shared" si="7"/>
        <v>2</v>
      </c>
      <c r="H118" s="160">
        <f t="shared" si="7"/>
        <v>2</v>
      </c>
      <c r="I118" s="160">
        <f t="shared" si="7"/>
        <v>50</v>
      </c>
      <c r="J118" s="160" t="e">
        <f t="shared" si="7"/>
        <v>#DIV/0!</v>
      </c>
      <c r="K118" s="160">
        <f t="shared" si="7"/>
        <v>2</v>
      </c>
      <c r="L118" s="160">
        <f t="shared" si="7"/>
        <v>0</v>
      </c>
      <c r="M118" s="160" t="e">
        <f t="shared" si="7"/>
        <v>#DIV/0!</v>
      </c>
      <c r="N118" s="160">
        <f t="shared" si="7"/>
        <v>2</v>
      </c>
      <c r="O118" s="160">
        <f t="shared" si="7"/>
        <v>2.6</v>
      </c>
    </row>
    <row r="119" spans="1:22" ht="15.75" thickBot="1" x14ac:dyDescent="0.3">
      <c r="A119" s="166" t="s">
        <v>161</v>
      </c>
      <c r="B119" s="162">
        <f>MAX(B$102:B$112)</f>
        <v>20</v>
      </c>
      <c r="C119" s="162">
        <f t="shared" ref="C119:O119" si="8">MAX(C$102:C$112)</f>
        <v>15</v>
      </c>
      <c r="D119" s="162">
        <f t="shared" si="8"/>
        <v>10</v>
      </c>
      <c r="E119" s="162">
        <f t="shared" si="8"/>
        <v>10</v>
      </c>
      <c r="F119" s="162">
        <f t="shared" si="8"/>
        <v>30</v>
      </c>
      <c r="G119" s="162">
        <f t="shared" si="8"/>
        <v>15</v>
      </c>
      <c r="H119" s="162">
        <f t="shared" si="8"/>
        <v>15</v>
      </c>
      <c r="I119" s="162">
        <f t="shared" si="8"/>
        <v>50</v>
      </c>
      <c r="J119" s="162" t="e">
        <f t="shared" si="8"/>
        <v>#DIV/0!</v>
      </c>
      <c r="K119" s="162">
        <f t="shared" si="8"/>
        <v>40</v>
      </c>
      <c r="L119" s="162">
        <f t="shared" si="8"/>
        <v>10</v>
      </c>
      <c r="M119" s="162" t="e">
        <f t="shared" si="8"/>
        <v>#DIV/0!</v>
      </c>
      <c r="N119" s="162">
        <f t="shared" si="8"/>
        <v>10</v>
      </c>
      <c r="O119" s="162">
        <f t="shared" si="8"/>
        <v>13</v>
      </c>
    </row>
    <row r="120" spans="1:22" x14ac:dyDescent="0.25">
      <c r="B120" s="156"/>
      <c r="C120" s="156"/>
      <c r="D120" s="156"/>
      <c r="E120" s="156"/>
      <c r="F120" s="156"/>
      <c r="G120" s="156"/>
      <c r="H120" s="156"/>
      <c r="I120" s="156"/>
      <c r="J120" s="156"/>
      <c r="K120" s="156"/>
      <c r="L120" s="156"/>
      <c r="M120" s="156"/>
      <c r="N120" s="156"/>
      <c r="O120" s="156"/>
      <c r="P120" s="156"/>
      <c r="Q120" s="156"/>
      <c r="R120" s="156"/>
      <c r="S120" s="156"/>
      <c r="T120" s="156"/>
    </row>
    <row r="141" spans="1:2" s="191" customFormat="1" ht="33" customHeight="1" x14ac:dyDescent="0.25">
      <c r="A141" s="192" t="s">
        <v>243</v>
      </c>
    </row>
    <row r="142" spans="1:2" ht="15.75" thickBot="1" x14ac:dyDescent="0.3"/>
    <row r="143" spans="1:2" ht="15.75" thickBot="1" x14ac:dyDescent="0.3">
      <c r="A143" s="172" t="s">
        <v>204</v>
      </c>
      <c r="B143" s="173" t="s">
        <v>244</v>
      </c>
    </row>
    <row r="144" spans="1:2" ht="15.75" thickBot="1" x14ac:dyDescent="0.3"/>
    <row r="145" spans="1:27" ht="15.75" thickBot="1" x14ac:dyDescent="0.3">
      <c r="A145" s="179" t="s">
        <v>231</v>
      </c>
      <c r="B145" s="179" t="s">
        <v>201</v>
      </c>
      <c r="C145" s="180"/>
      <c r="D145" s="181"/>
      <c r="E145" s="181"/>
      <c r="F145" s="181"/>
      <c r="G145" s="181"/>
      <c r="H145" s="181"/>
      <c r="I145" s="181"/>
      <c r="J145" s="181"/>
      <c r="K145" s="181"/>
      <c r="L145" s="181"/>
      <c r="M145" s="173"/>
    </row>
    <row r="146" spans="1:27" ht="15.75" thickBot="1" x14ac:dyDescent="0.3">
      <c r="A146" s="179" t="s">
        <v>202</v>
      </c>
      <c r="B146" s="180" t="s">
        <v>47</v>
      </c>
      <c r="C146" s="181" t="s">
        <v>45</v>
      </c>
      <c r="D146" s="181" t="s">
        <v>194</v>
      </c>
      <c r="E146" s="181" t="s">
        <v>51</v>
      </c>
      <c r="F146" s="181" t="s">
        <v>58</v>
      </c>
      <c r="G146" s="181" t="s">
        <v>205</v>
      </c>
      <c r="H146" s="181" t="s">
        <v>53</v>
      </c>
      <c r="I146" s="181" t="s">
        <v>59</v>
      </c>
      <c r="J146" s="181" t="s">
        <v>42</v>
      </c>
      <c r="K146" s="181" t="s">
        <v>43</v>
      </c>
      <c r="L146" s="173" t="s">
        <v>56</v>
      </c>
      <c r="M146" s="186" t="s">
        <v>203</v>
      </c>
      <c r="P146" s="12"/>
      <c r="Q146" s="12"/>
      <c r="R146" s="12"/>
      <c r="S146" s="12"/>
      <c r="T146" s="12"/>
      <c r="U146" s="12"/>
      <c r="V146" s="12"/>
      <c r="W146" s="12"/>
      <c r="X146" s="12"/>
      <c r="Y146" s="12"/>
      <c r="Z146" s="12"/>
      <c r="AA146" s="12"/>
    </row>
    <row r="147" spans="1:27" x14ac:dyDescent="0.25">
      <c r="A147" s="159" t="s">
        <v>240</v>
      </c>
      <c r="B147" s="174">
        <v>5</v>
      </c>
      <c r="C147" s="175">
        <v>50</v>
      </c>
      <c r="D147" s="175">
        <v>20</v>
      </c>
      <c r="E147" s="175">
        <v>2</v>
      </c>
      <c r="F147" s="175">
        <v>5</v>
      </c>
      <c r="G147" s="175">
        <v>2</v>
      </c>
      <c r="H147" s="175">
        <v>5</v>
      </c>
      <c r="I147" s="175">
        <v>10</v>
      </c>
      <c r="J147" s="175">
        <v>5</v>
      </c>
      <c r="K147" s="175">
        <v>5</v>
      </c>
      <c r="L147" s="175">
        <v>10</v>
      </c>
      <c r="M147" s="176">
        <v>10.818181818181818</v>
      </c>
    </row>
    <row r="148" spans="1:27" x14ac:dyDescent="0.25">
      <c r="A148" s="159" t="s">
        <v>241</v>
      </c>
      <c r="B148" s="177">
        <v>5</v>
      </c>
      <c r="C148">
        <v>5</v>
      </c>
      <c r="D148">
        <v>2</v>
      </c>
      <c r="E148">
        <v>5</v>
      </c>
      <c r="F148">
        <v>2</v>
      </c>
      <c r="G148">
        <v>2</v>
      </c>
      <c r="H148">
        <v>5</v>
      </c>
      <c r="I148">
        <v>20</v>
      </c>
      <c r="J148">
        <v>2</v>
      </c>
      <c r="K148">
        <v>2</v>
      </c>
      <c r="L148">
        <v>5</v>
      </c>
      <c r="M148" s="167">
        <v>5</v>
      </c>
    </row>
    <row r="149" spans="1:27" x14ac:dyDescent="0.25">
      <c r="A149" s="159" t="s">
        <v>242</v>
      </c>
      <c r="B149" s="177">
        <v>5</v>
      </c>
      <c r="C149">
        <v>10</v>
      </c>
      <c r="D149">
        <v>15</v>
      </c>
      <c r="E149">
        <v>5</v>
      </c>
      <c r="F149">
        <v>5</v>
      </c>
      <c r="G149">
        <v>0</v>
      </c>
      <c r="H149">
        <v>10</v>
      </c>
      <c r="I149">
        <v>20</v>
      </c>
      <c r="J149">
        <v>2</v>
      </c>
      <c r="K149">
        <v>2</v>
      </c>
      <c r="L149">
        <v>5</v>
      </c>
      <c r="M149" s="167">
        <v>7.1818181818181817</v>
      </c>
    </row>
    <row r="150" spans="1:27" ht="15.75" thickBot="1" x14ac:dyDescent="0.3">
      <c r="A150" s="159" t="s">
        <v>247</v>
      </c>
      <c r="B150" s="177">
        <v>2</v>
      </c>
      <c r="C150">
        <v>5</v>
      </c>
      <c r="D150">
        <v>15</v>
      </c>
      <c r="E150">
        <v>2</v>
      </c>
      <c r="F150">
        <v>5</v>
      </c>
      <c r="G150">
        <v>100</v>
      </c>
      <c r="H150">
        <v>5</v>
      </c>
      <c r="I150">
        <v>10</v>
      </c>
      <c r="J150">
        <v>5</v>
      </c>
      <c r="K150">
        <v>5</v>
      </c>
      <c r="L150">
        <v>5</v>
      </c>
      <c r="M150" s="167">
        <v>14.454545454545455</v>
      </c>
    </row>
    <row r="151" spans="1:27" ht="15.75" thickBot="1" x14ac:dyDescent="0.3">
      <c r="A151" s="185" t="s">
        <v>203</v>
      </c>
      <c r="B151" s="178">
        <v>4.25</v>
      </c>
      <c r="C151" s="168">
        <v>17.5</v>
      </c>
      <c r="D151" s="168">
        <v>13</v>
      </c>
      <c r="E151" s="168">
        <v>3.5</v>
      </c>
      <c r="F151" s="168">
        <v>4.25</v>
      </c>
      <c r="G151" s="168">
        <v>26</v>
      </c>
      <c r="H151" s="168">
        <v>6.25</v>
      </c>
      <c r="I151" s="168">
        <v>15</v>
      </c>
      <c r="J151" s="168">
        <v>3.5</v>
      </c>
      <c r="K151" s="168">
        <v>3.5</v>
      </c>
      <c r="L151" s="168">
        <v>6.25</v>
      </c>
      <c r="M151" s="169">
        <v>9.3636363636363633</v>
      </c>
    </row>
    <row r="157" spans="1:27" ht="15.75" thickBot="1" x14ac:dyDescent="0.3"/>
    <row r="158" spans="1:27" ht="15.75" thickBot="1" x14ac:dyDescent="0.3"/>
    <row r="159" spans="1:27" ht="15.75" thickBot="1" x14ac:dyDescent="0.3"/>
    <row r="160" spans="1:27" ht="15.75" thickBot="1" x14ac:dyDescent="0.3">
      <c r="V160" s="167"/>
    </row>
    <row r="161" spans="1:20" ht="15.75" thickBot="1" x14ac:dyDescent="0.3">
      <c r="A161" s="164"/>
      <c r="B161" s="187" t="s">
        <v>47</v>
      </c>
      <c r="C161" s="188" t="s">
        <v>45</v>
      </c>
      <c r="D161" s="188" t="s">
        <v>194</v>
      </c>
      <c r="E161" s="188" t="s">
        <v>51</v>
      </c>
      <c r="F161" s="188" t="s">
        <v>58</v>
      </c>
      <c r="G161" s="188" t="s">
        <v>205</v>
      </c>
      <c r="H161" s="188" t="s">
        <v>53</v>
      </c>
      <c r="I161" s="188" t="s">
        <v>59</v>
      </c>
      <c r="J161" s="188" t="s">
        <v>42</v>
      </c>
      <c r="K161" s="188" t="s">
        <v>43</v>
      </c>
      <c r="L161" s="189" t="s">
        <v>56</v>
      </c>
      <c r="M161" s="190" t="s">
        <v>203</v>
      </c>
    </row>
    <row r="162" spans="1:20" x14ac:dyDescent="0.25">
      <c r="A162" s="165" t="s">
        <v>223</v>
      </c>
      <c r="B162" s="160">
        <f>AVERAGE(B147:B149)</f>
        <v>5</v>
      </c>
      <c r="C162" s="160">
        <f t="shared" ref="C162:M162" si="9">AVERAGE(C147:C149)</f>
        <v>21.666666666666668</v>
      </c>
      <c r="D162" s="160">
        <f t="shared" si="9"/>
        <v>12.333333333333334</v>
      </c>
      <c r="E162" s="160">
        <f t="shared" si="9"/>
        <v>4</v>
      </c>
      <c r="F162" s="160">
        <f t="shared" si="9"/>
        <v>4</v>
      </c>
      <c r="G162" s="160">
        <f t="shared" si="9"/>
        <v>1.3333333333333333</v>
      </c>
      <c r="H162" s="160">
        <f t="shared" si="9"/>
        <v>6.666666666666667</v>
      </c>
      <c r="I162" s="160">
        <f t="shared" si="9"/>
        <v>16.666666666666668</v>
      </c>
      <c r="J162" s="160">
        <f t="shared" si="9"/>
        <v>3</v>
      </c>
      <c r="K162" s="160">
        <f t="shared" si="9"/>
        <v>3</v>
      </c>
      <c r="L162" s="160">
        <f t="shared" si="9"/>
        <v>6.666666666666667</v>
      </c>
      <c r="M162" s="160">
        <f t="shared" si="9"/>
        <v>7.666666666666667</v>
      </c>
    </row>
    <row r="163" spans="1:20" x14ac:dyDescent="0.25">
      <c r="A163" s="165" t="s">
        <v>162</v>
      </c>
      <c r="B163" s="160">
        <f>MIN(B147:B149)</f>
        <v>5</v>
      </c>
      <c r="C163" s="160">
        <f t="shared" ref="C163:M163" si="10">MIN(C147:C149)</f>
        <v>5</v>
      </c>
      <c r="D163" s="160">
        <f t="shared" si="10"/>
        <v>2</v>
      </c>
      <c r="E163" s="160">
        <f t="shared" si="10"/>
        <v>2</v>
      </c>
      <c r="F163" s="160">
        <f t="shared" si="10"/>
        <v>2</v>
      </c>
      <c r="G163" s="160">
        <f t="shared" si="10"/>
        <v>0</v>
      </c>
      <c r="H163" s="160">
        <f t="shared" si="10"/>
        <v>5</v>
      </c>
      <c r="I163" s="160">
        <f t="shared" si="10"/>
        <v>10</v>
      </c>
      <c r="J163" s="160">
        <f t="shared" si="10"/>
        <v>2</v>
      </c>
      <c r="K163" s="160">
        <f t="shared" si="10"/>
        <v>2</v>
      </c>
      <c r="L163" s="160">
        <f t="shared" si="10"/>
        <v>5</v>
      </c>
      <c r="M163" s="160">
        <f t="shared" si="10"/>
        <v>5</v>
      </c>
    </row>
    <row r="164" spans="1:20" ht="15.75" thickBot="1" x14ac:dyDescent="0.3">
      <c r="A164" s="166" t="s">
        <v>161</v>
      </c>
      <c r="B164" s="162">
        <f>MAX(B147:B149)</f>
        <v>5</v>
      </c>
      <c r="C164" s="162">
        <f t="shared" ref="C164:M164" si="11">MAX(C147:C149)</f>
        <v>50</v>
      </c>
      <c r="D164" s="162">
        <f t="shared" si="11"/>
        <v>20</v>
      </c>
      <c r="E164" s="162">
        <f t="shared" si="11"/>
        <v>5</v>
      </c>
      <c r="F164" s="162">
        <f t="shared" si="11"/>
        <v>5</v>
      </c>
      <c r="G164" s="162">
        <f t="shared" si="11"/>
        <v>2</v>
      </c>
      <c r="H164" s="162">
        <f t="shared" si="11"/>
        <v>10</v>
      </c>
      <c r="I164" s="162">
        <f t="shared" si="11"/>
        <v>20</v>
      </c>
      <c r="J164" s="162">
        <f t="shared" si="11"/>
        <v>5</v>
      </c>
      <c r="K164" s="162">
        <f t="shared" si="11"/>
        <v>5</v>
      </c>
      <c r="L164" s="162">
        <f t="shared" si="11"/>
        <v>10</v>
      </c>
      <c r="M164" s="162">
        <f t="shared" si="11"/>
        <v>10.818181818181818</v>
      </c>
    </row>
    <row r="165" spans="1:20" x14ac:dyDescent="0.25">
      <c r="B165" s="156"/>
      <c r="C165" s="156"/>
      <c r="D165" s="156"/>
      <c r="E165" s="156"/>
      <c r="F165" s="156"/>
      <c r="G165" s="156"/>
      <c r="H165" s="156"/>
      <c r="I165" s="156"/>
      <c r="J165" s="156"/>
      <c r="K165" s="156"/>
      <c r="L165" s="156"/>
      <c r="M165" s="156"/>
      <c r="N165" s="156"/>
      <c r="O165" s="156"/>
      <c r="P165" s="156"/>
      <c r="Q165" s="156"/>
      <c r="R165" s="156"/>
      <c r="S165" s="156"/>
      <c r="T165" s="156"/>
    </row>
    <row r="189" spans="1:26" s="191" customFormat="1" ht="33" customHeight="1" x14ac:dyDescent="0.25">
      <c r="A189" s="192" t="s">
        <v>228</v>
      </c>
    </row>
    <row r="190" spans="1:26" ht="15.75" thickBot="1" x14ac:dyDescent="0.3"/>
    <row r="191" spans="1:26" ht="15.75" thickBot="1" x14ac:dyDescent="0.3">
      <c r="A191" s="179" t="s">
        <v>231</v>
      </c>
      <c r="B191" s="179" t="s">
        <v>201</v>
      </c>
      <c r="C191" s="180"/>
      <c r="D191" s="181"/>
      <c r="E191" s="181"/>
      <c r="F191" s="181"/>
      <c r="G191" s="181"/>
      <c r="H191" s="181"/>
      <c r="I191" s="181"/>
      <c r="J191" s="181"/>
      <c r="K191" s="181"/>
      <c r="L191" s="181"/>
      <c r="M191" s="181"/>
      <c r="N191" s="181"/>
      <c r="O191" s="181"/>
      <c r="P191" s="181"/>
      <c r="Q191" s="181"/>
      <c r="R191" s="181"/>
      <c r="S191" s="181"/>
      <c r="T191" s="181"/>
      <c r="U191" s="181"/>
      <c r="V191" s="181"/>
      <c r="W191" s="181"/>
      <c r="X191" s="181"/>
      <c r="Y191" s="181"/>
      <c r="Z191" s="173"/>
    </row>
    <row r="192" spans="1:26" ht="15.75" thickBot="1" x14ac:dyDescent="0.3">
      <c r="A192" s="179" t="s">
        <v>202</v>
      </c>
      <c r="B192" s="180" t="s">
        <v>101</v>
      </c>
      <c r="C192" s="181" t="s">
        <v>46</v>
      </c>
      <c r="D192" s="181" t="s">
        <v>47</v>
      </c>
      <c r="E192" s="181" t="s">
        <v>44</v>
      </c>
      <c r="F192" s="181" t="s">
        <v>45</v>
      </c>
      <c r="G192" s="181" t="s">
        <v>168</v>
      </c>
      <c r="H192" s="181" t="s">
        <v>140</v>
      </c>
      <c r="I192" s="181" t="s">
        <v>141</v>
      </c>
      <c r="J192" s="181" t="s">
        <v>194</v>
      </c>
      <c r="K192" s="181" t="s">
        <v>48</v>
      </c>
      <c r="L192" s="181" t="s">
        <v>51</v>
      </c>
      <c r="M192" s="181" t="s">
        <v>57</v>
      </c>
      <c r="N192" s="181" t="s">
        <v>58</v>
      </c>
      <c r="O192" s="181" t="s">
        <v>100</v>
      </c>
      <c r="P192" s="181" t="s">
        <v>205</v>
      </c>
      <c r="Q192" s="181" t="s">
        <v>52</v>
      </c>
      <c r="R192" s="181" t="s">
        <v>53</v>
      </c>
      <c r="S192" s="181" t="s">
        <v>54</v>
      </c>
      <c r="T192" s="181" t="s">
        <v>59</v>
      </c>
      <c r="U192" s="181" t="s">
        <v>170</v>
      </c>
      <c r="V192" s="181" t="s">
        <v>42</v>
      </c>
      <c r="W192" s="181" t="s">
        <v>43</v>
      </c>
      <c r="X192" s="181" t="s">
        <v>56</v>
      </c>
      <c r="Y192" s="173" t="s">
        <v>55</v>
      </c>
      <c r="Z192" s="186" t="s">
        <v>203</v>
      </c>
    </row>
    <row r="193" spans="1:26" x14ac:dyDescent="0.25">
      <c r="A193" s="182" t="s">
        <v>142</v>
      </c>
      <c r="B193" s="174"/>
      <c r="C193" s="175">
        <v>5</v>
      </c>
      <c r="D193" s="175">
        <v>20</v>
      </c>
      <c r="E193" s="175">
        <v>2</v>
      </c>
      <c r="F193" s="175">
        <v>2</v>
      </c>
      <c r="G193" s="175"/>
      <c r="H193" s="175"/>
      <c r="I193" s="175"/>
      <c r="J193" s="175"/>
      <c r="K193" s="175">
        <v>5</v>
      </c>
      <c r="L193" s="175">
        <v>5</v>
      </c>
      <c r="M193" s="175">
        <v>10</v>
      </c>
      <c r="N193" s="175">
        <v>15</v>
      </c>
      <c r="O193" s="175"/>
      <c r="P193" s="175"/>
      <c r="Q193" s="175">
        <v>5</v>
      </c>
      <c r="R193" s="175">
        <v>5</v>
      </c>
      <c r="S193" s="175">
        <v>2</v>
      </c>
      <c r="T193" s="175">
        <v>15</v>
      </c>
      <c r="U193" s="175"/>
      <c r="V193" s="175">
        <v>15</v>
      </c>
      <c r="W193" s="175">
        <v>20</v>
      </c>
      <c r="X193" s="175">
        <v>10</v>
      </c>
      <c r="Y193" s="175">
        <v>10</v>
      </c>
      <c r="Z193" s="176">
        <v>10.055555555555555</v>
      </c>
    </row>
    <row r="194" spans="1:26" x14ac:dyDescent="0.25">
      <c r="A194" s="183" t="s">
        <v>143</v>
      </c>
      <c r="B194" s="177"/>
      <c r="C194">
        <v>2</v>
      </c>
      <c r="D194">
        <v>10</v>
      </c>
      <c r="E194">
        <v>5</v>
      </c>
      <c r="F194">
        <v>10</v>
      </c>
      <c r="K194">
        <v>2</v>
      </c>
      <c r="L194">
        <v>5</v>
      </c>
      <c r="M194">
        <v>40</v>
      </c>
      <c r="N194">
        <v>15</v>
      </c>
      <c r="Q194">
        <v>5</v>
      </c>
      <c r="R194">
        <v>2</v>
      </c>
      <c r="S194">
        <v>10</v>
      </c>
      <c r="T194">
        <v>10</v>
      </c>
      <c r="V194">
        <v>17.5</v>
      </c>
      <c r="W194">
        <v>20</v>
      </c>
      <c r="X194">
        <v>10</v>
      </c>
      <c r="Y194">
        <v>10</v>
      </c>
      <c r="Z194" s="167">
        <v>11.722222222222221</v>
      </c>
    </row>
    <row r="195" spans="1:26" x14ac:dyDescent="0.25">
      <c r="A195" s="183" t="s">
        <v>144</v>
      </c>
      <c r="B195" s="177"/>
      <c r="D195">
        <v>20</v>
      </c>
      <c r="F195">
        <v>10</v>
      </c>
      <c r="L195">
        <v>20</v>
      </c>
      <c r="N195">
        <v>15</v>
      </c>
      <c r="R195">
        <v>20</v>
      </c>
      <c r="T195">
        <v>20</v>
      </c>
      <c r="V195">
        <v>15</v>
      </c>
      <c r="W195">
        <v>15</v>
      </c>
      <c r="X195">
        <v>15</v>
      </c>
      <c r="Y195" t="e">
        <v>#DIV/0!</v>
      </c>
      <c r="Z195" s="167">
        <v>16.666666666666668</v>
      </c>
    </row>
    <row r="196" spans="1:26" x14ac:dyDescent="0.25">
      <c r="A196" s="183" t="s">
        <v>145</v>
      </c>
      <c r="B196" s="177">
        <v>10</v>
      </c>
      <c r="C196">
        <v>20</v>
      </c>
      <c r="D196">
        <v>20</v>
      </c>
      <c r="E196">
        <v>5</v>
      </c>
      <c r="F196">
        <v>15</v>
      </c>
      <c r="K196">
        <v>2</v>
      </c>
      <c r="L196">
        <v>2</v>
      </c>
      <c r="M196">
        <v>10</v>
      </c>
      <c r="N196">
        <v>5</v>
      </c>
      <c r="O196">
        <v>2</v>
      </c>
      <c r="Q196">
        <v>10</v>
      </c>
      <c r="R196">
        <v>5</v>
      </c>
      <c r="S196">
        <v>40</v>
      </c>
      <c r="T196">
        <v>50</v>
      </c>
      <c r="V196">
        <v>50</v>
      </c>
      <c r="W196">
        <v>45</v>
      </c>
      <c r="X196">
        <v>10</v>
      </c>
      <c r="Y196">
        <v>10</v>
      </c>
      <c r="Z196" s="167">
        <v>20.3</v>
      </c>
    </row>
    <row r="197" spans="1:26" x14ac:dyDescent="0.25">
      <c r="A197" s="183" t="s">
        <v>146</v>
      </c>
      <c r="B197" s="177">
        <v>15</v>
      </c>
      <c r="C197">
        <v>60</v>
      </c>
      <c r="D197">
        <v>70</v>
      </c>
      <c r="E197">
        <v>5</v>
      </c>
      <c r="F197">
        <v>10</v>
      </c>
      <c r="K197">
        <v>5</v>
      </c>
      <c r="L197">
        <v>15</v>
      </c>
      <c r="M197">
        <v>10</v>
      </c>
      <c r="N197">
        <v>10</v>
      </c>
      <c r="O197">
        <v>2</v>
      </c>
      <c r="Q197" t="e">
        <v>#DIV/0!</v>
      </c>
      <c r="R197" t="e">
        <v>#DIV/0!</v>
      </c>
      <c r="S197">
        <v>10</v>
      </c>
      <c r="T197">
        <v>20</v>
      </c>
      <c r="V197">
        <v>35</v>
      </c>
      <c r="W197">
        <v>25</v>
      </c>
      <c r="X197">
        <v>30</v>
      </c>
      <c r="Y197">
        <v>50</v>
      </c>
      <c r="Z197" s="167">
        <v>24</v>
      </c>
    </row>
    <row r="198" spans="1:26" x14ac:dyDescent="0.25">
      <c r="A198" s="183" t="s">
        <v>147</v>
      </c>
      <c r="B198" s="177">
        <v>5</v>
      </c>
      <c r="C198">
        <v>20</v>
      </c>
      <c r="D198">
        <v>40</v>
      </c>
      <c r="E198">
        <v>2</v>
      </c>
      <c r="F198">
        <v>15</v>
      </c>
      <c r="K198">
        <v>2</v>
      </c>
      <c r="L198">
        <v>10</v>
      </c>
      <c r="M198">
        <v>10</v>
      </c>
      <c r="N198">
        <v>5</v>
      </c>
      <c r="O198">
        <v>2</v>
      </c>
      <c r="Q198">
        <v>5</v>
      </c>
      <c r="R198">
        <v>2</v>
      </c>
      <c r="S198">
        <v>10</v>
      </c>
      <c r="T198">
        <v>10</v>
      </c>
      <c r="V198">
        <v>15</v>
      </c>
      <c r="W198">
        <v>12.5</v>
      </c>
      <c r="X198">
        <v>5</v>
      </c>
      <c r="Y198">
        <v>5</v>
      </c>
      <c r="Z198" s="167">
        <v>10.15</v>
      </c>
    </row>
    <row r="199" spans="1:26" x14ac:dyDescent="0.25">
      <c r="A199" s="183" t="s">
        <v>148</v>
      </c>
      <c r="B199" s="177"/>
      <c r="C199">
        <v>5</v>
      </c>
      <c r="D199">
        <v>5</v>
      </c>
      <c r="E199">
        <v>5</v>
      </c>
      <c r="F199">
        <v>5</v>
      </c>
      <c r="K199">
        <v>5</v>
      </c>
      <c r="L199">
        <v>10</v>
      </c>
      <c r="M199">
        <v>5</v>
      </c>
      <c r="N199">
        <v>5</v>
      </c>
      <c r="Q199">
        <v>5</v>
      </c>
      <c r="R199">
        <v>5</v>
      </c>
      <c r="S199">
        <v>15</v>
      </c>
      <c r="T199">
        <v>10</v>
      </c>
      <c r="V199">
        <v>15</v>
      </c>
      <c r="W199">
        <v>17.5</v>
      </c>
      <c r="X199">
        <v>10</v>
      </c>
      <c r="Y199">
        <v>15</v>
      </c>
      <c r="Z199" s="167">
        <v>9.4444444444444446</v>
      </c>
    </row>
    <row r="200" spans="1:26" x14ac:dyDescent="0.25">
      <c r="A200" s="183" t="s">
        <v>149</v>
      </c>
      <c r="B200" s="177"/>
      <c r="D200">
        <v>15</v>
      </c>
      <c r="E200">
        <v>2</v>
      </c>
      <c r="F200">
        <v>10</v>
      </c>
      <c r="L200">
        <v>60</v>
      </c>
      <c r="N200">
        <v>15</v>
      </c>
      <c r="R200">
        <v>25</v>
      </c>
      <c r="T200">
        <v>15</v>
      </c>
      <c r="V200">
        <v>10</v>
      </c>
      <c r="W200">
        <v>10</v>
      </c>
      <c r="X200">
        <v>5</v>
      </c>
      <c r="Y200">
        <v>10</v>
      </c>
      <c r="Z200" s="167">
        <v>16.09090909090909</v>
      </c>
    </row>
    <row r="201" spans="1:26" x14ac:dyDescent="0.25">
      <c r="A201" s="183" t="s">
        <v>150</v>
      </c>
      <c r="B201" s="177"/>
      <c r="C201">
        <v>10</v>
      </c>
      <c r="D201">
        <v>10</v>
      </c>
      <c r="E201">
        <v>15</v>
      </c>
      <c r="F201">
        <v>10</v>
      </c>
      <c r="K201">
        <v>2</v>
      </c>
      <c r="L201">
        <v>5</v>
      </c>
      <c r="M201">
        <v>2</v>
      </c>
      <c r="N201">
        <v>15</v>
      </c>
      <c r="Q201">
        <v>10</v>
      </c>
      <c r="R201">
        <v>5</v>
      </c>
      <c r="S201">
        <v>2</v>
      </c>
      <c r="T201">
        <v>2</v>
      </c>
      <c r="V201">
        <v>15</v>
      </c>
      <c r="W201">
        <v>15</v>
      </c>
      <c r="X201">
        <v>15</v>
      </c>
      <c r="Y201">
        <v>15</v>
      </c>
      <c r="Z201" s="167">
        <v>9.25</v>
      </c>
    </row>
    <row r="202" spans="1:26" x14ac:dyDescent="0.25">
      <c r="A202" s="183" t="s">
        <v>151</v>
      </c>
      <c r="B202" s="177"/>
      <c r="C202">
        <v>10</v>
      </c>
      <c r="D202">
        <v>10</v>
      </c>
      <c r="E202">
        <v>10</v>
      </c>
      <c r="F202">
        <v>10</v>
      </c>
      <c r="H202">
        <v>10</v>
      </c>
      <c r="K202">
        <v>10</v>
      </c>
      <c r="L202">
        <v>10</v>
      </c>
      <c r="M202">
        <v>15</v>
      </c>
      <c r="N202">
        <v>15</v>
      </c>
      <c r="Q202">
        <v>10</v>
      </c>
      <c r="R202">
        <v>10</v>
      </c>
      <c r="S202">
        <v>10</v>
      </c>
      <c r="T202">
        <v>10</v>
      </c>
      <c r="V202">
        <v>20</v>
      </c>
      <c r="W202">
        <v>10</v>
      </c>
      <c r="X202">
        <v>12.5</v>
      </c>
      <c r="Y202">
        <v>15</v>
      </c>
      <c r="Z202" s="167">
        <v>11.666666666666666</v>
      </c>
    </row>
    <row r="203" spans="1:26" x14ac:dyDescent="0.25">
      <c r="A203" s="183" t="s">
        <v>155</v>
      </c>
      <c r="B203" s="177"/>
      <c r="C203">
        <v>2</v>
      </c>
      <c r="D203">
        <v>2</v>
      </c>
      <c r="E203">
        <v>2</v>
      </c>
      <c r="F203">
        <v>2</v>
      </c>
      <c r="H203">
        <v>25</v>
      </c>
      <c r="K203">
        <v>2</v>
      </c>
      <c r="L203">
        <v>2</v>
      </c>
      <c r="M203">
        <v>25</v>
      </c>
      <c r="N203">
        <v>2</v>
      </c>
      <c r="Q203">
        <v>2</v>
      </c>
      <c r="R203">
        <v>2</v>
      </c>
      <c r="S203">
        <v>15</v>
      </c>
      <c r="T203">
        <v>2</v>
      </c>
      <c r="V203">
        <v>0</v>
      </c>
      <c r="W203">
        <v>15</v>
      </c>
      <c r="X203">
        <v>15</v>
      </c>
      <c r="Z203" s="167">
        <v>7.1875</v>
      </c>
    </row>
    <row r="204" spans="1:26" x14ac:dyDescent="0.25">
      <c r="A204" s="183" t="s">
        <v>160</v>
      </c>
      <c r="B204" s="177"/>
      <c r="C204">
        <v>2</v>
      </c>
      <c r="D204">
        <v>10</v>
      </c>
      <c r="E204">
        <v>10</v>
      </c>
      <c r="F204">
        <v>15</v>
      </c>
      <c r="H204">
        <v>20</v>
      </c>
      <c r="K204">
        <v>2</v>
      </c>
      <c r="L204">
        <v>10</v>
      </c>
      <c r="M204">
        <v>5</v>
      </c>
      <c r="N204">
        <v>5</v>
      </c>
      <c r="Q204">
        <v>5</v>
      </c>
      <c r="R204">
        <v>15</v>
      </c>
      <c r="S204">
        <v>5</v>
      </c>
      <c r="T204">
        <v>5</v>
      </c>
      <c r="V204">
        <v>15</v>
      </c>
      <c r="W204">
        <v>20</v>
      </c>
      <c r="X204">
        <v>20</v>
      </c>
      <c r="Z204" s="167">
        <v>10.25</v>
      </c>
    </row>
    <row r="205" spans="1:26" x14ac:dyDescent="0.25">
      <c r="A205" s="183" t="s">
        <v>165</v>
      </c>
      <c r="B205" s="177">
        <v>2</v>
      </c>
      <c r="C205">
        <v>2</v>
      </c>
      <c r="D205">
        <v>30</v>
      </c>
      <c r="E205">
        <v>5</v>
      </c>
      <c r="F205">
        <v>2</v>
      </c>
      <c r="H205">
        <v>10</v>
      </c>
      <c r="K205">
        <v>2</v>
      </c>
      <c r="L205">
        <v>2</v>
      </c>
      <c r="M205">
        <v>5</v>
      </c>
      <c r="N205">
        <v>5</v>
      </c>
      <c r="Q205">
        <v>10</v>
      </c>
      <c r="R205">
        <v>10</v>
      </c>
      <c r="S205">
        <v>2</v>
      </c>
      <c r="T205">
        <v>2</v>
      </c>
      <c r="V205">
        <v>10</v>
      </c>
      <c r="W205">
        <v>10</v>
      </c>
      <c r="X205">
        <v>5</v>
      </c>
      <c r="Y205">
        <v>5</v>
      </c>
      <c r="Z205" s="167">
        <v>6.95</v>
      </c>
    </row>
    <row r="206" spans="1:26" x14ac:dyDescent="0.25">
      <c r="A206" s="183" t="s">
        <v>172</v>
      </c>
      <c r="B206" s="177"/>
      <c r="C206">
        <v>5</v>
      </c>
      <c r="D206">
        <v>5</v>
      </c>
      <c r="E206">
        <v>10</v>
      </c>
      <c r="F206">
        <v>10</v>
      </c>
      <c r="G206">
        <v>2</v>
      </c>
      <c r="H206">
        <v>5</v>
      </c>
      <c r="K206">
        <v>2</v>
      </c>
      <c r="L206">
        <v>5</v>
      </c>
      <c r="M206">
        <v>5</v>
      </c>
      <c r="N206">
        <v>10</v>
      </c>
      <c r="Q206">
        <v>10</v>
      </c>
      <c r="R206">
        <v>10</v>
      </c>
      <c r="S206">
        <v>10</v>
      </c>
      <c r="T206">
        <v>10</v>
      </c>
      <c r="U206">
        <v>0</v>
      </c>
      <c r="V206">
        <v>10</v>
      </c>
      <c r="W206">
        <v>15</v>
      </c>
      <c r="X206">
        <v>5</v>
      </c>
      <c r="Z206" s="167">
        <v>7.166666666666667</v>
      </c>
    </row>
    <row r="207" spans="1:26" x14ac:dyDescent="0.25">
      <c r="A207" s="183" t="s">
        <v>173</v>
      </c>
      <c r="B207" s="177">
        <v>2</v>
      </c>
      <c r="C207">
        <v>10</v>
      </c>
      <c r="D207">
        <v>2</v>
      </c>
      <c r="E207">
        <v>2</v>
      </c>
      <c r="F207">
        <v>15</v>
      </c>
      <c r="G207">
        <v>40</v>
      </c>
      <c r="H207">
        <v>5</v>
      </c>
      <c r="K207">
        <v>2</v>
      </c>
      <c r="L207">
        <v>2</v>
      </c>
      <c r="M207">
        <v>2</v>
      </c>
      <c r="N207">
        <v>2</v>
      </c>
      <c r="Q207">
        <v>30</v>
      </c>
      <c r="R207">
        <v>70</v>
      </c>
      <c r="S207">
        <v>2</v>
      </c>
      <c r="T207">
        <v>10</v>
      </c>
      <c r="U207">
        <v>20</v>
      </c>
      <c r="V207">
        <v>75</v>
      </c>
      <c r="W207">
        <v>10</v>
      </c>
      <c r="X207">
        <v>5</v>
      </c>
      <c r="Y207">
        <v>100</v>
      </c>
      <c r="Z207" s="167">
        <v>22.318181818181817</v>
      </c>
    </row>
    <row r="208" spans="1:26" x14ac:dyDescent="0.25">
      <c r="A208" s="183" t="s">
        <v>174</v>
      </c>
      <c r="B208" s="177">
        <v>5</v>
      </c>
      <c r="C208">
        <v>15</v>
      </c>
      <c r="D208">
        <v>25</v>
      </c>
      <c r="E208">
        <v>5</v>
      </c>
      <c r="F208">
        <v>10</v>
      </c>
      <c r="G208">
        <v>5</v>
      </c>
      <c r="H208">
        <v>100</v>
      </c>
      <c r="K208">
        <v>100</v>
      </c>
      <c r="L208">
        <v>100</v>
      </c>
      <c r="M208">
        <v>100</v>
      </c>
      <c r="N208">
        <v>100</v>
      </c>
      <c r="Q208">
        <v>5</v>
      </c>
      <c r="R208">
        <v>5</v>
      </c>
      <c r="S208">
        <v>2</v>
      </c>
      <c r="T208">
        <v>5</v>
      </c>
      <c r="V208">
        <v>70</v>
      </c>
      <c r="W208">
        <v>65</v>
      </c>
      <c r="X208">
        <v>100</v>
      </c>
      <c r="Y208">
        <v>100</v>
      </c>
      <c r="Z208" s="167">
        <v>50.095238095238095</v>
      </c>
    </row>
    <row r="209" spans="1:26" x14ac:dyDescent="0.25">
      <c r="A209" s="183" t="s">
        <v>175</v>
      </c>
      <c r="B209" s="177">
        <v>2</v>
      </c>
      <c r="C209">
        <v>15</v>
      </c>
      <c r="D209">
        <v>15</v>
      </c>
      <c r="E209">
        <v>2</v>
      </c>
      <c r="F209">
        <v>5</v>
      </c>
      <c r="G209">
        <v>10</v>
      </c>
      <c r="H209">
        <v>15</v>
      </c>
      <c r="L209">
        <v>10</v>
      </c>
      <c r="M209">
        <v>25</v>
      </c>
      <c r="N209">
        <v>25</v>
      </c>
      <c r="Q209">
        <v>50</v>
      </c>
      <c r="R209">
        <v>50</v>
      </c>
      <c r="S209">
        <v>15</v>
      </c>
      <c r="T209">
        <v>100</v>
      </c>
      <c r="V209">
        <v>20</v>
      </c>
      <c r="W209">
        <v>22.5</v>
      </c>
      <c r="X209">
        <v>10</v>
      </c>
      <c r="Z209" s="167">
        <v>22.842105263157894</v>
      </c>
    </row>
    <row r="210" spans="1:26" x14ac:dyDescent="0.25">
      <c r="A210" s="183" t="s">
        <v>176</v>
      </c>
      <c r="B210" s="177"/>
      <c r="C210">
        <v>5</v>
      </c>
      <c r="D210">
        <v>5</v>
      </c>
      <c r="E210">
        <v>2</v>
      </c>
      <c r="F210">
        <v>10</v>
      </c>
      <c r="G210">
        <v>10</v>
      </c>
      <c r="H210">
        <v>5</v>
      </c>
      <c r="K210">
        <v>2</v>
      </c>
      <c r="L210">
        <v>2</v>
      </c>
      <c r="M210">
        <v>5</v>
      </c>
      <c r="N210">
        <v>5</v>
      </c>
      <c r="Q210">
        <v>10</v>
      </c>
      <c r="R210">
        <v>10</v>
      </c>
      <c r="S210">
        <v>2</v>
      </c>
      <c r="T210">
        <v>5</v>
      </c>
      <c r="V210">
        <v>10</v>
      </c>
      <c r="W210">
        <v>10</v>
      </c>
      <c r="X210">
        <v>5</v>
      </c>
      <c r="Z210" s="167">
        <v>6.0588235294117645</v>
      </c>
    </row>
    <row r="211" spans="1:26" x14ac:dyDescent="0.25">
      <c r="A211" s="183" t="s">
        <v>189</v>
      </c>
      <c r="B211" s="177"/>
      <c r="C211">
        <v>5</v>
      </c>
      <c r="D211">
        <v>5</v>
      </c>
      <c r="F211">
        <v>10</v>
      </c>
      <c r="G211">
        <v>20</v>
      </c>
      <c r="H211">
        <v>5</v>
      </c>
      <c r="K211">
        <v>5</v>
      </c>
      <c r="L211">
        <v>30</v>
      </c>
      <c r="M211" t="e">
        <v>#DIV/0!</v>
      </c>
      <c r="N211">
        <v>15</v>
      </c>
      <c r="Q211">
        <v>20</v>
      </c>
      <c r="R211">
        <v>20</v>
      </c>
      <c r="S211">
        <v>10</v>
      </c>
      <c r="T211">
        <v>15</v>
      </c>
      <c r="V211">
        <v>10</v>
      </c>
      <c r="W211">
        <v>15</v>
      </c>
      <c r="X211">
        <v>5</v>
      </c>
      <c r="Z211" s="167">
        <v>12.666666666666666</v>
      </c>
    </row>
    <row r="212" spans="1:26" x14ac:dyDescent="0.25">
      <c r="A212" s="183" t="s">
        <v>217</v>
      </c>
      <c r="B212" s="177">
        <v>2</v>
      </c>
      <c r="C212">
        <v>10</v>
      </c>
      <c r="D212">
        <v>15</v>
      </c>
      <c r="E212">
        <v>10</v>
      </c>
      <c r="F212">
        <v>15</v>
      </c>
      <c r="G212">
        <v>15</v>
      </c>
      <c r="H212">
        <v>20</v>
      </c>
      <c r="K212">
        <v>2</v>
      </c>
      <c r="L212">
        <v>5</v>
      </c>
      <c r="M212">
        <v>5</v>
      </c>
      <c r="N212">
        <v>5</v>
      </c>
      <c r="Q212">
        <v>10</v>
      </c>
      <c r="R212">
        <v>5</v>
      </c>
      <c r="S212">
        <v>5</v>
      </c>
      <c r="T212">
        <v>10</v>
      </c>
      <c r="V212">
        <v>15</v>
      </c>
      <c r="W212">
        <v>20</v>
      </c>
      <c r="X212">
        <v>15</v>
      </c>
      <c r="Y212">
        <v>5</v>
      </c>
      <c r="Z212" s="167">
        <v>10.666666666666666</v>
      </c>
    </row>
    <row r="213" spans="1:26" x14ac:dyDescent="0.25">
      <c r="A213" s="183" t="s">
        <v>210</v>
      </c>
      <c r="B213" s="177"/>
      <c r="C213">
        <v>10</v>
      </c>
      <c r="D213">
        <v>10</v>
      </c>
      <c r="E213">
        <v>10</v>
      </c>
      <c r="F213">
        <v>10</v>
      </c>
      <c r="G213">
        <v>10</v>
      </c>
      <c r="H213">
        <v>5</v>
      </c>
      <c r="K213">
        <v>2</v>
      </c>
      <c r="L213">
        <v>2</v>
      </c>
      <c r="M213">
        <v>5</v>
      </c>
      <c r="N213">
        <v>2</v>
      </c>
      <c r="Q213">
        <v>5</v>
      </c>
      <c r="R213">
        <v>10</v>
      </c>
      <c r="S213">
        <v>10</v>
      </c>
      <c r="T213">
        <v>10</v>
      </c>
      <c r="V213">
        <v>5</v>
      </c>
      <c r="W213">
        <v>5</v>
      </c>
      <c r="X213">
        <v>10</v>
      </c>
      <c r="Z213" s="167">
        <v>7.117647058823529</v>
      </c>
    </row>
    <row r="214" spans="1:26" x14ac:dyDescent="0.25">
      <c r="A214" s="183" t="s">
        <v>211</v>
      </c>
      <c r="B214" s="177"/>
      <c r="D214">
        <v>2</v>
      </c>
      <c r="F214">
        <v>5</v>
      </c>
      <c r="J214">
        <v>2</v>
      </c>
      <c r="L214">
        <v>2</v>
      </c>
      <c r="N214">
        <v>2</v>
      </c>
      <c r="R214">
        <v>2</v>
      </c>
      <c r="T214">
        <v>2</v>
      </c>
      <c r="V214">
        <v>2</v>
      </c>
      <c r="W214">
        <v>5</v>
      </c>
      <c r="X214">
        <v>2</v>
      </c>
      <c r="Z214" s="167">
        <v>2.6</v>
      </c>
    </row>
    <row r="215" spans="1:26" x14ac:dyDescent="0.25">
      <c r="A215" s="183" t="s">
        <v>212</v>
      </c>
      <c r="B215" s="177"/>
      <c r="D215">
        <v>10</v>
      </c>
      <c r="F215">
        <v>5</v>
      </c>
      <c r="I215">
        <v>5</v>
      </c>
      <c r="J215">
        <v>10</v>
      </c>
      <c r="L215">
        <v>2</v>
      </c>
      <c r="N215">
        <v>5</v>
      </c>
      <c r="R215">
        <v>5</v>
      </c>
      <c r="T215">
        <v>5</v>
      </c>
      <c r="V215">
        <v>5</v>
      </c>
      <c r="W215">
        <v>5</v>
      </c>
      <c r="Z215" s="167">
        <v>5.7</v>
      </c>
    </row>
    <row r="216" spans="1:26" x14ac:dyDescent="0.25">
      <c r="A216" s="183" t="s">
        <v>215</v>
      </c>
      <c r="B216" s="177"/>
      <c r="D216">
        <v>2</v>
      </c>
      <c r="F216">
        <v>2</v>
      </c>
      <c r="H216">
        <v>10</v>
      </c>
      <c r="I216">
        <v>5</v>
      </c>
      <c r="J216">
        <v>5</v>
      </c>
      <c r="L216">
        <v>5</v>
      </c>
      <c r="N216">
        <v>2</v>
      </c>
      <c r="R216">
        <v>2</v>
      </c>
      <c r="T216">
        <v>5</v>
      </c>
      <c r="V216">
        <v>5</v>
      </c>
      <c r="W216">
        <v>5</v>
      </c>
      <c r="Z216" s="167">
        <v>4.3636363636363633</v>
      </c>
    </row>
    <row r="217" spans="1:26" x14ac:dyDescent="0.25">
      <c r="A217" s="183" t="s">
        <v>208</v>
      </c>
      <c r="B217" s="177"/>
      <c r="D217">
        <v>5</v>
      </c>
      <c r="F217">
        <v>10</v>
      </c>
      <c r="I217">
        <v>5</v>
      </c>
      <c r="J217">
        <v>10</v>
      </c>
      <c r="L217">
        <v>2</v>
      </c>
      <c r="N217">
        <v>2</v>
      </c>
      <c r="R217">
        <v>5</v>
      </c>
      <c r="T217">
        <v>5</v>
      </c>
      <c r="V217">
        <v>5</v>
      </c>
      <c r="W217">
        <v>5</v>
      </c>
      <c r="Z217" s="167">
        <v>5.4</v>
      </c>
    </row>
    <row r="218" spans="1:26" x14ac:dyDescent="0.25">
      <c r="A218" s="183" t="s">
        <v>216</v>
      </c>
      <c r="B218" s="177"/>
      <c r="D218">
        <v>5</v>
      </c>
      <c r="F218">
        <v>5</v>
      </c>
      <c r="J218">
        <v>20</v>
      </c>
      <c r="L218">
        <v>5</v>
      </c>
      <c r="N218">
        <v>5</v>
      </c>
      <c r="R218">
        <v>5</v>
      </c>
      <c r="T218">
        <v>5</v>
      </c>
      <c r="V218">
        <v>10</v>
      </c>
      <c r="W218">
        <v>10</v>
      </c>
      <c r="X218">
        <v>10</v>
      </c>
      <c r="Z218" s="167">
        <v>8</v>
      </c>
    </row>
    <row r="219" spans="1:26" x14ac:dyDescent="0.25">
      <c r="A219" s="183" t="s">
        <v>214</v>
      </c>
      <c r="B219" s="177"/>
      <c r="D219">
        <v>20</v>
      </c>
      <c r="F219">
        <v>10</v>
      </c>
      <c r="J219">
        <v>30</v>
      </c>
      <c r="L219">
        <v>2</v>
      </c>
      <c r="N219">
        <v>2</v>
      </c>
      <c r="R219">
        <v>2</v>
      </c>
      <c r="T219">
        <v>10</v>
      </c>
      <c r="V219">
        <v>10</v>
      </c>
      <c r="W219">
        <v>10</v>
      </c>
      <c r="X219">
        <v>10</v>
      </c>
      <c r="Z219" s="167">
        <v>10.6</v>
      </c>
    </row>
    <row r="220" spans="1:26" x14ac:dyDescent="0.25">
      <c r="A220" s="183" t="s">
        <v>213</v>
      </c>
      <c r="B220" s="177"/>
      <c r="D220">
        <v>5</v>
      </c>
      <c r="F220">
        <v>10</v>
      </c>
      <c r="I220">
        <v>10</v>
      </c>
      <c r="J220">
        <v>30</v>
      </c>
      <c r="L220">
        <v>2</v>
      </c>
      <c r="N220">
        <v>2</v>
      </c>
      <c r="R220" t="e">
        <v>#DIV/0!</v>
      </c>
      <c r="T220">
        <v>40</v>
      </c>
      <c r="V220">
        <v>5</v>
      </c>
      <c r="W220" t="e">
        <v>#DIV/0!</v>
      </c>
      <c r="Z220" s="167">
        <v>13</v>
      </c>
    </row>
    <row r="221" spans="1:26" x14ac:dyDescent="0.25">
      <c r="A221" s="183" t="s">
        <v>209</v>
      </c>
      <c r="B221" s="177"/>
      <c r="D221">
        <v>5</v>
      </c>
      <c r="F221">
        <v>15</v>
      </c>
      <c r="I221">
        <v>10</v>
      </c>
      <c r="L221">
        <v>15</v>
      </c>
      <c r="N221">
        <v>15</v>
      </c>
      <c r="R221">
        <v>10</v>
      </c>
      <c r="T221">
        <v>40</v>
      </c>
      <c r="V221">
        <v>0</v>
      </c>
      <c r="W221">
        <v>0</v>
      </c>
      <c r="Z221" s="167">
        <v>12.222222222222221</v>
      </c>
    </row>
    <row r="222" spans="1:26" x14ac:dyDescent="0.25">
      <c r="A222" s="183" t="s">
        <v>220</v>
      </c>
      <c r="B222" s="177"/>
      <c r="D222">
        <v>15</v>
      </c>
      <c r="F222">
        <v>5</v>
      </c>
      <c r="J222">
        <v>15</v>
      </c>
      <c r="L222">
        <v>5</v>
      </c>
      <c r="N222">
        <v>5</v>
      </c>
      <c r="R222">
        <v>10</v>
      </c>
      <c r="T222">
        <v>10</v>
      </c>
      <c r="V222">
        <v>10</v>
      </c>
      <c r="W222">
        <v>10</v>
      </c>
      <c r="X222">
        <v>10</v>
      </c>
      <c r="Z222" s="167">
        <v>9.0909090909090917</v>
      </c>
    </row>
    <row r="223" spans="1:26" x14ac:dyDescent="0.25">
      <c r="A223" s="183" t="s">
        <v>219</v>
      </c>
      <c r="B223" s="177"/>
      <c r="D223">
        <v>5</v>
      </c>
      <c r="F223">
        <v>10</v>
      </c>
      <c r="J223">
        <v>10</v>
      </c>
      <c r="L223">
        <v>10</v>
      </c>
      <c r="N223">
        <v>2</v>
      </c>
      <c r="R223">
        <v>5</v>
      </c>
      <c r="T223">
        <v>5</v>
      </c>
      <c r="V223">
        <v>10</v>
      </c>
      <c r="W223">
        <v>10</v>
      </c>
      <c r="X223">
        <v>5</v>
      </c>
      <c r="Z223" s="167">
        <v>7.2</v>
      </c>
    </row>
    <row r="224" spans="1:26" x14ac:dyDescent="0.25">
      <c r="A224" s="183" t="s">
        <v>218</v>
      </c>
      <c r="B224" s="177"/>
      <c r="D224">
        <v>2</v>
      </c>
      <c r="F224">
        <v>5</v>
      </c>
      <c r="J224">
        <v>10</v>
      </c>
      <c r="L224">
        <v>5</v>
      </c>
      <c r="N224">
        <v>2</v>
      </c>
      <c r="P224">
        <v>50</v>
      </c>
      <c r="R224">
        <v>5</v>
      </c>
      <c r="T224">
        <v>10</v>
      </c>
      <c r="V224">
        <v>5</v>
      </c>
      <c r="W224">
        <v>5</v>
      </c>
      <c r="X224">
        <v>5</v>
      </c>
      <c r="Z224" s="167">
        <v>9.454545454545455</v>
      </c>
    </row>
    <row r="225" spans="1:27" x14ac:dyDescent="0.25">
      <c r="A225" s="183" t="s">
        <v>245</v>
      </c>
      <c r="B225" s="177"/>
      <c r="D225">
        <v>2</v>
      </c>
      <c r="F225">
        <v>2</v>
      </c>
      <c r="J225">
        <v>15</v>
      </c>
      <c r="L225">
        <v>2</v>
      </c>
      <c r="N225">
        <v>2</v>
      </c>
      <c r="P225">
        <v>2</v>
      </c>
      <c r="R225">
        <v>2</v>
      </c>
      <c r="T225">
        <v>5</v>
      </c>
      <c r="V225">
        <v>5</v>
      </c>
      <c r="W225">
        <v>5</v>
      </c>
      <c r="X225">
        <v>5</v>
      </c>
      <c r="Z225" s="167">
        <v>4.2727272727272725</v>
      </c>
    </row>
    <row r="226" spans="1:27" x14ac:dyDescent="0.25">
      <c r="A226" s="183" t="s">
        <v>240</v>
      </c>
      <c r="B226" s="177"/>
      <c r="D226">
        <v>5</v>
      </c>
      <c r="F226">
        <v>50</v>
      </c>
      <c r="J226">
        <v>20</v>
      </c>
      <c r="L226">
        <v>2</v>
      </c>
      <c r="N226">
        <v>5</v>
      </c>
      <c r="P226">
        <v>2</v>
      </c>
      <c r="R226">
        <v>5</v>
      </c>
      <c r="T226">
        <v>10</v>
      </c>
      <c r="V226">
        <v>5</v>
      </c>
      <c r="W226">
        <v>5</v>
      </c>
      <c r="X226">
        <v>10</v>
      </c>
      <c r="Z226" s="167">
        <v>10.818181818181818</v>
      </c>
    </row>
    <row r="227" spans="1:27" x14ac:dyDescent="0.25">
      <c r="A227" s="183" t="s">
        <v>241</v>
      </c>
      <c r="B227" s="177"/>
      <c r="D227">
        <v>5</v>
      </c>
      <c r="F227">
        <v>5</v>
      </c>
      <c r="J227">
        <v>2</v>
      </c>
      <c r="L227">
        <v>5</v>
      </c>
      <c r="N227">
        <v>2</v>
      </c>
      <c r="P227">
        <v>2</v>
      </c>
      <c r="R227">
        <v>5</v>
      </c>
      <c r="T227">
        <v>20</v>
      </c>
      <c r="V227">
        <v>2</v>
      </c>
      <c r="W227">
        <v>2</v>
      </c>
      <c r="X227">
        <v>5</v>
      </c>
      <c r="Z227" s="167">
        <v>5</v>
      </c>
    </row>
    <row r="228" spans="1:27" x14ac:dyDescent="0.25">
      <c r="A228" s="183" t="s">
        <v>242</v>
      </c>
      <c r="B228" s="177"/>
      <c r="D228">
        <v>5</v>
      </c>
      <c r="F228">
        <v>10</v>
      </c>
      <c r="J228">
        <v>15</v>
      </c>
      <c r="L228">
        <v>5</v>
      </c>
      <c r="N228">
        <v>5</v>
      </c>
      <c r="P228">
        <v>0</v>
      </c>
      <c r="R228">
        <v>10</v>
      </c>
      <c r="T228">
        <v>20</v>
      </c>
      <c r="V228">
        <v>2</v>
      </c>
      <c r="W228">
        <v>2</v>
      </c>
      <c r="X228">
        <v>5</v>
      </c>
      <c r="Z228" s="167">
        <v>7.1818181818181817</v>
      </c>
    </row>
    <row r="229" spans="1:27" ht="15.75" thickBot="1" x14ac:dyDescent="0.3">
      <c r="A229" s="184" t="s">
        <v>247</v>
      </c>
      <c r="B229" s="177"/>
      <c r="D229">
        <v>2</v>
      </c>
      <c r="F229">
        <v>5</v>
      </c>
      <c r="J229">
        <v>15</v>
      </c>
      <c r="L229">
        <v>2</v>
      </c>
      <c r="N229">
        <v>5</v>
      </c>
      <c r="P229">
        <v>100</v>
      </c>
      <c r="R229">
        <v>5</v>
      </c>
      <c r="T229">
        <v>10</v>
      </c>
      <c r="V229">
        <v>5</v>
      </c>
      <c r="W229">
        <v>5</v>
      </c>
      <c r="X229">
        <v>5</v>
      </c>
      <c r="Z229" s="167">
        <v>14.454545454545455</v>
      </c>
    </row>
    <row r="230" spans="1:27" ht="15.75" thickBot="1" x14ac:dyDescent="0.3">
      <c r="A230" s="185" t="s">
        <v>203</v>
      </c>
      <c r="B230" s="178">
        <v>5.375</v>
      </c>
      <c r="C230" s="168">
        <v>11.210526315789474</v>
      </c>
      <c r="D230" s="168">
        <v>11.864864864864865</v>
      </c>
      <c r="E230" s="168">
        <v>5.7368421052631575</v>
      </c>
      <c r="F230" s="168">
        <v>9.5945945945945947</v>
      </c>
      <c r="G230" s="168">
        <v>14</v>
      </c>
      <c r="H230" s="168">
        <v>18.076923076923077</v>
      </c>
      <c r="I230" s="168">
        <v>7</v>
      </c>
      <c r="J230" s="168">
        <v>13.933333333333334</v>
      </c>
      <c r="K230" s="168">
        <v>8.5555555555555554</v>
      </c>
      <c r="L230" s="168">
        <v>10.351351351351351</v>
      </c>
      <c r="M230" s="168">
        <v>15.777777777777779</v>
      </c>
      <c r="N230" s="168">
        <v>9.4473684210526319</v>
      </c>
      <c r="O230" s="168">
        <v>2</v>
      </c>
      <c r="P230" s="168">
        <v>26</v>
      </c>
      <c r="Q230" s="168">
        <v>11.5</v>
      </c>
      <c r="R230" s="168">
        <v>10.4</v>
      </c>
      <c r="S230" s="168">
        <v>9.3157894736842106</v>
      </c>
      <c r="T230" s="168">
        <v>14.54054054054054</v>
      </c>
      <c r="U230" s="168">
        <v>10</v>
      </c>
      <c r="V230" s="168">
        <v>18.145833333333332</v>
      </c>
      <c r="W230" s="168">
        <v>15.936170212765957</v>
      </c>
      <c r="X230" s="168">
        <v>12.181818181818182</v>
      </c>
      <c r="Y230" s="168">
        <v>26.923076923076923</v>
      </c>
      <c r="Z230" s="169">
        <v>12.701688555347092</v>
      </c>
    </row>
    <row r="231" spans="1:27" x14ac:dyDescent="0.25">
      <c r="A231" s="13"/>
    </row>
    <row r="234" spans="1:27" ht="15.75" thickBot="1" x14ac:dyDescent="0.3"/>
    <row r="235" spans="1:27" x14ac:dyDescent="0.25">
      <c r="A235" s="164"/>
      <c r="B235" s="170" t="s">
        <v>101</v>
      </c>
      <c r="C235" s="170" t="s">
        <v>46</v>
      </c>
      <c r="D235" s="170" t="s">
        <v>47</v>
      </c>
      <c r="E235" s="170" t="s">
        <v>44</v>
      </c>
      <c r="F235" s="170" t="s">
        <v>45</v>
      </c>
      <c r="G235" s="170" t="s">
        <v>168</v>
      </c>
      <c r="H235" s="170" t="s">
        <v>140</v>
      </c>
      <c r="I235" s="170" t="s">
        <v>141</v>
      </c>
      <c r="J235" s="170" t="s">
        <v>194</v>
      </c>
      <c r="K235" s="170" t="s">
        <v>48</v>
      </c>
      <c r="L235" s="170" t="s">
        <v>51</v>
      </c>
      <c r="M235" s="170" t="s">
        <v>57</v>
      </c>
      <c r="N235" s="170" t="s">
        <v>58</v>
      </c>
      <c r="O235" s="170" t="s">
        <v>100</v>
      </c>
      <c r="P235" s="170" t="s">
        <v>205</v>
      </c>
      <c r="Q235" s="170" t="s">
        <v>52</v>
      </c>
      <c r="R235" s="170" t="s">
        <v>53</v>
      </c>
      <c r="S235" s="170" t="s">
        <v>54</v>
      </c>
      <c r="T235" s="170" t="s">
        <v>59</v>
      </c>
      <c r="U235" s="170" t="s">
        <v>170</v>
      </c>
      <c r="V235" s="170" t="s">
        <v>42</v>
      </c>
      <c r="W235" s="170" t="s">
        <v>43</v>
      </c>
      <c r="X235" s="170" t="s">
        <v>56</v>
      </c>
      <c r="Y235" s="170" t="s">
        <v>55</v>
      </c>
      <c r="Z235" s="171" t="s">
        <v>203</v>
      </c>
      <c r="AA235" t="s">
        <v>203</v>
      </c>
    </row>
    <row r="236" spans="1:27" x14ac:dyDescent="0.25">
      <c r="A236" s="165" t="s">
        <v>223</v>
      </c>
      <c r="B236" s="160">
        <f>AVERAGE(B193:B228)</f>
        <v>5.375</v>
      </c>
      <c r="C236" s="160">
        <f t="shared" ref="C236:Z236" si="12">AVERAGE(C193:C228)</f>
        <v>11.210526315789474</v>
      </c>
      <c r="D236" s="160">
        <f t="shared" si="12"/>
        <v>12.138888888888889</v>
      </c>
      <c r="E236" s="160">
        <f t="shared" si="12"/>
        <v>5.7368421052631575</v>
      </c>
      <c r="F236" s="160">
        <f t="shared" si="12"/>
        <v>9.7222222222222214</v>
      </c>
      <c r="G236" s="160">
        <f t="shared" si="12"/>
        <v>14</v>
      </c>
      <c r="H236" s="160">
        <f t="shared" si="12"/>
        <v>18.076923076923077</v>
      </c>
      <c r="I236" s="160">
        <f t="shared" si="12"/>
        <v>7</v>
      </c>
      <c r="J236" s="160">
        <f t="shared" si="12"/>
        <v>13.857142857142858</v>
      </c>
      <c r="K236" s="160">
        <f t="shared" si="12"/>
        <v>8.5555555555555554</v>
      </c>
      <c r="L236" s="160">
        <f t="shared" si="12"/>
        <v>10.583333333333334</v>
      </c>
      <c r="M236" s="160" t="e">
        <f t="shared" si="12"/>
        <v>#DIV/0!</v>
      </c>
      <c r="N236" s="160">
        <f t="shared" si="12"/>
        <v>9.6944444444444446</v>
      </c>
      <c r="O236" s="160">
        <f t="shared" si="12"/>
        <v>2</v>
      </c>
      <c r="P236" s="160">
        <f t="shared" si="12"/>
        <v>11.2</v>
      </c>
      <c r="Q236" s="160" t="e">
        <f t="shared" si="12"/>
        <v>#DIV/0!</v>
      </c>
      <c r="R236" s="160" t="e">
        <f t="shared" si="12"/>
        <v>#DIV/0!</v>
      </c>
      <c r="S236" s="160">
        <f t="shared" si="12"/>
        <v>9.3157894736842106</v>
      </c>
      <c r="T236" s="160">
        <f t="shared" si="12"/>
        <v>14.666666666666666</v>
      </c>
      <c r="U236" s="160">
        <f t="shared" si="12"/>
        <v>10</v>
      </c>
      <c r="V236" s="160">
        <f t="shared" si="12"/>
        <v>14.680555555555555</v>
      </c>
      <c r="W236" s="160" t="e">
        <f t="shared" si="12"/>
        <v>#DIV/0!</v>
      </c>
      <c r="X236" s="160">
        <f t="shared" si="12"/>
        <v>12.403225806451612</v>
      </c>
      <c r="Y236" s="160" t="e">
        <f t="shared" si="12"/>
        <v>#DIV/0!</v>
      </c>
      <c r="Z236" s="160">
        <f t="shared" si="12"/>
        <v>11.599166689314394</v>
      </c>
    </row>
    <row r="237" spans="1:27" x14ac:dyDescent="0.25">
      <c r="A237" s="165" t="s">
        <v>162</v>
      </c>
      <c r="B237" s="160">
        <f>MIN(B193:B228)</f>
        <v>2</v>
      </c>
      <c r="C237" s="160">
        <f t="shared" ref="C237:Z237" si="13">MIN(C193:C228)</f>
        <v>2</v>
      </c>
      <c r="D237" s="160">
        <f t="shared" si="13"/>
        <v>2</v>
      </c>
      <c r="E237" s="160">
        <f t="shared" si="13"/>
        <v>2</v>
      </c>
      <c r="F237" s="160">
        <f t="shared" si="13"/>
        <v>2</v>
      </c>
      <c r="G237" s="160">
        <f t="shared" si="13"/>
        <v>2</v>
      </c>
      <c r="H237" s="160">
        <f t="shared" si="13"/>
        <v>5</v>
      </c>
      <c r="I237" s="160">
        <f t="shared" si="13"/>
        <v>5</v>
      </c>
      <c r="J237" s="160">
        <f t="shared" si="13"/>
        <v>2</v>
      </c>
      <c r="K237" s="160">
        <f t="shared" si="13"/>
        <v>2</v>
      </c>
      <c r="L237" s="160">
        <f t="shared" si="13"/>
        <v>2</v>
      </c>
      <c r="M237" s="160" t="e">
        <f t="shared" si="13"/>
        <v>#DIV/0!</v>
      </c>
      <c r="N237" s="160">
        <f t="shared" si="13"/>
        <v>2</v>
      </c>
      <c r="O237" s="160">
        <f t="shared" si="13"/>
        <v>2</v>
      </c>
      <c r="P237" s="160">
        <f t="shared" si="13"/>
        <v>0</v>
      </c>
      <c r="Q237" s="160" t="e">
        <f t="shared" si="13"/>
        <v>#DIV/0!</v>
      </c>
      <c r="R237" s="160" t="e">
        <f t="shared" si="13"/>
        <v>#DIV/0!</v>
      </c>
      <c r="S237" s="160">
        <f t="shared" si="13"/>
        <v>2</v>
      </c>
      <c r="T237" s="160">
        <f t="shared" si="13"/>
        <v>2</v>
      </c>
      <c r="U237" s="160">
        <f t="shared" si="13"/>
        <v>0</v>
      </c>
      <c r="V237" s="160">
        <f t="shared" si="13"/>
        <v>0</v>
      </c>
      <c r="W237" s="160" t="e">
        <f t="shared" si="13"/>
        <v>#DIV/0!</v>
      </c>
      <c r="X237" s="160">
        <f t="shared" si="13"/>
        <v>2</v>
      </c>
      <c r="Y237" s="160" t="e">
        <f t="shared" si="13"/>
        <v>#DIV/0!</v>
      </c>
      <c r="Z237" s="160">
        <f t="shared" si="13"/>
        <v>2.6</v>
      </c>
    </row>
    <row r="238" spans="1:27" ht="15.75" thickBot="1" x14ac:dyDescent="0.3">
      <c r="A238" s="166" t="s">
        <v>161</v>
      </c>
      <c r="B238" s="162">
        <f>MAX(B193:B228)</f>
        <v>15</v>
      </c>
      <c r="C238" s="162">
        <f t="shared" ref="C238:Z238" si="14">MAX(C193:C228)</f>
        <v>60</v>
      </c>
      <c r="D238" s="162">
        <f t="shared" si="14"/>
        <v>70</v>
      </c>
      <c r="E238" s="162">
        <f t="shared" si="14"/>
        <v>15</v>
      </c>
      <c r="F238" s="162">
        <f t="shared" si="14"/>
        <v>50</v>
      </c>
      <c r="G238" s="162">
        <f t="shared" si="14"/>
        <v>40</v>
      </c>
      <c r="H238" s="162">
        <f t="shared" si="14"/>
        <v>100</v>
      </c>
      <c r="I238" s="162">
        <f t="shared" si="14"/>
        <v>10</v>
      </c>
      <c r="J238" s="162">
        <f t="shared" si="14"/>
        <v>30</v>
      </c>
      <c r="K238" s="162">
        <f t="shared" si="14"/>
        <v>100</v>
      </c>
      <c r="L238" s="162">
        <f t="shared" si="14"/>
        <v>100</v>
      </c>
      <c r="M238" s="162" t="e">
        <f t="shared" si="14"/>
        <v>#DIV/0!</v>
      </c>
      <c r="N238" s="162">
        <f t="shared" si="14"/>
        <v>100</v>
      </c>
      <c r="O238" s="162">
        <f t="shared" si="14"/>
        <v>2</v>
      </c>
      <c r="P238" s="162">
        <f t="shared" si="14"/>
        <v>50</v>
      </c>
      <c r="Q238" s="162" t="e">
        <f t="shared" si="14"/>
        <v>#DIV/0!</v>
      </c>
      <c r="R238" s="162" t="e">
        <f t="shared" si="14"/>
        <v>#DIV/0!</v>
      </c>
      <c r="S238" s="162">
        <f t="shared" si="14"/>
        <v>40</v>
      </c>
      <c r="T238" s="162">
        <f t="shared" si="14"/>
        <v>100</v>
      </c>
      <c r="U238" s="162">
        <f t="shared" si="14"/>
        <v>20</v>
      </c>
      <c r="V238" s="162">
        <f t="shared" si="14"/>
        <v>75</v>
      </c>
      <c r="W238" s="162" t="e">
        <f t="shared" si="14"/>
        <v>#DIV/0!</v>
      </c>
      <c r="X238" s="162">
        <f t="shared" si="14"/>
        <v>100</v>
      </c>
      <c r="Y238" s="162" t="e">
        <f t="shared" si="14"/>
        <v>#DIV/0!</v>
      </c>
      <c r="Z238" s="162">
        <f t="shared" si="14"/>
        <v>50.095238095238095</v>
      </c>
    </row>
    <row r="239" spans="1:27" x14ac:dyDescent="0.25">
      <c r="B239" s="156"/>
      <c r="C239" s="156"/>
      <c r="D239" s="156"/>
      <c r="E239" s="156"/>
      <c r="F239" s="156"/>
      <c r="G239" s="156"/>
      <c r="H239" s="156"/>
      <c r="I239" s="156"/>
      <c r="J239" s="156"/>
      <c r="K239" s="156"/>
      <c r="L239" s="156"/>
      <c r="M239" s="156"/>
      <c r="N239" s="156"/>
      <c r="O239" s="156"/>
      <c r="P239" s="156"/>
      <c r="Q239" s="156"/>
      <c r="R239" s="156"/>
      <c r="S239" s="156"/>
      <c r="T239" s="156"/>
    </row>
  </sheetData>
  <pageMargins left="0.7" right="0.7" top="0.75" bottom="0.75" header="0.3" footer="0.3"/>
  <drawing r:id="rId6"/>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Y D A A B Q S w M E F A A C A A g A p 1 v 3 T K 3 q t 9 q m A A A A + Q A A A B I A H A B D b 2 5 m a W c v U G F j a 2 F n Z S 5 4 b W w g o h g A K K A U A A A A A A A A A A A A A A A A A A A A A A A A A A A A h Y 8 x D o I w G E a v Q r r T l h K M I T 9 l c J X E h G h c m 1 K h E Y q h x X I 3 B 4 / k F S R R 1 M 3 x e 3 n D + x 6 3 O + R T 1 w Z X N V j d m w x F m K J A G d l X 2 t Q Z G t 0 p X K O c w 0 7 I s 6 h V M M v G p p O t M t Q 4 d 0 k J 8 d 5 j H + N + q A m j N C L H Y l v K R n U C f W T 9 X w 6 1 s U 4 Y q R C H w y u G M 5 y s c E J Z j K O I M i A L h 0 K b r 8 P m Z E y B / E D Y j K 0 b B 8 W V C f c l k G U C e d / g T 1 B L A w Q U A A I A C A C n W / d M 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p 1 v 3 T C i K R 7 g O A A A A E Q A A A B M A H A B G b 3 J t d W x h c y 9 T Z W N 0 a W 9 u M S 5 t I K I Y A C i g F A A A A A A A A A A A A A A A A A A A A A A A A A A A A C t O T S 7 J z M 9 T C I b Q h t Y A U E s B A i 0 A F A A C A A g A p 1 v 3 T K 3 q t 9 q m A A A A + Q A A A B I A A A A A A A A A A A A A A A A A A A A A A E N v b m Z p Z y 9 Q Y W N r Y W d l L n h t b F B L A Q I t A B Q A A g A I A K d b 9 0 w P y u m r p A A A A O k A A A A T A A A A A A A A A A A A A A A A A P I A A A B b Q 2 9 u d G V u d F 9 U e X B l c 1 0 u e G 1 s U E s B A i 0 A F A A C A A g A p 1 v 3 T C i K R 7 g O A A A A E Q A A A B M A A A A A A A A A A A A A A A A A 4 w E A A E Z v c m 1 1 b G F z L 1 N l Y 3 R p b 2 4 x L m 1 Q S w U G A A A A A A M A A w D C A A A A P g I A A A A A E A E A A O + 7 v z w / e G 1 s I H Z l c n N p b 2 4 9 I j E u M C I g Z W 5 j b 2 R p b m c 9 I n V 0 Z i 0 4 I j 8 + P F B l c m 1 p c 3 N p b 2 5 M a X N 0 I H h t b G 5 z O n h z Z D 0 i a H R 0 c D o v L 3 d 3 d y 5 3 M y 5 v c m c v M j A w M S 9 Y T U x T Y 2 h l b W E i I H h t b G 5 z O n h z a T 0 i a H R 0 c D o v L 3 d 3 d y 5 3 M y 5 v c m c v M j A w M S 9 Y T U x T Y 2 h l b W E t a W 5 z d G F u Y 2 U i P j x D Y W 5 F d m F s d W F 0 Z U Z 1 d H V y Z V B h Y 2 t h Z 2 V z P m Z h b H N l P C 9 D Y W 5 F d m F s d W F 0 Z U Z 1 d H V y Z V B h Y 2 t h Z 2 V z P j x G a X J l d 2 F s b E V u Y W J s Z W Q + d H J 1 Z T w v R m l y Z X d h b G x F b m F i b G V k P j w v U G V y b W l z c 2 l v b k x p c 3 Q + l w E A A A A A A A B 1 A Q A A 7 7 u / P D 9 4 b W w g d m V y c 2 l v b j 0 i M S 4 w I i B l b m N v Z G l u Z z 0 i d X R m L T g i P z 4 8 T G 9 j Y W x Q Y W N r Y W d l T W V 0 Y W R h d G F G a W x l I H h t b G 5 z O n h z Z D 0 i a H R 0 c D o v L 3 d 3 d y 5 3 M y 5 v c m c v M j A w M S 9 Y T U x T Y 2 h l b W E i I H h t b G 5 z O n h z a T 0 i a H R 0 c D o v L 3 d 3 d y 5 3 M y 5 v c m c v M j A w M S 9 Y T U x T Y 2 h l b W E t a W 5 z d G F u Y 2 U i P j x J d G V t c z 4 8 S X R l b T 4 8 S X R l b U x v Y 2 F 0 a W 9 u P j x J d G V t V H l w Z T 5 B b G x G b 3 J t d W x h c z w v S X R l b V R 5 c G U + P E l 0 Z W 1 Q Y X R o I C 8 + P C 9 J d G V t T G 9 j Y X R p b 2 4 + P F N 0 Y W J s Z U V u d H J p Z X M + P E V u d H J 5 I F R 5 c G U 9 I l J l b G F 0 a W 9 u c 2 h p c H M i I F Z h b H V l P S J z Q U F B Q U F B P T 0 i I C 8 + P C 9 T d G F i b G V F b n R y a W V z P j w v S X R l b T 4 8 L 0 l 0 Z W 1 z P j w v T G 9 j Y W x Q Y W N r Y W d l T W V 0 Y W R h d G F G a W x l P h Y A A A B Q S w U G A A A A A A A A A A A A A A A A A A A A A A A A J g E A A A E A A A D Q j J 3 f A R X R E Y x 6 A M B P w p f r A Q A A A B 8 m R j 5 R d p h J t H F W e F S h W k o A A A A A A g A A A A A A E G Y A A A A B A A A g A A A A j M H V 2 3 6 T j L G N e 7 l / v G Y h e h 7 X 3 3 V 8 1 R g h A s J P s F t 3 e 9 w A A A A A D o A A A A A C A A A g A A A A i q d r b n 6 W 0 J c o q v g p 6 O P Z I E F / q 4 X e G j L Y Q F + q g 3 f J 1 E J Q A A A A n A m G A Q B 9 Q o w X p V d y w 6 V x M 0 A b + + d / 9 G A e v H v L K 1 y C P M 2 H Z T s f m R G 7 S O c d A u Y P T l r D p j Y I w 4 w q 7 0 8 0 E j H d c Z b p h 4 e y t 4 r h y d H V 3 d 7 J N p 2 a u u 9 A A A A A H c j Y u t G z / J E g K 1 9 G 3 N O Z a D P u X Q 2 x D y 0 P h J G 2 o a C 3 z d + P A Z z Y c d N M m 9 X x T s 9 7 M o o 3 g 4 F O w q 6 w Z I m e Y 3 K i V f q m F g = = < / D a t a M a s h u p > 
</file>

<file path=customXml/itemProps1.xml><?xml version="1.0" encoding="utf-8"?>
<ds:datastoreItem xmlns:ds="http://schemas.openxmlformats.org/officeDocument/2006/customXml" ds:itemID="{BAC50676-E454-4EA4-98E0-B3028573CBFD}">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16</vt:i4>
      </vt:variant>
    </vt:vector>
  </HeadingPairs>
  <TitlesOfParts>
    <vt:vector size="16" baseType="lpstr">
      <vt:lpstr>Tiempo de Incubación</vt:lpstr>
      <vt:lpstr>SITIOS</vt:lpstr>
      <vt:lpstr>NUTRIENTES</vt:lpstr>
      <vt:lpstr>BD</vt:lpstr>
      <vt:lpstr>Temp. agua</vt:lpstr>
      <vt:lpstr>pH</vt:lpstr>
      <vt:lpstr>O2</vt:lpstr>
      <vt:lpstr>Saturación O2</vt:lpstr>
      <vt:lpstr>Turbidez</vt:lpstr>
      <vt:lpstr>Alcalinidad</vt:lpstr>
      <vt:lpstr>Dureza</vt:lpstr>
      <vt:lpstr>Nitratos</vt:lpstr>
      <vt:lpstr>Fosfatos</vt:lpstr>
      <vt:lpstr>E. Coli</vt:lpstr>
      <vt:lpstr>Otros coliformes</vt:lpstr>
      <vt:lpstr>TDS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Irene</dc:creator>
  <cp:lastModifiedBy>Olivia Faustino Zarate</cp:lastModifiedBy>
  <dcterms:created xsi:type="dcterms:W3CDTF">2015-06-22T17:19:59Z</dcterms:created>
  <dcterms:modified xsi:type="dcterms:W3CDTF">2023-05-05T20:39:56Z</dcterms:modified>
</cp:coreProperties>
</file>